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C:\Users\nsilva\Downloads\"/>
    </mc:Choice>
  </mc:AlternateContent>
  <xr:revisionPtr revIDLastSave="124" documentId="8_{5C3A5B90-42FF-40C5-A5D1-32D11B3F2FAD}" xr6:coauthVersionLast="47" xr6:coauthVersionMax="47" xr10:uidLastSave="{725F2296-7AA4-428F-8C02-81F0273A240B}"/>
  <bookViews>
    <workbookView xWindow="28680" yWindow="-120" windowWidth="29040" windowHeight="15720" tabRatio="898" firstSheet="2" activeTab="2" xr2:uid="{00000000-000D-0000-FFFF-FFFF00000000}"/>
  </bookViews>
  <sheets>
    <sheet name="Indice" sheetId="1" r:id="rId1"/>
    <sheet name="COMPONENTE 1 - OBRA" sheetId="39" r:id="rId2"/>
    <sheet name="COMPONENTE 1 - OBRA PROYECTADO" sheetId="40" r:id="rId3"/>
    <sheet name="Generalidades" sheetId="2" r:id="rId4"/>
    <sheet name="BMS" sheetId="3" r:id="rId5"/>
    <sheet name="BMS_P" sheetId="4" r:id="rId6"/>
    <sheet name="Datacenter" sheetId="5" r:id="rId7"/>
    <sheet name="Datacenter_P" sheetId="6" r:id="rId8"/>
    <sheet name="Red_Lan" sheetId="7" r:id="rId9"/>
    <sheet name="Red_Lan_P" sheetId="8" r:id="rId10"/>
    <sheet name="Gabinetes" sheetId="9" r:id="rId11"/>
    <sheet name="Gabinetes_P" sheetId="10" r:id="rId12"/>
    <sheet name="Red_Inalambrica" sheetId="11" r:id="rId13"/>
    <sheet name="Red_Inalambrica_P" sheetId="12" r:id="rId14"/>
    <sheet name="VMS" sheetId="13" r:id="rId15"/>
    <sheet name="VMS_P" sheetId="14" r:id="rId16"/>
    <sheet name="Switch" sheetId="16" r:id="rId17"/>
    <sheet name="Switch_P" sheetId="15" r:id="rId18"/>
    <sheet name="CCTV" sheetId="17" r:id="rId19"/>
    <sheet name="CCTV_P" sheetId="18" r:id="rId20"/>
    <sheet name="EVAC" sheetId="19" r:id="rId21"/>
    <sheet name="EVAC_P" sheetId="20" r:id="rId22"/>
    <sheet name="Multimedia" sheetId="21" r:id="rId23"/>
    <sheet name="Multimedia_P" sheetId="22" r:id="rId24"/>
    <sheet name="Acceso" sheetId="23" r:id="rId25"/>
    <sheet name="Acceso_P" sheetId="24" r:id="rId26"/>
    <sheet name="Intrusion" sheetId="25" r:id="rId27"/>
    <sheet name="Instrusion_P" sheetId="26" r:id="rId28"/>
    <sheet name="Visitantes" sheetId="27" r:id="rId29"/>
    <sheet name="Visitantes_P" sheetId="28" r:id="rId30"/>
    <sheet name="Telefonia" sheetId="29" r:id="rId31"/>
    <sheet name="Telefonia_P" sheetId="30" r:id="rId32"/>
    <sheet name="Enlace_PTP" sheetId="31" r:id="rId33"/>
    <sheet name="Enlace_PTP_P" sheetId="32" r:id="rId34"/>
    <sheet name="Videowall" sheetId="33" r:id="rId35"/>
    <sheet name="VideoWall_P" sheetId="34" r:id="rId36"/>
    <sheet name="Enlace_F.O" sheetId="35" r:id="rId37"/>
    <sheet name="Enlace_F.O_P" sheetId="36" r:id="rId38"/>
    <sheet name="Antidrone" sheetId="37" state="hidden" r:id="rId39"/>
    <sheet name="Antidrone_P" sheetId="38" state="hidden" r:id="rId40"/>
  </sheets>
  <externalReferences>
    <externalReference r:id="rId41"/>
    <externalReference r:id="rId42"/>
    <externalReference r:id="rId43"/>
  </externalReferences>
  <definedNames>
    <definedName name="_xlnm._FilterDatabase" localSheetId="1" hidden="1">'COMPONENTE 1 - OBRA'!$B$14:$H$1805</definedName>
    <definedName name="_xlnm._FilterDatabase" localSheetId="0" hidden="1">Indice!$A$1:$B$40</definedName>
    <definedName name="_Hlk500484199" localSheetId="6">Datacenter!$B$226</definedName>
    <definedName name="_Hlk7013666" localSheetId="6">Datacenter!$B$224</definedName>
    <definedName name="_Hlk7013808" localSheetId="6">Datacenter!$B$235</definedName>
    <definedName name="_Hlk7025718" localSheetId="6">Datacenter!$B$10</definedName>
    <definedName name="_Toc21005570" localSheetId="6">Datacenter!$B$5</definedName>
    <definedName name="_Toc21005571" localSheetId="6">Datacenter!$B$21</definedName>
    <definedName name="Cantidad_de_losas_Parquedero">'[1]0.CONFORMACIÓN'!#REF!</definedName>
    <definedName name="Cantidad_losas_de_Sotano">'[1]0.CONFORMACIÓN'!#REF!</definedName>
    <definedName name="MUROS_CONCRETO">'[1]0.CONFORMACIÓN'!#REF!</definedName>
    <definedName name="OLE_LINK1" localSheetId="6">Datacenter!$B$448</definedName>
    <definedName name="UNITARIOS">[2]UNITARIOS!$B$1:$J$1695</definedName>
    <definedName name="Valor.m3.concreto17.5MPa">'[3]Análisis Valor Concreto'!$M$7</definedName>
    <definedName name="Valor.m3.concreto21MPa">'[3]Análisis Valor Concreto'!$F$7</definedName>
    <definedName name="Valor.m3.concreto35MPa">'[3]Análisis Valor Concreto'!$F$21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17" i="39" l="1"/>
  <c r="K244" i="39"/>
  <c r="K243" i="39"/>
  <c r="K242" i="39"/>
  <c r="G243" i="39"/>
  <c r="G244" i="39"/>
  <c r="G242" i="39"/>
  <c r="K140" i="40"/>
  <c r="G140" i="40"/>
  <c r="G1817" i="39"/>
  <c r="G14" i="40" l="1"/>
  <c r="G16" i="40" s="1"/>
  <c r="G132" i="40" s="1"/>
  <c r="K14" i="40"/>
  <c r="K16" i="40" s="1"/>
  <c r="K132" i="40" s="1"/>
  <c r="G19" i="40"/>
  <c r="K19" i="40"/>
  <c r="G20" i="40"/>
  <c r="K20" i="40"/>
  <c r="G21" i="40"/>
  <c r="K21" i="40"/>
  <c r="G22" i="40"/>
  <c r="K22" i="40"/>
  <c r="G23" i="40"/>
  <c r="K23" i="40"/>
  <c r="G24" i="40"/>
  <c r="K24" i="40"/>
  <c r="G25" i="40"/>
  <c r="K25" i="40"/>
  <c r="G26" i="40"/>
  <c r="K26" i="40"/>
  <c r="G27" i="40"/>
  <c r="K27" i="40"/>
  <c r="G28" i="40"/>
  <c r="G31" i="40"/>
  <c r="K31" i="40"/>
  <c r="G32" i="40"/>
  <c r="K32" i="40"/>
  <c r="G33" i="40"/>
  <c r="K33" i="40"/>
  <c r="G34" i="40"/>
  <c r="K34" i="40"/>
  <c r="G35" i="40"/>
  <c r="K35" i="40"/>
  <c r="G36" i="40"/>
  <c r="K36" i="40"/>
  <c r="G37" i="40"/>
  <c r="K37" i="40"/>
  <c r="G38" i="40"/>
  <c r="K38" i="40"/>
  <c r="G39" i="40"/>
  <c r="K39" i="40"/>
  <c r="G40" i="40"/>
  <c r="K40" i="40"/>
  <c r="G41" i="40"/>
  <c r="K41" i="40"/>
  <c r="G42" i="40"/>
  <c r="K42" i="40"/>
  <c r="G43" i="40"/>
  <c r="K43" i="40"/>
  <c r="G44" i="40"/>
  <c r="K44" i="40"/>
  <c r="G45" i="40"/>
  <c r="K45" i="40"/>
  <c r="G46" i="40"/>
  <c r="K46" i="40"/>
  <c r="G47" i="40"/>
  <c r="K47" i="40"/>
  <c r="G48" i="40"/>
  <c r="K48" i="40"/>
  <c r="G55" i="40"/>
  <c r="K55" i="40"/>
  <c r="G56" i="40"/>
  <c r="K56" i="40"/>
  <c r="G57" i="40"/>
  <c r="K57" i="40"/>
  <c r="G58" i="40"/>
  <c r="K58" i="40"/>
  <c r="G59" i="40"/>
  <c r="K59" i="40"/>
  <c r="G65" i="40"/>
  <c r="K65" i="40"/>
  <c r="G66" i="40"/>
  <c r="K66" i="40"/>
  <c r="G67" i="40"/>
  <c r="K67" i="40"/>
  <c r="G68" i="40"/>
  <c r="K68" i="40"/>
  <c r="G69" i="40"/>
  <c r="K69" i="40"/>
  <c r="G70" i="40"/>
  <c r="K70" i="40"/>
  <c r="G71" i="40"/>
  <c r="K71" i="40"/>
  <c r="G76" i="40"/>
  <c r="K76" i="40"/>
  <c r="G77" i="40"/>
  <c r="K77" i="40"/>
  <c r="G78" i="40"/>
  <c r="K78" i="40"/>
  <c r="G79" i="40"/>
  <c r="K79" i="40"/>
  <c r="G80" i="40"/>
  <c r="K80" i="40"/>
  <c r="G81" i="40"/>
  <c r="K81" i="40"/>
  <c r="G82" i="40"/>
  <c r="K82" i="40"/>
  <c r="G83" i="40"/>
  <c r="K83" i="40"/>
  <c r="G84" i="40"/>
  <c r="K84" i="40"/>
  <c r="G85" i="40"/>
  <c r="G87" i="40" s="1"/>
  <c r="K85" i="40"/>
  <c r="G90" i="40"/>
  <c r="K90" i="40"/>
  <c r="G91" i="40"/>
  <c r="K91" i="40"/>
  <c r="G92" i="40"/>
  <c r="K92" i="40"/>
  <c r="G93" i="40"/>
  <c r="K93" i="40"/>
  <c r="G94" i="40"/>
  <c r="K94" i="40"/>
  <c r="G95" i="40"/>
  <c r="K95" i="40"/>
  <c r="G96" i="40"/>
  <c r="K96" i="40"/>
  <c r="G97" i="40"/>
  <c r="K97" i="40"/>
  <c r="G98" i="40"/>
  <c r="K98" i="40"/>
  <c r="G99" i="40"/>
  <c r="K99" i="40"/>
  <c r="G100" i="40"/>
  <c r="K100" i="40"/>
  <c r="G102" i="40"/>
  <c r="G105" i="40"/>
  <c r="G107" i="40" s="1"/>
  <c r="K105" i="40"/>
  <c r="K107" i="40" s="1"/>
  <c r="G110" i="40"/>
  <c r="K110" i="40"/>
  <c r="G111" i="40"/>
  <c r="K111" i="40"/>
  <c r="G112" i="40"/>
  <c r="K112" i="40"/>
  <c r="G113" i="40"/>
  <c r="K113" i="40"/>
  <c r="G114" i="40"/>
  <c r="K114" i="40"/>
  <c r="G115" i="40"/>
  <c r="K115" i="40"/>
  <c r="G116" i="40"/>
  <c r="K116" i="40"/>
  <c r="G117" i="40"/>
  <c r="K117" i="40"/>
  <c r="G118" i="40"/>
  <c r="K118" i="40"/>
  <c r="G119" i="40"/>
  <c r="K119" i="40"/>
  <c r="G122" i="40"/>
  <c r="K122" i="40"/>
  <c r="G123" i="40"/>
  <c r="K123" i="40"/>
  <c r="U123" i="40"/>
  <c r="G124" i="40"/>
  <c r="K124" i="40"/>
  <c r="G125" i="40"/>
  <c r="K125" i="40"/>
  <c r="U125" i="40"/>
  <c r="U127" i="40" s="1"/>
  <c r="G133" i="40"/>
  <c r="G15" i="39"/>
  <c r="K15" i="39"/>
  <c r="K17" i="39" s="1"/>
  <c r="G17" i="39"/>
  <c r="G20" i="39"/>
  <c r="K20" i="39"/>
  <c r="G22" i="39"/>
  <c r="K22" i="39"/>
  <c r="G25" i="39"/>
  <c r="K25" i="39"/>
  <c r="G26" i="39"/>
  <c r="K26" i="39"/>
  <c r="G27" i="39"/>
  <c r="K27" i="39"/>
  <c r="G28" i="39"/>
  <c r="K28" i="39"/>
  <c r="G37" i="39"/>
  <c r="K37" i="39"/>
  <c r="K39" i="39" s="1"/>
  <c r="K41" i="39" s="1"/>
  <c r="G39" i="39"/>
  <c r="G41" i="39" s="1"/>
  <c r="G46" i="39"/>
  <c r="K46" i="39"/>
  <c r="G47" i="39"/>
  <c r="K47" i="39"/>
  <c r="G48" i="39"/>
  <c r="K48" i="39"/>
  <c r="G49" i="39"/>
  <c r="K49" i="39"/>
  <c r="G50" i="39"/>
  <c r="K50" i="39"/>
  <c r="G51" i="39"/>
  <c r="K51" i="39"/>
  <c r="G52" i="39"/>
  <c r="K52" i="39"/>
  <c r="G53" i="39"/>
  <c r="K53" i="39"/>
  <c r="G54" i="39"/>
  <c r="K54" i="39"/>
  <c r="G55" i="39"/>
  <c r="K55" i="39"/>
  <c r="G57" i="39"/>
  <c r="G60" i="39"/>
  <c r="K60" i="39"/>
  <c r="G61" i="39"/>
  <c r="K61" i="39"/>
  <c r="G62" i="39"/>
  <c r="K62" i="39"/>
  <c r="G64" i="39"/>
  <c r="G66" i="39" s="1"/>
  <c r="G73" i="39"/>
  <c r="K73" i="39"/>
  <c r="G74" i="39"/>
  <c r="K74" i="39"/>
  <c r="G75" i="39"/>
  <c r="K75" i="39"/>
  <c r="G76" i="39"/>
  <c r="K76" i="39"/>
  <c r="G77" i="39"/>
  <c r="K77" i="39"/>
  <c r="G78" i="39"/>
  <c r="K78" i="39"/>
  <c r="G79" i="39"/>
  <c r="K79" i="39"/>
  <c r="G80" i="39"/>
  <c r="K80" i="39"/>
  <c r="G81" i="39"/>
  <c r="K81" i="39"/>
  <c r="G82" i="39"/>
  <c r="K82" i="39"/>
  <c r="G83" i="39"/>
  <c r="K83" i="39"/>
  <c r="G84" i="39"/>
  <c r="K84" i="39"/>
  <c r="G93" i="39"/>
  <c r="G95" i="39" s="1"/>
  <c r="K93" i="39"/>
  <c r="K95" i="39" s="1"/>
  <c r="G98" i="39"/>
  <c r="K98" i="39"/>
  <c r="G99" i="39"/>
  <c r="K99" i="39"/>
  <c r="G101" i="39"/>
  <c r="G104" i="39"/>
  <c r="K104" i="39"/>
  <c r="G105" i="39"/>
  <c r="K105" i="39"/>
  <c r="G106" i="39"/>
  <c r="K106" i="39"/>
  <c r="G107" i="39"/>
  <c r="K107" i="39"/>
  <c r="G112" i="39"/>
  <c r="G114" i="39" s="1"/>
  <c r="K112" i="39"/>
  <c r="K114" i="39" s="1"/>
  <c r="G117" i="39"/>
  <c r="K117" i="39"/>
  <c r="G118" i="39"/>
  <c r="K118" i="39"/>
  <c r="G119" i="39"/>
  <c r="K119" i="39"/>
  <c r="G124" i="39"/>
  <c r="K124" i="39"/>
  <c r="G125" i="39"/>
  <c r="K125" i="39"/>
  <c r="G126" i="39"/>
  <c r="K126" i="39"/>
  <c r="G127" i="39"/>
  <c r="K127" i="39"/>
  <c r="G129" i="39"/>
  <c r="G132" i="39"/>
  <c r="K132" i="39"/>
  <c r="G133" i="39"/>
  <c r="K133" i="39"/>
  <c r="G134" i="39"/>
  <c r="K134" i="39"/>
  <c r="G135" i="39"/>
  <c r="K135" i="39"/>
  <c r="G136" i="39"/>
  <c r="K136" i="39"/>
  <c r="G137" i="39"/>
  <c r="K137" i="39"/>
  <c r="G138" i="39"/>
  <c r="K138" i="39"/>
  <c r="G139" i="39"/>
  <c r="K139" i="39"/>
  <c r="G143" i="39"/>
  <c r="K143" i="39"/>
  <c r="G144" i="39"/>
  <c r="K144" i="39"/>
  <c r="G146" i="39"/>
  <c r="G149" i="39"/>
  <c r="K149" i="39"/>
  <c r="G150" i="39"/>
  <c r="K150" i="39"/>
  <c r="G161" i="39"/>
  <c r="K161" i="39"/>
  <c r="G162" i="39"/>
  <c r="K162" i="39"/>
  <c r="G164" i="39"/>
  <c r="G167" i="39"/>
  <c r="K167" i="39"/>
  <c r="G168" i="39"/>
  <c r="K168" i="39"/>
  <c r="G169" i="39"/>
  <c r="K169" i="39"/>
  <c r="G170" i="39"/>
  <c r="K170" i="39"/>
  <c r="G181" i="39"/>
  <c r="K181" i="39"/>
  <c r="K183" i="39" s="1"/>
  <c r="G183" i="39"/>
  <c r="G186" i="39"/>
  <c r="K186" i="39"/>
  <c r="G187" i="39"/>
  <c r="K187" i="39"/>
  <c r="G188" i="39"/>
  <c r="K188" i="39"/>
  <c r="G190" i="39"/>
  <c r="G193" i="39"/>
  <c r="K193" i="39"/>
  <c r="G194" i="39"/>
  <c r="K194" i="39"/>
  <c r="G195" i="39"/>
  <c r="K195" i="39"/>
  <c r="G197" i="39"/>
  <c r="G200" i="39"/>
  <c r="K200" i="39"/>
  <c r="G202" i="39"/>
  <c r="G204" i="39" s="1"/>
  <c r="K202" i="39"/>
  <c r="G207" i="39"/>
  <c r="K207" i="39"/>
  <c r="G208" i="39"/>
  <c r="K208" i="39"/>
  <c r="G209" i="39"/>
  <c r="K209" i="39"/>
  <c r="G210" i="39"/>
  <c r="K210" i="39"/>
  <c r="G211" i="39"/>
  <c r="K211" i="39"/>
  <c r="G220" i="39"/>
  <c r="K220" i="39"/>
  <c r="G221" i="39"/>
  <c r="K221" i="39"/>
  <c r="G222" i="39"/>
  <c r="K222" i="39"/>
  <c r="G223" i="39"/>
  <c r="K223" i="39"/>
  <c r="G224" i="39"/>
  <c r="K224" i="39"/>
  <c r="G225" i="39"/>
  <c r="K225" i="39"/>
  <c r="G226" i="39"/>
  <c r="K226" i="39"/>
  <c r="G227" i="39"/>
  <c r="K227" i="39"/>
  <c r="G228" i="39"/>
  <c r="K228" i="39"/>
  <c r="G229" i="39"/>
  <c r="K229" i="39"/>
  <c r="G230" i="39"/>
  <c r="K230" i="39"/>
  <c r="G235" i="39"/>
  <c r="K235" i="39"/>
  <c r="G236" i="39"/>
  <c r="K236" i="39"/>
  <c r="G237" i="39"/>
  <c r="K237" i="39"/>
  <c r="G238" i="39"/>
  <c r="K238" i="39"/>
  <c r="G239" i="39"/>
  <c r="K239" i="39"/>
  <c r="G240" i="39"/>
  <c r="K240" i="39"/>
  <c r="G241" i="39"/>
  <c r="K241" i="39"/>
  <c r="G249" i="39"/>
  <c r="K249" i="39"/>
  <c r="G250" i="39"/>
  <c r="K250" i="39"/>
  <c r="G251" i="39"/>
  <c r="K251" i="39"/>
  <c r="G260" i="39"/>
  <c r="K260" i="39"/>
  <c r="G261" i="39"/>
  <c r="K261" i="39"/>
  <c r="G262" i="39"/>
  <c r="K262" i="39"/>
  <c r="G263" i="39"/>
  <c r="K263" i="39"/>
  <c r="G264" i="39"/>
  <c r="K264" i="39"/>
  <c r="G266" i="39"/>
  <c r="G269" i="39"/>
  <c r="K269" i="39"/>
  <c r="G270" i="39"/>
  <c r="K270" i="39"/>
  <c r="G271" i="39"/>
  <c r="K271" i="39"/>
  <c r="G272" i="39"/>
  <c r="K272" i="39"/>
  <c r="G277" i="39"/>
  <c r="K277" i="39"/>
  <c r="G278" i="39"/>
  <c r="K278" i="39"/>
  <c r="G279" i="39"/>
  <c r="K279" i="39"/>
  <c r="G280" i="39"/>
  <c r="K280" i="39"/>
  <c r="G281" i="39"/>
  <c r="K281" i="39"/>
  <c r="G282" i="39"/>
  <c r="K282" i="39"/>
  <c r="G283" i="39"/>
  <c r="K283" i="39"/>
  <c r="G284" i="39"/>
  <c r="K284" i="39"/>
  <c r="G289" i="39"/>
  <c r="K289" i="39"/>
  <c r="G290" i="39"/>
  <c r="K290" i="39"/>
  <c r="G291" i="39"/>
  <c r="K291" i="39"/>
  <c r="G292" i="39"/>
  <c r="K292" i="39"/>
  <c r="G293" i="39"/>
  <c r="K293" i="39"/>
  <c r="G294" i="39"/>
  <c r="K294" i="39"/>
  <c r="G299" i="39"/>
  <c r="K299" i="39"/>
  <c r="G300" i="39"/>
  <c r="K300" i="39"/>
  <c r="G301" i="39"/>
  <c r="K301" i="39"/>
  <c r="G302" i="39"/>
  <c r="K302" i="39"/>
  <c r="G303" i="39"/>
  <c r="K303" i="39"/>
  <c r="G304" i="39"/>
  <c r="K304" i="39"/>
  <c r="G305" i="39"/>
  <c r="K305" i="39"/>
  <c r="G310" i="39"/>
  <c r="K310" i="39"/>
  <c r="G311" i="39"/>
  <c r="K311" i="39"/>
  <c r="G312" i="39"/>
  <c r="K312" i="39"/>
  <c r="G313" i="39"/>
  <c r="K313" i="39"/>
  <c r="K315" i="39"/>
  <c r="G318" i="39"/>
  <c r="K318" i="39"/>
  <c r="G319" i="39"/>
  <c r="K319" i="39"/>
  <c r="G320" i="39"/>
  <c r="K320" i="39"/>
  <c r="G321" i="39"/>
  <c r="K321" i="39"/>
  <c r="G322" i="39"/>
  <c r="K322" i="39"/>
  <c r="G323" i="39"/>
  <c r="K323" i="39"/>
  <c r="G324" i="39"/>
  <c r="K324" i="39"/>
  <c r="G325" i="39"/>
  <c r="K325" i="39"/>
  <c r="G326" i="39"/>
  <c r="K326" i="39"/>
  <c r="G327" i="39"/>
  <c r="K327" i="39"/>
  <c r="G328" i="39"/>
  <c r="K328" i="39"/>
  <c r="G337" i="39"/>
  <c r="K337" i="39"/>
  <c r="G338" i="39"/>
  <c r="K338" i="39"/>
  <c r="K340" i="39"/>
  <c r="G343" i="39"/>
  <c r="K343" i="39"/>
  <c r="G344" i="39"/>
  <c r="K344" i="39"/>
  <c r="G345" i="39"/>
  <c r="K345" i="39"/>
  <c r="G346" i="39"/>
  <c r="K346" i="39"/>
  <c r="G347" i="39"/>
  <c r="K347" i="39"/>
  <c r="G348" i="39"/>
  <c r="K348" i="39"/>
  <c r="G349" i="39"/>
  <c r="K349" i="39"/>
  <c r="G350" i="39"/>
  <c r="K350" i="39"/>
  <c r="G351" i="39"/>
  <c r="K351" i="39"/>
  <c r="G352" i="39"/>
  <c r="K352" i="39"/>
  <c r="G353" i="39"/>
  <c r="K353" i="39"/>
  <c r="G354" i="39"/>
  <c r="K354" i="39"/>
  <c r="G355" i="39"/>
  <c r="K355" i="39"/>
  <c r="G356" i="39"/>
  <c r="K356" i="39"/>
  <c r="G357" i="39"/>
  <c r="K357" i="39"/>
  <c r="G363" i="39"/>
  <c r="K363" i="39"/>
  <c r="G364" i="39"/>
  <c r="K364" i="39"/>
  <c r="G365" i="39"/>
  <c r="K365" i="39"/>
  <c r="G366" i="39"/>
  <c r="K366" i="39"/>
  <c r="G367" i="39"/>
  <c r="K367" i="39"/>
  <c r="G368" i="39"/>
  <c r="K368" i="39"/>
  <c r="G369" i="39"/>
  <c r="K369" i="39"/>
  <c r="G370" i="39"/>
  <c r="K370" i="39"/>
  <c r="G371" i="39"/>
  <c r="K371" i="39"/>
  <c r="G372" i="39"/>
  <c r="K372" i="39"/>
  <c r="G377" i="39"/>
  <c r="K377" i="39"/>
  <c r="G378" i="39"/>
  <c r="K378" i="39"/>
  <c r="G379" i="39"/>
  <c r="K379" i="39"/>
  <c r="G380" i="39"/>
  <c r="K380" i="39"/>
  <c r="G381" i="39"/>
  <c r="K381" i="39"/>
  <c r="G382" i="39"/>
  <c r="K382" i="39"/>
  <c r="G383" i="39"/>
  <c r="K383" i="39"/>
  <c r="G384" i="39"/>
  <c r="K384" i="39"/>
  <c r="G385" i="39"/>
  <c r="K385" i="39"/>
  <c r="G386" i="39"/>
  <c r="K386" i="39"/>
  <c r="G387" i="39"/>
  <c r="K387" i="39"/>
  <c r="G388" i="39"/>
  <c r="K388" i="39"/>
  <c r="G389" i="39"/>
  <c r="K389" i="39"/>
  <c r="G390" i="39"/>
  <c r="K390" i="39"/>
  <c r="G391" i="39"/>
  <c r="K391" i="39"/>
  <c r="G392" i="39"/>
  <c r="K392" i="39"/>
  <c r="G393" i="39"/>
  <c r="K393" i="39"/>
  <c r="G394" i="39"/>
  <c r="K394" i="39"/>
  <c r="G395" i="39"/>
  <c r="K395" i="39"/>
  <c r="G396" i="39"/>
  <c r="K396" i="39"/>
  <c r="G397" i="39"/>
  <c r="K397" i="39"/>
  <c r="G398" i="39"/>
  <c r="K398" i="39"/>
  <c r="G399" i="39"/>
  <c r="K399" i="39"/>
  <c r="G400" i="39"/>
  <c r="K400" i="39"/>
  <c r="G401" i="39"/>
  <c r="K401" i="39"/>
  <c r="G402" i="39"/>
  <c r="K402" i="39"/>
  <c r="G403" i="39"/>
  <c r="K403" i="39"/>
  <c r="G404" i="39"/>
  <c r="K404" i="39"/>
  <c r="G405" i="39"/>
  <c r="K405" i="39"/>
  <c r="G406" i="39"/>
  <c r="K406" i="39"/>
  <c r="G407" i="39"/>
  <c r="K407" i="39"/>
  <c r="G408" i="39"/>
  <c r="K408" i="39"/>
  <c r="G409" i="39"/>
  <c r="K409" i="39"/>
  <c r="G410" i="39"/>
  <c r="K410" i="39"/>
  <c r="G411" i="39"/>
  <c r="K411" i="39"/>
  <c r="G412" i="39"/>
  <c r="K412" i="39"/>
  <c r="G413" i="39"/>
  <c r="K413" i="39"/>
  <c r="G414" i="39"/>
  <c r="K414" i="39"/>
  <c r="G415" i="39"/>
  <c r="K415" i="39"/>
  <c r="G416" i="39"/>
  <c r="K416" i="39"/>
  <c r="G417" i="39"/>
  <c r="K417" i="39"/>
  <c r="G418" i="39"/>
  <c r="K418" i="39"/>
  <c r="G419" i="39"/>
  <c r="K419" i="39"/>
  <c r="G420" i="39"/>
  <c r="K420" i="39"/>
  <c r="G421" i="39"/>
  <c r="K421" i="39"/>
  <c r="G422" i="39"/>
  <c r="K422" i="39"/>
  <c r="G423" i="39"/>
  <c r="K423" i="39"/>
  <c r="G424" i="39"/>
  <c r="K424" i="39"/>
  <c r="G425" i="39"/>
  <c r="K425" i="39"/>
  <c r="G426" i="39"/>
  <c r="K426" i="39"/>
  <c r="G427" i="39"/>
  <c r="K427" i="39"/>
  <c r="G428" i="39"/>
  <c r="K428" i="39"/>
  <c r="G429" i="39"/>
  <c r="K429" i="39"/>
  <c r="G430" i="39"/>
  <c r="K430" i="39"/>
  <c r="G431" i="39"/>
  <c r="K431" i="39"/>
  <c r="G432" i="39"/>
  <c r="K432" i="39"/>
  <c r="G433" i="39"/>
  <c r="K433" i="39"/>
  <c r="G434" i="39"/>
  <c r="K434" i="39"/>
  <c r="G435" i="39"/>
  <c r="K435" i="39"/>
  <c r="G436" i="39"/>
  <c r="K436" i="39"/>
  <c r="K438" i="39"/>
  <c r="G441" i="39"/>
  <c r="K441" i="39"/>
  <c r="G442" i="39"/>
  <c r="K442" i="39"/>
  <c r="G443" i="39"/>
  <c r="K443" i="39"/>
  <c r="G444" i="39"/>
  <c r="K444" i="39"/>
  <c r="G445" i="39"/>
  <c r="K445" i="39"/>
  <c r="G446" i="39"/>
  <c r="K446" i="39"/>
  <c r="G447" i="39"/>
  <c r="K447" i="39"/>
  <c r="G448" i="39"/>
  <c r="K448" i="39"/>
  <c r="G449" i="39"/>
  <c r="K449" i="39"/>
  <c r="G450" i="39"/>
  <c r="K450" i="39"/>
  <c r="G451" i="39"/>
  <c r="K451" i="39"/>
  <c r="G452" i="39"/>
  <c r="K452" i="39"/>
  <c r="G453" i="39"/>
  <c r="K453" i="39"/>
  <c r="G455" i="39"/>
  <c r="G458" i="39"/>
  <c r="K458" i="39"/>
  <c r="G459" i="39"/>
  <c r="K459" i="39"/>
  <c r="G460" i="39"/>
  <c r="K460" i="39"/>
  <c r="G461" i="39"/>
  <c r="K461" i="39"/>
  <c r="G462" i="39"/>
  <c r="K462" i="39"/>
  <c r="G463" i="39"/>
  <c r="K463" i="39"/>
  <c r="G464" i="39"/>
  <c r="K464" i="39"/>
  <c r="G465" i="39"/>
  <c r="K465" i="39"/>
  <c r="G466" i="39"/>
  <c r="K466" i="39"/>
  <c r="G467" i="39"/>
  <c r="K467" i="39"/>
  <c r="G468" i="39"/>
  <c r="K468" i="39"/>
  <c r="G469" i="39"/>
  <c r="K469" i="39"/>
  <c r="G470" i="39"/>
  <c r="K470" i="39"/>
  <c r="G471" i="39"/>
  <c r="K471" i="39"/>
  <c r="G472" i="39"/>
  <c r="K472" i="39"/>
  <c r="G473" i="39"/>
  <c r="K473" i="39"/>
  <c r="G474" i="39"/>
  <c r="K474" i="39"/>
  <c r="G475" i="39"/>
  <c r="K475" i="39"/>
  <c r="G476" i="39"/>
  <c r="K476" i="39"/>
  <c r="G477" i="39"/>
  <c r="K477" i="39"/>
  <c r="G478" i="39"/>
  <c r="K478" i="39"/>
  <c r="G479" i="39"/>
  <c r="K479" i="39"/>
  <c r="G480" i="39"/>
  <c r="K480" i="39"/>
  <c r="G481" i="39"/>
  <c r="K481" i="39"/>
  <c r="G482" i="39"/>
  <c r="K482" i="39"/>
  <c r="G483" i="39"/>
  <c r="K483" i="39"/>
  <c r="G484" i="39"/>
  <c r="K484" i="39"/>
  <c r="G485" i="39"/>
  <c r="K485" i="39"/>
  <c r="G486" i="39"/>
  <c r="K486" i="39"/>
  <c r="G491" i="39"/>
  <c r="K491" i="39"/>
  <c r="G492" i="39"/>
  <c r="K492" i="39"/>
  <c r="G493" i="39"/>
  <c r="K493" i="39"/>
  <c r="G494" i="39"/>
  <c r="K494" i="39"/>
  <c r="G495" i="39"/>
  <c r="K495" i="39"/>
  <c r="G496" i="39"/>
  <c r="K496" i="39"/>
  <c r="G497" i="39"/>
  <c r="K497" i="39"/>
  <c r="G498" i="39"/>
  <c r="K498" i="39"/>
  <c r="G499" i="39"/>
  <c r="K499" i="39"/>
  <c r="G500" i="39"/>
  <c r="K500" i="39"/>
  <c r="G501" i="39"/>
  <c r="K501" i="39"/>
  <c r="G502" i="39"/>
  <c r="K502" i="39"/>
  <c r="G503" i="39"/>
  <c r="K503" i="39"/>
  <c r="G504" i="39"/>
  <c r="K504" i="39"/>
  <c r="G505" i="39"/>
  <c r="K505" i="39"/>
  <c r="G506" i="39"/>
  <c r="K506" i="39"/>
  <c r="G507" i="39"/>
  <c r="K507" i="39"/>
  <c r="G508" i="39"/>
  <c r="K508" i="39"/>
  <c r="G513" i="39"/>
  <c r="K513" i="39"/>
  <c r="G514" i="39"/>
  <c r="K514" i="39"/>
  <c r="G515" i="39"/>
  <c r="K515" i="39"/>
  <c r="G516" i="39"/>
  <c r="K516" i="39"/>
  <c r="G517" i="39"/>
  <c r="K517" i="39"/>
  <c r="G518" i="39"/>
  <c r="K518" i="39"/>
  <c r="G520" i="39"/>
  <c r="G523" i="39"/>
  <c r="K523" i="39"/>
  <c r="G525" i="39"/>
  <c r="K525" i="39"/>
  <c r="G532" i="39"/>
  <c r="K532" i="39"/>
  <c r="G533" i="39"/>
  <c r="K533" i="39"/>
  <c r="G534" i="39"/>
  <c r="K534" i="39"/>
  <c r="G535" i="39"/>
  <c r="K535" i="39"/>
  <c r="G536" i="39"/>
  <c r="K536" i="39"/>
  <c r="G537" i="39"/>
  <c r="K537" i="39"/>
  <c r="G538" i="39"/>
  <c r="K538" i="39"/>
  <c r="G539" i="39"/>
  <c r="K539" i="39"/>
  <c r="G540" i="39"/>
  <c r="K540" i="39"/>
  <c r="G541" i="39"/>
  <c r="K541" i="39"/>
  <c r="G542" i="39"/>
  <c r="K542" i="39"/>
  <c r="G543" i="39"/>
  <c r="K543" i="39"/>
  <c r="G544" i="39"/>
  <c r="K544" i="39"/>
  <c r="G545" i="39"/>
  <c r="K545" i="39"/>
  <c r="G546" i="39"/>
  <c r="K546" i="39"/>
  <c r="G547" i="39"/>
  <c r="K547" i="39"/>
  <c r="G548" i="39"/>
  <c r="K548" i="39"/>
  <c r="G549" i="39"/>
  <c r="K549" i="39"/>
  <c r="G550" i="39"/>
  <c r="K550" i="39"/>
  <c r="G551" i="39"/>
  <c r="K551" i="39"/>
  <c r="G552" i="39"/>
  <c r="G555" i="39"/>
  <c r="K555" i="39"/>
  <c r="G556" i="39"/>
  <c r="K556" i="39"/>
  <c r="G557" i="39"/>
  <c r="K557" i="39"/>
  <c r="G558" i="39"/>
  <c r="K558" i="39"/>
  <c r="G559" i="39"/>
  <c r="K559" i="39"/>
  <c r="G560" i="39"/>
  <c r="K560" i="39"/>
  <c r="G561" i="39"/>
  <c r="K561" i="39"/>
  <c r="G562" i="39"/>
  <c r="K562" i="39"/>
  <c r="G563" i="39"/>
  <c r="K563" i="39"/>
  <c r="G564" i="39"/>
  <c r="K564" i="39"/>
  <c r="G565" i="39"/>
  <c r="K565" i="39"/>
  <c r="G566" i="39"/>
  <c r="K566" i="39"/>
  <c r="G567" i="39"/>
  <c r="K567" i="39"/>
  <c r="G568" i="39"/>
  <c r="K568" i="39"/>
  <c r="G569" i="39"/>
  <c r="K569" i="39"/>
  <c r="G570" i="39"/>
  <c r="K570" i="39"/>
  <c r="G571" i="39"/>
  <c r="K571" i="39"/>
  <c r="G572" i="39"/>
  <c r="K572" i="39"/>
  <c r="G573" i="39"/>
  <c r="K573" i="39"/>
  <c r="G574" i="39"/>
  <c r="K574" i="39"/>
  <c r="G575" i="39"/>
  <c r="K575" i="39"/>
  <c r="G576" i="39"/>
  <c r="K576" i="39"/>
  <c r="G577" i="39"/>
  <c r="K577" i="39"/>
  <c r="G578" i="39"/>
  <c r="K578" i="39"/>
  <c r="G579" i="39"/>
  <c r="K579" i="39"/>
  <c r="G580" i="39"/>
  <c r="K580" i="39"/>
  <c r="G581" i="39"/>
  <c r="K581" i="39"/>
  <c r="G582" i="39"/>
  <c r="K582" i="39"/>
  <c r="G583" i="39"/>
  <c r="K583" i="39"/>
  <c r="G584" i="39"/>
  <c r="K584" i="39"/>
  <c r="G589" i="39"/>
  <c r="K589" i="39"/>
  <c r="G590" i="39"/>
  <c r="K590" i="39"/>
  <c r="K592" i="39"/>
  <c r="G605" i="39"/>
  <c r="K605" i="39"/>
  <c r="G606" i="39"/>
  <c r="K606" i="39"/>
  <c r="G615" i="39"/>
  <c r="K615" i="39"/>
  <c r="G616" i="39"/>
  <c r="G618" i="39" s="1"/>
  <c r="K616" i="39"/>
  <c r="G621" i="39"/>
  <c r="K621" i="39"/>
  <c r="G622" i="39"/>
  <c r="K622" i="39"/>
  <c r="G623" i="39"/>
  <c r="K623" i="39"/>
  <c r="G624" i="39"/>
  <c r="K624" i="39"/>
  <c r="G626" i="39"/>
  <c r="G629" i="39"/>
  <c r="K629" i="39"/>
  <c r="G630" i="39"/>
  <c r="K630" i="39"/>
  <c r="G631" i="39"/>
  <c r="K631" i="39"/>
  <c r="G632" i="39"/>
  <c r="K632" i="39"/>
  <c r="G633" i="39"/>
  <c r="K633" i="39"/>
  <c r="G634" i="39"/>
  <c r="K634" i="39"/>
  <c r="G644" i="39"/>
  <c r="K644" i="39"/>
  <c r="G645" i="39"/>
  <c r="K645" i="39"/>
  <c r="G646" i="39"/>
  <c r="K646" i="39"/>
  <c r="G647" i="39"/>
  <c r="K647" i="39"/>
  <c r="G648" i="39"/>
  <c r="K648" i="39"/>
  <c r="G649" i="39"/>
  <c r="K649" i="39"/>
  <c r="G650" i="39"/>
  <c r="K650" i="39"/>
  <c r="G651" i="39"/>
  <c r="K651" i="39"/>
  <c r="G652" i="39"/>
  <c r="K652" i="39"/>
  <c r="G653" i="39"/>
  <c r="K653" i="39"/>
  <c r="G654" i="39"/>
  <c r="K654" i="39"/>
  <c r="G655" i="39"/>
  <c r="K655" i="39"/>
  <c r="G656" i="39"/>
  <c r="K656" i="39"/>
  <c r="G657" i="39"/>
  <c r="K657" i="39"/>
  <c r="G658" i="39"/>
  <c r="K658" i="39"/>
  <c r="G659" i="39"/>
  <c r="K659" i="39"/>
  <c r="G660" i="39"/>
  <c r="K660" i="39"/>
  <c r="G661" i="39"/>
  <c r="K661" i="39"/>
  <c r="G662" i="39"/>
  <c r="K662" i="39"/>
  <c r="G663" i="39"/>
  <c r="K663" i="39"/>
  <c r="G664" i="39"/>
  <c r="K664" i="39"/>
  <c r="G665" i="39"/>
  <c r="K665" i="39"/>
  <c r="G666" i="39"/>
  <c r="K666" i="39"/>
  <c r="G667" i="39"/>
  <c r="K667" i="39"/>
  <c r="G668" i="39"/>
  <c r="K668" i="39"/>
  <c r="G669" i="39"/>
  <c r="K669" i="39"/>
  <c r="G670" i="39"/>
  <c r="K670" i="39"/>
  <c r="G671" i="39"/>
  <c r="K671" i="39"/>
  <c r="G672" i="39"/>
  <c r="K672" i="39"/>
  <c r="G673" i="39"/>
  <c r="K673" i="39"/>
  <c r="G674" i="39"/>
  <c r="K674" i="39"/>
  <c r="G675" i="39"/>
  <c r="K675" i="39"/>
  <c r="G676" i="39"/>
  <c r="K676" i="39"/>
  <c r="G677" i="39"/>
  <c r="K677" i="39"/>
  <c r="G678" i="39"/>
  <c r="K678" i="39"/>
  <c r="G679" i="39"/>
  <c r="K679" i="39"/>
  <c r="G680" i="39"/>
  <c r="K680" i="39"/>
  <c r="G681" i="39"/>
  <c r="K681" i="39"/>
  <c r="G682" i="39"/>
  <c r="K682" i="39"/>
  <c r="G683" i="39"/>
  <c r="K683" i="39"/>
  <c r="G684" i="39"/>
  <c r="K684" i="39"/>
  <c r="G689" i="39"/>
  <c r="K689" i="39"/>
  <c r="G690" i="39"/>
  <c r="K690" i="39"/>
  <c r="G691" i="39"/>
  <c r="K691" i="39"/>
  <c r="G692" i="39"/>
  <c r="K692" i="39"/>
  <c r="G693" i="39"/>
  <c r="K693" i="39"/>
  <c r="G694" i="39"/>
  <c r="K694" i="39"/>
  <c r="G695" i="39"/>
  <c r="K695" i="39"/>
  <c r="G696" i="39"/>
  <c r="K696" i="39"/>
  <c r="G697" i="39"/>
  <c r="K697" i="39"/>
  <c r="G698" i="39"/>
  <c r="K698" i="39"/>
  <c r="G699" i="39"/>
  <c r="K699" i="39"/>
  <c r="G700" i="39"/>
  <c r="K700" i="39"/>
  <c r="G701" i="39"/>
  <c r="K701" i="39"/>
  <c r="G702" i="39"/>
  <c r="K702" i="39"/>
  <c r="G703" i="39"/>
  <c r="K703" i="39"/>
  <c r="G704" i="39"/>
  <c r="K704" i="39"/>
  <c r="G705" i="39"/>
  <c r="K705" i="39"/>
  <c r="G706" i="39"/>
  <c r="K706" i="39"/>
  <c r="G707" i="39"/>
  <c r="K707" i="39"/>
  <c r="G708" i="39"/>
  <c r="K708" i="39"/>
  <c r="G709" i="39"/>
  <c r="K709" i="39"/>
  <c r="G710" i="39"/>
  <c r="K710" i="39"/>
  <c r="G711" i="39"/>
  <c r="K711" i="39"/>
  <c r="G712" i="39"/>
  <c r="K712" i="39"/>
  <c r="G713" i="39"/>
  <c r="K713" i="39"/>
  <c r="G714" i="39"/>
  <c r="K714" i="39"/>
  <c r="G715" i="39"/>
  <c r="K715" i="39"/>
  <c r="G724" i="39"/>
  <c r="K724" i="39"/>
  <c r="G725" i="39"/>
  <c r="K725" i="39"/>
  <c r="G726" i="39"/>
  <c r="K726" i="39"/>
  <c r="G727" i="39"/>
  <c r="K727" i="39"/>
  <c r="G728" i="39"/>
  <c r="K728" i="39"/>
  <c r="G729" i="39"/>
  <c r="K729" i="39"/>
  <c r="G730" i="39"/>
  <c r="K730" i="39"/>
  <c r="G731" i="39"/>
  <c r="K731" i="39"/>
  <c r="G732" i="39"/>
  <c r="K732" i="39"/>
  <c r="G733" i="39"/>
  <c r="K733" i="39"/>
  <c r="G734" i="39"/>
  <c r="K734" i="39"/>
  <c r="G735" i="39"/>
  <c r="K735" i="39"/>
  <c r="G736" i="39"/>
  <c r="K736" i="39"/>
  <c r="G737" i="39"/>
  <c r="K737" i="39"/>
  <c r="G738" i="39"/>
  <c r="K738" i="39"/>
  <c r="G739" i="39"/>
  <c r="G742" i="39"/>
  <c r="K742" i="39"/>
  <c r="G743" i="39"/>
  <c r="K743" i="39"/>
  <c r="G744" i="39"/>
  <c r="K744" i="39"/>
  <c r="G745" i="39"/>
  <c r="K745" i="39"/>
  <c r="G746" i="39"/>
  <c r="K746" i="39"/>
  <c r="G747" i="39"/>
  <c r="K747" i="39"/>
  <c r="G748" i="39"/>
  <c r="K748" i="39"/>
  <c r="G749" i="39"/>
  <c r="K749" i="39"/>
  <c r="G750" i="39"/>
  <c r="K750" i="39"/>
  <c r="G751" i="39"/>
  <c r="K751" i="39"/>
  <c r="G752" i="39"/>
  <c r="K752" i="39"/>
  <c r="G753" i="39"/>
  <c r="K753" i="39"/>
  <c r="G757" i="39"/>
  <c r="K757" i="39"/>
  <c r="G758" i="39"/>
  <c r="K758" i="39"/>
  <c r="G759" i="39"/>
  <c r="K759" i="39"/>
  <c r="G760" i="39"/>
  <c r="K760" i="39"/>
  <c r="G761" i="39"/>
  <c r="K761" i="39"/>
  <c r="G762" i="39"/>
  <c r="K762" i="39"/>
  <c r="G763" i="39"/>
  <c r="K763" i="39"/>
  <c r="G764" i="39"/>
  <c r="K764" i="39"/>
  <c r="G765" i="39"/>
  <c r="K765" i="39"/>
  <c r="G766" i="39"/>
  <c r="K766" i="39"/>
  <c r="G767" i="39"/>
  <c r="K767" i="39"/>
  <c r="G768" i="39"/>
  <c r="K768" i="39"/>
  <c r="G781" i="39"/>
  <c r="K781" i="39"/>
  <c r="G782" i="39"/>
  <c r="K782" i="39"/>
  <c r="G783" i="39"/>
  <c r="K783" i="39"/>
  <c r="G784" i="39"/>
  <c r="K784" i="39"/>
  <c r="G785" i="39"/>
  <c r="K785" i="39"/>
  <c r="G786" i="39"/>
  <c r="K786" i="39"/>
  <c r="G787" i="39"/>
  <c r="K787" i="39"/>
  <c r="G788" i="39"/>
  <c r="K788" i="39"/>
  <c r="G793" i="39"/>
  <c r="K793" i="39"/>
  <c r="G794" i="39"/>
  <c r="K794" i="39"/>
  <c r="G795" i="39"/>
  <c r="K795" i="39"/>
  <c r="G796" i="39"/>
  <c r="K796" i="39"/>
  <c r="G797" i="39"/>
  <c r="K797" i="39"/>
  <c r="G798" i="39"/>
  <c r="K798" i="39"/>
  <c r="G799" i="39"/>
  <c r="K799" i="39"/>
  <c r="G800" i="39"/>
  <c r="K800" i="39"/>
  <c r="G801" i="39"/>
  <c r="K801" i="39"/>
  <c r="G807" i="39"/>
  <c r="K807" i="39"/>
  <c r="G808" i="39"/>
  <c r="G810" i="39" s="1"/>
  <c r="K808" i="39"/>
  <c r="G813" i="39"/>
  <c r="K813" i="39"/>
  <c r="G814" i="39"/>
  <c r="K814" i="39"/>
  <c r="G815" i="39"/>
  <c r="K815" i="39"/>
  <c r="G820" i="39"/>
  <c r="K820" i="39"/>
  <c r="G821" i="39"/>
  <c r="K821" i="39"/>
  <c r="G822" i="39"/>
  <c r="K822" i="39"/>
  <c r="G823" i="39"/>
  <c r="K823" i="39"/>
  <c r="G824" i="39"/>
  <c r="K824" i="39"/>
  <c r="G825" i="39"/>
  <c r="K825" i="39"/>
  <c r="G826" i="39"/>
  <c r="K826" i="39"/>
  <c r="G827" i="39"/>
  <c r="K827" i="39"/>
  <c r="G828" i="39"/>
  <c r="K828" i="39"/>
  <c r="G829" i="39"/>
  <c r="K829" i="39"/>
  <c r="G830" i="39"/>
  <c r="K830" i="39"/>
  <c r="G831" i="39"/>
  <c r="K831" i="39"/>
  <c r="G832" i="39"/>
  <c r="K832" i="39"/>
  <c r="G833" i="39"/>
  <c r="K833" i="39"/>
  <c r="G834" i="39"/>
  <c r="K834" i="39"/>
  <c r="G835" i="39"/>
  <c r="K835" i="39"/>
  <c r="G836" i="39"/>
  <c r="K836" i="39"/>
  <c r="G837" i="39"/>
  <c r="K837" i="39"/>
  <c r="G838" i="39"/>
  <c r="K838" i="39"/>
  <c r="G839" i="39"/>
  <c r="K839" i="39"/>
  <c r="G840" i="39"/>
  <c r="K840" i="39"/>
  <c r="G841" i="39"/>
  <c r="K841" i="39"/>
  <c r="G846" i="39"/>
  <c r="K846" i="39"/>
  <c r="G847" i="39"/>
  <c r="G849" i="39" s="1"/>
  <c r="K847" i="39"/>
  <c r="K849" i="39"/>
  <c r="G853" i="39"/>
  <c r="G855" i="39" s="1"/>
  <c r="K853" i="39"/>
  <c r="K855" i="39" s="1"/>
  <c r="G863" i="39"/>
  <c r="K863" i="39"/>
  <c r="G864" i="39"/>
  <c r="K864" i="39"/>
  <c r="G865" i="39"/>
  <c r="K865" i="39"/>
  <c r="G866" i="39"/>
  <c r="K866" i="39"/>
  <c r="G867" i="39"/>
  <c r="K867" i="39"/>
  <c r="G868" i="39"/>
  <c r="K868" i="39"/>
  <c r="G869" i="39"/>
  <c r="K869" i="39"/>
  <c r="G870" i="39"/>
  <c r="K870" i="39"/>
  <c r="G871" i="39"/>
  <c r="K871" i="39"/>
  <c r="G872" i="39"/>
  <c r="K872" i="39"/>
  <c r="G873" i="39"/>
  <c r="K873" i="39"/>
  <c r="G874" i="39"/>
  <c r="K874" i="39"/>
  <c r="G875" i="39"/>
  <c r="K875" i="39"/>
  <c r="G876" i="39"/>
  <c r="K876" i="39"/>
  <c r="G877" i="39"/>
  <c r="K877" i="39"/>
  <c r="G882" i="39"/>
  <c r="K882" i="39"/>
  <c r="G883" i="39"/>
  <c r="K883" i="39"/>
  <c r="G884" i="39"/>
  <c r="K884" i="39"/>
  <c r="G885" i="39"/>
  <c r="K885" i="39"/>
  <c r="G886" i="39"/>
  <c r="K886" i="39"/>
  <c r="G887" i="39"/>
  <c r="K887" i="39"/>
  <c r="G888" i="39"/>
  <c r="K888" i="39"/>
  <c r="G889" i="39"/>
  <c r="K889" i="39"/>
  <c r="G890" i="39"/>
  <c r="K890" i="39"/>
  <c r="G891" i="39"/>
  <c r="K891" i="39"/>
  <c r="G892" i="39"/>
  <c r="K892" i="39"/>
  <c r="G893" i="39"/>
  <c r="K893" i="39"/>
  <c r="G894" i="39"/>
  <c r="K894" i="39"/>
  <c r="G895" i="39"/>
  <c r="K895" i="39"/>
  <c r="G896" i="39"/>
  <c r="K896" i="39"/>
  <c r="G897" i="39"/>
  <c r="K897" i="39"/>
  <c r="G898" i="39"/>
  <c r="K898" i="39"/>
  <c r="G899" i="39"/>
  <c r="K899" i="39"/>
  <c r="G900" i="39"/>
  <c r="K900" i="39"/>
  <c r="G901" i="39"/>
  <c r="K901" i="39"/>
  <c r="G902" i="39"/>
  <c r="K902" i="39"/>
  <c r="G903" i="39"/>
  <c r="K903" i="39"/>
  <c r="G904" i="39"/>
  <c r="K904" i="39"/>
  <c r="G905" i="39"/>
  <c r="K905" i="39"/>
  <c r="G906" i="39"/>
  <c r="K906" i="39"/>
  <c r="G907" i="39"/>
  <c r="K907" i="39"/>
  <c r="G908" i="39"/>
  <c r="K908" i="39"/>
  <c r="G909" i="39"/>
  <c r="K909" i="39"/>
  <c r="G910" i="39"/>
  <c r="K910" i="39"/>
  <c r="G911" i="39"/>
  <c r="K911" i="39"/>
  <c r="G912" i="39"/>
  <c r="K912" i="39"/>
  <c r="G913" i="39"/>
  <c r="K913" i="39"/>
  <c r="G914" i="39"/>
  <c r="K914" i="39"/>
  <c r="G915" i="39"/>
  <c r="K915" i="39"/>
  <c r="G916" i="39"/>
  <c r="K916" i="39"/>
  <c r="G917" i="39"/>
  <c r="K917" i="39"/>
  <c r="G918" i="39"/>
  <c r="K918" i="39"/>
  <c r="G919" i="39"/>
  <c r="K919" i="39"/>
  <c r="G920" i="39"/>
  <c r="K920" i="39"/>
  <c r="G921" i="39"/>
  <c r="K921" i="39"/>
  <c r="G922" i="39"/>
  <c r="K922" i="39"/>
  <c r="G923" i="39"/>
  <c r="K923" i="39"/>
  <c r="G924" i="39"/>
  <c r="K924" i="39"/>
  <c r="G925" i="39"/>
  <c r="K925" i="39"/>
  <c r="G926" i="39"/>
  <c r="K926" i="39"/>
  <c r="G927" i="39"/>
  <c r="K927" i="39"/>
  <c r="G928" i="39"/>
  <c r="K928" i="39"/>
  <c r="G929" i="39"/>
  <c r="K929" i="39"/>
  <c r="G930" i="39"/>
  <c r="K930" i="39"/>
  <c r="G931" i="39"/>
  <c r="K931" i="39"/>
  <c r="G932" i="39"/>
  <c r="K932" i="39"/>
  <c r="G933" i="39"/>
  <c r="K933" i="39"/>
  <c r="G934" i="39"/>
  <c r="K934" i="39"/>
  <c r="G935" i="39"/>
  <c r="K935" i="39"/>
  <c r="G936" i="39"/>
  <c r="K936" i="39"/>
  <c r="G937" i="39"/>
  <c r="K937" i="39"/>
  <c r="G938" i="39"/>
  <c r="K938" i="39"/>
  <c r="G939" i="39"/>
  <c r="K939" i="39"/>
  <c r="G940" i="39"/>
  <c r="K940" i="39"/>
  <c r="G941" i="39"/>
  <c r="K941" i="39"/>
  <c r="G942" i="39"/>
  <c r="K942" i="39"/>
  <c r="G943" i="39"/>
  <c r="K943" i="39"/>
  <c r="G944" i="39"/>
  <c r="K944" i="39"/>
  <c r="G945" i="39"/>
  <c r="K945" i="39"/>
  <c r="G950" i="39"/>
  <c r="K950" i="39"/>
  <c r="G951" i="39"/>
  <c r="K951" i="39"/>
  <c r="G952" i="39"/>
  <c r="K952" i="39"/>
  <c r="G957" i="39"/>
  <c r="K957" i="39"/>
  <c r="G958" i="39"/>
  <c r="K958" i="39"/>
  <c r="G959" i="39"/>
  <c r="K959" i="39"/>
  <c r="G960" i="39"/>
  <c r="K960" i="39"/>
  <c r="G965" i="39"/>
  <c r="K965" i="39"/>
  <c r="G966" i="39"/>
  <c r="K966" i="39"/>
  <c r="G967" i="39"/>
  <c r="K967" i="39"/>
  <c r="G968" i="39"/>
  <c r="K968" i="39"/>
  <c r="G969" i="39"/>
  <c r="K969" i="39"/>
  <c r="G970" i="39"/>
  <c r="K970" i="39"/>
  <c r="G971" i="39"/>
  <c r="K971" i="39"/>
  <c r="G972" i="39"/>
  <c r="K972" i="39"/>
  <c r="G973" i="39"/>
  <c r="K973" i="39"/>
  <c r="G974" i="39"/>
  <c r="K974" i="39"/>
  <c r="G975" i="39"/>
  <c r="K975" i="39"/>
  <c r="G976" i="39"/>
  <c r="K976" i="39"/>
  <c r="G977" i="39"/>
  <c r="K977" i="39"/>
  <c r="G978" i="39"/>
  <c r="K978" i="39"/>
  <c r="G979" i="39"/>
  <c r="K979" i="39"/>
  <c r="G980" i="39"/>
  <c r="K980" i="39"/>
  <c r="G981" i="39"/>
  <c r="K981" i="39"/>
  <c r="G982" i="39"/>
  <c r="K982" i="39"/>
  <c r="G983" i="39"/>
  <c r="K983" i="39"/>
  <c r="G988" i="39"/>
  <c r="K988" i="39"/>
  <c r="G989" i="39"/>
  <c r="K989" i="39"/>
  <c r="G990" i="39"/>
  <c r="K990" i="39"/>
  <c r="G991" i="39"/>
  <c r="K991" i="39"/>
  <c r="G992" i="39"/>
  <c r="K992" i="39"/>
  <c r="G994" i="39"/>
  <c r="G997" i="39"/>
  <c r="K997" i="39"/>
  <c r="G998" i="39"/>
  <c r="G1000" i="39" s="1"/>
  <c r="K998" i="39"/>
  <c r="G1005" i="39"/>
  <c r="K1005" i="39"/>
  <c r="G1006" i="39"/>
  <c r="K1006" i="39"/>
  <c r="G1007" i="39"/>
  <c r="K1007" i="39"/>
  <c r="G1008" i="39"/>
  <c r="K1008" i="39"/>
  <c r="G1009" i="39"/>
  <c r="K1009" i="39"/>
  <c r="G1010" i="39"/>
  <c r="K1010" i="39"/>
  <c r="G1015" i="39"/>
  <c r="K1015" i="39"/>
  <c r="G1017" i="39"/>
  <c r="K1017" i="39"/>
  <c r="G1020" i="39"/>
  <c r="K1020" i="39"/>
  <c r="G1021" i="39"/>
  <c r="K1021" i="39"/>
  <c r="G1022" i="39"/>
  <c r="K1022" i="39"/>
  <c r="G1023" i="39"/>
  <c r="K1023" i="39"/>
  <c r="G1028" i="39"/>
  <c r="K1028" i="39"/>
  <c r="G1029" i="39"/>
  <c r="K1029" i="39"/>
  <c r="G1030" i="39"/>
  <c r="K1030" i="39"/>
  <c r="G1035" i="39"/>
  <c r="K1035" i="39"/>
  <c r="G1036" i="39"/>
  <c r="K1036" i="39"/>
  <c r="G1037" i="39"/>
  <c r="K1037" i="39"/>
  <c r="G1038" i="39"/>
  <c r="K1038" i="39"/>
  <c r="G1043" i="39"/>
  <c r="K1043" i="39"/>
  <c r="G1044" i="39"/>
  <c r="K1044" i="39"/>
  <c r="G1053" i="39"/>
  <c r="K1053" i="39"/>
  <c r="G1054" i="39"/>
  <c r="G1056" i="39" s="1"/>
  <c r="K1054" i="39"/>
  <c r="K1056" i="39"/>
  <c r="G1059" i="39"/>
  <c r="G1061" i="39" s="1"/>
  <c r="K1059" i="39"/>
  <c r="K1061" i="39" s="1"/>
  <c r="G1064" i="39"/>
  <c r="G1066" i="39" s="1"/>
  <c r="K1064" i="39"/>
  <c r="K1066" i="39" s="1"/>
  <c r="G1068" i="39"/>
  <c r="K1068" i="39"/>
  <c r="G1069" i="39"/>
  <c r="K1069" i="39"/>
  <c r="G1070" i="39"/>
  <c r="K1070" i="39"/>
  <c r="G1079" i="39"/>
  <c r="K1079" i="39"/>
  <c r="G1080" i="39"/>
  <c r="K1080" i="39"/>
  <c r="G1081" i="39"/>
  <c r="K1081" i="39"/>
  <c r="G1082" i="39"/>
  <c r="K1082" i="39"/>
  <c r="G1083" i="39"/>
  <c r="K1083" i="39"/>
  <c r="G1084" i="39"/>
  <c r="K1084" i="39"/>
  <c r="G1085" i="39"/>
  <c r="K1085" i="39"/>
  <c r="G1086" i="39"/>
  <c r="K1086" i="39"/>
  <c r="G1087" i="39"/>
  <c r="K1087" i="39"/>
  <c r="G1088" i="39"/>
  <c r="K1088" i="39"/>
  <c r="G1089" i="39"/>
  <c r="K1089" i="39"/>
  <c r="G1090" i="39"/>
  <c r="K1090" i="39"/>
  <c r="G1091" i="39"/>
  <c r="K1091" i="39"/>
  <c r="G1092" i="39"/>
  <c r="K1092" i="39"/>
  <c r="G1093" i="39"/>
  <c r="K1093" i="39"/>
  <c r="G1094" i="39"/>
  <c r="K1094" i="39"/>
  <c r="G1095" i="39"/>
  <c r="K1095" i="39"/>
  <c r="G1096" i="39"/>
  <c r="K1096" i="39"/>
  <c r="G1097" i="39"/>
  <c r="K1097" i="39"/>
  <c r="G1098" i="39"/>
  <c r="K1098" i="39"/>
  <c r="G1099" i="39"/>
  <c r="K1099" i="39"/>
  <c r="G1100" i="39"/>
  <c r="K1100" i="39"/>
  <c r="G1105" i="39"/>
  <c r="K1105" i="39"/>
  <c r="G1106" i="39"/>
  <c r="K1106" i="39"/>
  <c r="G1107" i="39"/>
  <c r="K1107" i="39"/>
  <c r="G1108" i="39"/>
  <c r="K1108" i="39"/>
  <c r="G1109" i="39"/>
  <c r="K1109" i="39"/>
  <c r="G1110" i="39"/>
  <c r="K1110" i="39"/>
  <c r="G1112" i="39"/>
  <c r="G1115" i="39"/>
  <c r="K1115" i="39"/>
  <c r="G1116" i="39"/>
  <c r="K1116" i="39"/>
  <c r="G1117" i="39"/>
  <c r="K1117" i="39"/>
  <c r="G1118" i="39"/>
  <c r="K1118" i="39"/>
  <c r="G1119" i="39"/>
  <c r="K1119" i="39"/>
  <c r="G1120" i="39"/>
  <c r="K1120" i="39"/>
  <c r="G1121" i="39"/>
  <c r="K1121" i="39"/>
  <c r="G1122" i="39"/>
  <c r="K1122" i="39"/>
  <c r="G1123" i="39"/>
  <c r="K1123" i="39"/>
  <c r="G1124" i="39"/>
  <c r="K1124" i="39"/>
  <c r="G1125" i="39"/>
  <c r="K1125" i="39"/>
  <c r="G1126" i="39"/>
  <c r="K1126" i="39"/>
  <c r="G1131" i="39"/>
  <c r="K1131" i="39"/>
  <c r="G1132" i="39"/>
  <c r="K1132" i="39"/>
  <c r="G1133" i="39"/>
  <c r="K1133" i="39"/>
  <c r="G1134" i="39"/>
  <c r="K1134" i="39"/>
  <c r="G1135" i="39"/>
  <c r="K1135" i="39"/>
  <c r="G1136" i="39"/>
  <c r="K1136" i="39"/>
  <c r="G1137" i="39"/>
  <c r="K1137" i="39"/>
  <c r="G1142" i="39"/>
  <c r="K1142" i="39"/>
  <c r="G1143" i="39"/>
  <c r="K1143" i="39"/>
  <c r="G1144" i="39"/>
  <c r="K1144" i="39"/>
  <c r="G1145" i="39"/>
  <c r="K1145" i="39"/>
  <c r="G1156" i="39"/>
  <c r="K1156" i="39"/>
  <c r="G1157" i="39"/>
  <c r="K1157" i="39"/>
  <c r="G1158" i="39"/>
  <c r="K1158" i="39"/>
  <c r="G1159" i="39"/>
  <c r="K1159" i="39"/>
  <c r="G1160" i="39"/>
  <c r="K1160" i="39"/>
  <c r="G1161" i="39"/>
  <c r="K1161" i="39"/>
  <c r="G1162" i="39"/>
  <c r="K1162" i="39"/>
  <c r="G1163" i="39"/>
  <c r="K1163" i="39"/>
  <c r="G1164" i="39"/>
  <c r="K1164" i="39"/>
  <c r="G1165" i="39"/>
  <c r="K1165" i="39"/>
  <c r="G1166" i="39"/>
  <c r="K1166" i="39"/>
  <c r="G1167" i="39"/>
  <c r="K1167" i="39"/>
  <c r="G1169" i="39"/>
  <c r="G1172" i="39"/>
  <c r="K1172" i="39"/>
  <c r="G1173" i="39"/>
  <c r="K1173" i="39"/>
  <c r="G1174" i="39"/>
  <c r="K1174" i="39"/>
  <c r="G1175" i="39"/>
  <c r="K1175" i="39"/>
  <c r="G1176" i="39"/>
  <c r="K1176" i="39"/>
  <c r="G1177" i="39"/>
  <c r="K1177" i="39"/>
  <c r="G1178" i="39"/>
  <c r="K1178" i="39"/>
  <c r="G1179" i="39"/>
  <c r="K1179" i="39"/>
  <c r="G1180" i="39"/>
  <c r="K1180" i="39"/>
  <c r="G1181" i="39"/>
  <c r="K1181" i="39"/>
  <c r="G1182" i="39"/>
  <c r="K1182" i="39"/>
  <c r="G1183" i="39"/>
  <c r="G1186" i="39"/>
  <c r="K1186" i="39"/>
  <c r="G1187" i="39"/>
  <c r="K1187" i="39"/>
  <c r="G1188" i="39"/>
  <c r="K1188" i="39"/>
  <c r="G1189" i="39"/>
  <c r="K1189" i="39"/>
  <c r="G1190" i="39"/>
  <c r="K1190" i="39"/>
  <c r="G1191" i="39"/>
  <c r="K1191" i="39"/>
  <c r="G1192" i="39"/>
  <c r="K1192" i="39"/>
  <c r="G1193" i="39"/>
  <c r="K1193" i="39"/>
  <c r="G1194" i="39"/>
  <c r="K1194" i="39"/>
  <c r="G1195" i="39"/>
  <c r="K1195" i="39"/>
  <c r="G1196" i="39"/>
  <c r="K1196" i="39"/>
  <c r="G1197" i="39"/>
  <c r="K1197" i="39"/>
  <c r="G1198" i="39"/>
  <c r="K1198" i="39"/>
  <c r="G1199" i="39"/>
  <c r="K1199" i="39"/>
  <c r="G1200" i="39"/>
  <c r="K1200" i="39"/>
  <c r="G1201" i="39"/>
  <c r="K1201" i="39"/>
  <c r="G1202" i="39"/>
  <c r="K1202" i="39"/>
  <c r="G1203" i="39"/>
  <c r="K1203" i="39"/>
  <c r="G1204" i="39"/>
  <c r="K1204" i="39"/>
  <c r="G1205" i="39"/>
  <c r="K1205" i="39"/>
  <c r="G1206" i="39"/>
  <c r="K1206" i="39"/>
  <c r="G1207" i="39"/>
  <c r="K1207" i="39"/>
  <c r="G1208" i="39"/>
  <c r="K1208" i="39"/>
  <c r="G1209" i="39"/>
  <c r="K1209" i="39"/>
  <c r="G1210" i="39"/>
  <c r="K1210" i="39"/>
  <c r="G1211" i="39"/>
  <c r="K1211" i="39"/>
  <c r="G1212" i="39"/>
  <c r="K1212" i="39"/>
  <c r="G1213" i="39"/>
  <c r="K1213" i="39"/>
  <c r="G1214" i="39"/>
  <c r="K1214" i="39"/>
  <c r="G1215" i="39"/>
  <c r="K1215" i="39"/>
  <c r="G1216" i="39"/>
  <c r="K1216" i="39"/>
  <c r="G1217" i="39"/>
  <c r="K1217" i="39"/>
  <c r="G1218" i="39"/>
  <c r="K1218" i="39"/>
  <c r="G1219" i="39"/>
  <c r="K1219" i="39"/>
  <c r="G1220" i="39"/>
  <c r="K1220" i="39"/>
  <c r="G1221" i="39"/>
  <c r="K1221" i="39"/>
  <c r="G1222" i="39"/>
  <c r="K1222" i="39"/>
  <c r="G1223" i="39"/>
  <c r="K1223" i="39"/>
  <c r="G1224" i="39"/>
  <c r="K1224" i="39"/>
  <c r="G1225" i="39"/>
  <c r="K1225" i="39"/>
  <c r="G1226" i="39"/>
  <c r="K1226" i="39"/>
  <c r="G1227" i="39"/>
  <c r="K1227" i="39"/>
  <c r="G1228" i="39"/>
  <c r="K1228" i="39"/>
  <c r="G1229" i="39"/>
  <c r="K1229" i="39"/>
  <c r="G1230" i="39"/>
  <c r="K1230" i="39"/>
  <c r="G1231" i="39"/>
  <c r="K1231" i="39"/>
  <c r="G1232" i="39"/>
  <c r="K1232" i="39"/>
  <c r="G1233" i="39"/>
  <c r="K1233" i="39"/>
  <c r="G1234" i="39"/>
  <c r="K1234" i="39"/>
  <c r="G1235" i="39"/>
  <c r="K1235" i="39"/>
  <c r="G1236" i="39"/>
  <c r="K1236" i="39"/>
  <c r="G1237" i="39"/>
  <c r="K1237" i="39"/>
  <c r="G1238" i="39"/>
  <c r="K1238" i="39"/>
  <c r="G1239" i="39"/>
  <c r="K1239" i="39"/>
  <c r="G1240" i="39"/>
  <c r="K1240" i="39"/>
  <c r="G1241" i="39"/>
  <c r="K1241" i="39"/>
  <c r="G1242" i="39"/>
  <c r="K1242" i="39"/>
  <c r="G1243" i="39"/>
  <c r="K1243" i="39"/>
  <c r="G1244" i="39"/>
  <c r="K1244" i="39"/>
  <c r="G1245" i="39"/>
  <c r="K1245" i="39"/>
  <c r="G1246" i="39"/>
  <c r="K1246" i="39"/>
  <c r="G1247" i="39"/>
  <c r="K1247" i="39"/>
  <c r="G1248" i="39"/>
  <c r="K1248" i="39"/>
  <c r="G1249" i="39"/>
  <c r="K1249" i="39"/>
  <c r="G1250" i="39"/>
  <c r="K1250" i="39"/>
  <c r="G1251" i="39"/>
  <c r="K1251" i="39"/>
  <c r="G1252" i="39"/>
  <c r="K1252" i="39"/>
  <c r="G1253" i="39"/>
  <c r="K1253" i="39"/>
  <c r="G1254" i="39"/>
  <c r="K1254" i="39"/>
  <c r="G1255" i="39"/>
  <c r="K1255" i="39"/>
  <c r="G1256" i="39"/>
  <c r="K1256" i="39"/>
  <c r="G1263" i="39"/>
  <c r="K1263" i="39"/>
  <c r="G1264" i="39"/>
  <c r="K1264" i="39"/>
  <c r="G1265" i="39"/>
  <c r="K1265" i="39"/>
  <c r="G1266" i="39"/>
  <c r="K1266" i="39"/>
  <c r="G1267" i="39"/>
  <c r="K1267" i="39"/>
  <c r="G1268" i="39"/>
  <c r="K1268" i="39"/>
  <c r="G1269" i="39"/>
  <c r="K1269" i="39"/>
  <c r="G1270" i="39"/>
  <c r="K1270" i="39"/>
  <c r="G1271" i="39"/>
  <c r="K1271" i="39"/>
  <c r="G1272" i="39"/>
  <c r="K1272" i="39"/>
  <c r="G1273" i="39"/>
  <c r="K1273" i="39"/>
  <c r="G1274" i="39"/>
  <c r="K1274" i="39"/>
  <c r="G1275" i="39"/>
  <c r="K1275" i="39"/>
  <c r="G1283" i="39"/>
  <c r="K1283" i="39"/>
  <c r="G1284" i="39"/>
  <c r="K1284" i="39"/>
  <c r="G1285" i="39"/>
  <c r="K1285" i="39"/>
  <c r="G1286" i="39"/>
  <c r="K1286" i="39"/>
  <c r="G1287" i="39"/>
  <c r="K1287" i="39"/>
  <c r="G1288" i="39"/>
  <c r="K1288" i="39"/>
  <c r="G1289" i="39"/>
  <c r="K1289" i="39"/>
  <c r="G1290" i="39"/>
  <c r="K1290" i="39"/>
  <c r="G1291" i="39"/>
  <c r="K1291" i="39"/>
  <c r="G1292" i="39"/>
  <c r="K1292" i="39"/>
  <c r="G1293" i="39"/>
  <c r="K1293" i="39"/>
  <c r="G1295" i="39"/>
  <c r="G1298" i="39"/>
  <c r="K1298" i="39"/>
  <c r="G1299" i="39"/>
  <c r="K1299" i="39"/>
  <c r="G1304" i="39"/>
  <c r="K1304" i="39"/>
  <c r="G1305" i="39"/>
  <c r="K1305" i="39"/>
  <c r="G1306" i="39"/>
  <c r="K1306" i="39"/>
  <c r="G1311" i="39"/>
  <c r="K1311" i="39"/>
  <c r="G1312" i="39"/>
  <c r="K1312" i="39"/>
  <c r="G1313" i="39"/>
  <c r="K1313" i="39"/>
  <c r="G1314" i="39"/>
  <c r="K1314" i="39"/>
  <c r="G1315" i="39"/>
  <c r="K1315" i="39"/>
  <c r="G1316" i="39"/>
  <c r="K1316" i="39"/>
  <c r="G1321" i="39"/>
  <c r="K1321" i="39"/>
  <c r="G1322" i="39"/>
  <c r="G1324" i="39" s="1"/>
  <c r="K1322" i="39"/>
  <c r="K1324" i="39"/>
  <c r="G1327" i="39"/>
  <c r="K1327" i="39"/>
  <c r="G1328" i="39"/>
  <c r="K1328" i="39"/>
  <c r="G1330" i="39"/>
  <c r="G1337" i="39"/>
  <c r="K1337" i="39"/>
  <c r="G1338" i="39"/>
  <c r="K1338" i="39"/>
  <c r="G1339" i="39"/>
  <c r="K1339" i="39"/>
  <c r="G1340" i="39"/>
  <c r="K1340" i="39"/>
  <c r="G1341" i="39"/>
  <c r="K1341" i="39"/>
  <c r="G1342" i="39"/>
  <c r="K1342" i="39"/>
  <c r="G1343" i="39"/>
  <c r="K1343" i="39"/>
  <c r="G1344" i="39"/>
  <c r="K1344" i="39"/>
  <c r="G1345" i="39"/>
  <c r="K1345" i="39"/>
  <c r="G1346" i="39"/>
  <c r="K1346" i="39"/>
  <c r="G1347" i="39"/>
  <c r="K1347" i="39"/>
  <c r="G1348" i="39"/>
  <c r="K1348" i="39"/>
  <c r="G1353" i="39"/>
  <c r="K1353" i="39"/>
  <c r="G1354" i="39"/>
  <c r="K1354" i="39"/>
  <c r="G1355" i="39"/>
  <c r="K1355" i="39"/>
  <c r="G1356" i="39"/>
  <c r="K1356" i="39"/>
  <c r="G1357" i="39"/>
  <c r="K1357" i="39"/>
  <c r="G1358" i="39"/>
  <c r="K1358" i="39"/>
  <c r="G1359" i="39"/>
  <c r="K1359" i="39"/>
  <c r="G1360" i="39"/>
  <c r="K1360" i="39"/>
  <c r="G1361" i="39"/>
  <c r="K1361" i="39"/>
  <c r="G1362" i="39"/>
  <c r="K1362" i="39"/>
  <c r="G1363" i="39"/>
  <c r="K1363" i="39"/>
  <c r="G1364" i="39"/>
  <c r="K1364" i="39"/>
  <c r="G1365" i="39"/>
  <c r="K1365" i="39"/>
  <c r="G1366" i="39"/>
  <c r="K1366" i="39"/>
  <c r="G1367" i="39"/>
  <c r="K1367" i="39"/>
  <c r="G1368" i="39"/>
  <c r="K1368" i="39"/>
  <c r="G1369" i="39"/>
  <c r="K1369" i="39"/>
  <c r="G1370" i="39"/>
  <c r="K1370" i="39"/>
  <c r="G1371" i="39"/>
  <c r="K1371" i="39"/>
  <c r="G1372" i="39"/>
  <c r="K1372" i="39"/>
  <c r="G1373" i="39"/>
  <c r="K1373" i="39"/>
  <c r="G1374" i="39"/>
  <c r="K1374" i="39"/>
  <c r="G1375" i="39"/>
  <c r="K1375" i="39"/>
  <c r="G1376" i="39"/>
  <c r="K1376" i="39"/>
  <c r="G1377" i="39"/>
  <c r="K1377" i="39"/>
  <c r="G1378" i="39"/>
  <c r="K1378" i="39"/>
  <c r="G1379" i="39"/>
  <c r="K1379" i="39"/>
  <c r="G1380" i="39"/>
  <c r="K1380" i="39"/>
  <c r="G1381" i="39"/>
  <c r="K1381" i="39"/>
  <c r="G1382" i="39"/>
  <c r="K1382" i="39"/>
  <c r="G1383" i="39"/>
  <c r="K1383" i="39"/>
  <c r="G1384" i="39"/>
  <c r="K1384" i="39"/>
  <c r="G1389" i="39"/>
  <c r="K1389" i="39"/>
  <c r="G1390" i="39"/>
  <c r="K1390" i="39"/>
  <c r="G1391" i="39"/>
  <c r="K1391" i="39"/>
  <c r="G1392" i="39"/>
  <c r="K1392" i="39"/>
  <c r="G1393" i="39"/>
  <c r="K1393" i="39"/>
  <c r="G1394" i="39"/>
  <c r="K1394" i="39"/>
  <c r="G1395" i="39"/>
  <c r="K1395" i="39"/>
  <c r="G1396" i="39"/>
  <c r="K1396" i="39"/>
  <c r="G1397" i="39"/>
  <c r="K1397" i="39"/>
  <c r="G1406" i="39"/>
  <c r="G1408" i="39" s="1"/>
  <c r="K1406" i="39"/>
  <c r="K1408" i="39"/>
  <c r="G1411" i="39"/>
  <c r="G1412" i="39" s="1"/>
  <c r="K1411" i="39"/>
  <c r="K1412" i="39" s="1"/>
  <c r="G1415" i="39"/>
  <c r="G1417" i="39" s="1"/>
  <c r="K1415" i="39"/>
  <c r="K1417" i="39"/>
  <c r="G1422" i="39"/>
  <c r="K1422" i="39"/>
  <c r="G1423" i="39"/>
  <c r="K1423" i="39"/>
  <c r="G1424" i="39"/>
  <c r="K1424" i="39"/>
  <c r="G1425" i="39"/>
  <c r="K1425" i="39"/>
  <c r="G1426" i="39"/>
  <c r="K1426" i="39"/>
  <c r="G1427" i="39"/>
  <c r="K1427" i="39"/>
  <c r="G1429" i="39"/>
  <c r="G1432" i="39"/>
  <c r="K1432" i="39"/>
  <c r="G1433" i="39"/>
  <c r="K1433" i="39"/>
  <c r="G1434" i="39"/>
  <c r="K1434" i="39"/>
  <c r="G1435" i="39"/>
  <c r="K1435" i="39"/>
  <c r="G1436" i="39"/>
  <c r="K1436" i="39"/>
  <c r="G1437" i="39"/>
  <c r="K1437" i="39"/>
  <c r="G1442" i="39"/>
  <c r="K1442" i="39"/>
  <c r="G1443" i="39"/>
  <c r="K1443" i="39"/>
  <c r="G1444" i="39"/>
  <c r="K1444" i="39"/>
  <c r="G1449" i="39"/>
  <c r="K1449" i="39"/>
  <c r="G1450" i="39"/>
  <c r="K1450" i="39"/>
  <c r="G1451" i="39"/>
  <c r="K1451" i="39"/>
  <c r="G1458" i="39"/>
  <c r="K1458" i="39"/>
  <c r="G1459" i="39"/>
  <c r="K1459" i="39"/>
  <c r="G1460" i="39"/>
  <c r="K1460" i="39"/>
  <c r="G1461" i="39"/>
  <c r="K1461" i="39"/>
  <c r="G1462" i="39"/>
  <c r="K1462" i="39"/>
  <c r="G1463" i="39"/>
  <c r="K1463" i="39"/>
  <c r="G1468" i="39"/>
  <c r="K1468" i="39"/>
  <c r="G1469" i="39"/>
  <c r="K1469" i="39"/>
  <c r="G1470" i="39"/>
  <c r="K1470" i="39"/>
  <c r="G1471" i="39"/>
  <c r="K1471" i="39"/>
  <c r="G1472" i="39"/>
  <c r="K1472" i="39"/>
  <c r="G1473" i="39"/>
  <c r="K1473" i="39"/>
  <c r="G1478" i="39"/>
  <c r="K1478" i="39"/>
  <c r="G1479" i="39"/>
  <c r="K1479" i="39"/>
  <c r="G1480" i="39"/>
  <c r="K1480" i="39"/>
  <c r="G1481" i="39"/>
  <c r="K1481" i="39"/>
  <c r="G1482" i="39"/>
  <c r="K1482" i="39"/>
  <c r="G1483" i="39"/>
  <c r="K1483" i="39"/>
  <c r="G1484" i="39"/>
  <c r="K1484" i="39"/>
  <c r="G1485" i="39"/>
  <c r="K1485" i="39"/>
  <c r="G1486" i="39"/>
  <c r="K1486" i="39"/>
  <c r="G1487" i="39"/>
  <c r="K1487" i="39"/>
  <c r="G1488" i="39"/>
  <c r="K1488" i="39"/>
  <c r="G1489" i="39"/>
  <c r="K1489" i="39"/>
  <c r="G1490" i="39"/>
  <c r="K1490" i="39"/>
  <c r="G1491" i="39"/>
  <c r="K1491" i="39"/>
  <c r="G1492" i="39"/>
  <c r="K1492" i="39"/>
  <c r="G1493" i="39"/>
  <c r="K1493" i="39"/>
  <c r="G1494" i="39"/>
  <c r="K1494" i="39"/>
  <c r="G1495" i="39"/>
  <c r="K1495" i="39"/>
  <c r="G1496" i="39"/>
  <c r="K1496" i="39"/>
  <c r="G1497" i="39"/>
  <c r="K1497" i="39"/>
  <c r="G1498" i="39"/>
  <c r="K1498" i="39"/>
  <c r="G1499" i="39"/>
  <c r="K1499" i="39"/>
  <c r="G1500" i="39"/>
  <c r="K1500" i="39"/>
  <c r="G1501" i="39"/>
  <c r="K1501" i="39"/>
  <c r="G1502" i="39"/>
  <c r="K1502" i="39"/>
  <c r="G1503" i="39"/>
  <c r="K1503" i="39"/>
  <c r="G1504" i="39"/>
  <c r="K1504" i="39"/>
  <c r="G1505" i="39"/>
  <c r="K1505" i="39"/>
  <c r="G1506" i="39"/>
  <c r="K1506" i="39"/>
  <c r="G1507" i="39"/>
  <c r="K1507" i="39"/>
  <c r="G1512" i="39"/>
  <c r="K1512" i="39"/>
  <c r="G1513" i="39"/>
  <c r="K1513" i="39"/>
  <c r="G1514" i="39"/>
  <c r="K1514" i="39"/>
  <c r="G1515" i="39"/>
  <c r="K1515" i="39"/>
  <c r="G1516" i="39"/>
  <c r="K1516" i="39"/>
  <c r="G1520" i="39"/>
  <c r="K1520" i="39"/>
  <c r="G1521" i="39"/>
  <c r="K1521" i="39"/>
  <c r="G1522" i="39"/>
  <c r="K1522" i="39"/>
  <c r="G1523" i="39"/>
  <c r="K1523" i="39"/>
  <c r="G1524" i="39"/>
  <c r="K1524" i="39"/>
  <c r="G1525" i="39"/>
  <c r="K1525" i="39"/>
  <c r="G1526" i="39"/>
  <c r="K1526" i="39"/>
  <c r="G1527" i="39"/>
  <c r="K1527" i="39"/>
  <c r="G1528" i="39"/>
  <c r="K1528" i="39"/>
  <c r="G1533" i="39"/>
  <c r="K1533" i="39"/>
  <c r="G1534" i="39"/>
  <c r="K1534" i="39"/>
  <c r="G1535" i="39"/>
  <c r="K1535" i="39"/>
  <c r="G1540" i="39"/>
  <c r="K1540" i="39"/>
  <c r="G1541" i="39"/>
  <c r="K1541" i="39"/>
  <c r="G1542" i="39"/>
  <c r="K1542" i="39"/>
  <c r="G1543" i="39"/>
  <c r="K1543" i="39"/>
  <c r="G1544" i="39"/>
  <c r="K1544" i="39"/>
  <c r="G1545" i="39"/>
  <c r="K1545" i="39"/>
  <c r="G1546" i="39"/>
  <c r="K1546" i="39"/>
  <c r="G1547" i="39"/>
  <c r="K1547" i="39"/>
  <c r="G1548" i="39"/>
  <c r="K1548" i="39"/>
  <c r="G1549" i="39"/>
  <c r="K1549" i="39"/>
  <c r="G1550" i="39"/>
  <c r="K1550" i="39"/>
  <c r="G1551" i="39"/>
  <c r="K1551" i="39"/>
  <c r="G1552" i="39"/>
  <c r="K1552" i="39"/>
  <c r="G1553" i="39"/>
  <c r="K1553" i="39"/>
  <c r="G1554" i="39"/>
  <c r="K1554" i="39"/>
  <c r="G1555" i="39"/>
  <c r="K1555" i="39"/>
  <c r="G1556" i="39"/>
  <c r="K1556" i="39"/>
  <c r="G1557" i="39"/>
  <c r="K1557" i="39"/>
  <c r="G1558" i="39"/>
  <c r="K1558" i="39"/>
  <c r="G1559" i="39"/>
  <c r="K1559" i="39"/>
  <c r="G1560" i="39"/>
  <c r="K1560" i="39"/>
  <c r="G1561" i="39"/>
  <c r="K1561" i="39"/>
  <c r="G1562" i="39"/>
  <c r="K1562" i="39"/>
  <c r="G1563" i="39"/>
  <c r="K1563" i="39"/>
  <c r="G1564" i="39"/>
  <c r="K1564" i="39"/>
  <c r="G1565" i="39"/>
  <c r="K1565" i="39"/>
  <c r="G1566" i="39"/>
  <c r="K1566" i="39"/>
  <c r="G1571" i="39"/>
  <c r="K1571" i="39"/>
  <c r="G1572" i="39"/>
  <c r="K1572" i="39"/>
  <c r="G1573" i="39"/>
  <c r="K1573" i="39"/>
  <c r="G1574" i="39"/>
  <c r="K1574" i="39"/>
  <c r="G1575" i="39"/>
  <c r="K1575" i="39"/>
  <c r="G1576" i="39"/>
  <c r="K1576" i="39"/>
  <c r="G1577" i="39"/>
  <c r="K1577" i="39"/>
  <c r="G1578" i="39"/>
  <c r="K1578" i="39"/>
  <c r="G1579" i="39"/>
  <c r="K1579" i="39"/>
  <c r="G1580" i="39"/>
  <c r="K1580" i="39"/>
  <c r="G1581" i="39"/>
  <c r="K1581" i="39"/>
  <c r="G1582" i="39"/>
  <c r="K1582" i="39"/>
  <c r="G1583" i="39"/>
  <c r="K1583" i="39"/>
  <c r="G1584" i="39"/>
  <c r="K1584" i="39"/>
  <c r="G1585" i="39"/>
  <c r="K1585" i="39"/>
  <c r="G1586" i="39"/>
  <c r="K1586" i="39"/>
  <c r="G1587" i="39"/>
  <c r="K1587" i="39"/>
  <c r="G1588" i="39"/>
  <c r="K1588" i="39"/>
  <c r="G1589" i="39"/>
  <c r="K1589" i="39"/>
  <c r="G1590" i="39"/>
  <c r="K1590" i="39"/>
  <c r="G1591" i="39"/>
  <c r="K1591" i="39"/>
  <c r="G1592" i="39"/>
  <c r="K1592" i="39"/>
  <c r="G1593" i="39"/>
  <c r="K1593" i="39"/>
  <c r="G1594" i="39"/>
  <c r="K1594" i="39"/>
  <c r="G1595" i="39"/>
  <c r="K1595" i="39"/>
  <c r="G1596" i="39"/>
  <c r="K1596" i="39"/>
  <c r="G1597" i="39"/>
  <c r="K1597" i="39"/>
  <c r="G1598" i="39"/>
  <c r="K1598" i="39"/>
  <c r="G1599" i="39"/>
  <c r="K1599" i="39"/>
  <c r="G1603" i="39"/>
  <c r="K1603" i="39"/>
  <c r="G1604" i="39"/>
  <c r="K1604" i="39"/>
  <c r="G1605" i="39"/>
  <c r="K1605" i="39"/>
  <c r="G1606" i="39"/>
  <c r="K1606" i="39"/>
  <c r="G1607" i="39"/>
  <c r="K1607" i="39"/>
  <c r="G1608" i="39"/>
  <c r="K1608" i="39"/>
  <c r="G1609" i="39"/>
  <c r="K1609" i="39"/>
  <c r="G1610" i="39"/>
  <c r="K1610" i="39"/>
  <c r="G1611" i="39"/>
  <c r="K1611" i="39"/>
  <c r="G1612" i="39"/>
  <c r="K1612" i="39"/>
  <c r="G1617" i="39"/>
  <c r="K1617" i="39"/>
  <c r="G1618" i="39"/>
  <c r="G1620" i="39" s="1"/>
  <c r="K1618" i="39"/>
  <c r="G1626" i="39"/>
  <c r="K1626" i="39"/>
  <c r="G1627" i="39"/>
  <c r="K1627" i="39"/>
  <c r="G1628" i="39"/>
  <c r="K1628" i="39"/>
  <c r="K1630" i="39"/>
  <c r="K1632" i="39" s="1"/>
  <c r="G1636" i="39"/>
  <c r="K1636" i="39"/>
  <c r="G1637" i="39"/>
  <c r="K1637" i="39"/>
  <c r="K1639" i="39"/>
  <c r="G1642" i="39"/>
  <c r="K1642" i="39"/>
  <c r="K1643" i="39" s="1"/>
  <c r="K1645" i="39" s="1"/>
  <c r="G1643" i="39"/>
  <c r="G1645" i="39" s="1"/>
  <c r="G1650" i="39"/>
  <c r="K1650" i="39"/>
  <c r="G1651" i="39"/>
  <c r="K1651" i="39"/>
  <c r="G1652" i="39"/>
  <c r="K1652" i="39"/>
  <c r="G1653" i="39"/>
  <c r="K1653" i="39"/>
  <c r="G1654" i="39"/>
  <c r="K1654" i="39"/>
  <c r="G1655" i="39"/>
  <c r="K1655" i="39"/>
  <c r="G1656" i="39"/>
  <c r="K1656" i="39"/>
  <c r="G1661" i="39"/>
  <c r="K1661" i="39"/>
  <c r="G1662" i="39"/>
  <c r="K1662" i="39"/>
  <c r="G1664" i="39"/>
  <c r="G1667" i="39"/>
  <c r="K1667" i="39"/>
  <c r="G1668" i="39"/>
  <c r="G1670" i="39" s="1"/>
  <c r="K1668" i="39"/>
  <c r="G1673" i="39"/>
  <c r="K1673" i="39"/>
  <c r="G1674" i="39"/>
  <c r="K1674" i="39"/>
  <c r="G1675" i="39"/>
  <c r="K1675" i="39"/>
  <c r="G1676" i="39"/>
  <c r="K1676" i="39"/>
  <c r="G1677" i="39"/>
  <c r="K1677" i="39"/>
  <c r="G1678" i="39"/>
  <c r="K1678" i="39"/>
  <c r="G1688" i="39"/>
  <c r="K1688" i="39"/>
  <c r="G1689" i="39"/>
  <c r="K1689" i="39"/>
  <c r="G1690" i="39"/>
  <c r="K1690" i="39"/>
  <c r="G1691" i="39"/>
  <c r="K1691" i="39"/>
  <c r="G1692" i="39"/>
  <c r="K1692" i="39"/>
  <c r="G1693" i="39"/>
  <c r="K1693" i="39"/>
  <c r="G1694" i="39"/>
  <c r="K1694" i="39"/>
  <c r="G1695" i="39"/>
  <c r="K1695" i="39"/>
  <c r="G1696" i="39"/>
  <c r="K1696" i="39"/>
  <c r="G1697" i="39"/>
  <c r="K1697" i="39"/>
  <c r="G1698" i="39"/>
  <c r="K1698" i="39"/>
  <c r="G1699" i="39"/>
  <c r="K1699" i="39"/>
  <c r="G1700" i="39"/>
  <c r="K1700" i="39"/>
  <c r="G1701" i="39"/>
  <c r="K1701" i="39"/>
  <c r="G1702" i="39"/>
  <c r="K1702" i="39"/>
  <c r="G1703" i="39"/>
  <c r="K1703" i="39"/>
  <c r="G1704" i="39"/>
  <c r="K1704" i="39"/>
  <c r="G1705" i="39"/>
  <c r="K1705" i="39"/>
  <c r="G1706" i="39"/>
  <c r="K1706" i="39"/>
  <c r="G1707" i="39"/>
  <c r="K1707" i="39"/>
  <c r="G1708" i="39"/>
  <c r="K1708" i="39"/>
  <c r="G1709" i="39"/>
  <c r="K1709" i="39"/>
  <c r="G1710" i="39"/>
  <c r="K1710" i="39"/>
  <c r="G1711" i="39"/>
  <c r="K1711" i="39"/>
  <c r="G1712" i="39"/>
  <c r="K1712" i="39"/>
  <c r="G1713" i="39"/>
  <c r="K1713" i="39"/>
  <c r="G1714" i="39"/>
  <c r="K1714" i="39"/>
  <c r="G1715" i="39"/>
  <c r="K1715" i="39"/>
  <c r="G1716" i="39"/>
  <c r="K1716" i="39"/>
  <c r="G1717" i="39"/>
  <c r="K1717" i="39"/>
  <c r="G1718" i="39"/>
  <c r="K1718" i="39"/>
  <c r="G1719" i="39"/>
  <c r="K1719" i="39"/>
  <c r="G1720" i="39"/>
  <c r="K1720" i="39"/>
  <c r="G1721" i="39"/>
  <c r="K1721" i="39"/>
  <c r="G1722" i="39"/>
  <c r="K1722" i="39"/>
  <c r="G1723" i="39"/>
  <c r="K1723" i="39"/>
  <c r="G1724" i="39"/>
  <c r="K1724" i="39"/>
  <c r="G1725" i="39"/>
  <c r="K1725" i="39"/>
  <c r="G1726" i="39"/>
  <c r="K1726" i="39"/>
  <c r="G1727" i="39"/>
  <c r="K1727" i="39"/>
  <c r="G1728" i="39"/>
  <c r="K1728" i="39"/>
  <c r="G1729" i="39"/>
  <c r="K1729" i="39"/>
  <c r="G1730" i="39"/>
  <c r="K1730" i="39"/>
  <c r="G1731" i="39"/>
  <c r="K1731" i="39"/>
  <c r="G1732" i="39"/>
  <c r="K1732" i="39"/>
  <c r="G1737" i="39"/>
  <c r="G1739" i="39" s="1"/>
  <c r="K1737" i="39"/>
  <c r="K1739" i="39" s="1"/>
  <c r="G1742" i="39"/>
  <c r="G1744" i="39" s="1"/>
  <c r="K1742" i="39"/>
  <c r="K1744" i="39"/>
  <c r="G1747" i="39"/>
  <c r="K1747" i="39"/>
  <c r="G1748" i="39"/>
  <c r="K1748" i="39"/>
  <c r="G1749" i="39"/>
  <c r="K1749" i="39"/>
  <c r="G1750" i="39"/>
  <c r="K1750" i="39"/>
  <c r="G1751" i="39"/>
  <c r="K1751" i="39"/>
  <c r="G1752" i="39"/>
  <c r="K1752" i="39"/>
  <c r="G1753" i="39"/>
  <c r="K1753" i="39"/>
  <c r="G1754" i="39"/>
  <c r="K1754" i="39"/>
  <c r="G1755" i="39"/>
  <c r="K1755" i="39"/>
  <c r="G1764" i="39"/>
  <c r="K1764" i="39"/>
  <c r="G1765" i="39"/>
  <c r="K1765" i="39"/>
  <c r="G1766" i="39"/>
  <c r="K1766" i="39"/>
  <c r="G1767" i="39"/>
  <c r="K1767" i="39"/>
  <c r="G1773" i="39"/>
  <c r="K1773" i="39"/>
  <c r="G1774" i="39"/>
  <c r="K1774" i="39"/>
  <c r="G1775" i="39"/>
  <c r="K1775" i="39"/>
  <c r="G1776" i="39"/>
  <c r="K1776" i="39"/>
  <c r="G1777" i="39"/>
  <c r="K1777" i="39"/>
  <c r="G1782" i="39"/>
  <c r="K1782" i="39"/>
  <c r="G1783" i="39"/>
  <c r="K1783" i="39"/>
  <c r="G1784" i="39"/>
  <c r="K1784" i="39"/>
  <c r="G1785" i="39"/>
  <c r="K1785" i="39"/>
  <c r="G1786" i="39"/>
  <c r="K1786" i="39"/>
  <c r="G1795" i="39"/>
  <c r="K1795" i="39"/>
  <c r="G1796" i="39"/>
  <c r="K1796" i="39"/>
  <c r="G1797" i="39"/>
  <c r="K1797" i="39"/>
  <c r="G1798" i="39"/>
  <c r="K1798" i="39"/>
  <c r="G1799" i="39"/>
  <c r="K1799" i="39"/>
  <c r="G1800" i="39"/>
  <c r="K1800" i="39"/>
  <c r="G1801" i="39"/>
  <c r="K1801" i="39"/>
  <c r="G1802" i="39"/>
  <c r="K1802" i="39"/>
  <c r="G1803" i="39"/>
  <c r="K1803" i="39"/>
  <c r="G1812" i="39"/>
  <c r="K1812" i="39"/>
  <c r="F3" i="8"/>
  <c r="D37" i="34"/>
  <c r="D5" i="34"/>
  <c r="H42" i="36"/>
  <c r="H4" i="36"/>
  <c r="H5" i="36"/>
  <c r="H6" i="36"/>
  <c r="H7" i="36"/>
  <c r="H8" i="36"/>
  <c r="H9" i="36"/>
  <c r="H10" i="36"/>
  <c r="H11" i="36"/>
  <c r="H12" i="36"/>
  <c r="H13" i="36"/>
  <c r="H14" i="36"/>
  <c r="H15" i="36"/>
  <c r="H16" i="36"/>
  <c r="H17" i="36"/>
  <c r="H18" i="36"/>
  <c r="H19" i="36"/>
  <c r="H20" i="36"/>
  <c r="H21" i="36"/>
  <c r="H22" i="36"/>
  <c r="H23" i="36"/>
  <c r="H24" i="36"/>
  <c r="H25" i="36"/>
  <c r="H26" i="36"/>
  <c r="H27" i="36"/>
  <c r="H28" i="36"/>
  <c r="H29" i="36"/>
  <c r="H30" i="36"/>
  <c r="H31" i="36"/>
  <c r="H32" i="36"/>
  <c r="H33" i="36"/>
  <c r="H34" i="36"/>
  <c r="H35" i="36"/>
  <c r="H36" i="36"/>
  <c r="H37" i="36"/>
  <c r="H38" i="36"/>
  <c r="H39" i="36"/>
  <c r="H40" i="36"/>
  <c r="H41" i="36"/>
  <c r="G126" i="40" l="1"/>
  <c r="K73" i="40"/>
  <c r="G73" i="40"/>
  <c r="G61" i="40"/>
  <c r="G50" i="40"/>
  <c r="K50" i="40"/>
  <c r="K28" i="40"/>
  <c r="K133" i="40" s="1"/>
  <c r="K1805" i="39"/>
  <c r="G1805" i="39"/>
  <c r="G1788" i="39"/>
  <c r="G1779" i="39"/>
  <c r="G1768" i="39"/>
  <c r="K1757" i="39"/>
  <c r="G1757" i="39"/>
  <c r="G1734" i="39"/>
  <c r="K1680" i="39"/>
  <c r="G1680" i="39"/>
  <c r="K1670" i="39"/>
  <c r="G1658" i="39"/>
  <c r="G1639" i="39"/>
  <c r="G1630" i="39"/>
  <c r="G1632" i="39" s="1"/>
  <c r="K1620" i="39"/>
  <c r="K1614" i="39"/>
  <c r="G1614" i="39"/>
  <c r="G1600" i="39"/>
  <c r="G1568" i="39"/>
  <c r="G1537" i="39"/>
  <c r="G1530" i="39"/>
  <c r="G1518" i="39"/>
  <c r="G1509" i="39"/>
  <c r="G1475" i="39"/>
  <c r="G1465" i="39"/>
  <c r="K1453" i="39"/>
  <c r="G1453" i="39"/>
  <c r="G1446" i="39"/>
  <c r="G1439" i="39"/>
  <c r="G1399" i="39"/>
  <c r="K1399" i="39"/>
  <c r="G1386" i="39"/>
  <c r="K1350" i="39"/>
  <c r="G1350" i="39"/>
  <c r="K1318" i="39"/>
  <c r="G1318" i="39"/>
  <c r="K1308" i="39"/>
  <c r="G1308" i="39"/>
  <c r="G1301" i="39"/>
  <c r="G1277" i="39"/>
  <c r="G1279" i="39" s="1"/>
  <c r="G1257" i="39"/>
  <c r="G1258" i="39" s="1"/>
  <c r="G1147" i="39"/>
  <c r="K1147" i="39"/>
  <c r="G1139" i="39"/>
  <c r="G1128" i="39"/>
  <c r="G1102" i="39"/>
  <c r="G1072" i="39"/>
  <c r="K1046" i="39"/>
  <c r="G1046" i="39"/>
  <c r="G1040" i="39"/>
  <c r="K1032" i="39"/>
  <c r="G1032" i="39"/>
  <c r="G1025" i="39"/>
  <c r="K1012" i="39"/>
  <c r="G1012" i="39"/>
  <c r="K985" i="39"/>
  <c r="G985" i="39"/>
  <c r="G962" i="39"/>
  <c r="K962" i="39"/>
  <c r="G954" i="39"/>
  <c r="G947" i="39"/>
  <c r="G879" i="39"/>
  <c r="K843" i="39"/>
  <c r="G843" i="39"/>
  <c r="G817" i="39"/>
  <c r="G802" i="39"/>
  <c r="G790" i="39"/>
  <c r="G770" i="39"/>
  <c r="K770" i="39"/>
  <c r="G755" i="39"/>
  <c r="G717" i="39"/>
  <c r="G686" i="39"/>
  <c r="G636" i="39"/>
  <c r="G637" i="39" s="1"/>
  <c r="K608" i="39"/>
  <c r="K610" i="39" s="1"/>
  <c r="G608" i="39"/>
  <c r="G610" i="39" s="1"/>
  <c r="G592" i="39"/>
  <c r="G586" i="39"/>
  <c r="G510" i="39"/>
  <c r="G488" i="39"/>
  <c r="K488" i="39"/>
  <c r="G438" i="39"/>
  <c r="G374" i="39"/>
  <c r="G358" i="39"/>
  <c r="K358" i="39"/>
  <c r="G340" i="39"/>
  <c r="K330" i="39"/>
  <c r="G330" i="39"/>
  <c r="G315" i="39"/>
  <c r="G307" i="39"/>
  <c r="G296" i="39"/>
  <c r="G286" i="39"/>
  <c r="K286" i="39"/>
  <c r="K274" i="39"/>
  <c r="G274" i="39"/>
  <c r="K266" i="39"/>
  <c r="G253" i="39"/>
  <c r="G246" i="39"/>
  <c r="G232" i="39"/>
  <c r="K232" i="39"/>
  <c r="G213" i="39"/>
  <c r="G172" i="39"/>
  <c r="K152" i="39"/>
  <c r="G152" i="39"/>
  <c r="G141" i="39"/>
  <c r="G121" i="39"/>
  <c r="G109" i="39"/>
  <c r="G86" i="39"/>
  <c r="G88" i="39" s="1"/>
  <c r="K86" i="39"/>
  <c r="K88" i="39" s="1"/>
  <c r="G30" i="39"/>
  <c r="G32" i="39" s="1"/>
  <c r="K552" i="39"/>
  <c r="K510" i="39"/>
  <c r="K296" i="39"/>
  <c r="K626" i="39"/>
  <c r="K64" i="39"/>
  <c r="K30" i="39"/>
  <c r="K32" i="39" s="1"/>
  <c r="K586" i="39"/>
  <c r="K594" i="39" s="1"/>
  <c r="K686" i="39"/>
  <c r="K520" i="39"/>
  <c r="K190" i="39"/>
  <c r="K141" i="39"/>
  <c r="K101" i="39"/>
  <c r="K57" i="39"/>
  <c r="K636" i="39"/>
  <c r="K246" i="39"/>
  <c r="K618" i="39"/>
  <c r="K374" i="39"/>
  <c r="K307" i="39"/>
  <c r="K197" i="39"/>
  <c r="K204" i="39" s="1"/>
  <c r="K164" i="39"/>
  <c r="K129" i="39"/>
  <c r="K121" i="39"/>
  <c r="K109" i="39"/>
  <c r="K253" i="39"/>
  <c r="K455" i="39"/>
  <c r="K527" i="39" s="1"/>
  <c r="K213" i="39"/>
  <c r="K172" i="39"/>
  <c r="K146" i="39"/>
  <c r="K154" i="39" s="1"/>
  <c r="K156" i="39" s="1"/>
  <c r="K1600" i="39"/>
  <c r="K790" i="39"/>
  <c r="K717" i="39"/>
  <c r="K719" i="39" s="1"/>
  <c r="K1779" i="39"/>
  <c r="K1568" i="39"/>
  <c r="K1509" i="39"/>
  <c r="K1446" i="39"/>
  <c r="K1277" i="39"/>
  <c r="K1279" i="39" s="1"/>
  <c r="K1102" i="39"/>
  <c r="K1518" i="39"/>
  <c r="K1112" i="39"/>
  <c r="K1128" i="39"/>
  <c r="K1169" i="39"/>
  <c r="K755" i="39"/>
  <c r="K1734" i="39"/>
  <c r="K1658" i="39"/>
  <c r="K1183" i="39"/>
  <c r="K1139" i="39"/>
  <c r="K1149" i="39" s="1"/>
  <c r="K994" i="39"/>
  <c r="K947" i="39"/>
  <c r="K879" i="39"/>
  <c r="K802" i="39"/>
  <c r="K739" i="39"/>
  <c r="K1429" i="39"/>
  <c r="K1330" i="39"/>
  <c r="K1040" i="39"/>
  <c r="K1386" i="39"/>
  <c r="K1072" i="39"/>
  <c r="K1074" i="39" s="1"/>
  <c r="K1768" i="39"/>
  <c r="K1537" i="39"/>
  <c r="K1530" i="39"/>
  <c r="K1475" i="39"/>
  <c r="K1465" i="39"/>
  <c r="K1439" i="39"/>
  <c r="K1295" i="39"/>
  <c r="K1257" i="39"/>
  <c r="K1000" i="39"/>
  <c r="K810" i="39"/>
  <c r="K1788" i="39"/>
  <c r="K1664" i="39"/>
  <c r="K1301" i="39"/>
  <c r="K1025" i="39"/>
  <c r="K954" i="39"/>
  <c r="K817" i="39"/>
  <c r="K126" i="40"/>
  <c r="K102" i="40"/>
  <c r="K61" i="40"/>
  <c r="K87" i="40"/>
  <c r="K255" i="39"/>
  <c r="G1149" i="39"/>
  <c r="G1048" i="39"/>
  <c r="G719" i="39"/>
  <c r="G1074" i="39"/>
  <c r="G255" i="39"/>
  <c r="K637" i="39"/>
  <c r="K639" i="39" s="1"/>
  <c r="G174" i="39"/>
  <c r="G154" i="39"/>
  <c r="G156" i="39" s="1"/>
  <c r="G128" i="40"/>
  <c r="G134" i="40" s="1"/>
  <c r="G135" i="40" s="1"/>
  <c r="G1683" i="39"/>
  <c r="G1332" i="39"/>
  <c r="G1334" i="39" s="1"/>
  <c r="K1759" i="39"/>
  <c r="K1455" i="39"/>
  <c r="K332" i="39"/>
  <c r="G215" i="39"/>
  <c r="K128" i="40"/>
  <c r="K134" i="40" s="1"/>
  <c r="K135" i="40" s="1"/>
  <c r="G1759" i="39"/>
  <c r="K1683" i="39"/>
  <c r="K1332" i="39"/>
  <c r="K1048" i="39"/>
  <c r="G772" i="39"/>
  <c r="H43" i="36"/>
  <c r="H44" i="36" s="1"/>
  <c r="G1401" i="39" l="1"/>
  <c r="K772" i="39"/>
  <c r="K174" i="39"/>
  <c r="K215" i="39"/>
  <c r="K596" i="39"/>
  <c r="K66" i="39"/>
  <c r="G332" i="39"/>
  <c r="G527" i="39"/>
  <c r="G594" i="39"/>
  <c r="G596" i="39" s="1"/>
  <c r="G639" i="39"/>
  <c r="G774" i="39" s="1"/>
  <c r="G804" i="39"/>
  <c r="G856" i="39" s="1"/>
  <c r="G1455" i="39"/>
  <c r="G1622" i="39" s="1"/>
  <c r="G1790" i="39"/>
  <c r="G1792" i="39" s="1"/>
  <c r="K774" i="39"/>
  <c r="K804" i="39"/>
  <c r="K856" i="39" s="1"/>
  <c r="K1258" i="39"/>
  <c r="K1334" i="39"/>
  <c r="K1401" i="39" s="1"/>
  <c r="K1622" i="39"/>
  <c r="K1790" i="39"/>
  <c r="K1792" i="39" s="1"/>
  <c r="F6" i="34"/>
  <c r="F7" i="34"/>
  <c r="F8" i="34"/>
  <c r="F9" i="34"/>
  <c r="F10" i="34"/>
  <c r="F11" i="34"/>
  <c r="F12" i="34"/>
  <c r="F13" i="34"/>
  <c r="F14" i="34"/>
  <c r="F15" i="34"/>
  <c r="F16" i="34"/>
  <c r="F17" i="34"/>
  <c r="F18" i="34"/>
  <c r="F19" i="34"/>
  <c r="F20" i="34"/>
  <c r="F21" i="34"/>
  <c r="F22" i="34"/>
  <c r="F23" i="34"/>
  <c r="F24" i="34"/>
  <c r="F25" i="34"/>
  <c r="F26" i="34"/>
  <c r="F27" i="34"/>
  <c r="F28" i="34"/>
  <c r="F29" i="34"/>
  <c r="F30" i="34"/>
  <c r="F31" i="34"/>
  <c r="F33" i="34"/>
  <c r="F34" i="34"/>
  <c r="F35" i="34"/>
  <c r="F36" i="34"/>
  <c r="F37" i="34"/>
  <c r="F38" i="34"/>
  <c r="F39" i="34"/>
  <c r="F40" i="34"/>
  <c r="F41" i="34"/>
  <c r="F42" i="34"/>
  <c r="F43" i="34"/>
  <c r="F44" i="34"/>
  <c r="F45" i="34"/>
  <c r="F5" i="34"/>
  <c r="F8" i="32"/>
  <c r="F7" i="32"/>
  <c r="F9" i="32" s="1"/>
  <c r="F4" i="32"/>
  <c r="F5" i="32"/>
  <c r="F6" i="32"/>
  <c r="F14" i="30"/>
  <c r="F15" i="30" s="1"/>
  <c r="F16" i="30" s="1"/>
  <c r="F4" i="30"/>
  <c r="F5" i="30"/>
  <c r="F6" i="30"/>
  <c r="F7" i="30"/>
  <c r="F8" i="30"/>
  <c r="F9" i="30"/>
  <c r="F10" i="30"/>
  <c r="F11" i="30"/>
  <c r="F12" i="30"/>
  <c r="F13" i="30"/>
  <c r="F7" i="28"/>
  <c r="F4" i="28"/>
  <c r="F5" i="28"/>
  <c r="F6" i="28"/>
  <c r="F11" i="26"/>
  <c r="F4" i="26"/>
  <c r="F5" i="26"/>
  <c r="F6" i="26"/>
  <c r="F7" i="26"/>
  <c r="F8" i="26"/>
  <c r="F9" i="26"/>
  <c r="F10" i="26"/>
  <c r="F28" i="24"/>
  <c r="F29" i="24"/>
  <c r="F30" i="24" s="1"/>
  <c r="F4" i="24"/>
  <c r="F5" i="24"/>
  <c r="F6" i="24"/>
  <c r="F7" i="24"/>
  <c r="F8" i="24"/>
  <c r="F9" i="24"/>
  <c r="F10" i="24"/>
  <c r="F11" i="24"/>
  <c r="F12" i="24"/>
  <c r="F13" i="24"/>
  <c r="F14" i="24"/>
  <c r="F15" i="24"/>
  <c r="F16" i="24"/>
  <c r="F17" i="24"/>
  <c r="F18" i="24"/>
  <c r="F19" i="24"/>
  <c r="F20" i="24"/>
  <c r="F21" i="24"/>
  <c r="F22" i="24"/>
  <c r="F23" i="24"/>
  <c r="F24" i="24"/>
  <c r="F25" i="24"/>
  <c r="F26" i="24"/>
  <c r="F27" i="24"/>
  <c r="F49" i="22"/>
  <c r="F50" i="22" s="1"/>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38" i="20"/>
  <c r="F39" i="20"/>
  <c r="F40" i="20" s="1"/>
  <c r="F4"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F36" i="20"/>
  <c r="F37" i="20"/>
  <c r="F25" i="18"/>
  <c r="F4" i="18"/>
  <c r="F5" i="18"/>
  <c r="F6" i="18"/>
  <c r="F7" i="18"/>
  <c r="F8" i="18"/>
  <c r="F9" i="18"/>
  <c r="F11" i="18"/>
  <c r="F12" i="18"/>
  <c r="F13" i="18"/>
  <c r="F14" i="18"/>
  <c r="F16" i="18"/>
  <c r="F17" i="18"/>
  <c r="F18" i="18"/>
  <c r="F20" i="18"/>
  <c r="F21" i="18"/>
  <c r="F23" i="18"/>
  <c r="F24" i="18"/>
  <c r="F38" i="15"/>
  <c r="F39" i="15" s="1"/>
  <c r="F40" i="15" s="1"/>
  <c r="F4" i="15"/>
  <c r="F5" i="15"/>
  <c r="F6" i="15"/>
  <c r="F7" i="15"/>
  <c r="F8" i="15"/>
  <c r="F9" i="15"/>
  <c r="F10" i="15"/>
  <c r="F11" i="15"/>
  <c r="F13" i="15"/>
  <c r="F14" i="15"/>
  <c r="F15" i="15"/>
  <c r="F16" i="15"/>
  <c r="F17" i="15"/>
  <c r="F18" i="15"/>
  <c r="F19" i="15"/>
  <c r="F20" i="15"/>
  <c r="F21" i="15"/>
  <c r="F23" i="15"/>
  <c r="F24" i="15"/>
  <c r="F25" i="15"/>
  <c r="F26" i="15"/>
  <c r="F27" i="15"/>
  <c r="F29" i="15"/>
  <c r="F30" i="15"/>
  <c r="F31" i="15"/>
  <c r="F32" i="15"/>
  <c r="F33" i="15"/>
  <c r="F34" i="15"/>
  <c r="F35" i="15"/>
  <c r="F36" i="15"/>
  <c r="F37" i="15"/>
  <c r="F24" i="14"/>
  <c r="F25" i="14" s="1"/>
  <c r="F26" i="14" s="1"/>
  <c r="F4" i="14"/>
  <c r="F5" i="14"/>
  <c r="F6" i="14"/>
  <c r="F7" i="14"/>
  <c r="F8" i="14"/>
  <c r="F9" i="14"/>
  <c r="F10" i="14"/>
  <c r="F11" i="14"/>
  <c r="F12" i="14"/>
  <c r="F13" i="14"/>
  <c r="F14" i="14"/>
  <c r="F15" i="14"/>
  <c r="F16" i="14"/>
  <c r="F17" i="14"/>
  <c r="F18" i="14"/>
  <c r="F19" i="14"/>
  <c r="F20" i="14"/>
  <c r="F21" i="14"/>
  <c r="F22" i="14"/>
  <c r="F23" i="14"/>
  <c r="F3" i="14"/>
  <c r="F16" i="12"/>
  <c r="F17" i="12" s="1"/>
  <c r="F18" i="12" s="1"/>
  <c r="F15" i="12"/>
  <c r="F13" i="12"/>
  <c r="F12" i="12"/>
  <c r="F11" i="12"/>
  <c r="F5" i="12"/>
  <c r="F6" i="12"/>
  <c r="F7" i="12"/>
  <c r="F8" i="12"/>
  <c r="F9" i="12"/>
  <c r="F5" i="10"/>
  <c r="F6" i="10" s="1"/>
  <c r="F4" i="10"/>
  <c r="F5" i="8"/>
  <c r="F6" i="8"/>
  <c r="F7" i="8"/>
  <c r="H4" i="38"/>
  <c r="H5" i="38"/>
  <c r="H6" i="38" s="1"/>
  <c r="H3" i="38"/>
  <c r="H3" i="36"/>
  <c r="F3" i="32"/>
  <c r="F3" i="30"/>
  <c r="F3" i="28"/>
  <c r="F3" i="26"/>
  <c r="F3" i="24"/>
  <c r="F3" i="22"/>
  <c r="F3" i="20"/>
  <c r="F4" i="12"/>
  <c r="F3" i="10"/>
  <c r="F4" i="8"/>
  <c r="F4" i="6"/>
  <c r="F5" i="6"/>
  <c r="F6" i="6"/>
  <c r="F7" i="6"/>
  <c r="F3" i="6"/>
  <c r="F39" i="4"/>
  <c r="F38" i="4"/>
  <c r="F37" i="4"/>
  <c r="F36" i="4"/>
  <c r="F35" i="4"/>
  <c r="F34" i="4"/>
  <c r="F33" i="4"/>
  <c r="F32" i="4"/>
  <c r="F31" i="4"/>
  <c r="F30" i="4"/>
  <c r="F29" i="4"/>
  <c r="F28" i="4"/>
  <c r="F27" i="4"/>
  <c r="F26" i="4"/>
  <c r="F25" i="4"/>
  <c r="F24" i="4"/>
  <c r="F23" i="4"/>
  <c r="F22" i="4"/>
  <c r="F20" i="4"/>
  <c r="F19" i="4"/>
  <c r="F18" i="4"/>
  <c r="F16" i="4"/>
  <c r="F15" i="4"/>
  <c r="F14" i="4"/>
  <c r="F13" i="4"/>
  <c r="F12" i="4"/>
  <c r="F11" i="4"/>
  <c r="F10" i="4"/>
  <c r="F9" i="4"/>
  <c r="F8" i="4"/>
  <c r="F6" i="4"/>
  <c r="F5" i="4"/>
  <c r="F4" i="4"/>
  <c r="F3" i="4"/>
  <c r="F4" i="36"/>
  <c r="F5" i="36"/>
  <c r="F6" i="36"/>
  <c r="F7" i="36"/>
  <c r="F8" i="36"/>
  <c r="F9" i="36"/>
  <c r="F10" i="36"/>
  <c r="F11" i="36"/>
  <c r="F12" i="36"/>
  <c r="F13" i="36"/>
  <c r="F14" i="36"/>
  <c r="F15" i="36"/>
  <c r="F16" i="36"/>
  <c r="F17" i="36"/>
  <c r="F18" i="36"/>
  <c r="F19" i="36"/>
  <c r="F20" i="36"/>
  <c r="F21" i="36"/>
  <c r="F22" i="36"/>
  <c r="F23" i="36"/>
  <c r="F24" i="36"/>
  <c r="F25" i="36"/>
  <c r="F26" i="36"/>
  <c r="F27" i="36"/>
  <c r="F28" i="36"/>
  <c r="F29" i="36"/>
  <c r="F30" i="36"/>
  <c r="F31" i="36"/>
  <c r="F32" i="36"/>
  <c r="F33" i="36"/>
  <c r="F34" i="36"/>
  <c r="F35" i="36"/>
  <c r="F36" i="36"/>
  <c r="F37" i="36"/>
  <c r="F38" i="36"/>
  <c r="F39" i="36"/>
  <c r="F40" i="36"/>
  <c r="F41" i="36"/>
  <c r="F3" i="36"/>
  <c r="F3" i="38"/>
  <c r="B32" i="34"/>
  <c r="A1" i="31"/>
  <c r="A24" i="24"/>
  <c r="A25" i="24" s="1"/>
  <c r="A26" i="24" s="1"/>
  <c r="A27" i="24" s="1"/>
  <c r="A16" i="24"/>
  <c r="A17" i="24" s="1"/>
  <c r="A18" i="24" s="1"/>
  <c r="A19" i="24" s="1"/>
  <c r="A20" i="24" s="1"/>
  <c r="B465" i="21"/>
  <c r="B425" i="21"/>
  <c r="B328" i="21"/>
  <c r="B280" i="21"/>
  <c r="B254" i="21"/>
  <c r="A33" i="20"/>
  <c r="A34" i="20" s="1"/>
  <c r="A35" i="20" s="1"/>
  <c r="A36" i="20" s="1"/>
  <c r="A37" i="20" s="1"/>
  <c r="A26" i="20"/>
  <c r="A27" i="20" s="1"/>
  <c r="A28" i="20" s="1"/>
  <c r="A4" i="20"/>
  <c r="A5" i="20" s="1"/>
  <c r="A6" i="20" s="1"/>
  <c r="A7" i="20" s="1"/>
  <c r="A8" i="20" s="1"/>
  <c r="A9" i="20" s="1"/>
  <c r="A10" i="20" s="1"/>
  <c r="A11" i="20" s="1"/>
  <c r="A12" i="20" s="1"/>
  <c r="A13" i="20" s="1"/>
  <c r="A14" i="20" s="1"/>
  <c r="A15" i="20" s="1"/>
  <c r="A16" i="20" s="1"/>
  <c r="A17" i="20" s="1"/>
  <c r="A18" i="20" s="1"/>
  <c r="A19" i="20" s="1"/>
  <c r="A20" i="20" s="1"/>
  <c r="A21" i="20" s="1"/>
  <c r="A22" i="20" s="1"/>
  <c r="A23" i="20" s="1"/>
  <c r="F46" i="34" l="1"/>
  <c r="F47" i="34" s="1"/>
  <c r="F48" i="34" s="1"/>
  <c r="F8" i="28"/>
  <c r="F9" i="28" s="1"/>
  <c r="F12" i="26"/>
  <c r="F13" i="26" s="1"/>
  <c r="F51" i="22"/>
  <c r="F26" i="18"/>
  <c r="F27" i="18" s="1"/>
  <c r="F7" i="10"/>
  <c r="F8" i="8"/>
  <c r="F9" i="8" s="1"/>
  <c r="F10" i="8" s="1"/>
  <c r="F8" i="6"/>
  <c r="F9" i="6" s="1"/>
  <c r="F10"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angelica.osorio</author>
  </authors>
  <commentList>
    <comment ref="E37" authorId="0" shapeId="0" xr:uid="{62E5C012-410F-574B-8266-72B1731364B2}">
      <text>
        <r>
          <rPr>
            <b/>
            <sz val="9"/>
            <color rgb="FF000000"/>
            <rFont val="Times New Roman"/>
            <family val="1"/>
          </rPr>
          <t>angelica.osorio:</t>
        </r>
        <r>
          <rPr>
            <sz val="9"/>
            <color rgb="FF000000"/>
            <rFont val="Times New Roman"/>
            <family val="1"/>
          </rPr>
          <t xml:space="preserve">
</t>
        </r>
        <r>
          <rPr>
            <sz val="9"/>
            <color rgb="FF000000"/>
            <rFont val="Times New Roman"/>
            <family val="1"/>
          </rPr>
          <t>se cambiaria a unidad m2</t>
        </r>
      </text>
    </comment>
    <comment ref="I37" authorId="0" shapeId="0" xr:uid="{2B828728-ADB9-C342-99C2-46FD0D57BD2C}">
      <text>
        <r>
          <rPr>
            <b/>
            <sz val="9"/>
            <color rgb="FF000000"/>
            <rFont val="Times New Roman"/>
            <family val="1"/>
          </rPr>
          <t>angelica.osorio:</t>
        </r>
        <r>
          <rPr>
            <sz val="9"/>
            <color rgb="FF000000"/>
            <rFont val="Times New Roman"/>
            <family val="1"/>
          </rPr>
          <t xml:space="preserve">
</t>
        </r>
        <r>
          <rPr>
            <sz val="9"/>
            <color rgb="FF000000"/>
            <rFont val="Times New Roman"/>
            <family val="1"/>
          </rPr>
          <t>se cambiaria a unidad m2</t>
        </r>
      </text>
    </comment>
    <comment ref="E46" authorId="0" shapeId="0" xr:uid="{805B7F9F-1DD4-144F-92C6-CCC6617E08EA}">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se contempla lleno para tanque. (sobre excavación)
</t>
        </r>
      </text>
    </comment>
    <comment ref="I46" authorId="0" shapeId="0" xr:uid="{7018449E-D92F-B24A-AB0C-C43CCE0877E0}">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se contempla lleno para tanque. (sobre excavación)
</t>
        </r>
      </text>
    </comment>
    <comment ref="E54" authorId="0" shapeId="0" xr:uid="{3699F4E6-C2BB-014A-9C50-CB7865441176}">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actualización 
</t>
        </r>
      </text>
    </comment>
    <comment ref="I54" authorId="0" shapeId="0" xr:uid="{8484EEBD-C51E-F54F-BD82-25D5FA863708}">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actualización 
</t>
        </r>
      </text>
    </comment>
    <comment ref="E55" authorId="0" shapeId="0" xr:uid="{88385A0A-08B6-BD41-899E-C3C610B2ED71}">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actualización </t>
        </r>
      </text>
    </comment>
    <comment ref="I55" authorId="0" shapeId="0" xr:uid="{5FE9A61A-7746-7D4D-835D-17EE0EAC7FBC}">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actualización </t>
        </r>
      </text>
    </comment>
    <comment ref="E60" authorId="0" shapeId="0" xr:uid="{B84FFF76-92A5-114C-8198-E24F2D7A6CF3}">
      <text>
        <r>
          <rPr>
            <b/>
            <sz val="9"/>
            <rFont val="Times New Roman"/>
            <family val="1"/>
          </rPr>
          <t>angelica.osorio:</t>
        </r>
        <r>
          <rPr>
            <sz val="9"/>
            <rFont val="Times New Roman"/>
            <family val="1"/>
          </rPr>
          <t xml:space="preserve">
losa
tanque
abajo de rampa
Revisado</t>
        </r>
      </text>
    </comment>
    <comment ref="I60" authorId="0" shapeId="0" xr:uid="{49EA97A6-D809-974A-AFD9-00DFE0C905D8}">
      <text>
        <r>
          <rPr>
            <b/>
            <sz val="9"/>
            <rFont val="Times New Roman"/>
            <family val="1"/>
          </rPr>
          <t>angelica.osorio:</t>
        </r>
        <r>
          <rPr>
            <sz val="9"/>
            <rFont val="Times New Roman"/>
            <family val="1"/>
          </rPr>
          <t xml:space="preserve">
losa
tanque
abajo de rampa
Revisado</t>
        </r>
      </text>
    </comment>
    <comment ref="E78" authorId="0" shapeId="0" xr:uid="{11024B82-5D19-D745-BDC1-B3A5BFC544B3}">
      <text>
        <r>
          <rPr>
            <b/>
            <sz val="9"/>
            <rFont val="Times New Roman"/>
            <family val="1"/>
          </rPr>
          <t>angelica.osorio:</t>
        </r>
        <r>
          <rPr>
            <sz val="9"/>
            <rFont val="Times New Roman"/>
            <family val="1"/>
          </rPr>
          <t xml:space="preserve">
se contempla solado de ccontrapiso </t>
        </r>
      </text>
    </comment>
    <comment ref="I78" authorId="0" shapeId="0" xr:uid="{AB941021-8A84-4E4B-AE13-4B6FBEFE3D6D}">
      <text>
        <r>
          <rPr>
            <b/>
            <sz val="9"/>
            <rFont val="Times New Roman"/>
            <family val="1"/>
          </rPr>
          <t>angelica.osorio:</t>
        </r>
        <r>
          <rPr>
            <sz val="9"/>
            <rFont val="Times New Roman"/>
            <family val="1"/>
          </rPr>
          <t xml:space="preserve">
se contempla solado de ccontrapiso </t>
        </r>
      </text>
    </comment>
    <comment ref="E79" authorId="0" shapeId="0" xr:uid="{273DFA82-82DD-B34B-9F27-AEA030A3CB3F}">
      <text>
        <r>
          <rPr>
            <b/>
            <sz val="9"/>
            <rFont val="Times New Roman"/>
            <family val="1"/>
          </rPr>
          <t>angelica.osorio:</t>
        </r>
        <r>
          <rPr>
            <sz val="9"/>
            <rFont val="Times New Roman"/>
            <family val="1"/>
          </rPr>
          <t xml:space="preserve">
se revisa y valida cantidad
</t>
        </r>
      </text>
    </comment>
    <comment ref="I79" authorId="0" shapeId="0" xr:uid="{B8E98161-DEE1-6C43-9CB5-CF7117E45B09}">
      <text>
        <r>
          <rPr>
            <b/>
            <sz val="9"/>
            <rFont val="Times New Roman"/>
            <family val="1"/>
          </rPr>
          <t>angelica.osorio:</t>
        </r>
        <r>
          <rPr>
            <sz val="9"/>
            <rFont val="Times New Roman"/>
            <family val="1"/>
          </rPr>
          <t xml:space="preserve">
se revisa y valida cantidad
</t>
        </r>
      </text>
    </comment>
    <comment ref="E81" authorId="0" shapeId="0" xr:uid="{5B9FE860-99FB-684B-A2FB-AAA4DFFBF526}">
      <text>
        <r>
          <rPr>
            <b/>
            <sz val="9"/>
            <rFont val="Times New Roman"/>
            <family val="1"/>
          </rPr>
          <t>angelica.osorio:</t>
        </r>
        <r>
          <rPr>
            <sz val="9"/>
            <rFont val="Times New Roman"/>
            <family val="1"/>
          </rPr>
          <t xml:space="preserve">
revisado,  y ajuste por profundidad de pilas</t>
        </r>
      </text>
    </comment>
    <comment ref="I81" authorId="0" shapeId="0" xr:uid="{13EB7FF1-85F7-964B-B8D1-85BE36FD6021}">
      <text>
        <r>
          <rPr>
            <b/>
            <sz val="9"/>
            <rFont val="Times New Roman"/>
            <family val="1"/>
          </rPr>
          <t>angelica.osorio:</t>
        </r>
        <r>
          <rPr>
            <sz val="9"/>
            <rFont val="Times New Roman"/>
            <family val="1"/>
          </rPr>
          <t xml:space="preserve">
revisado,  y ajuste por profundidad de pilas</t>
        </r>
      </text>
    </comment>
    <comment ref="E82" authorId="0" shapeId="0" xr:uid="{EF5B5D99-B78C-AC42-8C1A-6322AA158FA5}">
      <text>
        <r>
          <rPr>
            <b/>
            <sz val="9"/>
            <rFont val="Times New Roman"/>
            <family val="1"/>
          </rPr>
          <t>angelica.osorio:</t>
        </r>
        <r>
          <rPr>
            <sz val="9"/>
            <rFont val="Times New Roman"/>
            <family val="1"/>
          </rPr>
          <t xml:space="preserve">
CUANTIFICACIÓN EN REVIT</t>
        </r>
      </text>
    </comment>
    <comment ref="I82" authorId="0" shapeId="0" xr:uid="{B9C75235-ED2B-514A-980D-CAC780ED8E47}">
      <text>
        <r>
          <rPr>
            <b/>
            <sz val="9"/>
            <rFont val="Times New Roman"/>
            <family val="1"/>
          </rPr>
          <t>angelica.osorio:</t>
        </r>
        <r>
          <rPr>
            <sz val="9"/>
            <rFont val="Times New Roman"/>
            <family val="1"/>
          </rPr>
          <t xml:space="preserve">
CUANTIFICACIÓN EN REVIT</t>
        </r>
      </text>
    </comment>
    <comment ref="E93" authorId="0" shapeId="0" xr:uid="{46D4EC45-C84E-BD4E-AF51-B4EE6E6AA412}">
      <text>
        <r>
          <rPr>
            <b/>
            <sz val="9"/>
            <rFont val="Times New Roman"/>
            <family val="1"/>
          </rPr>
          <t>angelica.osorio:</t>
        </r>
        <r>
          <rPr>
            <sz val="9"/>
            <rFont val="Times New Roman"/>
            <family val="1"/>
          </rPr>
          <t xml:space="preserve">
cuantificado de REVIT
</t>
        </r>
      </text>
    </comment>
    <comment ref="I93" authorId="0" shapeId="0" xr:uid="{2675FFC9-C03A-D848-B24B-5043D42F542A}">
      <text>
        <r>
          <rPr>
            <b/>
            <sz val="9"/>
            <rFont val="Times New Roman"/>
            <family val="1"/>
          </rPr>
          <t>angelica.osorio:</t>
        </r>
        <r>
          <rPr>
            <sz val="9"/>
            <rFont val="Times New Roman"/>
            <family val="1"/>
          </rPr>
          <t xml:space="preserve">
cuantificado de REVIT
</t>
        </r>
      </text>
    </comment>
    <comment ref="E161" authorId="0" shapeId="0" xr:uid="{0A74D50B-8809-6A45-848A-2DFA04305242}">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se verifica cantidad con estructurista
</t>
        </r>
      </text>
    </comment>
    <comment ref="I161" authorId="0" shapeId="0" xr:uid="{6E88C206-FCAA-E148-82AD-B2188C9A7AF9}">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se verifica cantidad con estructurista
</t>
        </r>
      </text>
    </comment>
    <comment ref="E193" authorId="0" shapeId="0" xr:uid="{70326C6F-C7BA-284D-A3D6-C922932D1A97}">
      <text>
        <r>
          <rPr>
            <b/>
            <sz val="9"/>
            <color rgb="FF000000"/>
            <rFont val="Times New Roman"/>
            <family val="1"/>
          </rPr>
          <t>angelica.osorio:</t>
        </r>
        <r>
          <rPr>
            <sz val="9"/>
            <color rgb="FF000000"/>
            <rFont val="Times New Roman"/>
            <family val="1"/>
          </rPr>
          <t xml:space="preserve">
</t>
        </r>
        <r>
          <rPr>
            <sz val="9"/>
            <color rgb="FF000000"/>
            <rFont val="Times New Roman"/>
            <family val="1"/>
          </rPr>
          <t>calculo de revit</t>
        </r>
      </text>
    </comment>
    <comment ref="I193" authorId="0" shapeId="0" xr:uid="{59E2D2AB-C0E3-B842-B268-255B39A07FBC}">
      <text>
        <r>
          <rPr>
            <b/>
            <sz val="9"/>
            <color rgb="FF000000"/>
            <rFont val="Times New Roman"/>
            <family val="1"/>
          </rPr>
          <t>angelica.osorio:</t>
        </r>
        <r>
          <rPr>
            <sz val="9"/>
            <color rgb="FF000000"/>
            <rFont val="Times New Roman"/>
            <family val="1"/>
          </rPr>
          <t xml:space="preserve">
</t>
        </r>
        <r>
          <rPr>
            <sz val="9"/>
            <color rgb="FF000000"/>
            <rFont val="Times New Roman"/>
            <family val="1"/>
          </rPr>
          <t>calculo de revit</t>
        </r>
      </text>
    </comment>
    <comment ref="E194" authorId="0" shapeId="0" xr:uid="{70C74CD2-7AEE-764C-A504-033BBD3580A6}">
      <text>
        <r>
          <rPr>
            <sz val="9"/>
            <color rgb="FF000000"/>
            <rFont val="Times New Roman"/>
            <family val="1"/>
          </rPr>
          <t xml:space="preserve">cuantificación revit
</t>
        </r>
      </text>
    </comment>
    <comment ref="I194" authorId="0" shapeId="0" xr:uid="{65DFFE78-D5C0-314A-A0DA-E1AB0D2A2D8F}">
      <text>
        <r>
          <rPr>
            <sz val="9"/>
            <color rgb="FF000000"/>
            <rFont val="Times New Roman"/>
            <family val="1"/>
          </rPr>
          <t xml:space="preserve">cuantificación revit
</t>
        </r>
      </text>
    </comment>
    <comment ref="E195" authorId="0" shapeId="0" xr:uid="{1FEA7ED3-F74E-204C-BA04-F585CE0DC26E}">
      <text>
        <r>
          <rPr>
            <b/>
            <sz val="9"/>
            <color rgb="FF000000"/>
            <rFont val="Times New Roman"/>
            <family val="1"/>
          </rPr>
          <t>angelica.osorio:</t>
        </r>
        <r>
          <rPr>
            <sz val="9"/>
            <color rgb="FF000000"/>
            <rFont val="Times New Roman"/>
            <family val="1"/>
          </rPr>
          <t xml:space="preserve">
</t>
        </r>
        <r>
          <rPr>
            <sz val="9"/>
            <color rgb="FF000000"/>
            <rFont val="Times New Roman"/>
            <family val="1"/>
          </rPr>
          <t>cuantificación revit</t>
        </r>
      </text>
    </comment>
    <comment ref="I195" authorId="0" shapeId="0" xr:uid="{5C1E6727-864A-4344-B83E-310292873F7F}">
      <text>
        <r>
          <rPr>
            <b/>
            <sz val="9"/>
            <color rgb="FF000000"/>
            <rFont val="Times New Roman"/>
            <family val="1"/>
          </rPr>
          <t>angelica.osorio:</t>
        </r>
        <r>
          <rPr>
            <sz val="9"/>
            <color rgb="FF000000"/>
            <rFont val="Times New Roman"/>
            <family val="1"/>
          </rPr>
          <t xml:space="preserve">
</t>
        </r>
        <r>
          <rPr>
            <sz val="9"/>
            <color rgb="FF000000"/>
            <rFont val="Times New Roman"/>
            <family val="1"/>
          </rPr>
          <t>cuantificación revit</t>
        </r>
      </text>
    </comment>
    <comment ref="E207" authorId="0" shapeId="0" xr:uid="{A057B8CC-3856-994E-A54B-E9E3DC5B2B6A}">
      <text>
        <r>
          <rPr>
            <b/>
            <sz val="9"/>
            <color rgb="FF000000"/>
            <rFont val="Times New Roman"/>
            <family val="1"/>
          </rPr>
          <t>angelica.osorio:</t>
        </r>
        <r>
          <rPr>
            <sz val="9"/>
            <color rgb="FF000000"/>
            <rFont val="Times New Roman"/>
            <family val="1"/>
          </rPr>
          <t xml:space="preserve">
</t>
        </r>
        <r>
          <rPr>
            <sz val="9"/>
            <color rgb="FF000000"/>
            <rFont val="Times New Roman"/>
            <family val="1"/>
          </rPr>
          <t>cuantificación revit</t>
        </r>
      </text>
    </comment>
    <comment ref="I207" authorId="0" shapeId="0" xr:uid="{5E3DCA84-A659-3343-ADF3-3D0BE87BFFA7}">
      <text>
        <r>
          <rPr>
            <b/>
            <sz val="9"/>
            <color rgb="FF000000"/>
            <rFont val="Times New Roman"/>
            <family val="1"/>
          </rPr>
          <t>angelica.osorio:</t>
        </r>
        <r>
          <rPr>
            <sz val="9"/>
            <color rgb="FF000000"/>
            <rFont val="Times New Roman"/>
            <family val="1"/>
          </rPr>
          <t xml:space="preserve">
</t>
        </r>
        <r>
          <rPr>
            <sz val="9"/>
            <color rgb="FF000000"/>
            <rFont val="Times New Roman"/>
            <family val="1"/>
          </rPr>
          <t>cuantificación revit</t>
        </r>
      </text>
    </comment>
    <comment ref="E208" authorId="0" shapeId="0" xr:uid="{F85061C6-7900-4842-A4B9-802B5DAA1631}">
      <text>
        <r>
          <rPr>
            <b/>
            <sz val="9"/>
            <color rgb="FF000000"/>
            <rFont val="Times New Roman"/>
            <family val="1"/>
          </rPr>
          <t>angelica.osorio:</t>
        </r>
        <r>
          <rPr>
            <sz val="9"/>
            <color rgb="FF000000"/>
            <rFont val="Times New Roman"/>
            <family val="1"/>
          </rPr>
          <t xml:space="preserve">
</t>
        </r>
        <r>
          <rPr>
            <sz val="9"/>
            <color rgb="FF000000"/>
            <rFont val="Times New Roman"/>
            <family val="1"/>
          </rPr>
          <t>cuantificación revit</t>
        </r>
      </text>
    </comment>
    <comment ref="I208" authorId="0" shapeId="0" xr:uid="{35786E6D-F5CF-E14A-9AC9-FF4858B40CA2}">
      <text>
        <r>
          <rPr>
            <b/>
            <sz val="9"/>
            <color rgb="FF000000"/>
            <rFont val="Times New Roman"/>
            <family val="1"/>
          </rPr>
          <t>angelica.osorio:</t>
        </r>
        <r>
          <rPr>
            <sz val="9"/>
            <color rgb="FF000000"/>
            <rFont val="Times New Roman"/>
            <family val="1"/>
          </rPr>
          <t xml:space="preserve">
</t>
        </r>
        <r>
          <rPr>
            <sz val="9"/>
            <color rgb="FF000000"/>
            <rFont val="Times New Roman"/>
            <family val="1"/>
          </rPr>
          <t>cuantificación revit</t>
        </r>
      </text>
    </comment>
    <comment ref="E226" authorId="0" shapeId="0" xr:uid="{FA5F0001-F586-8145-9579-5D363F8D79F8}">
      <text>
        <r>
          <rPr>
            <b/>
            <sz val="9"/>
            <color rgb="FF000000"/>
            <rFont val="Times New Roman"/>
            <family val="1"/>
          </rPr>
          <t>angelica.osorio:</t>
        </r>
        <r>
          <rPr>
            <sz val="9"/>
            <color rgb="FF000000"/>
            <rFont val="Times New Roman"/>
            <family val="1"/>
          </rPr>
          <t xml:space="preserve">
</t>
        </r>
        <r>
          <rPr>
            <sz val="9"/>
            <color rgb="FF000000"/>
            <rFont val="Times New Roman"/>
            <family val="1"/>
          </rPr>
          <t>CUENTIFICACIÓN REVIT</t>
        </r>
      </text>
    </comment>
    <comment ref="I226" authorId="0" shapeId="0" xr:uid="{35B97200-F1AC-FD4D-92CC-7CBCB4DBE0A7}">
      <text>
        <r>
          <rPr>
            <b/>
            <sz val="9"/>
            <color rgb="FF000000"/>
            <rFont val="Times New Roman"/>
            <family val="1"/>
          </rPr>
          <t>angelica.osorio:</t>
        </r>
        <r>
          <rPr>
            <sz val="9"/>
            <color rgb="FF000000"/>
            <rFont val="Times New Roman"/>
            <family val="1"/>
          </rPr>
          <t xml:space="preserve">
</t>
        </r>
        <r>
          <rPr>
            <sz val="9"/>
            <color rgb="FF000000"/>
            <rFont val="Times New Roman"/>
            <family val="1"/>
          </rPr>
          <t>CUENTIFICACIÓN REVIT</t>
        </r>
      </text>
    </comment>
    <comment ref="E227" authorId="0" shapeId="0" xr:uid="{E2198356-34FA-AE4F-A190-05D420DF6266}">
      <text>
        <r>
          <rPr>
            <b/>
            <sz val="9"/>
            <color rgb="FF000000"/>
            <rFont val="Times New Roman"/>
            <family val="1"/>
          </rPr>
          <t>angelica.osorio:</t>
        </r>
        <r>
          <rPr>
            <sz val="9"/>
            <color rgb="FF000000"/>
            <rFont val="Times New Roman"/>
            <family val="1"/>
          </rPr>
          <t xml:space="preserve">
</t>
        </r>
        <r>
          <rPr>
            <sz val="9"/>
            <color rgb="FF000000"/>
            <rFont val="Times New Roman"/>
            <family val="1"/>
          </rPr>
          <t>CUANTIFICACIÓN REVIT</t>
        </r>
      </text>
    </comment>
    <comment ref="I227" authorId="0" shapeId="0" xr:uid="{1303134D-993F-1049-A4E4-D644773D6E7A}">
      <text>
        <r>
          <rPr>
            <b/>
            <sz val="9"/>
            <color rgb="FF000000"/>
            <rFont val="Times New Roman"/>
            <family val="1"/>
          </rPr>
          <t>angelica.osorio:</t>
        </r>
        <r>
          <rPr>
            <sz val="9"/>
            <color rgb="FF000000"/>
            <rFont val="Times New Roman"/>
            <family val="1"/>
          </rPr>
          <t xml:space="preserve">
</t>
        </r>
        <r>
          <rPr>
            <sz val="9"/>
            <color rgb="FF000000"/>
            <rFont val="Times New Roman"/>
            <family val="1"/>
          </rPr>
          <t>CUANTIFICACIÓN REVIT</t>
        </r>
      </text>
    </comment>
    <comment ref="E239" authorId="0" shapeId="0" xr:uid="{62B90F0C-D53B-BF4F-BDE1-A70CD175A820}">
      <text>
        <r>
          <rPr>
            <b/>
            <sz val="9"/>
            <rFont val="Times New Roman"/>
            <family val="1"/>
          </rPr>
          <t>angelica.osorio:</t>
        </r>
        <r>
          <rPr>
            <sz val="9"/>
            <rFont val="Times New Roman"/>
            <family val="1"/>
          </rPr>
          <t xml:space="preserve">
adicionando POLITI Y TRIANGULAR, VINILO LVT</t>
        </r>
      </text>
    </comment>
    <comment ref="I239" authorId="0" shapeId="0" xr:uid="{01839BA4-86B1-1643-9A62-389E7318E8B2}">
      <text>
        <r>
          <rPr>
            <b/>
            <sz val="9"/>
            <rFont val="Times New Roman"/>
            <family val="1"/>
          </rPr>
          <t>angelica.osorio:</t>
        </r>
        <r>
          <rPr>
            <sz val="9"/>
            <rFont val="Times New Roman"/>
            <family val="1"/>
          </rPr>
          <t xml:space="preserve">
adicionando POLITI Y TRIANGULAR, VINILO LVT</t>
        </r>
      </text>
    </comment>
    <comment ref="E284" authorId="0" shapeId="0" xr:uid="{18B0910A-875A-424E-934F-0FB38FAD688D}">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SE ADICIONA BAÑO DE PORTERIA
</t>
        </r>
      </text>
    </comment>
    <comment ref="I284" authorId="0" shapeId="0" xr:uid="{0CCF2140-C52F-ED46-A2CF-4026E9BC8BEC}">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SE ADICIONA BAÑO DE PORTERIA
</t>
        </r>
      </text>
    </comment>
    <comment ref="E616" authorId="0" shapeId="0" xr:uid="{E578BD37-7130-7341-88E9-7CA75C33E10C}">
      <text>
        <r>
          <rPr>
            <b/>
            <sz val="9"/>
            <rFont val="Times New Roman"/>
            <family val="1"/>
          </rPr>
          <t>angelica.osorio:</t>
        </r>
        <r>
          <rPr>
            <sz val="9"/>
            <rFont val="Times New Roman"/>
            <family val="1"/>
          </rPr>
          <t xml:space="preserve">
por diseño y alcance no se puede eliminar ya que pertenece al tema de caldera </t>
        </r>
      </text>
    </comment>
    <comment ref="I616" authorId="0" shapeId="0" xr:uid="{34673686-3D3C-6546-B477-CD4C1B801B3E}">
      <text>
        <r>
          <rPr>
            <b/>
            <sz val="9"/>
            <rFont val="Times New Roman"/>
            <family val="1"/>
          </rPr>
          <t>angelica.osorio:</t>
        </r>
        <r>
          <rPr>
            <sz val="9"/>
            <rFont val="Times New Roman"/>
            <family val="1"/>
          </rPr>
          <t xml:space="preserve">
por diseño y alcance no se puede eliminar ya que pertenece al tema de caldera </t>
        </r>
      </text>
    </comment>
    <comment ref="E621" authorId="0" shapeId="0" xr:uid="{C86E79D9-1106-2843-873A-5CD03B7D54AA}">
      <text>
        <r>
          <rPr>
            <b/>
            <sz val="9"/>
            <rFont val="Times New Roman"/>
            <family val="1"/>
          </rPr>
          <t>angelica.osorio:</t>
        </r>
        <r>
          <rPr>
            <sz val="9"/>
            <rFont val="Times New Roman"/>
            <family val="1"/>
          </rPr>
          <t xml:space="preserve">
por diseño y alcance no se puede eliminar ya que pertenece al tema de caldera</t>
        </r>
      </text>
    </comment>
    <comment ref="I621" authorId="0" shapeId="0" xr:uid="{A49B7C21-0BC8-B143-853B-28AD1D69BB00}">
      <text>
        <r>
          <rPr>
            <b/>
            <sz val="9"/>
            <rFont val="Times New Roman"/>
            <family val="1"/>
          </rPr>
          <t>angelica.osorio:</t>
        </r>
        <r>
          <rPr>
            <sz val="9"/>
            <rFont val="Times New Roman"/>
            <family val="1"/>
          </rPr>
          <t xml:space="preserve">
por diseño y alcance no se puede eliminar ya que pertenece al tema de caldera</t>
        </r>
      </text>
    </comment>
    <comment ref="E622" authorId="0" shapeId="0" xr:uid="{A9438B87-2638-E347-85AE-3309D2586F25}">
      <text>
        <r>
          <rPr>
            <b/>
            <sz val="9"/>
            <rFont val="Times New Roman"/>
            <family val="1"/>
          </rPr>
          <t>angelica.osorio:</t>
        </r>
        <r>
          <rPr>
            <sz val="9"/>
            <rFont val="Times New Roman"/>
            <family val="1"/>
          </rPr>
          <t xml:space="preserve">
por diseño y alcance no se puede eliminar ya que pertenece al tema de caldera</t>
        </r>
      </text>
    </comment>
    <comment ref="I622" authorId="0" shapeId="0" xr:uid="{B49CC2E4-99C3-944F-A41E-DB903C4020AF}">
      <text>
        <r>
          <rPr>
            <b/>
            <sz val="9"/>
            <rFont val="Times New Roman"/>
            <family val="1"/>
          </rPr>
          <t>angelica.osorio:</t>
        </r>
        <r>
          <rPr>
            <sz val="9"/>
            <rFont val="Times New Roman"/>
            <family val="1"/>
          </rPr>
          <t xml:space="preserve">
por diseño y alcance no se puede eliminar ya que pertenece al tema de caldera</t>
        </r>
      </text>
    </comment>
    <comment ref="E623" authorId="0" shapeId="0" xr:uid="{4581EB88-99F3-FF49-B3B9-783C7B88EBB8}">
      <text>
        <r>
          <rPr>
            <b/>
            <sz val="9"/>
            <rFont val="Times New Roman"/>
            <family val="1"/>
          </rPr>
          <t>angelica.osorio:</t>
        </r>
        <r>
          <rPr>
            <sz val="9"/>
            <rFont val="Times New Roman"/>
            <family val="1"/>
          </rPr>
          <t xml:space="preserve">
por diseño y alcance no se puede eliminar ya que pertenece al tema de caldera</t>
        </r>
      </text>
    </comment>
    <comment ref="I623" authorId="0" shapeId="0" xr:uid="{D5F29E0C-7D76-1847-9152-0FA7B19B1741}">
      <text>
        <r>
          <rPr>
            <b/>
            <sz val="9"/>
            <rFont val="Times New Roman"/>
            <family val="1"/>
          </rPr>
          <t>angelica.osorio:</t>
        </r>
        <r>
          <rPr>
            <sz val="9"/>
            <rFont val="Times New Roman"/>
            <family val="1"/>
          </rPr>
          <t xml:space="preserve">
por diseño y alcance no se puede eliminar ya que pertenece al tema de caldera</t>
        </r>
      </text>
    </comment>
    <comment ref="E624" authorId="0" shapeId="0" xr:uid="{D79E26CA-02E8-DE44-95F8-59079F857C25}">
      <text>
        <r>
          <rPr>
            <b/>
            <sz val="9"/>
            <rFont val="Times New Roman"/>
            <family val="1"/>
          </rPr>
          <t>angelica.osorio:</t>
        </r>
        <r>
          <rPr>
            <sz val="9"/>
            <rFont val="Times New Roman"/>
            <family val="1"/>
          </rPr>
          <t xml:space="preserve">
por diseño y alcance no se puede eliminar ya que pertenece al tema de caldera</t>
        </r>
      </text>
    </comment>
    <comment ref="I624" authorId="0" shapeId="0" xr:uid="{C881A6F0-2E71-A94A-B76C-2416C559B17C}">
      <text>
        <r>
          <rPr>
            <b/>
            <sz val="9"/>
            <rFont val="Times New Roman"/>
            <family val="1"/>
          </rPr>
          <t>angelica.osorio:</t>
        </r>
        <r>
          <rPr>
            <sz val="9"/>
            <rFont val="Times New Roman"/>
            <family val="1"/>
          </rPr>
          <t xml:space="preserve">
por diseño y alcance no se puede eliminar ya que pertenece al tema de caldera</t>
        </r>
      </text>
    </comment>
    <comment ref="E781" authorId="0" shapeId="0" xr:uid="{B1307BF1-0672-4747-85B6-6ACFBF20F573}">
      <text>
        <r>
          <rPr>
            <b/>
            <sz val="9"/>
            <color rgb="FF000000"/>
            <rFont val="Times New Roman"/>
            <family val="1"/>
          </rPr>
          <t>angelica.osorio:</t>
        </r>
        <r>
          <rPr>
            <sz val="9"/>
            <color rgb="FF000000"/>
            <rFont val="Times New Roman"/>
            <family val="1"/>
          </rPr>
          <t xml:space="preserve">
</t>
        </r>
        <r>
          <rPr>
            <sz val="9"/>
            <color rgb="FF000000"/>
            <rFont val="Times New Roman"/>
            <family val="1"/>
          </rPr>
          <t>valor revit</t>
        </r>
      </text>
    </comment>
    <comment ref="I781" authorId="0" shapeId="0" xr:uid="{21D32790-5019-D047-A189-4D172F6AE4CC}">
      <text>
        <r>
          <rPr>
            <b/>
            <sz val="9"/>
            <color rgb="FF000000"/>
            <rFont val="Times New Roman"/>
            <family val="1"/>
          </rPr>
          <t>angelica.osorio:</t>
        </r>
        <r>
          <rPr>
            <sz val="9"/>
            <color rgb="FF000000"/>
            <rFont val="Times New Roman"/>
            <family val="1"/>
          </rPr>
          <t xml:space="preserve">
</t>
        </r>
        <r>
          <rPr>
            <sz val="9"/>
            <color rgb="FF000000"/>
            <rFont val="Times New Roman"/>
            <family val="1"/>
          </rPr>
          <t>valor revit</t>
        </r>
      </text>
    </comment>
    <comment ref="E782" authorId="0" shapeId="0" xr:uid="{2398F41A-BF70-A149-917F-9A326CEDA063}">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valor revit
</t>
        </r>
      </text>
    </comment>
    <comment ref="I782" authorId="0" shapeId="0" xr:uid="{06E3CD42-8687-1144-9DDD-B3A8336CDEE7}">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valor revit
</t>
        </r>
      </text>
    </comment>
    <comment ref="E783" authorId="0" shapeId="0" xr:uid="{86E224B3-D3BF-F24B-8CBF-38C7139E5336}">
      <text>
        <r>
          <rPr>
            <b/>
            <sz val="9"/>
            <rFont val="Times New Roman"/>
            <family val="1"/>
          </rPr>
          <t>angelica.osorio:</t>
        </r>
        <r>
          <rPr>
            <sz val="9"/>
            <rFont val="Times New Roman"/>
            <family val="1"/>
          </rPr>
          <t xml:space="preserve">
valor revit
</t>
        </r>
      </text>
    </comment>
    <comment ref="I783" authorId="0" shapeId="0" xr:uid="{547C3BDC-3A8E-B84E-9D70-BE4D6D7C72B9}">
      <text>
        <r>
          <rPr>
            <b/>
            <sz val="9"/>
            <rFont val="Times New Roman"/>
            <family val="1"/>
          </rPr>
          <t>angelica.osorio:</t>
        </r>
        <r>
          <rPr>
            <sz val="9"/>
            <rFont val="Times New Roman"/>
            <family val="1"/>
          </rPr>
          <t xml:space="preserve">
valor revit
</t>
        </r>
      </text>
    </comment>
    <comment ref="E784" authorId="0" shapeId="0" xr:uid="{56ED234A-409E-6B47-89BD-DB38CC14C359}">
      <text>
        <r>
          <rPr>
            <b/>
            <sz val="9"/>
            <color rgb="FF000000"/>
            <rFont val="Times New Roman"/>
            <family val="1"/>
          </rPr>
          <t>angelica.osorio:</t>
        </r>
        <r>
          <rPr>
            <sz val="9"/>
            <color rgb="FF000000"/>
            <rFont val="Times New Roman"/>
            <family val="1"/>
          </rPr>
          <t xml:space="preserve">
</t>
        </r>
        <r>
          <rPr>
            <sz val="9"/>
            <color rgb="FF000000"/>
            <rFont val="Times New Roman"/>
            <family val="1"/>
          </rPr>
          <t>valor revit</t>
        </r>
      </text>
    </comment>
    <comment ref="I784" authorId="0" shapeId="0" xr:uid="{8CB678AF-CE3A-8342-A079-362647209F11}">
      <text>
        <r>
          <rPr>
            <b/>
            <sz val="9"/>
            <color rgb="FF000000"/>
            <rFont val="Times New Roman"/>
            <family val="1"/>
          </rPr>
          <t>angelica.osorio:</t>
        </r>
        <r>
          <rPr>
            <sz val="9"/>
            <color rgb="FF000000"/>
            <rFont val="Times New Roman"/>
            <family val="1"/>
          </rPr>
          <t xml:space="preserve">
</t>
        </r>
        <r>
          <rPr>
            <sz val="9"/>
            <color rgb="FF000000"/>
            <rFont val="Times New Roman"/>
            <family val="1"/>
          </rPr>
          <t>valor revit</t>
        </r>
      </text>
    </comment>
    <comment ref="E785" authorId="0" shapeId="0" xr:uid="{CFBF98E3-FA19-7041-A72F-44730753AD48}">
      <text>
        <r>
          <rPr>
            <b/>
            <sz val="9"/>
            <rFont val="Times New Roman"/>
            <family val="1"/>
          </rPr>
          <t>angelica.osorio:</t>
        </r>
        <r>
          <rPr>
            <sz val="9"/>
            <rFont val="Times New Roman"/>
            <family val="1"/>
          </rPr>
          <t xml:space="preserve">
valor revit</t>
        </r>
      </text>
    </comment>
    <comment ref="I785" authorId="0" shapeId="0" xr:uid="{DA2F05BD-76DA-C94D-9CFA-8932555D6A09}">
      <text>
        <r>
          <rPr>
            <b/>
            <sz val="9"/>
            <rFont val="Times New Roman"/>
            <family val="1"/>
          </rPr>
          <t>angelica.osorio:</t>
        </r>
        <r>
          <rPr>
            <sz val="9"/>
            <rFont val="Times New Roman"/>
            <family val="1"/>
          </rPr>
          <t xml:space="preserve">
valor revit</t>
        </r>
      </text>
    </comment>
    <comment ref="E786" authorId="0" shapeId="0" xr:uid="{DF62CA5B-B753-A348-9A53-86328E4B3B7F}">
      <text>
        <r>
          <rPr>
            <b/>
            <sz val="9"/>
            <rFont val="Times New Roman"/>
            <family val="1"/>
          </rPr>
          <t xml:space="preserve">angelica.osorio:
</t>
        </r>
        <r>
          <rPr>
            <sz val="9"/>
            <rFont val="Times New Roman"/>
            <family val="1"/>
          </rPr>
          <t xml:space="preserve">valor revit
</t>
        </r>
      </text>
    </comment>
    <comment ref="I786" authorId="0" shapeId="0" xr:uid="{D01AFC00-2D02-014E-9E77-C5C790DC2593}">
      <text>
        <r>
          <rPr>
            <b/>
            <sz val="9"/>
            <rFont val="Times New Roman"/>
            <family val="1"/>
          </rPr>
          <t xml:space="preserve">angelica.osorio:
</t>
        </r>
        <r>
          <rPr>
            <sz val="9"/>
            <rFont val="Times New Roman"/>
            <family val="1"/>
          </rPr>
          <t xml:space="preserve">valor revit
</t>
        </r>
      </text>
    </comment>
    <comment ref="E814" authorId="0" shapeId="0" xr:uid="{20BF28D3-29EA-C344-BBCB-15D69CB2312B}">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se encuentra en ITEM 15.2.1.
</t>
        </r>
        <r>
          <rPr>
            <sz val="9"/>
            <color rgb="FF000000"/>
            <rFont val="Times New Roman"/>
            <family val="1"/>
          </rPr>
          <t xml:space="preserve">lo estan duplicando </t>
        </r>
      </text>
    </comment>
    <comment ref="I814" authorId="0" shapeId="0" xr:uid="{352C7614-C06E-8248-B710-C4AA8CF3E426}">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se encuentra en ITEM 15.2.1.
</t>
        </r>
        <r>
          <rPr>
            <sz val="9"/>
            <color rgb="FF000000"/>
            <rFont val="Times New Roman"/>
            <family val="1"/>
          </rPr>
          <t xml:space="preserve">lo estan duplicando </t>
        </r>
      </text>
    </comment>
    <comment ref="E852" authorId="0" shapeId="0" xr:uid="{CFFBD697-3D3C-B541-A78A-DE0FEFF43A2E}">
      <text>
        <r>
          <rPr>
            <b/>
            <sz val="9"/>
            <color rgb="FF000000"/>
            <rFont val="Times New Roman"/>
            <family val="1"/>
          </rPr>
          <t>angelica.osorio:</t>
        </r>
        <r>
          <rPr>
            <sz val="9"/>
            <color rgb="FF000000"/>
            <rFont val="Times New Roman"/>
            <family val="1"/>
          </rPr>
          <t xml:space="preserve">
</t>
        </r>
        <r>
          <rPr>
            <sz val="9"/>
            <color rgb="FF000000"/>
            <rFont val="Times New Roman"/>
            <family val="1"/>
          </rPr>
          <t>se quita de acuerdo al boletin 3</t>
        </r>
      </text>
    </comment>
    <comment ref="I852" authorId="0" shapeId="0" xr:uid="{E8C6C1C9-CD78-3044-94CA-BDC49B7683E3}">
      <text>
        <r>
          <rPr>
            <b/>
            <sz val="9"/>
            <color rgb="FF000000"/>
            <rFont val="Times New Roman"/>
            <family val="1"/>
          </rPr>
          <t>angelica.osorio:</t>
        </r>
        <r>
          <rPr>
            <sz val="9"/>
            <color rgb="FF000000"/>
            <rFont val="Times New Roman"/>
            <family val="1"/>
          </rPr>
          <t xml:space="preserve">
</t>
        </r>
        <r>
          <rPr>
            <sz val="9"/>
            <color rgb="FF000000"/>
            <rFont val="Times New Roman"/>
            <family val="1"/>
          </rPr>
          <t>se quita de acuerdo al boletin 3</t>
        </r>
      </text>
    </comment>
    <comment ref="E853" authorId="0" shapeId="0" xr:uid="{BF693E7F-F552-AB42-8B3B-E7D64632F8C0}">
      <text>
        <r>
          <rPr>
            <b/>
            <sz val="9"/>
            <color rgb="FF000000"/>
            <rFont val="Times New Roman"/>
            <family val="1"/>
          </rPr>
          <t>angelica.osorio:</t>
        </r>
        <r>
          <rPr>
            <sz val="9"/>
            <color rgb="FF000000"/>
            <rFont val="Times New Roman"/>
            <family val="1"/>
          </rPr>
          <t xml:space="preserve">
</t>
        </r>
        <r>
          <rPr>
            <sz val="9"/>
            <color rgb="FF000000"/>
            <rFont val="Times New Roman"/>
            <family val="1"/>
          </rPr>
          <t>contien escalera y escalera de emergenica</t>
        </r>
      </text>
    </comment>
    <comment ref="I853" authorId="0" shapeId="0" xr:uid="{F3B7B5B8-7431-5743-8201-0E818CB80D4F}">
      <text>
        <r>
          <rPr>
            <b/>
            <sz val="9"/>
            <color rgb="FF000000"/>
            <rFont val="Times New Roman"/>
            <family val="1"/>
          </rPr>
          <t>angelica.osorio:</t>
        </r>
        <r>
          <rPr>
            <sz val="9"/>
            <color rgb="FF000000"/>
            <rFont val="Times New Roman"/>
            <family val="1"/>
          </rPr>
          <t xml:space="preserve">
</t>
        </r>
        <r>
          <rPr>
            <sz val="9"/>
            <color rgb="FF000000"/>
            <rFont val="Times New Roman"/>
            <family val="1"/>
          </rPr>
          <t>contien escalera y escalera de emergenica</t>
        </r>
      </text>
    </comment>
    <comment ref="E854" authorId="0" shapeId="0" xr:uid="{28D6DC4E-E762-BB4B-89F4-2B8B83C26EA1}">
      <text>
        <r>
          <rPr>
            <b/>
            <sz val="9"/>
            <rFont val="Times New Roman"/>
            <family val="1"/>
          </rPr>
          <t>angelica.osorio:</t>
        </r>
        <r>
          <rPr>
            <sz val="9"/>
            <rFont val="Times New Roman"/>
            <family val="1"/>
          </rPr>
          <t xml:space="preserve">
no se ecuentran </t>
        </r>
      </text>
    </comment>
    <comment ref="I854" authorId="0" shapeId="0" xr:uid="{DC8D5C01-C22A-1B4F-AA04-4C492AFDB25E}">
      <text>
        <r>
          <rPr>
            <b/>
            <sz val="9"/>
            <rFont val="Times New Roman"/>
            <family val="1"/>
          </rPr>
          <t>angelica.osorio:</t>
        </r>
        <r>
          <rPr>
            <sz val="9"/>
            <rFont val="Times New Roman"/>
            <family val="1"/>
          </rPr>
          <t xml:space="preserve">
no se ecuentran </t>
        </r>
      </text>
    </comment>
    <comment ref="E1636" authorId="0" shapeId="0" xr:uid="{2F3ACA79-41F6-7848-92C0-15CED41A3423}">
      <text>
        <r>
          <rPr>
            <b/>
            <sz val="9"/>
            <rFont val="Times New Roman"/>
            <family val="1"/>
          </rPr>
          <t>angelica.osorio:</t>
        </r>
        <r>
          <rPr>
            <sz val="9"/>
            <rFont val="Times New Roman"/>
            <family val="1"/>
          </rPr>
          <t xml:space="preserve">
esta activida fue solicitada por juan villa y la interventoria</t>
        </r>
      </text>
    </comment>
    <comment ref="I1636" authorId="0" shapeId="0" xr:uid="{9F483F26-CD15-8845-A45D-C18346B21FA1}">
      <text>
        <r>
          <rPr>
            <b/>
            <sz val="9"/>
            <rFont val="Times New Roman"/>
            <family val="1"/>
          </rPr>
          <t>angelica.osorio:</t>
        </r>
        <r>
          <rPr>
            <sz val="9"/>
            <rFont val="Times New Roman"/>
            <family val="1"/>
          </rPr>
          <t xml:space="preserve">
esta activida fue solicitada por juan villa y la interventoria</t>
        </r>
      </text>
    </comment>
    <comment ref="E1637" authorId="0" shapeId="0" xr:uid="{2C126F65-EFBF-2145-B33E-58B13D9038E5}">
      <text>
        <r>
          <rPr>
            <b/>
            <sz val="9"/>
            <rFont val="Times New Roman"/>
            <family val="1"/>
          </rPr>
          <t>angelica.osorio:</t>
        </r>
        <r>
          <rPr>
            <sz val="9"/>
            <rFont val="Times New Roman"/>
            <family val="1"/>
          </rPr>
          <t xml:space="preserve">
esta activida fue solicitada por juan villa y la interventoria</t>
        </r>
      </text>
    </comment>
    <comment ref="I1637" authorId="0" shapeId="0" xr:uid="{7D997F8B-CA09-1E4F-9982-82D5BD0C7624}">
      <text>
        <r>
          <rPr>
            <b/>
            <sz val="9"/>
            <rFont val="Times New Roman"/>
            <family val="1"/>
          </rPr>
          <t>angelica.osorio:</t>
        </r>
        <r>
          <rPr>
            <sz val="9"/>
            <rFont val="Times New Roman"/>
            <family val="1"/>
          </rPr>
          <t xml:space="preserve">
esta activida fue solicitada por juan villa y la interventoria</t>
        </r>
      </text>
    </comment>
    <comment ref="E1642" authorId="0" shapeId="0" xr:uid="{1CCD7799-A897-9142-8428-B3E9392D68BE}">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se adiciona
</t>
        </r>
        <r>
          <rPr>
            <sz val="9"/>
            <color rgb="FF000000"/>
            <rFont val="Times New Roman"/>
            <family val="1"/>
          </rPr>
          <t>esta informacion en la reunion con la ESU fue solicitado que se quitara del presupuesto</t>
        </r>
      </text>
    </comment>
    <comment ref="F1642" authorId="0" shapeId="0" xr:uid="{A6531E40-F9EC-7643-B10B-20AB59D03052}">
      <text>
        <r>
          <rPr>
            <b/>
            <sz val="9"/>
            <color rgb="FF000000"/>
            <rFont val="Times New Roman"/>
            <family val="1"/>
          </rPr>
          <t>angelica.osorio:</t>
        </r>
        <r>
          <rPr>
            <sz val="9"/>
            <color rgb="FF000000"/>
            <rFont val="Times New Roman"/>
            <family val="1"/>
          </rPr>
          <t xml:space="preserve">
</t>
        </r>
        <r>
          <rPr>
            <sz val="9"/>
            <color rgb="FF000000"/>
            <rFont val="Times New Roman"/>
            <family val="1"/>
          </rPr>
          <t>PENDIENTE DE ANALI</t>
        </r>
      </text>
    </comment>
    <comment ref="I1642" authorId="0" shapeId="0" xr:uid="{888286CE-2870-6945-B896-C829C53309C8}">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se adiciona
</t>
        </r>
        <r>
          <rPr>
            <sz val="9"/>
            <color rgb="FF000000"/>
            <rFont val="Times New Roman"/>
            <family val="1"/>
          </rPr>
          <t>esta informacion en la reunion con la ESU fue solicitado que se quitara del presupuesto</t>
        </r>
      </text>
    </comment>
    <comment ref="J1642" authorId="0" shapeId="0" xr:uid="{A8464D5A-6B2B-7F49-A98C-6D5FBB07A56A}">
      <text>
        <r>
          <rPr>
            <b/>
            <sz val="9"/>
            <color rgb="FF000000"/>
            <rFont val="Times New Roman"/>
            <family val="1"/>
          </rPr>
          <t>angelica.osorio:</t>
        </r>
        <r>
          <rPr>
            <sz val="9"/>
            <color rgb="FF000000"/>
            <rFont val="Times New Roman"/>
            <family val="1"/>
          </rPr>
          <t xml:space="preserve">
</t>
        </r>
        <r>
          <rPr>
            <sz val="9"/>
            <color rgb="FF000000"/>
            <rFont val="Times New Roman"/>
            <family val="1"/>
          </rPr>
          <t>PENDIENTE DE ANALI</t>
        </r>
      </text>
    </comment>
    <comment ref="E1651" authorId="0" shapeId="0" xr:uid="{50AE9C4E-083A-B846-A99E-EA9E695159DB}">
      <text>
        <r>
          <rPr>
            <b/>
            <sz val="9"/>
            <rFont val="Times New Roman"/>
            <family val="1"/>
          </rPr>
          <t>angelica.osorio:</t>
        </r>
        <r>
          <rPr>
            <sz val="9"/>
            <rFont val="Times New Roman"/>
            <family val="1"/>
          </rPr>
          <t xml:space="preserve">
por proyecto son 42 INTERNOS 
</t>
        </r>
      </text>
    </comment>
    <comment ref="I1651" authorId="0" shapeId="0" xr:uid="{64565BCC-4018-8E40-BC14-8AB58A247164}">
      <text>
        <r>
          <rPr>
            <b/>
            <sz val="9"/>
            <rFont val="Times New Roman"/>
            <family val="1"/>
          </rPr>
          <t>angelica.osorio:</t>
        </r>
        <r>
          <rPr>
            <sz val="9"/>
            <rFont val="Times New Roman"/>
            <family val="1"/>
          </rPr>
          <t xml:space="preserve">
por proyecto son 42 INTERNOS 
</t>
        </r>
      </text>
    </comment>
    <comment ref="E1674" authorId="0" shapeId="0" xr:uid="{CF335789-5518-5241-AE9B-FA6562060EA2}">
      <text>
        <r>
          <rPr>
            <sz val="9"/>
            <rFont val="Times New Roman"/>
            <family val="1"/>
          </rPr>
          <t>Revisón en proyecto</t>
        </r>
      </text>
    </comment>
    <comment ref="I1674" authorId="0" shapeId="0" xr:uid="{181CB1A5-4C95-F548-BC81-873064309179}">
      <text>
        <r>
          <rPr>
            <sz val="9"/>
            <rFont val="Times New Roman"/>
            <family val="1"/>
          </rPr>
          <t>Revisón en proyecto</t>
        </r>
      </text>
    </comment>
    <comment ref="E1676" authorId="0" shapeId="0" xr:uid="{7DAD3E0B-C8D6-5E40-83A6-45C2A59D7110}">
      <text>
        <r>
          <rPr>
            <b/>
            <sz val="9"/>
            <rFont val="Times New Roman"/>
            <family val="1"/>
          </rPr>
          <t>angelica.osorio:</t>
        </r>
        <r>
          <rPr>
            <sz val="9"/>
            <rFont val="Times New Roman"/>
            <family val="1"/>
          </rPr>
          <t xml:space="preserve">
VIENE EN DISEÑO, Y ES LA CUANTIFICACIÓN CORRECTA.  ACCESO </t>
        </r>
      </text>
    </comment>
    <comment ref="I1676" authorId="0" shapeId="0" xr:uid="{7E5C89FB-FA2B-9C40-AE3C-8A42FEDD2635}">
      <text>
        <r>
          <rPr>
            <b/>
            <sz val="9"/>
            <rFont val="Times New Roman"/>
            <family val="1"/>
          </rPr>
          <t>angelica.osorio:</t>
        </r>
        <r>
          <rPr>
            <sz val="9"/>
            <rFont val="Times New Roman"/>
            <family val="1"/>
          </rPr>
          <t xml:space="preserve">
VIENE EN DISEÑO, Y ES LA CUANTIFICACIÓN CORRECTA.  ACCESO </t>
        </r>
      </text>
    </comment>
    <comment ref="E1688" authorId="0" shapeId="0" xr:uid="{68759689-5818-9544-98B0-DBF3F960AF28}">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no se pueden modificar cantidades,  ya que se afectaria el diseño ya aprobado </t>
        </r>
      </text>
    </comment>
    <comment ref="I1688" authorId="0" shapeId="0" xr:uid="{2A1C29E5-3AD8-6C4F-B41E-2388DA9B18D3}">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no se pueden modificar cantidades,  ya que se afectaria el diseño ya aprobado </t>
        </r>
      </text>
    </comment>
    <comment ref="E1689" authorId="0" shapeId="0" xr:uid="{668A9ABF-54C5-D045-929C-D14D697FF17E}">
      <text>
        <r>
          <rPr>
            <b/>
            <sz val="9"/>
            <rFont val="Times New Roman"/>
            <family val="1"/>
          </rPr>
          <t>angelica.osorio:</t>
        </r>
        <r>
          <rPr>
            <sz val="9"/>
            <rFont val="Times New Roman"/>
            <family val="1"/>
          </rPr>
          <t xml:space="preserve">
no se pueden modificar cantidades,  ya que se afectaria el diseño ya aprobado 
</t>
        </r>
      </text>
    </comment>
    <comment ref="I1689" authorId="0" shapeId="0" xr:uid="{2AD2165D-5291-BB4B-8EC3-CA3F09DBDE31}">
      <text>
        <r>
          <rPr>
            <b/>
            <sz val="9"/>
            <rFont val="Times New Roman"/>
            <family val="1"/>
          </rPr>
          <t>angelica.osorio:</t>
        </r>
        <r>
          <rPr>
            <sz val="9"/>
            <rFont val="Times New Roman"/>
            <family val="1"/>
          </rPr>
          <t xml:space="preserve">
no se pueden modificar cantidades,  ya que se afectaria el diseño ya aprobado 
</t>
        </r>
      </text>
    </comment>
    <comment ref="E1690" authorId="0" shapeId="0" xr:uid="{4F8BE81D-2F6E-7A42-B7C8-EABE4EAFF019}">
      <text>
        <r>
          <rPr>
            <b/>
            <sz val="9"/>
            <rFont val="Times New Roman"/>
            <family val="1"/>
          </rPr>
          <t>angelica.osorio:</t>
        </r>
        <r>
          <rPr>
            <sz val="9"/>
            <rFont val="Times New Roman"/>
            <family val="1"/>
          </rPr>
          <t xml:space="preserve">
no se pueden modificar cantidades,  ya que se afectaria el diseño ya aprobado 
</t>
        </r>
      </text>
    </comment>
    <comment ref="I1690" authorId="0" shapeId="0" xr:uid="{EC1BBCC4-634E-E847-989F-F6EEED1F5AD2}">
      <text>
        <r>
          <rPr>
            <b/>
            <sz val="9"/>
            <rFont val="Times New Roman"/>
            <family val="1"/>
          </rPr>
          <t>angelica.osorio:</t>
        </r>
        <r>
          <rPr>
            <sz val="9"/>
            <rFont val="Times New Roman"/>
            <family val="1"/>
          </rPr>
          <t xml:space="preserve">
no se pueden modificar cantidades,  ya que se afectaria el diseño ya aprobado 
</t>
        </r>
      </text>
    </comment>
    <comment ref="E1691" authorId="0" shapeId="0" xr:uid="{D8FFBFA6-D57F-CC48-BFFC-86F2BFE2EA43}">
      <text>
        <r>
          <rPr>
            <b/>
            <sz val="9"/>
            <rFont val="Times New Roman"/>
            <family val="1"/>
          </rPr>
          <t>angelica.osorio:</t>
        </r>
        <r>
          <rPr>
            <sz val="9"/>
            <rFont val="Times New Roman"/>
            <family val="1"/>
          </rPr>
          <t xml:space="preserve">
no se pueden modificar cantidades,  ya que se afectaria el diseño ya aprobado 
</t>
        </r>
      </text>
    </comment>
    <comment ref="I1691" authorId="0" shapeId="0" xr:uid="{980ACAF0-23C5-D64D-93C7-91A99DD39FB5}">
      <text>
        <r>
          <rPr>
            <b/>
            <sz val="9"/>
            <rFont val="Times New Roman"/>
            <family val="1"/>
          </rPr>
          <t>angelica.osorio:</t>
        </r>
        <r>
          <rPr>
            <sz val="9"/>
            <rFont val="Times New Roman"/>
            <family val="1"/>
          </rPr>
          <t xml:space="preserve">
no se pueden modificar cantidades,  ya que se afectaria el diseño ya aprobado 
</t>
        </r>
      </text>
    </comment>
    <comment ref="E1692" authorId="0" shapeId="0" xr:uid="{B49E2D55-7B60-BB44-A147-2EA0B423F8E1}">
      <text>
        <r>
          <rPr>
            <b/>
            <sz val="9"/>
            <rFont val="Times New Roman"/>
            <family val="1"/>
          </rPr>
          <t>angelica.osorio:</t>
        </r>
        <r>
          <rPr>
            <sz val="9"/>
            <rFont val="Times New Roman"/>
            <family val="1"/>
          </rPr>
          <t xml:space="preserve">
no se pueden modificar cantidades,  ya que se afectaria el diseño ya aprobado 
</t>
        </r>
      </text>
    </comment>
    <comment ref="I1692" authorId="0" shapeId="0" xr:uid="{0E5F96C5-C5F1-A640-8989-FA2F44BDDC43}">
      <text>
        <r>
          <rPr>
            <b/>
            <sz val="9"/>
            <rFont val="Times New Roman"/>
            <family val="1"/>
          </rPr>
          <t>angelica.osorio:</t>
        </r>
        <r>
          <rPr>
            <sz val="9"/>
            <rFont val="Times New Roman"/>
            <family val="1"/>
          </rPr>
          <t xml:space="preserve">
no se pueden modificar cantidades,  ya que se afectaria el diseño ya aprobado 
</t>
        </r>
      </text>
    </comment>
    <comment ref="E1693" authorId="0" shapeId="0" xr:uid="{C62756A7-DF29-3141-A482-6B70809EF252}">
      <text>
        <r>
          <rPr>
            <b/>
            <sz val="9"/>
            <rFont val="Times New Roman"/>
            <family val="1"/>
          </rPr>
          <t>angelica.osorio:</t>
        </r>
        <r>
          <rPr>
            <sz val="9"/>
            <rFont val="Times New Roman"/>
            <family val="1"/>
          </rPr>
          <t xml:space="preserve">
no se pueden modificar cantidades,  ya que se afectaria el diseño ya aprobado 
</t>
        </r>
      </text>
    </comment>
    <comment ref="I1693" authorId="0" shapeId="0" xr:uid="{DF738BD5-088F-EE4F-A186-A8F790BE6028}">
      <text>
        <r>
          <rPr>
            <b/>
            <sz val="9"/>
            <rFont val="Times New Roman"/>
            <family val="1"/>
          </rPr>
          <t>angelica.osorio:</t>
        </r>
        <r>
          <rPr>
            <sz val="9"/>
            <rFont val="Times New Roman"/>
            <family val="1"/>
          </rPr>
          <t xml:space="preserve">
no se pueden modificar cantidades,  ya que se afectaria el diseño ya aprobado 
</t>
        </r>
      </text>
    </comment>
    <comment ref="E1694" authorId="0" shapeId="0" xr:uid="{2F57E3DB-E889-D349-9EAA-0461D98471A7}">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no se pueden modificar cantidades,  ya que se afectaria el diseño ya aprobado 
</t>
        </r>
      </text>
    </comment>
    <comment ref="I1694" authorId="0" shapeId="0" xr:uid="{F74C7065-D25E-0E4B-BA2D-58CC3D23E78A}">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no se pueden modificar cantidades,  ya que se afectaria el diseño ya aprobado 
</t>
        </r>
      </text>
    </comment>
    <comment ref="E1695" authorId="0" shapeId="0" xr:uid="{7F246C6A-1AF2-AB48-ACC2-3A1A714F83C4}">
      <text>
        <r>
          <rPr>
            <b/>
            <sz val="9"/>
            <rFont val="Times New Roman"/>
            <family val="1"/>
          </rPr>
          <t>angelica.osorio:</t>
        </r>
        <r>
          <rPr>
            <sz val="9"/>
            <rFont val="Times New Roman"/>
            <family val="1"/>
          </rPr>
          <t xml:space="preserve">
no se pueden modificar cantidades,  ya que se afectaria el diseño ya aprobado 
</t>
        </r>
      </text>
    </comment>
    <comment ref="I1695" authorId="0" shapeId="0" xr:uid="{F7C5B128-617A-5549-9C73-DC2CB9E4AC7D}">
      <text>
        <r>
          <rPr>
            <b/>
            <sz val="9"/>
            <rFont val="Times New Roman"/>
            <family val="1"/>
          </rPr>
          <t>angelica.osorio:</t>
        </r>
        <r>
          <rPr>
            <sz val="9"/>
            <rFont val="Times New Roman"/>
            <family val="1"/>
          </rPr>
          <t xml:space="preserve">
no se pueden modificar cantidades,  ya que se afectaria el diseño ya aprobado 
</t>
        </r>
      </text>
    </comment>
    <comment ref="E1696" authorId="0" shapeId="0" xr:uid="{A03A4E91-9BAB-9B4D-8180-28E49E241AE4}">
      <text>
        <r>
          <rPr>
            <b/>
            <sz val="9"/>
            <rFont val="Times New Roman"/>
            <family val="1"/>
          </rPr>
          <t>angelica.osorio:</t>
        </r>
        <r>
          <rPr>
            <sz val="9"/>
            <rFont val="Times New Roman"/>
            <family val="1"/>
          </rPr>
          <t xml:space="preserve">
no se pueden modificar cantidades,  ya que se afectaria el diseño ya aprobado 
</t>
        </r>
      </text>
    </comment>
    <comment ref="I1696" authorId="0" shapeId="0" xr:uid="{8DB2FCC2-2722-7749-BFB8-50844C29914F}">
      <text>
        <r>
          <rPr>
            <b/>
            <sz val="9"/>
            <rFont val="Times New Roman"/>
            <family val="1"/>
          </rPr>
          <t>angelica.osorio:</t>
        </r>
        <r>
          <rPr>
            <sz val="9"/>
            <rFont val="Times New Roman"/>
            <family val="1"/>
          </rPr>
          <t xml:space="preserve">
no se pueden modificar cantidades,  ya que se afectaria el diseño ya aprobado 
</t>
        </r>
      </text>
    </comment>
    <comment ref="E1697" authorId="0" shapeId="0" xr:uid="{D3C7AD9A-5FAF-794F-9CAD-2D3847D6A39A}">
      <text>
        <r>
          <rPr>
            <b/>
            <sz val="9"/>
            <color rgb="FF000000"/>
            <rFont val="Times New Roman"/>
            <family val="1"/>
          </rPr>
          <t>angelica.osorio:</t>
        </r>
        <r>
          <rPr>
            <sz val="9"/>
            <color rgb="FF000000"/>
            <rFont val="Times New Roman"/>
            <family val="1"/>
          </rPr>
          <t xml:space="preserve">
</t>
        </r>
        <r>
          <rPr>
            <sz val="9"/>
            <color rgb="FF000000"/>
            <rFont val="Times New Roman"/>
            <family val="1"/>
          </rPr>
          <t xml:space="preserve">no se pueden modificar cantidades,  ya que se afectaria el diseño ya aprobado 
</t>
        </r>
      </text>
    </comment>
    <comment ref="I1697" authorId="0" shapeId="0" xr:uid="{DED67D98-CD4F-8F43-AF80-6C14C55CAAE7}">
      <text>
        <r>
          <rPr>
            <b/>
            <sz val="9"/>
            <rFont val="Times New Roman"/>
            <family val="1"/>
          </rPr>
          <t>angelica.osorio:</t>
        </r>
        <r>
          <rPr>
            <sz val="9"/>
            <rFont val="Times New Roman"/>
            <family val="1"/>
          </rPr>
          <t xml:space="preserve">
no se pueden modificar cantidades,  ya que se afectaria el diseño ya aprobado 
</t>
        </r>
      </text>
    </comment>
    <comment ref="E1698" authorId="0" shapeId="0" xr:uid="{839958D9-CB7E-CC42-80F9-9ABF29C298D2}">
      <text>
        <r>
          <rPr>
            <b/>
            <sz val="9"/>
            <rFont val="Times New Roman"/>
            <family val="1"/>
          </rPr>
          <t>angelica.osorio:</t>
        </r>
        <r>
          <rPr>
            <sz val="9"/>
            <rFont val="Times New Roman"/>
            <family val="1"/>
          </rPr>
          <t xml:space="preserve">
no se pueden modificar cantidades,  ya que se afectaria el diseño ya aprobado 
</t>
        </r>
      </text>
    </comment>
    <comment ref="I1698" authorId="0" shapeId="0" xr:uid="{423F58ED-BED2-0B49-9E4F-FF0E48244AC6}">
      <text>
        <r>
          <rPr>
            <b/>
            <sz val="9"/>
            <rFont val="Times New Roman"/>
            <family val="1"/>
          </rPr>
          <t>angelica.osorio:</t>
        </r>
        <r>
          <rPr>
            <sz val="9"/>
            <rFont val="Times New Roman"/>
            <family val="1"/>
          </rPr>
          <t xml:space="preserve">
no se pueden modificar cantidades,  ya que se afectaria el diseño ya aprobado 
</t>
        </r>
      </text>
    </comment>
    <comment ref="E1699" authorId="0" shapeId="0" xr:uid="{65FE91BF-3482-9840-9114-79FA73FA508F}">
      <text>
        <r>
          <rPr>
            <b/>
            <sz val="9"/>
            <rFont val="Times New Roman"/>
            <family val="1"/>
          </rPr>
          <t>angelica.osorio:</t>
        </r>
        <r>
          <rPr>
            <sz val="9"/>
            <rFont val="Times New Roman"/>
            <family val="1"/>
          </rPr>
          <t xml:space="preserve">
no se pueden modificar cantidades,  ya que se afectaria el diseño ya aprobado 
</t>
        </r>
      </text>
    </comment>
    <comment ref="I1699" authorId="0" shapeId="0" xr:uid="{49AD1C88-8D44-6044-9326-85AFD5908A2D}">
      <text>
        <r>
          <rPr>
            <b/>
            <sz val="9"/>
            <rFont val="Times New Roman"/>
            <family val="1"/>
          </rPr>
          <t>angelica.osorio:</t>
        </r>
        <r>
          <rPr>
            <sz val="9"/>
            <rFont val="Times New Roman"/>
            <family val="1"/>
          </rPr>
          <t xml:space="preserve">
no se pueden modificar cantidades,  ya que se afectaria el diseño ya aprobado 
</t>
        </r>
      </text>
    </comment>
    <comment ref="E1700" authorId="0" shapeId="0" xr:uid="{A325BB18-6DC5-EF43-8332-C6CDCFE920FA}">
      <text>
        <r>
          <rPr>
            <b/>
            <sz val="9"/>
            <rFont val="Times New Roman"/>
            <family val="1"/>
          </rPr>
          <t>angelica.osorio:</t>
        </r>
        <r>
          <rPr>
            <sz val="9"/>
            <rFont val="Times New Roman"/>
            <family val="1"/>
          </rPr>
          <t xml:space="preserve">
no se pueden modificar cantidades,  ya que se afectaria el diseño ya aprobado 
</t>
        </r>
      </text>
    </comment>
    <comment ref="I1700" authorId="0" shapeId="0" xr:uid="{D806EFBD-D547-404E-AB4A-99ED8D0F1E65}">
      <text>
        <r>
          <rPr>
            <b/>
            <sz val="9"/>
            <rFont val="Times New Roman"/>
            <family val="1"/>
          </rPr>
          <t>angelica.osorio:</t>
        </r>
        <r>
          <rPr>
            <sz val="9"/>
            <rFont val="Times New Roman"/>
            <family val="1"/>
          </rPr>
          <t xml:space="preserve">
no se pueden modificar cantidades,  ya que se afectaria el diseño ya aprobado 
</t>
        </r>
      </text>
    </comment>
    <comment ref="E1701" authorId="0" shapeId="0" xr:uid="{13011CC3-3DB1-724F-A825-204B00FC9E1F}">
      <text>
        <r>
          <rPr>
            <b/>
            <sz val="9"/>
            <rFont val="Times New Roman"/>
            <family val="1"/>
          </rPr>
          <t>angelica.osorio:</t>
        </r>
        <r>
          <rPr>
            <sz val="9"/>
            <rFont val="Times New Roman"/>
            <family val="1"/>
          </rPr>
          <t xml:space="preserve">
no se pueden modificar cantidades,  ya que se afectaria el diseño ya aprobado 
</t>
        </r>
      </text>
    </comment>
    <comment ref="I1701" authorId="0" shapeId="0" xr:uid="{43747EE6-2859-2F4A-8BD2-1CE4252E94AB}">
      <text>
        <r>
          <rPr>
            <b/>
            <sz val="9"/>
            <rFont val="Times New Roman"/>
            <family val="1"/>
          </rPr>
          <t>angelica.osorio:</t>
        </r>
        <r>
          <rPr>
            <sz val="9"/>
            <rFont val="Times New Roman"/>
            <family val="1"/>
          </rPr>
          <t xml:space="preserve">
no se pueden modificar cantidades,  ya que se afectaria el diseño ya aprobado 
</t>
        </r>
      </text>
    </comment>
    <comment ref="E1702" authorId="0" shapeId="0" xr:uid="{FF39E698-E761-CA4B-B3DE-383E895E8B53}">
      <text>
        <r>
          <rPr>
            <b/>
            <sz val="9"/>
            <rFont val="Times New Roman"/>
            <family val="1"/>
          </rPr>
          <t>angelica.osorio:</t>
        </r>
        <r>
          <rPr>
            <sz val="9"/>
            <rFont val="Times New Roman"/>
            <family val="1"/>
          </rPr>
          <t xml:space="preserve">
no se pueden modificar cantidades,  ya que se afectaria el diseño ya aprobado 
</t>
        </r>
      </text>
    </comment>
    <comment ref="I1702" authorId="0" shapeId="0" xr:uid="{0CB7A5B2-5BBE-3C45-82FA-44E1D044FC84}">
      <text>
        <r>
          <rPr>
            <b/>
            <sz val="9"/>
            <rFont val="Times New Roman"/>
            <family val="1"/>
          </rPr>
          <t>angelica.osorio:</t>
        </r>
        <r>
          <rPr>
            <sz val="9"/>
            <rFont val="Times New Roman"/>
            <family val="1"/>
          </rPr>
          <t xml:space="preserve">
no se pueden modificar cantidades,  ya que se afectaria el diseño ya aprobado 
</t>
        </r>
      </text>
    </comment>
    <comment ref="E1703" authorId="0" shapeId="0" xr:uid="{FD882B54-73D6-CF4C-915E-1CC3DFEE5E3B}">
      <text>
        <r>
          <rPr>
            <b/>
            <sz val="9"/>
            <rFont val="Times New Roman"/>
            <family val="1"/>
          </rPr>
          <t>angelica.osorio:</t>
        </r>
        <r>
          <rPr>
            <sz val="9"/>
            <rFont val="Times New Roman"/>
            <family val="1"/>
          </rPr>
          <t xml:space="preserve">
no se pueden modificar cantidades,  ya que se afectaria el diseño ya aprobado 
</t>
        </r>
      </text>
    </comment>
    <comment ref="I1703" authorId="0" shapeId="0" xr:uid="{DB4018F3-99A6-4B47-BD0F-3CCEE9809EFD}">
      <text>
        <r>
          <rPr>
            <b/>
            <sz val="9"/>
            <rFont val="Times New Roman"/>
            <family val="1"/>
          </rPr>
          <t>angelica.osorio:</t>
        </r>
        <r>
          <rPr>
            <sz val="9"/>
            <rFont val="Times New Roman"/>
            <family val="1"/>
          </rPr>
          <t xml:space="preserve">
no se pueden modificar cantidades,  ya que se afectaria el diseño ya aprobado 
</t>
        </r>
      </text>
    </comment>
    <comment ref="E1705" authorId="0" shapeId="0" xr:uid="{D9B5DA30-1AA2-8049-8ADF-4A159D04D5CA}">
      <text>
        <r>
          <rPr>
            <b/>
            <sz val="9"/>
            <rFont val="Times New Roman"/>
            <family val="1"/>
          </rPr>
          <t>angelica.osorio:</t>
        </r>
        <r>
          <rPr>
            <sz val="9"/>
            <rFont val="Times New Roman"/>
            <family val="1"/>
          </rPr>
          <t xml:space="preserve">
no se pueden modificar cantidades,  ya que se afectaria el diseño ya aprobado 
</t>
        </r>
      </text>
    </comment>
    <comment ref="I1705" authorId="0" shapeId="0" xr:uid="{3DFFA90E-2DDB-2346-8FF1-C75D1106FA22}">
      <text>
        <r>
          <rPr>
            <b/>
            <sz val="9"/>
            <rFont val="Times New Roman"/>
            <family val="1"/>
          </rPr>
          <t>angelica.osorio:</t>
        </r>
        <r>
          <rPr>
            <sz val="9"/>
            <rFont val="Times New Roman"/>
            <family val="1"/>
          </rPr>
          <t xml:space="preserve">
no se pueden modificar cantidades,  ya que se afectaria el diseño ya aprobado 
</t>
        </r>
      </text>
    </comment>
    <comment ref="E1706" authorId="0" shapeId="0" xr:uid="{DC206B11-FD9D-5B4C-A040-E1A80E04CC1A}">
      <text>
        <r>
          <rPr>
            <b/>
            <sz val="9"/>
            <rFont val="Times New Roman"/>
            <family val="1"/>
          </rPr>
          <t>angelica.osorio:</t>
        </r>
        <r>
          <rPr>
            <sz val="9"/>
            <rFont val="Times New Roman"/>
            <family val="1"/>
          </rPr>
          <t xml:space="preserve">
no se pueden modificar cantidades,  ya que se afectaria el diseño ya aprobado 
</t>
        </r>
      </text>
    </comment>
    <comment ref="I1706" authorId="0" shapeId="0" xr:uid="{1D6F6107-4534-F546-977E-B03C758821B5}">
      <text>
        <r>
          <rPr>
            <b/>
            <sz val="9"/>
            <rFont val="Times New Roman"/>
            <family val="1"/>
          </rPr>
          <t>angelica.osorio:</t>
        </r>
        <r>
          <rPr>
            <sz val="9"/>
            <rFont val="Times New Roman"/>
            <family val="1"/>
          </rPr>
          <t xml:space="preserve">
no se pueden modificar cantidades,  ya que se afectaria el diseño ya aprobado 
</t>
        </r>
      </text>
    </comment>
    <comment ref="E1707" authorId="0" shapeId="0" xr:uid="{21A1305C-804D-7C4F-8F61-7ED18F5DA2B0}">
      <text>
        <r>
          <rPr>
            <b/>
            <sz val="9"/>
            <rFont val="Times New Roman"/>
            <family val="1"/>
          </rPr>
          <t>angelica.osorio:</t>
        </r>
        <r>
          <rPr>
            <sz val="9"/>
            <rFont val="Times New Roman"/>
            <family val="1"/>
          </rPr>
          <t xml:space="preserve">
no se pueden modificar cantidades,  ya que se afectaria el diseño ya aprobado 
</t>
        </r>
      </text>
    </comment>
    <comment ref="I1707" authorId="0" shapeId="0" xr:uid="{5BE021F3-4511-D840-902E-3C8687E1771D}">
      <text>
        <r>
          <rPr>
            <b/>
            <sz val="9"/>
            <rFont val="Times New Roman"/>
            <family val="1"/>
          </rPr>
          <t>angelica.osorio:</t>
        </r>
        <r>
          <rPr>
            <sz val="9"/>
            <rFont val="Times New Roman"/>
            <family val="1"/>
          </rPr>
          <t xml:space="preserve">
no se pueden modificar cantidades,  ya que se afectaria el diseño ya aprobado 
</t>
        </r>
      </text>
    </comment>
    <comment ref="E1708" authorId="0" shapeId="0" xr:uid="{9BEA3694-916A-7F4B-A650-6B852863BE49}">
      <text>
        <r>
          <rPr>
            <b/>
            <sz val="9"/>
            <rFont val="Times New Roman"/>
            <family val="1"/>
          </rPr>
          <t>angelica.osorio:</t>
        </r>
        <r>
          <rPr>
            <sz val="9"/>
            <rFont val="Times New Roman"/>
            <family val="1"/>
          </rPr>
          <t xml:space="preserve">
no se pueden modificar cantidades,  ya que se afectaria el diseño ya aprobado 
</t>
        </r>
      </text>
    </comment>
    <comment ref="I1708" authorId="0" shapeId="0" xr:uid="{763D1A35-213A-3041-B936-B1FC8135A65C}">
      <text>
        <r>
          <rPr>
            <b/>
            <sz val="9"/>
            <rFont val="Times New Roman"/>
            <family val="1"/>
          </rPr>
          <t>angelica.osorio:</t>
        </r>
        <r>
          <rPr>
            <sz val="9"/>
            <rFont val="Times New Roman"/>
            <family val="1"/>
          </rPr>
          <t xml:space="preserve">
no se pueden modificar cantidades,  ya que se afectaria el diseño ya aprobado 
</t>
        </r>
      </text>
    </comment>
    <comment ref="E1709" authorId="0" shapeId="0" xr:uid="{C289C25D-C632-5F4F-964E-2F73591DFE93}">
      <text>
        <r>
          <rPr>
            <b/>
            <sz val="9"/>
            <rFont val="Times New Roman"/>
            <family val="1"/>
          </rPr>
          <t>angelica.osorio:</t>
        </r>
        <r>
          <rPr>
            <sz val="9"/>
            <rFont val="Times New Roman"/>
            <family val="1"/>
          </rPr>
          <t xml:space="preserve">
no se pueden modificar cantidades,  ya que se afectaria el diseño ya aprobado 
</t>
        </r>
      </text>
    </comment>
    <comment ref="I1709" authorId="0" shapeId="0" xr:uid="{EC678571-205C-8D44-BFCD-856A61C6FDC5}">
      <text>
        <r>
          <rPr>
            <b/>
            <sz val="9"/>
            <rFont val="Times New Roman"/>
            <family val="1"/>
          </rPr>
          <t>angelica.osorio:</t>
        </r>
        <r>
          <rPr>
            <sz val="9"/>
            <rFont val="Times New Roman"/>
            <family val="1"/>
          </rPr>
          <t xml:space="preserve">
no se pueden modificar cantidades,  ya que se afectaria el diseño ya aprobado 
</t>
        </r>
      </text>
    </comment>
    <comment ref="E1710" authorId="0" shapeId="0" xr:uid="{053D8EAD-BC4C-9D4D-AB25-719AF7DFE28E}">
      <text>
        <r>
          <rPr>
            <b/>
            <sz val="9"/>
            <rFont val="Times New Roman"/>
            <family val="1"/>
          </rPr>
          <t>angelica.osorio:</t>
        </r>
        <r>
          <rPr>
            <sz val="9"/>
            <rFont val="Times New Roman"/>
            <family val="1"/>
          </rPr>
          <t xml:space="preserve">
no se pueden modificar cantidades,  ya que se afectaria el diseño ya aprobado 
</t>
        </r>
      </text>
    </comment>
    <comment ref="I1710" authorId="0" shapeId="0" xr:uid="{A1FB3CC7-5F61-6C44-9B82-58ED30D0B26D}">
      <text>
        <r>
          <rPr>
            <b/>
            <sz val="9"/>
            <rFont val="Times New Roman"/>
            <family val="1"/>
          </rPr>
          <t>angelica.osorio:</t>
        </r>
        <r>
          <rPr>
            <sz val="9"/>
            <rFont val="Times New Roman"/>
            <family val="1"/>
          </rPr>
          <t xml:space="preserve">
no se pueden modificar cantidades,  ya que se afectaria el diseño ya aprobado 
</t>
        </r>
      </text>
    </comment>
    <comment ref="E1711" authorId="0" shapeId="0" xr:uid="{82C3EC40-C3F5-9748-BF2D-2A32A3B2D068}">
      <text>
        <r>
          <rPr>
            <b/>
            <sz val="9"/>
            <rFont val="Times New Roman"/>
            <family val="1"/>
          </rPr>
          <t>angelica.osorio:</t>
        </r>
        <r>
          <rPr>
            <sz val="9"/>
            <rFont val="Times New Roman"/>
            <family val="1"/>
          </rPr>
          <t xml:space="preserve">
no se pueden modificar cantidades,  ya que se afectaria el diseño ya aprobado 
</t>
        </r>
      </text>
    </comment>
    <comment ref="I1711" authorId="0" shapeId="0" xr:uid="{F3A578AF-30D7-D84A-BA16-92D4E42BBCB3}">
      <text>
        <r>
          <rPr>
            <b/>
            <sz val="9"/>
            <rFont val="Times New Roman"/>
            <family val="1"/>
          </rPr>
          <t>angelica.osorio:</t>
        </r>
        <r>
          <rPr>
            <sz val="9"/>
            <rFont val="Times New Roman"/>
            <family val="1"/>
          </rPr>
          <t xml:space="preserve">
no se pueden modificar cantidades,  ya que se afectaria el diseño ya aprobado 
</t>
        </r>
      </text>
    </comment>
    <comment ref="E1712" authorId="0" shapeId="0" xr:uid="{D0DB740C-19F3-004D-9A07-B4218823CB80}">
      <text>
        <r>
          <rPr>
            <b/>
            <sz val="9"/>
            <rFont val="Times New Roman"/>
            <family val="1"/>
          </rPr>
          <t>angelica.osorio:</t>
        </r>
        <r>
          <rPr>
            <sz val="9"/>
            <rFont val="Times New Roman"/>
            <family val="1"/>
          </rPr>
          <t xml:space="preserve">
no se pueden modificar cantidades,  ya que se afectaria el diseño ya aprobado 
</t>
        </r>
      </text>
    </comment>
    <comment ref="I1712" authorId="0" shapeId="0" xr:uid="{A1381BDB-7E2A-F444-BEB9-A09F10388D41}">
      <text>
        <r>
          <rPr>
            <b/>
            <sz val="9"/>
            <rFont val="Times New Roman"/>
            <family val="1"/>
          </rPr>
          <t>angelica.osorio:</t>
        </r>
        <r>
          <rPr>
            <sz val="9"/>
            <rFont val="Times New Roman"/>
            <family val="1"/>
          </rPr>
          <t xml:space="preserve">
no se pueden modificar cantidades,  ya que se afectaria el diseño ya aprobado 
</t>
        </r>
      </text>
    </comment>
    <comment ref="E1713" authorId="0" shapeId="0" xr:uid="{1A47D770-FD04-FB42-B7F6-EEEF6DC2C6E9}">
      <text>
        <r>
          <rPr>
            <b/>
            <sz val="9"/>
            <rFont val="Times New Roman"/>
            <family val="1"/>
          </rPr>
          <t>angelica.osorio:</t>
        </r>
        <r>
          <rPr>
            <sz val="9"/>
            <rFont val="Times New Roman"/>
            <family val="1"/>
          </rPr>
          <t xml:space="preserve">
no se pueden modificar cantidades,  ya que se afectaria el diseño ya aprobado 
</t>
        </r>
      </text>
    </comment>
    <comment ref="I1713" authorId="0" shapeId="0" xr:uid="{DF25D49E-C9B6-1E4F-A469-7AC02C723811}">
      <text>
        <r>
          <rPr>
            <b/>
            <sz val="9"/>
            <rFont val="Times New Roman"/>
            <family val="1"/>
          </rPr>
          <t>angelica.osorio:</t>
        </r>
        <r>
          <rPr>
            <sz val="9"/>
            <rFont val="Times New Roman"/>
            <family val="1"/>
          </rPr>
          <t xml:space="preserve">
no se pueden modificar cantidades,  ya que se afectaria el diseño ya aprobado 
</t>
        </r>
      </text>
    </comment>
    <comment ref="E1714" authorId="0" shapeId="0" xr:uid="{25294A3B-D495-1C4B-8F53-B25D124C30A4}">
      <text>
        <r>
          <rPr>
            <b/>
            <sz val="9"/>
            <rFont val="Times New Roman"/>
            <family val="1"/>
          </rPr>
          <t>angelica.osorio:</t>
        </r>
        <r>
          <rPr>
            <sz val="9"/>
            <rFont val="Times New Roman"/>
            <family val="1"/>
          </rPr>
          <t xml:space="preserve">
no se pueden modificar cantidades,  ya que se afectaria el diseño ya aprobado 
</t>
        </r>
      </text>
    </comment>
    <comment ref="I1714" authorId="0" shapeId="0" xr:uid="{3D637241-2F1E-334F-8528-DA3278A28E7A}">
      <text>
        <r>
          <rPr>
            <b/>
            <sz val="9"/>
            <rFont val="Times New Roman"/>
            <family val="1"/>
          </rPr>
          <t>angelica.osorio:</t>
        </r>
        <r>
          <rPr>
            <sz val="9"/>
            <rFont val="Times New Roman"/>
            <family val="1"/>
          </rPr>
          <t xml:space="preserve">
no se pueden modificar cantidades,  ya que se afectaria el diseño ya aprobado 
</t>
        </r>
      </text>
    </comment>
    <comment ref="E1715" authorId="0" shapeId="0" xr:uid="{4F58AF5E-9109-414F-9488-4DBF5C0AA933}">
      <text>
        <r>
          <rPr>
            <b/>
            <sz val="9"/>
            <rFont val="Times New Roman"/>
            <family val="1"/>
          </rPr>
          <t>angelica.osorio:</t>
        </r>
        <r>
          <rPr>
            <sz val="9"/>
            <rFont val="Times New Roman"/>
            <family val="1"/>
          </rPr>
          <t xml:space="preserve">
no se pueden modificar cantidades,  ya que se afectaria el diseño ya aprobado 
</t>
        </r>
      </text>
    </comment>
    <comment ref="I1715" authorId="0" shapeId="0" xr:uid="{1B6DCE56-76CF-544F-BC9C-F1DA8CD96132}">
      <text>
        <r>
          <rPr>
            <b/>
            <sz val="9"/>
            <rFont val="Times New Roman"/>
            <family val="1"/>
          </rPr>
          <t>angelica.osorio:</t>
        </r>
        <r>
          <rPr>
            <sz val="9"/>
            <rFont val="Times New Roman"/>
            <family val="1"/>
          </rPr>
          <t xml:space="preserve">
no se pueden modificar cantidades,  ya que se afectaria el diseño ya aprobado 
</t>
        </r>
      </text>
    </comment>
    <comment ref="E1716" authorId="0" shapeId="0" xr:uid="{2A3CA0CB-43DF-DF48-80AA-63482EBC82C1}">
      <text>
        <r>
          <rPr>
            <b/>
            <sz val="9"/>
            <rFont val="Times New Roman"/>
            <family val="1"/>
          </rPr>
          <t>angelica.osorio:</t>
        </r>
        <r>
          <rPr>
            <sz val="9"/>
            <rFont val="Times New Roman"/>
            <family val="1"/>
          </rPr>
          <t xml:space="preserve">
no se pueden modificar cantidades,  ya que se afectaria el diseño ya aprobado 
</t>
        </r>
      </text>
    </comment>
    <comment ref="I1716" authorId="0" shapeId="0" xr:uid="{5176C8D5-92A1-2C48-9B65-6A2A2099C9AF}">
      <text>
        <r>
          <rPr>
            <b/>
            <sz val="9"/>
            <rFont val="Times New Roman"/>
            <family val="1"/>
          </rPr>
          <t>angelica.osorio:</t>
        </r>
        <r>
          <rPr>
            <sz val="9"/>
            <rFont val="Times New Roman"/>
            <family val="1"/>
          </rPr>
          <t xml:space="preserve">
no se pueden modificar cantidades,  ya que se afectaria el diseño ya aprobado 
</t>
        </r>
      </text>
    </comment>
    <comment ref="E1717" authorId="0" shapeId="0" xr:uid="{001CB13F-1A9B-544A-AD35-3DAD312C6A5A}">
      <text>
        <r>
          <rPr>
            <b/>
            <sz val="9"/>
            <rFont val="Times New Roman"/>
            <family val="1"/>
          </rPr>
          <t>angelica.osorio:</t>
        </r>
        <r>
          <rPr>
            <sz val="9"/>
            <rFont val="Times New Roman"/>
            <family val="1"/>
          </rPr>
          <t xml:space="preserve">
no se pueden modificar cantidades,  ya que se afectaria el diseño ya aprobado 
</t>
        </r>
      </text>
    </comment>
    <comment ref="I1717" authorId="0" shapeId="0" xr:uid="{61415EB4-5CBC-584D-AB3E-AF340ED4280E}">
      <text>
        <r>
          <rPr>
            <b/>
            <sz val="9"/>
            <rFont val="Times New Roman"/>
            <family val="1"/>
          </rPr>
          <t>angelica.osorio:</t>
        </r>
        <r>
          <rPr>
            <sz val="9"/>
            <rFont val="Times New Roman"/>
            <family val="1"/>
          </rPr>
          <t xml:space="preserve">
no se pueden modificar cantidades,  ya que se afectaria el diseño ya aprobado 
</t>
        </r>
      </text>
    </comment>
    <comment ref="E1718" authorId="0" shapeId="0" xr:uid="{F0E2EC4E-F46A-4949-8A96-866C22504E08}">
      <text>
        <r>
          <rPr>
            <b/>
            <sz val="9"/>
            <rFont val="Times New Roman"/>
            <family val="1"/>
          </rPr>
          <t>angelica.osorio:</t>
        </r>
        <r>
          <rPr>
            <sz val="9"/>
            <rFont val="Times New Roman"/>
            <family val="1"/>
          </rPr>
          <t xml:space="preserve">
no se pueden modificar cantidades,  ya que se afectaria el diseño ya aprobado 
</t>
        </r>
      </text>
    </comment>
    <comment ref="I1718" authorId="0" shapeId="0" xr:uid="{EDF907D5-8AD2-854A-A360-AA870643FEEA}">
      <text>
        <r>
          <rPr>
            <b/>
            <sz val="9"/>
            <rFont val="Times New Roman"/>
            <family val="1"/>
          </rPr>
          <t>angelica.osorio:</t>
        </r>
        <r>
          <rPr>
            <sz val="9"/>
            <rFont val="Times New Roman"/>
            <family val="1"/>
          </rPr>
          <t xml:space="preserve">
no se pueden modificar cantidades,  ya que se afectaria el diseño ya aprobado 
</t>
        </r>
      </text>
    </comment>
    <comment ref="E1719" authorId="0" shapeId="0" xr:uid="{39302073-136A-5649-B584-5F5BC894986B}">
      <text>
        <r>
          <rPr>
            <b/>
            <sz val="9"/>
            <rFont val="Times New Roman"/>
            <family val="1"/>
          </rPr>
          <t>angelica.osorio:</t>
        </r>
        <r>
          <rPr>
            <sz val="9"/>
            <rFont val="Times New Roman"/>
            <family val="1"/>
          </rPr>
          <t xml:space="preserve">
no se pueden modificar cantidades,  ya que se afectaria el diseño ya aprobado 
</t>
        </r>
      </text>
    </comment>
    <comment ref="I1719" authorId="0" shapeId="0" xr:uid="{EAE09893-3ADE-A347-889B-F3ACDCACFC1D}">
      <text>
        <r>
          <rPr>
            <b/>
            <sz val="9"/>
            <rFont val="Times New Roman"/>
            <family val="1"/>
          </rPr>
          <t>angelica.osorio:</t>
        </r>
        <r>
          <rPr>
            <sz val="9"/>
            <rFont val="Times New Roman"/>
            <family val="1"/>
          </rPr>
          <t xml:space="preserve">
no se pueden modificar cantidades,  ya que se afectaria el diseño ya aprobado 
</t>
        </r>
      </text>
    </comment>
    <comment ref="E1720" authorId="0" shapeId="0" xr:uid="{2ACB74E7-68EA-4D41-8846-74DFAE125E5F}">
      <text>
        <r>
          <rPr>
            <b/>
            <sz val="9"/>
            <rFont val="Times New Roman"/>
            <family val="1"/>
          </rPr>
          <t>angelica.osorio:</t>
        </r>
        <r>
          <rPr>
            <sz val="9"/>
            <rFont val="Times New Roman"/>
            <family val="1"/>
          </rPr>
          <t xml:space="preserve">
no se pueden modificar cantidades,  ya que se afectaria el diseño ya aprobado 
</t>
        </r>
      </text>
    </comment>
    <comment ref="I1720" authorId="0" shapeId="0" xr:uid="{3AC4D886-005B-AD4C-A173-10C733098724}">
      <text>
        <r>
          <rPr>
            <b/>
            <sz val="9"/>
            <rFont val="Times New Roman"/>
            <family val="1"/>
          </rPr>
          <t>angelica.osorio:</t>
        </r>
        <r>
          <rPr>
            <sz val="9"/>
            <rFont val="Times New Roman"/>
            <family val="1"/>
          </rPr>
          <t xml:space="preserve">
no se pueden modificar cantidades,  ya que se afectaria el diseño ya aprobado 
</t>
        </r>
      </text>
    </comment>
    <comment ref="E1747" authorId="0" shapeId="0" xr:uid="{FDB97E9C-B7E3-F741-830E-33BE8F41F4A3}">
      <text>
        <r>
          <rPr>
            <b/>
            <sz val="9"/>
            <color rgb="FF000000"/>
            <rFont val="Times New Roman"/>
            <family val="1"/>
          </rPr>
          <t>angelica.osorio:</t>
        </r>
        <r>
          <rPr>
            <sz val="9"/>
            <color rgb="FF000000"/>
            <rFont val="Times New Roman"/>
            <family val="1"/>
          </rPr>
          <t xml:space="preserve">
</t>
        </r>
        <r>
          <rPr>
            <sz val="9"/>
            <color rgb="FF000000"/>
            <rFont val="Times New Roman"/>
            <family val="1"/>
          </rPr>
          <t>viene desde diseño</t>
        </r>
      </text>
    </comment>
    <comment ref="I1747" authorId="0" shapeId="0" xr:uid="{4556FAD3-1F9E-CE43-97B9-BBAF563898D3}">
      <text>
        <r>
          <rPr>
            <b/>
            <sz val="9"/>
            <color rgb="FF000000"/>
            <rFont val="Times New Roman"/>
            <family val="1"/>
          </rPr>
          <t>angelica.osorio:</t>
        </r>
        <r>
          <rPr>
            <sz val="9"/>
            <color rgb="FF000000"/>
            <rFont val="Times New Roman"/>
            <family val="1"/>
          </rPr>
          <t xml:space="preserve">
</t>
        </r>
        <r>
          <rPr>
            <sz val="9"/>
            <color rgb="FF000000"/>
            <rFont val="Times New Roman"/>
            <family val="1"/>
          </rPr>
          <t>viene desde diseño</t>
        </r>
      </text>
    </comment>
    <comment ref="E1749" authorId="0" shapeId="0" xr:uid="{71C4C8FD-8DC6-8D42-8C07-954F57D69DBF}">
      <text>
        <r>
          <rPr>
            <b/>
            <sz val="9"/>
            <color rgb="FF000000"/>
            <rFont val="Times New Roman"/>
            <family val="1"/>
          </rPr>
          <t>angelica.osorio:</t>
        </r>
        <r>
          <rPr>
            <sz val="9"/>
            <color rgb="FF000000"/>
            <rFont val="Times New Roman"/>
            <family val="1"/>
          </rPr>
          <t xml:space="preserve">
</t>
        </r>
        <r>
          <rPr>
            <sz val="9"/>
            <color rgb="FF000000"/>
            <rFont val="Times New Roman"/>
            <family val="1"/>
          </rPr>
          <t>viene desde diseño</t>
        </r>
      </text>
    </comment>
    <comment ref="I1749" authorId="0" shapeId="0" xr:uid="{ACBDACAF-ECDC-B940-B5C9-1124082CF325}">
      <text>
        <r>
          <rPr>
            <b/>
            <sz val="9"/>
            <color rgb="FF000000"/>
            <rFont val="Times New Roman"/>
            <family val="1"/>
          </rPr>
          <t>angelica.osorio:</t>
        </r>
        <r>
          <rPr>
            <sz val="9"/>
            <color rgb="FF000000"/>
            <rFont val="Times New Roman"/>
            <family val="1"/>
          </rPr>
          <t xml:space="preserve">
</t>
        </r>
        <r>
          <rPr>
            <sz val="9"/>
            <color rgb="FF000000"/>
            <rFont val="Times New Roman"/>
            <family val="1"/>
          </rPr>
          <t>viene desde diseño</t>
        </r>
      </text>
    </comment>
    <comment ref="E1766" authorId="0" shapeId="0" xr:uid="{35D8AB58-7A32-E14F-944E-A5F1708EF57A}">
      <text>
        <r>
          <rPr>
            <b/>
            <sz val="9"/>
            <rFont val="Times New Roman"/>
            <family val="1"/>
          </rPr>
          <t>angelica.osorio:</t>
        </r>
        <r>
          <rPr>
            <sz val="9"/>
            <rFont val="Times New Roman"/>
            <family val="1"/>
          </rPr>
          <t xml:space="preserve">
SE CONTABILIZA EN PLANOS DE PARQUEADEROS</t>
        </r>
      </text>
    </comment>
    <comment ref="I1766" authorId="0" shapeId="0" xr:uid="{B6E8742D-5008-044A-8309-5AF2BE3BC53C}">
      <text>
        <r>
          <rPr>
            <b/>
            <sz val="9"/>
            <rFont val="Times New Roman"/>
            <family val="1"/>
          </rPr>
          <t>angelica.osorio:</t>
        </r>
        <r>
          <rPr>
            <sz val="9"/>
            <rFont val="Times New Roman"/>
            <family val="1"/>
          </rPr>
          <t xml:space="preserve">
SE CONTABILIZA EN PLANOS DE PARQUEADEROS</t>
        </r>
      </text>
    </comment>
    <comment ref="E1796" authorId="0" shapeId="0" xr:uid="{42F36A67-D984-6F49-9303-BF9EA39752AC}">
      <text>
        <r>
          <rPr>
            <b/>
            <sz val="9"/>
            <rFont val="Times New Roman"/>
            <family val="1"/>
          </rPr>
          <t>angelica.osorio:</t>
        </r>
        <r>
          <rPr>
            <sz val="9"/>
            <rFont val="Times New Roman"/>
            <family val="1"/>
          </rPr>
          <t xml:space="preserve">
CANTIDAD DE COTIZADOR
</t>
        </r>
      </text>
    </comment>
    <comment ref="I1796" authorId="0" shapeId="0" xr:uid="{FFCB0329-4BBF-434C-BEAD-60E15586344B}">
      <text>
        <r>
          <rPr>
            <b/>
            <sz val="9"/>
            <rFont val="Times New Roman"/>
            <family val="1"/>
          </rPr>
          <t>angelica.osorio:</t>
        </r>
        <r>
          <rPr>
            <sz val="9"/>
            <rFont val="Times New Roman"/>
            <family val="1"/>
          </rPr>
          <t xml:space="preserve">
CANTIDAD DE COTIZADOR
</t>
        </r>
      </text>
    </comment>
    <comment ref="E1798" authorId="0" shapeId="0" xr:uid="{A1234094-2CA0-D345-A413-D2D5F4FEA169}">
      <text>
        <r>
          <rPr>
            <b/>
            <sz val="9"/>
            <rFont val="Times New Roman"/>
            <family val="1"/>
          </rPr>
          <t>angelica.osorio:</t>
        </r>
        <r>
          <rPr>
            <sz val="9"/>
            <rFont val="Times New Roman"/>
            <family val="1"/>
          </rPr>
          <t xml:space="preserve">
EQUIPOS ADICIONALES POR ESU</t>
        </r>
      </text>
    </comment>
    <comment ref="I1798" authorId="0" shapeId="0" xr:uid="{3C78C2D7-E0A4-1E46-B825-6A2C3E6FD713}">
      <text>
        <r>
          <rPr>
            <b/>
            <sz val="9"/>
            <rFont val="Times New Roman"/>
            <family val="1"/>
          </rPr>
          <t>angelica.osorio:</t>
        </r>
        <r>
          <rPr>
            <sz val="9"/>
            <rFont val="Times New Roman"/>
            <family val="1"/>
          </rPr>
          <t xml:space="preserve">
EQUIPOS ADICIONALES POR ESU</t>
        </r>
      </text>
    </comment>
  </commentList>
</comments>
</file>

<file path=xl/sharedStrings.xml><?xml version="1.0" encoding="utf-8"?>
<sst xmlns="http://schemas.openxmlformats.org/spreadsheetml/2006/main" count="16887" uniqueCount="9174">
  <si>
    <t>INDICE DE PESTAÑAS</t>
  </si>
  <si>
    <t>TIPO</t>
  </si>
  <si>
    <t>Componente 1 obra</t>
  </si>
  <si>
    <t>Cantidad</t>
  </si>
  <si>
    <t xml:space="preserve">Componente 1 obra proyectado </t>
  </si>
  <si>
    <t>Generalidades</t>
  </si>
  <si>
    <t>Ficha</t>
  </si>
  <si>
    <t>BMS</t>
  </si>
  <si>
    <t>BMS_P</t>
  </si>
  <si>
    <t>Datacenter</t>
  </si>
  <si>
    <t>Datacenter_P</t>
  </si>
  <si>
    <t>Red_Lan</t>
  </si>
  <si>
    <t>Red_Lan_P</t>
  </si>
  <si>
    <t>Gabinetes</t>
  </si>
  <si>
    <t>Gabinetes_P</t>
  </si>
  <si>
    <t>Red_Inalambrica</t>
  </si>
  <si>
    <t>Red_Inalambrica_P</t>
  </si>
  <si>
    <t>VMS</t>
  </si>
  <si>
    <t>VMS_P</t>
  </si>
  <si>
    <t>Switch</t>
  </si>
  <si>
    <t>Switch_P</t>
  </si>
  <si>
    <t>CCTV</t>
  </si>
  <si>
    <t>CCTV_P</t>
  </si>
  <si>
    <t>EVAC</t>
  </si>
  <si>
    <t>EVAC_P</t>
  </si>
  <si>
    <t>Multimedia</t>
  </si>
  <si>
    <t>Multimedia_P</t>
  </si>
  <si>
    <t>Acceso</t>
  </si>
  <si>
    <t>Acceso_P</t>
  </si>
  <si>
    <t>Intrusion</t>
  </si>
  <si>
    <t>Instrusion_P</t>
  </si>
  <si>
    <t>Visitantes</t>
  </si>
  <si>
    <t>Visitantes_P</t>
  </si>
  <si>
    <t>Telefonia</t>
  </si>
  <si>
    <t>Telefonia_P</t>
  </si>
  <si>
    <t>Enlace_PTP</t>
  </si>
  <si>
    <t>Enlace_PTP_P</t>
  </si>
  <si>
    <t>Videowall</t>
  </si>
  <si>
    <t>VideoWall_P</t>
  </si>
  <si>
    <t>Enlace_F.O</t>
  </si>
  <si>
    <t>Enlace_F.O_P</t>
  </si>
  <si>
    <t>Antidrone</t>
  </si>
  <si>
    <t>Antidrone_P</t>
  </si>
  <si>
    <t xml:space="preserve">ANEXO No 19  PRECIOS Y CANTIDADES </t>
  </si>
  <si>
    <t>Especificaciones</t>
  </si>
  <si>
    <t>EDT</t>
  </si>
  <si>
    <t>Descripción</t>
  </si>
  <si>
    <t>Unidad</t>
  </si>
  <si>
    <t xml:space="preserve">Cantidad </t>
  </si>
  <si>
    <t>Costo unitario</t>
  </si>
  <si>
    <t>Total</t>
  </si>
  <si>
    <t>CUMPLE</t>
  </si>
  <si>
    <t>NO CUMPLE</t>
  </si>
  <si>
    <t>1.0.0</t>
  </si>
  <si>
    <t>PRELIMINARES</t>
  </si>
  <si>
    <t>1.1.0</t>
  </si>
  <si>
    <t>REPLANTEO</t>
  </si>
  <si>
    <t>ESP 1.1.1</t>
  </si>
  <si>
    <t>1.1.1</t>
  </si>
  <si>
    <t xml:space="preserve">LOCALIZACIÓN, TRAZADO Y REPLANTEO. Se utilizará personal experto con equipo de precisión (topógrafo, cadenero 1 y cadenero 2), incluye: clavo 1", larguero 2x2, tránsito, demarcación con pintura, línea de trazado, libretas, planos, seguridad social del personal, elemento epp y herramienta menor. Se hará con la frecuencia que lo indique la interventoría. </t>
  </si>
  <si>
    <t>día</t>
  </si>
  <si>
    <t>TOTAL DE REPLANTEO</t>
  </si>
  <si>
    <t>1.2.0</t>
  </si>
  <si>
    <t>DESCAPOTE</t>
  </si>
  <si>
    <t>ESP 1.2.1</t>
  </si>
  <si>
    <t>1.2.1</t>
  </si>
  <si>
    <t>DESCAPOTE A MÁQUINA. Incluye el desenraice si es necesario, cargue, transporte y botada de material sobrante en botaderos oficiales. Medición en sitio, retroexcavadora con operario combustible, seguridad social y elementos de EPP.</t>
  </si>
  <si>
    <t>m3</t>
  </si>
  <si>
    <t>TOTAL DE DESCAPOTE</t>
  </si>
  <si>
    <t>1.3.0</t>
  </si>
  <si>
    <t>INSTALACIONES PROVISIONALES</t>
  </si>
  <si>
    <t>ESP 1.3.1</t>
  </si>
  <si>
    <t>1.3.1</t>
  </si>
  <si>
    <t xml:space="preserve">Construcción de Zona para baños, caspete provisionales, cárcamo para lavadero de volquetas y construcción de tanque de cilindros, incluye mampostería, teja de zinc,  mortero, mesón en acero inoxidable, suministro de aparatos sanitarios, puertas, reja en malla eslabonada y los demás elementos necesarios para su correcto funcionamiento. </t>
  </si>
  <si>
    <t>m2</t>
  </si>
  <si>
    <t>ESP 1.3.2</t>
  </si>
  <si>
    <t>1.3.2</t>
  </si>
  <si>
    <r>
      <rPr>
        <sz val="11"/>
        <color rgb="FF000000"/>
        <rFont val="Arial"/>
        <family val="2"/>
      </rPr>
      <t>Suministro e instalación eléctrica provisional, incluye subestación de 150 kva,</t>
    </r>
    <r>
      <rPr>
        <sz val="11"/>
        <color rgb="FFFF0000"/>
        <rFont val="Arial"/>
        <family val="2"/>
      </rPr>
      <t xml:space="preserve"> </t>
    </r>
    <r>
      <rPr>
        <sz val="11"/>
        <color rgb="FF000000"/>
        <rFont val="Arial"/>
        <family val="2"/>
      </rPr>
      <t>incluye transformador, protecciones y medidas, extensión red media  tensión aérea, tablero baja tensión para provisionales 500 a-220 v en poste, totalizador principal 500 a, tipo exterior. protección diferencial, lamina cr, instalación en poste tipo exterior, incluye compartimiento de medida, acometida baja tensión desde transformador hasta nuevo tablero 220 v 500 a en poste con seis cables de cobre calibre 250 mcm fase + 2 cables de cobre calibre 250 mcm neutro, instalaciones internas y todos los elementos necesarios para su correcto funcionamiento en zona provisional de obra.</t>
    </r>
  </si>
  <si>
    <t>glo</t>
  </si>
  <si>
    <t>ESP 1.3.3</t>
  </si>
  <si>
    <t>1.3.3</t>
  </si>
  <si>
    <t>Suministro e Instalación Hidráulica provisional, incluye tubería, accesorios (diámetros variables), excavación manual, cinta teflón, soldadura PVC, herramienta menor, tanques de 12000 lt, flanche para tanque, motobomba  y  elementos necesarios para su correcto funcionamiento.</t>
  </si>
  <si>
    <t>ESP 1.3.4</t>
  </si>
  <si>
    <t>1.3.4</t>
  </si>
  <si>
    <t>Alquiler contenedores para campamento provisional 2 oficinas tipo oficinas. Incluye red eléctrica con tableros y tomas 110v y 220v, salidas eléctricas dobles y todo lo relacionado para su correcto funcionamiento. Incluye ventanerías, puertas, pisos, iluminación led, suministro y transporte. Aire acondicionado de 12.000 BTU a 220V</t>
  </si>
  <si>
    <t>días</t>
  </si>
  <si>
    <t>TOTAL DE INSTALACIONES PROVISIONALES</t>
  </si>
  <si>
    <t>TOTAL DE PRELIMINARES</t>
  </si>
  <si>
    <t>2.0.0</t>
  </si>
  <si>
    <t>DEMOLICIONES</t>
  </si>
  <si>
    <t>2.1.0</t>
  </si>
  <si>
    <t>ESP 2.1.1</t>
  </si>
  <si>
    <t>2.1.1</t>
  </si>
  <si>
    <r>
      <rPr>
        <sz val="11"/>
        <color rgb="FF000000"/>
        <rFont val="Arial"/>
        <family val="2"/>
      </rPr>
      <t>DEMOLICIÓN DE ÁREA CONSTRUIDA EN CUALQUIER MATERIAL con predominio en materiales de bloque, ladrillo, concreto de vigas, columnas, losas en concreto, cubierta en cualquier material.   Incluye también el cargue mecánico o manual, transporte interno y externo y disposición final a botaderos oficiales. La demolición se realizará del área, por cada nivel intervenido incluye la demolición de losa de piso y cubierta. Además la recuperación de los materiales aprovechables son  de la entidad contratante, se desmontan y entregan en un acopio dentro de la obra o cargados en los vehículos que se dispongan para su transporte. Incluye la conformación con escombros de la vía interna, el transporte y suministros de 2 retroexcavadoras y demás equipos necesarios para el desmonte,</t>
    </r>
    <r>
      <rPr>
        <sz val="11"/>
        <color rgb="FFFF0000"/>
        <rFont val="Arial"/>
        <family val="2"/>
      </rPr>
      <t xml:space="preserve"> </t>
    </r>
    <r>
      <rPr>
        <sz val="11"/>
        <color rgb="FF000000"/>
        <rFont val="Arial"/>
        <family val="2"/>
      </rPr>
      <t>Seguridad Social y capacitaciones  al Sistema de Gestión de Seguridad y Salud en el trabajo a los contratistas, todos los EPP certificados según la actividad. Así mismo el acompañamiento permanente en obra de un tecnólogo SST, que es también el Coordinador de trabajos en altura, Se dispone de personal capacitado para auxiliar de tránsito para el tráfico de volquetas, . Gestionamos ante las entidades autorizadas la certificación de los botaderos de todos los viajes de escombros que resulten en la obra.
El contrato incluye la expedición de pólizas de Cumplimiento, Responsabilidad Civil y Prestaciones Sociales, por parte de una compañía de seguros para garantizar la seguridad y buen término de la obra. La demolición se ejecutará en 30 días.</t>
    </r>
  </si>
  <si>
    <t>TOTAL DE DEMOLICIONES</t>
  </si>
  <si>
    <t>3.0.0</t>
  </si>
  <si>
    <t>MOVIMIENTOS DE TIERRA</t>
  </si>
  <si>
    <t>3.1.0</t>
  </si>
  <si>
    <t>EXCAVACIÓN Y RETIRO DE MATERIAL</t>
  </si>
  <si>
    <t>ESP 3.1.1</t>
  </si>
  <si>
    <t>3.1.1</t>
  </si>
  <si>
    <r>
      <rPr>
        <sz val="11"/>
        <color rgb="FF000000"/>
        <rFont val="Arial"/>
        <family val="2"/>
      </rPr>
      <t>EXCAVACIÓN MECÁNICA de material heterogéneo DE 0-3 m  (Sobre ancho 60 CM), bajo cualquier grado de humedad. Incluye: roca descompuesta, bolas de roca de volúmen inferior a 0.35 m³,</t>
    </r>
    <r>
      <rPr>
        <sz val="11"/>
        <color rgb="FFFF0000"/>
        <rFont val="Arial"/>
        <family val="2"/>
      </rPr>
      <t xml:space="preserve"> </t>
    </r>
    <r>
      <rPr>
        <sz val="11"/>
        <color rgb="FF000000"/>
        <rFont val="Arial"/>
        <family val="2"/>
      </rPr>
      <t>el cargue, transporte interno y externo y botada de material proveniente de las excavaciones en los sitios donde lo indique la interventoría y su medida será en el sitio. No incluye entibado.</t>
    </r>
  </si>
  <si>
    <t>ESP 3.1.2</t>
  </si>
  <si>
    <t>3.1.2</t>
  </si>
  <si>
    <t>EXCAVACIÓN PARA CAMPANAS EN PILAS, de 14.0 a 16.0 m de profundidad, en material heterogéneo, con piedras de hasta 0.05 m³. Incluye pozo piloto de bombeo, molinete, motobomba, extracción del material de la pila y acarreo interno de materiales y cargue, transporte y botada del material proveniente de la excavación en botaderos oficiales o donde lo indique la interventoría y todo lo necesario para su correcta construcción. SU MEDIDA SERA EN SITIO.</t>
  </si>
  <si>
    <t>ESP 3.1.3</t>
  </si>
  <si>
    <t>3.1.3</t>
  </si>
  <si>
    <t>EXCAVACIÓN MANUAL PARA PILAS DE 0,0 a 2,0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</si>
  <si>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3.1.4</t>
  </si>
  <si>
    <t>3.1.4</t>
  </si>
  <si>
    <t>EXCAVACIÓN MANUAL PARA PILAS DE 2,0 a 4,0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</si>
  <si>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3.1.5</t>
  </si>
  <si>
    <t>3.1.5</t>
  </si>
  <si>
    <t>EXCAVACIÓN MANUAL PARA PILAS DE 4,0 a 6,0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</si>
  <si>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3.1.6</t>
  </si>
  <si>
    <t>3.1.6</t>
  </si>
  <si>
    <t>EXCAVACIÓN MANUAL PARA PILAS DE 6,0 a 8,0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</si>
  <si>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3.1.7</t>
  </si>
  <si>
    <t>3.1.7</t>
  </si>
  <si>
    <t>EXCAVACIÓN MANUAL PARA PILAS DE 8,0 a 10,0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</si>
  <si>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3.1.8</t>
  </si>
  <si>
    <t>3.1.8</t>
  </si>
  <si>
    <t>EXCAVACIÓN MANUAL PARA PILAS DE 10,0 a 12,0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</si>
  <si>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3.1.9</t>
  </si>
  <si>
    <t>3.1.9</t>
  </si>
  <si>
    <t>EXCAVACIÓN MANUAL PARA PILAS DE 12,0 a 14,0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</si>
  <si>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3.1.10</t>
  </si>
  <si>
    <t>3.1.10</t>
  </si>
  <si>
    <t>EXCAVACIÓN MANUAL PARA PILAS DE 14,0 a 16,0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</si>
  <si>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TOTAL DE EXCAVACIÓN Y RETIRO DE MATERIAL</t>
  </si>
  <si>
    <t>3.2.0</t>
  </si>
  <si>
    <t>LLENOS</t>
  </si>
  <si>
    <t>ESP 3.2.1</t>
  </si>
  <si>
    <t>3.2.1</t>
  </si>
  <si>
    <t>Suministro, transporte y colocación de base granular de máximo Ø 1½", reacomodado con medios MANUALES y compactado al 100% mínimo del ensayo del proctor modificado, según normas para la construcción de pavimentos del INVIAS, y todo lo necesario para su correcto funcionamiento. Su medida será tomada en sitio ya compactado. Incluye acarreo interno, el equipo compactador + operario + combustible y la cuadrilla. La compactación debe ser máximo en capas de 20cm de espesor.</t>
  </si>
  <si>
    <t>ESP 3.2.2</t>
  </si>
  <si>
    <t>3.2.2</t>
  </si>
  <si>
    <t>Llenos en arenilla, compactados mecánicamente hasta obtener una densidad del 98% de la máxima obtenida en el ensayo del Proctor modificado. Incluye el suministro, transporte, colocación de la arenilla, la compactación de la misma y transporte interno. Y su medida sera en sitio ya compactado. El lleno debe extenderse en capas horizontales y espesor uniforme de tal forma que permita obtener el grado de compactación adecuado.</t>
  </si>
  <si>
    <t>ESP 3.2.3</t>
  </si>
  <si>
    <t>3.2.3</t>
  </si>
  <si>
    <t>Llenos en material provenientes de la excavación, compactados mecánicamente hasta obtener una densidad del 95% de la máxima obtenida en el ensayo del Proctor modificado. Incluye transporte interno. Su medida sera en sitio ya compactado.</t>
  </si>
  <si>
    <t>TOTAL DE LLENOS</t>
  </si>
  <si>
    <t>TOTAL DE MOVIMIENTOS DE TIERRA</t>
  </si>
  <si>
    <t>4.0.0</t>
  </si>
  <si>
    <t>CONCRETOS</t>
  </si>
  <si>
    <t>4.1.0</t>
  </si>
  <si>
    <t>SUBESTRUCTURA</t>
  </si>
  <si>
    <t>4.1.1</t>
  </si>
  <si>
    <t>FUNDACIONES</t>
  </si>
  <si>
    <t>ESP 4.1.1.1</t>
  </si>
  <si>
    <t>4.1.1.1</t>
  </si>
  <si>
    <t>Construcción de VIGA DE FUNDACIÓN en concreto de 28 Mpa (4000 PSI) DE 60X60. Incluye el suministro y transporte del concreto, mano de obra, protección y curado,  acarreo interno, alquiler de bomba y los materiales necesarios para su correcta función.  No incluye refuerzo ni excavación, los mismos se pagarán en sus respectivos ítems.</t>
  </si>
  <si>
    <t>ESP 4.1.1.2</t>
  </si>
  <si>
    <t>4.1.1.2</t>
  </si>
  <si>
    <t>Construcción de VIGA DE FUNDACIÓN en concreto de 28 Mpa (4000 PSI) DE 40X60. Incluye el suministro y transporte del concreto, mano de obra, protección y curado y los materiales necesarios para su correcta función.  No incluye refuerzo ni excavación, los mismos se pagarán en sus respectivos ítems.</t>
  </si>
  <si>
    <t>ESP 4.1.1.3</t>
  </si>
  <si>
    <t>4.1.1.3</t>
  </si>
  <si>
    <t>Construcción de VIGA DE FUNDACIÓN en concreto de 28 Mpa (4000 PSI) DE 80X60. Incluye el suministro y transporte del concreto, mano de obra, protección y curado y los materiales necesarios para su correcta función.  No incluye refuerzo ni excavación, los mismos se pagarán en sus respectivos ítems.</t>
  </si>
  <si>
    <t>ESP 4.1.1.4</t>
  </si>
  <si>
    <t>4.1.1.4</t>
  </si>
  <si>
    <t>Construcción de DADOS DE FUNDACIÓN O CABEZOTES en concreto de 42 Mpa (6000 PSI). Incluye el suministro y transporte del concreto, mano de obra, protección y curado y los materiales necesarios para su correcta función.  No incluye refuerzo ni excavación, los mismos se pagarán en sus respectivos ítems.</t>
  </si>
  <si>
    <t>ESP 4.1.1.5</t>
  </si>
  <si>
    <t>4.1.1.5</t>
  </si>
  <si>
    <t>Construcción de PILAS en concreto de 28 Mpa (4000 PSI) premezclado. Incluye el suministro, transporte y vaciado del concreto, mano de obra, protección, tabla de 1.70x0.20, clavo 1" y alquiler de bomba y los demás elementos necesarios para su correcto funcionamiento. No incluye refuerzo ni excavación, los mismos se pagarán en sus respectivos ítems.</t>
  </si>
  <si>
    <t>ESP 4.1.1.6</t>
  </si>
  <si>
    <t>4.1.1.6</t>
  </si>
  <si>
    <t>Colocación de concreto de 10.5 Mpa para SOLADO, con un espesor de 0.05 m. Incluye el suministro y el transporte del concreto, acarreo interno y todos los demás elementos necesarios para su correcta construcción.</t>
  </si>
  <si>
    <t>ESP 4.1.1.7</t>
  </si>
  <si>
    <t>4.1.1.7</t>
  </si>
  <si>
    <t>Construcción de  LOSA DE CONTRAPISO  en Concreto premezclado 21 Mpa (3000 PSI) con e=13 cm. Incluye suministro, transporte e instalación del concreto, mano de obra, vibrado, protección y curado, pulida de piso de concreto con allanadora (1026.07m2) y todos los materiales necesarios para su correcto funcionamiento. No incluye refuerzo, ni lleno.
NOTA: En estas cantidades se encuentra incluido el vaciado de placa de losa de contrapiso del foso de ascensor.</t>
  </si>
  <si>
    <t>ESP 4.1.1.8</t>
  </si>
  <si>
    <t>4.1.1.8</t>
  </si>
  <si>
    <t>Construcción de CAMPANAS DE PILAS  en Concreto premezclado 28 Mpa (4000 PSI). Incluye suministro, transporte e instalación del concreto, mano de obra, vibrado, protección y curado y todos los materiales necesarios para su correcto funcionamiento.  No incluye refuerzo ni excavación, los mismos se pagarán en sus respectivos ítems.</t>
  </si>
  <si>
    <t>ESP 4.1.1.9</t>
  </si>
  <si>
    <t>4.1.1.9</t>
  </si>
  <si>
    <t>Armado y vaciado de ANILLO DE  PILAS de diámetro 1.40, incluye Concreto de 17.5 Mpa preparado en obra, herramienta menor y todos los elementos necesarios para su correcta ejecución.  No incluye refuerzo ni excavación, los mismos se pagarán en sus respectivos ítems.</t>
  </si>
  <si>
    <t>m</t>
  </si>
  <si>
    <t>ESP 4.1.1.10</t>
  </si>
  <si>
    <t>4.1.1.10</t>
  </si>
  <si>
    <t>Construcción de ZAPATA PARA RAMPA EN CONCRETO PREMEZCLADO DE 28 MPA (4000 PSI). Incluye suministro, transporte y vaciado del concreto, vibrado, desmoldante, antisol, formaleta y todo lo necesario para su correcta construcción. No incluye excavación ni acero de refuerzo, los mismos se pagarán en sus respectivo ítems</t>
  </si>
  <si>
    <t>ESP 4.1.1.11</t>
  </si>
  <si>
    <t>4.1.1.11</t>
  </si>
  <si>
    <r>
      <rPr>
        <sz val="11"/>
        <color rgb="FF000000"/>
        <rFont val="Arial"/>
        <family val="2"/>
      </rPr>
      <t>Construcción de PILOTE EN CONCRETO REFORZADO DE 28 MPA CON DIÁMETRO 30cm. Concreto premezclado . Incluye suministro, transporte y vaciado del concreto, excavación mecánica y</t>
    </r>
    <r>
      <rPr>
        <sz val="11"/>
        <color rgb="FFFF0000"/>
        <rFont val="Arial"/>
        <family val="2"/>
      </rPr>
      <t xml:space="preserve"> </t>
    </r>
    <r>
      <rPr>
        <sz val="11"/>
        <color rgb="FF000000"/>
        <rFont val="Arial"/>
        <family val="2"/>
      </rPr>
      <t>todo lo necesario para su correcta construcción. No incluye acero de refuerzo, el mismos se pagará en su respectivo ítem</t>
    </r>
  </si>
  <si>
    <t>ESP 4.1.1.12</t>
  </si>
  <si>
    <t>4.1.1.12</t>
  </si>
  <si>
    <t xml:space="preserve">Construcción de talud a 45° mediante tratamiento de una capa de mortero 1:4,  de esp 5cm de espesor total,  incluye malla electrosoldada tipo D84, tubería PVC 2" para oídos, geotextil NT2400, sika 1, larguero de madera comun de 1" y los materiales necesarios para su correcto funcionamiento.                                                                         </t>
  </si>
  <si>
    <t>TOTAL DE FUNDACIONES</t>
  </si>
  <si>
    <t>TOTAL DE SUBESTRUCTURA</t>
  </si>
  <si>
    <t>4.2.0</t>
  </si>
  <si>
    <t>ESTRUCTURA</t>
  </si>
  <si>
    <t>4.2.1</t>
  </si>
  <si>
    <t>LOSAS</t>
  </si>
  <si>
    <t>ESP 4.2.1.1</t>
  </si>
  <si>
    <t>4.2.1.1</t>
  </si>
  <si>
    <t>Construcción de LOSAS AÉREAS en concreto de 35 Mpa (5000 psi). con un Esp 12.5 cm. Incluye suministro, transporte y colocación del concreto, mano de obra, vibrado, protección, formaleta y curado y todos los materiales necesarios para su correcto funcionamiento. No incluye refuerzo.</t>
  </si>
  <si>
    <t>TOTAL DE LOSAS</t>
  </si>
  <si>
    <t>4.2.3</t>
  </si>
  <si>
    <t>COLUMNAS</t>
  </si>
  <si>
    <t>ESP 4.2.3.1</t>
  </si>
  <si>
    <t>4.2.3.1</t>
  </si>
  <si>
    <t xml:space="preserve">Construcción de COLUMNAS DE secciones 0.80x0.50 m de resistencias según diseño estructural ( 42 Mpa 6000 PSI) , acabado a la vista. Incluye suministro, transporte y colocación del concreto, formaleta en súper "T" de 19 mm., aristas biseladas, desmoldante, para mezclas de concreto, vibrado, protección, curado y todos los demás elementos necesarios para su correcta construcción según diseño. El acero de refuerzo se pagará en su respectivo ítem. </t>
  </si>
  <si>
    <t>ESP 4.2.3.2</t>
  </si>
  <si>
    <t>4.2.3.2</t>
  </si>
  <si>
    <t xml:space="preserve">Construcción de COLUMNAS DE secciones  0.80 x0.80m. de resistencias según diseño estructural (35 MPa o 5000 PSI y 42m Pao 6000 PSI) , acabado a la vista. Incluye suministro, transporte y colocación del concreto, formaleta en súper "T" de 19 mm., aristas biseladas, desmoldante, para mezclas de concreto, vibrado, protección, curado y todos los demás elementos necesarios para su correcta construcción según diseño. El acero de refuerzo se pagará en su respectivo ítem. </t>
  </si>
  <si>
    <t>TOTAL DE COLUMNAS</t>
  </si>
  <si>
    <t>4.2.4</t>
  </si>
  <si>
    <t>VIGAS AEREAS</t>
  </si>
  <si>
    <t>ESP 4.2.4.1</t>
  </si>
  <si>
    <t>4.2.4.1</t>
  </si>
  <si>
    <t>Construcción de VIGAS AÉREAS de 0,2 x 0,6 m. en concreto de 35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                                                                                                       NOTA: en estas cantidades se encuentran incluidas las vigas del foso de ascensor, tienen las mismas dimensiones.</t>
  </si>
  <si>
    <t>ESP 4.2.4.2</t>
  </si>
  <si>
    <t>4.2.4.2</t>
  </si>
  <si>
    <t>Construcción de VIGAS AÉREAS de 0,3 x 0,8 m. en concreto de 35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t>
  </si>
  <si>
    <t>ESP 4.2.4.3</t>
  </si>
  <si>
    <t>4.2.4.3</t>
  </si>
  <si>
    <t>Construcción de VIGAS AÉREAS de 0,5 x 0,8 m. en concreto de 35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                                                                                                        NOTA: en estas cantidades se encuentran incluida la viga cajón, tienen las mismas dimensiones.</t>
  </si>
  <si>
    <t>ESP 4.2.4.4</t>
  </si>
  <si>
    <t>4.2.4.4</t>
  </si>
  <si>
    <t>Construcción de VIGAS AÉREAS de 0,4 x 0,8 m. en concreto de 35 Mpa, con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t>
  </si>
  <si>
    <t>TOTAL DE VIGAS AÉREAS</t>
  </si>
  <si>
    <t>4.2.5</t>
  </si>
  <si>
    <t>ESCALERAS/GRADERÍAS</t>
  </si>
  <si>
    <t>ESP 4.2.5.1</t>
  </si>
  <si>
    <t>4.2.5.1</t>
  </si>
  <si>
    <t>Construcción de ESCALERAS en concreto premezclado de 21 Mpa., con huella de 0.28 hasta 0.30 m y contrahuella de 0.15 hasta 0.17 m. Incluye suministro, transporte y la colocación del concreto, formaleta de primera calidad en súper "T" de 19 mm. o su equivalente para acabado a la vista, contrahuellas, moldura chaflán en contrahuellas, vibrado, protección, curado, y todos los demás elementos necesarios para su correcta construcción, según diseño.</t>
  </si>
  <si>
    <t>tramo</t>
  </si>
  <si>
    <t>TOTAL DE ESCALERAS/GRADERÍAS</t>
  </si>
  <si>
    <t>4.2.6</t>
  </si>
  <si>
    <t>RAMPAS</t>
  </si>
  <si>
    <t>ESP 4.2.6.1</t>
  </si>
  <si>
    <t>4.2.6.1</t>
  </si>
  <si>
    <t>Construcción de RAMPAS  en concreto de 28 Mpa (4000 PSI), de 12,5 cm, Incluye suministro, transporte y colocación del concreto, mano de obra, vibrado, protección, formaleta y curado y todos los materiales necesarios para su correcto funcionamiento. No incluye refuerzo.</t>
  </si>
  <si>
    <t>ESP 4.2.6.2</t>
  </si>
  <si>
    <t>4.2.6.2</t>
  </si>
  <si>
    <t xml:space="preserve">Construcción de VIGAS AÉREAS DE RAMPA de 0,5 x 0,7 m. en concreto de 28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t>
  </si>
  <si>
    <t>ESP 4.2.6.3</t>
  </si>
  <si>
    <t>4.2.6.3</t>
  </si>
  <si>
    <t xml:space="preserve">Construcción de VIGAS AÉREAS DE RAMPA de 0,4 x 0,2 m. en concreto de 28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t>
  </si>
  <si>
    <t>TOTAL DE RAMPAS</t>
  </si>
  <si>
    <t>4.2.7</t>
  </si>
  <si>
    <t>TANQUES</t>
  </si>
  <si>
    <t>ESP 4.2.7.1</t>
  </si>
  <si>
    <t>4.2.7.1</t>
  </si>
  <si>
    <t>Construcción de  LOSA DE CONTRAPISO de tanque  en Concreto premezclado 28 Mpa (4000 PSI) con e=50 cm,   Incluye suministro, transporte e instalación del concreto, mano de obra, vibrado, protección y curado y todos los materiales necesarios para su correcto funcionamiento. No incluye refuerzo. Será pagado en su respectivo ítem.</t>
  </si>
  <si>
    <t>ESP 4.2.7.2</t>
  </si>
  <si>
    <t>4.2.7.2</t>
  </si>
  <si>
    <t>Construcción de MURO DE CONTENCIÓN en concreto premezclado de 28 MPa (4000 psi), esp. 0,30m,  con una altura total máxima de 2.30m. Incluye desmoldante, vibrador de concreto, y todo lo necesario para su correcta construcción. No incluye acero de refuerzo, el mismo se pagará en su respectivo ítem.</t>
  </si>
  <si>
    <t>ESP 4.2.7.3</t>
  </si>
  <si>
    <t>4.2.7.3</t>
  </si>
  <si>
    <t>Construcción de MURO DIVISORIOS DE TANQUE en concreto premezclado de 28 MPa (4000 psi) esp. 0,30m, con una altura total máxima de 2.30m. Incluye desmoldante, vibrador de concreto, y todo lo necesario para su correcta construcción. No incluye acero de refuerzo, el mismo se pagará en su respectivo ítem.</t>
  </si>
  <si>
    <t>ESP 4.2.7.4</t>
  </si>
  <si>
    <t>4.2.7.4</t>
  </si>
  <si>
    <t>Construcción de LOSAS AÉREAS en concreto de 28 Mpa (4000 psi). con un Esp 20 cm PARA TANQUE. Incluye suministro, transporte y colocación del concreto, mano de obra, vibrado, protección, formaleta y curado y todos los materiales necesarios para su correcto funcionamiento. No incluye refuerzo.</t>
  </si>
  <si>
    <t>TOTAL DE TANQUES</t>
  </si>
  <si>
    <t>4.2.8</t>
  </si>
  <si>
    <t>MUROS EN CONCRETO</t>
  </si>
  <si>
    <t>ESP 4.2.8.1</t>
  </si>
  <si>
    <t>4.2.8.1</t>
  </si>
  <si>
    <t>Suministro, transporte y colocación de concreto para MURO PANTALLA  de dimensiones .4x6m, con resistencias de  42 Mpa(6000 psi) y 35 MPa(5000 psi), incluye formaleta SÚPER T para acabado a la vista ambas caras, vibrado, reductor de agua tipo Sika o similar, acelerante para concretos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El contratista debe suministrar también todos los elementos necesarios para asegurar la formaleta en su sitio, tales como tacos, parales, pasadores, tensores, corbatas, etc., que se requiera. Deberá también dar el curado necesario y retirar las formaletas cuando el concreto haya alcanzado su curado inicial. La interventoría indicará dónde y cuándo deben hacerse reparaciones u ordenar la demolición y reposición, por cuenta del contratista, del elemento cuando este lo considere necesario. El acero de refuerzo está incluido en su ítem respectivo.</t>
  </si>
  <si>
    <t>ESP 4.2.8.2</t>
  </si>
  <si>
    <t>4.2.8.2</t>
  </si>
  <si>
    <t>Suministro, transporte y colocación de concreto para MURO PANTALLA de dimensiones .8x1.60m, de resistencias de 42 Mpa(6000 psi) y 35 Mpa(5000 psi),  incluye formaleta SÚPER T para acabado a la vista ambas caras, vibrado, reductor de agua tipo Sika o similar, acelerante para concretos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El contratista debe suministrar también todos los elementos necesarios para asegurar la formaleta en su sitio, tales como tacos, parales, pasadores, tensores, corbatas, etc., que se requiera. Deberá también dar el curado necesario y retirar las formaletas cuando el concreto haya alcanzado su curado inicial. La interventoría indicará dónde y cuándo deben hacerse reparaciones u ordenar la demolición y reposición, por cuenta del contratista, del elemento cuando este lo considere necesario. El acero de refuerzo está incluido en su ítem respectivo.</t>
  </si>
  <si>
    <t>ESP 4.2.8.3</t>
  </si>
  <si>
    <t>4.2.8.3</t>
  </si>
  <si>
    <t>Suministro, transporte y colocación de concreto de 21 Mpa(3000 psi), para muro espesor 20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los muros no estructurales se conciben en concreto reforzado. Las cantidades de los muros del foso de ascensor están incluidas dentro de este ítem.</t>
  </si>
  <si>
    <t>ESP 4.2.8.4</t>
  </si>
  <si>
    <t>4.2.8.4</t>
  </si>
  <si>
    <t>Suministro, transporte y colocación de concreto de 21 Mpa(3000 psi), para muro espesor 15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En general, los muros no estructurales se conciben en concreto reforzado y las cantidades están reportadas dentro del ítem MUROS DE CONCRETO del presupuesto.</t>
  </si>
  <si>
    <t>ESP 4.2.8.5</t>
  </si>
  <si>
    <t>4.2.8.5</t>
  </si>
  <si>
    <t>Suministro, transporte y colocación de concreto de 24 Mpa(3500 psi), para muro espesor 15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En general, los muros no estructurales se conciben en concreto reforzado y las cantidades están reportadas dentro del ítem MUROS DE CONCRETO del presupuesto.</t>
  </si>
  <si>
    <t>ESP 4.2.8.6</t>
  </si>
  <si>
    <t>4.2.8.6</t>
  </si>
  <si>
    <t>Suministro, transporte y colocación de concreto de 21 Mpa(3000 psi), para muro espesor 12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En general, los muros no estructurales se conciben en concreto reforzado y las cantidades están reportadas dentro del ítem MUROS DE CONCRETO del presupuesto.</t>
  </si>
  <si>
    <t>ESP 4.2.8.7</t>
  </si>
  <si>
    <t>4.2.8.7</t>
  </si>
  <si>
    <t>Suministro, transporte y colocación de concreto de 21 Mpa(3000 psi), para muro espesor 10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formaleta.NOTA: En general, los muros no estructurales se conciben en concreto reforzado y las cantidades están reportadas dentro del ítem MUROS DE CONCRETO del presupuesto.</t>
  </si>
  <si>
    <t>ESP 4.2.8.8</t>
  </si>
  <si>
    <t>4.2.8.8</t>
  </si>
  <si>
    <t>Suministro, transporte y colocación de concreto de 21 Mpa(3000 psi), para muro paral espesor 20 cm para soporte de fachada liviana,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t>
  </si>
  <si>
    <t>TOTAL DE MUROS EN CONCRETO</t>
  </si>
  <si>
    <t>4.2.9</t>
  </si>
  <si>
    <t>FORMALETA</t>
  </si>
  <si>
    <t>ESP 4.2.9.1</t>
  </si>
  <si>
    <t>4.2.9.1</t>
  </si>
  <si>
    <t>Alquiler de equipo para el armado de losa (obra falsa) encofrado completo de sistema versatec o equivalente, comparte proporcional de puntales y armadura con puntal de  5 m, encofrado a 3 niveles para un cuarto de losa sistema 1+1 de la planta típica nivel 4 e incluye los elementos necesarios para su correcto funcionamiento.</t>
  </si>
  <si>
    <t>ESP 4.2.9.2</t>
  </si>
  <si>
    <t>4.2.9.2</t>
  </si>
  <si>
    <t xml:space="preserve">Alquiler de equipo para el armado de columnas (obra falsa) sistema TEIDYHANDY  Encofrado para estructura vertical con dimensiones variables a una altura de vaciado variable y altura de encofrado de 4.80m. Incluye accesorios de fijación y los elementos necesarios para su correcto funcionamiento. No incluye apuntalamiento ni consumibles. </t>
  </si>
  <si>
    <t>TOTAL DE FORMALETA</t>
  </si>
  <si>
    <t>4.2.10</t>
  </si>
  <si>
    <t>CÁRCAMOS</t>
  </si>
  <si>
    <t>ESP 4.2.10.1</t>
  </si>
  <si>
    <t>4.2.10.1</t>
  </si>
  <si>
    <t>Canaleta en concreto .25m X.40m con rejilla modular antideslizante platinas con eje en acero inoxidable AISI 304. Espesor 1/8" para canal de 15 cm. Luz entre platinas: 25 mm. Ancho de la rejilla 12 cm para canal de 15 cm.</t>
  </si>
  <si>
    <t>ESP 4.2.10.2</t>
  </si>
  <si>
    <t>4.2.10.2</t>
  </si>
  <si>
    <t>Canaleta en concreto .40m X.50m con rejilla modular antideslizante platinas con eje en acero inoxidable AISI 304. Espesor 1/8" para canal de 50cm. Luz entre platinas: 25 mm. Ancho de la rejilla 12 cm para canal de 15 cm.</t>
  </si>
  <si>
    <t>TOTAL DE CARCAMOS</t>
  </si>
  <si>
    <t>TOTAL DE ESTRUCTURA</t>
  </si>
  <si>
    <t>TOTAL DE CONCRETOS</t>
  </si>
  <si>
    <t>5.0.0</t>
  </si>
  <si>
    <t>ACERO/MALLAS</t>
  </si>
  <si>
    <t>5.1.0</t>
  </si>
  <si>
    <t>ACERO DE REFUERZO</t>
  </si>
  <si>
    <t>ESP 5.1.1</t>
  </si>
  <si>
    <t>5.1.1</t>
  </si>
  <si>
    <t>Suministro, transporte e instalación de ACERO DE REFUERZO FIGURADO FY= 420 Mpa-60000 PSI, corrugado para elementos en concreto reforzado. Incluye transporte con descarga, transporte interno, alambre de amarre, certificados y todos los elementos necesarios para su correcta instalación, según diseño y recomendaciones estructurales.                                                                                                                  NOTA: Dentro de las cantidades reportadas de acero de refuerzo se encuentra asociado al arreglo de tres vigas, o vigas cajón, que se extienden entre los ejes C y E, sobre eje el 4 en el nivel 7, y sobre los ejes 2, 3 y 4 en el nivel 8. El peso del refuerzo de cada viga es alrededor de 12560 kg.</t>
  </si>
  <si>
    <t>kg</t>
  </si>
  <si>
    <t>ESP 5.1.2</t>
  </si>
  <si>
    <t>5.1.2</t>
  </si>
  <si>
    <t>Suministro e instalación de anclajes de diámetro 3/8",  incluye la perforación, el epóxico y todos los elementos necesarios para su correcto funcionamiento</t>
  </si>
  <si>
    <t>un</t>
  </si>
  <si>
    <t>TOTAL DE ACERO DE REFUERZO</t>
  </si>
  <si>
    <t>5.2.0</t>
  </si>
  <si>
    <t>MALLA ELECTROSOLDADA</t>
  </si>
  <si>
    <t>ESP 5.2.1</t>
  </si>
  <si>
    <t>5.2.1</t>
  </si>
  <si>
    <t>Colocación de MALLA ELECTROSOLDADA TIPO D 131. Incluye el suministro, transporte del material, corte, instalación y amarre para  losa de contrapiso y losas aéreas o donde se requiera. el refuerzo y su instalación debe cumplir con la Norma NSR 10. Incluye alambre recocido y todos los elementos necesarios para su correcta colocación.</t>
  </si>
  <si>
    <t>5.2.2</t>
  </si>
  <si>
    <t>Colocación de MALLA ELECTROSOLDADA TIPO:  D221. Incluye el suministro, transporte del material, corte, instalación y amarre para  muros de concreto no estructurales  o donde se requiera. El refuerzo y su instalación debe cumplir con la Norma NSR 10. Incluye alambre recocido y todos los elementos necesarios para su correcta colocación.</t>
  </si>
  <si>
    <t>5.2.3</t>
  </si>
  <si>
    <t>Colocación de MALLA ELECTROSOLDADA TIPO:  D257 . Incluye el suministro, transporte del material, corte, instalación y amarre para  muros de concreto no estructurales  o donde se requiera. El refuerzo y su instalación debe cumplir con la Norma NSR 10. Incluye alambre recocido y todos los elementos necesarios para su correcta colocación.</t>
  </si>
  <si>
    <t>5.2.4</t>
  </si>
  <si>
    <t>Colocación de MALLA ELECTROSOLDADA TIPO:  D158 . Incluye el suministro, transporte del material, corte, instalación y amarre para  muros de concreto no estructurales  o donde se requiera. El refuerzo y su instalación debe cumplir con la Norma NSR 10. Incluye alambre recocido y todos los elementos necesarios para su correcta colocación.</t>
  </si>
  <si>
    <t>TOTAL DE ACERO/MALLAS</t>
  </si>
  <si>
    <t>6.0.0</t>
  </si>
  <si>
    <t>ACABADOS E IMPERMEABILIZACIONES</t>
  </si>
  <si>
    <t>6.1.0</t>
  </si>
  <si>
    <t>PINTURA/ESTUCO/ENCHAPE</t>
  </si>
  <si>
    <t>6.1.1</t>
  </si>
  <si>
    <t>ESTUCO</t>
  </si>
  <si>
    <t>ESP 6.1.1.1</t>
  </si>
  <si>
    <t>6.1.1.1</t>
  </si>
  <si>
    <r>
      <rPr>
        <sz val="11"/>
        <color rgb="FF000000"/>
        <rFont val="Arial"/>
        <family val="2"/>
      </rPr>
      <t>Colocación de ESTUCO ACRÍLICO PROFESIONAL, SOBRE MUROS REVOCADOS, 3 manos mínimo,</t>
    </r>
    <r>
      <rPr>
        <sz val="11"/>
        <color rgb="FFFF0000"/>
        <rFont val="Arial"/>
        <family val="2"/>
      </rPr>
      <t xml:space="preserve"> </t>
    </r>
    <r>
      <rPr>
        <sz val="11"/>
        <color rgb="FF000000"/>
        <rFont val="Arial"/>
        <family val="2"/>
      </rPr>
      <t>o las que sean necesarias para obtener una superficie pareja y homogénea. Incluye suministro y transporte de los materiales, ranuras, filetes, dilataciones y todos los elementos necesarios para su correcta aplicación y funcionamiento.</t>
    </r>
  </si>
  <si>
    <t>TOTAL DE ESTUCO</t>
  </si>
  <si>
    <t>6.1.2</t>
  </si>
  <si>
    <t>ENCHAPES</t>
  </si>
  <si>
    <t>ESP 6.1.2.1</t>
  </si>
  <si>
    <t>6.1.2.1</t>
  </si>
  <si>
    <t xml:space="preserve">Suministro, transporte e instalación de Enchape en cerámica Vancouver Caras Diferenciadas formato 30x60 color Beige Ref.604602031, marca corona o equivalente e incluye los elementos necesarios para su correcto funcionamiento.
</t>
  </si>
  <si>
    <t>ESP 6.1.2.2</t>
  </si>
  <si>
    <t>6.1.2.2</t>
  </si>
  <si>
    <t>Suministro, transporte e instalación de Enchape en cerámica rectificada plana formato 30 x 60 cms Ref.  608039001 Corona color blanco o equivalente. Altura 1.50 cms. Disposición horizontal. Especificaciones e instalación según proveedor e incluye los elementos necesarios para su correcto funcionamiento.</t>
  </si>
  <si>
    <t>6.1.2.3</t>
  </si>
  <si>
    <t>Suministro, transporte e instalación de recubrimiento de muro tipo domus RP16 , en melanina duratex referencia sagano vetta o similar, incluye estructura, herramientas, andamios, mano de obra y los materiales necesarios para su correcta instalación.</t>
  </si>
  <si>
    <t>TOTAL DE ENCHAPES</t>
  </si>
  <si>
    <t>6.1.3</t>
  </si>
  <si>
    <t>PINTURA</t>
  </si>
  <si>
    <t>ESP 6.1.3.1</t>
  </si>
  <si>
    <t>6.1.3.1</t>
  </si>
  <si>
    <t>Aplicación de PINTURA A BASE DE AGUA EN MUROS, CON VINILO TIPO 1 de primera calidad sobre muros revocados y/o estucados, tres manos hasta obtener una superficie pareja y homogénea. Incluye suministro y transporte de los materiales,  tapa poros en estuco plástico tipo plastiestuco o equivalente diluido en agua proporción 1:2, adecuación de la superficie a intervenir hasta obtener una superficie pareja y homogénea, color blanco.</t>
  </si>
  <si>
    <t>ESP 6.1.3.3</t>
  </si>
  <si>
    <t>6.1.3.3</t>
  </si>
  <si>
    <t>Aplicación de PINTURA EPOXICA de primera calidad sobre muros y/o cielos revocados y/o estucados, dos manos hasta obtener una superficie pareja y homogénea. Incluye catalizador, filos y dilataciones, suministro y transporte de los materiales, tapa poros en estuco plástico, adecuación de la superficie a intervenir hasta obtener una superficie pareja y homogénea, color blanco y todos los elementos necesarios para su correcta aplicación.</t>
  </si>
  <si>
    <t>ESP 6.1.3.4</t>
  </si>
  <si>
    <t>6.1.3.4</t>
  </si>
  <si>
    <t>Aplicación de PINTURA A BASE DE AGUA EN MUROS, CON VINILO color ocre o similar de primera calidad sobre muros revocados y/o estucados, tres manos hasta obtener una superficie pareja y homogénea. Incluye suministro y transporte de los materiales, tapa poros en estuco plástico tipo plastiestuco o equivalente diluido en agua proporción 1:2, adecuación de la superficie a intervenir hasta obtener una superficie pareja y homogénea.</t>
  </si>
  <si>
    <t>TOTAL DE PINTURA</t>
  </si>
  <si>
    <t>6.1.4</t>
  </si>
  <si>
    <t>REVOQUE</t>
  </si>
  <si>
    <t>ESP 6.1.4.1</t>
  </si>
  <si>
    <t>6.1.4.1</t>
  </si>
  <si>
    <t>Colocación de REVOQUE con mortero 1:4 EN MUROS. Incluye suministro y transporte de los materiales, fajas, ranuras, filetes y todos los demás elementos necesarios para su correcta construcción.</t>
  </si>
  <si>
    <t>TOTAL DE REVOQUE</t>
  </si>
  <si>
    <t>TOTAL DE PINTURA/ESTUCO/ENCHAPE</t>
  </si>
  <si>
    <t>6.2.0</t>
  </si>
  <si>
    <t>IMPERMEABILIZACIONES</t>
  </si>
  <si>
    <t>ESP 6.2.0.1</t>
  </si>
  <si>
    <t>6.2.0.1</t>
  </si>
  <si>
    <t>Suministro e instalación de sistema impermeabilizante a base de membrana de PVC plastificado, tipo Sika Sarnafil S-327 12L, con espesor de 1.5 mm, reforzada con fibra de poliéster y alta reflectividad. Incluye preparación de superficie, colocación de geotextil, anclajes de fijación, láminas metálicas de terminación, adhesivos y todos los elementos necesarios para su correcto funcionamiento.</t>
  </si>
  <si>
    <t>ESP 6.2.0.2</t>
  </si>
  <si>
    <t>6.2.0.2</t>
  </si>
  <si>
    <t>Aplicación de impermeabilizante acrílico o epóxico en terrazas niveles 3 y 6 y zonas de duchas en baños interiores de primera calidad sobre morteros con pendientes, dos manos o las necesarias hasta obtener una superficie pareja y homogénea. Incluye catalizador, filos y dilataciones, suministro y transporte de los materiales, resanes, tapa poros y adecuación de la superficie a intervenir hasta obtener una superficie pareja y homogénea y todos los elementos necesarios para su correcta aplicación.</t>
  </si>
  <si>
    <t>ESP 6.2.0.3</t>
  </si>
  <si>
    <t>6.2.0.3</t>
  </si>
  <si>
    <t>Aplicación de membrana PVC para impermeabilización de tanque, incluye Instalación de perfilería perimetral con chazos,  geotextil 1600.,  geomembrana PVC 1,2 mm., Construcción de emboquillados de bajantes, Emboquillado de incrustaciones, Aplicación de sello elástico perimetral para sellar perfil de anclaje y los materiales necesarios para su correcto funcionamiento.</t>
  </si>
  <si>
    <t>ESP 6.2.0.4</t>
  </si>
  <si>
    <t>6.2.0.4</t>
  </si>
  <si>
    <t>Construcción de MEDIA CAÑA EN MORTERO 1:4. Con un desarrollo 25 cm, para cubierta. Incluye suministro, transporte de los materiales, mano de obra de regata y todo lo necesario para su correcta construcción. Según diseño.</t>
  </si>
  <si>
    <t>ESP 6.2.0.5</t>
  </si>
  <si>
    <t>6.2.0.5</t>
  </si>
  <si>
    <t>Aplicación de Impermeabilizante para foso de ascensor y/o malacate con recubrimiento cementoso para la impermeabilización de estructuras (broncosil y broncoplug (compuesto hidráulico de fraguado rápido para sellar filtraciones de agua en concreto), incluye suministro, transporte e instalación y todos los elementos necesarios para su correcto funcionamiento. Para un área total de 17,28 m2</t>
  </si>
  <si>
    <t>TOTAL DE IMPERMEABILIZACIONES</t>
  </si>
  <si>
    <t>TOTAL DE ACABADOS E IMPERMEABILIZACIONES</t>
  </si>
  <si>
    <t>7.0.0</t>
  </si>
  <si>
    <t>PISOS</t>
  </si>
  <si>
    <t>7.1.0</t>
  </si>
  <si>
    <t xml:space="preserve">PISOS Y ZÓCALOS EN CERÁMICA Y PIEDRA </t>
  </si>
  <si>
    <t>ESP 7.1.1</t>
  </si>
  <si>
    <t>7.1.1</t>
  </si>
  <si>
    <t xml:space="preserve">Colocación de Piso Porcelanato Rectificado Manet ARD® PRO Marfil Multitono 60x120, ref. 123542051,  calidad corona o equivalente para baños. Incluye suministro y transporte de los materiales, adhesivo Pegantto Plus o equivalente, boquilla Juntta Puss gris o equivalente, juntas de dilatación elastoméricas tipo sikaflex o equivalente y todos los demás elementos necesarios para su correcta construcción y funcionamiento. </t>
  </si>
  <si>
    <t>ESP 7.1.2</t>
  </si>
  <si>
    <t>7.1.2</t>
  </si>
  <si>
    <t xml:space="preserve">Colocación de Piso en cerámica Vancouver hielo Ref. 607942221, formato 60 x 60 cm, modulación según detalle específico,  calidad corona o equivalente. Incluye suministro y transporte de los materiales, adhesivo Pegantto Pluss o equivalente, boquilla Juntta Puss gris o equivalente, juntas de dilatación elastoméricas tipo sikaflex o equivalente y todos los demás elementos necesarios para su correcta construcción y funcionamiento. </t>
  </si>
  <si>
    <t>ESP 7.1.3</t>
  </si>
  <si>
    <t>7.1.3</t>
  </si>
  <si>
    <t>Suministro, transporte e instalación de Piso en piedra natural Royal dorado e=1,5 cm para tráfico pesado acabado cepillado, formato 30cm x junta perdida (variable). Espesor 1 cm + mortero de pega, nivelación y lechada. Pegante Pegacor Max con látex Ref. 901011501 corona o similar. Remate contra muros en arenón tipo royal dorado. Incluye transporte interno y los demás elementos necesarios para su correcto funcionamiento.</t>
  </si>
  <si>
    <t>ESP 7.1.4</t>
  </si>
  <si>
    <t>7.1.4</t>
  </si>
  <si>
    <t>Suministro, transporte e instalación de Piso en piedra natural Royal dorado e=2,0 cm para tráfico pesado acabado anticado, formato 30cm x junta perdida (variable). Espesor 1 cm + mortero de pega, nivelación y lechada. Pegante Pegacor Max con látex Ref. 901011501 corona o similar. Remate contra muros en arenón tipo royal dorado.  El acabado de la piedra lo hace el instalador. Incluye transporte interno y  los demás elementos necesarios para su correcto funcionamiento.</t>
  </si>
  <si>
    <t>ESP 7.1.5</t>
  </si>
  <si>
    <t>7.1.5</t>
  </si>
  <si>
    <t>Suministro transporte e instalación de zócalo en piedra royal acabado cepillado y anticado , junta perdida *10*1, e=1,5 cm, formato 30cm x junta perdida (variable). Espesor 1cm +  pega y lechada. Pegante Pegacor Max con látex Ref. 901011501 corona o similar. Incluye transporte interno y los demás elementos necesarios para su correcto funcionamiento.</t>
  </si>
  <si>
    <t>ESP 7.1.6</t>
  </si>
  <si>
    <t>7.1.6</t>
  </si>
  <si>
    <t>Colocación de ZÓCALO EN PISO Manet ARD PRO formato .60x1.20 cm color marfil multitono Ref.123542051, de 10 cms, marca corona o equivalente mismo material del piso.  Instalación y modulación según detalle específico. Incluye suministro y transporte de los materiales, cortes con máquina, pegante para cerámica tipo Pegacor o equivalente, lechada con Boquilla para cerámica y todo lo necesario para su correcta instalación y funcionamiento.</t>
  </si>
  <si>
    <t>ESP 7.1.7</t>
  </si>
  <si>
    <t>7.1.7</t>
  </si>
  <si>
    <t>Construcción de GUARDAESCOBA EN MEDIA CAÑA EN MORTERO CON IMPERMEABILIZANTE INTEGRAL 1:3 con Sika 1 o su equivalente. Con un desarrollo de 25 cm. Incluye suministro y transporte de los materiales, varilla de dilatación de 3 mm., superior e inferior y curvas de aluminio cada 1.80 m. o donde sea necesario y todo lo necesario para su correcta construcción. Según diseño.</t>
  </si>
  <si>
    <t>ESP 7.1.8</t>
  </si>
  <si>
    <t>7.1.8</t>
  </si>
  <si>
    <t>Construcción de vaciado zócalo 1/2 caña en grano. Incluye: lechada, grano, forma media caña en aluminio de 3 mm, varilla de dilatación plástica parte inferior y mano de obra en vaciado. Con un desarrollo ≤ 20 cm. Incluye: lechada y grano, pulido, destronque y repulido, brillo y diamantado y todos los demás elementos para su correcto funcionamiento.</t>
  </si>
  <si>
    <t>ESP 7.1.9</t>
  </si>
  <si>
    <t>7.1.9</t>
  </si>
  <si>
    <t>Suministro, transporte e instalación de ATRAPAMUGRE en Piedra royal bronce, acabado abujardado de 30cm x jp x 2 cm de espesor, incluye lechada, pegante, lavado y sellado y los elementos necesarios para su correcto funcionamiento.</t>
  </si>
  <si>
    <t>ESP 7.1.10</t>
  </si>
  <si>
    <t>7.1.10</t>
  </si>
  <si>
    <t>Suministro, transporte e instalación de ZOCALO EN MDF CHAPILLADO Y TINTILLADO, incluye varilla de 2.44 m, la herramienta menor (clavos, puntillas, pegamento, silicona) y todos los elementos necesarios para su correcto funcionamiento.</t>
  </si>
  <si>
    <t>7.1.11</t>
  </si>
  <si>
    <t>Construcción de GUARDAESCOBA EN CONCRETO PIGMENTADO  o su equivalente. Incluye suministro y transporte de los materiales, varilla de dilatación de 3 mm., superior e inferior  y todo lo necesario para su correcta construcción. Según diseño.</t>
  </si>
  <si>
    <t xml:space="preserve">TOTAL DE PISOS Y ZÓCALOS EN CERÁMICA Y PIEDRA </t>
  </si>
  <si>
    <t>7.2.0</t>
  </si>
  <si>
    <t>PISOS VARIOS</t>
  </si>
  <si>
    <t>ESP 7.2.1</t>
  </si>
  <si>
    <t>7.2.1</t>
  </si>
  <si>
    <t>Suministro y transporte de piso falso TIPO POLITI para interiores en acero de alta resistencia, revestido con pintura epóxica, Las placas en su parte inferior contienen 64 celdas. Módulo de 60x60 cm o similar. No incluye acabado (el acabado recomendado es alfombra o vinilo autoportante a partir de 4.5mm para permitir el registro, no tipo click). Resistencia: 2019,04 Kg/m2 de carga distribuida.
Pedestales de Acero de altura regulables TIPOLOGÍA 1 - 600x600x30mm - 35MM C BOARD - STEEL FULL WRAPPED TYPE - FFH150MM - CROSS HEAD PEDESTAL HEAD AND BASE</t>
  </si>
  <si>
    <t>ESP 7.2.2</t>
  </si>
  <si>
    <t>7.2.2</t>
  </si>
  <si>
    <t>Instalación de piso falso TIPO POLITI para interiores en acero de alta resistencia revestido con pintura epóxica, las placas en su parte inferior contienen 64 celdas. Módulo de 60x60 cm o similar.</t>
  </si>
  <si>
    <t>ESP 7.2.3</t>
  </si>
  <si>
    <t>7.2.3</t>
  </si>
  <si>
    <t>Suministro y transporte de sistema de PISO DE TABLETA Triangular PREFABRICADA exterior, conjunto piso tableta triangular, referencia PRO3774, marca Cimbrados o equivalente y los elementos necesarios para su correcto funcionamiento</t>
  </si>
  <si>
    <t>ESP 7.2.4</t>
  </si>
  <si>
    <t>7.2.4</t>
  </si>
  <si>
    <t>Instalación de piso exterior PISO DE TABLETA TRIANGULAR PREFABRICADA flotante,  incluye todos los elementos necesarios para su correcto funcionamiento</t>
  </si>
  <si>
    <t>ESP 7.2.5</t>
  </si>
  <si>
    <t>7.2.5</t>
  </si>
  <si>
    <t>Construcción de PISO EN MORTERO 1:5 de NIVELACIÓN, espesor de 0.05m. Incluye suministro y transporte de los materiales y todo lo necesario para su correcta construcción y funcionamiento.</t>
  </si>
  <si>
    <t>ESP 7.2.6</t>
  </si>
  <si>
    <t>7.2.6</t>
  </si>
  <si>
    <r>
      <rPr>
        <sz val="11"/>
        <color rgb="FF000000"/>
        <rFont val="Arial"/>
        <family val="2"/>
      </rPr>
      <t>Suministro, transporte e instalación de piso  DE VINILO Lvt Milliken, para tráfico comercial, medidas 15.24 CM X 121.92 CM, con espesor de 2,5 MM, el paquete trae 3.34 M2, cuenta con 15 años de garantía, acabado de poliuretano reforzado con silicona, suministra excelente resistencia a la mancha, a la abrasión y el rayado, incluye adhesivo y mastico, y</t>
    </r>
    <r>
      <rPr>
        <sz val="11"/>
        <color rgb="FFFF0000"/>
        <rFont val="Arial"/>
        <family val="2"/>
      </rPr>
      <t xml:space="preserve"> </t>
    </r>
    <r>
      <rPr>
        <sz val="11"/>
        <color rgb="FF000000"/>
        <rFont val="Arial"/>
        <family val="2"/>
      </rPr>
      <t xml:space="preserve"> los elementos necesarios para su correcta instalación. No incluye El subsuelo (mortero) debe estar duro, plano, seco, liso, limpio, regular, sin ondulaciones, libre de rastros de yeso, pintura, pegamentos, aceite o de sustancias grasas.</t>
    </r>
  </si>
  <si>
    <t>ESP 7.2.7</t>
  </si>
  <si>
    <t>7.2.7</t>
  </si>
  <si>
    <t>Suministro e instalación de tableta táctil tallada en piedra royal beta espesor de 2 cm incluye mortero de pega, nivelación, lechada de asiento, junta y los elementos necesarios para su correcta instalación</t>
  </si>
  <si>
    <t>7.2.8</t>
  </si>
  <si>
    <t>Suministro, transporte e instalación de piso en vinilo antiestático conductivo Ref. IQ Toro SC Tarket espesor 2,0mm formato rollo 2x23m. o equivalente. Piso vinílico homogéneo prensado permanentemente conductor de la electricidad estática., incluye adhesivo y mastico, y  los elementos necesarios para su correcta instalación. No incluye El subsuelo (mortero) debe estar duro, plano, seco, liso, limpio, regular, sin ondulaciones, libre de rastros de yeso, pintura, pegamentos, aceite o de sustancias grasas.</t>
  </si>
  <si>
    <t>7.2.9</t>
  </si>
  <si>
    <t>Suministro, transporte e instalación de piso  DE VINILO Lvt Milliken, para tráfico comercial, medidas 15.24 CM X 121.92 CM, con espesor de 5,0 MM, el paquete trae 3.34 M2, cuenta con 15 años de garantía, acabado de poliuretano reforzado con silicona, suministra excelente resistencia a la mancha, a la abrasión y el rayado, incluye adhesivo y mastico, y  los elementos necesarios para su correcta instalación. No incluye El subsuelo (mortero) debe estar duro, plano, seco, liso, limpio, regular, sin ondulaciones, libre de rastros de yeso, pintura, pegament</t>
  </si>
  <si>
    <t>7.2.10</t>
  </si>
  <si>
    <t>Suministro, transporte e instalación de Rejilla de hierro ductil para piso en buitrones, material de alta resistencia. Dimensiones según especificaciones de planos con espesor de 1/8" antideslizante o similar y los materiales necesarios para su correcto funcionamiento</t>
  </si>
  <si>
    <t>TOTAL DE PISOS VARIOS</t>
  </si>
  <si>
    <t>7.3.0</t>
  </si>
  <si>
    <t>PISOS EN CONCRETO</t>
  </si>
  <si>
    <t>ESP 7.3.1</t>
  </si>
  <si>
    <t>7.3.1</t>
  </si>
  <si>
    <t>Suministro, transporte e instalación de sintética tipo twister en cuantía de 3 kg/m3, incluye lamina de aislamiento de polietileno negro cal 6 sencilla, vaciado por franjas o carriles de vaciado con conexión mecánica, dovelas de 12 mm en el eje neutro de la losa longitud 40 cm espaciadas cada 40 cm, refuerzo de malla electro soldada de 6 mm de espesor en tercio superior en las zonas irregulares cuyo factor de forma supere la modulación recomienda entre 2,75 y 3,25 mts paños aprox de 3x3, refuerzo las aristas vivas con acero de 12 mm, 3 barras a 45 grados acabado con endurecedor de quartzo 4 kg/m2 afinado liso poro cerrado con allanadoras mecánicas, corte y sello de juntas de construcción, contracción y aislamiento, el método de colocación de concreto será bombeado o asistido. validar diseño previamente por especialista de pisos mbing sas o similar.</t>
  </si>
  <si>
    <t>ESP 7.3.2</t>
  </si>
  <si>
    <t>7.3.2</t>
  </si>
  <si>
    <t>Suministro, transporte e instalación de piso en concreto de 7 cm de espesor mr 40 o 4000 psi, agregado nominal de 3/4" con pigmento de color ocre integral dentro de la mezcla de concreto (crema) contracción igual o menor a 0,06 al día 56 de vaciado con adición de fibra sintética tipo twister en cuantía de 2,2 kg/m3, incluye  lamina de aislamiento de polietileno negro cal 6 sencilla, vaciado por franjas o carriles de vaciado con conexión mecánica dovelas de 9 mm en el eje neutro de la losa longitud 30 cm espaciadas cada 40 cm, refuerzo de malla electro soldada de 5 mm de espesor en tercio superior en las zonas irregulares cuyo factor de forma supere la modulación recomienda entre 1,75 y 2,25 mts paños aprox de 2x2, refuerzo de las aristas vivas con acero de 9 mm 3 barras a 45 grados acabado con endurecedor de quartzo ocre o crema  8 kg/m2 afinado liso poro cerrado acabado con aspas de teflón con allanadoras mecánicas, corte y sello de juntas de construcción, contracción y aislamiento, el método de colocación de concreto será bombeado o asistido, se debe realizar validación de diseño previamente por especialista de pisos mbing sas o similar.</t>
  </si>
  <si>
    <t>ESP 7.3.3</t>
  </si>
  <si>
    <t>7.3.3</t>
  </si>
  <si>
    <t>Suministro, transporte e instalación de piso en concreto de 7 cm de espesor mr 40 o 4000 psi, agregado nominal de 3/4"  contracción igual o menor a 0,06 al día 56 de vaciado con adición de fibra sintética tipo twister en cuantía de 2,2 kg/m3, incluye lamina de aislamiento de polietileno negro cal 6 sencilla, vaciado por franjas o carriles de vaciado con conexión mecánica dovelas de 9 mm en el eje neutro de la losa longitud 30 cm espaciadas cada 40 cm, refuerzo de malla electro soldada de 5 mm de espesor en tercio superior en las zonas irregulares cuyo factor de forma supere la modulación recomienda entre 1,75 y 2,25 mts paños aprox de 2x2, se debe reforzar las aristas vivas con acero de 9 mm 3 barras a 45 grados acabado con endurecedor de quartzo gris claro 7 kg/m2 afinado liso poro cerrado acabado con aspas de teflón con allanadoras mecánicas, corte y sello de juntas de construcción, contracción y aislamiento, el método de colocación de concreto será bombeado o asistido se debe realizar validación de diseño previamente por especialista de pisos mbing sas o similar.</t>
  </si>
  <si>
    <t>TOTAL DE PISOS EN CONCRETO</t>
  </si>
  <si>
    <t>TOTAL DE PISOS</t>
  </si>
  <si>
    <t>8.0.0</t>
  </si>
  <si>
    <t>APARATOS/GRIFERÍA/MUEBLES/MESONES</t>
  </si>
  <si>
    <t>8.1.0</t>
  </si>
  <si>
    <t>APARATOS SANITARIOS</t>
  </si>
  <si>
    <t>ESP 8.1.1</t>
  </si>
  <si>
    <t>8.1.1</t>
  </si>
  <si>
    <t>Suministro, transporte y colocación de Combo manantial pro redondo botón con pedestal blanco ref. O26751001 o equivalente, contiene sanitario manantial pro con capacidad de evacuación de 400 gr con un consumo de 4.8 litros, lavamanos manantial con pedestal elaborado en porcelana, grifería nogal con llave individual y Kit de accesorios cromados valencia de 4 piezas (jabonera, percha, portarrollo y toallero argolla) y todos los elementos necesarios para su correcto funcionamiento.</t>
  </si>
  <si>
    <t>ESP 8.1.2</t>
  </si>
  <si>
    <t>8.1.2</t>
  </si>
  <si>
    <t>Suministro, transporte e instalación de Kit Taza Adriática Plus Entrada Posterior con válvula Dúplex Pro ref. CO6821001 o equivalente, esta taza cuenta con descarga por sistema jet, con capacidad de evacuación de 1000 grs. de sólidos y sifón 100 % esmaltado, válvula Dúplex Pro electrónica para sanitario con sensor infrarrojo, con herrajes reforzados, mayor grosor y ancho del aro y todos los elementos necesarios para su correcta instalación.</t>
  </si>
  <si>
    <t>ESP 8.1.3</t>
  </si>
  <si>
    <t>8.1.3</t>
  </si>
  <si>
    <t>Suministro, transporte e instalación de Taza Báltica Plus Entrada Posterior ref. CO6801001 o equivalente,  esta taza cuenta con descarga por sistema jet, con capacidad de evacuación de 1000 grs. de sólidos y sifón 100 % esmaltado, válvula Dúplex Pro electrónica para sanitario con sensor infrarrojo, con herrajes reforzados, mayor grosor y ancho del aro y los demás elementos necesarios para su correcto funcionamiento.</t>
  </si>
  <si>
    <t>ESP 8.1.4</t>
  </si>
  <si>
    <t>8.1.4</t>
  </si>
  <si>
    <t>Suministro, transporte e instalación de Kit Orinal Gotta Entrada Posterior con válvula Dúplex Pro ref. CO6841001 o equivalente, tiene un diseño moderno con sifón oculto integrado en la porcelana, válvula dúplex pro electrónica para orinal con sensor infrarrojo y todos los elementos necesarios para su correcto funcionamiento.</t>
  </si>
  <si>
    <t>ESP 8.1.5</t>
  </si>
  <si>
    <t>8.1.5</t>
  </si>
  <si>
    <t>Suministro, transporte e instalación de Sanitario Ultra Ahorrador Powermax blanco ref O20801001 o equivalente, máxima potencia y máximo ahorro en cada descarga capacidad de evacuación de sólidos de 1000 gramos consumo de agua de 3.8 litros y todos los elementos necesarios para su correcto funcionamiento.</t>
  </si>
  <si>
    <t>TOTAL DE APARATOS SANITARIOS</t>
  </si>
  <si>
    <t>8.2.0</t>
  </si>
  <si>
    <t>MESÓN - LAVAMANOS</t>
  </si>
  <si>
    <t>ESP 8.2.1</t>
  </si>
  <si>
    <t>8.2.1</t>
  </si>
  <si>
    <t>Suministro, transporte y colocación de lavamanos de sobreponer Lavamanos Free institucional  ref OO3891001 o equivalente, color blanco, cerámico esmaltado. Incluye sifón botella, abasto, emboquillado con silicona antihongos, brazos de fijación para drywall ref. 718040001 marca corona o similar y todos los demás elementos necesarios para su correcta instalación y funcionamiento. Este producto no incluye el Semipedestal Free y grifería.</t>
  </si>
  <si>
    <t>ESP 8.2.2</t>
  </si>
  <si>
    <t>8.2.2</t>
  </si>
  <si>
    <t xml:space="preserve">Suministro, transporte y colocación de Lavamanos con mesón extruidos de una sola pieza conformado en Corian color blanco glaciar o similar de 12 mm grosor de 600 mm x 2300 mm, incluye perforación de griferías y los elementos necesarios para su correcto funcionamiento. No incluye accesorios, trabajos de obra civil, eléctricos, gas, ni transporte vertical a partir del 3er piso. </t>
  </si>
  <si>
    <t>ESP 8.2.3</t>
  </si>
  <si>
    <t>8.2.3</t>
  </si>
  <si>
    <t xml:space="preserve">Suministro, transporte y colocación de Lavamanos con mesón extruidos de una sola pieza conformado en Corian color blanco glaciar o similar de 12 mm grosor de 600 mm x 2500 mm, incluye perforación de griferías y los elementos necesarios para su correcto funcionamiento. No incluye accesorios, trabajos de obra civil, eléctricos, gas, ni transporte vertical a partir del 3er piso. </t>
  </si>
  <si>
    <t>ESP 8.2.4</t>
  </si>
  <si>
    <t>8.2.4</t>
  </si>
  <si>
    <t xml:space="preserve">Suministro, transporte y colocación de Lavamanos con mesón extruidos de una sola pieza conformado en Corian color blanco glaciar o similar de 12 mm grosor de 600 mm x 1100 mm, incluye perforación de griferías y los elementos necesarios para su correcto funcionamiento. No incluye accesorios, trabajos de obra civil, eléctricos, gas, ni transporte vertical a partir del 3er piso. </t>
  </si>
  <si>
    <t>TOTAL DE MESÓN - LAVAMANOS</t>
  </si>
  <si>
    <t>8.3.0</t>
  </si>
  <si>
    <t>INCRUSTACIONES/ACCESORIOS</t>
  </si>
  <si>
    <t>ESP 8.3.1</t>
  </si>
  <si>
    <t>8.3.1</t>
  </si>
  <si>
    <t>Suministro, transporte y colocación de DISPENSADOR JABON  expuesto, de accionamiento tipo push ref. 706520001, marca corona o equivalente, con capacidad para un litro de jabón y los demás elementos necesarios para su correcto funcionamiento.</t>
  </si>
  <si>
    <t>ESP 8.3.2</t>
  </si>
  <si>
    <t>8.3.2</t>
  </si>
  <si>
    <t>Suministro, transporte y colocación de papelera metálica ref 706630001 tipo Corona o equivalente. Incluye pegacor y todos los demás elementos necesarios para su correcta instalación.</t>
  </si>
  <si>
    <t>ESP 8.3.3</t>
  </si>
  <si>
    <t>8.3.3</t>
  </si>
  <si>
    <t>Suministro, transporte y colocación de dispensador de papel higiénico ref 706670001  o equivalente, elaborado en acero inoxidable que evita la corrosión, pelado y decoloración por agua, incluye ranura para conocer la cantidad de papel restante y todos los elementos necesarios para su correcta instalación. Ideal para espacios públicos de alto tráfico.</t>
  </si>
  <si>
    <t>ESP 8.3.4</t>
  </si>
  <si>
    <t>8.3.4</t>
  </si>
  <si>
    <t>Suministro, transporte e instalación de Secador de manos potenza, en acero inoxidable, tipo turbo con sistema de sensor para uso de manos libres ref.706650001 o equivalente.  Diseñado para anclaje a muro con restricciones de seguridad para proteger su instalación y vandalismos leves. Potencia 1800 w, contiene el secador y todos los elementos necesarios para su correcta instalación.</t>
  </si>
  <si>
    <t>ESP 8.3.5</t>
  </si>
  <si>
    <t>8.3.5</t>
  </si>
  <si>
    <t>Suministro, transporte y colocación de barra de seguridad para discapacitados ref. 706560001 marca corono o equivalente, de 24" en acero inoxidable. Incluye pernos para anclaje, escudos en acero inoxidable y todos los elementos necesarios para su correcta instalación y funcionamiento, según diseño.</t>
  </si>
  <si>
    <t>ESP 8.3.6</t>
  </si>
  <si>
    <t>8.3.6</t>
  </si>
  <si>
    <t>Suministro, transporte y colocación de barra de seguridad para discapacitados ref. 706570001 marca corono o equivalente, de 30" en acero inoxidable. Incluye pernos para anclaje, escudos en acero inoxidable y todos los elementos necesarios para su correcta instalación y funcionamiento, según diseño.</t>
  </si>
  <si>
    <t>ESP 8.3.7</t>
  </si>
  <si>
    <t>8.3.7</t>
  </si>
  <si>
    <t>Suministro, transporte y colocación de Brazos Soporte Lavamanos Drywall ref. 718040001 o equivalente  y los elementos necesarios para su correcta instalación.</t>
  </si>
  <si>
    <t>ESP 8.3.8</t>
  </si>
  <si>
    <t>8.3.8</t>
  </si>
  <si>
    <t>Suministro, transporte y colocación de dispensador de toallas de manos en acero inoxidable Ref 706150001 Corona o equivalente, con sistema anti vandálico con llave, incluye juegos para mantenimiento, ranura para conocer la cantidad de toallas restantes para abastecimiento y los elementos necesarios para su correcto funcionamiento.</t>
  </si>
  <si>
    <t>TOTAL DE INCRUSTACIONES/ACCESORIOS</t>
  </si>
  <si>
    <t>8.4.0</t>
  </si>
  <si>
    <t>GRIFERÍAS</t>
  </si>
  <si>
    <t>ESP 8.4.1</t>
  </si>
  <si>
    <t>8.4.1</t>
  </si>
  <si>
    <t>Suministro, transporte y colocación de Grifería Sfera Sense Dual para lavamanos , marca corona o equivalente, referencia 701370001 en acero inoxidable. Instalación con tornillos de cabeza bristol y anillo de seguridad, consumo de agua de 1.3 litros por minuto, no adiciona plomo al agua, opera con adaptador AC de 110V y respaldo de baterías AA alcalinas (no incluidas) y los materiales necesarios para su correcta instalación.</t>
  </si>
  <si>
    <t>ESP 8.4.2</t>
  </si>
  <si>
    <t>8.4.2</t>
  </si>
  <si>
    <t>Suministro, transporte y colocación de Grifería lavamanos institucional tipo push mesa Max cromada  Ref: MX1020001 Corona o equivalente, ideal para instituciones de alto tráfico, incluye aireador oculto anti vandálico e intercambiable con herramienta especial que facilita el mantenimiento, grifería con accionamiento mediante botón amplio de tipo push suave, con cierre automático que facilita el uso y todos los elementos necesarios para su correcto funcionamiento.</t>
  </si>
  <si>
    <t>ESP 8.4.3</t>
  </si>
  <si>
    <t>8.4.3</t>
  </si>
  <si>
    <t>Colocación de rejilla de piso de perforación cuadriculada con dimensiones de 10x10mm marca grival o equivalente. Incluye suministro e instalación.</t>
  </si>
  <si>
    <t>ESP 8.4.4</t>
  </si>
  <si>
    <t>8.4.4</t>
  </si>
  <si>
    <t>Suministro, transporte y colocación de Ducha antivandálica, regadera tubular Ref. 754000001 marca corona  o equivalente.  Incluye cierre automático temporizado que evita el desperdicio de agua  y los elementos necesarios para su correcto funcionamiento.</t>
  </si>
  <si>
    <t>ESP 8.4.5</t>
  </si>
  <si>
    <t>8.4.5</t>
  </si>
  <si>
    <t>Suministro, transporte e instalación de Grifería Lavaplatos Monocontrol Vera Basic, acabado brillante, incluye: Acople Griflex o similar y los materiales necesarios para su correcta instalación.</t>
  </si>
  <si>
    <t>ESP 8.4.6</t>
  </si>
  <si>
    <t>8.4.6</t>
  </si>
  <si>
    <r>
      <rPr>
        <sz val="11"/>
        <color rgb="FF000000"/>
        <rFont val="Arial"/>
        <family val="2"/>
      </rPr>
      <t>Suministro, transporte e instalación de Grifería para lavamanos monocontrol Greta mateblack alta o equivalente</t>
    </r>
    <r>
      <rPr>
        <sz val="11"/>
        <color rgb="FFFF0000"/>
        <rFont val="Arial"/>
        <family val="2"/>
      </rPr>
      <t xml:space="preserve">, </t>
    </r>
    <r>
      <rPr>
        <sz val="11"/>
        <color rgb="FF000000"/>
        <rFont val="Arial"/>
        <family val="2"/>
      </rPr>
      <t>estructura robusta que ofrece mayor durabilidad, incluye los elementos necesarios para su correcto funcionamiento.</t>
    </r>
  </si>
  <si>
    <t>TOTAL DE GRIFERÍAS</t>
  </si>
  <si>
    <t>8.5.0</t>
  </si>
  <si>
    <t>ESPEJOS</t>
  </si>
  <si>
    <t>ESP 8.5.1</t>
  </si>
  <si>
    <t>8.5.1</t>
  </si>
  <si>
    <t>Suministro, transporte y colocación de Espejo plano de pared espesor 4mm calidad cristal o similar (sin distorsión) flotado y pulido, sin biseles de 2.40x0.70 cm.  Incluye, cinta doble faz, pega amarilla, silicona antihongos, y todos los demás elementos necesarios para su correcta instalación.</t>
  </si>
  <si>
    <t>ESP 8.5.2</t>
  </si>
  <si>
    <t>8.5.2</t>
  </si>
  <si>
    <t>Suministro, transporte y colocación de Espejo plano de pared espesor 4mm calidad cristal o similar (sin distorsión) flotado y pulido, sin biseles de 1.90x0.70 cm.  Incluye, cinta doble faz, pega amarilla, silicona antihongos, y todos los demás elementos necesarios para su correcta instalación.</t>
  </si>
  <si>
    <t>ESP 8.5.3</t>
  </si>
  <si>
    <t>8.5.3</t>
  </si>
  <si>
    <t>Suministro, transporte y colocación de Espejo plano de pared espesor 4mm calidad cristal o similar (sin distorsión) flotado y pulido, sin biseles de 1.00x0.70 cm.  Incluye, cinta doble faz, pega amarilla, silicona antihongos, y todos los demás elementos necesarios para su correcta instalación.</t>
  </si>
  <si>
    <t>ESP 8.5.4</t>
  </si>
  <si>
    <t>8.5.4</t>
  </si>
  <si>
    <t>Suministro, transporte y colocación de Espejo plano de pared espesor 4mm calidad cristal o similar (sin distorsión) flotado y pulido, sin biseles de 2.20x0.70 cm.  Incluye, cinta doble faz, pega amarilla, silicona antihongos, y todos los demás elementos necesarios para su correcta instalación.</t>
  </si>
  <si>
    <t>ESP 8.5.5</t>
  </si>
  <si>
    <t>8.5.5</t>
  </si>
  <si>
    <t>Suministro, transporte y colocación de Espejo plano de pared espesor 4mm calidad cristal o similar (sin distorsión) flotado y pulido, sin biseles de 4.20x0.70 cm.  Incluye, cinta doble faz, pega amarilla, silicona antihongos, y todos los demás elementos necesarios para su correcta instalación.</t>
  </si>
  <si>
    <t>ESP 8.5.6</t>
  </si>
  <si>
    <t>8.5.6</t>
  </si>
  <si>
    <t>Suministro, transporte y colocación de Espejo plano de pared espesor 4mm calidad cristal o similar (sin distorsión) flotado y pulido, sin biseles de 3.00x0.70 cm.  Incluye, cinta doble faz, pega amarilla, silicona antihongos, y todos los demás elementos necesarios para su correcta instalación.</t>
  </si>
  <si>
    <t>ESP 8.5.7</t>
  </si>
  <si>
    <t>8.5.7</t>
  </si>
  <si>
    <t>Suministro, transporte y colocación de Espejo plano flotado, inclinado 10° para baño de movilidad reducida.. Incluye, cinta doble faz, pega amarilla, silicona antihongos, y todos los demás elementos necesarios para su correcta instalación.</t>
  </si>
  <si>
    <t>TOTAL DE ESPEJOS</t>
  </si>
  <si>
    <t>8.6.0</t>
  </si>
  <si>
    <t>VARIOS APARATOS SANITARIOS</t>
  </si>
  <si>
    <t>ESP 8.6.1</t>
  </si>
  <si>
    <t>8.6.1</t>
  </si>
  <si>
    <t>Suministro, transporte y colocación de lava escobas prefabricado en granito y cemento blanco vaciado, formato de 42 x 42 x 25 cm. Incluye mortero 1:4, llave boca manguera, sifón y todo los demás elementos necesarios para su correcta instalación y funcionamiento.</t>
  </si>
  <si>
    <t>ESP 8.6.2</t>
  </si>
  <si>
    <t>8.6.2</t>
  </si>
  <si>
    <t>Suministro y transporte de bañera con escalera línea veterinaria ref VT12 -ZINGAL o similar en acero inoxidable para el lavado de caniles.</t>
  </si>
  <si>
    <t>ESP 8.6.3</t>
  </si>
  <si>
    <t>8.6.3</t>
  </si>
  <si>
    <t xml:space="preserve">Suministro y transporte de mesa en acero inoxidable para cuarto de basuras de .90x1.50x,50 cm con entrepaño, color gris metal, bases o patas en acero inoxidable redondo de 1"1/2; superficie elaborada en acero inoxidable 304 certificado calibre 18 con refuerzo para lograr mayor estabilidad y rigidez; entrepaño fijo inferior elaborado en acero inoxidable 304 certificado calibre 18 con refuerzo para lograr mayor estabilidad y rigidez; 2 soportes en platina fijos con el fin de anclar la mesa a la pared para lograr mayor estabilidad. no incluye ningún adorno, ni accesorios, ni piezas adicionales ni ningún otro elemento que lo acompañan. </t>
  </si>
  <si>
    <t>ESP 8.6.4</t>
  </si>
  <si>
    <t>8.6.4</t>
  </si>
  <si>
    <t>Suministro, transporte e instalación de cabina en vidrio templado de 1.82 ancho x 1.80, sistema primavera en vidrio templado 6mm</t>
  </si>
  <si>
    <t>TOTAL DE VARIOS APARATOS SANITARIOS</t>
  </si>
  <si>
    <t>8.7.0</t>
  </si>
  <si>
    <t>MADERA</t>
  </si>
  <si>
    <t>ESP 8.7.1</t>
  </si>
  <si>
    <t>8.7.1</t>
  </si>
  <si>
    <t>Suministro, transporte e instalación de MUEBLE CAFETÍN 01,  02 del piso 3,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herramienta y los elementos necesarios para su correcto funcionamiento. No incluye grifería.</t>
  </si>
  <si>
    <t>ESP 8.7.2</t>
  </si>
  <si>
    <t>8.7.2</t>
  </si>
  <si>
    <t>Suministro e instalación de MUEBLE CAFETÍN 03 P03, muebles inferiores con entrepaños y cajones en MDF recubierto en laminado de alta presión Ref. Real 2261 Opak White Chromacore o equivalente 15 mm, con tapas frontales en el mismo material , bisagras, herramienta y los elementos necesarios para su correcto funcionamiento.  No incluye grifería.</t>
  </si>
  <si>
    <t>ESP 8.7.3</t>
  </si>
  <si>
    <t>8.7.3</t>
  </si>
  <si>
    <t>Suministro e instalación de CAFETÍN 01, 02 Piso 4, incluye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y los elementos necesarios para su correcta instalación. No incluye grifería</t>
  </si>
  <si>
    <t>ESP 8.7.4</t>
  </si>
  <si>
    <t>8.7.4</t>
  </si>
  <si>
    <t>Suministro e instalación de CAFETÍN P05, muebles inferiores con entrepaños y cajones en MDF recubierto en laminado de alta presión Ref. Real 2261 Opak White Chromacore o equivalente 15 mm, con tapas frontales en el mismo material y los elementos necesarios para su correcta instalación. No incluye grifería</t>
  </si>
  <si>
    <t>ESP 8.7.5</t>
  </si>
  <si>
    <t>8.7.5</t>
  </si>
  <si>
    <t xml:space="preserve">Suministro e instalación de COCINETA 01 y 03  Piso 5,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y los elementos necesarios para su correcta instalación No incluye grifería </t>
  </si>
  <si>
    <t>ESP 8.7.6</t>
  </si>
  <si>
    <t>8.7.6</t>
  </si>
  <si>
    <t xml:space="preserve">Suministro e instalación de COCINETA 02 P05, muebles inferiores con entrepaños recubierto en laminado de alta presión Ref. Real 2261 Opak White Chromacore o equivalente 15 mm, con tapas frontales en el mismo material y los elementos necesarios para su correcta instalación. No incluye grifería. </t>
  </si>
  <si>
    <t>ESP 8.7.7</t>
  </si>
  <si>
    <t>8.7.7</t>
  </si>
  <si>
    <t>Suministro e instalación de COCINETA 04 P05, muebles inferiores con entrepaños y cajones en MDF recubierto en laminado de alta presión Ref. Real 2261 Opak White Chromacore o equivalente 15 mm con tapas frontales en el mismo material y  los elementos necesarios para su correcta instalación. No incluye grifería.</t>
  </si>
  <si>
    <t>ESP 8.7.8</t>
  </si>
  <si>
    <t xml:space="preserve"> 8.7.8</t>
  </si>
  <si>
    <r>
      <rPr>
        <sz val="11"/>
        <color rgb="FF000000"/>
        <rFont val="Arial"/>
        <family val="2"/>
      </rPr>
      <t>Suministro e instalación de MUEBLE LACTANCIA</t>
    </r>
    <r>
      <rPr>
        <sz val="11"/>
        <color rgb="FFFF0000"/>
        <rFont val="Arial"/>
        <family val="2"/>
      </rPr>
      <t xml:space="preserve"> , </t>
    </r>
    <r>
      <rPr>
        <sz val="11"/>
        <color rgb="FF000000"/>
        <rFont val="Arial"/>
        <family val="2"/>
      </rPr>
      <t>muebles inferiores con entrepaños y cajones en MDF recubierto en laminado de alta presión Ref. Real2261 Opak White Chromacore o equivalente 15 mm con tapas frontales en el mismo material y los elementos necesarios para su correcta instalación. No incluye grifería</t>
    </r>
  </si>
  <si>
    <t>ESP 8.7.9</t>
  </si>
  <si>
    <t>8.7.9</t>
  </si>
  <si>
    <t>Suministro e instalación de MUEBLE COPIADO,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y los elementos necesarios para su correcta instalación.</t>
  </si>
  <si>
    <t>ESP 8.7.10</t>
  </si>
  <si>
    <t>8.7.10</t>
  </si>
  <si>
    <t>Suministro e instalación según especificaciones de plano de MUEBLE INFERIOR DE RECEPCIÓN en MDF recubierto en laminado de alta presión Ref. Real 1556 Up Roble Sepia o equivalente y los elementos necesarios para su correcta instalación.</t>
  </si>
  <si>
    <t>ESP 8.7.11</t>
  </si>
  <si>
    <t>8.7.11</t>
  </si>
  <si>
    <t>Suministro e instalación según especificaciones de plano de MUEBLE DE LOCUTORIO con divisiones en MDF recubierto con laminado de alta presión Ref. Real 1535 Up Okumen, mueble inferior en MDF recubierto en laminado de alta presión Ref. Real 1556 Up Roble Sepia y los materiales necesarios para su correcta instalación.</t>
  </si>
  <si>
    <t>TOTAL DE MADERA</t>
  </si>
  <si>
    <t>TOTAL DE APARATOS/GRIFERÍA/MUEBLES/MESONES</t>
  </si>
  <si>
    <t>9.0.0</t>
  </si>
  <si>
    <t>RED CONTRA INCENDIO</t>
  </si>
  <si>
    <t>9.1.0</t>
  </si>
  <si>
    <t>SEGURIDAD HUMANA</t>
  </si>
  <si>
    <t>ESP 9.1.1</t>
  </si>
  <si>
    <t>9.1.1</t>
  </si>
  <si>
    <t xml:space="preserve">Suministro, transporte e instalación de señalización Institucional, de plástico de estireno 30 x 20  calibre .80, su colocación se ubicara en una altura mínima 1.60m  pegado con cinta doble fax, utilizando señalización fotoluminiscentes (6 horas) .   incluye: elementos de fijación y/o fijación, material, mano de obra, herramienta, equipo.  </t>
  </si>
  <si>
    <t>ESP 9.1.2</t>
  </si>
  <si>
    <t>9.1.2</t>
  </si>
  <si>
    <t xml:space="preserve">Suministro, transporte e instalación de señalización Institucional, de plástico de estireno .60x.60 cm  calibre .80, su colocación se ubicara en una altura mínima 1.60m  pegado sobre tubo galvanizado de 2", utilizando señalización fotoluminiscentes (6 horas) . Incluye: elementos de fijación y/o fijación, material, mano de obra, herramienta, equipo.  </t>
  </si>
  <si>
    <t>TOTAL DE SEGURIDAD HUMANA</t>
  </si>
  <si>
    <t>9.2.0</t>
  </si>
  <si>
    <t>SISTEMA DE DETECCIÓN DE INCENDIOS</t>
  </si>
  <si>
    <t>ESP 9.2.1</t>
  </si>
  <si>
    <t>9.2.1</t>
  </si>
  <si>
    <t xml:space="preserve">Suministro e instalación de tubería de  1" tipo EMT , incluyendo curvas, adaptadores, elementos de soporte, cajas de empalme, fijación y los materiales necesarios para su correcta instalación </t>
  </si>
  <si>
    <t>ESP 9.2.2</t>
  </si>
  <si>
    <t>9.2.2</t>
  </si>
  <si>
    <t xml:space="preserve">Suministro e instalación de tubería de  3/4" tipo EMT , incluyendo curvas, adaptadores, elementos de soporte, cajas de empalme, fijación y los materiales necesarios para su correcta instalación </t>
  </si>
  <si>
    <t>ESP 9.2.3</t>
  </si>
  <si>
    <t>9.2.3</t>
  </si>
  <si>
    <t xml:space="preserve">Suministro e instalación de Cable belden trenzado y blindado referencia 9581 para utilizar en SLC y en circuitos de potencia, calibre 14 AWG y los materiales necesarios para su correcta instalación </t>
  </si>
  <si>
    <t>ESP 9.2.4</t>
  </si>
  <si>
    <t>9.2.4</t>
  </si>
  <si>
    <t xml:space="preserve">Suministro e instalación de cable PHSC-190-XCR Protectowire, Type XCR (190°F / 88°C) incluye soportes, fijaciones, cajas de empalme, etc. y los materiales necesarios para su correcta instalación </t>
  </si>
  <si>
    <t>ESP 9.2.5</t>
  </si>
  <si>
    <t>9.2.5</t>
  </si>
  <si>
    <t xml:space="preserve">Suministro e instalación de Detectores de humo fotoeléctrico FSP-951 incluyendo base y los materiales necesarios para su correcta instalación </t>
  </si>
  <si>
    <t>ESP 9.2.6</t>
  </si>
  <si>
    <t>9.2.6</t>
  </si>
  <si>
    <t xml:space="preserve">Suministro e instalación de Resistencia fin de línea y los materiales necesarios para su correcta instalación </t>
  </si>
  <si>
    <t>ESP 9.2.7</t>
  </si>
  <si>
    <t>9.2.7</t>
  </si>
  <si>
    <t xml:space="preserve">Suministro e instalación de Combinación bocina estrobo SpectrAlert Indoor Wall Horn/Strobe  NOTIFIER P2R 75 candelas y los materiales necesarios para su correcta instalación </t>
  </si>
  <si>
    <t>ESP 9.2.8</t>
  </si>
  <si>
    <t>9.2.8</t>
  </si>
  <si>
    <t xml:space="preserve">Suministro e instalación de Pulsadores manual de alarma inteligentes NBG-12LX   NOTIFIER by Honeywell o similar y los materiales necesarios para su correcta instalación </t>
  </si>
  <si>
    <t>ESP 9.2.9</t>
  </si>
  <si>
    <t>9.2.9</t>
  </si>
  <si>
    <t xml:space="preserve">Suministro e instalación de Supresores de pico marca DTK-2LVLP-F  y los materiales necesarios para su correcta instalación </t>
  </si>
  <si>
    <t>ESP 9.2.10</t>
  </si>
  <si>
    <t>9.2.10</t>
  </si>
  <si>
    <t xml:space="preserve">Suministro e instalación de Módulo monitor direccionable FMM-101  Flash Scan y los materiales necesarios para su correcta instalación </t>
  </si>
  <si>
    <t>ESP 9.2.11</t>
  </si>
  <si>
    <t>9.2.11</t>
  </si>
  <si>
    <t xml:space="preserve">Suministro e instalación de Módulo de control direccionable FCM-1 Flash Scan y los materiales necesarios para su correcta instalación </t>
  </si>
  <si>
    <t>ESP 9.2.12</t>
  </si>
  <si>
    <t>9.2.12</t>
  </si>
  <si>
    <t xml:space="preserve">Suministro e instalación de Módulo de aislamiento direccionable ISO_X y los materiales necesarios para su correcta instalación </t>
  </si>
  <si>
    <t>ESP 9.2.13</t>
  </si>
  <si>
    <t>9.2.13</t>
  </si>
  <si>
    <t xml:space="preserve">Suministro e instalación de Tablero remoto LCD 80 y los materiales necesarios para su correcta instalación </t>
  </si>
  <si>
    <t>ESP 9.2.14</t>
  </si>
  <si>
    <t>9.2.14</t>
  </si>
  <si>
    <t xml:space="preserve">Suministro e instalación de Tablero marca NOTIFIER NF-S2 referencia 3030 o similar, incluye tarjetas para 4 loops, tarjeta High-speed neti fire-Net y demás componentes del tablero y los materiales necesarios para su correcta instalación </t>
  </si>
  <si>
    <t>ESP 9.2.15</t>
  </si>
  <si>
    <t>9.2.15</t>
  </si>
  <si>
    <t xml:space="preserve">Suministro e instalación de FRE (Fuente remota de energía 6 AMP)y los materiales necesarios para su correcta instalación </t>
  </si>
  <si>
    <t>TOTAL DE SISTEMA DE DETECCIÓN DE INCENDIOS</t>
  </si>
  <si>
    <t>9.3.0</t>
  </si>
  <si>
    <t>RED CONTRA INCENDIOS - RCI</t>
  </si>
  <si>
    <t>9.3.1</t>
  </si>
  <si>
    <t>TUBERÍAS</t>
  </si>
  <si>
    <t>ESP 9.3.1.1</t>
  </si>
  <si>
    <t>9.3.1.1</t>
  </si>
  <si>
    <t>Suministro, transporte e instalación de tubería ranurada ASTM A -53  8" A.C. SCH 40 y los materiales necesarios para su correcta instalación</t>
  </si>
  <si>
    <t>ESP 9.3.1.2</t>
  </si>
  <si>
    <t>9.3.1.2</t>
  </si>
  <si>
    <t>Suministro, transporte e instalación de tubería ranurada ASTM A -53  6" A.C. SCH 40 y los materiales necesarios para su correcta instalación</t>
  </si>
  <si>
    <t>ESP 9.3.1.3</t>
  </si>
  <si>
    <t>9.3.1.3</t>
  </si>
  <si>
    <t>Suministro, transporte e instalación de tubería ranurada ASTM A -53  4" A.C. SCH 40 y los materiales necesarios para su correcta instalación</t>
  </si>
  <si>
    <t>ESP 9.3.1.4</t>
  </si>
  <si>
    <t>9.3.1.4</t>
  </si>
  <si>
    <t>Suministro, transporte e instalación de tubería ranurada ASTM A -53  3" A.C. SCH 40 y los materiales necesarios para su correcta instalación</t>
  </si>
  <si>
    <t>ESP 9.3.1.5</t>
  </si>
  <si>
    <t>9.3.1.5</t>
  </si>
  <si>
    <t>Suministro, transporte e instalación de tubería ranurada ASTM A -53  2 1/2" A.C. SCH 40 y los materiales necesarios para su correcta instalación</t>
  </si>
  <si>
    <t>ESP 9.3.1.6</t>
  </si>
  <si>
    <t>9.3.1.6</t>
  </si>
  <si>
    <t>Suministro, transporte e instalación de tubería ranurada ASTM A -53  2" A.C. SCH 40 y los materiales necesarios para su correcta instalación</t>
  </si>
  <si>
    <t>ESP 9.3.1.7</t>
  </si>
  <si>
    <t>9.3.1.7</t>
  </si>
  <si>
    <t>Suministro, transporte e instalación de tubería ranurada ASTM A -53  1 1/2" A.C. SCH 40 y los materiales necesarios para su correcta instalación</t>
  </si>
  <si>
    <t>ESP 9.3.1.8</t>
  </si>
  <si>
    <t>9.3.1.8</t>
  </si>
  <si>
    <t>Suministro, transporte e instalación de tubería ranurada ASTM A -53  1 1/4" A.C. SCH 40 y los materiales necesarios para su correcta instalación</t>
  </si>
  <si>
    <t>ESP 9.3.1.9</t>
  </si>
  <si>
    <t>9.3.1.9</t>
  </si>
  <si>
    <t>Suministro, transporte e instalación de tubería ASTM A -53  1" A.C. SCH 40 y los materiales necesarios para su correcta instalación</t>
  </si>
  <si>
    <t>ESP 9.3.1.10</t>
  </si>
  <si>
    <t>9.3.1.10</t>
  </si>
  <si>
    <t>Suministro, transporte e instalación de tubería ASTM A -53  1/2" A.C. SCH 40 y los materiales necesarios para su correcta instalación</t>
  </si>
  <si>
    <t>TOTAL DE TUBERÍAS</t>
  </si>
  <si>
    <t>9.3.2</t>
  </si>
  <si>
    <t xml:space="preserve">ACCESORIOS
</t>
  </si>
  <si>
    <t>ESP 9.3.2.1</t>
  </si>
  <si>
    <t>9.3.2.1</t>
  </si>
  <si>
    <t>Suministro, transporte e instalación de Codo 8" ranurado UL/FM y los materiales necesarios para su correcta instalación</t>
  </si>
  <si>
    <t>ESP 9.3.2.2</t>
  </si>
  <si>
    <t>9.3.2.2</t>
  </si>
  <si>
    <t>Suministro, transporte e instalación de Codo 6" ranurado UL/FM y los materiales necesarios para su correcta instalación</t>
  </si>
  <si>
    <t>ESP 9.3.2.3</t>
  </si>
  <si>
    <t>9.3.2.3</t>
  </si>
  <si>
    <t>Suministro, transporte e instalación de Codo 4" ranurado UL/FM y los materiales necesarios para su correcta instalación</t>
  </si>
  <si>
    <t>ESP 9.3.2.4</t>
  </si>
  <si>
    <t>9.3.2.4</t>
  </si>
  <si>
    <t>Suministro, transporte e instalación de Codo 3" ranurado UL/FM y los materiales necesarios para su correcta instalación</t>
  </si>
  <si>
    <t>ESP 9.3.2.5</t>
  </si>
  <si>
    <t>9.3.2.5</t>
  </si>
  <si>
    <t>Suministro, transporte e instalación de Codo 2 1/2" ranurado UL/FM y los materiales necesarios para su correcta instalación</t>
  </si>
  <si>
    <t>ESP 9.3.2.6</t>
  </si>
  <si>
    <t>9.3.2.6</t>
  </si>
  <si>
    <t>Suministro, transporte e instalación de Codo 2" ranurado UL/FM y los materiales necesarios para su correcta instalación</t>
  </si>
  <si>
    <t>ESP 9.3.2.7</t>
  </si>
  <si>
    <t>9.3.2.7</t>
  </si>
  <si>
    <t>Suministro, transporte e instalación de Codo 1 1/2" ranurado UL/FM y los materiales necesarios para su correcta instalación</t>
  </si>
  <si>
    <t>ESP 9.3.2.8</t>
  </si>
  <si>
    <t>9.3.2.8</t>
  </si>
  <si>
    <t>Suministro, transporte e instalación de Codo 1 1/4" ranurado UL/FM y los materiales necesarios para su correcta instalación</t>
  </si>
  <si>
    <t>ESP 9.3.2.9</t>
  </si>
  <si>
    <t>9.3.2.9</t>
  </si>
  <si>
    <t>Suministro, transporte e instalación de Codo 1" ranurado UL/FM y los materiales necesarios para su correcta instalación</t>
  </si>
  <si>
    <t>ESP 9.3.2.10</t>
  </si>
  <si>
    <t>9.3.2.10</t>
  </si>
  <si>
    <t>Suministro, transporte e instalación de Codo 1/2" roscado UL/FM y los materiales necesarios para su correcta instalación</t>
  </si>
  <si>
    <t>ESP 9.3.2.11</t>
  </si>
  <si>
    <t>9.3.2.11</t>
  </si>
  <si>
    <t>Suministro, transporte e instalación de TEE 6" x 4" ranurada UL/FM y los materiales necesarios para su correcta instalación</t>
  </si>
  <si>
    <t>ESP 9.3.2.12</t>
  </si>
  <si>
    <t>9.3.2.12</t>
  </si>
  <si>
    <t>Suministro, transporte e instalación de TEE 6" x 3" ranurada UL/FM y los materiales necesarios para su correcta instalación</t>
  </si>
  <si>
    <t>ESP 9.3.2.13</t>
  </si>
  <si>
    <t>9.3.2.13</t>
  </si>
  <si>
    <t>Suministro, transporte e instalación de TEE 6" ranurada UL/FM y los materiales necesarios para su correcta instalación</t>
  </si>
  <si>
    <t>ESP 9.3.2.14</t>
  </si>
  <si>
    <t>9.3.2.14</t>
  </si>
  <si>
    <t>Suministro, transporte e instalación de TEE 4"x 3"ranurada UL/FM y los materiales necesarios para su correcta instalación</t>
  </si>
  <si>
    <t>ESP 9.3.2.15</t>
  </si>
  <si>
    <t>9.3.2.15</t>
  </si>
  <si>
    <t>Suministro, transporte e instalación de TEE 4"x 2 1/2"ranurada UL/FM y los materiales necesarios para su correcta instalación</t>
  </si>
  <si>
    <t>ESP 9.3.2.16</t>
  </si>
  <si>
    <t>9.3.2.16</t>
  </si>
  <si>
    <t>Suministro, transporte e instalación de TEE 4" ranurada UL/FM y los materiales necesarios para su correcta instalación</t>
  </si>
  <si>
    <t>ESP 9.3.2.17</t>
  </si>
  <si>
    <t>9.3.2.17</t>
  </si>
  <si>
    <t>Suministro, transporte e instalación de TEE 3" X 2 1/2" ranurada UL/FM y los materiales necesarios para su correcta instalación</t>
  </si>
  <si>
    <t>ESP 9.3.2.18</t>
  </si>
  <si>
    <t>9.3.2.18</t>
  </si>
  <si>
    <t>Suministro, transporte e instalación de TEE 3" X 2" ranurada UL/FM y los materiales necesarios para su correcta instalación</t>
  </si>
  <si>
    <t>ESP 9.3.2.19</t>
  </si>
  <si>
    <t>9.3.2.19</t>
  </si>
  <si>
    <t>Suministro, transporte e instalación de TEE 3" ranurada UL/FM y los materiales necesarios para su correcta instalación</t>
  </si>
  <si>
    <t>ESP 9.3.2.20</t>
  </si>
  <si>
    <t>9.3.2.20</t>
  </si>
  <si>
    <t>Suministro, transporte e instalación de TEE 2 1/2" x 2" ranurada UL/FM y los materiales necesarios para su correcta instalación</t>
  </si>
  <si>
    <t>ESP 9.3.2.21</t>
  </si>
  <si>
    <t>9.3.2.21</t>
  </si>
  <si>
    <t>Suministro, transporte e instalación de TEE 2 1/2" ranurada UL/FM y los materiales necesarios para su correcta instalación</t>
  </si>
  <si>
    <t>ESP 9.3.2.22</t>
  </si>
  <si>
    <t>9.3.2.22</t>
  </si>
  <si>
    <t>Suministro, transporte e instalación de TEE 2" ranurada UL/FM y los materiales necesarios para su correcta instalación</t>
  </si>
  <si>
    <t>ESP 9.3.2.23</t>
  </si>
  <si>
    <t>9.3.2.23</t>
  </si>
  <si>
    <t>Suministro, transporte e instalación de TEE 1 1/2" ranurada UL/FM y los materiales necesarios para su correcta instalación</t>
  </si>
  <si>
    <t>ESP 9.3.2.24</t>
  </si>
  <si>
    <t>9.3.2.24</t>
  </si>
  <si>
    <t>Suministro, transporte e instalación de TEE 1 1/2" X 1 1/4"ranurada UL/FM y los materiales necesarios para su correcta instalación</t>
  </si>
  <si>
    <t>ESP 9.3.2.25</t>
  </si>
  <si>
    <t>9.3.2.25</t>
  </si>
  <si>
    <t>Suministro, transporte e instalación de TEE 1" ranurada UL/FM y los materiales necesarios para su correcta instalación</t>
  </si>
  <si>
    <t>ESP 9.3.2.26</t>
  </si>
  <si>
    <t>9.3.2.26</t>
  </si>
  <si>
    <t>Suministro, transporte e instalación de TEE 1/2" ranurada UL/FM y los materiales necesarios para su correcta instalación</t>
  </si>
  <si>
    <t>ESP 9.3.2.27</t>
  </si>
  <si>
    <t>9.3.2.27</t>
  </si>
  <si>
    <t>Suministro, transporte e instalación de TEE mecánica 6"x 4" ranurada UL/FM  y los materiales necesarios para su correcta instalación</t>
  </si>
  <si>
    <t>ESP 9.3.2.28</t>
  </si>
  <si>
    <t>9.3.2.28</t>
  </si>
  <si>
    <t>Suministro, transporte e instalación de TEE mecánica 6"x 2" ranurada UL/FM  y los materiales necesarios para su correcta instalación</t>
  </si>
  <si>
    <t>ESP 9.3.2.29</t>
  </si>
  <si>
    <t>9.3.2.29</t>
  </si>
  <si>
    <t>Suministro, transporte e instalación de TEE mecánica 6"x 3" ranurada UL/FM y los materiales necesarios para su correcta instalación</t>
  </si>
  <si>
    <t>ESP 9.3.2.30</t>
  </si>
  <si>
    <t>9.3.2.30</t>
  </si>
  <si>
    <t>Suministro, transporte e instalación de TEE mecánica 4"x 2 1/2" ranurada UL/FM y los materiales necesarios para su correcta instalación</t>
  </si>
  <si>
    <t>ESP 9.3.2.31</t>
  </si>
  <si>
    <t>9.3.2.31</t>
  </si>
  <si>
    <t>Suministro, transporte e instalación de TEE mecánica 3"x 1 1/2" ranurada UL/FM y los materiales necesarios para su correcta instalación</t>
  </si>
  <si>
    <t>ESP 9.3.2.32</t>
  </si>
  <si>
    <t>9.3.2.32</t>
  </si>
  <si>
    <t>Suministro, transporte e instalación de TEE mecánica 3"x 1 1/4" ranurada UL/FM y los materiales necesarios para su correcta instalación</t>
  </si>
  <si>
    <t>ESP 9.3.2.33</t>
  </si>
  <si>
    <t>9.3.2.33</t>
  </si>
  <si>
    <t>Suministro, transporte e instalación de TEE mecánica 3"x 1" ranurada UL/FM y los materiales necesarios para su correcta instalación</t>
  </si>
  <si>
    <t>ESP 9.3.2.34</t>
  </si>
  <si>
    <t>9.3.2.34</t>
  </si>
  <si>
    <t>Suministro, transporte e instalación de TEE mecánica 3"x 2" ranurada UL/FM y los materiales necesarios para su correcta instalación</t>
  </si>
  <si>
    <t>ESP 9.3.2.35</t>
  </si>
  <si>
    <t>9.3.2.35</t>
  </si>
  <si>
    <t>Suministro, transporte e instalación de TEE mecánica 2,1/2"x 1 1/2" ranurada UL/FM y los materiales necesarios para su correcta instalación</t>
  </si>
  <si>
    <t>ESP 9.3.2.36</t>
  </si>
  <si>
    <t>9.3.2.36</t>
  </si>
  <si>
    <t>Suministro, transporte e instalación de TEE mecánica 2,1/2"x 1 1/4" ranurada UL/FM y los materiales necesarios para su correcta instalación</t>
  </si>
  <si>
    <t>ESP 9.3.2.37</t>
  </si>
  <si>
    <t>9.3.2.37</t>
  </si>
  <si>
    <t>Suministro, transporte e instalación de TEE mecánica 2,1/2"x 1" ranurada UL/FM y los materiales necesarios para su correcta instalación</t>
  </si>
  <si>
    <t>ESP 9.3.2.38</t>
  </si>
  <si>
    <t>9.3.2.38</t>
  </si>
  <si>
    <t>Suministro, transporte e instalación de TEE mecánica 2"x 1 1/2" ranurada UL/FM y los materiales necesarios para su correcta instalación</t>
  </si>
  <si>
    <t>ESP 9.3.2.39</t>
  </si>
  <si>
    <t>9.3.2.39</t>
  </si>
  <si>
    <t>Suministro, transporte e instalación de TEE mecánica 2"x 1 1/4" ranurada UL/FM y los materiales necesarios para su correcta instalación</t>
  </si>
  <si>
    <t>ESP 9.3.2.40</t>
  </si>
  <si>
    <t>9.3.2.40</t>
  </si>
  <si>
    <t>Suministro, transporte e instalación de TEE mecánica 2"x 1" ranurada UL/FM y los materiales necesarios para su correcta instalación</t>
  </si>
  <si>
    <t>ESP 9.3.2.41</t>
  </si>
  <si>
    <t>9.3.2.41</t>
  </si>
  <si>
    <t>Suministro, transporte e instalación de TEE mecánica 1 1/2"x 1" ranurada UL/FM y los materiales necesarios para su correcta instalación</t>
  </si>
  <si>
    <t>ESP 9.3.2.42</t>
  </si>
  <si>
    <t>9.3.2.42</t>
  </si>
  <si>
    <t>Suministro, transporte e instalación de TEE mecánica 1 1/4"x 1" ranurada UL/FM y los materiales necesarios para su correcta instalación</t>
  </si>
  <si>
    <t>ESP 9.3.2.43</t>
  </si>
  <si>
    <t>9.3.2.43</t>
  </si>
  <si>
    <t>Suministro, transporte e instalación de reducción 8" x 6" UL/FM y los materiales necesarios para su correcta instalación</t>
  </si>
  <si>
    <t>ESP 9.3.2.44</t>
  </si>
  <si>
    <t>9.3.2.44</t>
  </si>
  <si>
    <t>Suministro, transporte e instalación de Reducción 6" x 4" UL/FM y los materiales necesarios para su correcta instalación</t>
  </si>
  <si>
    <t>ESP 9.3.2.45</t>
  </si>
  <si>
    <t>9.3.2.45</t>
  </si>
  <si>
    <t>Suministro, transporte e instalación de Reducción 6" x 3" UL/FM y los materiales necesarios para su correcta instalación</t>
  </si>
  <si>
    <t>ESP 9.3.2.46</t>
  </si>
  <si>
    <t>9.3.2.46</t>
  </si>
  <si>
    <t>Suministro, transporte e instalación de Reducción 4" x 3" UL/FM y los materiales necesarios para su correcta instalación</t>
  </si>
  <si>
    <t>ESP 9.3.2.47</t>
  </si>
  <si>
    <t>9.3.2.47</t>
  </si>
  <si>
    <t>Suministro, transporte e instalación de Reduccion 3" x 2, 1/2" UL/FM y los materiales necesarios para su correcta instalación</t>
  </si>
  <si>
    <t>ESP 9.3.2.48</t>
  </si>
  <si>
    <t>9.3.2.48</t>
  </si>
  <si>
    <t>Suministro, transporte e instalación de Reduccion 3" x 2" UL/FM y los materiales necesarios para su correcta instalación</t>
  </si>
  <si>
    <t>ESP 9.3.2.49</t>
  </si>
  <si>
    <t>9.3.2.49</t>
  </si>
  <si>
    <t>Suministro, transporte e instalación de Reducción 2 1/2" x 1 1/2" UL/FM y los materiales necesarios para su correcta instalación</t>
  </si>
  <si>
    <t>ESP 9.3.2.50</t>
  </si>
  <si>
    <t>9.3.2.50</t>
  </si>
  <si>
    <t>Suministro, transporte e instalación de Reducción 2 1/2" x 2" UL/FM y los materiales necesarios para su correcta instalación</t>
  </si>
  <si>
    <t>ESP 9.3.2.51</t>
  </si>
  <si>
    <t>9.3.2.51</t>
  </si>
  <si>
    <t>Suministro, transporte e instalación de Reducción 2" x 1, 1/2" UL/FM y los materiales necesarios para su correcta instalación</t>
  </si>
  <si>
    <t>ESP 9.3.2.52</t>
  </si>
  <si>
    <t>9.3.2.52</t>
  </si>
  <si>
    <t>Suministro, transporte e instalación de Reducción copa 1 1/4" x 3/4" UL/FM y los materiales necesarios para su correcta instalación</t>
  </si>
  <si>
    <t>ESP 9.3.2.53</t>
  </si>
  <si>
    <t>9.3.2.53</t>
  </si>
  <si>
    <t>Suministro, transporte e instalación de Reducción copa 1" x 3/4" ros-ros, 300 UL/FM y los materiales necesarios para su correcta instalación</t>
  </si>
  <si>
    <t>ESP 9.3.2.54</t>
  </si>
  <si>
    <t>9.3.2.54</t>
  </si>
  <si>
    <t>Suministro, transporte e instalación de Reducción copa 1" x 1/2" ros-ros, 300 UL/FM y los materiales necesarios para su correcta instalación</t>
  </si>
  <si>
    <t>ESP 9.3.2.55</t>
  </si>
  <si>
    <t>9.3.2.55</t>
  </si>
  <si>
    <t>Suministro, transporte e instalación de Tapón ranurado de 4" UL/FM y los materiales necesarios para su correcta instalación</t>
  </si>
  <si>
    <t>ESP 9.3.2.56</t>
  </si>
  <si>
    <t>9.3.2.56</t>
  </si>
  <si>
    <t>Suministro, transporte e instalación de Tapón ranurado de 3" UL/FM y los materiales necesarios para su correcta instalación</t>
  </si>
  <si>
    <t>ESP 9.3.2.57</t>
  </si>
  <si>
    <t>9.3.2.57</t>
  </si>
  <si>
    <t>Suministro, transporte e instalación de Tapón ranurado de 2 1/2" UL/FM y los materiales necesarios para su correcta instalación</t>
  </si>
  <si>
    <t>ESP 9.3.2.58</t>
  </si>
  <si>
    <t>9.3.2.58</t>
  </si>
  <si>
    <t>Suministro, transporte e instalación de Tapón ranurado de 2" UL/FM y los materiales necesarios para su correcta instalación</t>
  </si>
  <si>
    <t>ESP 9.3.2.59</t>
  </si>
  <si>
    <t>9.3.2.59</t>
  </si>
  <si>
    <t>Suministro, transporte e instalación de tapón ranurado de 1 1/2" UL/FM y los materiales necesarios para su correcta instalación</t>
  </si>
  <si>
    <t>ESP 9.3.2.60</t>
  </si>
  <si>
    <t>9.3.2.60</t>
  </si>
  <si>
    <t>Suministro, transporte e instalación de Tapón ranurado de 1 1/4" UL/FM y los materiales necesarios para su correcta instalación</t>
  </si>
  <si>
    <t xml:space="preserve">TOTAL DE ACCESORIOS
</t>
  </si>
  <si>
    <t>9.3.3</t>
  </si>
  <si>
    <t xml:space="preserve">UNIONES RANURADAS
</t>
  </si>
  <si>
    <t>ESP 9.3.3.1</t>
  </si>
  <si>
    <t>9.3.3.1</t>
  </si>
  <si>
    <t xml:space="preserve">Suministro, transporte e instalación de Unión ranurada flexible 8" ranurado </t>
  </si>
  <si>
    <t>ESP 9.3.3.2</t>
  </si>
  <si>
    <t>9.3.3.2</t>
  </si>
  <si>
    <t xml:space="preserve">Suministro, transporte e instalación de Unión ranurada flexible 6" ranurado </t>
  </si>
  <si>
    <t>ESP 9.3.3.3</t>
  </si>
  <si>
    <t>9.3.3.3</t>
  </si>
  <si>
    <t xml:space="preserve">Suministro, transporte e instalación de Unión ranurada flexible 4" ranurado </t>
  </si>
  <si>
    <t>ESP 9.3.3.4</t>
  </si>
  <si>
    <t>9.3.3.4</t>
  </si>
  <si>
    <t xml:space="preserve">Suministro, transporte e instalación de Unión ranurada flexible 3" ranurado </t>
  </si>
  <si>
    <t>ESP 9.3.3.5</t>
  </si>
  <si>
    <t>9.3.3.5</t>
  </si>
  <si>
    <t xml:space="preserve">Suministro, transporte e instalación de Unión ranurada flexible 2, 1/2" ranurado </t>
  </si>
  <si>
    <t>ESP 9.3.3.6</t>
  </si>
  <si>
    <t>9.3.3.6</t>
  </si>
  <si>
    <t xml:space="preserve">Suministro, transporte e instalación de Unión ranurada rígida 8" ranurado </t>
  </si>
  <si>
    <t>ESP 9.3.3.7</t>
  </si>
  <si>
    <t>9.3.3.7</t>
  </si>
  <si>
    <t xml:space="preserve">Suministro, transporte e instalación de Unión ranurada rígida 6" ranurado </t>
  </si>
  <si>
    <t>ESP 9.3.3.8</t>
  </si>
  <si>
    <t>9.3.3.8</t>
  </si>
  <si>
    <t xml:space="preserve">Suministro, transporte e instalación de Unión ranurada rígida 4" ranurado </t>
  </si>
  <si>
    <t>ESP 9.3.3.9</t>
  </si>
  <si>
    <t>9.3.3.9</t>
  </si>
  <si>
    <t xml:space="preserve">Suministro, transporte e instalación de Unión ranurada rígida 3" ranurado </t>
  </si>
  <si>
    <t>ESP 9.3.3.10</t>
  </si>
  <si>
    <t>9.3.3.10</t>
  </si>
  <si>
    <t xml:space="preserve">Suministro, transporte e instalación de Unión ranurada rígida 2,1/2" ranurado </t>
  </si>
  <si>
    <t>ESP 9.3.3.11</t>
  </si>
  <si>
    <t>9.3.3.11</t>
  </si>
  <si>
    <t xml:space="preserve">Suministro, transporte e instalación de Unión ranurada rígida 2" ranurado </t>
  </si>
  <si>
    <t>ESP 9.3.3.12</t>
  </si>
  <si>
    <t>9.3.3.12</t>
  </si>
  <si>
    <t xml:space="preserve">Suministro, transporte e instalación de Unión ranurada rígida 1 1/2" ranurado </t>
  </si>
  <si>
    <t>ESP 9.3.3.13</t>
  </si>
  <si>
    <t>9.3.3.13</t>
  </si>
  <si>
    <t xml:space="preserve">Suministro, transporte e instalación de Unión ranurada rígida 1 1/4" ranurado </t>
  </si>
  <si>
    <t xml:space="preserve">TOTAL DE UNIONES RANURADAS
</t>
  </si>
  <si>
    <t>9.3.4</t>
  </si>
  <si>
    <t xml:space="preserve">SOPORTES
</t>
  </si>
  <si>
    <t>ESP 9.3.4.1</t>
  </si>
  <si>
    <t>9.3.4.1</t>
  </si>
  <si>
    <t>Suministro, transporte e instalación de Soporte sismo resistente 8" - 4 vías tubería vertical y los materiales necesarios para su correcta instalación</t>
  </si>
  <si>
    <t>ESP 9.3.4.2</t>
  </si>
  <si>
    <t>9.3.4.2</t>
  </si>
  <si>
    <t>Suministro, transporte e instalación de Soporte sismo resistente 4" - 4 vías tubería vertical y los materiales necesarios para su correcta instalación</t>
  </si>
  <si>
    <t>ESP 9.3.4.3</t>
  </si>
  <si>
    <t>9.3.4.3</t>
  </si>
  <si>
    <t>Suministro, transporte e instalación de Soporte sismo resistente 3" - 4 vías tubería vertical y los materiales necesarios para su correcta instalación</t>
  </si>
  <si>
    <t>ESP 9.3.4.4</t>
  </si>
  <si>
    <t>9.3.4.4</t>
  </si>
  <si>
    <t>Suministro, transporte e instalación de Soporte sismo resistente 2, 1/2" - 4 vías tubería vertical y los materiales necesarios para su correcta instalación</t>
  </si>
  <si>
    <t>ESP 9.3.4.5</t>
  </si>
  <si>
    <t>9.3.4.5</t>
  </si>
  <si>
    <t>Suministro, transporte e instalación de Soporte sismo resistente 8" - 2 vías transversal y los materiales necesarios para su correcta instalación</t>
  </si>
  <si>
    <t>ESP 9.3.4.6</t>
  </si>
  <si>
    <t>9.3.4.6</t>
  </si>
  <si>
    <t>Suministro, transporte e instalación de Soporte sismo resistente 6" - 2 vías transversal y los materiales necesarios para su correcta instalación</t>
  </si>
  <si>
    <t>ESP 9.3.4.7</t>
  </si>
  <si>
    <t>9.3.4.7</t>
  </si>
  <si>
    <t>Suministro, transporte e instalación de Soporte sismo resistente 4" - 2 vías transversal y los materiales necesarios para su correcta instalación</t>
  </si>
  <si>
    <t>ESP 9.3.4.8</t>
  </si>
  <si>
    <t>9.3.4.8</t>
  </si>
  <si>
    <t>Suministro, transporte e instalación de Soporte sismo resistente 3" - 2 vías transversal y los materiales necesarios para su correcta instalación</t>
  </si>
  <si>
    <t>ESP 9.3.4.9</t>
  </si>
  <si>
    <t>9.3.4.9</t>
  </si>
  <si>
    <t>Suministro, transporte e instalación de Soporte sismo resistente 2 1/2" - 2 vías transversal y los materiales necesarios para su correcta instalación</t>
  </si>
  <si>
    <t>ESP 9.3.4.10</t>
  </si>
  <si>
    <t>9.3.4.10</t>
  </si>
  <si>
    <t>Suministro, transporte e instalación de Soporte sismo resistente 2" - 2 vías transversal y los materiales necesarios para su correcta instalación.</t>
  </si>
  <si>
    <t>ESP 9.3.4.11</t>
  </si>
  <si>
    <t>9.3.4.11</t>
  </si>
  <si>
    <t>Suministro, transporte e instalación de Soporte sismo resistente 1 1/2" - 2 vías transversal y los materiales necesarios para su correcta instalación.</t>
  </si>
  <si>
    <t>ESP 9.3.4.12</t>
  </si>
  <si>
    <t>9.3.4.12</t>
  </si>
  <si>
    <t>Suministro, transporte e instalación de Soporte sismo resistente 8" - 2 vías longitudinal y los materiales necesarios para su correcta instalación.</t>
  </si>
  <si>
    <t>ESP 9.3.4.13</t>
  </si>
  <si>
    <t>9.3.4.13</t>
  </si>
  <si>
    <t>Suministro, transporte e instalación de Soporte sismo resistente 6" - 2 vías longitudinal y los materiales necesarios para su correcta instalación.</t>
  </si>
  <si>
    <t>ESP 9.3.4.14</t>
  </si>
  <si>
    <t>9.3.4.14</t>
  </si>
  <si>
    <t>Suministro, transporte e instalación de Soporte sismo resistente 4" - 2 vías longitudinal y los materiales necesarios para su correcta instalación.</t>
  </si>
  <si>
    <t>ESP 9.3.4.15</t>
  </si>
  <si>
    <t>9.3.4.15</t>
  </si>
  <si>
    <t>Suministro, transporte e instalación de Soporte sismo resistente 3" - 2 vías longitudinal y los materiales necesarios para su correcta instalación.</t>
  </si>
  <si>
    <t>ESP 9.3.4.16</t>
  </si>
  <si>
    <t>9.3.4.16</t>
  </si>
  <si>
    <t>Suministro, transporte e instalación de Soporte sismo resistente 2 1/2" - 2 vías longitudinal y los materiales necesarios para su correcta instalación.</t>
  </si>
  <si>
    <t>ESP 9.3.4.17</t>
  </si>
  <si>
    <t>9.3.4.17</t>
  </si>
  <si>
    <t>Suministro, transporte e instalación de Soporte sismo resistente 2" - 2 vías longitudinal y los materiales necesarios para su correcta instalación.</t>
  </si>
  <si>
    <t>ESP 9.3.4.18</t>
  </si>
  <si>
    <t>9.3.4.18</t>
  </si>
  <si>
    <t>Suministro, transporte e instalación de Soporte sismo resistente 1 1/2" - 2 vías longitudinal y los materiales necesarios para su correcta instalación.</t>
  </si>
  <si>
    <t>ESP 9.3.4.19</t>
  </si>
  <si>
    <t>9.3.4.19</t>
  </si>
  <si>
    <t>Suministro, transporte e instalación de Soporte tipo pera 8" y los materiales necesarios para su correcta instalación.</t>
  </si>
  <si>
    <t>ESP 9.3.4.20</t>
  </si>
  <si>
    <t>9.3.4.20</t>
  </si>
  <si>
    <t>Suministro, transporte e instalación de Soporte tipo pera 6" y los materiales necesarios para su correcta instalación.</t>
  </si>
  <si>
    <t>ESP 9.3.4.21</t>
  </si>
  <si>
    <t>9.3.4.21</t>
  </si>
  <si>
    <t>Suministro, transporte e instalación de Soporte tipo pera 4" y los materiales necesarios para su correcta instalación.</t>
  </si>
  <si>
    <t>ESP 9.3.4.22</t>
  </si>
  <si>
    <t>9.3.4.22</t>
  </si>
  <si>
    <t>Suministro, transporte e instalación de Soporte tipo pera 3" y los materiales necesarios para su correcta instalación.</t>
  </si>
  <si>
    <t>ESP 9.3.4.23</t>
  </si>
  <si>
    <t>9.3.4.23</t>
  </si>
  <si>
    <t>Suministro, transporte e instalación de Soporte tipo pera 2 1/2" y los materiales necesarios para su correcta instalación.</t>
  </si>
  <si>
    <t>ESP 9.3.4.24</t>
  </si>
  <si>
    <t>9.3.4.24</t>
  </si>
  <si>
    <t>Suministro, transporte e instalación de Soporte tipo pera 2" y los materiales necesarios para su correcta instalación.</t>
  </si>
  <si>
    <t>ESP 9.3.4.25</t>
  </si>
  <si>
    <t>9.3.4.25</t>
  </si>
  <si>
    <t>Suministro, transporte e instalación de Soporte tipo pera 1 1/2" y los materiales necesarios para su correcta instalación.</t>
  </si>
  <si>
    <t>ESP 9.3.4.26</t>
  </si>
  <si>
    <t>9.3.4.26</t>
  </si>
  <si>
    <t>Suministro, transporte e instalación de Soporte tipo pera 1" y los materiales necesarios para su correcta instalación.</t>
  </si>
  <si>
    <t>ESP 9.3.4.27</t>
  </si>
  <si>
    <t>9.3.4.27</t>
  </si>
  <si>
    <t>Suministro, transporte e instalación de Soporte en concreto 8" y los materiales necesarios para su correcta instalación.</t>
  </si>
  <si>
    <t>ESP 9.3.4.28</t>
  </si>
  <si>
    <t>9.3.4.28</t>
  </si>
  <si>
    <t>Suministro, transporte e instalación de Soporte en concreto 6" y los materiales necesarios para su correcta instalación</t>
  </si>
  <si>
    <t>ESP 9.3.4.29</t>
  </si>
  <si>
    <t>9.3.4.29</t>
  </si>
  <si>
    <t>Suministro, transporte e instalación de Soporte en concreto 2 1/2" y los materiales necesarios para su correcta instalación</t>
  </si>
  <si>
    <t xml:space="preserve">TOTAL DE SOPORTES
</t>
  </si>
  <si>
    <t>9.3.5</t>
  </si>
  <si>
    <t xml:space="preserve">VÁLVULAS, GABINETES Y DEMÁS ACCESORIOS
</t>
  </si>
  <si>
    <t>ESP 9.3.5.1</t>
  </si>
  <si>
    <t>9.3.5.1</t>
  </si>
  <si>
    <t>Suministro, transporte e instalación de válvula OS&amp;Y ranurada supervisada UL/FM 6" y los materiales necesarios para su correcta instalación</t>
  </si>
  <si>
    <t>ESP 9.3.5.2</t>
  </si>
  <si>
    <t>9.3.5.2</t>
  </si>
  <si>
    <t>Suministro, transporte e instalación de válvula  Mariposa  ranurada supervisada de UL/FM 3" y los materiales necesarios para su correcta instalación</t>
  </si>
  <si>
    <t>ESP 9.3.5.3</t>
  </si>
  <si>
    <t>9.3.5.3</t>
  </si>
  <si>
    <t>Suministro, transporte e instalación de válvula  Mariposa  ranurada supervisada de UL/FM 2 1/2" y los materiales necesarios para su correcta instalación</t>
  </si>
  <si>
    <t>ESP 9.3.5.4</t>
  </si>
  <si>
    <t>9.3.5.4</t>
  </si>
  <si>
    <t>Suministro, transporte e instalación de cheque compuerta ranurada de 4" UL/FM 300 PSI y los materiales necesarios para su correcta instalación</t>
  </si>
  <si>
    <t>ESP 9.3.5.5</t>
  </si>
  <si>
    <t>9.3.5.5</t>
  </si>
  <si>
    <t>Suministro, transporte e instalación de cheque compuerta ranurada de 3" UL/FM 300 PSI y los materiales necesarios para su correcta instalación</t>
  </si>
  <si>
    <t>ESP 9.3.5.6</t>
  </si>
  <si>
    <t>9.3.5.6</t>
  </si>
  <si>
    <t>Suministro, transporte e instalación de cheque compuerta ranurada de 2 1/2" UL/FM 300 PSI y los materiales necesarios para su correcta instalación</t>
  </si>
  <si>
    <t>ESP 9.3.5.7</t>
  </si>
  <si>
    <t>9.3.5.7</t>
  </si>
  <si>
    <t>Suministro, transporte e instalación de válvula prueba drenaje 1 1/4" y los materiales necesarios para su correcta instalación</t>
  </si>
  <si>
    <t>ESP 9.3.5.8</t>
  </si>
  <si>
    <t>9.3.5.8</t>
  </si>
  <si>
    <t>Suministro, transporte e instalación de válvula de bola Ø1" y los materiales necesarios para su correcta instalación</t>
  </si>
  <si>
    <t>ESP 9.3.5.9</t>
  </si>
  <si>
    <t>9.3.5.9</t>
  </si>
  <si>
    <t>Suministro, transporte e instalación de válvula de bola Ø1/2" y los materiales necesarios para su correcta instalación</t>
  </si>
  <si>
    <t>ESP 9.3.5.10</t>
  </si>
  <si>
    <t>9.3.5.10</t>
  </si>
  <si>
    <t>Suministro, transporte e instalación de Sensor de Flujo 3" y los materiales necesarios para su correcta instalación</t>
  </si>
  <si>
    <t>ESP 9.3.5.11</t>
  </si>
  <si>
    <t>9.3.5.11</t>
  </si>
  <si>
    <t>Suministro, transporte e instalación de Sensor de Flujo 2 1/2" y los materiales necesarios para su correcta instalación</t>
  </si>
  <si>
    <t>ESP 9.3.5.12</t>
  </si>
  <si>
    <t>9.3.5.12</t>
  </si>
  <si>
    <t>Suministro, transporte e instalación de Manómetro Inmerso en glicerina de 0-300 PSI y los materiales necesarios para su correcta instalación</t>
  </si>
  <si>
    <t>ESP 9.3.5.13</t>
  </si>
  <si>
    <t>9.3.5.13</t>
  </si>
  <si>
    <t>Suministro, transporte e instalación de válvula desaireadora y los materiales necesarios para su correcta instalación</t>
  </si>
  <si>
    <t>ESP 9.3.5.14</t>
  </si>
  <si>
    <t>9.3.5.14</t>
  </si>
  <si>
    <t>Suministro, transporte e instalación de válvula de alivio 1/2" y los materiales necesarios para su correcta instalación</t>
  </si>
  <si>
    <t>ESP 9.3.5.15</t>
  </si>
  <si>
    <t>9.3.5.15</t>
  </si>
  <si>
    <t>Suministro, transporte e instalación de Estaciones de manguera clase II dotadas de manguera de 100 pies de Ø1 1/2" UL/FM con válvula tipo restrictoras de presión UL FM y los materiales necesarios para su correcta instalación</t>
  </si>
  <si>
    <t>ESP 9.3.5.16</t>
  </si>
  <si>
    <t>9.3.5.16</t>
  </si>
  <si>
    <t>Suministro, transporte e instalación de válvula de regulación de presión 4" ref. Victaulic 867 42T o similar y los materiales necesarios para su correcta instalación</t>
  </si>
  <si>
    <t>ESP 9.3.5.17</t>
  </si>
  <si>
    <t>9.3.5.17</t>
  </si>
  <si>
    <t>Suministro, transporte e instalación de válvula de alivio sistema de regulación de presión 4" ref. Victaulic 867 43T o similar y los materiales necesarios para su correcta instalación</t>
  </si>
  <si>
    <t>ESP 9.3.5.18</t>
  </si>
  <si>
    <t>9.3.5.18</t>
  </si>
  <si>
    <t>Suministro, transporte e instalación de válvula de 2.5" de tipo restrictora de presión para conexión del cuerpo de bomberos y los materiales necesarios para su correcta instalación</t>
  </si>
  <si>
    <t xml:space="preserve">TOTAL DE VÁLVULAS, GABINETES Y DEMÁS ACCESORIOS
</t>
  </si>
  <si>
    <t>9.3.6</t>
  </si>
  <si>
    <t xml:space="preserve">ROCIADORES
</t>
  </si>
  <si>
    <t>ESP 9.3.6.1</t>
  </si>
  <si>
    <t>9.3.6.1</t>
  </si>
  <si>
    <t>Suministro, transporte e instalación de K 8,0 montante, respuesta estándar, temperatura de activación de 141°C (286°F) UL/FM y los materiales necesarios para su correcta instalación</t>
  </si>
  <si>
    <t>ESP 9.3.6.2</t>
  </si>
  <si>
    <t>9.3.6.2</t>
  </si>
  <si>
    <t>Suministro, transporte e instalación de K 8,0  orientación montante, respuesta rápida y temperatura de activación 57°C (135°F) UL/FM y los materiales necesarios para su correcta instalación</t>
  </si>
  <si>
    <t>ESP 9.3.6.3</t>
  </si>
  <si>
    <t>9.3.6.3</t>
  </si>
  <si>
    <t>Suministro, transporte e instalación de K 8,0  orientación pendiente, respuesta rápida y temperatura de activación 68°C (155°F) UL/FM (shut de basuras) y los materiales necesarios para su correcta instalación</t>
  </si>
  <si>
    <t>ESP 9.3.6.4</t>
  </si>
  <si>
    <t>9.3.6.4</t>
  </si>
  <si>
    <t>Suministro, transporte e instalación de K 5,6, orientación montante, respuesta rápida y temperatura de activación 57°C (135°F) UL/FM y los materiales necesarios para su correcta instalación</t>
  </si>
  <si>
    <t>ESP 9.3.6.5</t>
  </si>
  <si>
    <t>9.3.6.5</t>
  </si>
  <si>
    <t>ESP 9.3.6.6</t>
  </si>
  <si>
    <t>9.3.6.6</t>
  </si>
  <si>
    <t>Suministro, transporte e instalación de K 11,2, orientación pendiente, respuesta rápida y temperatura de activación 68°C (155°F) UL/FM  y los materiales necesarios para su correcta instalación(armerillo)</t>
  </si>
  <si>
    <t xml:space="preserve">TOTAL DE ROCIADORES
</t>
  </si>
  <si>
    <t>9.3.7</t>
  </si>
  <si>
    <t>SISTEMA DE BOMBEO RCI</t>
  </si>
  <si>
    <t>ESP 9.3.7.1</t>
  </si>
  <si>
    <t>9.3.7.1</t>
  </si>
  <si>
    <t>Suministro, instalación y puesta en marcha de un sistema de bombeo tipo Diésel UL/FM de 750 gpm a una presión de operación de 190 psi. Incluye la totalidad de los elementos constitutivos de un sistema de bombeo completo tales como ( pero no limitado a ) tableros, válvulas, válvula de alivio, retornos, tuberías, acoples, exosto, tanque de combustible, bomba jockey, acoples, bridas, soportes, grouting, ingeniería de detalle, montaje, garantías, servicio postventa y los materiales necesarios para su correcta instalación. El suministro e instalación en su totalidad debe estar de acuerdo a los requerido por la última edición de NFPA 20 y FM global.</t>
  </si>
  <si>
    <t>TOTAL DE SISTEMA DE BOMBEO RCI</t>
  </si>
  <si>
    <t>TOTAL DE RED CONTRA INCENDIOS - RCI</t>
  </si>
  <si>
    <t>9.4.0</t>
  </si>
  <si>
    <t xml:space="preserve"> SISTEMA DE AGENTE LIMPIO INERGEN IG-541</t>
  </si>
  <si>
    <t>9.4.1</t>
  </si>
  <si>
    <t>SISTEMA DE EXTINCIÓN IG-541 (IMPORTADO)</t>
  </si>
  <si>
    <t>ESP 9.4.1.1</t>
  </si>
  <si>
    <t>9.4.1.1</t>
  </si>
  <si>
    <t>Suministro, transporte e instalación de Container, INERGEN, CR,  cu. feet (12,4 cu. meters) UN o equivalente y los elementos necesarios para su correcta instalación. TRM $4298.31 COP (24-04-25), fuente: https://www.dolar-colombia.com/mes/2025-04</t>
  </si>
  <si>
    <t>ESP 9.4.1.2</t>
  </si>
  <si>
    <t>9.4.1.2</t>
  </si>
  <si>
    <t>Suministro, transporte e instalación de Flexible Discharge BEND for CV 90 and CV98(200 Bar) o equivalente y los elementos necesarios para su correcta instalación.  TRM $4298.31 COP (24-04-25), fuente: https://www.dolar-colombia.com/mes/2025-04</t>
  </si>
  <si>
    <t>ESP 9.4.1.3</t>
  </si>
  <si>
    <t>9.4.1.3</t>
  </si>
  <si>
    <t xml:space="preserve">Suministro, transporte e instalación de Actuator, Electric, HF o equivalente y los elementos necesarios para su correcta instalación.  TRM $4298.31 COP (24-04-25), fuente: https://www.dolar-colombia.com/mes/2025-04 </t>
  </si>
  <si>
    <t>ESP 9.4.1.4</t>
  </si>
  <si>
    <t>9.4.1.4</t>
  </si>
  <si>
    <t>Suministro, transporte e instalación de Booster Actuator o equivalente y los elementos necesarios para su correcta instalación. TRM $4298.31 COP (24-04-25), fuente: https://www.dolar-colombia.com/mes/2025-04</t>
  </si>
  <si>
    <t>ESP 9.4.1.5</t>
  </si>
  <si>
    <t>9.4.1.5</t>
  </si>
  <si>
    <t>Suministro, transporte e instalación de Actuator, Lever for HF Actuador o equivalente y los elementos necesarios para su correcta instalación.  TRM $4298.31 COP (24-04-25), fuente: https://www.dolar-colombia.com/mes/2025-04</t>
  </si>
  <si>
    <t>ESP 9.4.1.6</t>
  </si>
  <si>
    <t>9.4.1.6</t>
  </si>
  <si>
    <t>Suministro, transporte e instalación de Actuator,Electric, HF, Arming Tool o equivalente y los elementos necesarios para su correcta instalación.  TRM $4298.31 COP (24-04-25), fuente: https://www.dolar-colombia.com/mes/2025-04</t>
  </si>
  <si>
    <t>ESP 9.4.1.7</t>
  </si>
  <si>
    <t>9.4.1.7</t>
  </si>
  <si>
    <t>Suministro, transporte e instalación de Booster Actuator, Reset Tool o equivalente y los elementos necesarios para su correcta instalación.  TRM $4298.31 COP (24-04-25), fuente: https://www.dolar-colombia.com/mes/2025-04</t>
  </si>
  <si>
    <t>ESP 9.4.1.8</t>
  </si>
  <si>
    <t>9.4.1.8</t>
  </si>
  <si>
    <t>Suministro, transporte e instalación de Orifice Unión,  in. NPT, specify orifice size/code o equivalente y los elementos necesarios para su correcta instalación.  TRM $4298.31 COP (24-04-25), fuente: https://www.dolar-colombia.com/mes/2025-04</t>
  </si>
  <si>
    <t>ESP 9.4.1.9</t>
  </si>
  <si>
    <t>9.4.1.9</t>
  </si>
  <si>
    <t>Suministro, transporte e instalación de Acoustic Nozzle,  in. (requires part number 448419) 3/4" o equivalente y los elementos necesarios para su correcta instalación.  TRM $4298.31 COP (24-04-25), fuente: https://www.dolar-colombia.com/mes/2025-04</t>
  </si>
  <si>
    <t>ESP 9.4.1.10</t>
  </si>
  <si>
    <t>9.4.1.10</t>
  </si>
  <si>
    <t>Suministro, transporte e instalación de Orifice Pipe Assembly, in. NPT o equivalente y los elementos necesarios para su correcta instalación.  TRM $4298.31 COP (24-04-25), fuente: https://www.dolar-colombia.com/mes/2025-04</t>
  </si>
  <si>
    <t>ESP 9.4.1.11</t>
  </si>
  <si>
    <t>9.4.1.11</t>
  </si>
  <si>
    <t>Suministro, transporte e instalación de Pressure Switch, DPST (2-3/4 in, (Outlets) o equivalente y los elementos necesarios para su correcta instalación.  TRM $4298.31 COP (24-04-25), fuente: https://www.dolar-colombia.com/mes/2025-04</t>
  </si>
  <si>
    <t>ESP 9.4.1.12</t>
  </si>
  <si>
    <t>9.4.1.12</t>
  </si>
  <si>
    <t>Suministro, transporte e instalación de Pilot Valve Actuation Adaptor o equivalente y los elementos necesarios para su correcta instalación.  TRM $4298.31 COP (24-04-25), fuente: https://www.dolar-colombia.com/mes/2025-04</t>
  </si>
  <si>
    <t>ESP 9.4.1.13</t>
  </si>
  <si>
    <t>9.4.1.13</t>
  </si>
  <si>
    <t>Suministro, transporte e instalación de Male Elbow (use with Pilot Valve Actuation Adaptor) o equivalente y los elementos necesarios para su correcta instalación. TRM $4298.31 COP (24-04-25), fuente: https://www.dolar-colombia.com/mes/2025-04</t>
  </si>
  <si>
    <t>ESP 9.4.1.14</t>
  </si>
  <si>
    <t>9.4.1.14</t>
  </si>
  <si>
    <t>Suministro, transporte e instalación de Flared Tee, 1/8 x 1/4 x 1/4 in o equivalente y los elementos necesarios para su correcta instalación.  TRM $4298.31 COP (24-04-25), fuente: https://www.dolar-colombia.com/mes/2025-04</t>
  </si>
  <si>
    <t>ESP 9.4.1.15</t>
  </si>
  <si>
    <t>9.4.1.15</t>
  </si>
  <si>
    <t>Suministro, transporte e instalación de Actuation Hose Stainless braided, 16 in o equivalente y los elementos necesarios para su correcta instalación.  TRM $4298.31 COP (24-04-25), fuente: https://www.dolar-colombia.com/mes/2025-04</t>
  </si>
  <si>
    <t>ESP 9.4.1.16</t>
  </si>
  <si>
    <t>9.4.1.16</t>
  </si>
  <si>
    <t>Suministro, transporte e instalación de Switch Abort, Surface-Mount o equivalente y los elementos necesarios para su correcta instalación.  TRM $4298.31 COP (24-04-25), fuente: https://www.dolar-colombia.com/mes/2025-04</t>
  </si>
  <si>
    <t>ESP 9.4.1.17</t>
  </si>
  <si>
    <t>9.4.1.17</t>
  </si>
  <si>
    <t>Suministro, transporte e instalación de Switch Maintenance, Surface-Mount, w/key o equivalente y los elementos necesarios para su correcta instalación.  TRM $4298.31 COP (24-04-25), fuente: https://www.dolar-colombia.com/mes/2025-04</t>
  </si>
  <si>
    <t>ESP 9.4.1.18</t>
  </si>
  <si>
    <t>9.4.1.18</t>
  </si>
  <si>
    <t>Suministro, transporte e instalación de Placement Indicator Switch o equivalente y los elementos necesarios para su correcta instalación. TRM $4298.31 COP (24-04-25), fuente: https://www.dolar-colombia.com/mes/2025-04</t>
  </si>
  <si>
    <t>ESP 9.4.1.19</t>
  </si>
  <si>
    <t>9.4.1.19</t>
  </si>
  <si>
    <t>Suministro, transporte e instalación de  Acoustic Nozzle,  in. (requires part number 445710) 1 11/2" o equivalente y los elementos necesarios para su correcta instalación  TRM $4298.31 COP (24-04-25), fuente: https://www.dolar-colombia.com/mes/2025-04</t>
  </si>
  <si>
    <t>ESP 9.4.1.20</t>
  </si>
  <si>
    <t>9.4.1.20</t>
  </si>
  <si>
    <t>Suministro, transporte e instalación de Sistema de accionamiento mecánico de emergencia.  TRM $4298.31 COP (24-04-25), fuente: https://www.dolar-colombia.com/mes/2025-04</t>
  </si>
  <si>
    <t>TOTAL DE SISTEMA DE EXTINCIÓN IG-541 (IMPORTADO)</t>
  </si>
  <si>
    <t>9.4.2</t>
  </si>
  <si>
    <t>SISTEMA DE DETECCIÓN Y ALARMA IG-541 (IMPORTADO)</t>
  </si>
  <si>
    <t>ESP 9.4.2.1</t>
  </si>
  <si>
    <t>9.4.2.1</t>
  </si>
  <si>
    <t>Suministro, transporte e instalación de NFS-320, Agent release control panel, 120 VAC.  y los elementos necesarios para su correcta instalación.  TRM $4298.31 COP (24-04-25), fuente: https://www.dolar-colombia.com/mes/2025-04</t>
  </si>
  <si>
    <t>ESP 9.4.2.2</t>
  </si>
  <si>
    <t>9.4.2.2</t>
  </si>
  <si>
    <t>Suministro, transporte e instalación de Battery, 12 volt, 18 AH. (2 un)  y los elementos necesarios para su correcta instalación.  TRM $4298.31 COP (24-04-25), fuente: https://www.dolar-colombia.com/mes/2025-04</t>
  </si>
  <si>
    <t>ESP 9.4.2.3</t>
  </si>
  <si>
    <t>9.4.2.3</t>
  </si>
  <si>
    <t>Suministro, transporte e instalación de Intelligent Addressable Photo detector. + base   y los elementos necesarios para su correcta instalación.  TRM $4298.31 COP (24-04-25), fuente: https://www.dolar-colombia.com/mes/2025-04</t>
  </si>
  <si>
    <t>ESP 9.4.2.4</t>
  </si>
  <si>
    <t>9.4.2.4</t>
  </si>
  <si>
    <t>Suministro, transporte e instalación de Stopper II  y los elementos necesarios para su correcta instalación.  TRM $4298.31 COP (24-04-25), fuente: https://www.dolar-colombia.com/mes/2025-04</t>
  </si>
  <si>
    <t>ESP 9.4.2.5</t>
  </si>
  <si>
    <t>9.4.2.5</t>
  </si>
  <si>
    <t>Suministro, transporte e instalación de Dual action lexan station  y los elementos necesarios para su correcta instalación.  TRM $4298.31 COP (24-04-25), fuente: https://www.dolar-colombia.com/mes/2025-04</t>
  </si>
  <si>
    <t>ESP 9.4.2.6</t>
  </si>
  <si>
    <t>9.4.2.6</t>
  </si>
  <si>
    <t>Suministro, transporte e instalación de SB-10, Surface back box, for NBG-12LR  y los elementos necesarios para su correcta instalación.  TRM $4298.31  COP (24-04-25), fuente: https://www.dolar-colombia.com/mes/2025-04</t>
  </si>
  <si>
    <t>ESP 9.4.2.7</t>
  </si>
  <si>
    <t>9.4.2.7</t>
  </si>
  <si>
    <t>Suministro, transporte e instalación de System Sensor bell, 6 inch, 24 volt  y los elementos necesarios para su correcta instalación.  TRM $4298.31 COP (24-04-25), fuente: https://www.dolar-colombia.com/mes/2025-04</t>
  </si>
  <si>
    <t>ESP 9.4.2.8</t>
  </si>
  <si>
    <t>9.4.2.8</t>
  </si>
  <si>
    <t>Suministro, transporte e instalación de WBB Weatherproof Backbox, Red.  y los elementos necesarios para su correcta instalación. TRM $4298.31 COP (24-04-25), fuente: https://www.dolar-colombia.com/mes/2025-04</t>
  </si>
  <si>
    <t>ESP 9.4.2.9</t>
  </si>
  <si>
    <t>9.4.2.9</t>
  </si>
  <si>
    <t>Suministro, transporte e instalación de Horn Strobe  y los elementos necesarios para su correcta instalación.  TRM $4298.31 COP (24-04-25), fuente: https://www.dolar-colombia.com/mes/2025-04</t>
  </si>
  <si>
    <t>ESP 9.4.2.10</t>
  </si>
  <si>
    <t>9.4.2.10</t>
  </si>
  <si>
    <t>Suministro, transporte e instalación de Monitor Module  y los elementos necesarios para su correcta instalación.  TRM $4298.31 COP (24-04-25), fuente: https://www.dolar-colombia.com/mes/2025-04</t>
  </si>
  <si>
    <t>ESP 9.4.2.11</t>
  </si>
  <si>
    <t>9.4.2.11</t>
  </si>
  <si>
    <t>Suministro, transporte e instalación de Control Module y los elementos necesarios para su correcta instalación. TRM $4298.31 COP (24-04-25), fuente: https://www.dolar-colombia.com/mes/2025-04</t>
  </si>
  <si>
    <t>ESP 9.4.2.12</t>
  </si>
  <si>
    <t>9.4.2.12</t>
  </si>
  <si>
    <t>Suministro, transporte e instalación de Relay Module y los elementos necesarios para su correcta instalación.  TRM $4298.31 COP (24-04-25), fuente: https://www.dolar-colombia.com/mes/2025-04</t>
  </si>
  <si>
    <t>ESP 9.4.2.13</t>
  </si>
  <si>
    <t>9.4.2.13</t>
  </si>
  <si>
    <t>Suministro, transporte e instalación de Releasing Control Module  y los elementos necesarios para su correcta instalación.  TRM $4298.31 COP (24-04-25), fuente: https://www.dolar-colombia.com/mes/2025-04</t>
  </si>
  <si>
    <t>ESP 9.4.2.14</t>
  </si>
  <si>
    <t>9.4.2.14</t>
  </si>
  <si>
    <t>Suministro, transporte e instalación de Tarjetas NCM y fibra óptica para comunicar tablero principal 3030 y tablero inergen 320  y los elementos necesarios para su correcta instalación.  TRM $4298.31 COP (24-04-25), fuente: https://www.dolar-colombia.com/mes/2025-04</t>
  </si>
  <si>
    <t>ESP 9.4.2.15</t>
  </si>
  <si>
    <t>9.4.2.15</t>
  </si>
  <si>
    <t>Suministro, transporte e instalación de E700-SP-DCL-PNT/SAMPLING POINT LABELS x 50 un box y los elementos necesarios para su correcta instalación.  TRM $4298.31 COP (24-04-25), fuente: https://www.dolar-colombia.com/mes/2025-04</t>
  </si>
  <si>
    <t>ESP 9.4.2.16</t>
  </si>
  <si>
    <t>9.4.2.16</t>
  </si>
  <si>
    <t>Suministro, transporte e instalación de VEU-A10-UL/VESDA-E VEU WITH 3.5IN DISPLAY y los elementos necesarios para su correcta instalación.  TRM $4298.31 COP (24-04-25), fuente: https://www.dolar-colombia.com/mes/2025-04</t>
  </si>
  <si>
    <t>ESP 9.4.2.17</t>
  </si>
  <si>
    <t>9.4.2.17</t>
  </si>
  <si>
    <t>Suministro, transporte e instalación de VP-CLIP-US/3/4 PIPE SUPPORT CLAMP x 50 un box y los elementos necesarios para su correcta instalación.  TRM $4298.31 COP (24-04-25), fuente: https://www.dolar-colombia.com/mes/2025-04</t>
  </si>
  <si>
    <t>ESP 9.4.2.18</t>
  </si>
  <si>
    <t>9.4.2.18</t>
  </si>
  <si>
    <t>Suministro, transporte e instalación de VP-COUP/VESDA PIPE COUPLING x 15 un box  y los elementos necesarios para su correcta instalación.  TRM $4298.31 COP (24-04-25), fuente: https://www.dolar-colombia.com/mes/2025-04</t>
  </si>
  <si>
    <t>ESP 9.4.2.19</t>
  </si>
  <si>
    <t>9.4.2.19</t>
  </si>
  <si>
    <t>Suministro, transporte e instalación de VP-EC/PIPE END CAP  x 25 un per pack  y los elementos necesarios para su correcta instalación.  TRM $4298.31 COP (24-04-25), fuente: https://www.dolar-colombia.com/mes/2025-04</t>
  </si>
  <si>
    <t>ESP 9.4.2.20</t>
  </si>
  <si>
    <t>9.4.2.20</t>
  </si>
  <si>
    <t>Suministro, transporte e instalación de VP-ELB-45/PIPE ELBOW, 45 DEGREE x 10 un per pack  y los elementos necesarios para su correcta instalación.  TRM $4298.31 COP (24-04-25), fuente: https://www.dolar-colombia.com/mes/2025-04</t>
  </si>
  <si>
    <t>ESP 9.4.2.21</t>
  </si>
  <si>
    <t>9.4.2.21</t>
  </si>
  <si>
    <t>Suministro, transporte e instalación de VP-ELB-90/PIPE ELBOW, 90 DEGREE x 20 un per pack y los elementos necesarios para su correcta instalación.  TRM $4298.31 COP (24-04-25), fuente: https://www.dolar-colombia.com/mes/2025-04</t>
  </si>
  <si>
    <t>ESP 9.4.2.22</t>
  </si>
  <si>
    <t>9.4.2.22</t>
  </si>
  <si>
    <t>Suministro, transporte e instalación de VP-P-210/Vesda Pipe, 15 lengths of PVC Pipe x 14 pieces with 0.874 ID / 1.05 OD y los elementos necesarios para su correcta instalación.  TRM $4298.31 COP (24-04-25), fuente: https://www.dolar-colombia.com/mes/2025-04</t>
  </si>
  <si>
    <t>ESP 9.4.2.23</t>
  </si>
  <si>
    <t>9.4.2.23</t>
  </si>
  <si>
    <t>Suministro, transporte e instalación de VP-TEE/PIPE TEE x 15 un box  y los elementos necesarios para su correcta instalación.  TRM $4298.31 COP (24-04-25), fuente: https://www.dolar-colombia.com/mes/2025-04</t>
  </si>
  <si>
    <t>ESP 9.4.2.24</t>
  </si>
  <si>
    <t>9.4.2.24</t>
  </si>
  <si>
    <t>Suministro, transporte e instalación de VP-UNION/PIPE SOCKET UNIÓN 10 un box   y los elementos necesarios para su correcta instalación.  TRM $4298.31 COP (24-04-25), fuente: https://www.dolar-colombia.com/mes/2025-04</t>
  </si>
  <si>
    <t>ESP 9.4.2.25</t>
  </si>
  <si>
    <t>9.4.2.25</t>
  </si>
  <si>
    <t>Suministro, transporte e instalación de VPS-100US-120/PS Sglo ZONE, HSG, 120VAC  y los elementos necesarios para su correcta instalación.  TRM $4298.31 COP (24-04-25), fuente: https://www.dolar-colombia.com/mes/2025-04</t>
  </si>
  <si>
    <t>ESP 9.4.2.26</t>
  </si>
  <si>
    <t>9.4.2.26</t>
  </si>
  <si>
    <t>Suministro, transporte e instalación de VP-CUTTERS/VESDA PIPE CUTTERS  y los elementos necesarios para su correcta instalación.  TRM $4298.31 COP (24-04-25), fuente: https://www.dolar-colombia.com/mes/2025-04</t>
  </si>
  <si>
    <t>ESP 9.4.2.27</t>
  </si>
  <si>
    <t>9.4.2.27</t>
  </si>
  <si>
    <t>Suministro, transporte e instalación de VP-CEMENT/VESDA SOLVENT CEMENT, 1 PINT    y los elementos necesarios para su correcta instalación.  TRM $4298.31 COP (24-04-25), fuente: https://www.dolar-colombia.com/mes/2025-04</t>
  </si>
  <si>
    <t>ESP 9.4.2.28</t>
  </si>
  <si>
    <t xml:space="preserve"> 9.4.2.28</t>
  </si>
  <si>
    <t>Suministro, transporte e instalación de 2081-9288/12.7 AH BATTERY  y los elementos necesarios para su correcta instalación.  TRM $4298.31 COP (24-04-25), fuente: https://www.dolar-colombia.com/mes/2025-04</t>
  </si>
  <si>
    <t>ESP 9.4.2.29</t>
  </si>
  <si>
    <t>9.4.2.29</t>
  </si>
  <si>
    <t>Suministro, transporte e instalación de FDM-1/ADDRESSABLE DUAL MONITOR MODULE; WITH FLASHSCAN, TWO CLASS B CIRCUITS   y los elementos necesarios para su correcta instalación. TRM $4298.31 COP (24-04-25), fuente: https://www.dolar-colombia.com/mes/2025-04</t>
  </si>
  <si>
    <t>ESP 9.4.2.30</t>
  </si>
  <si>
    <t xml:space="preserve"> 9.4.2.30</t>
  </si>
  <si>
    <t>Suministro, transporte e instalación de Avisos de notificación de descarga del sistema IG 541 y los elementos necesarios para su correcto funcionamiento</t>
  </si>
  <si>
    <t>TOTAL DE SISTEMA DE DETECCIÓN Y ALARMA IG-541 (IMPORTADO)</t>
  </si>
  <si>
    <t>9.4.3</t>
  </si>
  <si>
    <t>OTROS (Tubería, soportes, venteos, ductos, cableado, Ingeniería, Instalación, Pruebas, Entregables)</t>
  </si>
  <si>
    <t>ESP 9.4.3.1</t>
  </si>
  <si>
    <t>9.4.3.1</t>
  </si>
  <si>
    <t>Suministro, transporte e instalación de tubería, soportes, venteos, ductos, cableado y demás elementos complementarios que puedan requerirse en caso de que, como resultado de las pruebas, se determine la necesidad de realizar cambios o ajustes en los materiales originalmente instalados, con el fin de garantizar su correcta instalación y funcionamiento. Este material será usado para la ingeniería, pruebas y entregables según sea necesario.</t>
  </si>
  <si>
    <t>ESP 9.4.3.2</t>
  </si>
  <si>
    <t>9.4.3.2</t>
  </si>
  <si>
    <t>Ingeniería, pruebas y entregables. Incluye la evaluación técnica, adecuaciones necesarias y la documentación correspondiente (planos, reportes de prueba, actas de conformidad y manuales) para garantizar el correcto funcionamiento e instalación.</t>
  </si>
  <si>
    <t>TOTAL DE OTROS</t>
  </si>
  <si>
    <t>TOTAL DE  SISTEMA DE AGENTE LIMPIO INERGEN IG-541</t>
  </si>
  <si>
    <t>TOTAL DE RED CONTRA INCENDIO</t>
  </si>
  <si>
    <t>10.0.0</t>
  </si>
  <si>
    <t>INST. HIDRÁULICAS/SANITARIAS/ GAS</t>
  </si>
  <si>
    <t>10.1.0</t>
  </si>
  <si>
    <t xml:space="preserve">RED DE GAS </t>
  </si>
  <si>
    <t>10.1.1</t>
  </si>
  <si>
    <t xml:space="preserve">RED EXTERNA </t>
  </si>
  <si>
    <t>10.1.1.1</t>
  </si>
  <si>
    <t>ACOMETIDA</t>
  </si>
  <si>
    <t>ESP 10.1.1.1.1</t>
  </si>
  <si>
    <t>10.1.1.1.1</t>
  </si>
  <si>
    <t>Suministro, transporte e instalación  de tubería PE80 32 mm, tapón y los materiales necesarios para su correcto funcionamiento y prueba de hermeticidad.</t>
  </si>
  <si>
    <t>ESP 10.1.1.1.2</t>
  </si>
  <si>
    <t>10.1.1.1.2</t>
  </si>
  <si>
    <t>Suministro, transporte e instalación de elevador de 32mm. Incluye los materiales necesarios para su correcto funcionamiento.</t>
  </si>
  <si>
    <t>TOTAL DE ACOMETIDA</t>
  </si>
  <si>
    <t xml:space="preserve">TOTAL DE RED EXTERNA </t>
  </si>
  <si>
    <t>10.1.2</t>
  </si>
  <si>
    <t xml:space="preserve">RED INTERNA </t>
  </si>
  <si>
    <t>10.1.2.1</t>
  </si>
  <si>
    <t xml:space="preserve">CENTRO DE MEDICIÓN Y REGULACIÓN </t>
  </si>
  <si>
    <t>ESP 10.1.2.1.1</t>
  </si>
  <si>
    <t>10.1.2.1.1</t>
  </si>
  <si>
    <t>Suministro, transporte e instalación de gabinete metálico de 0,80x0,80x0,30 para gas, incluye los materiales necesarios para su correcto funcionamiento</t>
  </si>
  <si>
    <t>ESP 10.1.2.1.2</t>
  </si>
  <si>
    <t>10.1.2.1.2</t>
  </si>
  <si>
    <t>Suministro, transporte e instalación de centro de medición. Incluye cillería, accesorios, válvulas, soportería, medidor G10, regulador de primera etapa (Ref. RECGAS B15-180 VIS o equivalente, presión de entrada 20-60 psi, presión de salida 2psi, Q=14 m3/h) y todos los elementos necesarios para su correcto funcionamiento.</t>
  </si>
  <si>
    <t xml:space="preserve">TOTAL DE CENTRO DE MEDICIÓN Y REGULACIÓN </t>
  </si>
  <si>
    <t>10.1.2.2</t>
  </si>
  <si>
    <t>RED INTERNA</t>
  </si>
  <si>
    <t>ESP 10.1.2.2.1</t>
  </si>
  <si>
    <t>10.1.2.2.1</t>
  </si>
  <si>
    <t>Suministro, transporte e instalación de regulador de segunda etapa. Incluye Regulador (Ref. OARA 90 o equivalente, presión de entrada 140 mbar, presión de salida 23 mbar, Q=7 m3/h) y todos los materiales necesarios para su correcto funcionamiento.</t>
  </si>
  <si>
    <t>ESP 10.1.2.2.2</t>
  </si>
  <si>
    <t>10.1.2.2.2</t>
  </si>
  <si>
    <t>Suministro, transporte e instalación de tubería DE COBRE TIPO L DE 1" y todos las materiales necesarios para su correcto funcionamiento.</t>
  </si>
  <si>
    <t>ESP 10.1.2.2.3</t>
  </si>
  <si>
    <t>10.1.2.2.3</t>
  </si>
  <si>
    <t>Suministro, transporte e instalación de tubería DE COBRE TIPO L DE 3/4" y todos las materiales necesarios para su correcto funcionamiento.</t>
  </si>
  <si>
    <t>ESP 10.1.2.2.4</t>
  </si>
  <si>
    <t>10.1.2.2.4</t>
  </si>
  <si>
    <t>Suministro, transporte e instalación de conector flexo metálico. Incluye todos los materiales necesarios para su correcto funcionamiento.</t>
  </si>
  <si>
    <t>TOTAL DE RED INTERNA</t>
  </si>
  <si>
    <t>10.1.2.3</t>
  </si>
  <si>
    <t>CALDERA</t>
  </si>
  <si>
    <t>ESP 10.1.2.3.1</t>
  </si>
  <si>
    <t>10.1.2.3.1</t>
  </si>
  <si>
    <t>Suministro, transporte e instalación de caldera a gas. Incluye caldera mural (Ref. Rinnai REU-E43 o equivalente, con capacidad de 36 lpm) y todos las materiales necesarios para su correcto funcionamiento. No incluye obra civil, materiales, ni servicios que no estén en la cotización.</t>
  </si>
  <si>
    <t>ESP 10.1.2.3.2</t>
  </si>
  <si>
    <t>10.1.2.3.2</t>
  </si>
  <si>
    <t>Suministro, transporte e instalación de RACK sobre pared (opcional). Incluye estructura soporte para montaje en pared o piso (Ref. TRW 02 o equivalente), colectores de agua fría y caliente en cobre, colector de gas en acero al carbón SCH 40, válvula de bola de agua fría y caliente para cada caldera, conexión de gas en pe-al-pe, válvula de gas para cada caldera y todos las materiales necesarios para su correcto funcionamiento. No incluye obra civil, materiales, ni servicios que no estén en la cotización.</t>
  </si>
  <si>
    <t>ESP 10.1.2.3.3</t>
  </si>
  <si>
    <t>10.1.2.3.3</t>
  </si>
  <si>
    <t xml:space="preserve">Suministro, transporte e instalación de materiales de instalación para bomba de recirculación. </t>
  </si>
  <si>
    <t>ESP 10.1.2.3.4</t>
  </si>
  <si>
    <t>10.1.2.3.4</t>
  </si>
  <si>
    <t>Suministro, transporte e instalación de ductos de 4" de 0,75 cm x 2,30 m y 4" de 0,35 cm x 1,30m de evacuación de los gases de combustión.</t>
  </si>
  <si>
    <t>ESP 10.1.2.3.5</t>
  </si>
  <si>
    <t>10.1.2.3.5</t>
  </si>
  <si>
    <t>Suministro, transporte e instalación bomba de recirculación ref. pedrollo CPm610 o equivalente.</t>
  </si>
  <si>
    <t>ESP 10.1.2.3.6</t>
  </si>
  <si>
    <t>10.1.2.3.6</t>
  </si>
  <si>
    <t>Suministro, transporte e instalación de tanque de expansión ref. ELBI DP 8L o equivalente y los materiales necesarios para su correcta instalación</t>
  </si>
  <si>
    <t>TOTAL DE CALDERA</t>
  </si>
  <si>
    <t xml:space="preserve">TOTAL DE RED INTERNA </t>
  </si>
  <si>
    <t xml:space="preserve">TOTAL DE RED DE GAS </t>
  </si>
  <si>
    <t>10.2.0</t>
  </si>
  <si>
    <t>REDES HIDRÁULICAS / SANITARIAS</t>
  </si>
  <si>
    <t>10.2.1</t>
  </si>
  <si>
    <t>INSTALACIONES HIDRÁULICAS</t>
  </si>
  <si>
    <t>ESP 10.2.1.1</t>
  </si>
  <si>
    <t>10.2.1.1</t>
  </si>
  <si>
    <t>SALIDA DE ABASTO DE AGUA FRÍA POTABLE O TRATADA DIAM 1/2". Incluye: Suministro, transporte e instalación de tubería PVC-P, RDE 9, 500 PSI, diámetro 1/2", se incluirá en dicha salida hasta un recorrido máximo de tubería no mayor a 5 m, todos los accesorios en PVC de diámetro 1/2" y accesorios reducidos que se requieran para su correcta  instalación, regatas en muros. Estos deberán estar correctamente pegados usando limpiador, soldadura y teflón apropiados, sin presentar fugas, fisuras o cualquier otra clase de anomalía.</t>
  </si>
  <si>
    <t>ESP 10.2.1.2</t>
  </si>
  <si>
    <t>10.2.1.2</t>
  </si>
  <si>
    <t>SALIDA DE ABASTO DE AGUA FRÍA DIAM 1" ADICIONAL PARA INODOROS Y ORINALES. Incluye: Suministro, transporte e instalación de tubería PVC-P, RDE 11, 400 PSI, diámetro 1", se incluirá en dicha salida hasta un recorrido máximo de tubería no mayor a 1 m desde el sensor hasta el aparato, todos los accesorios en PVC de diámetro 1" y accesorios reducidos que se requieran para su correcta  instalación, regatas en muros. Estos deberán estar correctamente pegados usando limpiador, soldadura y teflón apropiados, sin presentar fugas, fisuras o cualquier otra clase de anomalía.</t>
  </si>
  <si>
    <t>ESP 10.2.1.3</t>
  </si>
  <si>
    <t>10.2.1.3</t>
  </si>
  <si>
    <t>SALIDA DE ABASTO DE AGUA FRÍA DIAM 1 1/2". Incluye: Suministro, transporte e instalación de tubería PVC-P, RDE 21, 200 PSI, diámetro 1 1/2", se incluirá en dicha salida hasta un recorrido máximo de tubería no mayor a 4 m, todos los accesorios en PVC de diámetro 1 1/2" y accesorios reducidos que se requieran para su correcta  instalación, regatas en muros. Estos deberán estar correctamente pegados usando limpiador, soldadura y teflón apropiados, sin presentar fugas, fisuras o cualquier otra clase de anomalía.</t>
  </si>
  <si>
    <t>ESP 10.2.1.4</t>
  </si>
  <si>
    <t>10.2.1.4</t>
  </si>
  <si>
    <t>SALIDA DE ABASTO DE AGUA CALIENTE DIAM 1/2". Incluye: Suministro, transporte e instalación de tubería CPVC, 100 PSI, diámetro 1/2", se incluirá en dicha salida hasta un recorrido máximo de tubería no mayor a 4 m, todos los accesorios en CPVC de diámetro 1/2" y accesorios reducidos que se requieran para su correcta  instalación, regatas en muros. Estos deberán estar correctamente pegados usando limpiador, soldadura y teflón apropiados, sin presentar fugas, fisuras o cualquier otra clase de anomalía.</t>
  </si>
  <si>
    <t>ESP 10.2.1.5</t>
  </si>
  <si>
    <t>10.2.1.5</t>
  </si>
  <si>
    <t>CÁMARA DE AIRE AGUA FRÍA O TRATADA DIAM 1/2". Incluye: Suministro, transporte e instalación de tubería PVC-P, RDE 9, 500 PSI, diámetro 1/2" hasta 0,20m, todos los accesorios en 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</si>
  <si>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10.2.1.6</t>
  </si>
  <si>
    <t>10.2.1.6</t>
  </si>
  <si>
    <t>CÁMARA DE AIRE AGUA FRÍA O TRATADA DIAM 1 1/2". Incluye: Suministro, transporte e instalación de tubería PVC-P, RDE 21, 200 PSI, diámetro 1 1/2" hasta 0,20m, todos los accesorios en PVC de diámetro 1 1/2" incluyendo todos los accesorios reducidos que se requieran para su correcta  instalación. Estos deberán estar correctamente pegados usando limpiador, soldadura y teflón apropiados, sin presentar fugas, fisuras o cualquier otra clase de anomalía.</t>
  </si>
  <si>
    <t>ESP 10.2.1.7</t>
  </si>
  <si>
    <t>10.2.1.7</t>
  </si>
  <si>
    <t>CÁMARA DE AIRE AGUA CALIENTE DIAM 1/2". Incluye: Suministro, transporte e instalación de tubería CPVC, 100 PSI, diámetro 1/2" hasta 0,20m, todos los accesorios en CPVC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</si>
  <si>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10.2.1.8</t>
  </si>
  <si>
    <t>10.2.1.8</t>
  </si>
  <si>
    <t>tubería PVC PRESIÓN DIAM 1/2" RDE 9 COLGADA O EN MONTANTE. Incluye: Suministro, transporte e instalación de tubería PVC-P, RDE 9, 500 PSI, diámetro 1/2", todos los accesorios en 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</si>
  <si>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10.2.1.9</t>
  </si>
  <si>
    <t>10.2.1.9</t>
  </si>
  <si>
    <t>tubería PVC PRESIÓN DIAM 1-1/2" RDE 21 COLGADA O EN MONTANTE. Incluye: Suministro, transporte e instalación de tubería PVC-P, RDE 21, 200 PSI, diámetro 1-1/2", todos los accesorios en PVC de diámetro 1-1/2" incluyendo todos los accesorios reducidos que se requieran para su correcta  instalación. Estos deberán estar correctamente pegados usando limpiador, soldadura y teflón apropiados, sin presentar fugas, fisuras o cualquier otra clase de anomalía.</t>
  </si>
  <si>
    <t>ESP 10.2.1.10</t>
  </si>
  <si>
    <t>10.2.1.10</t>
  </si>
  <si>
    <t>tubería PVC PRESIÓN DIAM 2" RDE 21 COLGADA O EN MONTANTE. Incluye: Suministro, transporte e instalación de tubería PVC-P, RDE 21, 200 PSI, diámetro 2", todos los accesorios en PVC de diámetro 2" incluyendo todos los accesorios reducidos que se requieran para su correcta  instalación. Estos deberán estar correctamente pegados usando limpiador, soldadura y teflón apropiados, sin presentar fugas, fisuras o cualquier otra clase de anomalía.</t>
  </si>
  <si>
    <t>ESP 10.2.1.11</t>
  </si>
  <si>
    <t>10.2.1.11</t>
  </si>
  <si>
    <t>tubería PVC PRESIÓN DIAM 3" RDE 21 COLGADA O EN MONTANTE. Incluye: Suministro, transporte e instalación de tubería PVC-P, RDE 21, 200 PSI, diámetro 3", todos los accesorios en PVC de diámetro 3" incluyendo todos los accesorios reducidos que se requieran para su correcta  instalación. Estos deberán estar correctamente pegados usando limpiador, soldadura y teflón apropiados, sin presentar fugas, fisuras o cualquier otra clase de anomalía.</t>
  </si>
  <si>
    <t>ESP 10.2.1.12</t>
  </si>
  <si>
    <t>10.2.1.12</t>
  </si>
  <si>
    <t>tubería PVC PRESIÓN DIAM 1/2" RDE 9 ENTERRADA Y/O EMBEBIDA. Incluye: Suministro, transporte e instalación de tubería PVC-P, RDE 9, 500 PSI, diámetro 1/2", todos los accesorios en 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</si>
  <si>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10.2.1.13</t>
  </si>
  <si>
    <t>10.2.1.13</t>
  </si>
  <si>
    <t>tubería PVC PRESIÓN DIAM 1-1/2" RDE 21 ENTERRADA Y/O EMBEBIDA. Incluye: Suministro, transporte e instalación de tubería PVC-P, RDE 21, 200 PSI, diámetro 1-1/2", todos los accesorios en PVC de diámetro 1-1/2" incluyendo todos los accesorios reducidos que se requieran para su correcta instalación, excavación de 40x80cm.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</si>
  <si>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10.2.1.14</t>
  </si>
  <si>
    <t>10.2.1.14</t>
  </si>
  <si>
    <t>tubería PVC PRESIÓN DIAM 2" RDE 21 ENTERRADA Y/O EMBEBIDA. Incluye: Suministro, transporte e instalación de tubería PVC-P, RDE 21, 200 PSI, diámetro 2", todos los accesorios en PVC de diámetro 2" incluyendo todos los accesorios reducidos que se requieran para su correcta  instalación.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</si>
  <si>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10.2.1.15</t>
  </si>
  <si>
    <t>10.2.1.15</t>
  </si>
  <si>
    <t>tubería CPVC  DIAM 1/2" COLGADA O EN MONTANTE. Incluye: Suministro, transporte e instalación de tubería CPVC 100 PSI, diámetro 1/2", todos los accesorios en CPVC de diámetro 1/2" incluyendo todos los accesorios reducidos que se requieran para su correcta  instalación. Estos deberán estar correctamente pegados usando limpiador, soldadura y teflón apropiados, sin presentar fugas, fisuras o cualquier otra clase de anomalía. No incluye soportería está se pagará en su respectivo ítem.</t>
  </si>
  <si>
    <t>ESP 10.2.1.16</t>
  </si>
  <si>
    <t>10.2.1.16</t>
  </si>
  <si>
    <t>tubería CPVC  DIAM 1" COLGADA O EN MONTANTE. Incluye: Suministro, transporte e instalación de tubería CPVC 100 PSI, diámetro 1", todos los accesorios en CPVC de diámetro 1" incluyendo todos los accesorios reducidos que se requieran para su correcta  instalación. Estos deberán estar correctamente pegados usando limpiador, soldadura y teflón apropiados, sin presentar fugas, fisuras o cualquier otra clase de anomalía. No incluye soportería está se pagará en su respectivo ítem.</t>
  </si>
  <si>
    <t>ESP 10.2.1.17</t>
  </si>
  <si>
    <t>10.2.1.17</t>
  </si>
  <si>
    <t>tubería CPVC  DIAM 1 1/2" COLGADA O EN MONTANTE. Incluye: Suministro, transporte e instalación de tubería CPVC 100 PSI, diametro 2", todos los accesorios en CPVC de diámetro 2" incluyendo todos los accesorios reducidos que se requieran para su correcta  instalación. Estos deberán estar correctamente pegados usando limpiador, soldadura y teflón apropiados, sin presentar fugas, fisuras o cualquier otra clase de anomalía. No incluye soportería está se pagará en su respectivo ítem.</t>
  </si>
  <si>
    <t>ESP 10.2.1.18</t>
  </si>
  <si>
    <t>10.2.1.18</t>
  </si>
  <si>
    <t>válvula DE CIERRE RÁPIDO DIAM 1/2". Suministro, transporte e instalación de válvula cierre rápido PVC marca PAVCO 1/2" o equivalente. Se entregará debidamente instalada sin presencia de fugas ni fisuras, sometida al sistema ya presurizado. Incluye todos los elementos requeridos para su correcta instalación y funcionamiento.</t>
  </si>
  <si>
    <t>ESP 10.2.1.19</t>
  </si>
  <si>
    <t>10.2.1.19</t>
  </si>
  <si>
    <t>válvula DE CIERRE RÁPIDO DIAM 1 1/2". Suministro, transporte e instalación de válvula cierre rápido PVC marca PAVCO 1 1/2" o equivalente. Se entregará debidamente instalada sin presencia de fugas ni fisuras, sometida al sistema ya presurizado. Incluye todos los elementos requeridos para su correcta instalación y funcionamiento.</t>
  </si>
  <si>
    <t>ESP 10.2.1.20</t>
  </si>
  <si>
    <t>10.2.1.20</t>
  </si>
  <si>
    <t>válvula FLOTADOR 1 1/4". Suministro, transporte e instalación de válvula cierre rápido PVC marca PAVCO 1 1/4" o equivalente. Se entregará debidamente instalada sin presencia de fugas ni fisuras, sometida al sistema ya presurizado. Incluye todos los elementos requeridos para su correcta instalación y funcionamiento.</t>
  </si>
  <si>
    <t>ESP 10.2.1.21</t>
  </si>
  <si>
    <t>10.2.1.21</t>
  </si>
  <si>
    <t>válvula FLOTADOR 2". Suministro, transporte e instalación de válvula cierre rápido PVC marca PAVCO 2" o equivalente. Se entregará debidamente instalada sin presencia de fugas ni fisuras, sometida al sistema ya presurizado. Incluye todos los elementos requeridos para su correcta instalación y funcionamiento.</t>
  </si>
  <si>
    <t>ESP 10.2.1.22</t>
  </si>
  <si>
    <t>10.2.1.22</t>
  </si>
  <si>
    <t>válvula DE COMPUERTA 3". Suministro, transporte e instalación de válvula compuerta marca RW 2" o equivalente. Se entregará debidamente instalada sin presencia de fugas ni fisuras, sometida al sistema ya presurizado. Incluye todos los elementos requeridos para su correcta instalación y funcionamiento.</t>
  </si>
  <si>
    <t>ESP 10.2.1.23</t>
  </si>
  <si>
    <t>10.2.1.23</t>
  </si>
  <si>
    <t>válvula CHEQUE 3". Suministro, transporte e instalación de válvula cheque marca RW 2" o equivalente. Se entregará debidamente instalada sin presencia de fugas ni fisuras, sometida al sistema ya presurizado. Incluye todos los elementos requeridos para su correcta instalación y funcionamiento.</t>
  </si>
  <si>
    <t>ESP 10.2.1.24</t>
  </si>
  <si>
    <t>10.2.1.24</t>
  </si>
  <si>
    <t>MEDIDOR 50mm. Suministro, transporte e instalación de medidor 50mm (2"). Incluye accesorios para conexión a acometida de 90 mm, válvulas de compuerta, filtro en Yee, válvula cheque, nicho de 60x225cm sección interna en bloques de concreto, 2 tapas en placa de concreto de 40x60cm y una placa de concreto de 60x80cm con tapa metálica antifraude en hierro dúctil de 50x35cm, válvula antifraude homologada, válvula corte rápido PVC PAVCO o equivalente, fijación mecánica.</t>
  </si>
  <si>
    <t>ESP 10.2.1.25</t>
  </si>
  <si>
    <t>10.2.1.25</t>
  </si>
  <si>
    <t>SISTEMA DE BOMBEO AGUA POTABLE. Incluye 2 bombas multietapas para un caudal de 57.25 GPM @ 88.77mca, trifásico a 440V 3.7kW cada bomba, 1 sensores de nivel, 1 tanque hidroneumático de 200 L, 1 tablero de control y tarjeta con protocolo de comunicación MODBUS TCP/IP, sistema preensamblado de polipropileno y accesorios hidráulicos para su correcto funcionamiento.TRM  $4298.31 COP (24-04-25), fuente: https://www.dolar-colombia.com/mes/2025-04</t>
  </si>
  <si>
    <t>ESP 10.2.1.26</t>
  </si>
  <si>
    <t>10.2.1.26</t>
  </si>
  <si>
    <t>SISTEMA DE BOMBEO AGUA TRATADA.  Incluye 2 bombas multietapas para un caudal de 31.64 GPM @ 69.10mca, trifásico a 440V 3 kW cada bomba, 3 sensor de nivel, 1 tanque hidroneumático de 100 L, 1 tablero de control y tarjeta con protocolo de comunicación MODBUS TCP/IP, sistema preensamblado de polipropileno y accesorios hidráulicos para su correcto funcionamiento. TRM  $4298.31 COP (24-04-25), fuente: https://www.dolar-colombia.com/mes/2025-04</t>
  </si>
  <si>
    <t>ESP 10.2.1.27</t>
  </si>
  <si>
    <t>10.2.1.27</t>
  </si>
  <si>
    <t>SISTEMA DE BOMBEO TRASVASE DE TANQUES.  Incluye 2 bombas multietapas para un caudal de 45.76 GPM @ 20.25mca, trifásico a 440V 1.5kW cada bomba, 3 interruptores de nivel y 1 sensor de nivel, 1 filtro de agua, 1 tablero de control y tarjeta con protocolo de comunicación MODBUS TCP/IP, sistema preensamblado de polipropileno y accesorios hidráulicos para su correcto funcionamiento. TRM  $4298.31 COP (24-04-25), fuente: https://www.dolar-colombia.com/mes/2025-04</t>
  </si>
  <si>
    <t>ESP 10.2.1.28</t>
  </si>
  <si>
    <t>10.2.1.28</t>
  </si>
  <si>
    <t>Suministro, transporte e instalación de VPS-100US-120/PS S glo ZONE, HSG, 120VAC  y los elementos necesarios para su correcta instalación.  TRM $4298.31 COP (24-04-25), fuente: https://www.dolar-colombia.com/mes/2025-04</t>
  </si>
  <si>
    <t>ESP 10.2.1.29</t>
  </si>
  <si>
    <t>10.2.1.29</t>
  </si>
  <si>
    <t>SISTEMA DE BOMBEO PARA MANTENIMIENTO DE TANQUES. Incluye 1 bomba de achique, monofásico a 115V 1HP.TRM  $4298.31 COP (24-04-25), fuente: https://www.dolar-colombia.com/mes/2025-04</t>
  </si>
  <si>
    <t>ESP 10.2.1.30</t>
  </si>
  <si>
    <t>10.2.1.30</t>
  </si>
  <si>
    <t>Soporte tipo pera para tubería colgada, incluye suministro e instalación y todos los elementos para su correcto funcionamiento.</t>
  </si>
  <si>
    <t>ESP 10.2.1.31</t>
  </si>
  <si>
    <t>10.2.1.31</t>
  </si>
  <si>
    <t>EXCAVACIÓN MANUAL EN MATERIAL COMÚN MENOR A 2,00M. Bajo cualquier grado de humedad, medido en sitio. No incluye retiro de material sobrante, el mismo se pagará en su respectivo ítem</t>
  </si>
  <si>
    <t>ESP 10.2.1.32</t>
  </si>
  <si>
    <t>10.2.1.32</t>
  </si>
  <si>
    <t>tubería PVC PRESIÓN DIAM 3/4" RDE 11 COLGADA O EN MONTANTE. Incluye: Suministro, transporte e instalación de tubería PVC-P, RDE 11, 400 PSI, diámetro 3/4", todos los accesorios en PVC de diámetro 3/4" incluyendo todos los accesorios reducidos que se requieran para su correcta  instalación. Estos deberán estar correctamente pegados usando limpiador, soldadura y teflón apropiados, sin presentar fugas, fisuras o cualquier otra clase de anomalía.</t>
  </si>
  <si>
    <t>ESP 10.2.1.33</t>
  </si>
  <si>
    <t>10.2.1.33</t>
  </si>
  <si>
    <t>tubería PVC PRESIÓN DIAM 1" RDE 13,5 COLGADA O EN MONTANTE. Incluye: Suministro, transporte e instalación de tubería PVC-P, RDE 13.5, 315 PSI, diámetro 1", todos los accesorios en PVC de diámetro 1" incluyendo todos los accesorios reducidos que se requieran para su correcta  instalación. Estos deberán estar correctamente pegados usando limpiador, soldadura y teflón apropiados, sin presentar fugas, fisuras o cualquier otra clase de anomalía.</t>
  </si>
  <si>
    <t>ESP 10.2.1.34</t>
  </si>
  <si>
    <t>10.2.1.34</t>
  </si>
  <si>
    <t>tubería PVC PRESIÓN DIAM 1-1/4" RDE 21 COLGADA O EN MONTANTE. Incluye: Suministro, transporte e instalación de tubería PVC-P, RDE 21, 200 PSI, diámetro 1-1/4", todos los accesorios en PVC de diámetro 1-1/4" incluyendo todos los accesorios reducidos que se requieran para su correcta  instalación. Estos deberán estar correctamente pegados usando limpiador, soldadura y teflón apropiados, sin presentar fugas, fisuras o cualquier otra clase de anomalía.</t>
  </si>
  <si>
    <t>ESP 10.2.1.35</t>
  </si>
  <si>
    <t>10.2.1.35</t>
  </si>
  <si>
    <t>tubería PVC PRESIÓN DIAM 2 1/2" RDE 21 COLGADA O EN MONTANTE. Incluye: Suministro, transporte e instalación de tubería PVC-P, RDE 21, 200 PSI, diametro 2 1/2", todos los accesorios en PVC de diámetro 2 1/2" incluyendo todos los accesorios reducidos que se requieran para su correcta  instalación. Estos deberán estar correctamente pegados usando limpiador, soldadura y teflón apropiados, sin presentar fugas, fisuras o cualquier otra clase de anomalía.</t>
  </si>
  <si>
    <t>ESP 10.2.1.36</t>
  </si>
  <si>
    <t>10.2.1.36</t>
  </si>
  <si>
    <t>tubería PVC PRESIÓN DIAM 3/4" RDE 11 ENTERRADA Y/O EMBEBIDA. Incluye: Suministro, transporte e instalación de tubería PVC-P, RDE 11, 400 PSI, diámetro 3/4", todos los accesorios en PVC de diámetro 3/4" incluyendo todos los accesorios reducidos que se requieran para su correcta instalación, excavación de 40x80cm.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</si>
  <si>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10.2.1.37</t>
  </si>
  <si>
    <t>10.2.1.37</t>
  </si>
  <si>
    <t>tubería PVC PRESIÓN DIAM 2 1/2" RDE 21 ENTERRADA Y/O EMBEBIDA. Incluye: Suministro, transporte e instalación de tubería PVC-P, RDE 21, 200 PSI, diametro 2 1/2", todos los accesorios en PVC de diámetro 2 1/2" incluyendo todos los accesorios reducidos que se requieran para su correcta  instalación, excavación de 40x80cm.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</si>
  <si>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10.2.1.38</t>
  </si>
  <si>
    <t>10.2.1.38</t>
  </si>
  <si>
    <t>ALIMENTACIÓN DE TANQUE 3/4". Suministro, transporte e instalación de válvula de flotador  3/4" y válvula cierre rápido PVC marca PAVCO 3/4" o equivalente. Se entregará debidamente instalada sin presencia de fugas ni fisuras, sometida al sistema ya presurizado. Incluye todos los elementos requeridos para su correcta instalación y funcionamiento.</t>
  </si>
  <si>
    <t>ESP 10.2.1.39</t>
  </si>
  <si>
    <t>10.2.1.39</t>
  </si>
  <si>
    <t>ELECTROVÁLVULA 2 1/2". Suministro, transporte e instalación de válvula controlada por selenoide marca BERMAD 2 1/2" o equivalente. Se entregará debidamente instalada sin presencia de fugas ni fisuras, sometida al sistema ya presurizado. Incluye todos los elementos requeridos para su correcta instalación y funcionamiento.</t>
  </si>
  <si>
    <t>ESP 10.2.1.40</t>
  </si>
  <si>
    <t>10.2.1.40</t>
  </si>
  <si>
    <t xml:space="preserve">ELECTROVÁLVULA 3". Suministro, transporte e instalación de válvula controlada por selenoide marca BERMAD 3" o equivalente. Se entregará debidamente instalada sin presencia de fugas ni fisuras, sometida al sistema ya presurizado. Incluye todos los elementos requeridos para su correcta instalación y funcionamiento.
</t>
  </si>
  <si>
    <t>ESP 10.2.1.41</t>
  </si>
  <si>
    <t>10.2.1.41</t>
  </si>
  <si>
    <t>válvula CHEQUE 2 1/2". Suministro, transporte e instalación de válvula cheque marca RW 2 1/2" o equivalente. Se entregará debidamente instalada sin presencia de fugas ni fisuras, sometida al sistema ya presurizado. Incluye todos los elementos requeridos para su correcta instalación y funcionamiento.</t>
  </si>
  <si>
    <t>TOTAL DE INSTALACIONES HIDRÁULICAS</t>
  </si>
  <si>
    <t>10.2.2</t>
  </si>
  <si>
    <t>INSTALACIONES SANITARIAS</t>
  </si>
  <si>
    <t>ESP 10.2.2.1</t>
  </si>
  <si>
    <t>10.2.2.1</t>
  </si>
  <si>
    <t>SALIDA SANITARIA DIAM. 2". Incluye suministro, transporte e instalación de tubería PVC-S diámetro 2" y todos los accesorios hasta el tapón de prueba. Se incluirá en dicha salida hasta un recorrido máximo de tubería no mayor a 1 m. Estos deberán estar correctamente pegados usando limpiador, soldadura y teflón apropiados, sin presentar fugas, fisuras o cualquier otra clase de anomalía.</t>
  </si>
  <si>
    <t>ESP 10.2.2.2</t>
  </si>
  <si>
    <t>10.2.2.2</t>
  </si>
  <si>
    <t>SALIDA SANITARIA DIAM. 3". Incluye suministro, transporte e instalación de tubería PVC-S diámetro 3" y todos los accesorios hasta el tapón de prueba. Se incluirá en dicha salida hasta un recorrido máximo de tubería no mayor a 1 m. Estos deberán estar correctamente pegados usando limpiador, soldadura y teflón apropiados, sin presentar fugas, fisuras o cualquier otra clase de anomalía.</t>
  </si>
  <si>
    <t>ESP 10.2.2.3</t>
  </si>
  <si>
    <t>10.2.2.3</t>
  </si>
  <si>
    <t>SALIDA SANITARIA DIAM. 4". Incluye suministro, transporte e instalación de tubería PVC-S diámetro 4" y todos los accesorios hasta el tapón de prueba. Se incluirá en dicha salida hasta un recorrido máximo de tubería no mayor a 1 m. Estos deberán estar correctamente pegados usando limpiador, soldadura y teflón apropiados, sin presentar fugas, fisuras o cualquier otra clase de anomalía.</t>
  </si>
  <si>
    <t>ESP 10.2.2.4</t>
  </si>
  <si>
    <t>10.2.2.4</t>
  </si>
  <si>
    <t xml:space="preserve">tubería PVC SANITARIA DIAM. 2" COLGADA O EN BAJANTE. Incluye suministro, transporte e instalación de tubería PVC-S diámetro 2" para AGUA RESIDUAL O LLUVIA verticales y horizontales (bajantes y colectores),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</si>
  <si>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10.2.2.5</t>
  </si>
  <si>
    <t>10.2.2.5</t>
  </si>
  <si>
    <t xml:space="preserve">tubería PVC SANITARIA DIAM. 3" COLGADA O EN BAJANTE. Incluye suministro, transporte e instalación de tubería PVC-S diámetro 3" para AGUA RESIDUAL O LLUVIA verticales y horizontales (bajantes y colectores), incluye todos los accesorios en PVC de diámetro 3" incluyendo los accesorios reducidos y fijaciones que se requieran para su correcta instalación. Estos deberán estar correctamente pegados usando limpiador, soldadura y teflón apropiados, sin presentar fugas, fisuras o cualquier otra clase de anomalía. </t>
  </si>
  <si>
    <t>ESP 10.2.2.6</t>
  </si>
  <si>
    <t>10.2.2.6</t>
  </si>
  <si>
    <t xml:space="preserve">tubería PVC SANITARIA DIAM. 4" COLGADA O EN BAJANTE. Incluye suministro, transporte e instalación de tubería PVC-S diámetro 4" para AGUA RESIDUAL O LLUVIA verticales y horizontales (bajantes y colectores), incluye todos los accesorios en PVC de diámetro 4" incluyendo los accesorios reducidos y fijaciones que se requieran para su correcta instalación. Estos deberán estar correctamente pegados usando limpiador, soldadura y teflón apropiados, sin presentar fugas, fisuras o cualquier otra clase de anomalía. </t>
  </si>
  <si>
    <t>ESP 10.2.2.7</t>
  </si>
  <si>
    <t>10.2.2.7</t>
  </si>
  <si>
    <t xml:space="preserve">tubería PVC SANITARIA DIAM. 6" COLGADA O EN BAJANTE. Incluye suministro, transporte e instalación de tubería PVC-S diámetro 6" para AGUA RESIDUAL O LLUVIA verticales y horizontales (bajantes y colectores), incluye todos los accesorios en PVC de diámetro 6" incluyendo los accesorios reducidos y fijaciones que se requieran para su correcta instalación. Estos deberán estar correctamente pegados usando limpiador, soldadura y teflón apropiados, sin presentar fugas, fisuras o cualquier otra clase de anomalía. </t>
  </si>
  <si>
    <t>ESP 10.2.2.8</t>
  </si>
  <si>
    <t>10.2.2.8</t>
  </si>
  <si>
    <t xml:space="preserve">tubería PVC SANITARIA DIAM. 8" COLGADA O EN BAJANTE. Incluye suministro, transporte e instalación de tubería PVC-S diámetro 8" para AGUA RESIDUAL O LLUVIA verticales y horizontales (bajantes y colectores), incluye todos los accesorios en PVC de diámetro 8" incluyendo los accesorios reducidos y fijaciones que se requieran para su correcta instalación. Estos deberán estar correctamente pegados usando limpiador, soldadura y teflón apropiados, sin presentar fugas, fisuras o cualquier otra clase de anomalía. </t>
  </si>
  <si>
    <t>ESP 10.2.2.9</t>
  </si>
  <si>
    <t>10.2.2.9</t>
  </si>
  <si>
    <t xml:space="preserve">tubería PVC SANITARIA DIAM. 2" ENTERRADA Y/O EMBEBIDA. Incluye suministro, transporte e instalación de tubería PVC-S diámetro 2" para AGUA RESIDUAL O LLUVIA horizontales (colectores),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</si>
  <si>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10.2.2.10</t>
  </si>
  <si>
    <t>10.2.2.10</t>
  </si>
  <si>
    <t xml:space="preserve">tubería PVC SANITARIA DIAM. 4" ENTERRADA Y/O EMBEBIDA. Incluye suministro, transporte e instalación de tubería PVC-S diámetro 4" para AGUA RESIDUAL O LLUVIA horizontales (colectores), incluye todos los accesorios en PVC de diámetro 4" incluyendo los accesorios reducidos y fijaciones que se requieran para su correcta instalación. Estos deberán estar correctamente pegados usando limpiador, soldadura y teflón apropiados, sin presentar fugas, fisuras o cualquier otra clase de anomalía. </t>
  </si>
  <si>
    <t>ESP 10.2.2.11</t>
  </si>
  <si>
    <t>10.2.2.11</t>
  </si>
  <si>
    <t xml:space="preserve">tubería PVC SANITARIA DIAM. 6" ENTERRADA Y/O EMBEBIDA. Incluye suministro, transporte e instalación de tubería PVC-S diámetro 6" para AGUA RESIDUAL O LLUVIA horizontales (colectores), incluye todos los accesorios en PVC de diámetro 6" incluyendo los accesorios reducidos y fijaciones que se requieran para su correcta instalación. Estos deberán estar correctamente pegados usando limpiador, soldadura y teflón apropiados, sin presentar fugas, fisuras o cualquier otra clase de anomalía. </t>
  </si>
  <si>
    <t>ESP 10.2.2.12</t>
  </si>
  <si>
    <t>10.2.2.12</t>
  </si>
  <si>
    <t xml:space="preserve">tubería PVC SANITARIA DIAM. 8" ENTERRADA Y/O EMBEBIDA. Incluye suministro, transporte e instalación de tubería PVC-S diámetro 8" para AGUA RESIDUAL O LLUVIA horizontales (colectores), incluye todos los accesorios en PVC de diámetro 8" incluyendo los accesorios reducidos y fijaciones que se requieran para su correcta instalación. Estos deberán estar correctamente pegados usando limpiador, soldadura y teflón apropiados, sin presentar fugas, fisuras o cualquier otra clase de anomalía. </t>
  </si>
  <si>
    <t>ESP 10.2.2.13</t>
  </si>
  <si>
    <t>10.2.2.13</t>
  </si>
  <si>
    <t xml:space="preserve">tubería PVC SANITARIA DIAM. 10" ENTERRADA Y/O EMBEBIDA. Incluye suministro, transporte e instalación de tubería PVC-S diámetro 10" para AGUA RESIDUAL O LLUVIA verticales y horizontales (bajantes y colectores), incluye todos los accesorios en PVC de diámetro 10" incluyendo los accesorios reducidos y fijaciones que se requieran para su correcta instalación. Estos deberán estar correctamente pegados usando limpiador, soldadura y teflón apropiados, sin presentar fugas, fisuras o cualquier otra clase de anomalía. </t>
  </si>
  <si>
    <t>ESP 10.2.2.14</t>
  </si>
  <si>
    <t>10.2.2.14</t>
  </si>
  <si>
    <t xml:space="preserve">tubería PVC SANITARIA NOVAFORT DIAM. 315 mm ENTERRADA Y/O EMBEBIDA. Incluye suministro, transporte e instalación de tubería PVC-S diámetro 10" para AGUA RESIDUAL O LLUVIA verticales y horizontales (bajantes y colectores), incluye todos los accesorios en PVC de diámetro 10" incluyendo los accesorios reducidos y fijaciones que se requieran para su correcta instalación. Estos deberán estar correctamente pegados usando limpiador, soldadura y teflón apropiados, sin presentar fugas, fisuras o cualquier otra clase de anomalía. </t>
  </si>
  <si>
    <t>ESP 10.2.2.15</t>
  </si>
  <si>
    <t>10.2.2.15</t>
  </si>
  <si>
    <t>tubería DE DRENAJE DIAM. 6" ENTERRADA Y/O EMBEBIDA, para la construcción de sistema de drenaje por medio de filtros. Incluye suministro, transporte e instalación de tubería DE DRENAJE diámetro 6" para AGUA SUBTERRÁNEA, drenaje para obra civil sin filtro, todos los accesorios  de diámetro 6", gravilla y geodren en zanja para una profundidad de hasta 5 m y 80 cm de ancho. Estos deberán estar correctamente conectados e instalados.</t>
  </si>
  <si>
    <t>ESP 10.2.2.16</t>
  </si>
  <si>
    <t>10.2.2.16</t>
  </si>
  <si>
    <t xml:space="preserve">tubería PVC VENTILACION DIAM. 2" COLGADA O EN BAJANTE. Incluye suministro, transporte e instalación de tubería PVC-V diámetro 2" para ventilaciones verticales y horizontales,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</si>
  <si>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10.2.2.17</t>
  </si>
  <si>
    <t>10.2.2.17</t>
  </si>
  <si>
    <t xml:space="preserve">tubería PVC VENTILACION DIAM. 3" COLGADA O EN BAJANTE. Incluye suministro, transporte e instalación de tubería PVC-V diámetro 3" para ventilaciones verticales y horizontales, incluye todos los accesorios en PVC de diámetro 3" incluyendo los accesorios reducidos y fijaciones que se requieran para su correcta instalación. Estos deberán estar correctamente pegados usando limpiador, soldadura y teflón apropiados, sin presentar fugas, fisuras o cualquier otra clase de anomalía. </t>
  </si>
  <si>
    <t>ESP 10.2.2.18</t>
  </si>
  <si>
    <t>10.2.2.18</t>
  </si>
  <si>
    <t xml:space="preserve">tubería PVC VENTILACION DIAM. 2" ENTERRADA Y/O EMBEBIDA. Incluye suministro, transporte e instalación de tubería PVC-V diámetro 2" para ventilaciones verticales y horizontales,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</si>
  <si>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10.2.2.19</t>
  </si>
  <si>
    <t>10.2.2.19</t>
  </si>
  <si>
    <t>CAJA DE INSPECCIÓN. Construcción de cajas de registro de 80 x 80 x altura hasta 200 cm. (medidas internas) en concreto de 21Mpa. con impermeabilizante integral tipo Sika o equivalente,  concrefibra, el piso y tapa en concreto reforzado y respectivo herraje, los muros, el fondo y la tapa se reforzarán con malla electrosoldada de 4mm 15x15cm. Incluye suministro, transporte e instalación de los materiales, formaleta, vibrado, excavación, colocación de acero y todos los elementos necesarios para su correcta construcción y funcionamiento. Según diseño y especificaciones de la empresa de alcantarillado.</t>
  </si>
  <si>
    <t>ESP 10.2.2.20</t>
  </si>
  <si>
    <t>10.2.2.20</t>
  </si>
  <si>
    <t>CAJA DE INSPECCIÓN DE VÁLVULAS DE EYECCIÓN. Construcción de cajas de registro de 60 x 60 x altura hasta 80 cm. (medidas internas) en concreto de 21Mpa. con impermeabilizante integral tipo Sika o equivalente, con concrefibra el piso y tapa en concreto, la tapa con su respectivo herraje.  Incluye suministro, transporte e instalación de los materiales, formaleta, vibrado, excavación, colocación de acero y todos los elementos necesarios para su correcta construcción y funcionamiento. Según diseño y especificaciones de la empresa de alcantarillado.</t>
  </si>
  <si>
    <t>ESP 10.2.2.21</t>
  </si>
  <si>
    <t>10.2.2.21</t>
  </si>
  <si>
    <r>
      <rPr>
        <sz val="11"/>
        <color rgb="FF800080"/>
        <rFont val="Arial"/>
        <family val="2"/>
      </rPr>
      <t xml:space="preserve">POZO EYECTOR. Construcción de pozo para recolección de aguas subterráneas de 1,2x 1,2 m x altura hasta 5 m. (medidas internas) en concreto de 21Mpa. con impermeabilizante integral tipo Sika o equivalente, con concrefibra el piso y tapa en concreto, la tapa con su respectivo herraje. Incluye suministro, transporte e instalación de los materiales, formaleta, vibrado, excavación, colocación de acero y todos los elementos necesarios para su correcta construcción y funcionamiento. Según diseño y especificaciones de la empresa de alcantarillado.
. TRM $4298.31 (24-04-25), fuente: </t>
    </r>
    <r>
      <rPr>
        <u/>
        <sz val="11"/>
        <color rgb="FF800080"/>
        <rFont val="Arial"/>
        <family val="2"/>
      </rPr>
      <t>https://www.dolar-colombia.com/mes/2025-04</t>
    </r>
  </si>
  <si>
    <t>ESP 10.2.2.22</t>
  </si>
  <si>
    <t>10.2.2.22</t>
  </si>
  <si>
    <t>SISTEMA DE BOMBEO PARA POZO EYECTOR.  Incluye 2 bombas sumergibles de achique para un caudal de 36 GPM @ 9 mca, trifásico a 440V 1.8kW cada bomba, 3 interruptores de nivel, 1 tablero de control y tarjeta con protocolo de comunicación MODBUS TCP/IP, sistema preensamblado de polipropileno y accesorios hidráulicos para su correcto funcionamiento. TRM $4298.31 (24-04-25), fuente: https://www.dolar-colombia.com/mes/2025-04</t>
  </si>
  <si>
    <t>ESP 10.2.2.23</t>
  </si>
  <si>
    <t>10.2.2.23</t>
  </si>
  <si>
    <t>ESP 10.2.2.24</t>
  </si>
  <si>
    <t>10.2.2.24</t>
  </si>
  <si>
    <t>Soporte tipo pera de 2-8¨ para tubería colgada, incluye suministro e instalación y todos los elementos para su correcto funcionamiento.</t>
  </si>
  <si>
    <t>ESP 10.2.2.25</t>
  </si>
  <si>
    <t>10.2.2.25</t>
  </si>
  <si>
    <t xml:space="preserve">tubería PVC PRESIÓN DIAM. 3/4" COLGADA O EN BAJANTE para desagües aire acondicionado. Incluye suministro, transporte e instalación de tubería PVC-P diámetro 3/4" RDE 11 para AGUA RESIDUAL O LLUVIA verticales y horizontales (bajantes y colectores), incluye todos los accesorios en PVC de diámetro 3/4" incluyendo los accesorios reducidos y fijaciones que se requieran para su correcta instalación. Estos deberán estar correctamente pegados usando limpiador, soldadura y teflón apropiados, sin presentar fugas, fisuras o cualquier otra clase de anomalía. </t>
  </si>
  <si>
    <t>ESP 10.2.2.26</t>
  </si>
  <si>
    <t>10.2.2.26</t>
  </si>
  <si>
    <t xml:space="preserve">tubería PVC SANITARIA DIAM. 1 1/2" COLGADA O EN BAJANTE. Incluye suministro, transporte e instalación de tubería PVC-S diámetro 1 1/2" para AGUA RESIDUAL O LLUVIA verticales y horizontales (bajantes y colectores),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</si>
  <si>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10.2.2.27</t>
  </si>
  <si>
    <t>10.2.2.27</t>
  </si>
  <si>
    <t xml:space="preserve">tubería PVC SANITARIA DIAM. 3" ENTERRADA Y/O EMBEBIDA. Incluye suministro, transporte e instalación de tubería PVC-S diámetro 3" para AGUA RESIDUAL O LLUVIA horizontales (colectores), incluye todos los accesorios en PVC de diámetro 3" incluyendo los accesorios reducidos y fijaciones que se requieran para su correcta instalación, excavación de 60x150cm. Estos deberán estar correctamente pegados usando limpiador, soldadura y teflón apropiados, sin presentar fugas, fisuras o cualquier otra clase de anomalía. </t>
  </si>
  <si>
    <t>TOTAL DE INSTALACIONES SANITARIAS</t>
  </si>
  <si>
    <t>TOTAL DE REDES HIDRÁULICAS / SANITARIAS</t>
  </si>
  <si>
    <t>10.3.0</t>
  </si>
  <si>
    <t xml:space="preserve">REDES EXTERNAS </t>
  </si>
  <si>
    <t>10.3.1</t>
  </si>
  <si>
    <t>RED DE ACUEDUCTO</t>
  </si>
  <si>
    <t>ESP 10.3.1.1</t>
  </si>
  <si>
    <t>10.3.1.1</t>
  </si>
  <si>
    <t>ESP 10.3.1.2</t>
  </si>
  <si>
    <t>10.3.1.2</t>
  </si>
  <si>
    <t>EXCAVACIÓN MANUAL EN MATERIAL COMÚN MENOR A 2,00M. Bajo cualquier grado de humedad, medición en sitio. No incluye retiro de material sobrante, el mismo se pagará en su respectivo ítem</t>
  </si>
  <si>
    <t>ESP 10.3.1.3</t>
  </si>
  <si>
    <t>10.3.1.3</t>
  </si>
  <si>
    <t>Suministro e instalación de tubería Polietileno 63 mm PE 100 PN 16 enterrada y todos los materiales necesarios para su correcto funcionamiento.</t>
  </si>
  <si>
    <t>ESP 10.3.1.4</t>
  </si>
  <si>
    <t>10.3.1.4</t>
  </si>
  <si>
    <t>Suministro e instalación de tubería Polietileno  3" Rde 11 Fm 90 mm PE enterrada y todos los materiales necesarios para su correcto funcionamiento.</t>
  </si>
  <si>
    <t>ESP 10.3.1.5</t>
  </si>
  <si>
    <t>10.3.1.5</t>
  </si>
  <si>
    <t>Suministro e instalación de tubería Polietileno  6" Rde 11 Fm 160 mm PE enterrada y todos los materiales necesarios para su correcto funcionamiento.</t>
  </si>
  <si>
    <t>ESP 10.3.1.6</t>
  </si>
  <si>
    <t>10.3.1.6</t>
  </si>
  <si>
    <t>Suministro e instalación de Tee partida  ɸ=6" x 1" para CONEXIÓN RED EXISTENTE. Incluye accesorios  y todos los elementos necesarios para su correcta instalación. No incluye excavación, llenos y botada.</t>
  </si>
  <si>
    <t>ESP 10.3.1.7</t>
  </si>
  <si>
    <t>10.3.1.7</t>
  </si>
  <si>
    <t>Suministro e instalación de Tee partida  ɸ=6" x 3" para CONEXIÓN RED EXISTENTE. Incluye accesorios  y todos los elementos necesarios para su correcta instalación. No incluye excavación, llenos y botada.</t>
  </si>
  <si>
    <t>ESP 10.3.1.8</t>
  </si>
  <si>
    <t>10.3.1.8</t>
  </si>
  <si>
    <t>Empalme  ɸ=3" para con red existente. Incluye accesorios  y todos los elementos necesarios para su correcta instalación. No incluye excavación, llenos y botada.</t>
  </si>
  <si>
    <t>ESP 10.3.1.9</t>
  </si>
  <si>
    <t>10.3.1.9</t>
  </si>
  <si>
    <t>DEMOLICIÓN CON MARTILLO DEMOLEDOR DE PAVIMENTO ASFALTICO, espesor máximo de 20 cm. Incluye martillo demoledor, compresor neumático, manguera, pera y todo lo necesario para su correcta ejecución. Incluye retiro del material sobrante producto de la demolición.</t>
  </si>
  <si>
    <t>ESP 10.3.1.10</t>
  </si>
  <si>
    <t>10.3.1.10</t>
  </si>
  <si>
    <t>Suministro e instalación de MEZCLA DENSA EN CALIENTE (MDC-19) CON ASFALTO MODIFICADO TIPO II CON POLÍMEROS. Incluye suministro y transporte de mezcla asfáltica, finisher, compactador de rodillo, compactador neumático, vibrocompactador tipo rana y/o canguro, rastrilleros y todo lo necesario para su correcta instalación.</t>
  </si>
  <si>
    <t>ESP 10.3.1.11</t>
  </si>
  <si>
    <t>10.3.1.11</t>
  </si>
  <si>
    <t>ESP 10.3.1.12</t>
  </si>
  <si>
    <t>10.3.1.12</t>
  </si>
  <si>
    <t>Llenos en material provenientes de la excavación, compactados mecánicamente hasta obtener una densidad del 95% de la máxima obtenida en el ensayo del proctor modificado. Incluye transporte interno. Su medida sera en sitio ya compactado.</t>
  </si>
  <si>
    <t>ESP 10.3.1.13</t>
  </si>
  <si>
    <t>10.3.1.13</t>
  </si>
  <si>
    <t>Suministro, transporte e instalación de válvula de corte con sello elástico para red de 25 mm. Incluye caja de protección, aislamiento y los materiales necesarios para su correcta instalación.</t>
  </si>
  <si>
    <t>ESP 10.3.1.14</t>
  </si>
  <si>
    <t>10.3.1.14</t>
  </si>
  <si>
    <t>Suministro, transporte e instalación de válvula de corte con sello elástico para red de 75 mm. Incluye caja de protección y aislamiento y los materiales necesarios para su correcta instalación.</t>
  </si>
  <si>
    <t>ESP 10.3.1.15</t>
  </si>
  <si>
    <t>10.3.1.15</t>
  </si>
  <si>
    <t>Suministro e instalación de Hidrante tipo pedestal con accesorios bridados de 75 mm. Incluye mano de obra, tapones, racores, elementos de fijación, herramienta menor  y los materiales necesarios para su correcta instalación.</t>
  </si>
  <si>
    <t>TOTAL DE RED DE ACUEDUCTO</t>
  </si>
  <si>
    <t>10.3.2</t>
  </si>
  <si>
    <t>RED ALCANTARILLADO RESIDUAL</t>
  </si>
  <si>
    <t>ESP 10.3.2.1</t>
  </si>
  <si>
    <t>10.3.2.1</t>
  </si>
  <si>
    <t>ESP 10.3.2.2</t>
  </si>
  <si>
    <t>10.3.2.2</t>
  </si>
  <si>
    <t>ESP 10.3.2.3</t>
  </si>
  <si>
    <t>10.3.2.3</t>
  </si>
  <si>
    <t>Suministro y colocación de tubería PVC Alcantarillado novafort Estructural 200mm y los materiales necesarios para su correcto funcionamiento. No lleva ningún tipo de recubrimiento ni ningún tipo de concreto.</t>
  </si>
  <si>
    <t>ESP 10.3.2.4</t>
  </si>
  <si>
    <t>10.3.2.4</t>
  </si>
  <si>
    <t>Construcción de Base y cañuela para  Cámara de Inspección, construcción de las cañuelas de transición esmaltadas, cuya forma será semicircular con pendiente uniforme entre la tubería de entrada y salida en concreto de 21 MPa. La profundidad mínima de la cañuela será igual a la mitad del diámetro interior del tubo de 8", haciendo las respectivas transiciones cuando haya cambio de diámetro entre la tubería de entrada y salida.</t>
  </si>
  <si>
    <t>ESP 10.3.2.5</t>
  </si>
  <si>
    <t>10.3.2.5</t>
  </si>
  <si>
    <t>Suministro de Cono, Cuello, Anillo y Tapa para cámara de inspección y los materiales necesarios para su correcto funcionamiento</t>
  </si>
  <si>
    <t>ESP 10.3.2.6</t>
  </si>
  <si>
    <t>10.3.2.6</t>
  </si>
  <si>
    <t>Suministro, transporte e instalación de CAJA DE INSPECCIÓN. Construcción de cajas de registro de 60 x 60 x altura hasta 80 cm. (medidas internas) en concreto de 21Mpa. con impermeabilizante integral tipo Sika o equivalente, con concrefibra el piso y tapa en concreto, la tapa con su respectivo herraje. Incluye suministro, transporte e instalación de los materiales, formaleta, vibrado y todos los elementos necesarios para su correcta construcción y funcionamiento. Según diseño y especificaciones de la empresa de alcantarillado. La excavación, llenos, entresuelo y acero de refuerzo se pagarán en su ítem respectivo.</t>
  </si>
  <si>
    <t>ESP 10.3.2.7</t>
  </si>
  <si>
    <t>10.3.2.7</t>
  </si>
  <si>
    <t>Suministro e instalación de Empalme  ɸ=8" a la red existente. Incluye perforaciones, accesorios  y todos los elementos necesarios para su correcta instalación. No incluye excavación, llenos y botada.</t>
  </si>
  <si>
    <t>ESP 10.3.2.8</t>
  </si>
  <si>
    <t>10.3.2.8</t>
  </si>
  <si>
    <t>DEMOLICIÓN MANUAL DE PISO EN CONCRETO con o sin baldosa y/o mortero en cualquier material, diseño y espesor. Incluye cargue interno y acopio para su posterior retiro. Incluye retiro del material sobrante producto de la demolición</t>
  </si>
  <si>
    <t>ESP 10.3.2.9</t>
  </si>
  <si>
    <t>10.3.2.9</t>
  </si>
  <si>
    <t>DEMOLICIÓN CON MARTILLO DEMOLEDOR DE PAVIMENTO ASFALTICO, espesor máximo de 20 cm. Incluye martillo demoledor, compresor neumático, manguera, pera y todo lo necesario para su correcta ejecución. Incluye retiro del material sobrante producto de la demolición</t>
  </si>
  <si>
    <t>ESP 10.3.2.10</t>
  </si>
  <si>
    <t>10.3.2.10</t>
  </si>
  <si>
    <t>Suministro e instalación de MEZCLA DENSA EN CALIENTE (MDC-19) CON ASFALTO MODIFICADO TIPO II CON POLÍMEROS. Incluye suministro y transporte de mezcla asfáltica, finisher, compactador de rodillo, compactador neumático, vibrocompactador tipo rana y/o canguro, rastrilleros y todo lo necesario para su correcta instalación</t>
  </si>
  <si>
    <t>ESP 10.3.2.11</t>
  </si>
  <si>
    <t>10.3.2.11</t>
  </si>
  <si>
    <t>ESP 10.3.2.12</t>
  </si>
  <si>
    <t>10.3.2.12</t>
  </si>
  <si>
    <t>TOTAL DE RED ALCANTARILLADO RESIDUAL</t>
  </si>
  <si>
    <t>10.3.3</t>
  </si>
  <si>
    <t>RED ALCANTARILLADO AGUAS LLUVIAS</t>
  </si>
  <si>
    <t>ESP 10.3.3.1</t>
  </si>
  <si>
    <t>10.3.3.1</t>
  </si>
  <si>
    <t>LOCALIZACIÓN, TRAZADO Y REPLANTEO. Se utilizará personal experto con equipo de precisión (topógrafo, cadenero 1 y cadenero 2), incluye Clavo 1", larguero 2x2, tránsito y herramienta menor. Se hará con la frecuencia que lo indique la interventoría. Incluye demarcación con pintura, línea de trazado, libretas, planos y seguridad social del personal y elemento epp.</t>
  </si>
  <si>
    <t>ESP 10.3.3.2</t>
  </si>
  <si>
    <t>10.3.3.2</t>
  </si>
  <si>
    <t>ESP 10.3.3.3</t>
  </si>
  <si>
    <t>10.3.3.3</t>
  </si>
  <si>
    <t>Suministro y colocación de tubería PVC Alcantarillado novafort Estructural 315 mm y los materiales necesarios para su correcto funcionamiento. No lleva ningún tipo de recubrimiento, ni ningún tipo de concreto.</t>
  </si>
  <si>
    <t>ESP 10.3.3.4</t>
  </si>
  <si>
    <t>10.3.3.4</t>
  </si>
  <si>
    <t>Suministro y colocación de tubería PVC Alcantarillado novafort Estructural 250mm y los materiales necesarios para su correcto funcionamiento. No lleva ningún tipo de recubrimiento, ni ningún tipo de concreto.</t>
  </si>
  <si>
    <t>ESP 10.3.3.5</t>
  </si>
  <si>
    <t>10.3.3.5</t>
  </si>
  <si>
    <t>ESP 10.3.3.6</t>
  </si>
  <si>
    <t>10.3.3.6</t>
  </si>
  <si>
    <t>ESP 10.3.3.7</t>
  </si>
  <si>
    <t>10.3.3.7</t>
  </si>
  <si>
    <t>CAJA DE INSPECCIÓN. Construcción de cajas de registro de 60 x 60 x altura hasta 80 cm. (medidas internas) en concreto de 21Mpa. con impermeabilizante integral tipo Sika o equivalente, con concrefibra el piso y tapa en concreto, la tapa con su respectivo herraje. Incluye suministro, transporte e instalación de los materiales, formaleta, vibrado y todos los elementos necesarios para su correcta construcción y funcionamiento. Según diseño y especificaciones de la empresa de alcantarillado. La excavación, llenos, entresuelo y acero de refuerzo se pagarán en su ítem respectivo.</t>
  </si>
  <si>
    <t>ESP 10.3.3.8</t>
  </si>
  <si>
    <t>10.3.3.8</t>
  </si>
  <si>
    <t>Empalme  ɸ=12" a la red existente y cobertura existente. Incluye perforaciones, accesorios  y todos los elementos necesarios para su correcta instalación. No incluye excavación, llenos y botada.</t>
  </si>
  <si>
    <t>ESP 10.3.3.9</t>
  </si>
  <si>
    <t>10.3.3.9</t>
  </si>
  <si>
    <t>ESP 10.3.3.10</t>
  </si>
  <si>
    <t>10.3.3.10</t>
  </si>
  <si>
    <t>ESP 10.3.3.11</t>
  </si>
  <si>
    <t>10.3.3.11</t>
  </si>
  <si>
    <t>ESP 10.3.3.12</t>
  </si>
  <si>
    <t>10.3.3.12</t>
  </si>
  <si>
    <t>TOTAL DE RED ALCANTARILLADO AGUAS LLUVIAS</t>
  </si>
  <si>
    <t xml:space="preserve">TOTAL DE REDES EXTERNAS </t>
  </si>
  <si>
    <t>TOTAL DE INST. HIDRÁULICAS/SANITARIAS/ GAS</t>
  </si>
  <si>
    <t>11.0.0</t>
  </si>
  <si>
    <t>CARPINTERÍA METÁLICA/MADERA/FACHADA/SISTEMAS LIVIANOS</t>
  </si>
  <si>
    <t>11.1.0</t>
  </si>
  <si>
    <t>MUROS Y CIELOS EN DRYWALL</t>
  </si>
  <si>
    <t>11.1.1</t>
  </si>
  <si>
    <t>MUROS</t>
  </si>
  <si>
    <t>ESP 11.1.1.1</t>
  </si>
  <si>
    <t>11.1.1.1</t>
  </si>
  <si>
    <t>Suministro, transporte e instalación de Muro con tratamiento acústico en Drywall STC 50 espesor de aprox de 14 cm reforzado con platinas planas 10 x 10 cm y taco de madera plástica para fijación de pantallas. Doble lámina de yeso de 5/8" + perfilería base de 10 cm + aislamiento en lana mineral tipo sonowall o similar de 3” + una lámina de yeso 5/8". Acabado en material elástico tipo Impactodan 10 mm EPDM o similar para sellar juntas + masilla + pintura base para interior Drywall color blanco. Parales calibre 20 separados cada 40 cm.y los elementos necesarios para su correcta instalación.</t>
  </si>
  <si>
    <t>ESP 11.1.1.2</t>
  </si>
  <si>
    <t>11.1.1.2</t>
  </si>
  <si>
    <t>Suministro, transporte e instalación de Muro con tratamiento acústico en Drywall STC 55 espesor de aprox de 14 cm reforzado con platinas planas 10 x 10 cm y taco de madera plástica para fijación de pantallas. Doble lámina de yeso de 1/2"+ perfilería base de 10 cm +aislamiento en lana mineral tipo sonowall o similar de 3” + Doble lámina de yeso de 1/2". Acabado en material elástico tipo Impactodan 10 mm EPDM o similar para sellar juntas + masilla + pintura base para interior Drywall color blanco. Parales calibre 20 separados cada 40 cm y los materiales necesarios para su correcta instalación.</t>
  </si>
  <si>
    <t>ESP 11.1.1.3</t>
  </si>
  <si>
    <t>11.1.1.3</t>
  </si>
  <si>
    <t>Suministro, transporte e instalación de Muro en Superboard espesor aprox. de 12 cm (ancho del perfil + espesor de placa). Parales calibre 20 separados cada 40.7 cm. Placas de cemento 8 mm + perfilería base de 10 cm + cinta en fibra de vidrio de 5 cm + pintura base impermeabilizante color blanco y los materiales necesarios para su correcto funcionamiento.</t>
  </si>
  <si>
    <t>ESP 11.1.1.4</t>
  </si>
  <si>
    <t>11.1.1.4</t>
  </si>
  <si>
    <t>Suministro, transporte e instalación de Muro en Superboard espesor aprox. de 20 cm (ancho del perfil + espesor de placa). Parales calibre 20 separados cada 40.7 cm. Placas de cemento 8 mm + perfilería base de 10 cm + cinta en fibra de vidrio de 5 cm + pintura base impermeabilizante color blanco y los elementos necesarios para su correcto funcionamiento</t>
  </si>
  <si>
    <t>ESP 11.1.1.5</t>
  </si>
  <si>
    <t>11.1.1.5</t>
  </si>
  <si>
    <t>Suministro, transporte e instalación de Muro en Drywall espesor de aprox. de 12 cm (ancho del perfil más espesor de placa) reforzado con platinas planas de 10x10 cm. Placas en yeso de 1/2"+ marco en HR 10cm soldado + cinta en fibra de vidrio de 5 cm + masilla + pintura base para interior Drywall color blanco puro. Parales calibre 20 separados cada 40,7 cm. y los materiales necesarios para su correcto funcionamiento</t>
  </si>
  <si>
    <t>ESP 11.1.1.6</t>
  </si>
  <si>
    <t>11.1.1.6</t>
  </si>
  <si>
    <t>Suministro, transporte e instalación de Muro con tratamiento acústico en Drywall STC 60 espesor de aprox de 20 cm reforzado con platinas planas 10 x 10 cm y taco de madera plástica para fijación de pantallas. Doble lámina de yeso de 5/”8 + perfilería base de 10 cm +aislamiento en lana mineral tipo sonowall o similar de 3” + una lámina de yeso 5/8". Acabado en material elástico tipo Impactodan 10 mm EPDM o similar para sellar juntas + masilla + pintura para interior Drywall color blanco. Parales calibre 20 separados cada 40 cm. y los elementos necesarios para su correcta instalación.</t>
  </si>
  <si>
    <t>ESP 11.1.1.7</t>
  </si>
  <si>
    <t>11.1.1.7</t>
  </si>
  <si>
    <t>Suministro, transporte e instalación de Sistema de pared divisoria con estructura Doble. La primera estructuración compuesta en una cara de la pared con una capa de placa de yeso Gyplac® ST 1220x2440x12.7 y una segunda capa de placa de yeso Gyplac® Extradura ST 1220 x 2440 x 15.9 D+. En la otra cara de la pared una placa Superboard®
Estándar 1220x2440x10mm. Estructura doble, compuesta por canales y parales 2-1/2" x 1-5/8" cal 24 e=0,60mm como especificación mínima para pared interior de acero galvanizado y rolados en frío según NTC 5680 o ASTM C645 (especificación a validar según cálculo estructural, incluyendo componentes espesores y distanciamientos de paral) y los materiales necesarios para su correcta instalación.</t>
  </si>
  <si>
    <t>11.1.1.8</t>
  </si>
  <si>
    <t>Suministro, transporte e instalación de Muro con tratamiento acústico en Drywall STC 45. Espesor de aprox. de 12 cm (ancho del perfil mas espesor de placa). Placas en yeso de 5/8"+ perfilería base de 10cms + aislamiento en lana mineral tipo sonowall o similar de 3”+ placa en yeso de 5/8". Acabado con material elástico tipo Impactodan 10mm EPDM o similar para sellar juntas + masilla + pintura para interior Drywall color blanco . Parales calibre 20 separados cada 40 cm. Especificaciones e instalación según proveedor y los elementos necesarios para su correcta instalación.</t>
  </si>
  <si>
    <t>TOTAL DE MUROS</t>
  </si>
  <si>
    <t>11.1.2</t>
  </si>
  <si>
    <t>CIELOS</t>
  </si>
  <si>
    <t>ESP 11.1.2.1</t>
  </si>
  <si>
    <t>11.1.2.1</t>
  </si>
  <si>
    <t>Suministro, transporte  e instalación de CIELO FALSO EN PLACA DE FIBROCEMENTO (SUPERBOARD) 8mm. Incluye suministro, transporte e instalación de placa de fibrocemento de 8mm, masilla, tornillos, perfiles para estructura de soporte, pintura epóxica color blanco puro RAL 90-10 + dilatación perimetral de 1 cm., accesorios, estuco plástico, pintura tres manos o las necesarias hasta obtener una superficie pareja, homogénea y todos los elementos necesarios para su correcta instalación.</t>
  </si>
  <si>
    <t>ESP 11.1.2.2</t>
  </si>
  <si>
    <t>11.1.2.2</t>
  </si>
  <si>
    <t>Suministro, transporte e instalación de CIELO FALSO EN PANEL YESO (DRYWALL) 1/2". Incluye suministro, transporte e instalación de lámina en panel yeso de 1/2", masilla, tornillos, perfiles para estructura de soporte, instalación con dilatación perimetral en perfil de 1cm., accesorios, estuco plástico, pintura vinilo tipo 2 tres manos o las necesarias hasta obtener una superficie pareja, homogénea, color a definir según aprobación de la entidad o interventoría y todos los elementos necesarios para su correcta instalación.</t>
  </si>
  <si>
    <t>ESP 11.1.2.3</t>
  </si>
  <si>
    <t>11.1.2.3</t>
  </si>
  <si>
    <t>Suministro, transporte e instalación de Acabado en cielos en Acobarda Pete, marca Acobarda Pete de 12 mm de espesor o similar en cielos descolgado por medio de guaya de acero. Densidad del Acobarda: 191,6 kg/m3, incluye disposición de la lámina de acuerdo a diseño, lamina cortada a medida, corte sencillo, tonalidad: acorde a disponibilidad en catálogo, instalación: descolgado de cielos con guaya hasta 1m de altura, M.O (mano de obra) Altura de instalación: 3 metros de altura y los materiales necesarios para su correcto funcionamiento.</t>
  </si>
  <si>
    <t>ESP 11.1.2.4</t>
  </si>
  <si>
    <t>11.1.2.4</t>
  </si>
  <si>
    <t xml:space="preserve">suministro, transporte e instalación de Cielo lineal en perfiles Baffle 100 x 25 cm Ref. de Hunter DougloOas nacional o equivalente. Separación porta panel cada 10cm + perfil en C de sustentación + cuelga para soporte de panel. Color gris acero 6943 brillo 15%. y los elementos necesarios para su correcto funcionamiento. </t>
  </si>
  <si>
    <t>ESP 11.1.2.5</t>
  </si>
  <si>
    <t>11.1.2.5</t>
  </si>
  <si>
    <t xml:space="preserve">Suministro, transporte e instalación (remates y anclajes) de Cielo en malla expandida de aluzinc Metal Screen  de Hunter DougloOas o equivalente, terminación no aplicada. Cielo lineal en perfiles Baffle 100 x 25 cm Ref. de Hunter DougloOas nacional o equivalente. Separación porta panel cada 10cm + perfil en C de sustentación + cuelga para soporte de panel. Color gris acero 6943 brillo 15%. Color según diseño y los elementos necesarios para su correcto funcionamiento. </t>
  </si>
  <si>
    <t>ESP 11.1.2.6</t>
  </si>
  <si>
    <t>11.1.2.6</t>
  </si>
  <si>
    <t>Suministro, transporte e instalación de Cielo en Drywall cleaneo akustik Kauf circular aleatoria plus de alta absorción acústica. Placa de yeso 12,5 mm, marfil visible, velo blanco de fibra acústica, oculta instalaciones y los elementos necesarios para su correcto funcionamiento.</t>
  </si>
  <si>
    <t>ESP 11.1.2.7</t>
  </si>
  <si>
    <t>11.1.2.7</t>
  </si>
  <si>
    <t>Suministro, transporte e instalación DE Cielo Tubrise en aluzinc 4 mm montaje vertical Ref. de Hunter DougloOas o equivalente. Color según diseño. Tubrise vertical longitud 60 cms con terminación perforada. Perforaciones #118 diámetro 200 15% abierto. Sistema de montaje con parrilla de sujeción en malla 100x100 + clip de sujeción en acero inoxidable + escuadra + perno en u en acero galvanizado Separación entre tubos metálicos 60cm.y los elementos necesarios para su correcto funcionamiento.</t>
  </si>
  <si>
    <t>ESP 11.1.2.8</t>
  </si>
  <si>
    <t>11.1.2.8</t>
  </si>
  <si>
    <t>Suministro, transporte e instalación de Cielo en paneles de fieltro lineales HeartFelt Ref. de Hunter DougloOas o equivalente. Paneles de sección rectangular 40mmx55mm instalados sobre porta panel paso 100 + cuelga rígida. Modulación cada 100mm. Colores crema 7575, marrón claro 7576, marrón medio 7577. y los elementos necesarios para su correcto funcionamiento.</t>
  </si>
  <si>
    <t>ESP 11.1.2.9</t>
  </si>
  <si>
    <t>11.1.2.9</t>
  </si>
  <si>
    <t>Suministro, transporte e instalación de  panel Ecophon Solo Matrix descolgado en 30% del espacio. Y los elementos necesarios para su correcto funcionamiento.</t>
  </si>
  <si>
    <t>TOTAL DE CIELOS</t>
  </si>
  <si>
    <t>TOTAL DE MUROS Y CIELOS EN DRYWALL</t>
  </si>
  <si>
    <t>11.2.0</t>
  </si>
  <si>
    <t xml:space="preserve">FACHADA </t>
  </si>
  <si>
    <t>ESP 11.2.1</t>
  </si>
  <si>
    <t>11.2.1</t>
  </si>
  <si>
    <t>Suministro, transporte y colocación de sistema de fachada. conformada por paneles tipo sándwich prefabricados en GFRC según normas UNE 1169 y 1170 o similar. No incluye ventaneria. Incluye diseño técnico, elaboración de planos de taller y sistema de anclajes en acero galvanizado necesarios para la fijación del sistema a la estructura de soporte. Se entrega en obra.(color Quínoa 216). instalación según planos.</t>
  </si>
  <si>
    <t>11.2.2</t>
  </si>
  <si>
    <t>Suministro, transporte e instalación de sello para Sistema de Fachada conformada por paneles tipo sándwich prefabricados en GFRC  o similar, Incluye limpieza de la superficie para así garantizar el sellado, colocación de cordón de respaldo y aplicación de silicona sello tipo Silicona Dow cornig o equivalente, pago de seguridad social y todo el material necesario para su correcta instalación.</t>
  </si>
  <si>
    <t xml:space="preserve">TOTAL DE FACHADA </t>
  </si>
  <si>
    <t>11.3.0</t>
  </si>
  <si>
    <t xml:space="preserve">DIVISIONES EN ACERO INOXIDABLES  </t>
  </si>
  <si>
    <t>ESP 11.3.1</t>
  </si>
  <si>
    <t>11.3.1</t>
  </si>
  <si>
    <t>Suministro, transporte e instalación de divisiones en acero inoxidable para baños y duchas en cada nivel del edificio, incluye parales, divisiones, tabiques lisos, puertas, C extrema,  (medidas varias y longitudes variables), incluye los elementos y accesorios necesarios para su correcta instalación y funcionamiento marca Socoda o equivalente. Según especificaciones arquitectónicas</t>
  </si>
  <si>
    <t>11.3.2</t>
  </si>
  <si>
    <t>Suministro, transporte e instalación de shut de basura En poliéster Reforzado con fibra de vidrio, incluye ducto de longitud total de 29 m, con retardante al fuego de 50 cms de diámetro, Codo en lámina galvanizada, Tramo final en lámina Galvanizada, Cubo o Boca de entrada medidas aprox. 40cm x 35 cm, Accesorios y los demás elementos para su correcta instalación.</t>
  </si>
  <si>
    <t>11.3.3</t>
  </si>
  <si>
    <t>Suministro e instalación de escotilla para compuerta de malacate en lamina de aluminio de 2 mm de dimensiones 1,92 X 1,70 m, incluye chaflán en mortero  y todos los elementos necesarios para su correcto funcionamiento</t>
  </si>
  <si>
    <t xml:space="preserve">TOTAL DE DIVISIONES EN ACERO INOXIDABLES  </t>
  </si>
  <si>
    <t>11.4.0</t>
  </si>
  <si>
    <t>MARCOS Y PUERTAS METÁLICAS</t>
  </si>
  <si>
    <t>ESP 11.4.1</t>
  </si>
  <si>
    <t>11.4.1</t>
  </si>
  <si>
    <t>Suministro e instalación de puerta enrollable con motor Central BFT 170 para uso comercial. Dimensiones 3.50x 3.20 m  motorreductor electromecánico de dos motores para su automatización, 220v/60HZ, dotado de final de carrera de fácil regulación micrométrica en apertura y cierre, con electro freno incorporado, caja de mando con llave, botonera manual y un control remoto, fleje cerrado hasta 2.10 de altura y el fleje microperforado a partir de 2.10 hacia arriba. Uso comercial máximo 8 ciclos/ día.Garantia: 2 años. Incluye todos los materiales para su correcto  funcionamiento y pintura.  En lo que respecta al suministro eléctrico, el cliente es responsable de proporcionar los puntos de conexión del motor que se soliciten durante la visita técnica. No se incluye la instalación ni adaptación de infraestructura eléctrica dentro del alcance de este servicio ni trabajos de obra civil.</t>
  </si>
  <si>
    <t>ESP 11.4.2</t>
  </si>
  <si>
    <t>11.4.2</t>
  </si>
  <si>
    <t>Suministro e instalación de puerta enrollable con motor Central BFT 235 para uso comercial. Dimensiones 3.50x 4.20 m  motorreductor electromecánico de dos motores para su automatización, 220v/60HZ, dotado de final de carrera de fácil regulación micrométrica en apertura y cierre, con electro freno incorporado, caja de mando con llave, botonera manual y un control remoto, fleje cerrado hasta 2.10 de altura y el fleje microperforado a partir de 2.10 hacia arriba. Uso comercial máximo 8 ciclos/ día.Garantia: 2 años. Incluye todos los materiales para su correcto funcionamiento. En lo que respecta al suministro eléctrico, el cliente es responsable de proporcionar los puntos de conexión del motor que se soliciten durante la visita técnica. No se incluye la instalación ni adaptación de infraestructura eléctrica dentro del alcance de este servicio ni trabajos de obra civil.</t>
  </si>
  <si>
    <t>ESP 11.4.3</t>
  </si>
  <si>
    <t>11.4.3</t>
  </si>
  <si>
    <t>Suministro, transporte e instalación de P-1 Puerta cortafuego  con resistencia al fuego por 60 minutos. Medida 2,10x1,20 m en lámina de acero cold rolled cal 18 + marco en acero cold rolled calibre 16 + acabado en pintura electrostática al polvo color según especificaciones. Bisagras en acero con 4.1/2 con balineras. Barra antipánico instalada a 1.0 m del nivel de piso acabado y los elementos necesarios para su correcto funcionamiento.</t>
  </si>
  <si>
    <t>ESP 11.4.4</t>
  </si>
  <si>
    <t>11.4.4</t>
  </si>
  <si>
    <t xml:space="preserve">Suministro, transporte e instalación de P-2A Puerta metálica en lámina de acero cal 18 cold rolled de un ala batiente de 2,40m de altura + montante 0,60 mts x 1.00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t>
  </si>
  <si>
    <t>ESP 11.4.5</t>
  </si>
  <si>
    <t>11.4.5</t>
  </si>
  <si>
    <t>Suministro, transporte e instalación de P-2B Puerta metálica en lámina de acero cal 18 cold rolled de un ala batiente de 2,40m de altura + persiana superior en lámina metálica de 0,60 mts x 1.00 de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elementos necesarios para su correcto funcionamiento.</t>
  </si>
  <si>
    <t>ESP 11.4.6</t>
  </si>
  <si>
    <t>11.4.6</t>
  </si>
  <si>
    <t>Suministro, transporte e instalación de P-3A Puerta metálica en lámina de acero cal 18 cold rolled de un ala batiente de 2,40m de altura + montante 0,60 mts x 1.20.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materiales necesarios para su correcto funcionamiento.</t>
  </si>
  <si>
    <t>ESP 11.4.7</t>
  </si>
  <si>
    <t>11.4.7</t>
  </si>
  <si>
    <t>Suministro, transporte e instalación de  Puerta caniles batiente de un ala en tubería galvanizada de 1.5″ interna calibre 16. malla eslabonada, 1.23x1.60 para caniles, marco interno en ángulo de 1″1/8; incluye pasador, porta candado y picaporte. Terminada en anticorrosivo y esmalte gris y los elementos necesarios para su correcto funcionamiento.</t>
  </si>
  <si>
    <t>ESP 11.4.8</t>
  </si>
  <si>
    <t>11.4.8</t>
  </si>
  <si>
    <t xml:space="preserve">Suministro, transporte e instalación de  P-3B Puerta metálica batiente, medidas de 1.20 x2.4m, de un ala en rejilla en platina metálica inclinada a 45° de 2" x 1/8" espaciamiento a 2.5cm + bastidor en lámina metálica galvanizada doblada cal. 20. Marco en lámina metálica galvanizada doblada cal. 18, ancho igual a muro que la recibe. Acabado para todos los elementos en pintura tipo poliuretano color RAL 8028. Barra antipánico instalada a 1.0 m del nivel de piso acabado y el material necesario para su correcto funcionamiento. </t>
  </si>
  <si>
    <t>ESP 11.4.9</t>
  </si>
  <si>
    <t>11.4.9</t>
  </si>
  <si>
    <t>Suministro, transporte e instalación de P-4A Puerta metálica batiente de 2 alas, de 2.40x2.00,  en rejilla en platina metálica inclinada a 45° de 2" x 1/8" espaciamiento a 2.5cm + bastidor en lámina metálica galvanizada doblada cal. 16. Marco en lámina metálica galvanizada doblada cal. 18, ancho igual a muro que la recibe. Acabado para todos los elementos en pintura tipo poliuretano color RAL 8028. Barra antipánico instalada a 1.0 m del nivel de piso acabado.</t>
  </si>
  <si>
    <t>ESP 11.4.10</t>
  </si>
  <si>
    <t>11.4.10</t>
  </si>
  <si>
    <t>Suministro, transporte e instalación de P-4B Puerta metálica en lámina de acero cal 18 cold rolled  de dos alas batientes de 2,40m de altura + montante 0,60 mts x 2.00 de ancho. Acabado en pintura electrostática al polvo color RAL 1001 beige mate o equivalente. Marco metálico 4 cm en acabado igual que la puerta. Chapa y cerradura instaladas a 80 cms del piso a eje de chapa. Soldaduras pulidas y esmeriladas;  dimensiones, refuerzos, fijación, protección e instalación, según detalle específico y los elementos necesarios para su correcto funcionamiento</t>
  </si>
  <si>
    <t>ESP 11.4.11</t>
  </si>
  <si>
    <t>11.4.11</t>
  </si>
  <si>
    <t>Suministro, transporte e instalación de P-4C Puerta metálica batiente de 2 alas en rejilla en platina metálica inclinada a 45° de 2" x 1/8" espaciamiento a 2.5cm + bastidor en lámina metálica galvanizada doblada cal. 16, de 2.40x2.00. Marco en lámina metálica galvanizada doblada cal. 18, ancho igual a muro que la recibe. Acabado para todos los elementos en pintura tipo poliuretano color RAL 8028. Barra antipánico instalada a 1.0 m del nivel de piso acabado y los elementos necesarios para su correcto funcionamiento</t>
  </si>
  <si>
    <t>ESP 11.4.12</t>
  </si>
  <si>
    <t>11.4.12</t>
  </si>
  <si>
    <t>Suministro, transporte e instalación de P-4D Puerta metálica batiente de un ala en rejilla en platina metálica inclinada a 45° de 2" x 1/8" espaciamiento a 2.5cm + bastidor en lámina metálica galvanizada doblada cal. 16, e 2.40x2.40. Marco en lámina metálica galvanizada doblada cal. 18, ancho igual a muro que la recibe. Acabado para todos los elementos en pintura tipo poliuretano color RAL 8028. Barra antipánico instalada a 1.0 m del nivel de piso acabado y los materiales necesarios para su correcto funcionamiento.</t>
  </si>
  <si>
    <t>ESP 11.4.13</t>
  </si>
  <si>
    <t>11.4.13</t>
  </si>
  <si>
    <t>Suministro, transporte  de P-5 Puerta metálica en lámina de acero cal 18 cold rolled, de 2.40x variable entre 1.00 y 1.20, según  especificaciones Parales metálicos 10 cm en acabado igual que la puerta, Acabado en pintura electrostática al polvo color RAL 1001 o equivalente, Soldaduras pulidas y esmeriladas y los materiales necesarios para su correcto funcionamiento.</t>
  </si>
  <si>
    <t>ESP 11.4.14</t>
  </si>
  <si>
    <t>11.4.14</t>
  </si>
  <si>
    <t>Suministro, transporte e instalación de P-7A Puerta metálica en lámina de acero cal 18 cold rolled de un ala batiente de 2,40m de altura + persiana superior en lámina metálica de 0,60 mts x 0.90 de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materiales necesarios para su correcto funcionamiento.</t>
  </si>
  <si>
    <t>ESP 11.4.16</t>
  </si>
  <si>
    <t>11.4.16</t>
  </si>
  <si>
    <t>Suministro, transporte e instalación de P-8 Puerta metálica en lámina de acero cal 18 cold rolled de un ala batiente de 2,40m de altura + montante 0,60 mts x 0.70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materiales necesarios para su correcto funcionamiento.</t>
  </si>
  <si>
    <t>ESP 11.4.17</t>
  </si>
  <si>
    <t>11.4.17</t>
  </si>
  <si>
    <t>Suministro, transporte e instalación de P-9 Puerta batiente de dos alas metálica en lámina de acero cal 18 cold rolled 2.40 x 2.40, Parales metálicos 10 cm en acabado igual que la puerta, Acabado en pintura electrostática en polvo color RAL 1001 o equivalente, Soldaduras pulidas y esmeriladas y los materiales necesarios para su correcto funcionamiento.</t>
  </si>
  <si>
    <t>ESP 11.4.18</t>
  </si>
  <si>
    <t>11.4.18</t>
  </si>
  <si>
    <t>Suministro, transporte e instalación de P-10A Puerta de ala batiente en aluminio 0.51x2.10 con alma en persiana de aluminio color bronce + medio marco en aluminio del mismo color de la puerta. Incluye bisagra y jaladera cuadrada tubular color por definir altura 80 cms de piso acabado y los materiales necesarios para su correcto funcionamiento.</t>
  </si>
  <si>
    <t>ESP 11.4.19</t>
  </si>
  <si>
    <t>11.4.19</t>
  </si>
  <si>
    <t>Suministro, transporte e instalación de P-10B  Puerta de ala batiente en aluminio 0.40x2.10 con alma en persiana de aluminio color bronce + medio marco en aluminio del mismo color de la puerta. Incluye bisagra y jaladera cuadrada tubular color por definir altura 80 cms de piso acabado y los materiales necesarios para su correcto funcionamiento y los materiales necesarios para su correcto funcionamiento.</t>
  </si>
  <si>
    <t>ESP 11.4.20</t>
  </si>
  <si>
    <t>11.4.20</t>
  </si>
  <si>
    <t>Suministro, transporte e instalación de P-11 Puerta corrediza 1 ala batiente en aluminio con alma en persiana de aluminio color bronce, de 120 X 2.10, Riel en aluminio del mismo color de la puerta, Jaladera cuadrada tubular color por definir y los materiales necesarios para su correcto funcionamiento.</t>
  </si>
  <si>
    <t>ESP 11.4.21</t>
  </si>
  <si>
    <t>11.4.21</t>
  </si>
  <si>
    <t>Suministro, transporte e instalación de puerta P-16 corrediza de dos alas en aluminio (de 3.90x 3.05m) según especificaciones de proveedor 40 STC. Perfilería en aluminio color champaña. Riel superior para sistema de puertas deslizantes en aluminio de alta resistencia del mismo acabado de la perfilería. Tope de seguridad en media luna cromado en piso. Manija tiradera Startec modelo PH 2145 o similar en acero inoxidable diámetro 25mm. cerrojo 170 para puertas en vidrio llave mariposa acabado niquelado ref Yale o similar e incluye  todos los componentes para su correcto funcionamiento.</t>
  </si>
  <si>
    <t>11.4.22</t>
  </si>
  <si>
    <t xml:space="preserve">Suministro, transporte e instalación de P-2C Puerta metálica en lámina de acero cal 18 cold rolled de un ala batiente de 2,10m de altura + montante 0,30 mts x 1.00 ancho. Acabado en pintura electrostática al polvo color RAL 1001 mate o equivalente. Marco metálico 4 cm en acabado igual que la puerta. Chapa y cerradura instaladas a 90 cms del piso a eje de chapa. Soldaduras pulidas y esmeriladas;  dimensiones, refuerzos, fijación, protección e instalación, según detalle específico. </t>
  </si>
  <si>
    <t>11.4.23</t>
  </si>
  <si>
    <t xml:space="preserve">Suministro, transporte e instalación de P-2D Puerta metálica en lámina de acero cal 18 cold rolled de un ala batiente de 2,10m de altura + montante en rejilla lámina cold roll 0,60 mts x 1.00 ancho. Acabado en pintura electrostática al polvo color RAL 1001 mate o equivalente. Marco metálico 4 cm en acabado igual que la puerta. Chapa y cerradura instaladas a 90 cms del piso a eje de chapa. Soldaduras pulidas y esmeriladas;  dimensiones, refuerzos, fijación, protección e instalación, según detalle específico. </t>
  </si>
  <si>
    <t>TOTAL DE MARCOS Y PUERTAS METÁLICAS</t>
  </si>
  <si>
    <t>11.5.0</t>
  </si>
  <si>
    <t>VENTANERIA</t>
  </si>
  <si>
    <t>ESP 11.5.1</t>
  </si>
  <si>
    <t>11.5.1</t>
  </si>
  <si>
    <t>Suministro, transporte e instalación de sistema de ventana modular fija NF-530, es un sistema de cuerpo fijo con perfiles ocultos,  incluye Aluminio: CLEAR ANODIZED, Cristal Laminado No.1 Incoloro 8mm HS + PVB 0.030" Opaco + Incoloro 6mm HS. Los vidrios son adheridos al marco en fábrica, con silicona estructural, y el montaje en obra es modular, para mayor rapidez y facilidad de instalación. De acuerdo a las alturas y modulaciones de la fachada, se especificó el siguiente sistema para cumplir con las solicitaciones estructurales de acuerdo a la NSR-10. incluye los materiales necesarios para su correcto funcionamiento.</t>
  </si>
  <si>
    <t>ESP 11.5.2</t>
  </si>
  <si>
    <t>11.5.2</t>
  </si>
  <si>
    <t>Suministro, transporte e instalación de Puertas Vidrieras 01,02,03,04,05,06,07,08,09,10,11,12,13, 14, 15, 16 17 18,19 20 21,22  Puerta vidriera de medidas variables , Vidrio divisorio de vidrio templado laminado translúcido de 12 mm. Perfiles de altura máxima de 22 mm y base de 35mm según especificaciones de planos. Color de la perfilería RAL 1001 matel y los elementos necesarios para su correcto funcionamiento.</t>
  </si>
  <si>
    <t>TOTAL DE VENTANERIA</t>
  </si>
  <si>
    <t>11.6.0</t>
  </si>
  <si>
    <t>VARIOS CARPINTERÍA METÁLICA</t>
  </si>
  <si>
    <t>ESP 11.6.1</t>
  </si>
  <si>
    <t>ESP 11.6.2</t>
  </si>
  <si>
    <t>11.6.1</t>
  </si>
  <si>
    <t>Suministro, transporte e instalación de pasamanos de tubo estructural redondo 2" (medida externa) en 1,5mm (Rodamano), más Pasamanos metálico perfil tubular de 2" con soportes verticales en tubería metálica de 1/2" soldada a platina metálica fijada a huellas en concreto con pernos expansivos de fijación más pintura anticorrosiva color RAL 2017.</t>
  </si>
  <si>
    <t>ESP 11.6.3</t>
  </si>
  <si>
    <t>TOTAL DE VARIOS CARPINTERÍA METÁLICA</t>
  </si>
  <si>
    <t>TOTAL DE CARPINTERÍA METÁLICA/MADERA/FACHADA/SISTEMAS LIVIANOS</t>
  </si>
  <si>
    <t>12.0.0</t>
  </si>
  <si>
    <t>AIRE ACONDICIONADO</t>
  </si>
  <si>
    <t>12.1.0</t>
  </si>
  <si>
    <t>EQUIPOS</t>
  </si>
  <si>
    <t>12.1.1</t>
  </si>
  <si>
    <t>UNIDADES CASSETTE PARA AGUA HELADA</t>
  </si>
  <si>
    <t>ESP 12.1.1.1</t>
  </si>
  <si>
    <t>12.1.1.1</t>
  </si>
  <si>
    <t xml:space="preserve">Suministro y transporte de unidad cassette para agua helada C4VW #1A-B-C: Circulaciones </t>
  </si>
  <si>
    <t>ESP 12.1.1.2</t>
  </si>
  <si>
    <t>12.1.1.2</t>
  </si>
  <si>
    <t>Suministro y transporte de unidad cassette para agua helada C4VW #2: Recepción</t>
  </si>
  <si>
    <t>ESP 12.1.1.3</t>
  </si>
  <si>
    <t>12.1.1.3</t>
  </si>
  <si>
    <t xml:space="preserve">Suministro y transporte de unidad cassette para agua helada C4VW #3A-B: área de crecimiento  </t>
  </si>
  <si>
    <t>ESP 12.1.1.4</t>
  </si>
  <si>
    <t>12.1.1.4</t>
  </si>
  <si>
    <t xml:space="preserve">Suministro y transporte de unidad cassette para agua helada C4VW #4A-B: CEACO </t>
  </si>
  <si>
    <t>ESP 12.1.1.5</t>
  </si>
  <si>
    <t>12.1.1.5</t>
  </si>
  <si>
    <t xml:space="preserve">Suministro y transporte de unidad cassette para agua helada C4VW #5A-B-C: CECAT  </t>
  </si>
  <si>
    <t>ESP 12.1.1.6</t>
  </si>
  <si>
    <t>12.1.1.6</t>
  </si>
  <si>
    <t>Suministro y transporte de unidad cassette para agua helada C4VW #6: CRI</t>
  </si>
  <si>
    <t>ESP 12.1.1.7</t>
  </si>
  <si>
    <t>12.1.1.7</t>
  </si>
  <si>
    <t xml:space="preserve">Suministro y transporte de unidad cassette para agua helada C4VW #7A-B: fucde </t>
  </si>
  <si>
    <t>ESP 12.1.1.8</t>
  </si>
  <si>
    <t>12.1.1.8</t>
  </si>
  <si>
    <t xml:space="preserve">Suministro y transporte de unidad cassette para agua helada C4VW #8A-B: gruan </t>
  </si>
  <si>
    <t>ESP 12.1.1.9</t>
  </si>
  <si>
    <t>12.1.1.9</t>
  </si>
  <si>
    <t>Suministro y transporte de unidad cassette para agua helada C4VW #10A-B-C-D-E-F-G-H-I-J-K-L: área de oficina central</t>
  </si>
  <si>
    <t>ESP 12.1.1.10</t>
  </si>
  <si>
    <t>12.1.1.10</t>
  </si>
  <si>
    <t>Suministro y transporte de unidad de cassete para agua helada C4VW #11A-B: administrativo</t>
  </si>
  <si>
    <t>ESP 12.1.1.11</t>
  </si>
  <si>
    <t>12.1.1.11</t>
  </si>
  <si>
    <t>Suministro y transporte de  unidad de cassete para agua helada C4VW #12A-B: boletines</t>
  </si>
  <si>
    <t>ESP 12.1.1.12</t>
  </si>
  <si>
    <t>12.1.1.12</t>
  </si>
  <si>
    <t>Suministro y transporte de  unidad de cassete para agua helada C4VW #13A-B-C: GSI</t>
  </si>
  <si>
    <t>ESP 12.1.1.13</t>
  </si>
  <si>
    <t>12.1.1.13</t>
  </si>
  <si>
    <t>Suministro y transporte de  unidad de cassete para agua helada C4VW #14: jefatura</t>
  </si>
  <si>
    <t>ESP 12.1.1.14</t>
  </si>
  <si>
    <t>12.1.1.14</t>
  </si>
  <si>
    <t>Suministro y transporte de unidad de cassete para agua helada C4VW #15 A-B-C-D-E-F-G: medioambiente y otras áreas</t>
  </si>
  <si>
    <t>ESP 12.1.1.15</t>
  </si>
  <si>
    <t>12.1.1.15</t>
  </si>
  <si>
    <t>Suministro y transporte de unidad cassette para agua helada C4VW #16 A-B: oficina superior izquierda</t>
  </si>
  <si>
    <t>TOTAL DE UNIDADES CASSETTE PARA AGUA HELADA</t>
  </si>
  <si>
    <t>12.1.2</t>
  </si>
  <si>
    <t>UNIDADES FAN COIL DE DUCTO PARA AGUA HELADA</t>
  </si>
  <si>
    <t>ESP 12.1.2.1</t>
  </si>
  <si>
    <t>12.1.2.1</t>
  </si>
  <si>
    <t xml:space="preserve">Suministro y transporte  de unidad cassette para agua helada FCW #1A-B: Cuarto telecomunicaciones </t>
  </si>
  <si>
    <t>ESP 12.1.2.2</t>
  </si>
  <si>
    <t>12.1.2.2</t>
  </si>
  <si>
    <t xml:space="preserve">Suministro  y transporte de unidad cassette para agua helada  FCW #2: Documentación + armerillo </t>
  </si>
  <si>
    <t>ESP 12.1.2.3</t>
  </si>
  <si>
    <t>12.1.2.3</t>
  </si>
  <si>
    <t xml:space="preserve">Suministro, transporte  de unidad cassette para agua helada  FCW #3: locutorio bodega </t>
  </si>
  <si>
    <t>ESP 12.1.2.4</t>
  </si>
  <si>
    <t>12.1.2.4</t>
  </si>
  <si>
    <t>Suministro  y transporte de  unidad cassette para agua helada FCW #4: CCTV Int.</t>
  </si>
  <si>
    <t>ESP 12.1.2.5</t>
  </si>
  <si>
    <t>12.1.2.5</t>
  </si>
  <si>
    <t xml:space="preserve">Suministro   y transporte de unidad cassette para agua helada FCW #5: Área de descanso </t>
  </si>
  <si>
    <t>ESP 12.1.2.6</t>
  </si>
  <si>
    <t>12.1.2.6</t>
  </si>
  <si>
    <t xml:space="preserve">Suministro  y transporte de unidad cassette para agua helada FCW #6: Agamenón </t>
  </si>
  <si>
    <t>ESP 12.1.2.7</t>
  </si>
  <si>
    <t>12.1.2.7</t>
  </si>
  <si>
    <t xml:space="preserve">Suministro, transporte  de unidad cassette para agua helada FCW #7A-B: Anticorrupción </t>
  </si>
  <si>
    <t>ESP 12.1.2.8</t>
  </si>
  <si>
    <t>12.1.2.8</t>
  </si>
  <si>
    <t xml:space="preserve">Suministro  y transporte de unidad cassette para agua helada FCW #8: Antinarcóticos  </t>
  </si>
  <si>
    <t>ESP 12.1.2.9</t>
  </si>
  <si>
    <t>12.1.2.9</t>
  </si>
  <si>
    <t xml:space="preserve">Suministro  y transporte de unidad cassette para agua helada FCW #9A-B-C-D-E: cecib </t>
  </si>
  <si>
    <t>ESP 12.1.2.10</t>
  </si>
  <si>
    <t>12.1.2.10</t>
  </si>
  <si>
    <t xml:space="preserve">Suministro  y transporte de unidad cassette para agua helada FCW #10: comedor cafetín </t>
  </si>
  <si>
    <t>ESP 12.1.2.11</t>
  </si>
  <si>
    <t>12.1.2.11</t>
  </si>
  <si>
    <t xml:space="preserve">Suministro  y transporte de unidad cassette para agua helada FCW #11: contratistas </t>
  </si>
  <si>
    <t>ESP 12.1.2.12</t>
  </si>
  <si>
    <t>12.1.2.12</t>
  </si>
  <si>
    <t>Suministro  y transporte de unidad cassette para agua helada FCW #12: coordinador coopad</t>
  </si>
  <si>
    <t>ESP 12.1.2.13</t>
  </si>
  <si>
    <t>12.1.2.13</t>
  </si>
  <si>
    <t xml:space="preserve">Suministro  y transporte de unidad cassette para agua helada FCW #13A-B: cuarto teleco </t>
  </si>
  <si>
    <t>ESP 12.1.2.14</t>
  </si>
  <si>
    <t>12.1.2.14</t>
  </si>
  <si>
    <t xml:space="preserve">Suministro  y transporte de unidad cassette para agua helada FCW #14: delitos </t>
  </si>
  <si>
    <t>ESP 12.1.2.15</t>
  </si>
  <si>
    <t>12.1.2.15</t>
  </si>
  <si>
    <t xml:space="preserve">Suministro  y transporte de unidad cassette para agua helada FCW #15: elite ponal </t>
  </si>
  <si>
    <t>ESP 12.1.2.16</t>
  </si>
  <si>
    <t>12.1.2.16</t>
  </si>
  <si>
    <t xml:space="preserve">Suministro  y transporte de unidad cassette para agua helada FCW #16A-B-C: territorial </t>
  </si>
  <si>
    <t>ESP 12.1.2.17</t>
  </si>
  <si>
    <t>12.1.2.17</t>
  </si>
  <si>
    <t xml:space="preserve">Suministro, transporte  de unidad cassette para agua helada FCW #17: Extinción </t>
  </si>
  <si>
    <t>ESP 12.1.2.18</t>
  </si>
  <si>
    <t>12.1.2.18</t>
  </si>
  <si>
    <t xml:space="preserve">Suministro  y transporte de unidad cassette para agua helada FCW #18: Fiscales </t>
  </si>
  <si>
    <t>ESP 12.1.2.19</t>
  </si>
  <si>
    <t>12.1.2.19</t>
  </si>
  <si>
    <t xml:space="preserve">Suministro  y transporte de unidad cassette para agua helada FCW #19: GRATE </t>
  </si>
  <si>
    <t>ESP 12.1.2.20</t>
  </si>
  <si>
    <t>12.1.2.20</t>
  </si>
  <si>
    <t>Suministro  y transporte de unidad cassette para agua helada  FCW #20: HALL</t>
  </si>
  <si>
    <t>ESP 12.1.2.21</t>
  </si>
  <si>
    <t>12.1.2.21</t>
  </si>
  <si>
    <t xml:space="preserve">Suministro  y transporte de unidad cassette para agua helada FCW #21: HSI </t>
  </si>
  <si>
    <t>ESP 12.1.2.22</t>
  </si>
  <si>
    <t>12.1.2.22</t>
  </si>
  <si>
    <t xml:space="preserve">Suministro, transporte de unidad cassette para agua helada FCW #22: lavados </t>
  </si>
  <si>
    <t>ESP 12.1.2.23</t>
  </si>
  <si>
    <t>12.1.2.23</t>
  </si>
  <si>
    <t xml:space="preserve">Suministro  y transporte de unidad cassette para agua helada FCW #23: personal </t>
  </si>
  <si>
    <t>ESP 12.1.2.24</t>
  </si>
  <si>
    <t>12.1.2.24</t>
  </si>
  <si>
    <t xml:space="preserve">Suministro  y transporte de unidad cassette para agua helada FCW #24: sala de reuniones </t>
  </si>
  <si>
    <t>ESP 12.1.2.25</t>
  </si>
  <si>
    <t>12.1.2.25</t>
  </si>
  <si>
    <t xml:space="preserve">Suministro  y transporte de unidad cassette para agua helada FCW #25: sala estratégica </t>
  </si>
  <si>
    <t>ESP 12.1.2.26</t>
  </si>
  <si>
    <t>12.1.2.26</t>
  </si>
  <si>
    <t xml:space="preserve">Suministro  y transporte de unidad cassette para agua helada FCW #26A-B-C-D: SISC </t>
  </si>
  <si>
    <t>ESP 12.1.2.27</t>
  </si>
  <si>
    <t>12.1.2.27</t>
  </si>
  <si>
    <t xml:space="preserve">Suministro  y transporte de unidad cassette para agua helada FCW #27: subsecretario </t>
  </si>
  <si>
    <t>ESP 12.1.2.28</t>
  </si>
  <si>
    <t>12.1.2.28</t>
  </si>
  <si>
    <t xml:space="preserve">Suministro  y transporte de bandejas adicionales en lámina para manejo de condensados FCW#1A-B-2-3-4-5 </t>
  </si>
  <si>
    <t>ESP 12.1.2.29</t>
  </si>
  <si>
    <t>12.1.2.29</t>
  </si>
  <si>
    <t>Suministro y transporte de unidad cassette para agua helada FCW #30A-B-C: Archivo</t>
  </si>
  <si>
    <t>ESP 12.1.2.30</t>
  </si>
  <si>
    <t>12.1.2.30</t>
  </si>
  <si>
    <t>Suministro y transporte de unidad cassette para agua helada FCW #31: Asesores cafetín</t>
  </si>
  <si>
    <t>ESP 12.1.2.31</t>
  </si>
  <si>
    <t>12.1.2.31</t>
  </si>
  <si>
    <t>Suministro y transporte de unidad cassette para agua helada FCW #32: contratista-asistencial secretaria</t>
  </si>
  <si>
    <t>ESP 12.1.2.32</t>
  </si>
  <si>
    <t>12.1.2.32</t>
  </si>
  <si>
    <t>Suministro y transporte de unidad cassette para agua helada FCW #33A-B: convivencia ciudadana</t>
  </si>
  <si>
    <t>ESP 12.1.2.33</t>
  </si>
  <si>
    <t>12.1.2.33</t>
  </si>
  <si>
    <t>Suministro y transporte de unidad cassette para agua helada FCW #34: comedor cafetín</t>
  </si>
  <si>
    <t>ESP 12.1.2.34</t>
  </si>
  <si>
    <t>12.1.2.34</t>
  </si>
  <si>
    <t>Suministro y transporte de unidad cassette para agua helada FCW #35A-B: cuarto telecomunicaciones</t>
  </si>
  <si>
    <t>ESP 12.1.2.35</t>
  </si>
  <si>
    <t>12.1.2.35</t>
  </si>
  <si>
    <t>Suministro y transporte de unidad cassette para agua helada FCW #36: escoltas</t>
  </si>
  <si>
    <t>ESP 12.1.2.36</t>
  </si>
  <si>
    <t>12.1.2.36</t>
  </si>
  <si>
    <t>Suministro y transporte de unidad cassette para agua helada FCW #37A-B: monitores redes sociales</t>
  </si>
  <si>
    <t>ESP 12.1.2.37</t>
  </si>
  <si>
    <t>12.1.2.37</t>
  </si>
  <si>
    <t>Suministro y transporte de unidad cassette para agua helada FCW #38: secretario</t>
  </si>
  <si>
    <t>ESP 12.1.2.38</t>
  </si>
  <si>
    <t>12.1.2.38</t>
  </si>
  <si>
    <t>Suministro y transporte de unidad cassette para agua helada FCW #39: subsecretario de planeación</t>
  </si>
  <si>
    <t>ESP 12.1.2.39</t>
  </si>
  <si>
    <t>12.1.2.39</t>
  </si>
  <si>
    <t>Suministro y transporte de unidad cassette para agua helada FCW #40: asistencial secretaria</t>
  </si>
  <si>
    <t>ESP 12.1.2.40</t>
  </si>
  <si>
    <t>12.1.2.40</t>
  </si>
  <si>
    <t>Suministro y transporte de unidad cassette para agua helada FCW #41: sala de reuniones 12P</t>
  </si>
  <si>
    <t>ESP 12.1.2.41</t>
  </si>
  <si>
    <t>12.1.2.41</t>
  </si>
  <si>
    <t>Suministro y transporte de unidad cassette para agua helada FCW #42: sala de reuniones 12P</t>
  </si>
  <si>
    <t>ESP 12.1.2.42</t>
  </si>
  <si>
    <t>12.1.2.42</t>
  </si>
  <si>
    <t>Suministro y transporte de unidad cassette para agua helada FCW #43: sala de reuniones 8P</t>
  </si>
  <si>
    <t>ESP 12.1.2.43</t>
  </si>
  <si>
    <t>12.1.2.43</t>
  </si>
  <si>
    <t>Suministro y transporte de unidad cassette para agua helada FCW #44: Sala de reuniones 8P</t>
  </si>
  <si>
    <t>ESP 12.1.2.44</t>
  </si>
  <si>
    <t>12.1.2.44</t>
  </si>
  <si>
    <t>Suministro y transporte de unidad cassette para agua helada FCW #45: sala de reuniones secretario</t>
  </si>
  <si>
    <t>ESP 12.1.2.45</t>
  </si>
  <si>
    <t>12.1.2.45</t>
  </si>
  <si>
    <t>Suministro y transporte de unidad cassette para agua helada FCW #46A-B: cad melva sala de grabación</t>
  </si>
  <si>
    <t>ESP 12.1.2.46</t>
  </si>
  <si>
    <t>12.1.2.46</t>
  </si>
  <si>
    <t>Suministro y transporte de unidad cassette para agua helada FCW #47A-B-C: comedor</t>
  </si>
  <si>
    <t>ESP 12.1.2.47</t>
  </si>
  <si>
    <t>12.1.2.47</t>
  </si>
  <si>
    <t>Suministro y transporte de unidad cassette para agua helada FCW #48A-B: cuarto telecomunicaciones</t>
  </si>
  <si>
    <t>ESP 12.1.2.48</t>
  </si>
  <si>
    <t>12.1.2.48</t>
  </si>
  <si>
    <t>Suministro y transporte de unidad cassette para agua helada FCW #49: sala de entrenamiento 2</t>
  </si>
  <si>
    <t>ESP 12.1.2.49</t>
  </si>
  <si>
    <t>12.1.2.49</t>
  </si>
  <si>
    <t>Suministro y transporte de unidad cassette para agua helada FCW #50: sala de entrenamiento 1</t>
  </si>
  <si>
    <t>ESP 12.1.2.50</t>
  </si>
  <si>
    <t>12.1.2.50</t>
  </si>
  <si>
    <t>Suministro y transporte de unidad cassette para agua helada FCW #51A-B: sala de reunión formación</t>
  </si>
  <si>
    <t>ESP 12.1.2.51</t>
  </si>
  <si>
    <t>12.1.2.51</t>
  </si>
  <si>
    <t>Suministro y transporte de unidad cassette para agua helada FCW #52A-B-C: soporte tecnología</t>
  </si>
  <si>
    <t>ESP 12.1.2.52</t>
  </si>
  <si>
    <t>12.1.2.52</t>
  </si>
  <si>
    <t>Suministro y transporte de unidad cassette para agua helada FCW #53A-B: visualizadores</t>
  </si>
  <si>
    <t>ESP 12.1.2.53</t>
  </si>
  <si>
    <t>12.1.2.53</t>
  </si>
  <si>
    <t>Suministro y transporte de unidad cassette para agua helada FCW #54: recepción</t>
  </si>
  <si>
    <t>ESP  12.1.2.54</t>
  </si>
  <si>
    <t>12.1.2.54</t>
  </si>
  <si>
    <t>Suministro y transporte de unidad cassette para agua helada FCW #55: cafetín</t>
  </si>
  <si>
    <t>ESP 12.1.2.55</t>
  </si>
  <si>
    <t>12.1.2.55</t>
  </si>
  <si>
    <t>Suministro y transporte de unidad cassette para agua helada FCW #56 : circulación</t>
  </si>
  <si>
    <t>ESP 12.1.2.56</t>
  </si>
  <si>
    <t>12.1.2.56</t>
  </si>
  <si>
    <t>Suministro y transporte de unidad cassette para agua helada FCW #57A-B: Cuarto telecomunicaciones</t>
  </si>
  <si>
    <t>ESP 12.1.2.57</t>
  </si>
  <si>
    <t>12.1.2.57</t>
  </si>
  <si>
    <t>Suministro y transporte de unidad cassette para agua helada FCW #58A-B-C: recepción</t>
  </si>
  <si>
    <t>ESP 12.1.2.58</t>
  </si>
  <si>
    <t>12.1.2.58</t>
  </si>
  <si>
    <t xml:space="preserve">Suministro y transporte de unidad cassette para agua helada FCW #59A-B: área de mantenimiento </t>
  </si>
  <si>
    <t>ESP 12.1.2.59</t>
  </si>
  <si>
    <t>12.1.2.59</t>
  </si>
  <si>
    <t>Suministro y transporte de unidad cassette para agua helada FCW #60 : circulación</t>
  </si>
  <si>
    <t>ESP 12.1.2.60</t>
  </si>
  <si>
    <t>12.1.2.60</t>
  </si>
  <si>
    <t>Suministro y transporte de unidad cassette para agua helada FCW #61A-B: Equipo Adm SIES M</t>
  </si>
  <si>
    <t>ESP 12.1.2.61</t>
  </si>
  <si>
    <t>12.1.2.61</t>
  </si>
  <si>
    <t>Suministro y transporte de unidad cassette para agua helada FCW #62: sala auxiliar de crisis</t>
  </si>
  <si>
    <t>ESP 12.1.2.62</t>
  </si>
  <si>
    <t>12.1.2.62</t>
  </si>
  <si>
    <t>Suministro y transporte de unidad cassette para agua helada FCW #63: sala de juntas</t>
  </si>
  <si>
    <t>ESP 12.1.2.63</t>
  </si>
  <si>
    <t>12.1.2.63</t>
  </si>
  <si>
    <t>Suministro y transporte de unidad cassette para agua helada FCW #64A-B: cuarto telecomunicaciones</t>
  </si>
  <si>
    <t>ESP 12.1.2.64</t>
  </si>
  <si>
    <t>12.1.2.64</t>
  </si>
  <si>
    <t>Suministro y transporte de unidad cassette para agua helada FCW #29A-B-C: apoyo gestión contra.</t>
  </si>
  <si>
    <t>TOTAL DE UNIDADES FAN COIL DE DUCTO PARA AGUA HELADA</t>
  </si>
  <si>
    <t>12.1.3</t>
  </si>
  <si>
    <t>UNIDAD DE VENTILACIÓN DE INDUCCIÓN PARQUEADERO</t>
  </si>
  <si>
    <t>ESP 12.1.3.1</t>
  </si>
  <si>
    <t>12.1.3.1</t>
  </si>
  <si>
    <t>Suministro  y transporte de unidad de ventilación de inducción UVIC#1-2-3: Parqueadero Piso 1 y UVIC#1-2-3-4-5-6-7: Parqueadero Piso 2</t>
  </si>
  <si>
    <t>ESP 12.1.3.2</t>
  </si>
  <si>
    <t>12.1.3.2</t>
  </si>
  <si>
    <t>Suministro y transporte de Controlador para funcionamiento paralelo de la unidad de ventilación de inducción: parqueaderos</t>
  </si>
  <si>
    <t>ESP 12.1.3.3</t>
  </si>
  <si>
    <t>12.1.3.3</t>
  </si>
  <si>
    <t>Suministro y transporte de Sensor de CO de la unidad de ventilación de inducción: parqueaderos</t>
  </si>
  <si>
    <t>TOTAL DE UNIDAD DE VENTILACIÓN DE INDUCCIÓN PARQUEADERO</t>
  </si>
  <si>
    <t>12.1.4</t>
  </si>
  <si>
    <t>VENTILADOR TUBOAXIAL EN LÍNEA</t>
  </si>
  <si>
    <t>ESP 12.1.4.1</t>
  </si>
  <si>
    <t>12.1.4.1</t>
  </si>
  <si>
    <t xml:space="preserve">Suministro y transporte  de ventilador tuboaxial en línea UVVVAI#1: inyección central parqueadero </t>
  </si>
  <si>
    <t>ESP 12.1.4.2</t>
  </si>
  <si>
    <t>12.1.4.2</t>
  </si>
  <si>
    <t xml:space="preserve">Suministro  y transporte de ventilador tuboaxial en línea UVVVAE#1: extracción central parqueadero </t>
  </si>
  <si>
    <t>ESP 12.1.4.3</t>
  </si>
  <si>
    <t>12.1.4.3</t>
  </si>
  <si>
    <t xml:space="preserve">Suministro  y transporte de ventilador tuboaxial en línea UVVVAI#1: inyección central parqueadero 2 </t>
  </si>
  <si>
    <t>ESP 12.1.4.4</t>
  </si>
  <si>
    <t>12.1.4.4</t>
  </si>
  <si>
    <t xml:space="preserve">Suministro  y transporte de ventilador tuboaxial en línea UVVVAE#1: extracción central parqueadero 2 </t>
  </si>
  <si>
    <t>TOTAL DE VENTILADOR TUBOAXIAL EN LÍNEA</t>
  </si>
  <si>
    <t>12.1.5</t>
  </si>
  <si>
    <t>UNIDADES FAN COIL PARED PARA AGUA HELADA</t>
  </si>
  <si>
    <t>ESP 12.1.5.1</t>
  </si>
  <si>
    <t>12.1.5.1</t>
  </si>
  <si>
    <t xml:space="preserve">Suministro y transporte de unidad fan coil para agua helada FCPW #1: cafetín </t>
  </si>
  <si>
    <t>ESP 12.1.5.2</t>
  </si>
  <si>
    <t>12.1.5.2</t>
  </si>
  <si>
    <t xml:space="preserve">Suministro  y transporte de unidad fan coil para agua helada FCPW #2: director técnico </t>
  </si>
  <si>
    <t>ESP 12.1.5.3</t>
  </si>
  <si>
    <t>12.1.5.3</t>
  </si>
  <si>
    <t>Suministro y transporte de unidad fan coil para agua helada FCPW #3: líder de proyecto 2</t>
  </si>
  <si>
    <t>ESP 12.1.5.4</t>
  </si>
  <si>
    <t>12.1.5.4</t>
  </si>
  <si>
    <t>Suministro y transporte de unidad fan coil para agua helada FCPW #19: orientador</t>
  </si>
  <si>
    <t>ESP 12.1.5.5</t>
  </si>
  <si>
    <t>12.1.5.5</t>
  </si>
  <si>
    <t>Suministro y transporte de unidad fan coil para agua helada FCPW #4: administrador y planificación</t>
  </si>
  <si>
    <t>ESP 12.1.5.6</t>
  </si>
  <si>
    <t>12.1.5.6</t>
  </si>
  <si>
    <t>Suministro y transporte de unidad fan coil para agua helada FCPW #5: director de comunicaciones</t>
  </si>
  <si>
    <t>ESP 12.1.5.7</t>
  </si>
  <si>
    <t>12.1.5.7</t>
  </si>
  <si>
    <t>Suministro y transporte de unidad fan coil para agua helada FCPW #6: director convivencia ciudadana</t>
  </si>
  <si>
    <t>ESP 12.1.5.8</t>
  </si>
  <si>
    <t>12.1.5.8</t>
  </si>
  <si>
    <t>Suministro y transporte de unidad fan coil para agua helada FCPW #7: director parceros</t>
  </si>
  <si>
    <t>ESP 12.1.5.9</t>
  </si>
  <si>
    <t>12.1.5.9</t>
  </si>
  <si>
    <t>Suministro y transporte de unidad fan coil para agua helada FCPW #8: director enlace ejército</t>
  </si>
  <si>
    <t>ESP 12.1.5.10</t>
  </si>
  <si>
    <t>12.1.5.10</t>
  </si>
  <si>
    <t>Suministro y transporte de unidad fan coil para agua helada FCPW #9: director enlace mevan</t>
  </si>
  <si>
    <t>ESP 12.1.5.11</t>
  </si>
  <si>
    <t>12.1.5.11</t>
  </si>
  <si>
    <t>Suministro y transporte de unidad fan coil para agua helada FCPW #10: líder de proyecto 1</t>
  </si>
  <si>
    <t>ESP 12.1.5.12</t>
  </si>
  <si>
    <t>12.1.5.12</t>
  </si>
  <si>
    <t>Suministro y transporte de unidad fan coil para agua heladaFCPW #11: líder de proyecto 3</t>
  </si>
  <si>
    <t>ESP 12.1.5.13</t>
  </si>
  <si>
    <t>12.1.5.13</t>
  </si>
  <si>
    <t>Suministro y transporte de unidad fan coil para agua helada FCPW #12: profesional especialista</t>
  </si>
  <si>
    <t>ESP 12.1.5.14</t>
  </si>
  <si>
    <t>12.1.5.14</t>
  </si>
  <si>
    <t>Suministro y transporte de unidad fan coil para agua helada FCPW #13: Bodega datacenter</t>
  </si>
  <si>
    <t>ESP 12.1.5.15</t>
  </si>
  <si>
    <t>12.1.5.15</t>
  </si>
  <si>
    <t>Suministro y transporte de unidad fan coil para agua helada FCPW #14: cafetería</t>
  </si>
  <si>
    <t>ESP 12.1.5.16</t>
  </si>
  <si>
    <t>12.1.5.16</t>
  </si>
  <si>
    <t>Suministro y transporte de unidad fan coil para agua helada FCPW #15: Espacio lactancia</t>
  </si>
  <si>
    <t>ESP 12.1.5.17</t>
  </si>
  <si>
    <t>12.1.5.17</t>
  </si>
  <si>
    <t>Suministro y transporte de unidad fan coil para agua helada FCPW #16: atención pre hospitalaria</t>
  </si>
  <si>
    <t>ESP 12.1.5.18</t>
  </si>
  <si>
    <t>12.1.5.18</t>
  </si>
  <si>
    <t>Suministro y transporte de unidad fan coil para agua helada FCPW #17: secretaria</t>
  </si>
  <si>
    <t>ESP 12.1.5.19</t>
  </si>
  <si>
    <t>12.1.5.19</t>
  </si>
  <si>
    <t>Suministro y transporte de unidad fan coil para agua helada FCPW #18: cafetín</t>
  </si>
  <si>
    <t>TOTAL DE UNIDADES FAN COIL PARED PARA AGUA HELADA</t>
  </si>
  <si>
    <t>12.1.6</t>
  </si>
  <si>
    <t>UNIDADES MANEJADORA DE AIRE PARA AGUA HELADA</t>
  </si>
  <si>
    <t>ESP 12.1.6.1</t>
  </si>
  <si>
    <t>12.1.6.1</t>
  </si>
  <si>
    <t xml:space="preserve">Suministro y transporte de unidades manejadoras de aire para agua helada UMAW #1: aula múltiple </t>
  </si>
  <si>
    <t>ESP 12.1.6.2</t>
  </si>
  <si>
    <t>12.1.6.2</t>
  </si>
  <si>
    <t xml:space="preserve">Suministro  y transporte de unidades manejadoras de aire para agua helada UMAW #2: comedores </t>
  </si>
  <si>
    <t>ESP 12.1.6.3</t>
  </si>
  <si>
    <t>12.1.6.3</t>
  </si>
  <si>
    <t xml:space="preserve">Suministro  y transporte de unidades manejadoras de aire para agua helada UMAW #3: aula múltiple </t>
  </si>
  <si>
    <t>ESP 12.1.6.4</t>
  </si>
  <si>
    <t>12.1.6.4</t>
  </si>
  <si>
    <t xml:space="preserve">Suministro  y transporte de unidades manejadoras de aire para agua helada UMAW #4: comedores </t>
  </si>
  <si>
    <t>ESP 12.1.6.5</t>
  </si>
  <si>
    <t>12.1.6.5</t>
  </si>
  <si>
    <t xml:space="preserve">Suministro  y transporte de unidades manejadoras de aire para agua helada UMAW #5: aula múltiple  </t>
  </si>
  <si>
    <t>TOTAL DE UNIDADES MANEJADORA DE AIRE PARA AGUA HELADA</t>
  </si>
  <si>
    <t>12.1.7</t>
  </si>
  <si>
    <t>UNIDAD ENFRIADORA DE AGUA CONDENSADA POR AIRE</t>
  </si>
  <si>
    <t>ESP 12.1.7.1</t>
  </si>
  <si>
    <t>12.1.7.1</t>
  </si>
  <si>
    <t>Suministro y transporte de UNIDAD ENFRIADORA DE AGUA CONDENSADA POR AIRE EACAP #1: Unidades enfriadoras modulares de agua de la central de frío del edificio,  incluye kit de amortiguadores de vibración tipo resorte, control de flujo lado agua fría, paneles de aislamiento acústico y tarjeta de comunicaciones tipo BacNET, programación para TIER 3.</t>
  </si>
  <si>
    <t>ESP 12.1.7.2</t>
  </si>
  <si>
    <t>12.1.7.2</t>
  </si>
  <si>
    <t>Suministro y transporte de UNIDAD ENFRIADORA DE AGUA CONDENSADA POR AIRE EACAP #1: Unidades enfriadoras modulares de agua de la central de frío del edificio, Precio incluye: kit de amortiguadores de vibración tipo resorte, control de flujo lado agua fría, paneles de aislamiento acústico y tarjeta de comunicaciones tipo BacNET, programación para CONFORT</t>
  </si>
  <si>
    <t>TOTAL DE UNIDAD ENFRIADORA DE AGUA CONDENSADA POR AIRE</t>
  </si>
  <si>
    <t>12.1.8</t>
  </si>
  <si>
    <t>BOMBAS HIDRÁULICAS VERTICALES EN ARREGLO DUAL</t>
  </si>
  <si>
    <t>12.1.8.1</t>
  </si>
  <si>
    <t>Circuito terciario de Agua Helada</t>
  </si>
  <si>
    <t>ESP 12.1.8.1.1</t>
  </si>
  <si>
    <t>12.1.8.1.1</t>
  </si>
  <si>
    <t>Suministro y transporte de bombas hidráulicas verticales en arreglo dual  BAFT #1A y #1B Circuito terciario de la central de enfriamiento</t>
  </si>
  <si>
    <t>ESP 12.1.8.1.2</t>
  </si>
  <si>
    <t>12.1.8.1.2</t>
  </si>
  <si>
    <t>Suministro y transporte de válvula de triple servicio para BAFT 1 para bombas hidráulicas verticales en arreglo dual</t>
  </si>
  <si>
    <t>ESP 12.1.8.1.3</t>
  </si>
  <si>
    <t>12.1.8.1.3</t>
  </si>
  <si>
    <t>Suministro y transporte de Cono de succión con filtración para BAFP 1  para bombas hidráulicas verticales en arreglo dual</t>
  </si>
  <si>
    <t>ESP 12.1.8.1.4</t>
  </si>
  <si>
    <t>12.1.8.1.4</t>
  </si>
  <si>
    <t>Suministro y transporte de bombas hidráulicas verticales en arreglo dual BAFT #2A-B y #3A-B Circuito terciario de la central de enfriamiento</t>
  </si>
  <si>
    <t>ESP 12.1.8.1.5</t>
  </si>
  <si>
    <t>12.1.8.1.5</t>
  </si>
  <si>
    <t>Suministro y transporte de válvula de triple servicio para BAFT 2  para bombas hidráulicas verticales en arreglo dual</t>
  </si>
  <si>
    <t>ESP 12.1.8.1.6</t>
  </si>
  <si>
    <t>12.1.8.1.6</t>
  </si>
  <si>
    <t>Suministro y transporte de Cono de succión con filtración para BAFP 2  para bombas hidráulicas verticales en arreglo dual</t>
  </si>
  <si>
    <t>TOTAL DE BOMBAS HIDRÁULICAS VERTICALES EN Arreglo DUAL</t>
  </si>
  <si>
    <t>12.1.9</t>
  </si>
  <si>
    <t>EQUIPOS DE PRECISIÓN PARA AGUA HELADA</t>
  </si>
  <si>
    <t>ESP 12.1.9.1</t>
  </si>
  <si>
    <t>12.1.9.1</t>
  </si>
  <si>
    <t>Suministro y transporte de equipo de precisión para agua helada CRAHW #1A-B-C-2A-B-C: centro de datos</t>
  </si>
  <si>
    <t>TOTAL DE EQUIPOS DE PRECISIÓN PARA AGUA HELADA</t>
  </si>
  <si>
    <t>12.1.10</t>
  </si>
  <si>
    <t>UNIDADES ESTACION CENTRAL DE AIRE PARA AGUA HELADA</t>
  </si>
  <si>
    <t>ESP 12.1.10.1</t>
  </si>
  <si>
    <t>12.1.10.1</t>
  </si>
  <si>
    <t>Suministro y transporte de unidades estación central de aire para agua helada UAECW #1: Video Wall</t>
  </si>
  <si>
    <t>ESP 12.1.10.2</t>
  </si>
  <si>
    <t>12.1.10.2</t>
  </si>
  <si>
    <t>Suministro y transporte de unidades estación central de aire para agua helada UAECW #2: PMU</t>
  </si>
  <si>
    <t>ESP 12.1.10.3</t>
  </si>
  <si>
    <t>12.1.10.3</t>
  </si>
  <si>
    <t>Suministro y transporte de unidades estación central de aire para agua helada UAECW #3: Situacional</t>
  </si>
  <si>
    <t>ESP 12.1.10.4</t>
  </si>
  <si>
    <t>12.1.10.4</t>
  </si>
  <si>
    <t>Suministro y transporte de unidades estación central de aire para agua helada UAECW #4: Showroom Prensa</t>
  </si>
  <si>
    <t>TOTAL DE UNIDADES ESTACION CENTRAL DE AIRE PARA AGUA HELADA</t>
  </si>
  <si>
    <t xml:space="preserve"> </t>
  </si>
  <si>
    <t>UNIDAD DE PRESURIZACIÓN DE ESCALERA</t>
  </si>
  <si>
    <t>ESP 12.1.11.1</t>
  </si>
  <si>
    <t>12.1.11.1</t>
  </si>
  <si>
    <t>Suministro y transporte de unidad de presurización de escalera UPE#1: presurizacion escalera ala oeste (incluye Dampers)</t>
  </si>
  <si>
    <t>ESP 12.1.11.2</t>
  </si>
  <si>
    <t>12.1.11.2</t>
  </si>
  <si>
    <t>Suministro y transporte de unidad de presurización de escalera UPE#2: presurizacion escalera ala este (incluye Dampers)</t>
  </si>
  <si>
    <t>ESP 12.1.11.3</t>
  </si>
  <si>
    <t>12.1.11.3</t>
  </si>
  <si>
    <t>Suministro y transporte de KIT UPE#1-2 para unidad de presurización de escalera: cuadro de control y mandos externo(incluye  Fuente, Programación y variador-Sensores de presión y comunicación)</t>
  </si>
  <si>
    <t>TOTAL DE UNIDAD DE PRESURIZACIÓN DE ESCALERA</t>
  </si>
  <si>
    <t>VENTILADOR CENTRIFUGO EN LINEA</t>
  </si>
  <si>
    <t>ESP 12.1.12.1</t>
  </si>
  <si>
    <t>12.1.12.1</t>
  </si>
  <si>
    <t>Suministro y transporte de ventilador centrífugo en línea UVC#1: inyección vestier</t>
  </si>
  <si>
    <t>12.1.12.2</t>
  </si>
  <si>
    <t xml:space="preserve">Suministro y transporte de ventilador centrífugo en línea UVC#2: extracción baños </t>
  </si>
  <si>
    <t>12.1.12.3</t>
  </si>
  <si>
    <t>Suministro y transporte de ventilador centrífugo en línea UVC#3: extracción baños y vestier piso 5</t>
  </si>
  <si>
    <t>ESP 12.1.11.4</t>
  </si>
  <si>
    <t>12.1.12.4</t>
  </si>
  <si>
    <t>Suministro y transporte de ventilador centrífugo en línea UVC#3: extracción baños</t>
  </si>
  <si>
    <t>TOTAL DE VENTILADOR CENTRIFUGO EN LINEA</t>
  </si>
  <si>
    <t>RECUPERADOR DE ENERGÍA DE PLACAS</t>
  </si>
  <si>
    <t>ESP 12.1.13.1</t>
  </si>
  <si>
    <t>12.1.13.1</t>
  </si>
  <si>
    <t>Suministro y transporte de recuperador de energía para placas REP#1: recuperador de energía Ala Norte</t>
  </si>
  <si>
    <t>ESP 12.1.13.2</t>
  </si>
  <si>
    <t>12.1.13.2</t>
  </si>
  <si>
    <t>Suministro y transporte de recuperador de energía para placas REP#1: recuperador de energía Ala sur</t>
  </si>
  <si>
    <t>TOTAL DE RECUPERADOR DE ENERGÍA DE PLACAS</t>
  </si>
  <si>
    <t>TOTAL DE EQUIPOS</t>
  </si>
  <si>
    <t>12.2.0</t>
  </si>
  <si>
    <t>CONDUCTOS</t>
  </si>
  <si>
    <t>12.2.1</t>
  </si>
  <si>
    <t>CONDUCTOS RECTANGULARES PARA AIRE ACONDICIONADO</t>
  </si>
  <si>
    <t>ESP 12.2.1.1</t>
  </si>
  <si>
    <t>12.2.1.1</t>
  </si>
  <si>
    <t>Suministro y transporte de Lámina de fibra de vidrio para interiores de conductos reguladores para aire acondicionado</t>
  </si>
  <si>
    <t>ESP 12.2.1.2</t>
  </si>
  <si>
    <t>12.2.1.2</t>
  </si>
  <si>
    <t>Suministro y transporte de conductos reguladores para intemperie de aire acondicionado</t>
  </si>
  <si>
    <t>TOTAL DE CONDUCTOS RECTANGULARES PARA AIRE ACONDICIONADO</t>
  </si>
  <si>
    <t>12.2.2</t>
  </si>
  <si>
    <t>CONDUCTOS RECTANGULARES METÁLICOS PARA PRESURIZACIÓN DE ESCALERAS</t>
  </si>
  <si>
    <t>ESP 12.2.2.1</t>
  </si>
  <si>
    <t>12.2.2.1</t>
  </si>
  <si>
    <t xml:space="preserve">Suministro y transporte de Conducto regulador metálicos para presurización  de escaleras pintados en lámina galvanizada Div. Calibres </t>
  </si>
  <si>
    <t>TOTAL DE CONDUCTOS RECTANGULARES METÁLICOS PARA PRESURIZACIÓN DE ESCALERAS</t>
  </si>
  <si>
    <t>12.2.3</t>
  </si>
  <si>
    <t>CONDUCTOS RECTANGULARES METÁLICOS PARA EXTRACCIÓN BAÑOS</t>
  </si>
  <si>
    <t>ESP 12.2.3.1</t>
  </si>
  <si>
    <t>12.2.3.1</t>
  </si>
  <si>
    <t xml:space="preserve">Suministro y transporte de Conducto regulador  metálico para extracción baños en lámina galvanizada Div. Calibres </t>
  </si>
  <si>
    <t>TOTAL DE CONDUCTOS RECTANGULARES METÁLICOS PARA EXTRACCIÓN BAÑOS</t>
  </si>
  <si>
    <t>12.2.4</t>
  </si>
  <si>
    <t>MANGUERA FLEXIBLE CON AISLAMIENTO TÉRMICO</t>
  </si>
  <si>
    <t>ESP 12.2.4.1</t>
  </si>
  <si>
    <t>12.2.4.1</t>
  </si>
  <si>
    <t xml:space="preserve">Suministro y transporte  de Manguera flexible térmica de 10" </t>
  </si>
  <si>
    <t>ESP 12.2.4.2</t>
  </si>
  <si>
    <t>12.2.4.2</t>
  </si>
  <si>
    <t xml:space="preserve">Suministro y transporte de  Manguera flexible térmica de 8" </t>
  </si>
  <si>
    <t>ESP 12.2.4.3</t>
  </si>
  <si>
    <t>12.2.4.3</t>
  </si>
  <si>
    <t xml:space="preserve">Suministro y transporte de Manguera flexible térmica de 6" </t>
  </si>
  <si>
    <t>TOTAL DE MANGUERA FLEXIBLE CON AISLAMIENTO TÉRMICO</t>
  </si>
  <si>
    <t>TOTAL DE CONDUCTOS</t>
  </si>
  <si>
    <t>12.3.0</t>
  </si>
  <si>
    <t>DIFUSORES Y REJILLAS</t>
  </si>
  <si>
    <t>12.3.1</t>
  </si>
  <si>
    <t>DIFUSORES RECTANGULARES DE SUMINISTRO</t>
  </si>
  <si>
    <t>ESP 12.3.1.1</t>
  </si>
  <si>
    <t>12.3.1.1</t>
  </si>
  <si>
    <t xml:space="preserve">Suministro y transporte de Difusor rectangular de suministro línea 3D de 4 vías DS4VCD de 15"x15" con damper </t>
  </si>
  <si>
    <t>ESP 12.3.1.2</t>
  </si>
  <si>
    <t>12.3.1.2</t>
  </si>
  <si>
    <t>Suministro y transporte de Difusor rectangular de suministro línea 3D de 4 vía DS1VCD de 9"x9" con damper</t>
  </si>
  <si>
    <t>ESP 12.3.1.3</t>
  </si>
  <si>
    <t>12.3.1.3</t>
  </si>
  <si>
    <t xml:space="preserve">Suministro y transporte de Difusor rectangular de suministro línea 3D de 4 vías DS4VCD de 9"x9" con damper </t>
  </si>
  <si>
    <t>ESP 12.3.1.4</t>
  </si>
  <si>
    <t>12.3.1.4</t>
  </si>
  <si>
    <t>Suministro y transporte de Difusor rectangular de suministro línea 3D de 2 vías DS2VCD de 9"x9" con damper</t>
  </si>
  <si>
    <t>ESP 12.3.1.5</t>
  </si>
  <si>
    <t>12.3.1.5</t>
  </si>
  <si>
    <t>Suministro y transporte de Difusor rectangular de suministro línea 3D de 4 vías DS4VCD de 6"x6" con damper</t>
  </si>
  <si>
    <t>ESP 12.3.1.6</t>
  </si>
  <si>
    <t>12.3.1.6</t>
  </si>
  <si>
    <t xml:space="preserve">Suministro y transporte de Difusor rectangular de suministro línea 3D de 2 vías DS2VCD de 6"x6" con damper </t>
  </si>
  <si>
    <t>ESP 12.3.1.7</t>
  </si>
  <si>
    <t>12.3.1.7</t>
  </si>
  <si>
    <t xml:space="preserve">Suministro y transporte de Difusor rectangular de suministro línea 3D de 4 vía DS2VCD de 12"x12" con damper </t>
  </si>
  <si>
    <t>ESP 12.3.1.8</t>
  </si>
  <si>
    <t>12.3.1.8</t>
  </si>
  <si>
    <t>Suministro y transporte de Difusor rectangular de suministro línea 3D de 3 vías DS4VCD de 12"x12" con damper</t>
  </si>
  <si>
    <t>ESP 12.3.1.9</t>
  </si>
  <si>
    <t>12.3.1.9</t>
  </si>
  <si>
    <t xml:space="preserve">Suministro y transporte de Difusor rectangular de suministro línea 3D de 2 vías DS2VCD de 12"x12" con damper </t>
  </si>
  <si>
    <t>ESP 12.3.1.10</t>
  </si>
  <si>
    <t>12.3.1.10</t>
  </si>
  <si>
    <t>Suministro y transporte de Difusor rectangular de suministro línea 3D de 3 vías DS3VCD de 18"x18" con damper</t>
  </si>
  <si>
    <t>ESP 12.3.1.11</t>
  </si>
  <si>
    <t>12.3.1.11</t>
  </si>
  <si>
    <t>Suministro y transporte de Difusor rectangular de suministro línea 3D de 4 vías DS2VCD de 15"x15" con damper</t>
  </si>
  <si>
    <t>ESP 12.3.1.12</t>
  </si>
  <si>
    <t>12.3.1.12</t>
  </si>
  <si>
    <t>Suministro y transporte de Difusor rectangular de suministro línea 3D de 3 vías DS3VCD de 9"x9" con damper</t>
  </si>
  <si>
    <t>ESP 12.3.1.13</t>
  </si>
  <si>
    <t>12.3.1.13</t>
  </si>
  <si>
    <t>Suministro y transporte de Difusor rectangular de suministro línea 3D de 3 vías DS3VCD de 6"x6" con damper</t>
  </si>
  <si>
    <t>ESP 12.3.1.14</t>
  </si>
  <si>
    <t>12.3.1.14</t>
  </si>
  <si>
    <t>Suministro y transporte de Difusor rectangular de suministro línea 3D de 4 vías DS3VCD de 18"x18" con damper</t>
  </si>
  <si>
    <t>ESP 12.3.1.15</t>
  </si>
  <si>
    <t>12.3.1.15</t>
  </si>
  <si>
    <t>Suministro y transporte de Difusor rectangular de suministro línea 3D de 3 vías DS3VCD de 15"x15" con damper</t>
  </si>
  <si>
    <t>ESP 12.3.1.16</t>
  </si>
  <si>
    <t>12.3.1.16</t>
  </si>
  <si>
    <t>Suministro y transporte de Difusor rectangular de suministro línea 3D de 3 vías DS4VCD de 12"x12" con damper 2</t>
  </si>
  <si>
    <t>ESP 12.3.1.17</t>
  </si>
  <si>
    <t>12.3.1.17</t>
  </si>
  <si>
    <t>Suministro y transporte de Difusor rectangular de suministro línea 3D de 1 vía DS1VCD de 6"x6" con damper</t>
  </si>
  <si>
    <t>ESP 12.3.1.18</t>
  </si>
  <si>
    <t>12.3.1.18</t>
  </si>
  <si>
    <t>Suministro y transporte de Difusor rectangular de suministro línea 3D de 3 vías DS3VCD de 24"x24" con damper</t>
  </si>
  <si>
    <t>ESP 12.3.1.19</t>
  </si>
  <si>
    <t>12.3.1.19</t>
  </si>
  <si>
    <t>Suministro y transporte de Difusor rectangular de suministro línea 3D de 4 vía DS2VCD de 15"x15" con damper</t>
  </si>
  <si>
    <t>ESP 12.3.1.20</t>
  </si>
  <si>
    <t>12.3.1.20</t>
  </si>
  <si>
    <t>Suministro y transporte de Difusor rectangular de suministro línea 3D de 4 vías DS4VCD de 12"x12" con damper</t>
  </si>
  <si>
    <t>ESP 12.3.1.21</t>
  </si>
  <si>
    <t>12.3.1.21</t>
  </si>
  <si>
    <t>Suministro y transporte de Difusor rectangular de suministro línea 3D de 3 vías DS3VCD de 12"x12" con damper</t>
  </si>
  <si>
    <t>ESP 12.3.1.22</t>
  </si>
  <si>
    <t>12.3.1.22</t>
  </si>
  <si>
    <t>Suministro y transporte de Difusor rectangular de suministro línea 3D de 4 vías DS3VCD de 24"x24" con damper</t>
  </si>
  <si>
    <t>TOTAL DE DIFUSORES RECTANGULARES DE SUMINISTRO</t>
  </si>
  <si>
    <t>12.3.2</t>
  </si>
  <si>
    <t>REJILLAS DE SUMINISTRO DE AIRE</t>
  </si>
  <si>
    <t>ESP 12.3.2.1</t>
  </si>
  <si>
    <t>12.3.2.1</t>
  </si>
  <si>
    <t xml:space="preserve">Suministro y transporte de Rejilla de Suministro de aire RSDACD 48"x16" con damper </t>
  </si>
  <si>
    <t>ESP 12.3.2.2</t>
  </si>
  <si>
    <t>12.3.2.2</t>
  </si>
  <si>
    <t xml:space="preserve">Suministro y transporte de Rejilla de Suministro de aire RSDACD 48"x96" con damper </t>
  </si>
  <si>
    <t>ESP 12.3.2.3</t>
  </si>
  <si>
    <t>12.3.2.3</t>
  </si>
  <si>
    <t xml:space="preserve">Suministro y transporte de Rejilla de Suministro de aire RSDACD 48"x12" con damper   </t>
  </si>
  <si>
    <t>ESP 12.3.2.4</t>
  </si>
  <si>
    <t>12.3.2.4</t>
  </si>
  <si>
    <t xml:space="preserve">Suministro y transporte de Rejilla de Suministro de aire RSDACD 24"x24" con damper </t>
  </si>
  <si>
    <t>ESP 12.3.2.5</t>
  </si>
  <si>
    <t>12.3.2.5</t>
  </si>
  <si>
    <t xml:space="preserve">Suministro y transporte de Rejilla de Suministro de aire RSDACD 40"x16" con damper  </t>
  </si>
  <si>
    <t>ESP 12.3.2.6</t>
  </si>
  <si>
    <t>12.3.2.6</t>
  </si>
  <si>
    <t xml:space="preserve">Suministro y transporte de Rejilla de Suministro de aire RSDASD 40"x16" sin damper   </t>
  </si>
  <si>
    <t>TOTAL DE REJILLAS DE SUMINISTRO DE AIRE</t>
  </si>
  <si>
    <t>12.3.3</t>
  </si>
  <si>
    <t>REJILLAS DE RETORNO</t>
  </si>
  <si>
    <t>ESP 12.3.3.1</t>
  </si>
  <si>
    <t>12.3.3.1</t>
  </si>
  <si>
    <t xml:space="preserve">Suministro y transporte de Rejilla de retorno de aleta fija RRAFCD de 48"x16" con damper </t>
  </si>
  <si>
    <t>ESP 12.3.3.2</t>
  </si>
  <si>
    <t>12.3.3.2</t>
  </si>
  <si>
    <t>Suministro y transporte de Rejilla de retorno de aleta fija RRAFCD de 16"x16" con damper</t>
  </si>
  <si>
    <t>ESP 12.3.3.3</t>
  </si>
  <si>
    <t>12.3.3.3</t>
  </si>
  <si>
    <t>Suministro y transporte de Rejilla de retorno de aleta fija RRAFCD de 8"x8" con damper</t>
  </si>
  <si>
    <t>ESP 12.3.3.4</t>
  </si>
  <si>
    <t>12.3.3.4</t>
  </si>
  <si>
    <t>Suministro y transporte de Rejilla de retorno de aleta fija RRAFCD de 6"x6" con damper</t>
  </si>
  <si>
    <t>ESP 12.3.3.5</t>
  </si>
  <si>
    <t>12.3.3.5</t>
  </si>
  <si>
    <t xml:space="preserve">Suministro y transporte de Rejilla de retorno de aleta fija RRAFCD de 24"x24" con damper </t>
  </si>
  <si>
    <t>ESP 12.3.3.6</t>
  </si>
  <si>
    <t>12.3.3.6</t>
  </si>
  <si>
    <t xml:space="preserve">Suministro y transporte de Rejilla de retorno de aleta fija RRAFCD de 20"x20" con damper </t>
  </si>
  <si>
    <t>ESP 12.3.3.7</t>
  </si>
  <si>
    <t>12.3.3.7</t>
  </si>
  <si>
    <t xml:space="preserve">Suministro y transporte de Rejilla de retorno de aleta fija RRAFCD de 18"x18" con damper </t>
  </si>
  <si>
    <t>ESP 12.3.3.8</t>
  </si>
  <si>
    <t>12.3.3.8</t>
  </si>
  <si>
    <t xml:space="preserve">Suministro y transporte de Rejilla de retorno de aleta fija RRAFCD de 40"x16" con damper  </t>
  </si>
  <si>
    <t>ESP 12.3.3.9</t>
  </si>
  <si>
    <t>12.3.3.9</t>
  </si>
  <si>
    <t xml:space="preserve">Suministro y transporte de Rejilla de retorno de aleta fija RRAFSD de 40"x16" sin damper  </t>
  </si>
  <si>
    <t>ESP 12.3.3.10</t>
  </si>
  <si>
    <t>12.3.3.10</t>
  </si>
  <si>
    <t xml:space="preserve">Suministro  y transporte de Rejilla de retorno de aleta fija RRAFCD de 22"x22" con damper </t>
  </si>
  <si>
    <t>ESP 12.3.3.11</t>
  </si>
  <si>
    <t>12.3.3.11</t>
  </si>
  <si>
    <t xml:space="preserve">Suministro y transporte de Rejilla de retorno de aleta fija RRAFCD de 24"x24" con damper 2 </t>
  </si>
  <si>
    <t>ESP 12.3.3.12</t>
  </si>
  <si>
    <t>12.3.3.12</t>
  </si>
  <si>
    <t>Suministro y transporte de Rejilla de retorno de aleta fija RRAFCD de 12"x12" con damper</t>
  </si>
  <si>
    <t>TOTAL DE REJILLAS DE RETORNO</t>
  </si>
  <si>
    <t>12.3.4</t>
  </si>
  <si>
    <t>REJILLAS DE EXTRACCIÓN</t>
  </si>
  <si>
    <t>ESP 12.3.4.1</t>
  </si>
  <si>
    <t>12.3.4.1</t>
  </si>
  <si>
    <t xml:space="preserve">Suministro y transporte de Rejilla de extracción tipo aleta fija REAFCD de 6" x 6" con damper </t>
  </si>
  <si>
    <t>ESP 12.3.4.2</t>
  </si>
  <si>
    <t>12.3.4.2</t>
  </si>
  <si>
    <t>Suministro y transporte de Rejilla de extracción tipo aleta fija REAFCD de 48" x 96" con damper y los materiales necesarios para su correcto funcionamiento</t>
  </si>
  <si>
    <t>ESP 12.3.4.3</t>
  </si>
  <si>
    <t>12.3.4.3</t>
  </si>
  <si>
    <t xml:space="preserve">Suministro y transporte de Rejilla de extracción tipo aleta fija REAFCD de 10" x 10" con damper </t>
  </si>
  <si>
    <t>ESP 12.3.4.4</t>
  </si>
  <si>
    <t>12.3.4.4</t>
  </si>
  <si>
    <t xml:space="preserve">Suministro y transporte de Rejilla de extracción tipo aleta fija REAFCD de 12" x 12" con damper </t>
  </si>
  <si>
    <t>ESP 12.3.4.5</t>
  </si>
  <si>
    <t>12.3.4.5</t>
  </si>
  <si>
    <t xml:space="preserve">Suministro y transporte de Rejilla de extracción tipo aleta fija REAFCD de 16" x 16" con damper </t>
  </si>
  <si>
    <t>ESP 12.3.4.6</t>
  </si>
  <si>
    <t>12.3.4.6</t>
  </si>
  <si>
    <t>Suministro y transporte  de Rejilla de extracción tipo aleta fija REAFCD de 8" x 8" con damper</t>
  </si>
  <si>
    <t>ESP 12.3.4.7</t>
  </si>
  <si>
    <t>12.3.4.7</t>
  </si>
  <si>
    <t>Suministro y transporte de Rejilla de extracción tipo aleta fija REAFCD de 12" x 12" con damper 2</t>
  </si>
  <si>
    <t>TOTAL DE REJILLAS DE EXTRACCIÓN</t>
  </si>
  <si>
    <t>12.3.5</t>
  </si>
  <si>
    <t>DIFUSORES LINEALES HIGH THROW (INCLUYE PLENUM)</t>
  </si>
  <si>
    <t>ESP 12.3.5.1</t>
  </si>
  <si>
    <t>12.3.5.1</t>
  </si>
  <si>
    <t xml:space="preserve">Suministro y transporte de Difusor lineal con plenum de 4 ft  1 ranura de 1" cuello de 6" DLP </t>
  </si>
  <si>
    <t>ESP 12.3.5.2</t>
  </si>
  <si>
    <t>12.3.5.2</t>
  </si>
  <si>
    <t xml:space="preserve">Suministro y transporte de Difusor lineal con plenum de 4 ft  2 ranura de 2" cuello de 8" DLP </t>
  </si>
  <si>
    <t>ESP 12.3.5.3</t>
  </si>
  <si>
    <t>12.3.5.3</t>
  </si>
  <si>
    <t xml:space="preserve">Suministro y transporte de Difusor lineal con plenum de 4 ft  2 ranura de 2" cuello de 10" DLP </t>
  </si>
  <si>
    <t>ESP 12.3.5.4</t>
  </si>
  <si>
    <t>12.3.5.4</t>
  </si>
  <si>
    <t>Suministro y transporte de Difusor lineal con plenum de 2ft  1 ranura de 1" cuello de 6" DLP</t>
  </si>
  <si>
    <t>TOTAL DE DIFUSORES LINEALES HIGH THROW (INCLUYE PLENUM)</t>
  </si>
  <si>
    <t>TOTAL DE DIFUSORES Y REJILLAS</t>
  </si>
  <si>
    <t>12.4.0</t>
  </si>
  <si>
    <t>TUBERÍAS, VÁLVULAS, AISLAMIENTOS TÉRMICOS, ACCESORIOS Y CONTROLES</t>
  </si>
  <si>
    <t>12.4.1</t>
  </si>
  <si>
    <t>TUBERÍAS Y ACCESORIOS RED DE AGUA HELADA AISLADOS</t>
  </si>
  <si>
    <t>12.4.1.1</t>
  </si>
  <si>
    <t>TUBERÍA EN PP PN 10 PREAISLADOS</t>
  </si>
  <si>
    <t>ESP 12.4.1.1.1</t>
  </si>
  <si>
    <t>12.4.1.1.1</t>
  </si>
  <si>
    <t xml:space="preserve">Suministro y transporte de Tubo 2" diámetro </t>
  </si>
  <si>
    <t>ESP 12.4.1.1.2</t>
  </si>
  <si>
    <t>12.4.1.1.2</t>
  </si>
  <si>
    <t xml:space="preserve">Suministro y transporte de Tubo 1-1/2" diámetro </t>
  </si>
  <si>
    <t>ESP 12.4.1.1.3</t>
  </si>
  <si>
    <t>12.4.1.1.3</t>
  </si>
  <si>
    <t xml:space="preserve">Suministro y transporte de Tubo 1-1/4" diámetro </t>
  </si>
  <si>
    <t>ESP 12.4.1.1.4</t>
  </si>
  <si>
    <t>12.4.1.1.4</t>
  </si>
  <si>
    <t xml:space="preserve">Suministro y transporte de Tubo 1" diámetro </t>
  </si>
  <si>
    <t>ESP 12.4.1.1.5</t>
  </si>
  <si>
    <t>12.4.1.1.5</t>
  </si>
  <si>
    <t xml:space="preserve">Suministro y transporte de Tubo 3/4" diámetro </t>
  </si>
  <si>
    <t>ESP 12.4.1.1.6</t>
  </si>
  <si>
    <t>12.4.1.1.6</t>
  </si>
  <si>
    <t xml:space="preserve">Suministro y transporte de Tubo 1/2" diámetro </t>
  </si>
  <si>
    <t>ESP 12.4.1.1.7</t>
  </si>
  <si>
    <t>12.4.1.1.7</t>
  </si>
  <si>
    <t xml:space="preserve">Suministro y transporte de Tubo 5" diámetro </t>
  </si>
  <si>
    <t>ESP 12.4.1.1.8</t>
  </si>
  <si>
    <t>12.4.1.1.8</t>
  </si>
  <si>
    <t xml:space="preserve">Suministro y transporte de Tubo 4" diámetro </t>
  </si>
  <si>
    <t>ESP 12.4.1.1.9</t>
  </si>
  <si>
    <t>12.4.1.1.9</t>
  </si>
  <si>
    <t xml:space="preserve">suministro y transporte de Tubo 3" diámetro </t>
  </si>
  <si>
    <t>ESP 12.4.1.1.10</t>
  </si>
  <si>
    <t>12.4.1.1.10</t>
  </si>
  <si>
    <t xml:space="preserve">Suministro y transporte de Tubo 2-1/2" diámetro </t>
  </si>
  <si>
    <t>ESP 12.4.1.1.11</t>
  </si>
  <si>
    <t>12.4.1.1.11</t>
  </si>
  <si>
    <t xml:space="preserve">Suministro y transporte de Tubo 6" diámetro </t>
  </si>
  <si>
    <t>ESP 12.4.1.1.12</t>
  </si>
  <si>
    <t>12.4.1.1.12</t>
  </si>
  <si>
    <t xml:space="preserve">Suministro y transporte de Tubo 8" diámetro </t>
  </si>
  <si>
    <t>TOTAL DE TUBERÍA EN PP PN 10 PREAISLADOS</t>
  </si>
  <si>
    <t>12.4.1.2</t>
  </si>
  <si>
    <t>CODOS EN PP PN25 PREAISLADOS</t>
  </si>
  <si>
    <t>ESP 12.4.1.2.1</t>
  </si>
  <si>
    <t>12.4.1.2.1</t>
  </si>
  <si>
    <t xml:space="preserve">Suministro y transporte de Codo 2" diámetro </t>
  </si>
  <si>
    <t>ESP 12.4.1.2.2</t>
  </si>
  <si>
    <t>12.4.1.2.2</t>
  </si>
  <si>
    <t xml:space="preserve">Suministro y transporte de Codo 1" diámetro </t>
  </si>
  <si>
    <t>ESP 12.4.1.2.3</t>
  </si>
  <si>
    <t>12.4.1.2.3</t>
  </si>
  <si>
    <t xml:space="preserve">Suministro y transporte de Codo 3/4" diámetro </t>
  </si>
  <si>
    <t>ESP 12.4.1.2.4</t>
  </si>
  <si>
    <t>12.4.1.2.4</t>
  </si>
  <si>
    <t xml:space="preserve">Suministro y transporte de Codo 1/2" diámetro </t>
  </si>
  <si>
    <t>ESP 12.4.1.2.5</t>
  </si>
  <si>
    <t>12.4.1.2.5</t>
  </si>
  <si>
    <t xml:space="preserve">Suministro y transporte de Codo 3" diámetro </t>
  </si>
  <si>
    <t>ESP 12.4.1.2.6</t>
  </si>
  <si>
    <t>12.4.1.2.6</t>
  </si>
  <si>
    <t xml:space="preserve">Suministro y transporte de Codo 1 1/2" diámetro </t>
  </si>
  <si>
    <t>ESP 12.4.1.2.7</t>
  </si>
  <si>
    <t>12.4.1.2.7</t>
  </si>
  <si>
    <t xml:space="preserve">Suministro y transporte de Codo 1 1/4" diámetro </t>
  </si>
  <si>
    <t>ESP 12.4.1.2.8</t>
  </si>
  <si>
    <t>12.4.1.2.8</t>
  </si>
  <si>
    <t xml:space="preserve">Suministro y transporte de Codo 2 1/2" diámetro </t>
  </si>
  <si>
    <t>ESP 12.4.1.2.9</t>
  </si>
  <si>
    <t>12.4.1.2.9</t>
  </si>
  <si>
    <t xml:space="preserve">Suministro y transporte de Codo 5" diámetro  </t>
  </si>
  <si>
    <t>ESP 12.4.1.2.10</t>
  </si>
  <si>
    <t>12.4.1.2.10</t>
  </si>
  <si>
    <t xml:space="preserve">Suministro y transporte de Codo 4" diámetro </t>
  </si>
  <si>
    <t>ESP 12.4.1.2.11</t>
  </si>
  <si>
    <t>12.4.1.2.11</t>
  </si>
  <si>
    <t xml:space="preserve">Suministro y transporte de Codo 8" diámetro </t>
  </si>
  <si>
    <t>TOTAL DE CODOS EN PP PN25 PREAISLADOS</t>
  </si>
  <si>
    <t>12.4.1.3</t>
  </si>
  <si>
    <t>Tees en PP PN10 PREAISLADAS (incluyendo bujes reducción)</t>
  </si>
  <si>
    <t>ESP 12.4.1.3.1</t>
  </si>
  <si>
    <t>12.4.1.3.1</t>
  </si>
  <si>
    <t>Suministro y transporte de Tee 2" x1 1/2" x1 1/4", incluye bujes reducción</t>
  </si>
  <si>
    <t>ESP 12.4.1.3.2</t>
  </si>
  <si>
    <t>12.4.1.3.2</t>
  </si>
  <si>
    <t>Suministro y transporte de Tee 1 1/2" x1 1/2" x1/2", incluye bujes reducción</t>
  </si>
  <si>
    <t>ESP 12.4.1.3.3</t>
  </si>
  <si>
    <t>12.4.1.3.3</t>
  </si>
  <si>
    <t>Suministro y transporte de Tee 1 1/2" x 1 1/4" x 1", incluye bujes reducción</t>
  </si>
  <si>
    <t>ESP 12.4.1.3.4</t>
  </si>
  <si>
    <t>12.4.1.3.4</t>
  </si>
  <si>
    <t>Suministro y transporte de Tee 1 1/4" x1 1/4" x3/4", incluye bujes reducción</t>
  </si>
  <si>
    <t>ESP 12.4.1.3.5</t>
  </si>
  <si>
    <t>12.4.1.3.5</t>
  </si>
  <si>
    <t>Suministro y transporte de Tee 1 1/4" x3/4" x 3/4", incluye bujes reducción</t>
  </si>
  <si>
    <t>ESP 12.4.1.3.6</t>
  </si>
  <si>
    <t>12.4.1.3.6</t>
  </si>
  <si>
    <t>Suministro y transporte de Tee 1 1/4" x1" x 3/4", incluye bujes reducción</t>
  </si>
  <si>
    <t>ESP 12.4.1.3.7</t>
  </si>
  <si>
    <t>12.4.1.3.7</t>
  </si>
  <si>
    <t>Suministro y transporte de Tee 1" x1" x 1", incluye bujes reducción</t>
  </si>
  <si>
    <t>ESP 12.4.1.3.8</t>
  </si>
  <si>
    <t>12.4.1.3.8</t>
  </si>
  <si>
    <t>Suministro y transporte de Tee 5" x5" x4", incluye bujes reducción</t>
  </si>
  <si>
    <t>ESP 12.4.1.3.9</t>
  </si>
  <si>
    <t>12.4.1.3.9</t>
  </si>
  <si>
    <t>Suministro y transporte de Tee 4" x2 1/2" x1/2", incluye bujes reducción</t>
  </si>
  <si>
    <t>ESP 12.4.1.3.10</t>
  </si>
  <si>
    <t>12.4.1.3.10</t>
  </si>
  <si>
    <t>Suministro y transporte de Tee 2" x1 1/2" x1/2", incluye bujes reducción</t>
  </si>
  <si>
    <t>ESP 12.4.1.3.11</t>
  </si>
  <si>
    <t>12.4.1.3.11</t>
  </si>
  <si>
    <t>Suministro y transporte de Tee 2" x 1 1/4" x 1" , incluye bujes reducción</t>
  </si>
  <si>
    <t>ESP 12.4.1.3.12</t>
  </si>
  <si>
    <t>12.4.1.3.12</t>
  </si>
  <si>
    <t>Suministro y transporte de Tee 4" x3" x1/2" , incluye bujes reducción</t>
  </si>
  <si>
    <t>ESP 12.4.1.3.13</t>
  </si>
  <si>
    <t>12.4.1.3.13</t>
  </si>
  <si>
    <t>Suministro y transporte de Tee 2" x1 1/4" x3/4" , incluye bujes reducción</t>
  </si>
  <si>
    <t>ESP 12.4.1.3.14</t>
  </si>
  <si>
    <t>12.4.1.3.14</t>
  </si>
  <si>
    <t>Suministro y transporte de Tee 3" x 1 1/4" x 1" , incluye bujes reducción</t>
  </si>
  <si>
    <t>ESP 12.4.1.3.15</t>
  </si>
  <si>
    <t>12.4.1.3.15</t>
  </si>
  <si>
    <t>Suministro y transporte de Tee 3" x1 1/4" x3/4" , incluye bujes reducción</t>
  </si>
  <si>
    <t>ESP 12.4.1.3.16</t>
  </si>
  <si>
    <t>12.4.1.3.16</t>
  </si>
  <si>
    <t>Suministro y transporte de Tee 3" x2 1/2" x3/4", incluye bujes reducción</t>
  </si>
  <si>
    <t>ESP 12.4.1.3.17</t>
  </si>
  <si>
    <t>12.4.1.3.17</t>
  </si>
  <si>
    <t>Suministro y transporte de Tee 6" x6" x4", incluye bujes reducción</t>
  </si>
  <si>
    <t>ESP 12.4.1.3.18</t>
  </si>
  <si>
    <t>12.4.1.3.18</t>
  </si>
  <si>
    <t>Suministro y transporte de Tee 4" x4" x3", incluye bujes reducción</t>
  </si>
  <si>
    <t>ESP 12.4.1.3.19</t>
  </si>
  <si>
    <t>12.4.1.3.19</t>
  </si>
  <si>
    <t>Suministro y transporte de Tee 4" x4" x1/2", incluye bujes reducción</t>
  </si>
  <si>
    <t>ESP 12.4.1.3.20</t>
  </si>
  <si>
    <t>12.4.1.3.20</t>
  </si>
  <si>
    <t>Suministro y transporte de Tee 4" x3" x2", incluye bujes reducción</t>
  </si>
  <si>
    <t>ESP 12.4.1.3.21</t>
  </si>
  <si>
    <t>12.4.1.3.21</t>
  </si>
  <si>
    <t>Suministro y transporte de Tee 3" x 3" x 1 1/4", incluye bujes reducción</t>
  </si>
  <si>
    <t>ESP 12.4.1.3.22</t>
  </si>
  <si>
    <t>12.4.1.3.22</t>
  </si>
  <si>
    <t>Suministro y transporte de Tee 3" x 3" x 1", incluye bujes reducción</t>
  </si>
  <si>
    <t>ESP 12.4.1.3.23</t>
  </si>
  <si>
    <t>12.4.1.3.23</t>
  </si>
  <si>
    <t>Suministro y transporte de Tee 3" x 3" x 1/2", incluye bujes reducción</t>
  </si>
  <si>
    <t>ESP 12.4.1.3.24</t>
  </si>
  <si>
    <t>12.4.1.3.24</t>
  </si>
  <si>
    <t>Suministro y transporte de Tee 3" x 2 1/2" x 1", incluye bujes reducción</t>
  </si>
  <si>
    <t>ESP 12.4.1.3.25</t>
  </si>
  <si>
    <t>12.4.1.3.25</t>
  </si>
  <si>
    <t>Suministro y transporte de Tee 3" x 2 1/2" x 1 1/4", incluye bujes reducción</t>
  </si>
  <si>
    <t>ESP 12.4.1.3.26</t>
  </si>
  <si>
    <t>12.4.1.3.26</t>
  </si>
  <si>
    <t>Suministro y transporte de Tee 2 1/2" x2 1/2" x1 1/4", incluye bujes reducción</t>
  </si>
  <si>
    <t>ESP 12.4.1.3.27</t>
  </si>
  <si>
    <t>12.4.1.3.27</t>
  </si>
  <si>
    <t>Suministro y transporte de Tee 2 1/2" x2 1/2" x1", incluye bujes reducción</t>
  </si>
  <si>
    <t>ESP 12.4.1.3.28</t>
  </si>
  <si>
    <t>12.4.1.3.28</t>
  </si>
  <si>
    <t>Suministro y transporte de Tee 2 1/2" x2 1/2" x3/4", incluye bujes reducción</t>
  </si>
  <si>
    <t>ESP 12.4.1.3.29</t>
  </si>
  <si>
    <t>12.4.1.3.29</t>
  </si>
  <si>
    <t>Suministro y transporte de Tee 2 1/2" x2" x 1 1/2", incluye bujes reducción</t>
  </si>
  <si>
    <t>ESP 12.4.1.3.30</t>
  </si>
  <si>
    <t>12.4.1.3.30</t>
  </si>
  <si>
    <t>Suministro y transporte de Tee 2 1/2" x2" x 1 1/4", incluye bujes reducción</t>
  </si>
  <si>
    <t>ESP 12.4.1.3.31</t>
  </si>
  <si>
    <t>12.4.1.3.31</t>
  </si>
  <si>
    <t>Suministro y transporte de Tee 2" x2" x1", incluye bujes reducción</t>
  </si>
  <si>
    <t>ESP 12.4.1.3.32</t>
  </si>
  <si>
    <t>12.4.1.3.32</t>
  </si>
  <si>
    <t>Suministro y transporte de Tee 1 1/2" x1 1/2" x1", incluye bujes reducción</t>
  </si>
  <si>
    <t>ESP 12.4.1.3.33</t>
  </si>
  <si>
    <t>12.4.1.3.33</t>
  </si>
  <si>
    <t>Suministro y transporte de Tee 1" x1" x 1/2", incluye bujes reducción</t>
  </si>
  <si>
    <t>ESP 12.4.1.3.34</t>
  </si>
  <si>
    <t>12.4.1.3.34</t>
  </si>
  <si>
    <t>Suministro y transporte de Tee 1" x3/4" x 1/2", incluye bujes reducción</t>
  </si>
  <si>
    <t>ESP 12.4.1.3.35</t>
  </si>
  <si>
    <t>12.4.1.3.35</t>
  </si>
  <si>
    <t>Suministro y transporte de Tee 3/4" x3/4" x 1/2", incluye bujes reducción</t>
  </si>
  <si>
    <t>ESP 12.4.1.3.36</t>
  </si>
  <si>
    <t>12.4.1.3.36</t>
  </si>
  <si>
    <t>Suministro y transporte de Tee 8" x6" x3", incluye bujes reducción</t>
  </si>
  <si>
    <t>ESP 12.4.1.3.37</t>
  </si>
  <si>
    <t>12.4.1.3.37</t>
  </si>
  <si>
    <t>Suministro y transporte de Tee 3" x 2 1/2" x 2 1/2", incluye bujes reducción</t>
  </si>
  <si>
    <t>ESP 12.4.1.3.38</t>
  </si>
  <si>
    <t>12.4.1.3.38</t>
  </si>
  <si>
    <t>Suministro y transporte de Tee 2 1/2" x2 1/2" x1 1/2", incluye bujes reducción</t>
  </si>
  <si>
    <t>ESP 12.4.1.3.39</t>
  </si>
  <si>
    <t>12.4.1.3.39</t>
  </si>
  <si>
    <t>Suministro y transporte de Tee 2" x2" x1 1/4", incluye bujes reducción</t>
  </si>
  <si>
    <t>ESP 12.4.1.3.40</t>
  </si>
  <si>
    <t>12.4.1.3.40</t>
  </si>
  <si>
    <t>Suministro y transporte de Tee 2" x2" x1/2", incluye bujes reducción</t>
  </si>
  <si>
    <t>ESP 12.4.1.3.41</t>
  </si>
  <si>
    <t>12.4.1.3.41</t>
  </si>
  <si>
    <t>Suministro y transporte de Tee 2" x1 1/4" x1 1/4", incluye bujes reducción</t>
  </si>
  <si>
    <t>ESP 12.4.1.3.42</t>
  </si>
  <si>
    <t>12.4.1.3.42</t>
  </si>
  <si>
    <t>Suministro y transporte de Tee 1 1/4" x1 1/4" x1", incluye bujes reducción</t>
  </si>
  <si>
    <t>ESP 12.4.1.3.43</t>
  </si>
  <si>
    <t>12.4.1.3.43</t>
  </si>
  <si>
    <t>Suministro y transporte de Tee 5" x5" x5", incluye bujes reducción</t>
  </si>
  <si>
    <t>ESP 12.4.1.3.44</t>
  </si>
  <si>
    <t>12.4.1.3.44</t>
  </si>
  <si>
    <t>Suministro y transporte de Tee 5" x4" x4", incluye bujes reducción</t>
  </si>
  <si>
    <t>ESP 12.4.1.3.45</t>
  </si>
  <si>
    <t>12.4.1.3.45</t>
  </si>
  <si>
    <t>Suministro y transporte de Tee 5" x4" x3", incluye bujes reducción</t>
  </si>
  <si>
    <t>ESP 12.4.1.3.46</t>
  </si>
  <si>
    <t>12.4.1.3.46</t>
  </si>
  <si>
    <t>Suministro y transporte de Tee 4" x3" x3", incluye bujes reducción</t>
  </si>
  <si>
    <t>ESP 12.4.1.3.47</t>
  </si>
  <si>
    <t>12.4.1.3.47</t>
  </si>
  <si>
    <t>Suministro y transporte de Tee 8" x6" x4", incluye bujes reducción</t>
  </si>
  <si>
    <t>ESP 12.4.1.3.48</t>
  </si>
  <si>
    <t>12.4.1.3.48</t>
  </si>
  <si>
    <t>Suministro y transporte de Tee 4" x2 1/2" x 2 1/2", incluye bujes reducción</t>
  </si>
  <si>
    <t>ESP 12.4.1.3.49</t>
  </si>
  <si>
    <t>12.4.1.3.49</t>
  </si>
  <si>
    <t>Suministro y transporte de Tee 2 1/2" x2" x 1", incluye bujes reducción</t>
  </si>
  <si>
    <t>ESP 12.4.1.3.50</t>
  </si>
  <si>
    <t>12.4.1.3.50</t>
  </si>
  <si>
    <t>Suministro y transporte de Tee 2" x1 1/2" x1 1/2", incluye bujes reducción</t>
  </si>
  <si>
    <t>ESP 12.4.1.3.51</t>
  </si>
  <si>
    <t>12.4.1.3.51</t>
  </si>
  <si>
    <t>Suministro y transporte de Tee 2" x1 1/2" x1", incluye bujes reducción</t>
  </si>
  <si>
    <t>ESP 12.4.1.3.52</t>
  </si>
  <si>
    <t>12.4.1.3.52</t>
  </si>
  <si>
    <t>Suministro y transporte de Tee 1 1/2" x1" x1", incluye bujes reducción</t>
  </si>
  <si>
    <t>ESP 12.4.1.3.53</t>
  </si>
  <si>
    <t>12.4.1.3.53</t>
  </si>
  <si>
    <t>Suministro y transporte de Tee 1 1/4" x1" x 1", incluye bujes reducción</t>
  </si>
  <si>
    <t>ESP 12.4.1.3.54</t>
  </si>
  <si>
    <t>12.4.1.3.54</t>
  </si>
  <si>
    <t>Suministro y transporte de Tee 8" x8" x5", incluye bujes reducción</t>
  </si>
  <si>
    <t>ESP 12.4.1.3.55</t>
  </si>
  <si>
    <t>12.4.1.3.55</t>
  </si>
  <si>
    <t>Suministro y transporte de Tee 5" x4" x 3", incluye bujes reducción</t>
  </si>
  <si>
    <t>ESP 12.4.1.3.56</t>
  </si>
  <si>
    <t>12.4.1.3.56</t>
  </si>
  <si>
    <t>Suministro y transporte de Tee 4" x4" x 1", incluye bujes reducción</t>
  </si>
  <si>
    <t>ESP 12.4.1.3.57</t>
  </si>
  <si>
    <t>12.4.1.3.57</t>
  </si>
  <si>
    <t>Suministro y transporte de Tee 4" x3" x2 1/2", incluye bujes reducción</t>
  </si>
  <si>
    <t>ESP 12.4.1.3.58</t>
  </si>
  <si>
    <t>12.4.1.3.58</t>
  </si>
  <si>
    <t>Suministro y transporte de Tee 3" x3" x 1 1/4", incluye bujes reducción</t>
  </si>
  <si>
    <t>ESP 12.4.1.3.59</t>
  </si>
  <si>
    <t>12.4.1.3.59</t>
  </si>
  <si>
    <t>Suministro y transporte de Tee 3" x3" x1", incluye bujes reducción</t>
  </si>
  <si>
    <t>ESP 12.4.1.3.60</t>
  </si>
  <si>
    <t>12.4.1.3.60</t>
  </si>
  <si>
    <t>Suministro y transporte de Tee 3" x2 1/2" x 2", incluye bujes reducción</t>
  </si>
  <si>
    <t>ESP 12.4.1.3.61</t>
  </si>
  <si>
    <t>12.4.1.3.61</t>
  </si>
  <si>
    <t>Suministro y transporte de Tee 2 1/2" x2 1/2" x 1", incluye bujes reducción</t>
  </si>
  <si>
    <t>ESP 12.4.1.3.62</t>
  </si>
  <si>
    <t>12.4.1.3.62</t>
  </si>
  <si>
    <t>Suministro y transporte de Tee 2 1/2" x2 1/2" x 3/4", incluye bujes reducción</t>
  </si>
  <si>
    <t>ESP 12.4.1.3.63</t>
  </si>
  <si>
    <t>12.4.1.3.63</t>
  </si>
  <si>
    <t>Suministro y transporte de Tee 2 1/2" x2" x 3/4", incluye bujes reducción</t>
  </si>
  <si>
    <t>ESP 12.4.1.3.64</t>
  </si>
  <si>
    <t>12.4.1.3.64</t>
  </si>
  <si>
    <t>Suministro y transporte de Tee 8" x8" x1 1/2", incluye bujes reducción</t>
  </si>
  <si>
    <t>ESP 12.4.1.3.65</t>
  </si>
  <si>
    <t>12.4.1.3.65</t>
  </si>
  <si>
    <t>Suministro y transporte de Tee 8" x6" x6", incluye bujes reducción</t>
  </si>
  <si>
    <t>ESP 12.4.1.3.66</t>
  </si>
  <si>
    <t>12.4.1.3.66</t>
  </si>
  <si>
    <t>Suministro y transporte de Tee 6" x6" x2 1/2", incluye bujes reducción</t>
  </si>
  <si>
    <t>ESP 12.4.1.3.67</t>
  </si>
  <si>
    <t>12.4.1.3.67</t>
  </si>
  <si>
    <t>Suministro y transporte de Tee 6" x2 1/2" x 21/2", incluye bujes reducción</t>
  </si>
  <si>
    <t>ESP 12.4.1.3.68</t>
  </si>
  <si>
    <t>12.4.1.3.68</t>
  </si>
  <si>
    <t>Suministro y transporte de Tee 1 1/2" x1 1/4" x3/4", incluye bujes reducción</t>
  </si>
  <si>
    <t>ESP 12.4.1.3.69</t>
  </si>
  <si>
    <t>12.4.1.3.69</t>
  </si>
  <si>
    <t>Suministro y transporte de Tee 1 1/4" x1" x3/4", incluye bujes reducción</t>
  </si>
  <si>
    <t>ESP 12.4.1.3.70</t>
  </si>
  <si>
    <t>12.4.1.3.70</t>
  </si>
  <si>
    <t>Suministro y transporte de Tee 1" x3/4" x3/4", incluye bujes reducción</t>
  </si>
  <si>
    <t>ESP 12.4.1.3.71</t>
  </si>
  <si>
    <t>12.4.1.3.71</t>
  </si>
  <si>
    <t>Suministro y transporte de Tee 3/4" x3/4" x1/2", incluye bujes reducción</t>
  </si>
  <si>
    <t>TOTAL DE Tees en PP PN10 PREAISLADAS (incluyendo bujes reduccion)</t>
  </si>
  <si>
    <t>TOTAL DE TUBERÍAS Y ACCESORIOS RED DE AGUA HELADA AISLADOS</t>
  </si>
  <si>
    <t>12.4.2</t>
  </si>
  <si>
    <t>VALVULAS EN GENERAL</t>
  </si>
  <si>
    <t>12.4.2.1</t>
  </si>
  <si>
    <t>Válvulas de mariposa, compuerta o de bola</t>
  </si>
  <si>
    <t>ESP 12.4.2.1.1</t>
  </si>
  <si>
    <t>12.4.2.1.1</t>
  </si>
  <si>
    <t xml:space="preserve">Suministro y transporte de válvula mariposa 2" diámetro </t>
  </si>
  <si>
    <t>ESP 12.4.2.1.2</t>
  </si>
  <si>
    <t>12.4.2.1.2</t>
  </si>
  <si>
    <t xml:space="preserve">Suministro y transporte de válvula mariposa 1" diámetro </t>
  </si>
  <si>
    <t>ESP 12.4.2.1.3</t>
  </si>
  <si>
    <t>12.4.2.1.3</t>
  </si>
  <si>
    <t>Suministro y transporte de válvula mariposa 3/4" diámetro</t>
  </si>
  <si>
    <t>ESP 12.4.2.1.4</t>
  </si>
  <si>
    <t>12.4.2.1.4</t>
  </si>
  <si>
    <t xml:space="preserve">Suministro y transporte de válvula mariposa 1/2" diámetro </t>
  </si>
  <si>
    <t>ESP 12.4.2.1.5</t>
  </si>
  <si>
    <t>12.4.2.1.5</t>
  </si>
  <si>
    <t>Suministro y transporte de válvula mariposa  1 1/2" diámetro</t>
  </si>
  <si>
    <t>ESP 12.4.2.1.6</t>
  </si>
  <si>
    <t>12.4.2.1.6</t>
  </si>
  <si>
    <t>Suministro y transporte de válvula mariposa 1 1/4" diámetro</t>
  </si>
  <si>
    <t>ESP 12.4.2.1.7</t>
  </si>
  <si>
    <t>12.4.2.1.7</t>
  </si>
  <si>
    <t>Suministro y transporte de válvula mariposa 5" diámetro</t>
  </si>
  <si>
    <t>ESP 12.4.2.1.8</t>
  </si>
  <si>
    <t>12.4.2.1.8</t>
  </si>
  <si>
    <t>Suministro y transporte de válvula mariposa 4" diámetro</t>
  </si>
  <si>
    <t>ESP 12.4.2.1.9</t>
  </si>
  <si>
    <t>12.4.2.1.9</t>
  </si>
  <si>
    <t>Suministro y transporte de válvula mariposa 3" diámetro</t>
  </si>
  <si>
    <t>ESP 12.4.2.1.10</t>
  </si>
  <si>
    <t>12.4.2.1.10</t>
  </si>
  <si>
    <t>Suministro y transporte de válvula mariposa 1 1/2" diámetro</t>
  </si>
  <si>
    <t>ESP 12.4.2.1.11</t>
  </si>
  <si>
    <t>12.4.2.1.11</t>
  </si>
  <si>
    <t>Suministro y transporte de valvula mariposa 8" diámetro</t>
  </si>
  <si>
    <t>ESP 12.4.2.1.12</t>
  </si>
  <si>
    <t>12.4.2.1.12</t>
  </si>
  <si>
    <t>Suministro y transporte de válvula mariposa 6" diámetro</t>
  </si>
  <si>
    <t>ESP 12.4.2.1.13</t>
  </si>
  <si>
    <t>12.4.2.1.13</t>
  </si>
  <si>
    <t>Suministro y transporte de válvula mariposa 2 1/2" diámetro</t>
  </si>
  <si>
    <t>TOTAL DE Válvulas de mariposa, compuerta o de bola</t>
  </si>
  <si>
    <t>TOTAL DE VALVULAS EN GENERAL</t>
  </si>
  <si>
    <t>12.4.3</t>
  </si>
  <si>
    <t>ELEMENTOS DE CONTROL</t>
  </si>
  <si>
    <t>12.4.3.1</t>
  </si>
  <si>
    <t>Válvulas dos vías proporcional caudal constante independiente de la presión</t>
  </si>
  <si>
    <t>ESP 12.4.3.1.1</t>
  </si>
  <si>
    <t>12.4.3.1.1</t>
  </si>
  <si>
    <t xml:space="preserve">Suministro de válvula de 2 vías proporcional caudal constante independiente de la presión de 1" diámetro </t>
  </si>
  <si>
    <t>ESP 12.4.3.1.2</t>
  </si>
  <si>
    <t>12.4.3.1.2</t>
  </si>
  <si>
    <t xml:space="preserve">Suministro de válvula de 2 vías proporcional caudal constante independiente de la presión de 3/4" diámetro </t>
  </si>
  <si>
    <t>ESP 12.4.3.1.3</t>
  </si>
  <si>
    <t>12.4.3.1.3</t>
  </si>
  <si>
    <t xml:space="preserve">Suministro de válvula de 2 vías proporcional caudal constante independiente de la presión de 1/2" diámetro </t>
  </si>
  <si>
    <t>ESP 12.4.3.1.4</t>
  </si>
  <si>
    <t>12.4.3.1.4</t>
  </si>
  <si>
    <t xml:space="preserve">Suministro y transporte de Termostatos de ambiente digitales y proporcionales </t>
  </si>
  <si>
    <t>ESP 12.4.3.1.5</t>
  </si>
  <si>
    <t>12.4.3.1.5</t>
  </si>
  <si>
    <t xml:space="preserve">Suministro y transporte de Termostatos de ambiente inalámbricos </t>
  </si>
  <si>
    <t>ESP 12.4.3.1.6</t>
  </si>
  <si>
    <t>12.4.3.1.6</t>
  </si>
  <si>
    <t xml:space="preserve">Suministro y transporte de válvula de 2 vías proporcional caudal constante independiente de la presión de 1 1/2" diámetro </t>
  </si>
  <si>
    <t>ESP 12.4.3.1.7</t>
  </si>
  <si>
    <t>12.4.3.1.7</t>
  </si>
  <si>
    <t xml:space="preserve">Suministro y transporte de válvula de 2 vías proporcional caudal constante independiente de la presión de 2" diámetro </t>
  </si>
  <si>
    <t>ESP 12.4.3.1.8</t>
  </si>
  <si>
    <t>12.4.3.1.8</t>
  </si>
  <si>
    <t xml:space="preserve">Suministro y transporte de válvula de 2 vías proporcional caudal constante independiente de la presión de 1 1/4" diámetro </t>
  </si>
  <si>
    <t>ESP 12.4.3.1.9</t>
  </si>
  <si>
    <t>12.4.3.1.9</t>
  </si>
  <si>
    <t xml:space="preserve">Suministro y transporte de válvula de 2 vías proporcional caudal constante independiente de la presión de 3" diámetro </t>
  </si>
  <si>
    <t>ESP 12.4.3.1.10</t>
  </si>
  <si>
    <t>12.4.3.1.10</t>
  </si>
  <si>
    <t xml:space="preserve">Suministro y transporte de Termo Humidostatos de ambiente digitales </t>
  </si>
  <si>
    <t>ESP 12.4.3.1.11</t>
  </si>
  <si>
    <t>12.4.3.1.11</t>
  </si>
  <si>
    <t xml:space="preserve">Suministro y transporte de válvula de 2 vías proporcional caudal constante independiente de la presión de 2 1/2" diámetro </t>
  </si>
  <si>
    <t>TOTAL DE Válvulas dos vías proporcional caudal constante independiente de la presión</t>
  </si>
  <si>
    <t>12.4.3.2</t>
  </si>
  <si>
    <t>TERMÓMETROS</t>
  </si>
  <si>
    <t>ESP 12.4.3.2.1</t>
  </si>
  <si>
    <t>12.4.3.2.1</t>
  </si>
  <si>
    <t>Suministro  y transporte de Termómetro de columna de mercurio de 6"</t>
  </si>
  <si>
    <t>ESP 12.4.3.2.2</t>
  </si>
  <si>
    <t>12.4.3.2.2</t>
  </si>
  <si>
    <t xml:space="preserve">Suministro  y transporte de Buzos para conectar termómetros </t>
  </si>
  <si>
    <t>TOTAL DE TERMÓMETROS</t>
  </si>
  <si>
    <t>12.4.3.3</t>
  </si>
  <si>
    <t>MANÓMETROS</t>
  </si>
  <si>
    <t>ESP 12.4.3.3.1</t>
  </si>
  <si>
    <t>12.4.3.3.1</t>
  </si>
  <si>
    <t>Suministro y transporte de  Manómetro de carátula con glicerina de 0 a 100 PSI</t>
  </si>
  <si>
    <t>ESP 12.4.3.3.2</t>
  </si>
  <si>
    <t>12.4.3.3.2</t>
  </si>
  <si>
    <t>Suministro y transporte de Manómetro de carátula con glicerina de 0 a 60 PSI</t>
  </si>
  <si>
    <t>ESP 12.4.3.3.3</t>
  </si>
  <si>
    <t>12.4.3.3.3</t>
  </si>
  <si>
    <t>Suministro y transporte de Cola de marrano con válvula de 1/4" diámetro para conexión manómetros</t>
  </si>
  <si>
    <t>TOTAL DE MANÓMETROS</t>
  </si>
  <si>
    <t>12.4.3.4</t>
  </si>
  <si>
    <t>Conexiones Flexibles tipo burbuja</t>
  </si>
  <si>
    <t>ESP 12.4.3.4.1</t>
  </si>
  <si>
    <t>12.4.3.4,1</t>
  </si>
  <si>
    <t>Suministro y control de Flexible tipo burbuja 5" diámetro</t>
  </si>
  <si>
    <t>ESP 12.4.3.4.2</t>
  </si>
  <si>
    <t>12.4.3.4.2</t>
  </si>
  <si>
    <t>Suministro y control de Flexible tipo burbuja 4" diámetro</t>
  </si>
  <si>
    <t>ESP 12.4.3.4.3</t>
  </si>
  <si>
    <t>12.4.3.4.3</t>
  </si>
  <si>
    <t>Suministro y control de Flexible tipo burbuja 3" diámetro</t>
  </si>
  <si>
    <t>ESP 12.4.3.4.4</t>
  </si>
  <si>
    <t>12.4.3.4.4</t>
  </si>
  <si>
    <t>Suministro y control de Flexible tipo burbuja 8" diámetro</t>
  </si>
  <si>
    <t>ESP 12.4.3.4.5</t>
  </si>
  <si>
    <t>12.4.3.4.5</t>
  </si>
  <si>
    <t>Suministro y control de Flexible tipo burbuja 2 1/2" diámetro</t>
  </si>
  <si>
    <t>ESP 12.4.3.4.6</t>
  </si>
  <si>
    <t>12.4.3.4.6</t>
  </si>
  <si>
    <t>Suministro y control de Flexible tipo burbuja 6" diámetro</t>
  </si>
  <si>
    <t>TOTAL DE Conexiones Flexibles tipo burbuja</t>
  </si>
  <si>
    <t>12.4.3.5</t>
  </si>
  <si>
    <t>Tanque de expansión</t>
  </si>
  <si>
    <t>ESP 12.4.3.5.1</t>
  </si>
  <si>
    <t>12.4.3.5.1</t>
  </si>
  <si>
    <t>Suministro y control de TE #1: Tipo cerrado con membrana de presurización 1</t>
  </si>
  <si>
    <t>ESP 12.4.3.5.2</t>
  </si>
  <si>
    <t>12.4.3.5.2</t>
  </si>
  <si>
    <t>Suministro y control de TE #1: Tipo cerrado con membrana de presurización 2</t>
  </si>
  <si>
    <t>TOTAL DE Tanque de expansión</t>
  </si>
  <si>
    <t>12.4.3.6</t>
  </si>
  <si>
    <t>Aireador</t>
  </si>
  <si>
    <t>ESP 12.4.3.6.1</t>
  </si>
  <si>
    <t>12.4.3.6.1</t>
  </si>
  <si>
    <t>Suministro y control de aireador DA #1: separador de microburbujas e impurezas 1</t>
  </si>
  <si>
    <t>ESP 12.4.3.6.2</t>
  </si>
  <si>
    <t>12.4.3.6.2</t>
  </si>
  <si>
    <t>Suministro y control de aireador DA #1: separador de microburbujas e impurezas 2</t>
  </si>
  <si>
    <t>TOTAL DE Aireador</t>
  </si>
  <si>
    <t>TOTAL DE ELEMENTOS DE CONTROL</t>
  </si>
  <si>
    <t>TOTAL DE TUBERÍAS, VÁLVULAS, AISLAMIENTOS TÉRMICOS, ACCESORIOS Y CONTROLES</t>
  </si>
  <si>
    <t>12.5.0</t>
  </si>
  <si>
    <t>TABLEROS ELECTRICOS</t>
  </si>
  <si>
    <t>ESP 12.5.1</t>
  </si>
  <si>
    <t>12.5.1</t>
  </si>
  <si>
    <t xml:space="preserve">Suministro  y transporte  de Piso 1 Tablero de potencia y control manejo Ventilación Parqueadero </t>
  </si>
  <si>
    <t>ESP 12.5.2</t>
  </si>
  <si>
    <t>12.5.2</t>
  </si>
  <si>
    <t xml:space="preserve">Suministro  y transporte de Piso 1 Tablero de potencia y control manejo Fan coils y Cassette </t>
  </si>
  <si>
    <t>ESP 12.5.3</t>
  </si>
  <si>
    <t>12.5.3</t>
  </si>
  <si>
    <t xml:space="preserve">Suministro y transporte de Piso 2 Tablero de potencia y control manejo Ventilación Parqueadero </t>
  </si>
  <si>
    <t>ESP 12.5.4</t>
  </si>
  <si>
    <t>12.5.4</t>
  </si>
  <si>
    <t>Suministro  y transporte de Piso 2 Balanceo de Aire</t>
  </si>
  <si>
    <t>ESP 12.5.5</t>
  </si>
  <si>
    <t>12.5.5</t>
  </si>
  <si>
    <t xml:space="preserve">Suministro y transporte de Piso 3 Tablero de potencia y control manejo Fan coils y Cassette </t>
  </si>
  <si>
    <t>ESP 12.5.6</t>
  </si>
  <si>
    <t>12.5.6</t>
  </si>
  <si>
    <t>ESP 12.5.7</t>
  </si>
  <si>
    <t>12.5.7</t>
  </si>
  <si>
    <t xml:space="preserve">Suministro y transporte de Piso 4 Tablero de potencia y control manejo Fan coils y Cassette </t>
  </si>
  <si>
    <t>ESP 12.5.8</t>
  </si>
  <si>
    <t>12.5.8</t>
  </si>
  <si>
    <t xml:space="preserve">Suministro  y transporte de Piso 5 Tablero de potencia y control manejo Fan coils y Cassette </t>
  </si>
  <si>
    <t>ESP 12.5.9</t>
  </si>
  <si>
    <t>12.5.9</t>
  </si>
  <si>
    <t>Suministro  y transporte de DATA CENTER Tablero de potencia y control CRAHWICHILLERS + bombeo</t>
  </si>
  <si>
    <t>ESP 12.5.10</t>
  </si>
  <si>
    <t>12.5.10</t>
  </si>
  <si>
    <t>Suministro  y transporte de Tablero de potencia y control manejo Fan coils y Cassette Piso 6</t>
  </si>
  <si>
    <t>ESP 12.5.11</t>
  </si>
  <si>
    <t>12.5.11</t>
  </si>
  <si>
    <t>Suministro  y transporte de Tablero de potencia y control manejo Fan coils y Estación central Piso 7</t>
  </si>
  <si>
    <t>ESP 12.5.12</t>
  </si>
  <si>
    <t>12.5.12</t>
  </si>
  <si>
    <t>Suministro  y transporte de Tablero de potencia y control manejo central de enfriamiento Chillers +bombeo Piso 8</t>
  </si>
  <si>
    <t>TOTAL DE TABLEROS ELÉCTRICOS</t>
  </si>
  <si>
    <t>12.6.0</t>
  </si>
  <si>
    <t>PRUEBAS Y BALANCEOS</t>
  </si>
  <si>
    <t>ESP 12.6.1</t>
  </si>
  <si>
    <t>12.6.1</t>
  </si>
  <si>
    <t>Prueba de presión de tuberías de agua Piso 1</t>
  </si>
  <si>
    <t>ESP 12.6.2</t>
  </si>
  <si>
    <t>12.6.2</t>
  </si>
  <si>
    <t>Limpieza y enjuague de los sistemas de circulación de agua Piso 1</t>
  </si>
  <si>
    <t>ESP 12.6.3</t>
  </si>
  <si>
    <t>12.6.3</t>
  </si>
  <si>
    <t>Balanceo y ensayo de flujo de agua Piso 1</t>
  </si>
  <si>
    <t>ESP 12.6.4</t>
  </si>
  <si>
    <t>12.6.4</t>
  </si>
  <si>
    <t>Balanceo de Aire Piso 1</t>
  </si>
  <si>
    <t>ESP 12.6.5</t>
  </si>
  <si>
    <t>12.6.5</t>
  </si>
  <si>
    <t>Prueba de presión de tuberías de agua Piso 3</t>
  </si>
  <si>
    <t>ESP 12.6.6</t>
  </si>
  <si>
    <t>12.6.6</t>
  </si>
  <si>
    <t>Limpieza y enjuague de los sistemas de circulación de agua Piso 3</t>
  </si>
  <si>
    <t>ESP 12.6.7</t>
  </si>
  <si>
    <t>12.6.7</t>
  </si>
  <si>
    <t>Balanceo y ensayo de flujo de agua Piso 3</t>
  </si>
  <si>
    <t>ESP 12.6.8</t>
  </si>
  <si>
    <t>12.6.8</t>
  </si>
  <si>
    <t>Balanceo de Aire Piso 3</t>
  </si>
  <si>
    <t>ESP 12.6.9</t>
  </si>
  <si>
    <t>12.6.9</t>
  </si>
  <si>
    <t>Prueba de presión de tuberías de agua Piso 4</t>
  </si>
  <si>
    <t>ESP 12.6.10</t>
  </si>
  <si>
    <t>12.6.10</t>
  </si>
  <si>
    <t>Limpieza y enjuague de los sistemas de circulación de agua Piso 4</t>
  </si>
  <si>
    <t>ESP 12.6.11</t>
  </si>
  <si>
    <t>12.6.11</t>
  </si>
  <si>
    <t>Balanceo y ensayo de flujo de agua Piso 4</t>
  </si>
  <si>
    <t>ESP 12.6.12</t>
  </si>
  <si>
    <t>12.6.12</t>
  </si>
  <si>
    <t>Balanceo de Aire Piso 4</t>
  </si>
  <si>
    <t>ESP 12.6.13</t>
  </si>
  <si>
    <t>12.6.13</t>
  </si>
  <si>
    <t>Prueba de presión de tuberías de agua Piso 5</t>
  </si>
  <si>
    <t>ESP 12.6.14</t>
  </si>
  <si>
    <t>12.6.14</t>
  </si>
  <si>
    <t>Limpieza y enjuague de los sistemas de circulación de agua Piso 5</t>
  </si>
  <si>
    <t>ESP 12.6.15</t>
  </si>
  <si>
    <t>12.6.15</t>
  </si>
  <si>
    <t>Balanceo y ensayo de flujo de agua Piso 5</t>
  </si>
  <si>
    <t>ESP 12.6.16</t>
  </si>
  <si>
    <t>12.6.16</t>
  </si>
  <si>
    <t>Balanceo de Aire Piso 5</t>
  </si>
  <si>
    <t>ESP 12.6.17</t>
  </si>
  <si>
    <t xml:space="preserve"> 12.6.17</t>
  </si>
  <si>
    <t>Prueba de presión de tuberías de agua data center</t>
  </si>
  <si>
    <t>ESP 12.6.18</t>
  </si>
  <si>
    <t>12.6.18</t>
  </si>
  <si>
    <t>Limpieza y enjuague de los sistemas de circulación de agua data center</t>
  </si>
  <si>
    <t>ESP 12.6.19</t>
  </si>
  <si>
    <t>12.6.19</t>
  </si>
  <si>
    <t>Balanceo y ensayo de flujo de agua data center</t>
  </si>
  <si>
    <t>ESP 12.6.20</t>
  </si>
  <si>
    <t>12.6.20</t>
  </si>
  <si>
    <t>Balanceo de Aire data center</t>
  </si>
  <si>
    <t>ESP 12.6.21</t>
  </si>
  <si>
    <t>12.6.21</t>
  </si>
  <si>
    <t>Prueba de presión de tuberías de agua Piso 6</t>
  </si>
  <si>
    <t>ESP 12.6.22</t>
  </si>
  <si>
    <t>12.6.22</t>
  </si>
  <si>
    <t>Limpieza y enjuague de los sistemas de circulación de agua Piso 6</t>
  </si>
  <si>
    <t>ESP 12.6.23</t>
  </si>
  <si>
    <t>12.6.23</t>
  </si>
  <si>
    <t>Balanceo y ensayo de flujo de agua Piso 6</t>
  </si>
  <si>
    <t>ESP 12.6.24</t>
  </si>
  <si>
    <t>12.6.24</t>
  </si>
  <si>
    <t>Balanceo de Aire Piso 6</t>
  </si>
  <si>
    <t>ESP 12.6.25</t>
  </si>
  <si>
    <t>12.6.25</t>
  </si>
  <si>
    <t>Prueba de presión de tuberías de agua Piso 7</t>
  </si>
  <si>
    <t>ESP 12.6.26</t>
  </si>
  <si>
    <t>12.6.26</t>
  </si>
  <si>
    <t>Limpieza y enjuague de los sistemas de circulación de agua Piso 7</t>
  </si>
  <si>
    <t>ESP 12.6.27</t>
  </si>
  <si>
    <t>12.6.27</t>
  </si>
  <si>
    <t>Balanceo y ensayo de flujo de agua Piso 7</t>
  </si>
  <si>
    <t>ESP 12.6.28</t>
  </si>
  <si>
    <t>12.6.28</t>
  </si>
  <si>
    <t>Balanceo de Aire Piso 7</t>
  </si>
  <si>
    <t>ESP 12.6.29</t>
  </si>
  <si>
    <t>12.6.29</t>
  </si>
  <si>
    <t>Prueba de presión de tuberías de agua Piso 8</t>
  </si>
  <si>
    <t>ESP 12.6.30</t>
  </si>
  <si>
    <t xml:space="preserve"> 12.6.30</t>
  </si>
  <si>
    <t>Limpieza y enjuague de los sistemas de circulación de agua Piso 8</t>
  </si>
  <si>
    <t>ESP 12.6.31</t>
  </si>
  <si>
    <t xml:space="preserve"> 12.6.31</t>
  </si>
  <si>
    <t>Balanceo y ensayo de flujo de agua Piso 8</t>
  </si>
  <si>
    <t>ESP 12.6.32</t>
  </si>
  <si>
    <t>12.6.32</t>
  </si>
  <si>
    <t>Balanceo de Aire Piso 8</t>
  </si>
  <si>
    <t>TOTAL DE PRUEBAS Y BALANCEOS</t>
  </si>
  <si>
    <t>12.7.0</t>
  </si>
  <si>
    <t>INGENIERÍA</t>
  </si>
  <si>
    <t>ESP 12.7.1</t>
  </si>
  <si>
    <t>12.7.1</t>
  </si>
  <si>
    <t>Ingeniería, Supervisión e instalación Piso 1</t>
  </si>
  <si>
    <t>ESP 12.7.2</t>
  </si>
  <si>
    <t>12.7.2</t>
  </si>
  <si>
    <t>Ingeniería, Supervisión e instalación Piso 2</t>
  </si>
  <si>
    <t>ESP 12.7.3</t>
  </si>
  <si>
    <t>12.7.3</t>
  </si>
  <si>
    <t>Ingeniería, Supervisión e instalación Piso 3</t>
  </si>
  <si>
    <t>ESP 12.7.4</t>
  </si>
  <si>
    <t>12.7.4</t>
  </si>
  <si>
    <t>Ingeniería, Supervisión e instalación Piso 4</t>
  </si>
  <si>
    <t>ESP 12.7.5</t>
  </si>
  <si>
    <t>12.7.5</t>
  </si>
  <si>
    <t>Ingeniería, Supervisión e instalación Piso 5</t>
  </si>
  <si>
    <t>ESP 12.7.6</t>
  </si>
  <si>
    <t>12.7.6</t>
  </si>
  <si>
    <t>Ingeniería, Supervisión e instalación data center</t>
  </si>
  <si>
    <t>ESP 12.7.7</t>
  </si>
  <si>
    <t>12.7.7</t>
  </si>
  <si>
    <t>Ingeniería, Supervisión e instalación Piso 6</t>
  </si>
  <si>
    <t>ESP 12.7.8</t>
  </si>
  <si>
    <t>12.7.8</t>
  </si>
  <si>
    <t>Ingeniería, Supervisión e instalación Piso 7</t>
  </si>
  <si>
    <t>ESP 12.7.9</t>
  </si>
  <si>
    <t>12.7.9</t>
  </si>
  <si>
    <t>Ingeniería, Supervisión e instalación Piso 8</t>
  </si>
  <si>
    <t>TOTAL DE INGENIERIA</t>
  </si>
  <si>
    <t>TOTAL DE AIRE ACONDICIONADO</t>
  </si>
  <si>
    <t>13.0.0</t>
  </si>
  <si>
    <t>INSTALACIONES ELÉCTRICAS</t>
  </si>
  <si>
    <t>13.1.0</t>
  </si>
  <si>
    <t>SISTEMA FOTOVOLTAICO - PANELES SOLARES</t>
  </si>
  <si>
    <t>ESP 13.1.1</t>
  </si>
  <si>
    <t>13.1.1</t>
  </si>
  <si>
    <r>
      <rPr>
        <sz val="11"/>
        <color rgb="FF000000"/>
        <rFont val="Arial"/>
        <family val="2"/>
      </rPr>
      <t xml:space="preserve">Suministro transporte e instalación de sistema solar fotovoltaico a todo costo, incluye paneles solares JA SOLAR 570Wp o equivalentes, Inversor GROWATT MAC 70KTL3-X MV,Cable solar, conectores MC4 -- [pares], perfiles reguladores Alurack 4,2 m, tornillos galvanizados autoperforantes 2",ganchos, arandelasy tuercas, MCLAMS ALURACK, uniones ALURACK, bronco y tela, caja metálica 12x12, caja plástica 15x15, E CLAMPS, L alurack, herraje de paso 15x15, tubería coraza 2", tubería IMC 2", Tuercas y contratuercas 2" con polo a tierra, tubería PVC 2", curva PVC 2", tubería EMT 2", Curva PVC 2", tubería EMT 3 1/2", curva emt 3 1/2", jumpers  (20cm x 40 uni), cableado # 1/0 AWG Cu THHN/THWN-2, # 4/0 AWG  Cu THHN/THWN-2, #6 DESNUDO Cu THHN/THWN-2, #2 DESNUDO Cu THHN/THWN-2, varilla de cooperwell, conector tipo tornillo,  grapa tornillo partido, conector en C #1/0, tablero AC 12 ctos, cemento, arena, grava, prensa stopa PG-29, breaker 3X125A Caja Moleada, riel omega, caja bornera AC 160A, espuma sikaboom,barraje para neutro, barraje de cobre para totalizador, barraje para tierra,cinta negra y autofunente, tapones plástico cuadrados, tapones plásticos reguladores,  conectores de resortes rojos, conectores de resortes azules, cintas de colores, cabeza lenteja media pulgada autoperforante 2", grava doble ala de 2", cinta badit  y hebillas, cubre filo, percha y yoyo, pega loca, conector curvo de coraza 2", conectores OB1010 y todos los elementos necesario para su correcto funcionamiento. incluye aprobación por EPM. TRM  $4298.31 COP (24-04-25), fuente: </t>
    </r>
    <r>
      <rPr>
        <sz val="11"/>
        <color rgb="FF1155CC"/>
        <rFont val="Arial"/>
        <family val="2"/>
      </rPr>
      <t>https://www.dolar-colombia.com/mes/2025-04</t>
    </r>
  </si>
  <si>
    <t>TOTAL DE SISTEMA FOTOVOLTAICO - PANELES SOLARES</t>
  </si>
  <si>
    <t>13.2.0</t>
  </si>
  <si>
    <t>APANTALLAMIENTO</t>
  </si>
  <si>
    <t>ESP 13.2.1</t>
  </si>
  <si>
    <t>13.2.1</t>
  </si>
  <si>
    <t>Suministro, transporte  e instalación de Sistema apantallamiento para el edificio, incluye SISTEMA DE PUESTA A TIERRA: Cable de Cobre desnudo 1/0 AWG 19 hilos (Malla de Tierra) enterrado a 50 cm por zona verde, Varillas Cobre-Cobre 5/8" de diámetro de 2.4 m longitud, Bornas ponchar de ojo N° 1/0 AWG, Soldadura exotérmica 90 gramos, Molde para soldadura exotérmica cable-cable, Molde para soldadura exotérmica cable-varilla, Caja de inspección en concreto para piso de 50x50. 
APANTALLAMIENTO SUPERIOR Y BAJANTES: Alambrón de aluminio 8 mm, Conector bimetálico cable 1/0 con caja para transición Rawelt 4x4 y tapa lisa (aluminio-cobre), Soporte conductor tipo SNAP para alambrón 8 mm (incluye fijación), Puntas captadoras altura 1.0 m en aluminio, Puntas captadoras altura 1.2 m en aluminio, Cable 1/0 Aluminio (Bajantes), tubería IMC de 1” con accesorios y fijación, tubería PVC de 1” con accesorios y fijación, Avisos de advertencia (se instalan en cada bajante), Conector lineal o simple para alambrón, Juntas de dilatación alambrón 8 mm.
Incluye todos los elementos necesario para su correcto funcionamiento. TRM  $4298.31 COP (24-04-25), fuente: https://www.dolar-colombia.com/mes/2025-04</t>
  </si>
  <si>
    <t>TOTAL DE APANTALLAMIENTO</t>
  </si>
  <si>
    <t>13.3.0</t>
  </si>
  <si>
    <t xml:space="preserve">SISTEMA DE PUESTA A TIERRA 
</t>
  </si>
  <si>
    <t>ESP 13.3.1</t>
  </si>
  <si>
    <t>13.3.1</t>
  </si>
  <si>
    <t>Suministro transporte e instalación de sistema de puesta a tierra, incluye Cable de Cobre desnudo 4/0 AWG 19 hilos (Malla de Tierra) enterrado a 50 cm por zona verde, Cable de Cobre desnudo 4/0 AWG 19 hilos (colas), Bornas ponchar de ojo N° 4/0 AWG, Varillas Cobre-Cobre 5/8" de diámetro de 2.4 m longitud, Molde para soldadura exotérmica cable-cable, Soldadura exotérmica 90 gramos, Molde para soldadura exotérmica cable-varilla en T, Carga soldadura exotérmica 115 g, Caja de inspección en concreto para piso, Molde para soldadura exotérmica cable-cable, Carga soldadura exotérmica 200 g, Molde para soldadura exotérmica cable-varilla, Carga soldadura exotérmica 150g, mano de obra y todos los elementos necesarios para su correcto funcionamiento. TRM  $4298.31 COP (24-04-25), fuente: https://www.dolar-colombia.com/mes/2025-04</t>
  </si>
  <si>
    <t xml:space="preserve">TOTAL DE SISTEMA DE PUESTA A TIERRA 
</t>
  </si>
  <si>
    <t>13.4.0</t>
  </si>
  <si>
    <t>SUBESTACIÓN ELÉCTRICA</t>
  </si>
  <si>
    <t>13.4.1</t>
  </si>
  <si>
    <t>RED PRIMARIA Y ACOMETIDA SUBTERRÁNEA A 13.2 KV</t>
  </si>
  <si>
    <t>ESP 13.4.1.1</t>
  </si>
  <si>
    <t>13.4.1.1</t>
  </si>
  <si>
    <t>Suministro, transporte e instalación de Vestida aisladero norma NC-RA2-017 Acometida primaria. Incluye tubo galvanizado de 4" fijado en poste, según norma y los materiales necesarios para su correcto funcionamiento.</t>
  </si>
  <si>
    <t>ESP 13.4.1.2</t>
  </si>
  <si>
    <t>13.4.1.2</t>
  </si>
  <si>
    <t>Suministro, transporte e instalación de Canalización zona anden tubos PVC 2x4" según norma NC-RS1-005 y los materiales necesarios para su correcto funcionamiento</t>
  </si>
  <si>
    <t>ESP 13.4.1.3</t>
  </si>
  <si>
    <t>13.4.1.3</t>
  </si>
  <si>
    <t>Suministro, transporte e instalación de Caja de piso doble tapa norma NC-RS3-005 con tapa. Incluye obra civil y los materiales necesarios para su correcto funcionamiento</t>
  </si>
  <si>
    <t>ESP 13.4.1.4</t>
  </si>
  <si>
    <t>13.4.1.4</t>
  </si>
  <si>
    <t>Suministro, transporte e instalación de Terminal premoldeado tipo exterior para cable #1/0 monopolar 15 kV. y los materiales necesarios para su correcto funcionamiento</t>
  </si>
  <si>
    <t>jgo</t>
  </si>
  <si>
    <t>ESP 13.4.1.5</t>
  </si>
  <si>
    <t>13.4.1.5</t>
  </si>
  <si>
    <t>Suministro, transporte e instalación de Terminal premoldeado tipo interior para cable #1/0 monopolar 15 kV. y los materiales necesarios para su correcto funcionamiento</t>
  </si>
  <si>
    <t>ESP 13.4.1.6</t>
  </si>
  <si>
    <t>13.4.1.6</t>
  </si>
  <si>
    <t>Suministro, transporte e instalación de Cable 3#1/0 XLPE cobre 15 kV + 1#2 Cu desnudo y los materiales necesarios para su correcto funcionamiento</t>
  </si>
  <si>
    <t>TOTAL DE RED PRIMARIA Y ACOMETIDA SUBTERRÁNEA A 13.2 KV</t>
  </si>
  <si>
    <t>13.4.2</t>
  </si>
  <si>
    <t>CELDAS EN MEDIA TENSIÓN</t>
  </si>
  <si>
    <t>ESP 13.4.2.1</t>
  </si>
  <si>
    <t>13.4.2.1</t>
  </si>
  <si>
    <t>Suministro, transporte e instalación de Celda de medida tipo GBC-A (entrada por cable - salida por barra) con 3 transformadores de corriente 80/5 A Clase 0.5S, 3 transformadores de tensión 13200/120 V, medidor energía principal y respaldo, borneras de prueba y cableado de conexión según proyecto de redes aprobado EPM y los materiales necesarios para su correcto funcionamiento</t>
  </si>
  <si>
    <t>ESP 13.4.2.2</t>
  </si>
  <si>
    <t>13.4.2.2</t>
  </si>
  <si>
    <t>Suministro, transporte e instalación de Celda de protección con interruptor SM AirSet DMVL-A según proyecto de redes aprobado EPM y los materiales necesarios para su correcto funcionamiento</t>
  </si>
  <si>
    <t>ESP 13.4.2.3</t>
  </si>
  <si>
    <t>13.4.2.3</t>
  </si>
  <si>
    <t>Suministro, transporte e instalación de Celda de remonte de cables libre de gas SF6 tipo GAM-2 según proyecto de redes aprobado EPM y los materiales necesarios para su correcto funcionamiento</t>
  </si>
  <si>
    <t>ESP 13.4.2.4</t>
  </si>
  <si>
    <t>13.4.2.4</t>
  </si>
  <si>
    <t>Suministro, transporte e instalación de Celda de protección seccionador-fusible SM AirSet tipo QM CON DISPARO TRIPOLAR ELÉCTRICO Y MANUAL POR FALLA EN CUALQUIERA DE LAS TRES FASES CON ENCLAVAMIENTO MECÁNICO Y DISPOSITIVO DE PUESTA A TIERRA,. Incluye tres (3) fusibles tipo HH según capacidad en proyecto de redes aprobado EPM y los materiales necesarios para su correcto funcionamiento</t>
  </si>
  <si>
    <t>ESP 13.4.2.5</t>
  </si>
  <si>
    <t>13.4.2.5</t>
  </si>
  <si>
    <t>Suministro, transporte e instalación de Interconexión interna barraje de cobre 630 A entre celdas de seccionadores de media tensión y los materiales necesarios para su correcto funcionamiento</t>
  </si>
  <si>
    <t>ESP 13.4.2.6</t>
  </si>
  <si>
    <t>13.4.2.6</t>
  </si>
  <si>
    <t>Suministro, transporte e instalación de Cárcamo de 65 cm x 85 cm. Incluye tapa en alfajor, bandeja de 40x8 cm, soportes, fijación y obra civil y los materiales necesarios para su correcto funcionamiento</t>
  </si>
  <si>
    <t>TOTAL DE CELDAS EN MEDIA TENSIÓN</t>
  </si>
  <si>
    <t>13.4.3</t>
  </si>
  <si>
    <t>TRANSFORMADORES Y CELDAS</t>
  </si>
  <si>
    <t>ESP 13.4.3.1</t>
  </si>
  <si>
    <t>13.4.3.1</t>
  </si>
  <si>
    <t>Suministro, transporte e instalación de Transformador trifásico tipo seco encapsulado de 630 kVA clase F FACTOR K:13, 13200/208-120 V DE ACUERDO A NORMAS NTC 3445, NTC 3654. Incluye termómetro para control con tarjeta MODBUS TCP/IP y tres (3) DPS -12 kV, 10 kA, 10.2  kV: mcov, celda para transformador de 630 kVA IP20, norma EPM NC-RA8-013 SERIE 15 kV y los materiales necesarios para su correcto funcionamiento</t>
  </si>
  <si>
    <t>ESP 13.4.3.2</t>
  </si>
  <si>
    <t>13.4.3.2</t>
  </si>
  <si>
    <t>Suministro, transporte e instalación de Transformador trifásico tipo seco encapsulado de 630 kVA clase F FACTOR K:1, 13200/440-254 V DE ACUERDO A NORMAS NTC 3445, NTC 3654. Incluye termómetro para control con tarjeta MODBUS TCP/IP y tres (3) DPS -12 kV, 10 kA, 10.2  kV: mcov, celda para transformador de 630 kVA IP20, norma EPM NC-RA8-013 SERIE 15 kV  y los materiales necesarios para su correcto funcionamiento</t>
  </si>
  <si>
    <t>ESP 13.4.3.3</t>
  </si>
  <si>
    <t>13.4.3.3</t>
  </si>
  <si>
    <t>Suministro, transporte e instalación de Transformador trifásico tipo seco encapsulado de 400 kVA clase F FACTOR K:13, 13200/208-120 V DE ACUERDO A NORMAS NTC 3445, NTC 3654. Incluye termómetro para control con tarjeta MODBUS TCP/IP y tres (3) DPS -12 kV, 10 kA, 10.2  kV: mcov, celda para transformador de 400 kVA IP20, norma EPM NC-RA8-013 SERIE 15 kV y los materiales necesarios para su correcto funcionamiento</t>
  </si>
  <si>
    <t>TOTAL DE TRANSFORMADORES Y CELDAS</t>
  </si>
  <si>
    <t>13.4.4</t>
  </si>
  <si>
    <t>PLANTAS DE EMERGENCIA</t>
  </si>
  <si>
    <t>ESP 13.4.4.1</t>
  </si>
  <si>
    <t>13.4.4.1</t>
  </si>
  <si>
    <r>
      <rPr>
        <sz val="11"/>
        <color rgb="FF000000"/>
        <rFont val="Arial"/>
        <family val="2"/>
      </rPr>
      <t xml:space="preserve">Suministro, transporte e instalación de Planta de emergencia de 850 kVA-630 kW-208/120 V Standby Power, cabinada, 60 Hz, trifásica, 1800 RPM, Cummins o similar, 6 cylinders en línea, remoto control panel y los materiales necesarios para su correcto funcionamiento. TRM  $4298.31 COP (24-04-25), fuente: </t>
    </r>
    <r>
      <rPr>
        <u/>
        <sz val="11"/>
        <color rgb="FF1155CC"/>
        <rFont val="Arial"/>
        <family val="2"/>
      </rPr>
      <t>https://www.dolar-colombia.com/mes/2025-04</t>
    </r>
  </si>
  <si>
    <t>ESP 13.4.4.2</t>
  </si>
  <si>
    <t>13.4.4.2</t>
  </si>
  <si>
    <r>
      <rPr>
        <sz val="11"/>
        <color rgb="FF000000"/>
        <rFont val="Arial"/>
        <family val="2"/>
      </rPr>
      <t xml:space="preserve">Suministro, transporte e instalación de Planta de emergencia de 850 kVA-630 kW-440/254 V Standby Power, cabinada, 60 Hz, trifásica, 1800 RPM, Cummins o similar, 6 cylinders en línea, remoto control panel y los materiales necesarios para su correcto funcionamiento. TRM  $4298.31 COP (24-04-25), fuente: </t>
    </r>
    <r>
      <rPr>
        <u/>
        <sz val="11"/>
        <color rgb="FF1155CC"/>
        <rFont val="Arial"/>
        <family val="2"/>
      </rPr>
      <t>https://www.dolar-colombia.com/mes/2025-04</t>
    </r>
  </si>
  <si>
    <t>ESP 13.4.4.3</t>
  </si>
  <si>
    <t>13.4.4.3</t>
  </si>
  <si>
    <r>
      <rPr>
        <sz val="11"/>
        <color rgb="FF000000"/>
        <rFont val="Arial"/>
        <family val="2"/>
      </rPr>
      <t xml:space="preserve">Suministro, transporte e instalación de Planta de emergencia de 563 kVA-450 kW modo de operación continuo, 208/120 V. 60 Hz, cabinada,  trifásica, 1800 RPM, Cummins o similar, 6 cylinders en línea, remoto control panel. Incluye tanque de combustible auxiliar para autonomía de 72 horas en planta de 500 kW y los materiales necesarios para su correcto funcionamiento. TRM  $4298.31 COP (24-04-25), fuente: </t>
    </r>
    <r>
      <rPr>
        <u/>
        <sz val="11"/>
        <color rgb="FF1155CC"/>
        <rFont val="Arial"/>
        <family val="2"/>
      </rPr>
      <t>https://www.dolar-colombia.com/mes/2025-04</t>
    </r>
  </si>
  <si>
    <t>TOTAL DE PLANTAS DE EMERGENCIA</t>
  </si>
  <si>
    <t>TOTAL DE SUBESTACIÓN ELÉCTRICA</t>
  </si>
  <si>
    <t>13.5.0</t>
  </si>
  <si>
    <t xml:space="preserve">UPS
</t>
  </si>
  <si>
    <t>ESP 13.5.1</t>
  </si>
  <si>
    <t>13.5.1</t>
  </si>
  <si>
    <t>Suministro, transporte e instalación de UPS Online Trifasico 20 KVA/20KW 208V 3PH, incluye  banco de baterías para UPS 20 KVA @208 VAC con autonomía para 5 minutos al 100% de carga, incluye armado, instalación y puesta en servicio y los materiales necesarios para su correcto funcionamiento.</t>
  </si>
  <si>
    <t>ESP 13.5.2</t>
  </si>
  <si>
    <t>13.5.2</t>
  </si>
  <si>
    <t>Suministro, transporte e instalación de UPS Online Trifasico 30 KVA/30KW 208V 3PH, incluye  Banco de baterías para UPS 30 KVA @208 VAC con autonomía para 5 minutos al 100% de carga, incluye armado, instalación y puesta en servicio y los materiales necesarios para su correcto funcionamiento</t>
  </si>
  <si>
    <t>ESP 13.5.3</t>
  </si>
  <si>
    <t>13.5.3</t>
  </si>
  <si>
    <t>Suministro, transporte e instalación de UPS Online Frame escalable hasta 40 KVA o redunancia, 208V 3PH -Incluye  módulo de Potencia de 20 KVA, 208V 3PH, tarjeta de monitoreo IntelliSlot con protocolos SNMP, Modbus y/o BACNET IP/485 CARD y banco de baterías para UPS  40 KVA @220 VAC con autonomía para 5 minutos al 100% de carga, incluye armado, instalación y puesta en servicio y los materiales necesarios para su correcto funcionamiento.</t>
  </si>
  <si>
    <t>ESP 13.5.4</t>
  </si>
  <si>
    <t>13.5.4</t>
  </si>
  <si>
    <t>Suministro, transporte e instalación de UPS Online UPS 3kVA, 3000VA/2700W 120V, montaje en torre y rack y los materiales necesarios para su correcto funcionamiento</t>
  </si>
  <si>
    <t>ESP 13.5.5</t>
  </si>
  <si>
    <t>13.5.5</t>
  </si>
  <si>
    <t>Suministro, transporte e instalación de UPS Online Frame escalable hasta 80 KVA o redunancia, 208V 3PH -Incluye  módulo de Potencia de 20 KVA, 208V 3PH, tarjeta de monitoreo IntelliSlot con protocolos SNMP, Modbus y/o BACNET IP/485 CARD y banco de baterías para UPS  40 KVA @220 VAC con autonomía para 5 minutos al 100% de carga, incluye armado, instalación y puesta en servicio y los materiales necesarios para su correcto funcionamiento</t>
  </si>
  <si>
    <t>ESP 13.5.6</t>
  </si>
  <si>
    <t>13.5.6</t>
  </si>
  <si>
    <t>Suministro, transporte e instalación de UPS Online Frame escalable hasta 60 KVA o redunancia, 208V 3PH -Incluye  módulo de potencia de 20 KVA, 208V 3PH, tarjeta de monitoreo IntelliSlot con protocolos SNMP, Modbus y/o BACNET IP/485 CARD y banco de baterías para UPS  40 KVA @220 VAC con autonomía para 5 minutos al 100% de carga, incluye armado, instalación y puesta en servicio y los materiales necesarios para su correcto funcionamiento</t>
  </si>
  <si>
    <t xml:space="preserve">TOTAL DE UPS
</t>
  </si>
  <si>
    <t>13.6.0</t>
  </si>
  <si>
    <t>DATACENTER</t>
  </si>
  <si>
    <t>ESP 13.6.1</t>
  </si>
  <si>
    <t>13.6.1</t>
  </si>
  <si>
    <t>Suministro, transporte e instalación de UPS 3Ø 200 kVA 208/120 V. Incluye módulos de potencia y banco de baterías, extensión de garantía para un total de 3 años, tarjeta de monitoreo IntelliSlot con protocolos SNMP, Modbus y/o BACNET IP/485 CARD y servicio mantenimiento semestral, 2 rutinas semestral UPS 200 kVA - 208 V y los materiales necesarios para su correcto funcionamiento</t>
  </si>
  <si>
    <t>ESP 13.6.2</t>
  </si>
  <si>
    <t>13.6.2</t>
  </si>
  <si>
    <t>Suministro, transporte e instalación de TABLERO BYPASS TRIFÁSICO PARA 200 kVA, 208/120 V - 800 A y los materiales necesarios para su correcto funcionamiento</t>
  </si>
  <si>
    <t>ESP 13.6.3</t>
  </si>
  <si>
    <t>13.6.3</t>
  </si>
  <si>
    <t>Suministro, transporte e instalación de TABLERO PDU PARA 50 RACKS SEGÚN DISEÑO  y los materiales necesarios para su correcto funcionamiento</t>
  </si>
  <si>
    <t>ESP 13.6.4</t>
  </si>
  <si>
    <t>13.6.4</t>
  </si>
  <si>
    <t xml:space="preserve">Suministro, transporte e instalación de DUCTO 20 cm x 8 cm x 2,40m CON DIVISIÓN  y los materiales necesarios para su correcto funcionamiento        </t>
  </si>
  <si>
    <t>ESP 13.6.5</t>
  </si>
  <si>
    <t>13.6.5</t>
  </si>
  <si>
    <t xml:space="preserve">Suministro, transporte e instalación de CABLE No 12 LSHZ   y los materiales necesarios para su correcto funcionamiento	</t>
  </si>
  <si>
    <t>ESP 13.6.6</t>
  </si>
  <si>
    <t>13.6.6</t>
  </si>
  <si>
    <t>Suministro, transporte e instalación de SALIDA BIFASICA 208V PARA PDU y los materiales necesarios para su correcto funcionamiento</t>
  </si>
  <si>
    <t>TOTAL DE DATACENTER</t>
  </si>
  <si>
    <t>13.7.0</t>
  </si>
  <si>
    <t xml:space="preserve">SISTEMA CONTROL DE ILUMINACIÓN        
</t>
  </si>
  <si>
    <t>ESP 13.7.1</t>
  </si>
  <si>
    <t>13.7.1</t>
  </si>
  <si>
    <t>Suministro, transporte e instalación de SALIDAS DE ILUMINACIÓN 120 VAC 15 A y los materiales necesarios para su correcto funcionamiento</t>
  </si>
  <si>
    <t>ESP 13.7.2</t>
  </si>
  <si>
    <t>13.7.2</t>
  </si>
  <si>
    <t>Suministro, transporte e instalación de SALIDAS DE INTERRUPTORES y los materiales necesarios para su correcto funcionamiento</t>
  </si>
  <si>
    <t>ESP 13.7.3</t>
  </si>
  <si>
    <t>13.7.3</t>
  </si>
  <si>
    <t>Suministro, transporte e instalación de LUMINARIA APLIQUE EXTERIOR UP/DOWN y los materiales necesarios para su correcto funcionamiento</t>
  </si>
  <si>
    <t>ESP 13.7.4</t>
  </si>
  <si>
    <t>13.7.4</t>
  </si>
  <si>
    <t>Suministro, transporte e instalación de LUMINARIA ODIN LENS y los materiales necesarios para su correcto funcionamiento</t>
  </si>
  <si>
    <t>ESP 13.7.5</t>
  </si>
  <si>
    <t>13.7.5</t>
  </si>
  <si>
    <t>Suministro, transporte e instalación de LUMINARIA CILINDRO SOBREPONER SATURNO y los materiales necesarios para su correcto funcionamiento</t>
  </si>
  <si>
    <t>ESP 13.7.6</t>
  </si>
  <si>
    <t>13.7.6</t>
  </si>
  <si>
    <t>Suministro, transporte e instalación de LUMINARIA DE EMERGENCIA ELSU y los materiales necesarios para su correcto funcionamiento</t>
  </si>
  <si>
    <t>ESP 13.7.7</t>
  </si>
  <si>
    <t>13.7.7</t>
  </si>
  <si>
    <t>Suministro, transporte e instalación de LUMINARIA DE EMERGENCIA TIPO MICKEY MOUSE y los materiales necesarios para su correcto funcionamiento</t>
  </si>
  <si>
    <t>ESP 13.7.8</t>
  </si>
  <si>
    <t>13.7.8</t>
  </si>
  <si>
    <t>Suministro, transporte e instalación de LUMINARIA NOTARY ECO 25CM LARGO y los materiales necesarios para su correcto funcionamiento</t>
  </si>
  <si>
    <t>ESP 13.7.9</t>
  </si>
  <si>
    <t>13.7.9</t>
  </si>
  <si>
    <r>
      <rPr>
        <sz val="11"/>
        <color rgb="FF000000"/>
        <rFont val="Arial"/>
        <family val="2"/>
      </rPr>
      <t>Suministro, transporte e instalación de LUMINARIA DECORATIVA</t>
    </r>
    <r>
      <rPr>
        <sz val="11"/>
        <color rgb="FFFF0000"/>
        <rFont val="Arial"/>
        <family val="2"/>
      </rPr>
      <t xml:space="preserve"> </t>
    </r>
    <r>
      <rPr>
        <sz val="11"/>
        <color rgb="FF000000"/>
        <rFont val="Arial"/>
        <family val="2"/>
      </rPr>
      <t>HEXAGONAL</t>
    </r>
    <r>
      <rPr>
        <sz val="11"/>
        <color rgb="FFFF0000"/>
        <rFont val="Arial"/>
        <family val="2"/>
      </rPr>
      <t xml:space="preserve"> </t>
    </r>
    <r>
      <rPr>
        <sz val="11"/>
        <color rgb="FF000000"/>
        <rFont val="Arial"/>
        <family val="2"/>
      </rPr>
      <t>y los materiales necesarios para su correcto funcionamiento</t>
    </r>
  </si>
  <si>
    <t>ESP 13.7.10</t>
  </si>
  <si>
    <t>13.7.10</t>
  </si>
  <si>
    <t>Suministro, transporte e instalación de LUMINARIA DECORATIVA HEXAGONAL SIN FUENTE LUMINOSA y los materiales necesarios para su correcto funcionamiento</t>
  </si>
  <si>
    <t>ESP 13.7.11</t>
  </si>
  <si>
    <t>13.7.11</t>
  </si>
  <si>
    <t>Suministro, transporte e instalación de RIEL MAGNÉTICO X METRO LINEAL DE 48V (NO INCLUYE ACCESORIOS) y los materiales necesarios para su correcto funcionamiento</t>
  </si>
  <si>
    <t>ESP 13.7.12</t>
  </si>
  <si>
    <t>13.7.12</t>
  </si>
  <si>
    <t>Suministro, transporte e instalación de LUMINARIA SPOT PARA RIEL MAGNÉTICO DE 48V y los materiales necesarios para su correcto funcionamiento</t>
  </si>
  <si>
    <t>ESP 13.7.13</t>
  </si>
  <si>
    <t>13.7.13</t>
  </si>
  <si>
    <t>Suministro, transporte e instalación de LUMINARIA LINEAL DECORATIVA (SEGÚN DISEÑO X METRO) y los materiales necesarios para su correcto funcionamiento</t>
  </si>
  <si>
    <t>ESP 13.7.14</t>
  </si>
  <si>
    <t>13.7.14</t>
  </si>
  <si>
    <t>Suministro, transporte e instalación de LUMINARIA PANEL LED 120X30 incluye accesorios de sujeción y los materiales necesarios para su correcto funcionamiento</t>
  </si>
  <si>
    <t>ESP 13.7.15</t>
  </si>
  <si>
    <t>13.7.15</t>
  </si>
  <si>
    <t>Suministro, transporte e instalación de LUMINARIA PANEL LED 60X60 incluye accesorios de sujeción y los materiales necesarios para su correcto funcionamiento</t>
  </si>
  <si>
    <t>ESP 13.7.16</t>
  </si>
  <si>
    <t>13.7.16</t>
  </si>
  <si>
    <t>Suministro, transporte e instalación de PROYECTOR DE 50W USO EXTERIOR</t>
  </si>
  <si>
    <t>ESP 13.7.17</t>
  </si>
  <si>
    <t>13.7.17</t>
  </si>
  <si>
    <t>Suministro, transporte e instalación de LUMINARIA TIPO WALLPACK USO EXTERIOR y los materiales necesarios para su correcto funcionamiento</t>
  </si>
  <si>
    <t>ESP 13.7.18</t>
  </si>
  <si>
    <t>13.7.18</t>
  </si>
  <si>
    <t>Suministro, transporte e instalación de LUMINARIA HERMETICA LONGITUD 1200 mm y los materiales necesarios para su correcto funcionamiento</t>
  </si>
  <si>
    <t>ESP 13.7.19</t>
  </si>
  <si>
    <t>13.7.19</t>
  </si>
  <si>
    <t>Suministro, transporte e instalación de LUMINARIA DOWNLIGHT INCRUSTAR 20W y los materiales necesarios para su correcto funcionamiento</t>
  </si>
  <si>
    <t>ESP 13.7.20</t>
  </si>
  <si>
    <t>13.7.20</t>
  </si>
  <si>
    <t>Suministro, transporte e instalación de LUMINARIA LINEAL 1130 mm DE LONGITUD y los materiales necesarios para su correcto funcionamiento</t>
  </si>
  <si>
    <t>ESP 13.7.21</t>
  </si>
  <si>
    <t>13.7.21</t>
  </si>
  <si>
    <t>Suministro, transporte e instalación de LUMINARIA MODY G2 REDONDA BLANCA y los materiales necesarios para su correcto funcionamiento</t>
  </si>
  <si>
    <t>ESP 13.7.22</t>
  </si>
  <si>
    <t>13.7.22</t>
  </si>
  <si>
    <t>Suministro, transporte e instalación de LUMINARIA MODY G2  14W REDONDA BLANCA y los materiales necesarios para su correcto funcionamiento</t>
  </si>
  <si>
    <t>ESP 13.7.23</t>
  </si>
  <si>
    <t>13.7.23</t>
  </si>
  <si>
    <t>Suministro, transporte e instalación de DOWNLIGHT KOMBI 100 14W DESCOLGADO O SOBREPUESTO y los materiales necesarios para su correcto funcionamiento</t>
  </si>
  <si>
    <t>ESP 13.7.24</t>
  </si>
  <si>
    <t>13.7.24</t>
  </si>
  <si>
    <t>Suministro, transporte e instalación de DOWNLIGHT KOMBI 150 14W DESCOLGADO O SOBREPUESTO y los materiales necesarios para su correcto funcionamiento</t>
  </si>
  <si>
    <t>ESP 13.7.25</t>
  </si>
  <si>
    <t>13.7.25</t>
  </si>
  <si>
    <t>Suministro, transporte e instalación de RIEL ELECTRIFICADO DALI 2000mm LONGITUD ACABADO NEGRO y los materiales necesarios para su correcto funcionamiento</t>
  </si>
  <si>
    <t>ESP 13.7.26</t>
  </si>
  <si>
    <t>13.7.26</t>
  </si>
  <si>
    <t>Suministro, transporte e instalación de "LUMIANRIA SPOT HANCE PARA RIEL ELECTRIFICADO DALI 36° ACABADO EN NEGRO" y los materiales necesarios para su correcto funcionamiento</t>
  </si>
  <si>
    <t>ESP 13.7.27</t>
  </si>
  <si>
    <t>13.7.27</t>
  </si>
  <si>
    <t>Suministro, transporte e instalación de LUMINARIA BALA DE EMPOTRAR EN PISO y los materiales necesarios para su correcto funcionamiento</t>
  </si>
  <si>
    <t>ESP 13.7.28</t>
  </si>
  <si>
    <t>13.7.28</t>
  </si>
  <si>
    <t>Suministro, transporte e instalación de CINTA LED IP65 de 14 × 14 × 4 cm (NO INCLUYE DRIVERS NI ACCESORIOS) y los materiales necesarios para su correcto funcionamiento</t>
  </si>
  <si>
    <t>ESP 13.7.29</t>
  </si>
  <si>
    <t>13.7.29</t>
  </si>
  <si>
    <t>Suministro, transporte e instalación de LUMINARIA DE USO EXTERIOR IP65 IK06 CON APERTURA DE 20° (FACHADA). Incluye salida eléctrica en fachada y conexión luminaria y los materiales necesarios para su correcto funcionamiento</t>
  </si>
  <si>
    <t>ESP 13.7.30</t>
  </si>
  <si>
    <t>13.7.30</t>
  </si>
  <si>
    <t xml:space="preserve">Suministro e instalación de AUTOMATIZACIÓN ILUMINACIÓN CONTROL DALI Y AUTOMATIZACIÓN ILUMINACIÓN y los materiales necesarios para su correcto funcionamiento                        </t>
  </si>
  <si>
    <t xml:space="preserve">TOTAL DE SISTEMA CONTROL DE ILUMINACIÓN	
</t>
  </si>
  <si>
    <t>13.8.0</t>
  </si>
  <si>
    <t xml:space="preserve">TABLEROS ELÉCTRICOS
</t>
  </si>
  <si>
    <t>ESP 13.8.1</t>
  </si>
  <si>
    <t>13.8.1</t>
  </si>
  <si>
    <t>Suministro, transporte e instalación de TABLERO DE BREAKER DE 12 CTOS 3Ø 208/120 V CON PUERTA Y CHAPA. Incluye protecciones enchufables según cuadro de cargas y los materiales necesarios para su correcto funcionamiento</t>
  </si>
  <si>
    <t>ESP 13.8.2</t>
  </si>
  <si>
    <t>13.8.2</t>
  </si>
  <si>
    <t>Suministro, transporte e instalación de  TABLERO DE BREAKER DE 24 CTOS 3Ø 208/120 V CON PUERTA Y CHAPA. Incluye protecciones enchufables según cuadro de cargas y los materiales necesarios para su correcto funcionamiento</t>
  </si>
  <si>
    <t>ESP 13.8.3</t>
  </si>
  <si>
    <t>13.8.3</t>
  </si>
  <si>
    <t xml:space="preserve">Suministro, transporte e instalación de TABLERO DE BREAKER DE 36 CTOS 3Ø 208/120 V CON PUERTA Y CHAPA. Incluye protecciones enchufables según cuadro de cargas y los materiales necesarios para su correcto funcionamiento </t>
  </si>
  <si>
    <t>ESP 13.8.4</t>
  </si>
  <si>
    <t>13.8.4</t>
  </si>
  <si>
    <t>Suministro, transporte e instalación de TABLERO DE BREAKER DE 42 CTOS 3Ø 208/120 V CON PUERTA Y CHAPA. Incluye protecciones enchufables según cuadro de cargas y los materiales necesarios para su correcto funcionamiento</t>
  </si>
  <si>
    <t>ESP 13.8.5</t>
  </si>
  <si>
    <t>13.8.5</t>
  </si>
  <si>
    <t xml:space="preserve">Suministro, transporte e instalación de TABLERO DE BREAKER DE 36 CTOS 3Ø 208/120 V CON ESPACIO PARA TOTALIZADOR DE 3x125 A. Incluye protecciones enchufables según cuadro de cargas y los materiales necesarios para su correcto funcionamiento </t>
  </si>
  <si>
    <t xml:space="preserve">TOTAL DE TABLEROS ELÉCTRICOS
</t>
  </si>
  <si>
    <t>13.9.0</t>
  </si>
  <si>
    <t xml:space="preserve">SISTEMAS DE TOMACORRIENTES Y SALIDAS </t>
  </si>
  <si>
    <t>ESP 13.9.1</t>
  </si>
  <si>
    <t>13.9.1</t>
  </si>
  <si>
    <t>Suministro, transporte e instalación de SALIDA DE TOMACORRIENTE NORMAL PT 120 V- 15 A CABLE 3 No 12 LSHZ tubería EMT 3/4" y los materiales necesarios para su correcto funcionamiento</t>
  </si>
  <si>
    <t>ESP 13.9.2</t>
  </si>
  <si>
    <t>13.9.2</t>
  </si>
  <si>
    <t>Suministro, transporte e instalación de SALIDAS DE TOMACORRIENTES NORMALES PT y los materiales necesarios para su correcto funcionamiento</t>
  </si>
  <si>
    <t>ESP 13.9.3</t>
  </si>
  <si>
    <t>13.9.3</t>
  </si>
  <si>
    <t>Suministro, transporte e instalación de SALIDAS DE TOMACORRIENTES REGULADO PT y los materiales necesarios para su correcto funcionamiento</t>
  </si>
  <si>
    <t>ESP 13.9.4</t>
  </si>
  <si>
    <t>13.9.4</t>
  </si>
  <si>
    <t>Suministro, transporte e instalación de CANALETA METÁLICA 12x5 cm CON DIVISIÓN. INCLUYE TROQUELES, ACCESORIOS, FIJACIÓN, ENTRE OTROS y los materiales necesarios para su correcto funcionamiento</t>
  </si>
  <si>
    <t>ESP 13.9.5</t>
  </si>
  <si>
    <t>13.9.5</t>
  </si>
  <si>
    <t>Suministro, transporte e instalación de SALIDA TOMACORRIENTE TRIFÁSICAS 208 V, BOMBA AGUA CALIENTE tubería EMT 3/4" EN CABLE 4#10 LSZH  y los materiales necesarios para su correcto funcionamiento</t>
  </si>
  <si>
    <t>ESP 13.9.6</t>
  </si>
  <si>
    <t>13.9.6</t>
  </si>
  <si>
    <t>Suministro, transporte e instalación de SALIDA TOMACORRIENTE Aires Acondicionados FANCOIL 2F-3H CABLE 3 No.12 LSHZ POR tubería EMT 3/4"  y los materiales necesarios para su correcto funcionamiento</t>
  </si>
  <si>
    <t>ESP 13.9.7</t>
  </si>
  <si>
    <t>13.9.7</t>
  </si>
  <si>
    <t>Suministro transporte E instalación DE SALIDA 3Ø 208V ANTENA DE COMUNICACIONES PISO 8 tubería IMC 1" EN CABLE 3#4+1#10 LSZH y los materiales necesarios para su correcto funcionamiento</t>
  </si>
  <si>
    <t>ESP 13.9.8</t>
  </si>
  <si>
    <t>13.9.8</t>
  </si>
  <si>
    <t>Suministro, transporte e instalación de SALIDA 120 V PARA CARGADOR DE DRONES EN tubería IMC 3/4" EN CABLE 3#10 LSZH  y los materiales necesarios para su correcto funcionamiento</t>
  </si>
  <si>
    <t>ESP 13.9.9</t>
  </si>
  <si>
    <t>13.9.9</t>
  </si>
  <si>
    <t>Suministro, transporte e instalación de SALIDAS 2Ø 208 V 7.4 kW PARA CARGADOR DE VEHÍCULO ELÉCTRICO EN tubería EMT 1" EN CABLE 4#6 LSZH  y los materiales necesarios para su correcto funcionamiento</t>
  </si>
  <si>
    <t xml:space="preserve">TOTAL DE SISTEMAS DE TOMACORRIENTES Y SALIDAS </t>
  </si>
  <si>
    <t>13.10.0</t>
  </si>
  <si>
    <t>SISTEMA DE DUCTOS METÁLICOS</t>
  </si>
  <si>
    <t>ESP 13.10.1</t>
  </si>
  <si>
    <t>13.10.1</t>
  </si>
  <si>
    <t>Suministro, transporte e instalación de DUCTO 60 cm x 8 cm x 2,40 m CON DIVISIÓN. Incluye fijación y accesorios y los materiales necesarios para su correcto funcionamiento</t>
  </si>
  <si>
    <t>ESP 13.10.2</t>
  </si>
  <si>
    <t>13.10.2</t>
  </si>
  <si>
    <t>Suministro, transporte e instalación de DUCTO 20 cm x 8 cm x 2,40 m CON DIVISIÓN. Incluye fijación y accesorios y los materiales necesarios para su correcto funcionamiento</t>
  </si>
  <si>
    <t>ESP 13.10.3</t>
  </si>
  <si>
    <t>13.10.3</t>
  </si>
  <si>
    <t>Suministro, transporte e instalación de DUCTO 30 cm x 8 cm. x 2,40 m Incluye fijación y accesorios  y los materiales necesarios para su correcto funcionamiento</t>
  </si>
  <si>
    <t>TOTAL DE SISTEMA DE DUCTOS METÁLICOS</t>
  </si>
  <si>
    <t>13.11.0</t>
  </si>
  <si>
    <t>ACOMETIDAS ELÉCTRICAS</t>
  </si>
  <si>
    <t>ESP 13.11.1</t>
  </si>
  <si>
    <t>13.11.1</t>
  </si>
  <si>
    <t>Suministro, transporte e instalación de ACOMETIDA 3Ø EN (3No.2+1No.6+1No.8) Cu-LSZH. Incluye tubería EMT Ø=2" CON ACCESORIOS y los materiales necesarios para su correcta instalación</t>
  </si>
  <si>
    <t>ESP 13.11.2</t>
  </si>
  <si>
    <t>13.11.2</t>
  </si>
  <si>
    <t>Suministro, transporte e instalación de ACOMETIDA 3Ø EN CABLE 6 No.1/0(F)+2 No.1/0(N)+1/0(T) Cu LSZH AWG. Incluye tubería EMT Ø=3" CON ACCESORIOS y los materiales necesarios para su correcta instalación</t>
  </si>
  <si>
    <t>ESP 13.11.3</t>
  </si>
  <si>
    <t>13.11.3</t>
  </si>
  <si>
    <t>Suministro, transporte e instalación de TUBO IMC 2" MÁS ACCESORIO DE INSTALACIÓN y los materiales necesarios para su correcta instalación</t>
  </si>
  <si>
    <t>ESP 13.11.4</t>
  </si>
  <si>
    <t>13.11.4</t>
  </si>
  <si>
    <t>Suministro, transporte e instalación de ACOMETIDA 3Ø EN (3No.2+1No.2+1No.6) Cu-LSZH. Incluye tubería EMT Ø=2" CON ACCESORIOS y los materiales necesarios para su correcta instalación</t>
  </si>
  <si>
    <t>ESP 13.11.5</t>
  </si>
  <si>
    <t>13.11.5</t>
  </si>
  <si>
    <t>Suministro, transporte e instalación de TUBO IMC 3" MÁS ACCESORIO DE INSTALACIÓN</t>
  </si>
  <si>
    <t>ESP 13.11.6</t>
  </si>
  <si>
    <t>13.11.6</t>
  </si>
  <si>
    <t>Suministro, transporte e instalación de ACOMETIDA 3Ø EN CABLE 3 No.4(F)+1 No.4(N)+8(T) Cu LSZH AWG + TUBO EMT Ø=2" CON ACCESORIOS y los materiales necesarios para su correcta instalación</t>
  </si>
  <si>
    <t>ESP 13.11.7</t>
  </si>
  <si>
    <t>13.11.7</t>
  </si>
  <si>
    <t>Suministro, transporte e instalación de ACOMETIDA 3Ø 208 V EN CABLE 3 No.8(F)+1 No.8(N)+1 No.10(T) Cu LSZH AWG. Incluye tubería EMT Ø=1" CON ACCESORIOS y los materiales necesarios para su correcta instalación</t>
  </si>
  <si>
    <t>ESP 13.11.8</t>
  </si>
  <si>
    <t>13.11.8</t>
  </si>
  <si>
    <t>Suministro, transporte e instalación de TUBO IMC 4" más ACCESORIOS DE INSTALACIÓN y los materiales necesarios para su correcta instalación</t>
  </si>
  <si>
    <t>ESP 13.11.9</t>
  </si>
  <si>
    <t>13.11.9</t>
  </si>
  <si>
    <t>Suministro, transporte e instalación de CABLE No.12 Cu LSZH AWG (ramales circuitos) y los materiales necesarios para su correcta instalación</t>
  </si>
  <si>
    <t>ESP 13.11.10</t>
  </si>
  <si>
    <t>13.11.10</t>
  </si>
  <si>
    <t>Suministro, transporte e instalación de ACOMETIDA 3Ø 440 V EN CABLE 3 No.6(F)+1 No.10(T) Cu LSZH AWG y los materiales necesarios para su correcta instalación</t>
  </si>
  <si>
    <t>ESP 13.11.11</t>
  </si>
  <si>
    <t>13.11.11</t>
  </si>
  <si>
    <t>Suministro, transporte e instalación de ACOMETIDA 3Ø (3No.1/0+1No.1/0+1No.4) Cu LSZH AWG  + TUBO EMT Ø=2" CON ACCESORIOS y los materiales necesarios para su correcta instalación</t>
  </si>
  <si>
    <t>ESP 13.11.12</t>
  </si>
  <si>
    <t>13.11.12</t>
  </si>
  <si>
    <t>Suministro, transporte e instalación de ACOMETIDA 3Ø (3 No.4/0+1 No.4/0+1 No.1/0) Cu LSZH AWG  + TUBO EMT Ø=3" CON ACCESORIOS y los materiales necesarios para su correcta instalación</t>
  </si>
  <si>
    <t>ESP 13.11.13</t>
  </si>
  <si>
    <t>13.11.13</t>
  </si>
  <si>
    <t>Suministro, transporte e instalación de ACOMETIDA 3Ø (3No.1/0+1No.4) Cu LSZH AWG  + TUBO EMT Ø=2" CON ACCESORIOS y los materiales necesarios para su correcta instalación</t>
  </si>
  <si>
    <t>ESP 13.11.14</t>
  </si>
  <si>
    <t>13.11.14</t>
  </si>
  <si>
    <t>Suministro, transporte e instalación de ACOMETIDA 3Ø EN CABLE 6 No.4/0(F)+2 No.4/0(N)+1 No.4/0(T) Cu LSZH AWG EN tubería EMT Ø=4" CON ACCESORIOS y los materiales necesarios para su correcta instalación</t>
  </si>
  <si>
    <t>ESP 13.11.15</t>
  </si>
  <si>
    <t>13.11.15</t>
  </si>
  <si>
    <t>Suministro, transporte e instalación de ACOMETIDA 3Ø EN CABLE 6 No.350(F)+2No.350(N)+1No.4/0(T) Cu LSZH AWG + TUBO EMT 2XØ=3" CON ACCESORIOS  y los materiales necesarios para su correcta instalación</t>
  </si>
  <si>
    <t>ESP 13.11.16</t>
  </si>
  <si>
    <t>13.11.16</t>
  </si>
  <si>
    <t>Suministro, transporte e instalación de ACOMETIDA 3Ø EN CABLE 3No.250(F)+1 No.250(N)+1No.2/0(T) Cu LSZH AWG + TUBO EMT 1XØ=3" CON ACCESORIOS y los materiales necesarios para su correcta instalación</t>
  </si>
  <si>
    <t>ESP 13.11.17</t>
  </si>
  <si>
    <t>13.11.17</t>
  </si>
  <si>
    <t>Suministro, transporte e instalación de ACOMETIDA 3Ø EN CABLE 9 No.4(F)+3 No.4(N)+3 No.8(T) Cu LSZH AWG + TUBO EMT Ø=3" CON ACCESORIOS y los materiales necesarios para su correcta instalación</t>
  </si>
  <si>
    <t>ESP 13.11.18</t>
  </si>
  <si>
    <t>13.11.18</t>
  </si>
  <si>
    <t>Suministro, transporte e instalación de ACOMETIDA 3Ø ENEN CABLE DE Cu 6 No.6(F)+3 No.10(T) LSZH AWG y los materiales necesarios para su correcta instalación</t>
  </si>
  <si>
    <t>ESP 13.11.19</t>
  </si>
  <si>
    <t>13.11.19</t>
  </si>
  <si>
    <t>Suministro, transporte e instalación de ACOMETIDA 3Ø EN CABLE 6 No.2/0+3 No.1/0 Cu LSZH AWG y los materiales necesarios para su correcta instalación</t>
  </si>
  <si>
    <t>ESP 13.11.20</t>
  </si>
  <si>
    <t>13.11.20</t>
  </si>
  <si>
    <t>Suministro, transporte e instalación de ACOMETIDA EN CABLE 3No.10 Cu LSZH AWG POR DUCTO EXISTENTE y los materiales necesarios para su correcta instalación</t>
  </si>
  <si>
    <t>ESP 13.11.21</t>
  </si>
  <si>
    <t>13.11.21</t>
  </si>
  <si>
    <t>Suministro, transporte e instalación de ACOMETIDA EN CABLE 4 No.10 Cu LSZH AWG POR DUCTO EXISTENTE y los materiales necesarios para su correcta instalación</t>
  </si>
  <si>
    <t>ESP 13.11.22</t>
  </si>
  <si>
    <t>13.11.22</t>
  </si>
  <si>
    <t>Suministro, transporte e instalación de ACOMETIDA EN CABLE 2No.8+1No.10 Cu LSZH AWG POR DUCTO EXISTENTE y los materiales necesarios para su correcta instalación</t>
  </si>
  <si>
    <t>ESP 13.11.23</t>
  </si>
  <si>
    <t>13.11.23</t>
  </si>
  <si>
    <t>Suministro, transporte e instalación de ACOMETIDA EN CABLE 2No.8(F)+1 No.10(T) Cu LSZH AWG. Incluye tubería EMT Ø=1" CON ACCESORIOS y los materiales necesarios para su correcta instalación</t>
  </si>
  <si>
    <t>ESP 13.11.24</t>
  </si>
  <si>
    <t>13.11.24</t>
  </si>
  <si>
    <t>Suministro, transporte e instalación de ACOMETIDA EN CABLE 2No.4(F)+1No.8(T) Cu LSZH AWG. Incluye tubería EMT Ø=1" CON ACCESORIOS y los materiales necesarios para su correcta instalación</t>
  </si>
  <si>
    <t>ESP 13.11.25</t>
  </si>
  <si>
    <t>13.11.25</t>
  </si>
  <si>
    <t>Suministro, transporte e instalación de ACOMETIDA EN (2No.2+1No.6) Cu-LSZH. Incluye tubería EMT Ø=2" CON ACCESORIOS y los materiales necesarios para su correcta instalación</t>
  </si>
  <si>
    <t>ESP 13.11.26</t>
  </si>
  <si>
    <t>13.11.26</t>
  </si>
  <si>
    <t>Suministro, transporte e instalación de ACOMETIDA EN CABLE 2No.6(F)+1No.10(T) Cu LSZH AWG. Incluye tubería EMT Ø=1" CON ACCESORIOS y los materiales necesarios para su correcta instalación</t>
  </si>
  <si>
    <t>ESP 13.11.27</t>
  </si>
  <si>
    <t>13.11.27</t>
  </si>
  <si>
    <t>Suministro, transporte e instalación de ACOMETIDA (2No.4/0+1No.1/0) Cu LSZH AWG  + TUBO EMT Ø=2" CON ACCESORIOS y los materiales necesarios para su correcta instalación</t>
  </si>
  <si>
    <t>TOTAL DE ACOMETIDAS ELÉCTRICAS</t>
  </si>
  <si>
    <t>13.12.0</t>
  </si>
  <si>
    <t>TABLEROS ESPECIALES</t>
  </si>
  <si>
    <t>ESP 13.12.1</t>
  </si>
  <si>
    <t>13.12.1</t>
  </si>
  <si>
    <t>Suministro, transporte e instalación de Tablero eléctrico en baja tensión; tipo transferencia Automática 3x200A, 208VAC, 50KA; fabricado en lamina galvanizada C14 / C16; frente muertos del tipo abisagrados; Pintura electrostática del tipo epoxico RAL 7035; barrajes de cobre electroplateados con capacidad no inferior a 200A, construido y certificado para la capacidad de cortocircuito especificada en planos unifilares; Certificado RETIE a la última actualización y los materiales necesarios para su correcto funcionamiento.</t>
  </si>
  <si>
    <t>ESP 13.12.2</t>
  </si>
  <si>
    <t>13.12.2</t>
  </si>
  <si>
    <t>Suministro, transporte e instalación de Tablero m RCI  con protección principal trifásica de
40 A - 208 V y los materiales necesarios para su correcto funcionamiento</t>
  </si>
  <si>
    <t>ESP 13.12.3</t>
  </si>
  <si>
    <t>13.12.3</t>
  </si>
  <si>
    <t>Suministro, transporte e instalación de Tablero de Distribución AA CONFORT EDIFICIO C5 / 460 V - PISO 8 y los materiales necesarios para su correcto funcionamiento</t>
  </si>
  <si>
    <t>ESP 13.12.4</t>
  </si>
  <si>
    <t>13.12.4</t>
  </si>
  <si>
    <t>Suministro, transporte e instalación de Tablero de Distribución AA DATA CENTER 208 V
PISO 8 y los materiales necesarios para su correcto funcionamiento</t>
  </si>
  <si>
    <t>ESP 13.12.5</t>
  </si>
  <si>
    <t>13.12.5</t>
  </si>
  <si>
    <t>Suministro, transporte e instalación de Tablero BYPASS 3Ø 60-80 kVA. Incluye protecciones y los materiales necesarios para su correcto funcionamiento</t>
  </si>
  <si>
    <t>ESP 13.12.6</t>
  </si>
  <si>
    <t>13.12.6</t>
  </si>
  <si>
    <t>Suministro, transporte e instalación de Tablero BYPASS 3Ø 20 kVA. Incluye protecciones y los materiales necesarios para su correcto funcionamiento</t>
  </si>
  <si>
    <t>ESP 13.12.7</t>
  </si>
  <si>
    <t>13.12.7</t>
  </si>
  <si>
    <t>Suministro, transporte e instalación de Tablero BYPASS 3Ø 30 kVA. Incluye protecciones y los materiales necesarios para su correcto funcionamiento</t>
  </si>
  <si>
    <t>ESP 13.12.8</t>
  </si>
  <si>
    <t>13.12.8</t>
  </si>
  <si>
    <t>Suministro, transporte e instalación de Tablero BYPASS 3Ø 40 kVA. Incluye protecciones</t>
  </si>
  <si>
    <t>ESP 13.12.9</t>
  </si>
  <si>
    <t>13.12.9</t>
  </si>
  <si>
    <t>Suministro, transporte e instalación de Tablero BYPASS 2Ø 3 kVA. Incluye protecciones y los materiales necesarios para su correcto funcionamiento</t>
  </si>
  <si>
    <t>ESP 13.12.10</t>
  </si>
  <si>
    <t>13.12.10</t>
  </si>
  <si>
    <t>Suministro, transporte e instalación de Tablero de distribucion piso 1-2.  Incluye protecciones y equipos internos según diseño y los materiales necesarios para su correcto funcionamiento</t>
  </si>
  <si>
    <t>ESP 13.12.11</t>
  </si>
  <si>
    <t>13.12.11</t>
  </si>
  <si>
    <t>Suministro, transporte e instalación de Tablero de distribución para piso 3. Incluye protecciones y equipos internos según diseño y los materiales necesarios para su correcto funcionamiento</t>
  </si>
  <si>
    <t>ESP 13.12.12</t>
  </si>
  <si>
    <t>13.12.12</t>
  </si>
  <si>
    <t>Suministro, transporte e instalación de Tablero de distribución para piso 4. Incluye protecciones y equipos internos según diseño y los materiales necesarios para su correcto funcionamiento</t>
  </si>
  <si>
    <t>ESP 13.12.13</t>
  </si>
  <si>
    <t>13.12.13</t>
  </si>
  <si>
    <t>Suministro, transporte e instalación de Tablero de distribución para piso 5. Incluye protecciones y equipos internos según diseño y los materiales necesarios para su correcto funcionamiento</t>
  </si>
  <si>
    <t>ESP 13.12.14</t>
  </si>
  <si>
    <t>13.12.14</t>
  </si>
  <si>
    <t>Suministro, transporte e instalación de Tablero de distribución para piso 6. Incluye protecciones y equipos internos según diseño y los materiales necesarios para su correcto funcionamiento</t>
  </si>
  <si>
    <t>ESP 13.12.15</t>
  </si>
  <si>
    <t>13.12.15</t>
  </si>
  <si>
    <t>Suministro, transporte e instalación de Tablero de distribución para piso 7. Incluye protecciones y equipos internos según diseño y los materiales necesarios para su correcto funcionamiento</t>
  </si>
  <si>
    <t>ESP 13.12.16</t>
  </si>
  <si>
    <t>13.12.16</t>
  </si>
  <si>
    <t>Suministro, transporte e instalación de TABLERO 3Ø - 208 V ESPECIAL 100 CTOS. Incluye protecciones y equipos internos según diseño y los materiales necesarios para su correcto funcionamiento</t>
  </si>
  <si>
    <t>ESP 13.12.17</t>
  </si>
  <si>
    <t>13.12.17</t>
  </si>
  <si>
    <t>Suministro, transporte e instalación de TABLERO 3Ø - 208 V ESPECIAL 150 CTOS. Incluye protecciones y equipos internos según diseño y los materiales necesarios para su correcto funcionamiento</t>
  </si>
  <si>
    <t>ESP 13.12.18</t>
  </si>
  <si>
    <t>13.12.18</t>
  </si>
  <si>
    <t>Suministro, transporte e instalación de TABLERO de transferencia en subestación para
630 kVA-208 V-2500 A según diseño y diagrama unifilar y los materiales necesarios para su correcto funcionamiento</t>
  </si>
  <si>
    <t>ESP 13.12.19</t>
  </si>
  <si>
    <t>13.12.19</t>
  </si>
  <si>
    <t>Suministro, transporte e instalación de TABLERO de transferencia en subestación para
630 kVA-440 V-1250 A según diseño y diagrama unifilar y los materiales necesarios para su correcto funcionamiento</t>
  </si>
  <si>
    <t>ESP 13.12.20</t>
  </si>
  <si>
    <t>13.12.20</t>
  </si>
  <si>
    <t>Suministro, transporte e instalación de TABLERO de transferencia en subestación para
400 kVA-208 V-1600 A según diseño y diagrama unifilar y los materiales necesarios para su correcto funcionamiento</t>
  </si>
  <si>
    <t>ESP 13.12.21</t>
  </si>
  <si>
    <t>13.12.21</t>
  </si>
  <si>
    <t>Suministro, transporte e instalación de TABLERO Distribución 2500 A - 208 VAC para 630 kVA en subestación según diseño y diagrama unifilar y los materiales necesarios para su correcto funcionamiento</t>
  </si>
  <si>
    <t>ESP 13.12.22</t>
  </si>
  <si>
    <t>13.12.22</t>
  </si>
  <si>
    <t>Suministro, transporte e instalación de TABLEROS distribución para 630 kVA-440 V en subestación según diseño y diagrama unifilar y los materiales necesarios para su correcto funcionamiento</t>
  </si>
  <si>
    <t>ESP 13.12.23</t>
  </si>
  <si>
    <t>13.12.23</t>
  </si>
  <si>
    <t>Suministro, transporte e instalación de TABLERO protección 208 V-400 kVA-1600 A en subestación para Data Center según diseño y diagrama unifilar y los materiales necesarios para su correcto funcionamiento</t>
  </si>
  <si>
    <t>ESP 13.12.24</t>
  </si>
  <si>
    <t>13.12.24</t>
  </si>
  <si>
    <t>Suministro, transporte e instalación de TABLERO Banco de condensadores trifásico de 160 kVA - 208 V según diseño y diagrama unifilar y los materiales necesarios para su correcto funcionamiento</t>
  </si>
  <si>
    <t>ESP 13.12.25</t>
  </si>
  <si>
    <t>13.12.25</t>
  </si>
  <si>
    <t>Suministro, transporte e instalación de TABLERO Banco de condensadores trifásico de 100 kVA - 208 V  según diseño y diagrama unifilar y los materiales necesarios para su correcto funcionamiento</t>
  </si>
  <si>
    <t>ESP 13.12.26</t>
  </si>
  <si>
    <t>13.12.26</t>
  </si>
  <si>
    <t>Suministro, transporte e instalación de TABLERO BAJA-BAJA CON TRANSFORMADOR SECO DE 150 kVA - 440/220 V y los materiales necesarios para su correcto funcionamiento</t>
  </si>
  <si>
    <t>ESP 13.12.27</t>
  </si>
  <si>
    <t>13.12.27</t>
  </si>
  <si>
    <t>Suministro, transporte e instalación de TABLERO protección de 2500 A - 208 V en subestación  según diseño y diagrama unifilar y los materiales necesarios para su correcto funcionamiento</t>
  </si>
  <si>
    <t>ESP 13.12.28</t>
  </si>
  <si>
    <t>13.12.28</t>
  </si>
  <si>
    <t>Suministro, transporte e instalación de TABLERO Banco de condensadores trifásico de 160 kVA - 440 V según diseño y diagrama unifilar y los materiales necesarios para su correcto funcionamiento</t>
  </si>
  <si>
    <t>ESP 13.12.29</t>
  </si>
  <si>
    <t>13.12.29</t>
  </si>
  <si>
    <t>Suministro, transporte e instalación de TABLERO protección de 1250 A - 440 V en subestación  según diseño y diagrama unifilar y los materiales necesarios para su correcto funcionamiento</t>
  </si>
  <si>
    <t>TOTAL DE TABLEROS ESPECIALES</t>
  </si>
  <si>
    <t>13.13.0</t>
  </si>
  <si>
    <t xml:space="preserve">ELECTROBARRAS
</t>
  </si>
  <si>
    <t>ESP 13.13.1</t>
  </si>
  <si>
    <t>13.13.1</t>
  </si>
  <si>
    <t>Suministro, transporte e instalación de ELECTROBARRA DE 2.500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</si>
  <si>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13.13.2</t>
  </si>
  <si>
    <t>13.13.2</t>
  </si>
  <si>
    <t xml:space="preserve">Suministro e instalación de ELECTROBARRA DE 1.250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                </t>
  </si>
  <si>
    <t>ESP 13.13.3</t>
  </si>
  <si>
    <t>13.13.3</t>
  </si>
  <si>
    <t>Suministro e instalación de ELECTROBARRA DE 1.600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</si>
  <si>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13.13.4</t>
  </si>
  <si>
    <t>13.13.4</t>
  </si>
  <si>
    <t>Suministro e instalación de ELECTROBARRA DE 630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</si>
  <si>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13.13.5</t>
  </si>
  <si>
    <t>13.13.5</t>
  </si>
  <si>
    <t>Suministro e instalación de ELECTROBARRA DE 250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</si>
  <si>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13.13.6</t>
  </si>
  <si>
    <t>13.13.6</t>
  </si>
  <si>
    <t>Suministro, transporte e instalación de CAJA DE DERIVACIÓN ELECTROBARRA DE 250 A PARA ILUMINACIÓN HASTA 150 A y los materiales necesarios para su correcta instalación</t>
  </si>
  <si>
    <t>ESP 13.13.7</t>
  </si>
  <si>
    <t>13.13.7</t>
  </si>
  <si>
    <t>Suministro, transporte e instalación de CAJA DE DERIVACIÓN ELECTROBARRA DE 1250 A HASTA 150 A y los materiales necesarios para su correcta instalación</t>
  </si>
  <si>
    <t>ESP 13.13.8</t>
  </si>
  <si>
    <t>13.13.8</t>
  </si>
  <si>
    <t>Suministro, transporte e instalación de CAJA DE DERIVACIÓN ELECTROBARRA DE 1250 A HASTA 400 A y los materiales necesarios para su correcta instalación</t>
  </si>
  <si>
    <t>ESP 13.13.9</t>
  </si>
  <si>
    <t>13.13.9</t>
  </si>
  <si>
    <t>Suministro, transporte e instalación de CAJA DE DERIVACIÓN ELECTROBARRA DE 1250 A HASTA 600 A  y los materiales necesarios para su correcta instalación</t>
  </si>
  <si>
    <t>ESP 13.13.10</t>
  </si>
  <si>
    <t>13.13.10</t>
  </si>
  <si>
    <t>Suministro, transporte e instalación de CAJA DE DERIVACIÓN ELECTROBARRA DE 630 A HASTA 150 A y los materiales necesarios para su correcta instalación</t>
  </si>
  <si>
    <t xml:space="preserve">TOTAL DE ELECTROBARRAS
</t>
  </si>
  <si>
    <t>13.14.0</t>
  </si>
  <si>
    <t xml:space="preserve">LEGALIZACIÓN Y CERTIFICACIÓN
</t>
  </si>
  <si>
    <t>ESP 13.14.1</t>
  </si>
  <si>
    <t>13.14.1</t>
  </si>
  <si>
    <t>CERTIFICACIÓN RETIE Y RETILAP</t>
  </si>
  <si>
    <t>ESP 13.14.2</t>
  </si>
  <si>
    <t>13.14.2</t>
  </si>
  <si>
    <t xml:space="preserve">Documentación y legalización proyecto
</t>
  </si>
  <si>
    <t xml:space="preserve">TOTAL DE LEGALIZACIÓN Y CERTIFICACIÓN
</t>
  </si>
  <si>
    <t>TOTAL DE INSTALACIONES ELÉCTRICAS</t>
  </si>
  <si>
    <t>15.0.0</t>
  </si>
  <si>
    <t>EQUIPOS ESPECIALES</t>
  </si>
  <si>
    <t>15.1.0</t>
  </si>
  <si>
    <t>ASCENSORES</t>
  </si>
  <si>
    <t>ESP 15.1.1</t>
  </si>
  <si>
    <t>15.1.1</t>
  </si>
  <si>
    <t>Suministro, transporte, instalación, ajuste y puesta en marcha de equipo completo de ASCENSORES NEXIEZ MRL - sin sala de máquinas marca Mitsubishi o equivalente, con capacidad para 13 personas (1000kg), con apertura central, velocidad de 1,75 m/seg - 105 m/min, para un recorrido de 35 mts.  Fabricado bajo normas JIS (japonesa) /MELCO STD. control VFgloOC, Voltaje Variable y Frecuencia Variable. Sistema de nivelación Controlado electrónicamente por microprocesador y renivelación automática con una precisión de, más o menos 5 mm. con Ancho y altura útil de entrada 900 mm X 2100 mm. Medidas interiores de cabina 1100 mm de ancho X 2100 mm de fondo X 2400 de alto. Parte importada (máquina, control, señalización, transmisión de señales, guías y seguros), de nuestras plantas de Tailandia. La cabina, puertas, bases de máquina, contrapeso, soportes de guías,etc. de nuestra planta de Bello-Antioquia. TRM  $4298.31 COP (24-04-25), fuente: https://www.dolar-colombia.com/mes/2025-04</t>
  </si>
  <si>
    <t>ESP 15.1.2</t>
  </si>
  <si>
    <t>15.1.2</t>
  </si>
  <si>
    <r>
      <rPr>
        <sz val="11"/>
        <color rgb="FF000000"/>
        <rFont val="Arial"/>
        <family val="2"/>
      </rPr>
      <t xml:space="preserve">Suministro, transporte, instalación, ajuste y puesta en marcha de equipo Malacate - Ascensor nexies GPX MRL - Sin sala de máquinas, marca Mitsubishi o similar, con capacidad de 8 personas (630 kg) con apertura central, velocidad 1.75 m/seg - 105 m/min. número de entradas y paradas 7 por el mismo lado, operación 1c-2bc colectiva selectiva automaticen ambos sentidos. recorrido de 30 metros, fabricado bajo normas JIS (Japonesa) /melco std,control VFgloOC, voltaje variable y frecuencia variable, sistema de nivelación controlado electrónicamente por microprocesador y renivelación automática con una precisión de más o menos 5mm, ancho y altura útil de 800mmx2100 mm, con medidas interiores de 1100mm de ancho x 1400 mm de fondo x 2370 de alto. procedencia importada (máquina control, señalización, transmisión de señales, guías y seguros) de la planta de MÉXICO. La cabina, puertas, base de máquinas, contrapeso, soportes de guías, etc de la planta de Bello - Antioquia. Panel frontal, puerta cabina, paneles laterales y posterior, zócalo en acero inoxidable satinado. el piso es suministrado por el cliente. incluye espejo YZ-52A medio, pasamanos tubular tipo YH-55S X 2 lados, localizado en la pared lateral y posterior de la cabina. gancho de carpa si y una lona protectora y todos los elementos necesarios para su correcto funcionamiento. TRM  $4298.31 COP (24-04-25), fuente: </t>
    </r>
    <r>
      <rPr>
        <sz val="11"/>
        <color rgb="FF1155CC"/>
        <rFont val="Arial"/>
        <family val="2"/>
      </rPr>
      <t>https://www.dolar-colombia.com/mes/2025-04</t>
    </r>
  </si>
  <si>
    <t>ESP 15.1.3</t>
  </si>
  <si>
    <t>15.1.3</t>
  </si>
  <si>
    <t>Suministro, transporte e instalación de PLATAFORMA ELECTRO HIDRÁULICA DE 1,5m X 1,6m,  altura de elevación 5,4 m,  capacidad 300 Kg. Incluye 2 barandas plegables en plataforma, Capacidad: Kgf 300 kg.área plataforma 1.5m X 1.6m. Ext., altura recogida 0.2 m, altura extendida 5.6 m., velocidad (m/s) 0.1m/s, potencia (hp) 3,0 HP, Tablero de control, estación de mando de 2 pulsadores, (sube y baja más paro de emergencia), en el nivel inferior. El control eléctrico cumple RETIE. y los elementos necesarios para su correcto funcionamiento.</t>
  </si>
  <si>
    <t>TOTAL DE ASCENSORES</t>
  </si>
  <si>
    <t>TOTAL DE EQUIPOS ESPECIALES</t>
  </si>
  <si>
    <t>16.0.0</t>
  </si>
  <si>
    <t>VARIOS GENERALES</t>
  </si>
  <si>
    <t>16.1</t>
  </si>
  <si>
    <t xml:space="preserve">ASEO DE OBRA </t>
  </si>
  <si>
    <t>ESP 16.1.1</t>
  </si>
  <si>
    <t>16.1.1</t>
  </si>
  <si>
    <t>Aseo durante la obra, incluye: recogida de escombros, aseo general, destronque de estructura.</t>
  </si>
  <si>
    <t>mes</t>
  </si>
  <si>
    <t>ESP 16.1.2</t>
  </si>
  <si>
    <t>16.1.2</t>
  </si>
  <si>
    <t>Aseo final de la obra, incluye destronque, limpieza de vidrios, limpieza general a profundidad de todos los espacios del proyecto, tanto de los espacios como el mobiliario.</t>
  </si>
  <si>
    <t>TOTAL DE VARIOS GENERALES</t>
  </si>
  <si>
    <t>22.0.0</t>
  </si>
  <si>
    <t>TORRE</t>
  </si>
  <si>
    <t>22.1.0</t>
  </si>
  <si>
    <t>Suministro, transporte e instalación de soportes anclajes pernos para torre autosoportada, sección Pernos de anclaje 1 ½” x 120 cm en acero grado 50, Bases de anclaje En concreto de 3.000 psi. , anclajes mecánicos a la torre, Incluye: Entrega de manual teórico con la siguiente información: Memorias de cálculo indicando sitio y coordenadas de instalación. Planos de montaje,</t>
  </si>
  <si>
    <t>TOTAL TORRE DE TELECOMUNICACIONES</t>
  </si>
  <si>
    <t>17.0.0</t>
  </si>
  <si>
    <t>URBANISMO</t>
  </si>
  <si>
    <t>17.1.0</t>
  </si>
  <si>
    <t>EQUIPAMIENTOS URBANOS</t>
  </si>
  <si>
    <t>ESP 17.1.1</t>
  </si>
  <si>
    <t>17.1.1</t>
  </si>
  <si>
    <t xml:space="preserve">Suministro, transporte e instalación de Ciclo Parqueadero EXTERNOS en forma de U invertida con diagonal tipo EDU. Incluye logo bicicleta, con flance y escudo (solo logo bicicleta) fabricado con lamina de acero inoxidable 304 cal 16 MEDIDAS: LARGO 0.7m x profundidad 0.05m x ALTURA 1m. BICICLETERO fabricado con tubería redonda de 2" calibre 16. CURVAS conformadas mediante codos en acero inoxidable 304 de 2” cal. 16. FLANCHE de base para anclar a piso de 1/8” de espesor, con escudo fabricado en acero inoxidable 304 calibre 20. incluye mano de obra, concreto de 21mpa para base de anclaje, platina y anclajes y los elementos necesarios para su correcto funcionamiento. </t>
  </si>
  <si>
    <t>ESP 17.1.2</t>
  </si>
  <si>
    <t>17.1.2</t>
  </si>
  <si>
    <t xml:space="preserve">Suministro, transporte e instalación de Ciclo Parqueadero INTERNOS en forma de U invertida con diagonal tipo EDU. Incluye logo bicicleta, con flance y escudo (solo logo bicicleta) fabricado con lamina de acero inoxidable 304 cal 16 MEDIDAS: LARGO 0.7m x profundidad 0.05m x ALTURA 1m. BICICLETERO fabricado con tubería redonda de 2" calibre 16. CURVAS conformadas mediante codos en acero inoxidable 304 de 2” cal. 16. FLANCHE de base para anclar a piso de 1/8” de espesor, con escudo fabricado en acero inoxidable 304 calibre 20. incluye mano de obra, concreto de 21mpa para base de anclaje, platina y anclajes y los elementos necesarios para su correcto funcionamiento. </t>
  </si>
  <si>
    <t>ESP 17.1.3</t>
  </si>
  <si>
    <t>17.1.3</t>
  </si>
  <si>
    <t xml:space="preserve">Suministro, transporte e instalación de Basurera contenedor en acero inoxidable 304, con capacidad de .43m2 sistema de rotación, sistema de seguridad, poste ancho anclado a piso en función de hierro gris nodular pintado. no incluye pedestal. incluye pernos, el largo es de  0.4m x profundidad 0.35m x altura 0.9m, base repujada fabricada con lámina de acero inoxidable 304 calibre 20. Poste fabricado con lámina de hierro conformada, cuerpo fabricado con lámina de acero inoxidable 304 calibre 18. Cilindro de 0.5m h x 0.35 de diámetro. El cilindro se entrega soldado al poste mediante cordones discontinuos para disminuir el riesgo del vandalismo y los elementos necesarios para su correcto funcionamiento. </t>
  </si>
  <si>
    <t>ESP 17.1.5</t>
  </si>
  <si>
    <t>17.1.4</t>
  </si>
  <si>
    <t>Suministro y transporte de Banca - mesa en concreto blanco fungi S de Konkretus o similar ref. 1110-k01. Dimensiones .45*.35 (diámetro x alto), peso 54kg, instalación de sobreponer, se requiere torre grúa para su instalación, ubicación según diseños.</t>
  </si>
  <si>
    <t>ESP 17.1.6</t>
  </si>
  <si>
    <t>17.1.5</t>
  </si>
  <si>
    <t>Suministro y transporte de Banca ligera Dobbelt Módulo A Konkretus o similar ref. 1254-k01/m04. Dimensiones 1.80*.45*.45 (ancho alto x p), peso 336 kg, instalación de sobreponer, se requiere torre grúa para su instalación, ubicación según diseños.</t>
  </si>
  <si>
    <t>ESP 17.1.7</t>
  </si>
  <si>
    <t>17.1.6</t>
  </si>
  <si>
    <t>Suministro y transporte de Banca Dobbelt Módulo A con espaldar Konkretus o similar ref. 417K01. Dimensiones 1.80*.79*.45 (ancho alto x p), peso 522 kg, instalación de sobreponer, se requiere torre grúa para su instalación, ubicación según diseños.</t>
  </si>
  <si>
    <t>ESP 17.1.8</t>
  </si>
  <si>
    <t>17.1.7</t>
  </si>
  <si>
    <t>Suministro y transporte de Banca - mesa en concreto blanco fungi M de Konkretus o similar ref. 1082K01. Dimensiones .90*.40 (diámetro x alto), peso 185 kg, instalación de sobreponer, se requiere torre grúa para su instalación, ubicación según diseños.</t>
  </si>
  <si>
    <t>TOTAL DE EQUIPAMIENTOS URBANOS</t>
  </si>
  <si>
    <t>17.2.0</t>
  </si>
  <si>
    <t>EXTERIORES</t>
  </si>
  <si>
    <t>ESP 17.2.1</t>
  </si>
  <si>
    <t>17.2.1</t>
  </si>
  <si>
    <t>Suministro, transporte y colocación de cordón prefabricado de 0.15 x 0.45 x 0.80 m de concreto de 21 Mpa, tres caras, juntas ranurada, referencia Bordillo Barrera Recto Tipo U10 (según M.E.P). Incluye excavación, conformación del terreno, ajustes de concreto o pavimento donde sea necesario, mortero 1:4  de asiento y pega en las longitudes más adecuadas para el desarrollo de la obra, y todo lo necesario para su correcta construcción y funcionamiento. Según diseño.</t>
  </si>
  <si>
    <t>ESP 17.2.2</t>
  </si>
  <si>
    <t>17.2.2</t>
  </si>
  <si>
    <t>Suministro, transporte y colocación de Bordillo rectangular indus. de 0.15 x 0.35 x 0.80 m U50. Incluye excavación, conformación del terreno, ajustes de concreto o pavimento donde sea necesario, mortero 1:4  de asiento y pega en las longitudes más adecuadas para el desarrollo de la obra, y todo lo necesario para su correcta construcción y funcionamiento. Según diseño.</t>
  </si>
  <si>
    <t>TOTAL DE EXTERIORES</t>
  </si>
  <si>
    <t>17.3.0</t>
  </si>
  <si>
    <t>CONCRETOS VARIOS</t>
  </si>
  <si>
    <t>ESP 17.3.1</t>
  </si>
  <si>
    <t>17.3.1</t>
  </si>
  <si>
    <t xml:space="preserve">Construcción de pedestal de .80 x.60 m para postes de luminarias, por debajo del nivel de la zona verde,  incluye mano de obra, concreto de 21mpa, lleno en base granular, excavación manual, acero, alambre, formaleta y los elementos necesarios para su correcto funcionamiento. </t>
  </si>
  <si>
    <t>ESP 17.3.2</t>
  </si>
  <si>
    <t>17.3.2</t>
  </si>
  <si>
    <t xml:space="preserve">Construcción de pedestal de .38 x.30 m para basureras, por debajo del nivel de la zona verde,  incluye mano de obra, concreto de 21mpa, lleno, excavación, acero formaleta y los elementos necesarios para su correcto funcionamiento.         </t>
  </si>
  <si>
    <t>TOTAL DE CONCRETOS VARIOS</t>
  </si>
  <si>
    <t>17.4.0</t>
  </si>
  <si>
    <t>PISOS EN PREFABRICADO DE CONCRETO</t>
  </si>
  <si>
    <t>ESP 17.4.1</t>
  </si>
  <si>
    <t>17.4.1</t>
  </si>
  <si>
    <t>Colocación de ADOQUÍN TÁCTIL GUÍA O ALERTA 20 x 20 x 6. Color  amarillo marca Indural o equivalente. Para un ancho variables. Incluye suministro y transporte de los adoquines, perfilación, nivelación  del terreno y adecuación de la superficie, mortero 1:4 para la instalación, corte de piezas, arena de sello y todo lo necesario para su correcta construcción y funcionamiento según diseño y recomendaciones del M.E.P.</t>
  </si>
  <si>
    <t>ESP 17.4.2</t>
  </si>
  <si>
    <t>17.4.2</t>
  </si>
  <si>
    <t>Construcción de PISO EN ADOQUÍN EN CONCRETO DE 20x10x6cm COLOR ARENA marca Indural o equivalente. Incluye suministro y transporte de los materiales, cortes a máquina. Seguir recomendación del MEP y patrones de instalación del ICPC. El adoquín deberá resellarse por 2 veces con un lapso de 4 meses luego de su instalación.</t>
  </si>
  <si>
    <t>ESP 17.4.3</t>
  </si>
  <si>
    <t>17.4.3</t>
  </si>
  <si>
    <t>Colocación de ADOQUÍN COLOR AMARILLO de 0,10 x 0,20 x0,06 m. para FRANJA DEMARCADORA VISUAL, marca Indural o equivalente. Incluye suministro y transporte de los materiales, mortero de pega 1:4, malla electro soldada D-50, arena de selle y todos los demás elementos necesarios para su correcta instalación.</t>
  </si>
  <si>
    <t>ESP 17.4.4</t>
  </si>
  <si>
    <t>17.4.4</t>
  </si>
  <si>
    <t>Colocación de gramoquin 40 x 40 x 8. Para un ancho variables. Incluye suministro y transporte de los adoquines, perfilación, nivelación  del terreno y adecuación de la superficie, mortero 1:4 para la instalación, corte de piezas, arena de sello y todo lo necesario para su correcta construcción y funcionamiento según diseño.</t>
  </si>
  <si>
    <t>ESP 17.4.5</t>
  </si>
  <si>
    <t>17.4.5</t>
  </si>
  <si>
    <t>Construcción de PISO EN ADOQUÍN EN CONCRETO DE 20x10x8cm COLOR ARENA marca Indural o equivalente, para acceso vehicular. Incluye suministro y transporte de los materiales, cortes a maquina, mortero 1:4 y los demás elementos para su correcto funcionamiento. El adoquín deberá resellarse por 2 veces con un lapso de 4 meses luego de su instalación.</t>
  </si>
  <si>
    <t>17.4.6</t>
  </si>
  <si>
    <t>Suministro, transporte instalación de grama para zonas verdes según diseño urbanístico, incluye mano de obra, herramienta, perfilación del terreno, seguridad social, elementos de EPP, y todos los materiales necesarios para su correcta instalación.</t>
  </si>
  <si>
    <t>TOTAL DE PISOS EN PREFABRICADO DE CONCRETO</t>
  </si>
  <si>
    <t xml:space="preserve">VARIOS </t>
  </si>
  <si>
    <t>TOTAL DE URBANISMO</t>
  </si>
  <si>
    <t>18.0.0</t>
  </si>
  <si>
    <t>SILVICULTURA/MANTENIMIENTOS</t>
  </si>
  <si>
    <t>18.1.0</t>
  </si>
  <si>
    <t>ESPECIES ORNAMENTALES</t>
  </si>
  <si>
    <t>ESP 18.1.1</t>
  </si>
  <si>
    <t>18.1.1</t>
  </si>
  <si>
    <t xml:space="preserve">Suministro, transporte y siembra de especies ornamentales tipo Alocasia corazón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</si>
  <si>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t>
  </si>
  <si>
    <t>18.1.2</t>
  </si>
  <si>
    <t xml:space="preserve">Suministro, transporte y siembra de especies ornamentales tipo Calathea lancifolia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</si>
  <si>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t>
  </si>
  <si>
    <t>18.1.3</t>
  </si>
  <si>
    <t xml:space="preserve">Suministro, transporte y siembra de especies ornamentales tipo Camarón rastrero rojo  altura 20-30cm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</si>
  <si>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18.1.4</t>
  </si>
  <si>
    <t>18.1.4</t>
  </si>
  <si>
    <t xml:space="preserve">Suministro, transporte y siembra de especies ornamentales tipo Carey rojo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</si>
  <si>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18.1.5</t>
  </si>
  <si>
    <t>18.1.5</t>
  </si>
  <si>
    <t xml:space="preserve">Suministro, transporte y siembra de especies ornamentales tipo Carey variegado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</si>
  <si>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18.1.6</t>
  </si>
  <si>
    <t>18.1.6</t>
  </si>
  <si>
    <t xml:space="preserve">Suministro, transporte y siembra de especies ornamentales tipo Centavito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</si>
  <si>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18.1.7</t>
  </si>
  <si>
    <t>18.1.7</t>
  </si>
  <si>
    <t xml:space="preserve">Suministro, transporte y siembra de especies ornamentales tipo Dracena reflexa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</si>
  <si>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18.1.8</t>
  </si>
  <si>
    <t>18.1.8</t>
  </si>
  <si>
    <t xml:space="preserve">Suministro, transporte y siembra de especies ornamentales tipo Helecho lomaria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</si>
  <si>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18.1.9</t>
  </si>
  <si>
    <t>18.1.9</t>
  </si>
  <si>
    <t xml:space="preserve">Suministro, transporte y siembra de especies ornamentales tipo Helecho nido liso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</si>
  <si>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18.1.10</t>
  </si>
  <si>
    <t>18.1.10</t>
  </si>
  <si>
    <t xml:space="preserve">Suministro, transporte y siembra de especies ornamentales tipo Helecho peine altura 30-40cm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</si>
  <si>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18.1.11</t>
  </si>
  <si>
    <t>18.1.11</t>
  </si>
  <si>
    <t xml:space="preserve">Suministro, transporte y siembra de especies ornamentales tipo Hiedra común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</si>
  <si>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18.1.12</t>
  </si>
  <si>
    <t>18.1.12</t>
  </si>
  <si>
    <t xml:space="preserve">Suministro, transporte y siembra de especies ornamentales tipo Iris Africano altura 30-40cm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</si>
  <si>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18.1.13</t>
  </si>
  <si>
    <t>18.1.13</t>
  </si>
  <si>
    <t xml:space="preserve">Suministro, transporte y siembra de especies ornamentales tipo lavanda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</si>
  <si>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18.1.14</t>
  </si>
  <si>
    <t>18.1.14</t>
  </si>
  <si>
    <t xml:space="preserve">Suministro, transporte y siembra de especies ornamentales tipo Lino verde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</si>
  <si>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18.1.15</t>
  </si>
  <si>
    <t>18.1.15</t>
  </si>
  <si>
    <t xml:space="preserve">Suministro, transporte y siembra de especies ornamentales tipo Liriope verde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</si>
  <si>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18.1.16</t>
  </si>
  <si>
    <t>18.1.16</t>
  </si>
  <si>
    <t xml:space="preserve">Suministro, transporte y siembra de especies ornamentales tipo Malamadre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</si>
  <si>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18.1.17</t>
  </si>
  <si>
    <t>18.1.17</t>
  </si>
  <si>
    <t xml:space="preserve">Suministro, transporte y siembra de especies ornamentales tipo Maní forrajero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</si>
  <si>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18.1.18</t>
  </si>
  <si>
    <t>18.1.18</t>
  </si>
  <si>
    <t xml:space="preserve">Suministro, transporte y siembra de especies ornamentales tipo Mejorana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</si>
  <si>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18.1.19</t>
  </si>
  <si>
    <t>18.1.19</t>
  </si>
  <si>
    <t xml:space="preserve">Suministro, transporte y siembra de especies ornamentales tipo Miami variegado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</si>
  <si>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18.1.20</t>
  </si>
  <si>
    <t>18.1.20</t>
  </si>
  <si>
    <t xml:space="preserve">Suministro, transporte y siembra de especies ornamentales tipo Miami verde  altura 10cm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</si>
  <si>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18.1.21</t>
  </si>
  <si>
    <t>18.1.21</t>
  </si>
  <si>
    <t xml:space="preserve">Suministro, transporte y siembra de especies ornamentales tipo Milenrama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</si>
  <si>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18.1.22</t>
  </si>
  <si>
    <t>18.1.22</t>
  </si>
  <si>
    <t xml:space="preserve">Suministro, transporte y siembra de especies ornamentales tipo Orégano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</si>
  <si>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18.1.23</t>
  </si>
  <si>
    <t>18.1.23</t>
  </si>
  <si>
    <t xml:space="preserve">Suministro, transporte y siembra de especies ornamentales tipo Sinvergüenza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</si>
  <si>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18.1.24</t>
  </si>
  <si>
    <t>18.1.24</t>
  </si>
  <si>
    <t xml:space="preserve">Suministro, transporte y siembra de especies ornamentales tipo Piropo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</si>
  <si>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18.1.25</t>
  </si>
  <si>
    <t>18.1.25</t>
  </si>
  <si>
    <t xml:space="preserve">Suministro, transporte y siembra de especies ornamentales tipo Sábila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</si>
  <si>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18.1.26</t>
  </si>
  <si>
    <t>18.1.26</t>
  </si>
  <si>
    <t xml:space="preserve">Suministro, transporte y siembra de especies ornamentales tipo Roheo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</si>
  <si>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18.1.27</t>
  </si>
  <si>
    <t>18.1.27</t>
  </si>
  <si>
    <t xml:space="preserve">Suministro, transporte y siembra de especies ornamentales tipo Sabillón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 y garantía de prendimiento. </t>
  </si>
  <si>
    <t>ESP 18.1.28</t>
  </si>
  <si>
    <t>18.1.28</t>
  </si>
  <si>
    <t xml:space="preserve">Suministro, transporte y siembra de especies ornamentales tipo Zebrina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</si>
  <si>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18.1.29</t>
  </si>
  <si>
    <t>18.1.29</t>
  </si>
  <si>
    <t xml:space="preserve">Suministro, transporte y siembra de especies ornamentales tipo Uvo ruso altura  3 - 5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</si>
  <si>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18.1.30</t>
  </si>
  <si>
    <t>18.1.30</t>
  </si>
  <si>
    <t xml:space="preserve">Suministro, transporte y siembra de especies ornamentales tipo Wedelia altura 10-20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</si>
  <si>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18.1.31</t>
  </si>
  <si>
    <t>18.1.31</t>
  </si>
  <si>
    <t xml:space="preserve">Suministro, transporte y siembra de especies ornamentales tipo Pilea aluminio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</si>
  <si>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18.1.32</t>
  </si>
  <si>
    <t>18.1.32</t>
  </si>
  <si>
    <t xml:space="preserve">Suministro, transporte y siembra de especies ornamentales tipo vinca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</si>
  <si>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18.1.33</t>
  </si>
  <si>
    <t>18.1.33</t>
  </si>
  <si>
    <t xml:space="preserve">Suministro, transporte y siembra de especies ornamentales tipo Uña de gato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</si>
  <si>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18.1.34</t>
  </si>
  <si>
    <t>18.1.34</t>
  </si>
  <si>
    <t xml:space="preserve">Suministro, transporte y siembra de especies ornamentales tipo Mafafa verde altura 80cm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</si>
  <si>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18.1.35</t>
  </si>
  <si>
    <t>18.1.35</t>
  </si>
  <si>
    <t xml:space="preserve">Suministro, transporte y siembra de especies ornamentales tipo Filodendro Selloum altura 30 - 40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</si>
  <si>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18.1.36</t>
  </si>
  <si>
    <t>18.1.36</t>
  </si>
  <si>
    <t xml:space="preserve">Suministro, transporte y siembra de especies ornamentales tipo Heliconia choconiana altura 40 - 60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</si>
  <si>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18.1.37</t>
  </si>
  <si>
    <t>18.1.37</t>
  </si>
  <si>
    <t xml:space="preserve">Suministro, transporte y siembra de especies ornamentales tipo Bijao altura 40 - 60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</si>
  <si>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18.1.38</t>
  </si>
  <si>
    <t>18.1.38</t>
  </si>
  <si>
    <t xml:space="preserve">Suministro, transporte y siembra de especies ornamentales tipo Malamadre Neomatica gracilis altura 20 - 40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</si>
  <si>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18.1.39</t>
  </si>
  <si>
    <t>18.1.39</t>
  </si>
  <si>
    <t>Suministro, transporte y siembra de especies ornamentales tipo Helecho costeño altura 20 - 30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</si>
  <si>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18.1.40</t>
  </si>
  <si>
    <t>18.1.40</t>
  </si>
  <si>
    <t>Suministro, transporte y siembra de especies ornamentales tipo Filodendro cordatum altura 10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</si>
  <si>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18.1.41</t>
  </si>
  <si>
    <t>18.1.41</t>
  </si>
  <si>
    <t>Suministro, transporte y siembra de especies ornamentales tipo Bore altura 30-50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</si>
  <si>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18.1.42</t>
  </si>
  <si>
    <t>18.1.42</t>
  </si>
  <si>
    <t>Suministro, transporte y siembra de especies ornamentales tipo Papiro umbrella  altura 60-80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</si>
  <si>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18.1.43</t>
  </si>
  <si>
    <t>18.1.43</t>
  </si>
  <si>
    <t>Suministro, transporte y siembra de especies ornamentales tipo ginger rojo  altura 40-60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</si>
  <si>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18.1.44</t>
  </si>
  <si>
    <t>18.1.44</t>
  </si>
  <si>
    <t>Suministro, transporte y siembra de especies ornamentales tipo carey tricolor  altura 40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</si>
  <si>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18.1.45</t>
  </si>
  <si>
    <t>18.1.45</t>
  </si>
  <si>
    <t>Suministro, transporte y siembra de especies ornamentales tipo Ivy Parra  altura 15-20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</si>
  <si>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TOTAL DE ESPECIES ORNAMENTALES</t>
  </si>
  <si>
    <t>18.2.0</t>
  </si>
  <si>
    <t>ESPECIES MAYORES</t>
  </si>
  <si>
    <t>ESP 18.2.1</t>
  </si>
  <si>
    <t>18.2.1</t>
  </si>
  <si>
    <t>Suministro, transporte y siembra de árboles para reposición arbórea según ficha técnica del proyecto, incluye las siguientes especies: Arizá (cant 4 ), Navajuelo (cant 6),Vara blanca  (cant 7), Uvito  (cant 2 ),coralillo (cant 8), uvito de monte (cant 7),bencenuco (cant 6), Palma amarga  (cant 2), Palma mariposa (cant 2),  incluye geolocalización de árboles en planos, informe de siembra y presentación ante el AMVA Y SAU, seguridad social y EPP.</t>
  </si>
  <si>
    <t>TOTAL DE ESPECIES MAYORES</t>
  </si>
  <si>
    <t>18.3.0</t>
  </si>
  <si>
    <t>TALA Y TRASPLANTE DE ÁRBOLES</t>
  </si>
  <si>
    <t>ESP 18.3.1</t>
  </si>
  <si>
    <t>18.3.1</t>
  </si>
  <si>
    <r>
      <rPr>
        <sz val="11"/>
        <color rgb="FF000000"/>
        <rFont val="Arial"/>
        <family val="2"/>
      </rPr>
      <t>TALA, cargue y retiro de ÁRBOLES bajo cualquier condición, ALTURA variable y DAP variable (8 unidades). Transporte y disposición final de l</t>
    </r>
    <r>
      <rPr>
        <sz val="11"/>
        <color rgb="FF434343"/>
        <rFont val="Arial"/>
        <family val="2"/>
      </rPr>
      <t>os residuos vegetales en planta chipeadora, certificado de disposición final en planta chipeadora donde  indiquen las autoridades competentes y la interventoría, Informe de servicio. (Antes, durante y después), reg</t>
    </r>
    <r>
      <rPr>
        <sz val="11"/>
        <color rgb="FF000000"/>
        <rFont val="Arial"/>
        <family val="2"/>
      </rPr>
      <t>istro fotográfico. Se realizará en aquellos árboles que dada su ubicación interfieren con el proyecto o que ofrezcan algún riesgo para la comunidad y que no justifique su trasplante. Según definición del Plan de Manejo Arbóreo.</t>
    </r>
  </si>
  <si>
    <t>TOTAL DE TALA Y TRASPLANTE DE ÁRBOLES</t>
  </si>
  <si>
    <t>18.4.0</t>
  </si>
  <si>
    <t>VARIOS SILVICULTURA</t>
  </si>
  <si>
    <t>ESP 18.4.1</t>
  </si>
  <si>
    <t>18.4.1</t>
  </si>
  <si>
    <t>Suministro e instalación de mueble de separador de espacios en estructura metálica para vegetación y espacio de almacenamiento (materas  en metal). Dimensiones generales: 220 x 120 x 70 cm,según detalle arquitectónico</t>
  </si>
  <si>
    <t>ESP 18.4.2</t>
  </si>
  <si>
    <t>18.4.2</t>
  </si>
  <si>
    <t>Suministro e instalación de mueble de separador de espacios en estructura metálica para vegetación y espacio de almacenamiento (materas  en metal). Dimensiones generales: 270 x 120 x 70 cm,según detalle arquitectónico</t>
  </si>
  <si>
    <t>ESP 18.4.3</t>
  </si>
  <si>
    <t>18.4.3</t>
  </si>
  <si>
    <t>Suministro e instalación de mueble de separador de espacios en estructura metálica para vegetación y espacio de almacenamiento (materas  en metal). Dimensiones generales: 270 x 120 x 50 cm,según detalle arquitectónico</t>
  </si>
  <si>
    <t>ESP 18.4.4</t>
  </si>
  <si>
    <t>18.4.4</t>
  </si>
  <si>
    <t>Suministro e instalación de mueble de separador de espacios en estructura metálica para vegetación y espacio de almacenamiento (materas  en metal). Dimensiones generales:150 x 120 x 50 cm,según detalle arquitectónico</t>
  </si>
  <si>
    <t>ESP 18.4.5</t>
  </si>
  <si>
    <t>18.4.5</t>
  </si>
  <si>
    <t>Suministro e instalación de mueble de separador de espacios en estructura metálica para vegetación y espacio de almacenamiento (materas  en metal). Dimensiones generales: 255 x 120 x 50 cm,según detalle arquitectónico</t>
  </si>
  <si>
    <t>ESP 18.4.6</t>
  </si>
  <si>
    <t>18.4.6</t>
  </si>
  <si>
    <t>Jardinera de concreto vaciado de 2.5 cm de calibre. Losa interna a 50 cm, desde la parte superior. Altura total de la matera 80 cm. Largo de 124 cm; ancho de 50 cm. Con soportes de 5 cm de altura para levantar matera del piso. Pasamanos en ángulos pernado al concreto. Acabado en concreto pigmentado color QUINOA 216 Referencia carta de color de pinturas macy. Peso aproximado de cada matera: 115 Kilos</t>
  </si>
  <si>
    <t>ESP 18.4.7</t>
  </si>
  <si>
    <t>18.4.7</t>
  </si>
  <si>
    <t>Suministro, transporte e instalación de sistema de riego en terraza
piso 4, terraza piso 5 y azotea. Incluye Controlador de riego automático llave boca manguera de baterías, Accesorios del controlador y batería, Manguera 16 mm tipo dripnet, Accesorios 16 mm (Racord, tee, uniones, codo, estacas..). Abrazadera de cremallera. Mano de obra</t>
  </si>
  <si>
    <t>18.4.8</t>
  </si>
  <si>
    <t>Suministro e instalación de mueble de separador de espacios en estructura metálica para vegetación y espacio de almacenamiento (materas  en metal). Dimensiones generales:126 x 60 x 70 cm,según detalle arquitectónico</t>
  </si>
  <si>
    <t>18.4.9</t>
  </si>
  <si>
    <t>Suministro e instalación de mueble de separador de espacios en estructura metálica para vegetación y espacio de almacenamiento (materas  en metal). Dimensiones generales:47 x 80 x 50 cm,según detalle arquitectónico</t>
  </si>
  <si>
    <t>TOTAL DE VARIOS SILVICULTURA</t>
  </si>
  <si>
    <t>TOTAL DE SILVICULTURA/MANTENIMIENTOS</t>
  </si>
  <si>
    <t>19.0.0</t>
  </si>
  <si>
    <t>VÍAS Y PARQUEADERO</t>
  </si>
  <si>
    <t>19.1.0</t>
  </si>
  <si>
    <t>VÍAS Y PARQUEADEROS</t>
  </si>
  <si>
    <t>ESP 19.1.1</t>
  </si>
  <si>
    <t>19.1.1</t>
  </si>
  <si>
    <t>Colocación de topellantas prefabricados de 30 x 60 cm. sin pintar. Incluye el suministro y transporte de los topellantas, mortero de pega 1:5 y aditivo tipo Sikadur 32 o equivalente ( adhesivo epóxico para pega de concreto nuevo o endurecido a una dosificación de 0.08 kg/un) y todos los demás elementos necesarios para su correcta instalación y funcionamiento.</t>
  </si>
  <si>
    <t>ESP 19.1.2</t>
  </si>
  <si>
    <t>19.1.2</t>
  </si>
  <si>
    <t xml:space="preserve">Construcción de ANDEN Concreto premezclado 21 Mpa (3000 PSI) con e= 0.07 cm. Las juntas de dilatación deben ser de 5x5mm y estar espaciadas máximo cada 2.00m, se deben sellar con SikaFlex 1A Plus o similar. Incluye suministro, transporte y vaciado del concreto, formaleta, desmoldante, vibrado, antisol, malla electrosoldada D84, SikaFlex 1A plus y todo lo necesario para su correcta construcción.  Se ejecutarán los rebajes que sean necesarios para garantizar el acceso de los discapacitados  necesarias en los lugares que indique la interventoría y/o la entidad. </t>
  </si>
  <si>
    <t>ESP 19.1.3</t>
  </si>
  <si>
    <t>19.1.3</t>
  </si>
  <si>
    <t>Suministro, transporte e instalación de barrera en U, para protección vehicular, fabricada en tubería de 6" de diámetro en espesor de 6mm, incluye platina de anclaje de forma circular de 380 mm en platina con espesor de 16mm,con 8 anclajes de 1/2" x 300 mm de profundidad y epóxico referencia Hiltin HY 200 , soldaduras y acabado de presentación, anclajes y pernos a estructura de concreto. Todos los elementos deben llevar pintura anticorrosiva, y acabado en esmalte base aceite color por definir, Incluye todo lo necesario para su correcta instalación, funcionamiento y estabilidad, según diseño. Incluye suministro los consumibles, soldadura eléctrica 60/11" Y 7018 X 1/8",personal técnico calificado y transporte de todos los materiales al Proyecto. No incluye otros elementos adicionales que no se encuentren en cotización, pruebas de empuje, ni ensayos de soldadura como son radiografías o rayo x , ni tintas penetrantes, suministro e instalación de vaciados de concreto ni ningún tipo de obra Civil, El retiro de la vegetación o objetos que impida hacer los trabajos, está irá por la parte Contratante, costo de plantas eléctricas , ni equipos para realizar trabajos en alturas, ni personal set tiempo completo, deterioro de materiales en caso que en el medio ambiente se presente elementos nocivos que generen una alteración física al producto como agentes químicos no compatibles con los materiales instalados, daños por golpes y daños generados por una mala manipulación, almacenamiento, instalaciones adicionales en el proyecto, daños por eventos naturales catalogados como sismos y huracanes, ni tampoco por vandalismo generados en el proyecto.</t>
  </si>
  <si>
    <t>ESP 19.1.4</t>
  </si>
  <si>
    <t>19.1.4</t>
  </si>
  <si>
    <t>Suministro e instalación de MEZCLA SEMIDENSA EN CALIENTE (MSC-19) CON ASFALTO NORMALIZADO 60-70 CON FIBRA. Incluye suministro y transporte de mezcla asfáltica, finisher, compactador de rodillo, compactador neumático, vibrocompactador tipo rana y/o canguro, rastrilleros y todo lo necesario para su correcta instalación.</t>
  </si>
  <si>
    <t>TOTAL DE VÍAS Y PARQUEADEROS</t>
  </si>
  <si>
    <t>19.2.0</t>
  </si>
  <si>
    <t>SEÑALIZACIÓN Y DEMARCACIÓN VIAL</t>
  </si>
  <si>
    <t>19.2.1</t>
  </si>
  <si>
    <t>SEÑALIZACIÓN VERTICAL</t>
  </si>
  <si>
    <t>ESP 19.2.1.1</t>
  </si>
  <si>
    <t>19.2.1.1</t>
  </si>
  <si>
    <t>Suministro, transporte e instalación de Señal definitiva completa en tubería galvanizada redonda de 2"X2MM con tablero de 60X60 en lámina galvanizada Calibre16 SP-46A PROXIMIDAD DE CRUCE PEATONAL. Reflectivo amarillo limón y los elementos necesarios para su correcta instalación.</t>
  </si>
  <si>
    <t>ESP 19.2.1.2</t>
  </si>
  <si>
    <t>19.2.1.2</t>
  </si>
  <si>
    <t>Suministro, transporte e instalación de Señal definitiva completa en tubería galvanizada redonda de 2"X2MM con tablero de 60X60 en lámina galvanizada Calibre 16 SR-01 PARE. Reflectivo tipo
XI, y los elementos necesarios para su correcto funcionamiento.</t>
  </si>
  <si>
    <t>ESP 19.2.1.3</t>
  </si>
  <si>
    <t>19.2.1.3</t>
  </si>
  <si>
    <t>Suministro, transporte e instalación de Señal definitiva completa en tubería galvanizada redonda de 2"X2MM con tablero de 60X60 en lámina galvanizada Calibre 16 SR-28A PROHIBIDO PARQUEAR. Reflectivo tipo XI, y los elementos necesarios para su correcto funcionamiento.</t>
  </si>
  <si>
    <t>ESP 19.2.1.4</t>
  </si>
  <si>
    <t>19.2.1.4</t>
  </si>
  <si>
    <t>Suministro, transporte e instalación de Señal definitiva completa en tubería galvanizada redonda de 2"X2MM con tablero de 60X60 en lámina galvanizada Calibre 16 SP-25 PROXIMIDAD DE RESALTO. Reflectivo tipo XI y los elementos necesarios para su correcto funcionamiento.</t>
  </si>
  <si>
    <t>ESP 19.2.1.5</t>
  </si>
  <si>
    <t>19.2.1.5</t>
  </si>
  <si>
    <t>Suministro, transporte e instalación de Señal definitiva completa en tubería galvanizada redonda de 2"X2MM con tablero de 60X60 en lámina galvanizada Calibre 16 SP-25A UBICACIÓN DE RESALTO. Reflectivo tipo XI y los elementos necesarios para su correcto funcionamiento.</t>
  </si>
  <si>
    <t>TOTAL DE SEÑALIZACIÓN VERTICAL</t>
  </si>
  <si>
    <t>19.2.2</t>
  </si>
  <si>
    <t>SEÑALIZACIÓN HORIZONTAL</t>
  </si>
  <si>
    <t>ESP 19.2.2.1</t>
  </si>
  <si>
    <t>19.2.2.1</t>
  </si>
  <si>
    <t>Suministro y aplicación de LÍNEA BLANCA O AMARILLA CON PINTURA PLÁSTICA EN FRÍO PINTUTRAFICO O SIMILAR. Incluye suministro y transporte de pintura doble componente, mano de obra y todo lo necesario para su correcta aplicación</t>
  </si>
  <si>
    <t>ESP 19.2.2.2</t>
  </si>
  <si>
    <t>19.2.2.2</t>
  </si>
  <si>
    <t>Aplicación de pintura de ALTA VISIBILIDAD, DE GRAN ADHERENCIA Y RESISTENCIA tipo trafico para demarcación de celdas de movilidad reducida, color azul, aplicado según normas y especificaciones de la Secretaría de Transportes y Tránsito de Medellín. Incluye producto, mano de obra, aplicación y/o instalación, costos que se pudieran generar por señalización y cerramientos provisionales, evacuación de escombros, pago de salarios, seguridad social, prestaciones sociales de trabajadores y todo lo necesario para su correcta aplicación.</t>
  </si>
  <si>
    <t>ESP 19.2.2.3</t>
  </si>
  <si>
    <t>19.2.2.3</t>
  </si>
  <si>
    <t>Aplicación de pintura de ALTA VISIBILIDAD, DE GRAN ADHERENCIA Y RESISTENCIA tipo trafico para demarcacion de símbolos de discapacidad y flechas de direccionamiento vehicular que proporciona perfecta adherencia sobre superficies en concreto y asfalto. Incluye el suministro y el transporte del material y todo lo necesario para su correcta aplicación y funcionamiento.</t>
  </si>
  <si>
    <t>ESP 19.2.2.4</t>
  </si>
  <si>
    <t>19.2.2.4</t>
  </si>
  <si>
    <t>Aplicación de pintura de ALTA VISIBILIDAD, DE GRAN ADHERENCIA Y RESISTENCIA tipo tráfico para línea de paso de cebra con ancho min= 0.10 m y max=0.40 m, color amarillo o blanco, aplicado según normas y especificaciones de la Secretaría de Transportes y Tránsito de Medellín. Incluye el suministro y el transporte del material  y todo lo necesario para su correcta aplicación y funcionamiento.</t>
  </si>
  <si>
    <t>ESP 19.2.2.5</t>
  </si>
  <si>
    <t>19.2.2.5</t>
  </si>
  <si>
    <t>Suministro e instalación de tachas reflectivas para señalización vial</t>
  </si>
  <si>
    <t>TOTAL DE SEÑALIZACIÓN HORIZONTAL</t>
  </si>
  <si>
    <t>TOTAL DE SEÑALIZACIÓN Y DEMARCACIÓN VIAL</t>
  </si>
  <si>
    <t>TOTAL DE VÍAS Y PARQUEADERO</t>
  </si>
  <si>
    <t>20.0.0</t>
  </si>
  <si>
    <t xml:space="preserve">ALQUILER DE EQUIPO </t>
  </si>
  <si>
    <t>ESP 20.1.0</t>
  </si>
  <si>
    <t>20.1.0</t>
  </si>
  <si>
    <t>Alquiler de equipo Torre grúa referencia MC O SIMILAR de Brazo: 50 m Altura Final: 45 m (Arriostrada)Incluye: balde para vaciado de concreto con capacidad de grúa glo 2, canasta escombrera con capacidad de grúa. Autotransformador elevador con capacidad de grúa.kit de izajes inicial, (2 estrobos de 4,5 m y dos grilletes de 1/2 "), 20 Mantenimientos preventivos cada 2 meses, Pólizas RCE General Potenco y 6 Mantenimientos preventivos. No incluye obra civil,  horas extras.</t>
  </si>
  <si>
    <t>ESP 20.2.0</t>
  </si>
  <si>
    <t>20.2.0</t>
  </si>
  <si>
    <t>Cimentación para equipo de torre grúa referencia MC O similar, incluye vaciado de concreto premezclado DE 28 MPA (4000 PSI). Incluye suministro, transporte y vaciado del concreto, vibrado, desmoldante, antisol, formaleta, acero y todo lo necesario para su correcta construcción. El acero y la excavación se paga en su respectivo ítem.</t>
  </si>
  <si>
    <t>ESP 20.3.0</t>
  </si>
  <si>
    <t>20.3.0</t>
  </si>
  <si>
    <t>Suministro de provisional de acometida torre grúa, incluye CABLE DE ALUMINIO CUADRUPLEX 3X4/0 - m., para una acometida de 70m.</t>
  </si>
  <si>
    <t>ESP 20.4.0</t>
  </si>
  <si>
    <t>20.4.0</t>
  </si>
  <si>
    <t>Alquiler de equipo Cortadora</t>
  </si>
  <si>
    <t>ESP 20.5.0</t>
  </si>
  <si>
    <t>20.5.0</t>
  </si>
  <si>
    <t>Alquiler de equipo Bascula 500 kilos</t>
  </si>
  <si>
    <t>ESP 20.6.0</t>
  </si>
  <si>
    <t>20.6.0</t>
  </si>
  <si>
    <t>Alquiler Pluma 300 kgs</t>
  </si>
  <si>
    <t>ESP 20.7.0</t>
  </si>
  <si>
    <t>20.7.0</t>
  </si>
  <si>
    <t>Alquiler de Concretadora 2 sacos</t>
  </si>
  <si>
    <t>ESP 20.8.0</t>
  </si>
  <si>
    <t>20.8.0</t>
  </si>
  <si>
    <t>Alquiler de Concretadora 0,5 sacos</t>
  </si>
  <si>
    <t>ESP 20.9.0</t>
  </si>
  <si>
    <t>20.9.0</t>
  </si>
  <si>
    <t>Armada y desarmada de andamios multidireccionales</t>
  </si>
  <si>
    <t xml:space="preserve">TOTAL DE ALQUILER DE EQUIPO </t>
  </si>
  <si>
    <t>NOTA ACLARATORIA:</t>
  </si>
  <si>
    <t>Este producto está sujeto a modificaciones, ya que los diseños de redes hidrosanitarias externas aún no han sido aprobados por EPM. En consecuencia, los costos de este entregable podrían variar.</t>
  </si>
  <si>
    <t>RESUMEN A COSTO DIRECTO</t>
  </si>
  <si>
    <t>Comentarios respecto a ÍTEMS enlistados:</t>
  </si>
  <si>
    <t>OBRA CD</t>
  </si>
  <si>
    <t>ITEM</t>
  </si>
  <si>
    <t>La información utilizada como base para el presupuesto de RCI, fue con los precios de lista que maneja el diseñador. RCI</t>
  </si>
  <si>
    <t xml:space="preserve">OBRA COSTO INDIRECTO </t>
  </si>
  <si>
    <t>La información utilizada como base para el presupuesto de Aire acondicionado, fue con los precios de lista que maneja el diseñador. AIRE ACONDICIONADO</t>
  </si>
  <si>
    <t>A(%)</t>
  </si>
  <si>
    <t>La información utilizada como base para el presupuesto eléctrico, fue con los precios de lista que maneja el diseñador y cotizaciones anexas a la información ELECTRICO</t>
  </si>
  <si>
    <t>U(%)</t>
  </si>
  <si>
    <t>14.1.8</t>
  </si>
  <si>
    <t>La pintura para señalización de columnas se encuentra en el capítulo 14.0.0 Sistemas tecnológicos, subcapítulo 14.1.8 Señalética; fue asignado en este capítulo porque la información la diseño el departamento de Tecnología</t>
  </si>
  <si>
    <t>AU(%)</t>
  </si>
  <si>
    <t>16.1.1 - 16.1.2</t>
  </si>
  <si>
    <t>Para la recolección de basura y escombro que se generen mediante los ítem de aseo, estos deberán estar en un acopio asignado por la obra</t>
  </si>
  <si>
    <t>Los precios para estos ítems fueron asignados por la ESU (Ing Juan Villa), de igual manera se presenta una cotización para estas actividades ASEO</t>
  </si>
  <si>
    <r>
      <rPr>
        <sz val="10"/>
        <color theme="1"/>
        <rFont val="Arial"/>
        <family val="2"/>
      </rPr>
      <t xml:space="preserve">Para los materiales o insumos de exportación dentro del presupuesto, se maneja una TRM de $4298.31 COP (24-04-25), fuente: </t>
    </r>
    <r>
      <rPr>
        <u/>
        <sz val="10"/>
        <color rgb="FF1155CC"/>
        <rFont val="Arial"/>
        <family val="2"/>
      </rPr>
      <t>https://www.dolar-colombia.com/mes/2025-04</t>
    </r>
  </si>
  <si>
    <t>En la carpeta de 2. Cotizaciones Se encuentra relacionado las cotizaciones solicitadas para las actividades del presupuesto, adicional en algunos casos fueron utilizados los precios de lista de algunos insumos</t>
  </si>
  <si>
    <t xml:space="preserve">Una vez se cuente con la aprobación de las redes externas se debe tener en cuenta los cambios en  los costos, cantidades y duraciones finales de las redes hidrosanitarias externas e internas, puesto que se están actualizando estos diseños debido a información referente a la topografía e investigación de redes. Es importante aclarar que estos diseños pueden tener variaciones en su planteamiento ya que aún no ha sido aprobado por parte de EPM en el diseño de redes exteriores. </t>
  </si>
  <si>
    <t>En este ítem la información ingresada en el apu el costo del ducto se encuentra ingresada por unidad.</t>
  </si>
  <si>
    <t>Los ductos de las actividades de este subcapítulo (SISTEMA DE DUCTOS METÁLICOS) , el costo de los mismos se encuentra por unidad.</t>
  </si>
  <si>
    <t>VARIOS APARATOS SANITARIOS: aparatos sanitarios son los accesorios con el fin de cubrir todo lo relacionado con urinarios, retretes, lavaderos, duchas y demás.</t>
  </si>
  <si>
    <t>ANEXO NO 19 PRECIOS Y CANTIDADES</t>
  </si>
  <si>
    <t xml:space="preserve">Cumple </t>
  </si>
  <si>
    <t>No Cumple</t>
  </si>
  <si>
    <t>SEÑALÉTICA</t>
  </si>
  <si>
    <t>ESP 14.1.8.1</t>
  </si>
  <si>
    <t>14.1.8.1</t>
  </si>
  <si>
    <t>Suministro y transporte de Señal Direccional Descolgada
Base en alucobond troquelada con vinilo impreso, icono en realce con gancho para sujetar a techo doble cara.</t>
  </si>
  <si>
    <t>ESP 14.1.8.2</t>
  </si>
  <si>
    <t>14.1.8.2</t>
  </si>
  <si>
    <t>Suministro y transporte de Direccional - Descolgada TIPO B
Base en alucobond troquelada con vinilo impreso, icono en realce con gancho para sujetar a techo doble cara y todos los accesorios para su correcto funcionamiento</t>
  </si>
  <si>
    <t>ESP 14.1.8.3</t>
  </si>
  <si>
    <t>14.1.8.3</t>
  </si>
  <si>
    <t>Suministro y transporte de Direccional - Descolgada TIPO C
Base en alucobond troquelada con vinilo impreso, icono en realce con gancho para sujetar a techo doble cara y todos los accesorios para su correcto funcionamiento</t>
  </si>
  <si>
    <t>ESP 14.1.8.4</t>
  </si>
  <si>
    <t>14.1.8.4</t>
  </si>
  <si>
    <t>Suministro y transporte de Direccional - Fija / Puntual. Base en alucobond troquelada con plotter de corte, fijada a pared con tornillos y todos los accesorios para su correcto funcionamiento.</t>
  </si>
  <si>
    <t>ESP 14.1.8.5</t>
  </si>
  <si>
    <t>14.1.8.5</t>
  </si>
  <si>
    <t>Suministro y transporte de Direccional - Marcación muro de Número en alucobond troquelado impreso + textos en vinilo de corte para fijar a pared lisa y todos los accesorios para su correcto funcionamiento.</t>
  </si>
  <si>
    <t>ESP 14.1.8.6</t>
  </si>
  <si>
    <t>14.1.8.6</t>
  </si>
  <si>
    <t>Suministro y transporte Direccional - Marcación piso 
Pintura Epóxica para marcación de pisos (tamaño y cantidad aproximado)y todos los accesorios necesarios para su correcto funcionamiento.</t>
  </si>
  <si>
    <t>ESP 14.1.8.7</t>
  </si>
  <si>
    <t>14.1.8.7</t>
  </si>
  <si>
    <t>Suministro y transporte de Emergencia - Fija / Puntual TIPO C
Base en alucobond troquelada con plotter de corte, fijada a pared con tornillos y todos los accesorios necesarios para su correcto funcionamiento</t>
  </si>
  <si>
    <t>ESP 14.1.8.8</t>
  </si>
  <si>
    <t>14.1.8.8</t>
  </si>
  <si>
    <t>Suministro y transporte de señal Indicativa - Descolgada 
Base en alucobond troquelada con vinilo impreso, icono en realce con gancho para sujetar a techo doble cara y todos los accesorios para su correcto funcionamiento</t>
  </si>
  <si>
    <t>ESP 14.1.8.9</t>
  </si>
  <si>
    <t>14.1.8.9</t>
  </si>
  <si>
    <t>Suministro y transporte de señal Indicativa - Fija / Puntual Base en alucobond troquelada con plotter de corte, fijada a pared con tornillos y todos los accesorios para su correcto funcionamiento</t>
  </si>
  <si>
    <t>ESP 14.1.8.10</t>
  </si>
  <si>
    <t>14.1.8.10</t>
  </si>
  <si>
    <t>Suministro y transporte de señal de Indicativa - Fija / Puntual TIPO B Base en alucobond troquelada con plotter de corte, fijada a pared con tornillos y todos los accesorios para su correcto funcionamiento</t>
  </si>
  <si>
    <t>ESP 14.1.8.11</t>
  </si>
  <si>
    <t>14.1.8.11</t>
  </si>
  <si>
    <t>Suministro y transporte de señal Indicativa - Fija / Puntual TIPO D
Base en alucobond troquelada con plotter de corte, fijada a pared con tornillos y todos los accesorios para su correcto funcionamiento.</t>
  </si>
  <si>
    <t>ESP 14.1.8.12</t>
  </si>
  <si>
    <t>14.1.8.12</t>
  </si>
  <si>
    <t>Suministro y transporte de señal Indicativa - Marcación muro 
Número en alucobond troquelado impreso + textos en vinilo de corte para fijar a pared lisa - 1 SOLO DÍGITO  y todos los accesorios para su correcto funcionamiento.</t>
  </si>
  <si>
    <t>ESP 14.1.8.13</t>
  </si>
  <si>
    <t>14.1.8.13</t>
  </si>
  <si>
    <t>Suministro y transporte Informativa - Descolgada, Base en alucobond troquelada con vinilo impreso, icono en realce con gancho para sujetar a techo doble cara y todos los accesorios para su correcto funcionamiento</t>
  </si>
  <si>
    <t>ESP 14.1.8.14</t>
  </si>
  <si>
    <t>14.1.8.14</t>
  </si>
  <si>
    <t>Suministro y transporte Informativa - Fija / Puntual, Base en alucobond troquelada con plotter de corte, fijada a pared con tornillos y todos los elementos para su correcto funcionamiento</t>
  </si>
  <si>
    <t>ESP 14.1.8.15</t>
  </si>
  <si>
    <t>14.1.8.15</t>
  </si>
  <si>
    <t>ESP 14.1.8.16</t>
  </si>
  <si>
    <t>14.1.8.16</t>
  </si>
  <si>
    <t>suministro y transporte de señal de Regulación / preventiva - Fija / Puntual Base en alucobond troquelada con plotter de corte, fijada a pared con tornillos y todos los accesorios para su correcto funcionamiento</t>
  </si>
  <si>
    <t>ESP 14.1.8.17</t>
  </si>
  <si>
    <t>14.1.8.17</t>
  </si>
  <si>
    <t>Suministro y transporte de señal Regulación / preventiva - Fija / Puntual TIPO C Base en alucobond troquelada con plotter de corte, fijada a pared con tornillos y todos los accesorios para su correcto funcionamiento</t>
  </si>
  <si>
    <t>ESP 14.1.8.18</t>
  </si>
  <si>
    <t>14.1.8.18</t>
  </si>
  <si>
    <t>Instalación del proyecto / 464 señales y 223 marcación de pisos / horario diurno / No incluye SISO</t>
  </si>
  <si>
    <t>TOTAL DE SEÑALÉTICA</t>
  </si>
  <si>
    <t>21.0.0</t>
  </si>
  <si>
    <t>MOBILIARIO</t>
  </si>
  <si>
    <t>21.1.0</t>
  </si>
  <si>
    <t>MOBILIARIO N1</t>
  </si>
  <si>
    <t>ESP 21.1.0</t>
  </si>
  <si>
    <t>21.1.1</t>
  </si>
  <si>
    <t>Suministro y transporte de Módulo operativo de 1.20 X 0.60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ocultar instalaciones y charola para cables, accesorios porta CPU, porta monitor doble.</t>
  </si>
  <si>
    <t>Pza.</t>
  </si>
  <si>
    <t>21.1.2</t>
  </si>
  <si>
    <t>Suministro y transporte de Módulo operativo con credenza lateral 2.00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t>
  </si>
  <si>
    <t>21.1.3</t>
  </si>
  <si>
    <t>Suministro y transporte de Módulo operativo con credenza lateral 1.60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t>
  </si>
  <si>
    <t>21.1.4</t>
  </si>
  <si>
    <t>Suministro y transporte de Módulo operativo de 1.70 X 0.60 m para un usuario, hecho a base de estructura metálica con superficie recta recortada y cantos termofusionados con groumets, acabados en melamina blanca de 28mm,incluye pasacables interno (charola horizontal) con 6 espacios para instalaciones, charola (vertical) lateral para subir, ocultar instalaciones y charola para cables, accesorios porta CPU, porta monitor doblen.</t>
  </si>
  <si>
    <t>21.1.5</t>
  </si>
  <si>
    <t>Suministro y transporte de Módulo operativo de 1.90 X 0.70 m para un usuario, hecho a base de estructura metálica con superficie recta recortada y cantos termofusionados con groumets, acabados en melamina blanca de 28mm, incluye pasacables interno (charola horizontal) con 6 espacios para instalaciones, charola (vertical) lateral para subir, ocultar instalaciones y charola para cables, accesorios porta CPU, porta monitor doble.</t>
  </si>
  <si>
    <t>TOTAL DE MOBILIARIO N1</t>
  </si>
  <si>
    <t>21.4.0</t>
  </si>
  <si>
    <t>MOBILIARIO N5</t>
  </si>
  <si>
    <t>ESP 21.4.0</t>
  </si>
  <si>
    <t>21.4.1</t>
  </si>
  <si>
    <t>Módulo operativo de 1.40 X 0.70 m para un usuario, hecho a base de estructura metálica con superficie recta recortada y cantos termofusionados con groumets, acabados en melamina blanca de 28mm Incluye pasacables interno (charola horizontal) con 6 espacios para instalaciones, charola (vertical) lateral para subir, ocultar instalaciones y charola para cables, accesorios porta CPU, porta monitor doble.</t>
  </si>
  <si>
    <t>21.4.2</t>
  </si>
  <si>
    <t>Módulo operativo de 1.90 X 0.70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ocultar instalaciones y charola para cables, accesorios porta CPU, porta monitor doble.</t>
  </si>
  <si>
    <t>21.4.3</t>
  </si>
  <si>
    <t>Escritorio Ejecutivo con credenza lateral 1.35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t>
  </si>
  <si>
    <t>21.4.4</t>
  </si>
  <si>
    <t>Mesa rectangular de 1.20 X 0.80 m para 4 usuarios, con cubierta en melamina con canto PVC, estructura metálica, terminado con pintura electrostática.</t>
  </si>
  <si>
    <t>21.4.5</t>
  </si>
  <si>
    <t>Mesa circular para 4 personas de 1.00 de diámetro, con cubierta en melamina con canto PVC, estructura metálica, terminado con pintura electrostática.</t>
  </si>
  <si>
    <t>21.4.6</t>
  </si>
  <si>
    <t>Silla Operativa, Ergonómica y para trabajo 24x24, con descansabrazos, base cinco puntos, mecanismo reclinable, protección lumbar y ajuste de altura, cabecera, base y estructura de polipropileno, respaldo y asiento tapizados en tela mesh color negro.</t>
  </si>
  <si>
    <t>21.4.7</t>
  </si>
  <si>
    <t>Silla Visita (Interlocutoras) con brazos, con base y estructura de polipropileno de 4 puntos fijos, respaldo y asiento tapizados en tela mesh. (Acabados en conjunto con la silla directiva) y metal en cromo.</t>
  </si>
  <si>
    <t>TOTAL DE MOBILIARIO N5</t>
  </si>
  <si>
    <t>21.5.0</t>
  </si>
  <si>
    <t>MOBILIARIO N6</t>
  </si>
  <si>
    <t>ESP 21.5.0</t>
  </si>
  <si>
    <t>21.5.1</t>
  </si>
  <si>
    <t>Suministro y transporte de Módulo operativo de 1.70 X 0.90 m (MOBILIARIO NORMAL)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t>
  </si>
  <si>
    <t>21.5.2</t>
  </si>
  <si>
    <t>Suministro y transporte Módulo operativo de 1.40 X 0.70 m (MOBILIARIO NORMAL)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t>
  </si>
  <si>
    <t>21.5.3</t>
  </si>
  <si>
    <t>Suministro y transporte Módulo operativo con credenza lateral 1.35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 (MOBILIARIO NORMAL)</t>
  </si>
  <si>
    <t>21.5.4</t>
  </si>
  <si>
    <t>Suministro y transporte de  Silla Operativa, Ergonómica y para trabajo 24x24, con descansabrazos, base cinco puntos, mecanismo reclinable, protección lumbar y ajuste de altura, cabecera, base y estructura de polipropileno, respaldo y asiento tapizados en tela mesh color negro. (MOBILIARIO NORMAL)</t>
  </si>
  <si>
    <t>21.5.5</t>
  </si>
  <si>
    <t>Suministro y transporte de Silla Visita (Interlocutoras) con brazos, con base y estructura de polipropileno de 4 puntos fijos, respaldo y asiento tapizados en tela mesh. (Acabados en conjunto con la silla directiva) y metal en cromo.(MOBILIARIO NORMAL)</t>
  </si>
  <si>
    <t>21.5.6</t>
  </si>
  <si>
    <t>Suministro y transporte de Mesa circular para 4 personas de 1.00 de diámetro, con cubierta en melamina con canto PVC, estructura metálica, terminado con pintura electrostática.(MOBILIARIO NORMAL)</t>
  </si>
  <si>
    <t>21.5.7</t>
  </si>
  <si>
    <t>Módulo operativo de 1.70 X 0.90 m (MOBILIARIO GESAB)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t>
  </si>
  <si>
    <t>21.5.8</t>
  </si>
  <si>
    <t>SILLA ERGONÓMICA 24/7 FREEDOM HEADREST - ALUMINIO ( MOBILIARIO DE GESAB)</t>
  </si>
  <si>
    <t>21.5.9</t>
  </si>
  <si>
    <t>Módulo operativo de 1.40 X 0.70 m (MOBILIARIO GESAB)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t>
  </si>
  <si>
    <t>21.5.10</t>
  </si>
  <si>
    <t>TOTAL DE MOBILIARIO N6</t>
  </si>
  <si>
    <t>21.6.0</t>
  </si>
  <si>
    <t>MOBILIARIO N7</t>
  </si>
  <si>
    <t>ESP 21.6.0</t>
  </si>
  <si>
    <t>21.6.1</t>
  </si>
  <si>
    <t>Módulo operativo de 1.70 X 0.90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 (MOBILIARIO DE GESAB)</t>
  </si>
  <si>
    <t>21.6.2</t>
  </si>
  <si>
    <t>Suministro de SILLA ERGONÓMICA 24/7 FREEDOM HEADREST - aluminio (Mobiliario de GESAB)</t>
  </si>
  <si>
    <t>21.6.3</t>
  </si>
  <si>
    <t xml:space="preserve">Suministro y transporte de Módulo operativo de 1.00 X 0.60 m para un usuario, hecho a base de estructura metálica </t>
  </si>
  <si>
    <t>21.6.4</t>
  </si>
  <si>
    <t>Suministro y transporte de Silla Operativa, Ergonómica y para trabajo 24x24, con descansabrazos, base cinco puntos</t>
  </si>
  <si>
    <t>21.6.5</t>
  </si>
  <si>
    <t>Suministro y transporte de Módulo operativo de 1.40 X 0.70 m para un usuario, hecho a base de estructura metálica</t>
  </si>
  <si>
    <t>Suministro y transporte de MESA CURVA FIJA para 3 usuarios</t>
  </si>
  <si>
    <t>21.6.7</t>
  </si>
  <si>
    <t>Suministro y transporte de Módulo operativo con credenza lateral 1.35 x 1.50 hecho a base de estructura metálica</t>
  </si>
  <si>
    <t>21.6.8</t>
  </si>
  <si>
    <t xml:space="preserve">Mesa sala de juntas 10 personas de 2.20 x 1.00 m, con ducto vertical de subida de cables por pata, 4 accesorios sobre cubierta para electrificación (2 salidas). Acabados en melamina blanca de 28 mm y estructura metálica. </t>
  </si>
  <si>
    <t>21.6.9</t>
  </si>
  <si>
    <t xml:space="preserve">Mesa sala de juntas 20 personas de 2.20 x 1.00 m, con ducto vertical de subida de cables por pata, 8 accesorios sobre cubierta para electrificación (4 salidas). Acabados en melamina blanca de 28 mm y estructura metálica. </t>
  </si>
  <si>
    <t>21.6.10</t>
  </si>
  <si>
    <t>21.6.11</t>
  </si>
  <si>
    <t>TOTAL DE MOBILIARIO N7</t>
  </si>
  <si>
    <t>21.7.0</t>
  </si>
  <si>
    <t>MOBILIARIO N8</t>
  </si>
  <si>
    <t>ESP 21.7.0</t>
  </si>
  <si>
    <t>21.7.1</t>
  </si>
  <si>
    <t xml:space="preserve">Suministro y transporte de Módulo operativo de 1.40 X 0.70 m para un usuario, hecho a base de estructura metálica </t>
  </si>
  <si>
    <t>TOTAL DE MOBILIARIO N8</t>
  </si>
  <si>
    <t>21.8.0</t>
  </si>
  <si>
    <t>VARIOS MOBILIARIO</t>
  </si>
  <si>
    <t>ESP 21.8.0</t>
  </si>
  <si>
    <t>21.8.1</t>
  </si>
  <si>
    <t>Suministro,  transporte  de sillón sin cabecera, con respaldo bajo,
descansa brazos, con base de 4 patas en tubular de acero pintado en negro</t>
  </si>
  <si>
    <t>21.8.2</t>
  </si>
  <si>
    <t>Suministro,  transporte Silla universitaria con asiento tapizado</t>
  </si>
  <si>
    <t>21.8.3</t>
  </si>
  <si>
    <t>Suministro y transporte de mesa auxiliar redonda</t>
  </si>
  <si>
    <t>21.8.4</t>
  </si>
  <si>
    <t>Suministro y transporte de sofá de 3 puestos</t>
  </si>
  <si>
    <t>21.8.5</t>
  </si>
  <si>
    <t>Suministro,  transporte e instalación de MESA RECTANGULAR 1,20X0,80 para 4 personas, con cubierta en melamina con canto PVC, estructura metálica, terminado con pintura electrostática.(MOBILIARIO NORMAL)</t>
  </si>
  <si>
    <t>21.8.6</t>
  </si>
  <si>
    <t>Suministro, transporte de locker de 15x15</t>
  </si>
  <si>
    <t>21.8.7</t>
  </si>
  <si>
    <t>Suministro, transporte de archivador con pedestal con tapa</t>
  </si>
  <si>
    <t>21.8.8</t>
  </si>
  <si>
    <t>21.8.9</t>
  </si>
  <si>
    <t>Suministro y transporte de MUEBLE DE RECEPCION BLANCA-GRIS DE 0,60 X 2,40 X 1.00 m DELVERG</t>
  </si>
  <si>
    <t>21.8.10</t>
  </si>
  <si>
    <t>Suministro y transporte de MUEBLE DE RECEPCION BLANCA DE 0,60 X 1,50 X 1.00 m DELVERG</t>
  </si>
  <si>
    <t>21.9.0</t>
  </si>
  <si>
    <t>ANEXO MOBILIARIO</t>
  </si>
  <si>
    <t>ESP 21.9.1</t>
  </si>
  <si>
    <t>21.9.1</t>
  </si>
  <si>
    <t>Suministro, transporte y colocación de pantalla modelo VM55B-U Ultra Narrow Bezel Video Wall de 55" panel tipo IPS, Marca Samsung,  resolución 1,920 x 1,080 de dimensiones 1213,5 x 684,3 x 73,1 mm, peso de 21,2 kg, montura 600 x 400 mm, anchura de bisel 2,25mm(U/L), 125mm(R/B) material del marco Glossy.</t>
  </si>
  <si>
    <t>ESP 21.9.2</t>
  </si>
  <si>
    <t>21.9.2</t>
  </si>
  <si>
    <t>Suministro, transporte y colocación de escalera marina metálica de 4.96m de longitud, fijada a la pared, el piso y el techo, incluye protección en la espalda de 0.81m x 0.70m. Incluye pasamanos en la parte superior de 1.11m de alto x 1.40m de largo y todos los elementos necesarios para su correcto funcionamiento.</t>
  </si>
  <si>
    <t>ESP 21.9.3</t>
  </si>
  <si>
    <t>21.9.3</t>
  </si>
  <si>
    <r>
      <rPr>
        <sz val="11"/>
        <color rgb="FF000000"/>
        <rFont val="Arial"/>
        <family val="2"/>
      </rPr>
      <t>Suministro e instalación de poste de concreto prensado de 14 metros: Incluye la provisión de poste de concreto reforzado, tipo prensado, con una longitud de 14 metros, conforme a la normativa RETIE y las especificaciones técnicas de la empresa prestadora del servicio de energía. El poste debe tener una carga de trabajo mínima de 300 kg y una carga de rotura de al menos 750 kg, con tratamiento superficial adecuado para resistir condiciones ambientales adversas y perforaciones según requerimientos para instalación de accesorios eléctricos. La instalación comprende excavación manual del terreno, ubicación y nivelación del poste, relleno y compactación con material apropiado, instalación de retenidas si se requiere, y aseguramiento con concreto según diseño estructural. Se incluye el transporte, maniobras de izaje, materiales, equipos, mano de obra calificada y todas las actividades necesarias para dejar el poste instalado y funcional, listo para la conexión de redes eléctricas aéreas.</t>
    </r>
    <r>
      <rPr>
        <b/>
        <sz val="11"/>
        <color rgb="FF000000"/>
        <rFont val="Arial"/>
        <family val="2"/>
      </rPr>
      <t xml:space="preserve">
</t>
    </r>
  </si>
  <si>
    <t>ESP 21.9.4</t>
  </si>
  <si>
    <t>21.9.4</t>
  </si>
  <si>
    <t>Suministro, transporte e instalación de nichos en Drywall con Recubrimiento en formica (laminado de alta presión Ref. Real 2224 Opak Bleen Bleen y exterior en laminado de alta presión Ref. real 1556 Up Roble sepia o equivalente), incluye dintel y banca en drywall, cojinería en vértigo nuvant gris claro con cierres ocultos y todos los elementos necesarios para su correcto funcionamiento.</t>
  </si>
  <si>
    <t>TOTAL DE VARIOS MOBILIARIO</t>
  </si>
  <si>
    <t>TOTAL DE MOBILIARIO</t>
  </si>
  <si>
    <t>TOTAL PANELES SOLARES</t>
  </si>
  <si>
    <t>TOTAL CIELOS</t>
  </si>
  <si>
    <t>COMENTARIOS</t>
  </si>
  <si>
    <t>TOTAL MOBILIARIO</t>
  </si>
  <si>
    <t>TOTAL CD ADICIÓN</t>
  </si>
  <si>
    <t>GENERALIDADES</t>
  </si>
  <si>
    <t>ESPECIFICACIONES GENERALES C5-M</t>
  </si>
  <si>
    <t>1.1</t>
  </si>
  <si>
    <t>Funcionamiento</t>
  </si>
  <si>
    <t>Continúo sin limitaciones funcionales durante las 24 horas del día, todos los días del año.</t>
  </si>
  <si>
    <t>1.2</t>
  </si>
  <si>
    <t xml:space="preserve">Constatar todas las  cantidades necesarias </t>
  </si>
  <si>
    <t>Es responsabilidad del contratista, suministrar todo lo necesario para el desarrollo de la solución tecnológica propuesta, incluyendo los accesorios para la instalación y correcto funcionamiento y enlazado al servidor central.</t>
  </si>
  <si>
    <t>1.3</t>
  </si>
  <si>
    <t>No se reconocerán valores adicionales al ofertado en cada propuesta por concepto mayores cantidades en la instalación. Es obligación del oferente contemplar en su propuesta el costo de accesorios de instalación  y su mantenimiento a todo costo por el tiempo solicitado en las presentes especificaciones.</t>
  </si>
  <si>
    <t>1.4</t>
  </si>
  <si>
    <t xml:space="preserve">Mantenimiento y soporte  </t>
  </si>
  <si>
    <t>El contratista deberá tomar acciones que permitan detectar las fallas y defectos de los equipos o elementos del sistema, para lo cual cada (06) seis meses deberá realizar un mantenimiento con sus respectivos procedimiento o protocolos y de ser necesario adelantar acciones correctivas; finalizada la actividad el contratista entregará un informe técnico de lo actuado, mínimo durante el plazo de garantía  de instalación de tres (3 años).  Los mantenimientos inician a los 6 meses de firmado el acta de entrega por parte del contratista</t>
  </si>
  <si>
    <t>1.5</t>
  </si>
  <si>
    <t>Gatantia equipos</t>
  </si>
  <si>
    <t xml:space="preserve">Sera responsabilida del contratista que implemente la solucion el escalar con cada uno de los fabricantes en caso de presentarse una garantia de equipos. </t>
  </si>
  <si>
    <t>1.6</t>
  </si>
  <si>
    <t>Instalación y Configuración</t>
  </si>
  <si>
    <t>todos los subsistemas deberán entregarse instaladas, cableadas, configuradas y en correcto funcionamiento como un Sistema integrado. Incluye todos los elementos de cableado, fijación, etc, necesarios para un óptimo funcionamiento</t>
  </si>
  <si>
    <t>1.7</t>
  </si>
  <si>
    <t>Garantía</t>
  </si>
  <si>
    <t>El contratista debe proveer un periodo mínimo de 3 años de garantía todos los equipos activos de la solución implemen</t>
  </si>
  <si>
    <t>1.8</t>
  </si>
  <si>
    <t>Los equipos instalados en la solución, deberán contar con periodo de garantía de 3 años directos de fábrica.</t>
  </si>
  <si>
    <t>Capacitaciones</t>
  </si>
  <si>
    <t>El contratista, una vez instalado el componente técnológico realizara la transferencia de conocimiento para la operación de los equipos instalados, al personal que el supervisor designe.</t>
  </si>
  <si>
    <t>25.49</t>
  </si>
  <si>
    <t xml:space="preserve">Los trabajadores deben limpiar los escombros y la basura al cierre de cada día de trabajo. </t>
  </si>
  <si>
    <t>SISTEMA DE GESTION DEL C5-M</t>
  </si>
  <si>
    <t>DESCRIPCIÓN</t>
  </si>
  <si>
    <t>SISTEMA DE GESTION INTELIGENTE</t>
  </si>
  <si>
    <t>Marca</t>
  </si>
  <si>
    <t>Especificar</t>
  </si>
  <si>
    <t>Modelo</t>
  </si>
  <si>
    <t>Se requiere una solución de integración de cada uno de los sistemas cctv, control de accesos, alarmas e intrución  y subsistemas de seguridad, que permita la integración con aplicaciones de terceros mediantes dispositivos abiertos y kits de desarrollo de software sdk.</t>
  </si>
  <si>
    <t>Interoperabilidad</t>
  </si>
  <si>
    <t xml:space="preserve">La solución debe ser escalable y permitir crecimiento a futuro mediante estandares  bacnet, knx, modbus, lonworks, opc, onvif, osdp, kits de desarrollo entre otros.	</t>
  </si>
  <si>
    <t xml:space="preserve">Topologia </t>
  </si>
  <si>
    <t>Debe Permitir topología cliente-servidor y/o arquitectura Distribuida o centralizada que permita gestionar y administrar los diferentes medios tecnológicos</t>
  </si>
  <si>
    <t>Árbol lógico</t>
  </si>
  <si>
    <t>Debe tener un Árbol lógico personalizado para cada grupo de usuarios: los usuarios sólo deben ver los dispositivos a los que tienen acceso</t>
  </si>
  <si>
    <t>Integración</t>
  </si>
  <si>
    <t>Con el sistema Security VMS el cual integra los sistema de seguridad</t>
  </si>
  <si>
    <t>Notificaciones</t>
  </si>
  <si>
    <t>Notificación de alarmas y eventos por correo electrónico o SMS</t>
  </si>
  <si>
    <t>1.9</t>
  </si>
  <si>
    <t>Clientes</t>
  </si>
  <si>
    <t>Debe Permitir ilimitado número de estaciones clientes concurrentes.</t>
  </si>
  <si>
    <t>1.10</t>
  </si>
  <si>
    <t>Debe Permitir la gestión y control de iluminación.</t>
  </si>
  <si>
    <t>Debe Permitir la gestión de sistemas HVAC.</t>
  </si>
  <si>
    <t>Debe Permitir la gestión de UPS.</t>
  </si>
  <si>
    <t>Debe Permitir la gestión de medidores de energía, agua y gas</t>
  </si>
  <si>
    <t>Debe Permitir la gestión de Ascensores.</t>
  </si>
  <si>
    <t>Debe Pebe permitir la gestión de equipos electrónicos utilizando diferentes protocolos de comunicaciones, en al menos dos de los siguientes protocolos, BACNET, LONWORKS, MODBUS, OPC, SNMP, DALI, KNX o DNP3.</t>
  </si>
  <si>
    <t>1.11</t>
  </si>
  <si>
    <t>Perfiles</t>
  </si>
  <si>
    <t>Debe Permitir la creación de diferentes perfiles de usuario.   El sistema debe llevar registro de todas las acciones de cada uno de los usuarios. Así mismo debe contar con la capacidad de almacenar un log de eventos con la gestión de cada uno de los usuarios.</t>
  </si>
  <si>
    <t>1.12</t>
  </si>
  <si>
    <t>Alarmas</t>
  </si>
  <si>
    <t>Debe Permitir Filtrar, buscar y clasificar alarmas por estado actual, nivel de alarma y otros atributos personalizables.</t>
  </si>
  <si>
    <t>1.13</t>
  </si>
  <si>
    <t>Interfaz Grafica</t>
  </si>
  <si>
    <t xml:space="preserve">Debe contar con un despliegue gráfico de los planos de los edificios en 2D y 3D indicando cada uno de los elementos a controlar o a supervisar con nombres en español y dentro de un entorno espacial acorde a su ubicación.  El sistema debe visualizar cada uno de los sistemas por capas, para verificar en detalle cada uno de los subsistemas. </t>
  </si>
  <si>
    <t>1.14</t>
  </si>
  <si>
    <t>Planos o imágenes 2D</t>
  </si>
  <si>
    <t>Debe permitir hacer cambios de elementos constructivos dentro de un gráfico importando directamente el archivo del nuevo plano.</t>
  </si>
  <si>
    <t>1.15</t>
  </si>
  <si>
    <t>Seguridad</t>
  </si>
  <si>
    <t>Debe Permitir flujo de trabajo con instrucciones y comentarios de usuario que puedan forzarse antes de su eliminación, alineado a los protocolos de seguridad</t>
  </si>
  <si>
    <t>1.16</t>
  </si>
  <si>
    <t xml:space="preserve">Virtualización </t>
  </si>
  <si>
    <t>Deberá permitir Servidores Windows virtualizados usando: Microsoft Hyper-V y/o VMWare.</t>
  </si>
  <si>
    <t>1.17</t>
  </si>
  <si>
    <t>Conectividad avanzada</t>
  </si>
  <si>
    <t>Con protocolos como BACnet/IP  y/o (BTL-listed B-BC y B-OWS) y/o BACnet/SC (TLS 1.3), OPC UA Client, Modbus TCP/RTU, MQTT (TLS 1.2/1.3) y LonWorks, además de integración con servicios web (REST/SOAP) y autenticación mediante Active Directory o SAML 2.0.</t>
  </si>
  <si>
    <t>1.18</t>
  </si>
  <si>
    <t>Modulo gestion Datacenter</t>
  </si>
  <si>
    <t xml:space="preserve">Incluido </t>
  </si>
  <si>
    <t>1.19</t>
  </si>
  <si>
    <t>Sistema de  intrusión</t>
  </si>
  <si>
    <t xml:space="preserve">Deberá gestionar los sensores disponibles del sistema de iluminacion y sensores del apertura del sistema de control de acceso. </t>
  </si>
  <si>
    <t>1.20</t>
  </si>
  <si>
    <t>Ficha técnica</t>
  </si>
  <si>
    <t>Del equipo ofertado (es obligatorio  adjuntar  la ficha técnica junto con el presente anexo)</t>
  </si>
  <si>
    <t xml:space="preserve">SERVIDOR CENTRAL </t>
  </si>
  <si>
    <t>2.1</t>
  </si>
  <si>
    <t>2.2</t>
  </si>
  <si>
    <t>2.3</t>
  </si>
  <si>
    <t>Procesaror</t>
  </si>
  <si>
    <t>Procesador Intel Core i5  (mínimo 2.0 GHz) o similar</t>
  </si>
  <si>
    <t>2.4</t>
  </si>
  <si>
    <t>Memoria RAM</t>
  </si>
  <si>
    <t>Minimo 16 GB</t>
  </si>
  <si>
    <t>2.5</t>
  </si>
  <si>
    <t xml:space="preserve">Almacenamiento </t>
  </si>
  <si>
    <t>Minimo  SSD de 1 TB</t>
  </si>
  <si>
    <t>2.6</t>
  </si>
  <si>
    <t xml:space="preserve">Arquitectura </t>
  </si>
  <si>
    <t>x86</t>
  </si>
  <si>
    <t>2.7</t>
  </si>
  <si>
    <t>Sistema Operativo</t>
  </si>
  <si>
    <t>compatible con sistemas operativos Windows (Windows 10/11, Server 2012 R2-2022) y/o Linux</t>
  </si>
  <si>
    <t>2.8</t>
  </si>
  <si>
    <t>Base de datos</t>
  </si>
  <si>
    <t>PostgreSQL o Microsoft SQL Server.</t>
  </si>
  <si>
    <t>2.9</t>
  </si>
  <si>
    <t>Disponibilidad</t>
  </si>
  <si>
    <t>Failover</t>
  </si>
  <si>
    <t>2.10</t>
  </si>
  <si>
    <t>UND</t>
  </si>
  <si>
    <t>CANTIDAD</t>
  </si>
  <si>
    <t xml:space="preserve">VALOR UNITARIO </t>
  </si>
  <si>
    <t>VALOR PARCIAL</t>
  </si>
  <si>
    <t>MÓDULO GESTIÓN DE ENERGÍA, GAS Y AGUA</t>
  </si>
  <si>
    <t>1.01</t>
  </si>
  <si>
    <t>Licencia principal PME</t>
  </si>
  <si>
    <t>Und</t>
  </si>
  <si>
    <t>1.02</t>
  </si>
  <si>
    <t>Licencia de integración</t>
  </si>
  <si>
    <t>1.03</t>
  </si>
  <si>
    <t>Servicio analítica para el sistema eléctrico / de energía.</t>
  </si>
  <si>
    <t>1.04</t>
  </si>
  <si>
    <t>Software Assurance 3 Year</t>
  </si>
  <si>
    <t>2</t>
  </si>
  <si>
    <t>MÓDULO BMS</t>
  </si>
  <si>
    <t>2.01</t>
  </si>
  <si>
    <t>Licencia Enterprise Server para hasta 10 controladores  (incluye 3 estaciones de trabajo)</t>
  </si>
  <si>
    <t>2.02</t>
  </si>
  <si>
    <t xml:space="preserve">SmartConnector  licencia que permite conectar a alto nivel módulo </t>
  </si>
  <si>
    <t>2.03</t>
  </si>
  <si>
    <t>Transformador 100VA 120 - 24V para el AS-P</t>
  </si>
  <si>
    <t>2.04</t>
  </si>
  <si>
    <t>Servidor / controlador principal BMS (solo hardware)</t>
  </si>
  <si>
    <t>2.05</t>
  </si>
  <si>
    <t>Software permite integrar hasta 100 dispositivos</t>
  </si>
  <si>
    <t>2.06</t>
  </si>
  <si>
    <t>Fuente de alimentación PS-24V</t>
  </si>
  <si>
    <t>2.07</t>
  </si>
  <si>
    <t>Base terminal</t>
  </si>
  <si>
    <t>2.08</t>
  </si>
  <si>
    <t>Base terminal para fuente de alimentación</t>
  </si>
  <si>
    <t>2.09</t>
  </si>
  <si>
    <t>Licencia para habilitacion de Modbus</t>
  </si>
  <si>
    <t>3</t>
  </si>
  <si>
    <t xml:space="preserve">Modulos entrada y salida </t>
  </si>
  <si>
    <t>3.01</t>
  </si>
  <si>
    <t>Controlador BMS 12A (8UIO, 4 DO)</t>
  </si>
  <si>
    <t>3.02</t>
  </si>
  <si>
    <t xml:space="preserve">Transformador 50VA 120 - 24V </t>
  </si>
  <si>
    <t>3.03</t>
  </si>
  <si>
    <t>Panel servidor universal, dispositivo que permite integrar los equipos Modbus RTU (110V-277 VAC-V)</t>
  </si>
  <si>
    <t>4</t>
  </si>
  <si>
    <t>MÓDULO DATACENTER</t>
  </si>
  <si>
    <t>4.01</t>
  </si>
  <si>
    <t>Licencia principal  IT Data Center para 25 nodos</t>
  </si>
  <si>
    <t>4.02</t>
  </si>
  <si>
    <t>Licencia adicional de 100 nodos para IT Data Center Expert</t>
  </si>
  <si>
    <t>4.03</t>
  </si>
  <si>
    <t>Licencia activación máquina virtual para  IT Data Center Expert</t>
  </si>
  <si>
    <t>4.04</t>
  </si>
  <si>
    <t>Servicio instación y configuración para Data Center Expert remoto</t>
  </si>
  <si>
    <t>4.05</t>
  </si>
  <si>
    <t>Contrato de soporte / mantenimiento VM por 3 años para Data Center Expert 3</t>
  </si>
  <si>
    <t>4.06</t>
  </si>
  <si>
    <t>Contrato de soporte / mantenimiento VM por 3 años para 25 nodos de Data Center Expert</t>
  </si>
  <si>
    <t>4.07</t>
  </si>
  <si>
    <t>Contrato de soporte / mantenimiento VM por 3 años para 100 nodos de Data Center Expert</t>
  </si>
  <si>
    <t>4.08</t>
  </si>
  <si>
    <t>Licencia principal IT Advisor para 10 racks</t>
  </si>
  <si>
    <t>4.09</t>
  </si>
  <si>
    <t>Licencia adicional módulo capacity 10 racks para IT Advisor</t>
  </si>
  <si>
    <t>4.10</t>
  </si>
  <si>
    <t>Contrato de soporte / mantenimiento  IT Advisor 3 años 10 racks</t>
  </si>
  <si>
    <t>4.11</t>
  </si>
  <si>
    <t>Contrato de soporte / mantenimiento  IT Advisor 3 años módulo capacity para 10 racks</t>
  </si>
  <si>
    <t>4.12</t>
  </si>
  <si>
    <t>Servicio instalación y configuración</t>
  </si>
  <si>
    <t>4.13</t>
  </si>
  <si>
    <t>SERVIDOR DE GESTION DE APLICACIÓN</t>
  </si>
  <si>
    <t>4.14</t>
  </si>
  <si>
    <t>Monitor de 22"</t>
  </si>
  <si>
    <t>4.15</t>
  </si>
  <si>
    <t>Tablero (4unidades) )NEMA y adecuaciones fisicas para señales MODBUS/eléctrica</t>
  </si>
  <si>
    <t>SUBTOTAL</t>
  </si>
  <si>
    <t>IVA</t>
  </si>
  <si>
    <t>TOTAL</t>
  </si>
  <si>
    <t>CERTIFICACIÓN DE CALIDAD Y FABRICANTE DE PRODUCTOS</t>
  </si>
  <si>
    <t xml:space="preserve">Todo hardware de conexión y cable de telecomunicaciones debe estar manufacturado por un fabricante certificado ISO 9001-2015 / ISO 14001 - 2015. </t>
  </si>
  <si>
    <t>Es requisito obligatorio que el proponente anexe la certificación Intertek- ETL con norma vigente TIA e ISO que muestre los requisitos de desempeño en cada una de las normas descritas a una longitud de 100 metros y cuatro conexiones Categoría 6A hasta 500 MHz con cordones 26AWG.</t>
  </si>
  <si>
    <t>Es requisito obligatorio que el proponente anexe catálogos originales (página web) en donde se demuestre que el cable cumple con los requisitos de flamabilidad, baja emisión de humo y halógenos cumpliendo IEC 60332-3, IEC 60754 e IEC 61034.</t>
  </si>
  <si>
    <r>
      <t>El fabricante deberá ser miembro activo de cualquiera de las siguientes alianzas de AV (</t>
    </r>
    <r>
      <rPr>
        <sz val="9"/>
        <color rgb="FF000000"/>
        <rFont val="Calibri"/>
        <family val="2"/>
        <scheme val="major"/>
      </rPr>
      <t>HDBaseT, SDVoE, Dante AV, AVB (Audio Video Bridging) , la información podrá ser verificada en el sitio web de la alianza.</t>
    </r>
    <r>
      <rPr>
        <sz val="9"/>
        <color theme="1"/>
        <rFont val="Calibri"/>
        <family val="2"/>
        <scheme val="major"/>
      </rPr>
      <t xml:space="preserve"> </t>
    </r>
  </si>
  <si>
    <t xml:space="preserve">El fabricante hará una supervisión por parte de un ingeniero con matrícula profesional vigente y credencial RCDD que pertenezca a la nómina del fabricante para un soporte oportuno y cumplimiento de la supervisión exigida. Esta supervisión se hará durante la ejecución el proyecto. El RCDD debe aparecer vigente en la página de BICSI: Es requisito obligatorio que el proponente anexe una carta con el nombre del RDDD para verificación. https://www.bicsi.org/forms/Verify/CredentialHolder/. </t>
  </si>
  <si>
    <t>El fabricante hará una supervisión al cuarto técnico/centro de datos por parte de un ingeniero con matrícula profesional vigente y credencial DCDC que pertenezca a la nómina del fabricante para un soporte oportuno y cumplimiento de la supervisión exigida. Esta supervisión se hará durante la ejecución el proyecto. El DCDC debe aparecer vigente en la página de BICSI.</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</si>
  <si>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</si>
  <si>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 anexar un documento emitido por el fabricante que indique que está autorizado para instalar sus productos y que puede tramitar y emitir la garantía con el fabricante.</t>
  </si>
  <si>
    <t>Se deben anexar los catálogos originales (página web)  de la solución de cableado ofrecido. Cada catálogo debe mostrar el código del producto ofertado, estas mismas fichas técnicas deberán estar disponibles en la página web del fabricante. de presentarse alguna inconsistencia se verificará el número de parte en el sitio web del fabricante y debe coincidir con las especificaciones solicitadas en el presente documento.</t>
  </si>
  <si>
    <t>No se aceptarán propuestas cuyo número de parte no se encuentre en el sitio web oficial del fabricante.</t>
  </si>
  <si>
    <t>La instalación, documentación, componentes y sistemas deben cumplir o exceder las siguientes especificaciones de la industria:</t>
  </si>
  <si>
    <t xml:space="preserve">ISO 14763-2/2019,  ISO/IEC 11801, ANSI/TIA-526-7-A, ANSI/TIA-526-14-C,  ANSI/ 	TIA-606-D o ISO/IEC 14763-2-1 ,  ANSI/TIA-607-E y/o ISO/IEC 30129,  IEEE 802.3an , IEC 61156-5 </t>
  </si>
  <si>
    <t xml:space="preserve">ESPECIFICACIONES DE COMPONENTES </t>
  </si>
  <si>
    <t>Además de cumplir con las especificaciones de la ISO/IEC 11801-1 para CLASE FA, todos los componentes deben cumplir con los requisitos descritos en esta sección, el oferente incluirá las barras colectoras de tierra , terminales y cables requeridos por los estándares de tierra y equipotencialización.</t>
  </si>
  <si>
    <t>El proponente deberá anexar certificado de garantía, la cual incluye un cuadro con los parámetros mínimos de desempeño y el margen garantizado basado en ISO/IEC en caso de que aplique, esto incluye los valores de PS ANEXT y PS AACR-F, PS NEXT entre otros.</t>
  </si>
  <si>
    <t>Todos los componentes del canal de cobre y fibra deben ser de una sola marca a fin de garantizar el funcionamiento end-to-end del mismo. No se aceptarán oferta donde se mezclen componentes o subsistemas de más de un (1) fabricante o marca.</t>
  </si>
  <si>
    <t xml:space="preserve">Se exigirá que el sistema de cableado estructurado tenga una garantía expedida por el fabricante por un mínimo de 25 años sobre todos y cada uno de los componentes instalados. Así mismo se requerirá garantía que certifique el funcionamiento de todas las aplicaciones diseñadas para correr en las redes descritas y del rendimiento garantizado. También se exigirá que todas las ofertas presentadas vengan acompañadas de una carta emitida por el fabricante en donde se avale el respaldo de este a la empresa oferente y se asuma un compromiso por la garantía. </t>
  </si>
  <si>
    <t xml:space="preserve">Adicional a lo anterior, el fabricante incluirá dentro de la  garantía de producto la reinstalación del producto para los cambios requeridos por este concepto. </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</si>
  <si>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</si>
  <si>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AIM (ADMINISTRACION AUTOMATIZADA DE LA INFRAESTRUCTURA)</t>
  </si>
  <si>
    <t>3.1</t>
  </si>
  <si>
    <t>De acuerdo al cuadro de cantidades</t>
  </si>
  <si>
    <t>3.2</t>
  </si>
  <si>
    <t>3.3</t>
  </si>
  <si>
    <t>3.4</t>
  </si>
  <si>
    <t>COMPONENTES DE HARDWARE</t>
  </si>
  <si>
    <t xml:space="preserve">Los paneles de control(analizadores/controladores) son dispositivos de hardware que recopilan información sobre el estado del parcheo de los paneles de conexión inteligentes/bandejas de fibra optica.  Esta información se transmite a través de la LAN/WAN del cliente a una base de datos central. Los paneles de control deben ser compatibles con el software del fabricante </t>
  </si>
  <si>
    <t>3.5</t>
  </si>
  <si>
    <t>Estar construidos en total conformidad con las normas ANSI/TIA-568-C.2 e ISO/IEC 11801 Ed. 2 o sus más recientes versiones.</t>
  </si>
  <si>
    <t>3.6</t>
  </si>
  <si>
    <t>Cumplir con la norma CEA-310-E o su más reciente versión para asegurar que su montaje es compatible con racks de 19 in.</t>
  </si>
  <si>
    <t>3.7</t>
  </si>
  <si>
    <t>Su interfaz modular (jack) debe permitir un mínimo de 1000 ciclos de inserciones de plugs RJ45 ó RJ11.</t>
  </si>
  <si>
    <t>3.8</t>
  </si>
  <si>
    <t>Su interfaz IDC debe permitir ambas configuraciones T568A y T568B, indicando claramente, con etiquetas o rotulado, ambas configuraciones.</t>
  </si>
  <si>
    <t>3.9</t>
  </si>
  <si>
    <t>Debe tener puertos modulares que cumplan con IEC 60603-7 y FCC CFR 47, parte 68, subparte F, con contactos de 50 micropulgadas de oro sobre níquel.</t>
  </si>
  <si>
    <t>3.10</t>
  </si>
  <si>
    <t>Debe tener una envolvente metálica totalmente cerrada para mayor protección física de los circuitos impresos y partes en termoplástico retardante a la flama libre de plomo, libre de PVC y libre de halógenos.</t>
  </si>
  <si>
    <t>3.11</t>
  </si>
  <si>
    <t>Poseer conectores tipo IDC (insulation displacement connection – conexión por desplazamiento de aislante) que permitan la terminación de conductores sólidos y multifilares de varios calibres, desde 26 AWG hasta 22 AWG.</t>
  </si>
  <si>
    <t>3.12</t>
  </si>
  <si>
    <t>Permitir la terminación de cables de hasta 9 mm de diámetro exterior.</t>
  </si>
  <si>
    <t>3.13</t>
  </si>
  <si>
    <t>Para facilitar la administración y el acomodo de los cables en su parte posterior, el dispositivo debe tener integrado un organizador posterior de cables.</t>
  </si>
  <si>
    <t>3.14</t>
  </si>
  <si>
    <t>Debe tener una altura que ocupe como máximo una (1) unidad de rack (1RMS = 44.5 mm [1.75 in]).</t>
  </si>
  <si>
    <t>3.15</t>
  </si>
  <si>
    <t>Debe monitorear continuamente todos los componentes del sistema y reportar las fallas al software de administración inteligente.</t>
  </si>
  <si>
    <t>3.16</t>
  </si>
  <si>
    <t>Debe cumplir o exceder las normas UL 60950-1, 1st Edition (2003) – Information Technology Equipment, ACA TS 001 y A/NZS 3260.</t>
  </si>
  <si>
    <t>3.17</t>
  </si>
  <si>
    <t>Cada analizador debe estar diseñado para alta densidad, tener una altura que ocupe como máximo una (1) unidad de rack (1RMS = 44.5 mm [1.75 in]) y brindar una capacidad de al menos 2880 puertos (120 paneles de 24 puertos) monitoreados. Esta especificación se da con el fin de reducir al mínimo el espacio requerido por el sistema de administración inteligente. El uso combinado de analizadores en una misma zona de parcheo, debe permitir extender su capacidad a por lo menos 65.000 puertos monitoreados.</t>
  </si>
  <si>
    <t>3.18</t>
  </si>
  <si>
    <t>Para la alta disponibilidad del sistema de administración inteligente, cada analizador debe ofrecer redundancia en todas sus conexiones, incluyendo puertos de alimentación eléctrica, puertos de comunicaciones LAN y puertos de bus de control.</t>
  </si>
  <si>
    <t>3.19</t>
  </si>
  <si>
    <t>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</si>
  <si>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3.20</t>
  </si>
  <si>
    <t>El sistema debe permitir que el personal técnico realice sus actividades de administración directamente en los analizadores y paneles inteligentes, sin que sea necesario que el técnico requiera el uso de una computadora, tablet u otro dispositivo ni conexión a internet. Las actividades de administración que el técnico debe poder realizar de esta forma incluyen rastreo de patch cords, identificación y trazado de circuitos, diagnóstico de componentes y cierre de órdenes de trabajo.</t>
  </si>
  <si>
    <t>3.21</t>
  </si>
  <si>
    <t>El sistema debe ser eficiente en su consumo de energía, no consumir más de 21 W por analizador, no requerir más de una dirección IP y dos puertos LAN por cada zona de parcheo -incluso en aquellas de hasta 65,000 nodos-, y no requerir enfriamiento para su operación.</t>
  </si>
  <si>
    <t>3.22</t>
  </si>
  <si>
    <t>3.23</t>
  </si>
  <si>
    <t>3.24</t>
  </si>
  <si>
    <t>3.25</t>
  </si>
  <si>
    <t>3.26</t>
  </si>
  <si>
    <t>3.27</t>
  </si>
  <si>
    <t>Debe tener una estructura metálica para mayor protección y partes en termoplástico retardante a la flama libre de plomo, libre de PVC y libre de halógenos.</t>
  </si>
  <si>
    <t>3.28</t>
  </si>
  <si>
    <t>Debe ser 100% modular. Debe permitir la inserción de 24 puertos tipo keystone tanto blindados como no blindados; en caso de falla, debe permitir el reemplazo de cualquiera de sus conectores, sin que haya que desconectar los otros puertos ni interrumpir su monitoreo, y debe permitir el reemplazo de su módulo inteligente, sin que haya que desconectar sus puertos de cableado o interrumpir su servicio.</t>
  </si>
  <si>
    <t>3.29</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</si>
  <si>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110 ó RJ45. No se aceptarán cables de fabricación especial ni cables cuya terminación requieran conectores especiales.</t>
  </si>
  <si>
    <t>3.30</t>
  </si>
  <si>
    <t xml:space="preserve">Los paneles de control deben ser lo suficientemente flexibles como para admitir una variedad de opciones de instalación del cliente. Estos incluirán, entre otros: </t>
  </si>
  <si>
    <t xml:space="preserve">Conexión Cruzada, en fibra óptica como en cobre (conexiones de panel a panel). 
Interconexión, en fibra óptica como en cobre (conexiones desde el panel inteligente de cobre/fibra al Switch). 
Un solo panel de control puede admitir paneles en múltiples gabinetes/racks. 
Será flexible en términos de densidad de puertos y adecuado (económicamente viable) para soportar entornos de sucursales remotas con capacidad para &lt; 20 usuarios. 
Será escalable, lo que permitirá al usuario agregar paneles inteligentes para el crecimiento futuro. </t>
  </si>
  <si>
    <t>3.31</t>
  </si>
  <si>
    <t xml:space="preserve">MTBF (Main Time Between Failures) </t>
  </si>
  <si>
    <t>Minimo 20 años.</t>
  </si>
  <si>
    <t>3.32</t>
  </si>
  <si>
    <t>PANELES INTELIGENTES DE COBRE (Aplica para los paneles de par trenzado del sistema de administración inteligente )</t>
  </si>
  <si>
    <t>4.1</t>
  </si>
  <si>
    <t>4.2</t>
  </si>
  <si>
    <t>4.3</t>
  </si>
  <si>
    <t>4.4</t>
  </si>
  <si>
    <t>4.5</t>
  </si>
  <si>
    <t>4.6</t>
  </si>
  <si>
    <t>4.7</t>
  </si>
  <si>
    <t>4.8</t>
  </si>
  <si>
    <t>4.9</t>
  </si>
  <si>
    <t>Los paneles deben ser modulares y sus conectores deben permitir la terminación de cables de hasta 9 mm de diámetro exterior y deben ser tipo IDC (insulation displacement connection – conexión por desplazamiento de aislante) que permitan la terminación de conductores sólidos y multifilares de varios calibres, desde 26 AWG hasta 22 AWG.</t>
  </si>
  <si>
    <t>Para facilitar la administración y el acomodo de los cables en su parte posterior, el panel debe tener integrado un organizador posterior de cables.</t>
  </si>
  <si>
    <t>El panel debe tener accesorios que permitan la puesta a tierra del panel y la conexión automática a tierra de los conectores blindados al momento de su inserción al panel.</t>
  </si>
  <si>
    <t>Debe tener una altura que ocupe como máximo una (1) unidad de rack (1RMS = 44.5 mm [1.75 in]) para 24 puertos y de dos (2) unidades de rack para 48 puertos.</t>
  </si>
  <si>
    <t>4.16</t>
  </si>
  <si>
    <t>4.17</t>
  </si>
  <si>
    <t>El sistema debe permitir que el personal técnico realice sus actividades de administración directamente en los analizadores y paneles inteligentes, sin que sea necesario que el técnico requiera el uso de una computadora, tablet ni conexión a internet. Las actividades de administración que el técnico debe poder realizar de esta forma incluyen rastreo de patch cords, identificación y trazado de circuitos, diagnóstico de componentes y cierre de órdenes de trabajo. Para lo anterior, cada panel inteligente debe contar sensores de puerto, pantalla LCD y LEDs indicadores.</t>
  </si>
  <si>
    <t>4.18</t>
  </si>
  <si>
    <t>Los paneles inteligentes de cobre no deben requerir su conexión directa al sistema eléctrico, su alimentación de energía debe ser por medio del cable de bus de control.</t>
  </si>
  <si>
    <t>4.19</t>
  </si>
  <si>
    <t>Debe tener un MTBF (Main Time Between Failures) de al menos 20 años.</t>
  </si>
  <si>
    <t>4.20</t>
  </si>
  <si>
    <t>PANELES INTELIGENTES DE FIBRA OPTICA  (Aplica solo para Los paneles de fibra óptica del sistema de administración inteligente)</t>
  </si>
  <si>
    <t>5.1</t>
  </si>
  <si>
    <t>5.2</t>
  </si>
  <si>
    <t>5.3</t>
  </si>
  <si>
    <t>5.4</t>
  </si>
  <si>
    <t>Estar construidos en total conformidad con las normas ANSI/TIA-568-C.0, ANSI/TIA-568-C.3 e ISO/IEC 11801 Ed. 2 o sus más recientes versiones.</t>
  </si>
  <si>
    <t>5.5</t>
  </si>
  <si>
    <t>5.6</t>
  </si>
  <si>
    <t>5.7</t>
  </si>
  <si>
    <t>En su compartimiento posterior, el panel debe tener integrados accesorios y organizadores para el acomodo y administración del cable de fibra óptica, reserva de cable y radios de curvatura. También debe permitir el montaje de bandejas de empalmes en caso de que estos se requieran para la terminación de la fibra óptica en pigtails.</t>
  </si>
  <si>
    <t>5.8</t>
  </si>
  <si>
    <t>Debe tener una altura que ocupe como máximo una (1) unidad de rack (1RMS = 44.5 mm [1.75 in]) para 24 Puertos y de dos (2) unidades de rack para 48 puertos</t>
  </si>
  <si>
    <t>5.9</t>
  </si>
  <si>
    <t>5.10</t>
  </si>
  <si>
    <t>Debe tener una capacidad mínima de 48 fibras (24 puertos dúplex) en adaptadores LC a LC como tambien debe tener disponible la misma capacidad minima con conectividad MPO/MTP a LC.</t>
  </si>
  <si>
    <t>5.11</t>
  </si>
  <si>
    <t>Cada panel debe contar con puertos redundantes para la conexión al bus de control del analizador. Las conexiones entre el bus de control y los paneles inteligentes deben realizarse con cable balanceado de 4 pares y permitir su terminación en sitio en conectores estándar RJ45. No se aceptarán cables de fabricación especial ni cables cuya terminación requieran conectores especiales.</t>
  </si>
  <si>
    <t>5.12</t>
  </si>
  <si>
    <t>Debe permitir el reemplazo de su módulo inteligente, sin que haya que desconectar sus puertos de cableado o interrumpir su servicio.</t>
  </si>
  <si>
    <t>5.13</t>
  </si>
  <si>
    <t>5.14</t>
  </si>
  <si>
    <t>Los paneles inteligentes de fibra óptica no deben requerir su conexión directa al sistema eléctrico, su alimentación de energía debe ser por medio del cable de bus de control.</t>
  </si>
  <si>
    <t>5.15</t>
  </si>
  <si>
    <t>5.16</t>
  </si>
  <si>
    <t>PATCH CORDS DE PAR TRENSADO (patch cords de par trenzado del sistema de administración inteligente)</t>
  </si>
  <si>
    <t>6.1</t>
  </si>
  <si>
    <t>6.2</t>
  </si>
  <si>
    <t>6.3</t>
  </si>
  <si>
    <t>6.4</t>
  </si>
  <si>
    <t>6.5</t>
  </si>
  <si>
    <t>Para Categoría 6A y/o 7A cumplir con las especificaciones para componentes Categoría 6A para 10 Gb/s con un ancho de banda hasta 500MHz y para componentes 7A 10Gb/s con un ancho de banda de hasta 1000Mhz.</t>
  </si>
  <si>
    <t>6.6</t>
  </si>
  <si>
    <t>Su interfaz modular (plug) debe permitir un mínimo de 1000 ciclos de inserciones en jacks RJ45.</t>
  </si>
  <si>
    <t>6.7</t>
  </si>
  <si>
    <t>Ser compatible retroactivamente con categorías inferiores.</t>
  </si>
  <si>
    <t>6.8</t>
  </si>
  <si>
    <t>Para Categoría 6A estar ensamblado en fábrica y verificado 100% en su transmisión con analizadores de red grado laboratorio para un desempeño apropiado hasta 500MHz. Para Categoria 7A estar ensamblado en fábrica y verificado 100% en su transmisión con analizadores de red grado laboratorio para un desempeño apropiado hasta 1000MHz.</t>
  </si>
  <si>
    <t>6.9</t>
  </si>
  <si>
    <r>
      <t xml:space="preserve">Que sus pares estén blindados con aisladores metálicos </t>
    </r>
    <r>
      <rPr>
        <sz val="9"/>
        <color rgb="FFFF0000"/>
        <rFont val="Calibri"/>
        <family val="2"/>
        <scheme val="major"/>
      </rPr>
      <t>patentados</t>
    </r>
    <r>
      <rPr>
        <sz val="9"/>
        <color theme="1"/>
        <rFont val="Calibri"/>
        <family val="2"/>
        <scheme val="major"/>
      </rPr>
      <t xml:space="preserve"> para un desempeño óptimo de NEXT y crimpeado a 360° para una excelente liberación de tensión en la unión de plug a cable sin causar deformación de pares.</t>
    </r>
  </si>
  <si>
    <t>6.10</t>
  </si>
  <si>
    <t>Contar con un conductor adicional que asegure un monitoreo continuo fuera de banda -que no utiliza los pares que transmiten los datos y señales del cableado- para la detección automática y en tiempo real de conexiones y desconexiones.</t>
  </si>
  <si>
    <t>6.11</t>
  </si>
  <si>
    <t>Tener acceso a la punta de sensor en la parte posterior de la bota para pruebas y mapeo.</t>
  </si>
  <si>
    <t>6.12</t>
  </si>
  <si>
    <t>Usar plugs modulares que cumplan y excedan las especificaciones de las normas FCC CFR 47, parte 68 subparte F e IEC 60603-7.</t>
  </si>
  <si>
    <t>6.13</t>
  </si>
  <si>
    <t>Tener un mínimo de 50 micropulgadas de chapa de oro sobre contactos de níquel.</t>
  </si>
  <si>
    <t>6.14</t>
  </si>
  <si>
    <t>Ser resistente a la corrosión por humedad, temperaturas extremas y partículas suspendidas.</t>
  </si>
  <si>
    <t>6.15</t>
  </si>
  <si>
    <t>Estar disponible en longitudes estándar minimo de 1, 2, 3 y 5 metros con otras longitudes a medida bajo pedido.</t>
  </si>
  <si>
    <t>6.16</t>
  </si>
  <si>
    <t>Estar disponible en colores blanco, gris y azul para identificación de circuitos.</t>
  </si>
  <si>
    <t>6.17</t>
  </si>
  <si>
    <t>Estar certificado por Underwriters Laboratories (UL).</t>
  </si>
  <si>
    <t>6.18</t>
  </si>
  <si>
    <t>Contar con un noveno conductor y una punta de sensor con chapa de oro de 30 micropulgadas contenida en una robusta bota moldeada.</t>
  </si>
  <si>
    <t>6.19</t>
  </si>
  <si>
    <t>Incorporar un aislador interno de cordones multifilares dentro de un forro redondo, retardante a la flama que extienda la duración de su flexibilidad y mantenga la geometría de pares que haya que desconectar sus puertos de cableado o interrumpir su servicio.</t>
  </si>
  <si>
    <t>6.20</t>
  </si>
  <si>
    <t>Usar botas liberadoras de tensión (con iconos de identificación de colores opcionales) que aseguren su desempeño y protejan la presilla de pulgar contra atorones.</t>
  </si>
  <si>
    <t>6.21</t>
  </si>
  <si>
    <t>JUMPER DE FIBRA OPTICA (patch cords de fibra óptica del sistema de administración inteligente)</t>
  </si>
  <si>
    <t>7.1</t>
  </si>
  <si>
    <t>7.2</t>
  </si>
  <si>
    <t>7.3</t>
  </si>
  <si>
    <t>7.4</t>
  </si>
  <si>
    <t>Estar construidos en total conformidad con las normas ANSI/TIA-568-C.3 e ISO/IEC 11801 Ed. 2 o sus más recientes versiones.</t>
  </si>
  <si>
    <t>7.5</t>
  </si>
  <si>
    <t>Multimodo (MM) Utilizar cable de fibra dúplex multimodo 50/125µm que sea OFNR (grado riser) y cumpla los requisitos del NEC/NFPA 70 Sección 770-51(B).</t>
  </si>
  <si>
    <t>7.6</t>
  </si>
  <si>
    <t>Monomodo (SM) Utilizar cable de fibra dúplex monomodo que sea OFNR (grado riser) y cumpla los requisitos del NEC/NFPA 70 Sección 770-51(B).</t>
  </si>
  <si>
    <t>7.7</t>
  </si>
  <si>
    <t>Multimodo (MM) Cumplir con las especificaciones de la norma ISO/IEC 11801 para fibra tipo OM4.</t>
  </si>
  <si>
    <t>7.8</t>
  </si>
  <si>
    <t>Usar conectores y cable que cumplan con las especificaciones de código de color especificado en ANSI/TIA-568-C.3 y ANSI/TIA/EIA-598-C.</t>
  </si>
  <si>
    <t>7.9</t>
  </si>
  <si>
    <t>Incluir tapas que protejan los conectores y sus superficies de contacto contra daños y contaminación.</t>
  </si>
  <si>
    <t>7.10</t>
  </si>
  <si>
    <t>Estar disponible en longitudes estándar de 1, 2, 3 y 5 metros con longitudes a medida disponibles bajo pedido.</t>
  </si>
  <si>
    <t>7.11</t>
  </si>
  <si>
    <t>Multimodo (MM) Tener fibra optimizada para láser a 10 Gigabit que cumpla con los requisitos de IEEE 802.3ae (10 Gigabit Ethernet) así como con las especificaciones de IEC 60793-2-10 y TIA 492AAAC para retardo de modo diferencial de ancho de banda láser (DMD).</t>
  </si>
  <si>
    <t>7.12</t>
  </si>
  <si>
    <t>Tener una punta de sensor por cada conector dúplex para conectar con el sistema de parcheo inteligente.</t>
  </si>
  <si>
    <t>7.13</t>
  </si>
  <si>
    <t>Contar con un conductor que asegure un monitoreo continuo fuera de banda -que no utiliza los hilos de fibra que transmiten los datos y señales del cableado- para la detección automática y en tiempo real de conexiones y desconexiones.</t>
  </si>
  <si>
    <t>7.14</t>
  </si>
  <si>
    <t>7.15</t>
  </si>
  <si>
    <t>Tener un pulido superior de conector que cumpla con las especificaciones de Telcordia e ISO/IEC para geometría de superficie (incluyendo radio de curvatura, desfase de ápice y corte esférico).</t>
  </si>
  <si>
    <t>7.16</t>
  </si>
  <si>
    <t>Utilizar conectores con férulas de precisión de cerámica de circonio.</t>
  </si>
  <si>
    <t>7.17</t>
  </si>
  <si>
    <t>7.18</t>
  </si>
  <si>
    <t>Estar certificado por Underwriters Laboratories (UL)</t>
  </si>
  <si>
    <t>7.19</t>
  </si>
  <si>
    <t xml:space="preserve">Multimodo (MM) Estar verificado al 100% en pruebas ópticas </t>
  </si>
  <si>
    <t>Ancho de banda mínimo de sobrellenado, 1500 MHz km@850 nm y 500MHz km@1300 nm
Ancho de banda mínimo efectivo en láser, 2000 MHz km@850 nm
Pérdida de inserción máxima 0.5 dB
Pérdida de inserción típica 0.2 dB
Pérdida de retorno mínima 30 dB
Pérdida de retorno típica 35 dB</t>
  </si>
  <si>
    <t>7.20</t>
  </si>
  <si>
    <t>Monomodo (SM) Estar verificado al 100% en pruebas ópticas</t>
  </si>
  <si>
    <t>Pérdida de inserción máxima 0.4 dB
Pérdida de inserción típica 0.1 dB
Pérdida de retorno mínima 55 dB
Pérdida de retorno típica 60 Db</t>
  </si>
  <si>
    <t>7.21</t>
  </si>
  <si>
    <t>SOFTWARE DE GESTION AUTOMATIZADA DE LA INFRAESTRUCTURA (AIM)</t>
  </si>
  <si>
    <t>8.1</t>
  </si>
  <si>
    <t>8.2</t>
  </si>
  <si>
    <t>8.3</t>
  </si>
  <si>
    <t xml:space="preserve">El software de gestión automatizada de infraestructuras (AIM) ayudará a documentar y gestionar mejor las redes y dispositivos de TI. </t>
  </si>
  <si>
    <t>8.4</t>
  </si>
  <si>
    <t xml:space="preserve">AIM será un software altamente visual e intuitivo y proporcionará vistas gráficas de rack, planos de pisos y jerarquía de nodos de infraestructura. </t>
  </si>
  <si>
    <t>8.5</t>
  </si>
  <si>
    <t xml:space="preserve">Debe incluir protocolos de descubrimiento de red de varios niveles incorporados para encontrar todos los dispositivos y lugares basados en IP. </t>
  </si>
  <si>
    <t>8.6</t>
  </si>
  <si>
    <t xml:space="preserve">AIM proporcionará que tanto la capa física como las conexiones de dispositivos de red se actualicen automáticamente y proporcionen un seguimiento de circuito de extremo a extremo. </t>
  </si>
  <si>
    <t>8.7</t>
  </si>
  <si>
    <t xml:space="preserve">Otras herramientas incluyen análisis para ayudar a administrar la capacidad de TI y monitoreo de alarmas para detectar actividades no autorizadas o problemas de red. </t>
  </si>
  <si>
    <t>8.8</t>
  </si>
  <si>
    <t xml:space="preserve">Documentación </t>
  </si>
  <si>
    <t xml:space="preserve">Documentación y supervisión de la capa física en tiempo real, incluido el descubrimiento de dispositivos de TI, imágenes interactivas del suelo, elevaciones de rack y seguimientos de circuitos de extremo a extremo </t>
  </si>
  <si>
    <t>8.9</t>
  </si>
  <si>
    <t xml:space="preserve">Gestión de activos </t>
  </si>
  <si>
    <t xml:space="preserve">La base de datos en tiempo real con descubrimiento automático almacena el estado y la ubicación de todos los activos de cableado y TI para minimizar el tiempo de resolución de problemas y maximizar la utilización del equipo y el rack </t>
  </si>
  <si>
    <t>8.10</t>
  </si>
  <si>
    <t xml:space="preserve">Seguridad </t>
  </si>
  <si>
    <t xml:space="preserve">El software debe detectar y registrar toda la actividad física de la red y proporcionar alertas sobre el acceso no autorizado o la modificación en la capa física </t>
  </si>
  <si>
    <t>8.11</t>
  </si>
  <si>
    <t xml:space="preserve">Órdenes de trabajo </t>
  </si>
  <si>
    <t xml:space="preserve">Ser capaz  de crear órdenes de trabajo y  asignar, dirigir y rastrear tareas asociadas con estas órdenes,  asegurando la precisión, eficiencia y documentación de la  actividad de cambio. </t>
  </si>
  <si>
    <t>8.12</t>
  </si>
  <si>
    <t xml:space="preserve">Otras características </t>
  </si>
  <si>
    <r>
      <t xml:space="preserve">Vista de pantalla personalizada para monitoreo NOC 24/7 del estado de la red y la alarma 
El software debe estar basado en HTML5 y ser capaz de integrarse con aplicaciones de 3ª parte a través de una API 
AIM estará disponible por activos montados en el piso (gabinete / rack) o ilimitados  
</t>
    </r>
    <r>
      <rPr>
        <sz val="9"/>
        <color rgb="FFFF0000"/>
        <rFont val="Calibri"/>
        <family val="2"/>
        <scheme val="major"/>
      </rPr>
      <t>AIM incluirá soporte / mantenimiento gratuito el primer año sin costo y un año adicional</t>
    </r>
    <r>
      <rPr>
        <sz val="9"/>
        <color theme="1"/>
        <rFont val="Calibri"/>
        <family val="2"/>
        <scheme val="major"/>
      </rPr>
      <t xml:space="preserve"> previa solicitud. 
Los servicios de implementación de software pueden ser llevados a cabo por un representante OEM </t>
    </r>
  </si>
  <si>
    <t>8.13</t>
  </si>
  <si>
    <t xml:space="preserve">Usuarios autorizados y acceso al software AIM </t>
  </si>
  <si>
    <t>Capacidad para crear usuarios y credenciales de seguridad de inicio de sesión en el software AIM.
Acceso simultáneo ilimitado del usuario al software AIM sin costo adicional.
Capacidad para restringir el acceso a ciertas funciones en el software AIM en función de la configuración del nivel de acceso.
Capacidad para acceder al software AIM a través de dispositivos compatibles  con un navegador web compatible y acceso a la red.</t>
  </si>
  <si>
    <t>8.14</t>
  </si>
  <si>
    <t xml:space="preserve">Capacidades de creación de bases de datos </t>
  </si>
  <si>
    <t>Crear dispositivos de cableado y puertos a través de la importación de archivos de Excel.</t>
  </si>
  <si>
    <t>8.15</t>
  </si>
  <si>
    <t>Posibilidad de importar planons de planta  y dispositivos de superposición en estas imágenes.</t>
  </si>
  <si>
    <t>Cree elevaciones de rack/gabinete con vistas frontal y posterior.</t>
  </si>
  <si>
    <t>Incluir una amplia variedad de gráficos de dispositivos con el software AIM.</t>
  </si>
  <si>
    <t xml:space="preserve">Asignar automáticamente gráficos de dispositivo en el momento de la creación </t>
  </si>
  <si>
    <t>Capacidad para asignar automáticamente gráficos de dispositivos de red a medida que se descubren dispositivos.</t>
  </si>
  <si>
    <t>Detección y creación automáticas de dispositivos de red.</t>
  </si>
  <si>
    <t>Ubicar automáticamente los dispositivos finales de red detectados en su ubicación correcta en la base de datos.</t>
  </si>
  <si>
    <t>Actualizar automáticamente la base de datos AIM con información de parches de paneles inteligentes.</t>
  </si>
  <si>
    <t>Detectar automáticamente las conexiones/desconexiones de dispositivos de red y actualice la base de datos de AIM en consecuencia.</t>
  </si>
  <si>
    <t>Poseer una herramienta de construcción gráfica fácil de usar para construir, modificar o complementar .</t>
  </si>
  <si>
    <t xml:space="preserve">Capacidad para recopilar atributos de elementos de una variedad de fuentes (derivados de datos del sistema, ingresados / modificados manualmente, importados a través de Excel, descubiertos a través de SNMP v1, v2c o 3 u otras herramientas de descubrimiento de red, fuente de datos externa vinculada) </t>
  </si>
  <si>
    <t>8.16</t>
  </si>
  <si>
    <t xml:space="preserve">Alertas </t>
  </si>
  <si>
    <t>Los usuarios deben tener la capacidad de filtrar alertas basadas en la ubicación, día / hora, estado de la orden de trabajo, dirección IP, dirección MAC.</t>
  </si>
  <si>
    <t>Las opciones de alerta deben tener la capacidad de enviar información de alerta por correo electrónico.</t>
  </si>
  <si>
    <t xml:space="preserve">El sistema AIM también debe ser capaz de activar cámaras IP a una imagen en el área donde se produce la condición de falla. </t>
  </si>
  <si>
    <t xml:space="preserve">El sistema AIM también podrá enviar comandos SNMP en v1, v2c o v3 a concentradores y/o a dispositivos de red o aplicaciones de 3ros. </t>
  </si>
  <si>
    <t>El sistema AIM deberá tener la capacidad de ejecutar scripts en respuesta a alertas.  Esto se puede utilizar para el intercambio de datos con software / bases de datos de3ª parte u otras aplicaciones definidas por el usuario.</t>
  </si>
  <si>
    <t xml:space="preserve">El usuarior deberá tener la capacidad de enviar notificaciones de alerta a varios usuarios.  Cada notificación al usuario tendrá la capacidad de utilizar un filtro único. </t>
  </si>
  <si>
    <t>El software AIM proporcionará la capacidad de probar la conectividad entre el software AIM y el servidor de correo electrónico con un solo clic.  El ensayo deberá proporcionar un indicador visual de aprobado o no aprobado.</t>
  </si>
  <si>
    <t>Los usuarios deben tener la capacidad de crear / personalizar scripts para disparadores de cámaras IP, comandos SNMP y capturas y scripts de alerta.</t>
  </si>
  <si>
    <t xml:space="preserve">En el sistema AIM se dispondrá de una amplia variedad de descripciones normalizadas.  Estos incluyen alertas para dispositivos descubiertos, cambios de parches inteligentes y órdenes de trabajo. </t>
  </si>
  <si>
    <t>8.17</t>
  </si>
  <si>
    <t xml:space="preserve">Informes </t>
  </si>
  <si>
    <t xml:space="preserve">Se dispondrá de una amplia variedad de informes normalizados sobre capacidad, activos, costes y estado de las órdenes de trabajo y usuarios. </t>
  </si>
  <si>
    <t xml:space="preserve">Los administradores del sistema deben tener la capacidad de restringir el acceso a los informes por informe y usuario </t>
  </si>
  <si>
    <t xml:space="preserve">El software AIM tendrá la capacidad de enviar automáticamente informes por correo electrónico a los usuarios seleccionados en un horario predefinido. </t>
  </si>
  <si>
    <t xml:space="preserve">Los usuarios tendrán la opción de ver informes a través de un navegador web o generar un archivo de Excel </t>
  </si>
  <si>
    <t xml:space="preserve">El software AIM ofrecerá la posibilidad de filtrar informes por ubicación, tipo de dispositivo u hora. </t>
  </si>
  <si>
    <t>8.18</t>
  </si>
  <si>
    <t>Detección y supervisión automatizada de dispositivos de red</t>
  </si>
  <si>
    <t xml:space="preserve">Proporcionar a los administradores la capacidad de introducir información de detección de redes </t>
  </si>
  <si>
    <t>Descubrimiento SNMP compatible con v1, v2c y v3.</t>
  </si>
  <si>
    <t>Detección y creación automáticas de dispositivos con SNMP habilitado.</t>
  </si>
  <si>
    <t xml:space="preserve">Detectar automáticamente dispositivos sin SMP habilitado o capacidad (la información del dispositivo puede estar limitada a la dirección IP, MAC y nombre del dispositivo) </t>
  </si>
  <si>
    <t xml:space="preserve">Los administradores deben tener la capacidad de introducir la información del router para facilitar el descubrimiento adecuado de switches y dispositivos finales de red. </t>
  </si>
  <si>
    <t>Los administradores deben tener la capacidad de configurar períodos de sondeo de descubrimiento para rangos IP o dispositivos individuales.</t>
  </si>
  <si>
    <t>El software AIM continuará monitoreando los dispositivos descubiertos y actualizará automáticamente el estado de la conexión.</t>
  </si>
  <si>
    <t xml:space="preserve">La información de la VLAN del switch se rellenará automáticamente para cada puerto del switch (si está disponible).  Esta información estará disponible como un atributo de puerto, así como en el diagrama de circuito en el software AIM. </t>
  </si>
  <si>
    <t xml:space="preserve">El software AIM debe tener la capacidad de etiquetar rangos IP como cableados, inalámbricos o conmutadores para ayudar a determinar la ubicación del dispositivo. </t>
  </si>
  <si>
    <t xml:space="preserve">Se mantendrá un registro de toda la actividad de descubrimiento de red en el software AIM y estará disponible a través de la visualización directa en el software y mediante la exportación de Excel. </t>
  </si>
  <si>
    <t>8.19</t>
  </si>
  <si>
    <t>Gestión de los Controladores</t>
  </si>
  <si>
    <t>El software AIM proporcionará una página dedicada para la configuración/gestión de los controladores.</t>
  </si>
  <si>
    <t xml:space="preserve">El software AIM descubrirá y creará automáticamente todos los paneles de control maestros.  Estos paneles, junto con sus atributos, se mostrarán en la página Panel de control maestro </t>
  </si>
  <si>
    <t xml:space="preserve">Los administradores tendrán la capacidad de descargar nuevo firmware a los MCP a través de la página del Panel de control maestro </t>
  </si>
  <si>
    <t xml:space="preserve">La página Panel de control maestro proporcionará capacidades de depuración para solucionar problemas de MCP </t>
  </si>
  <si>
    <t xml:space="preserve">Todos los eventos relacionados con MCP se almacenarán en un registro.  El registro debe poder verse desde la página del Panel de control maestro o exportarse a un archivo de Excel </t>
  </si>
  <si>
    <t>8.20</t>
  </si>
  <si>
    <t>El software y hardware de AIM cumplirá con los siguientes requisitos</t>
  </si>
  <si>
    <t>Los técnicos pueden ver los detalles de las órdenes de trabajo en el controlador y pantallas LCD de los paneles inteligentes de fibra y/o cobre.</t>
  </si>
  <si>
    <t>Los técnicos pueden ver la información de trazas del circuito en la pantalla LCD del controlador.</t>
  </si>
  <si>
    <t>Los paneles de conexión proporcionan una pantalla LCD que puede mostrar instrucciones de orden de trabajo de parches y proporcionar comentarios sobre parches correctos / incorrecto.</t>
  </si>
  <si>
    <t>El trazado del cable de conexión se puede realizar y mostrar en la pantalla LCD del controlador y en las pantallas LCD del panel.</t>
  </si>
  <si>
    <t>La pantalla LCD de los paneles inteligentes de fibray/o cobre muestra el nombre del panel y se puede actualizar mediante software si es necesario.</t>
  </si>
  <si>
    <t>8.21</t>
  </si>
  <si>
    <t>GARANTÍA CANAL</t>
  </si>
  <si>
    <t>9.1</t>
  </si>
  <si>
    <t xml:space="preserve">La garantía que deberá presentar el fabricante debe ser emitida por el mismo fabricante de la solución de cableado estructurado, y no por un instalador, por un tiempo mínimo de 25 años, en la que se especifique una garantía de fabricación de los componentes, performance, mano de obra y aplicaciones. Es requisito obligatorio anexar la carta del fabricante en donde se indique que se darán estos 4 tipos de garantía. 
</t>
  </si>
  <si>
    <t>9.2</t>
  </si>
  <si>
    <t>Estándares que cubre la garantía, mínimo los siguientes:</t>
  </si>
  <si>
    <t>1. ISO/IEC 11801-1, ISO/IEC 11801-2, ISO/IEC 11801-3, ISO/IEC 11801-4, ISO/IEC 11801-5, ISO/IEC 11801-6 y enmiendas aplicables (clase EA y fibra)</t>
  </si>
  <si>
    <t>2. Cualquier aplicación existente y futura aprobada por IEEE, ATM Fórum, ANSI o ISO que especifique compatibilidad con el canal instalado:</t>
  </si>
  <si>
    <t xml:space="preserve">a)         Ethernet (e.g., 1000BASE-T, 2.5GBASE-T, 5GBASE-T, y 10GBASE-T). </t>
  </si>
  <si>
    <t>b)        HDBaseT.</t>
  </si>
  <si>
    <t>c)         Power over Ethernet (PoE) and Power over HDBaseT (POH) up to 100W (1A per pair).</t>
  </si>
  <si>
    <t>d)        155 Mb/s ATM,</t>
  </si>
  <si>
    <t>e)         Todas las aplicaciones requeridas para Fibra óptica de acuerdo con el presupuesto óptico</t>
  </si>
  <si>
    <t xml:space="preserve">3.   Se debe especificar en el modelo original de la garantía del fabricante que el cable soporta temperaturas de operación de 75°C.  </t>
  </si>
  <si>
    <t>4. Se debe garantizar a través de documento público del fabricante un margen adicional de 10dB en el parámetro de PS ANEXT basado en la ISO/IEC.</t>
  </si>
  <si>
    <t>5. El modelo de garantía de fibra debe incluir las máxima atenuación permitida por aplicación y soportada por la garantía del fabricante.</t>
  </si>
  <si>
    <t>9.3</t>
  </si>
  <si>
    <t>Pruebas de cobre</t>
  </si>
  <si>
    <t xml:space="preserve">Las configuraciones de auto prueba proporcionadas en este probador de prueba de campo deben estar configuradas en los parámetros predeterminados. </t>
  </si>
  <si>
    <t xml:space="preserve">Las configuraciones de la prueba seleccionadas de las opciones suministradas en los probadores de prueba deben ser compatibles con el cable instalado bajo prueba. </t>
  </si>
  <si>
    <t>9.4</t>
  </si>
  <si>
    <t>Pruebas de fibra óptica</t>
  </si>
  <si>
    <t xml:space="preserve">Los cables horizontales de fibra deben ser probados al 100% por pérdida de inserción y longitud. </t>
  </si>
  <si>
    <t>La pérdida de inserción debe ser probadas a 850 nm y 1300 nm para cableado multimodo de 50/125mm y 62.5/125mm por lo menos en una dirección usando el procedimiento de prueba Método B (1-jumper) tal como se especifica en los procedimientos descritos por el fabricante</t>
  </si>
  <si>
    <t>La longitud debe ser probada usando un dispositivo de medición de prueba óptica OLTS y basado en el método de flujo restringido EF.</t>
  </si>
  <si>
    <t>9.5</t>
  </si>
  <si>
    <t>Etiquetado</t>
  </si>
  <si>
    <t xml:space="preserve">Los cables horizontales y de backbone deben estar etiquetados en cada extremo. El cable o su etiqueta deben estar marcados con su identificador. </t>
  </si>
  <si>
    <t xml:space="preserve">En cada placa frontal se debe marcar un identificador único que la identifique como hardware de conexión. </t>
  </si>
  <si>
    <t xml:space="preserve">Cada puerto en la placa frontal debe estar etiquetado con su identificador. </t>
  </si>
  <si>
    <t xml:space="preserve">En cada pieza del hardware de conexión se debe marcar un identificador único para identificarlo como hardware de conexión. </t>
  </si>
  <si>
    <t xml:space="preserve">Cada puerto en el hardware de conexión debe ser etiquetado con su identificador. </t>
  </si>
  <si>
    <t>Se deberán marcar las canalizaciones, espacios de telecomunicaciones, Fire Stops, Gabinetes en la parte frontal y posterior cada elemento con su identificador único.</t>
  </si>
  <si>
    <t>Los identificadores se revisarán en conformidad con los requisitos de la entidad, así mismo se deberá marcar en conformidad con el estándar ISO 14763-2.1 o ANSI/TIA 606-D</t>
  </si>
  <si>
    <t>ESPECIFICACIONES RED HORIZONTAL EN EL CENTRO DE DATOS</t>
  </si>
  <si>
    <t>10.1</t>
  </si>
  <si>
    <t>SALIDAS DE TELECOMUNICACIONES / JACK OUTLETS EN PATCH PANELES</t>
  </si>
  <si>
    <t xml:space="preserve">Todas las salidas de información Categoría 7A designadas para la terminación de cables de cobre de par trenzado balanceado Categoría 7A deben poseer como mínimo las siguientes características: </t>
  </si>
  <si>
    <t>10.2</t>
  </si>
  <si>
    <t>Los Outlets y plugs deben ser libre de halógenos, estar fabricados bajo las especificaciones contenidas en el estándar IEC 61076-3-104 última edición. Cumplir las especificaciones de desempeño eléctrico ISO/IEC Categoría 7A o superior.</t>
  </si>
  <si>
    <t>10.3</t>
  </si>
  <si>
    <t>Permitir su montaje en la placa frontal (faceplate) en orientación plana o, con la incorporación de un adaptador, en orientación angulada, esta última opción reduce la profundidad requerida en la caja/canaleta, protege mejor la conexión entre plug y Outlet y reduce la tensión en el cordón de parcheo</t>
  </si>
  <si>
    <t>10.4</t>
  </si>
  <si>
    <t>Utilizar diseño de cuadrante blindado para aislar completamente los pares., que permita compartir aplicaciones por medio de la instalación de múltiples plugs en la salida sin el uso de adaptadores</t>
  </si>
  <si>
    <t>10.5</t>
  </si>
  <si>
    <t>Permitir que todos los cuatro pares del cable sean terminados sin herramienta de impacto.</t>
  </si>
  <si>
    <t>10.6</t>
  </si>
  <si>
    <t xml:space="preserve">Exceder los requerimientos ISO/IEC 11801. </t>
  </si>
  <si>
    <t>10.7</t>
  </si>
  <si>
    <t>Las salidas incluirán una puerta frontal para evitar la exposición al polvo y otros contaminantes.</t>
  </si>
  <si>
    <t>10.8</t>
  </si>
  <si>
    <t xml:space="preserve">Que su interfaz (Outlet) permita una cantidad de ciclos de inserción de sus plugs (mayor) &gt; a 750  </t>
  </si>
  <si>
    <t>10.9</t>
  </si>
  <si>
    <t>Deben ser certificadas por Underwriters Laboratories.</t>
  </si>
  <si>
    <t>10.10</t>
  </si>
  <si>
    <t>Debe permitir su terminación con cables de 22 a 24 AWG de cable sólido y de cables flexibles.</t>
  </si>
  <si>
    <t>10.11</t>
  </si>
  <si>
    <t>Soportar PoE tipo 1,2,3, 4 (IEEE 802.3af ,IEEE 802.3at , 802.3bt) y POH.</t>
  </si>
  <si>
    <t>10.12</t>
  </si>
  <si>
    <t>Para el soporte de dispositivos IP de comunicaciones, seguridad o automatización, los conectores categoría 7A deben soportar hasta dos (2) aplicaciones PoE o PoE+ en aplicaciones Fast Ethernet 10/100.</t>
  </si>
  <si>
    <t>10.13</t>
  </si>
  <si>
    <t>Estar verificados por un laboratorio de tercera parte en el cumplimiento de la norma IEC 60512-99-001/002 para asegurar que el acoplamiento entre las superficies críticas de contacto (plug y outlet) no sufran daño al ser conectadas y desconectadas bajo carga eléctrica.</t>
  </si>
  <si>
    <t>10.14</t>
  </si>
  <si>
    <t>Las salidas se instalarán por encima de 12 “ del piso, de preferencia a 18” pulgadas del piso.</t>
  </si>
  <si>
    <t xml:space="preserve">CORDONES DE COBRE </t>
  </si>
  <si>
    <t>11.1</t>
  </si>
  <si>
    <t>Todos los patch cords propuestos deben ser de 4 pares , la línea de producto propuesta debe cumplir además con:</t>
  </si>
  <si>
    <t>11.2</t>
  </si>
  <si>
    <t>Se debe tener la posibilidad de configurar patch cords de longitudes de 1, 2 y 3 metros y con cubiertas LSZH.</t>
  </si>
  <si>
    <t>11.3</t>
  </si>
  <si>
    <t>Tener disponible una versión de patch cord de 4 pares con conector estándar rectangular en un extremo y de tipo RJ45 blindada en el otro extremo.</t>
  </si>
  <si>
    <t>11.4</t>
  </si>
  <si>
    <t>Tener disponible una versión de patch cord de 2 pares con conector estándar rectangular en un extremo y de tipo RJ45 blindada en el otro extremo.</t>
  </si>
  <si>
    <t>11.5</t>
  </si>
  <si>
    <t xml:space="preserve">Tener disponible una versión de patch cord de 1 par para soportar aplicaciones análogas. </t>
  </si>
  <si>
    <t>11.6</t>
  </si>
  <si>
    <t xml:space="preserve">Tener disponible una versión de patch cord de 1 par para soportar aplicaciones de video. </t>
  </si>
  <si>
    <t>11.7</t>
  </si>
  <si>
    <t>Los patch cords empleados en el área de trabajo serán los mismos a emplearse en los espacios de telecomunicaciones.</t>
  </si>
  <si>
    <t>11.8</t>
  </si>
  <si>
    <t>Deben ser certificados por Underwriters Laboratories.</t>
  </si>
  <si>
    <t>11.9</t>
  </si>
  <si>
    <t xml:space="preserve">Las interfaces utilizadas en los plugs deben cumplir con la ISO/IEC 11801 </t>
  </si>
  <si>
    <t>11.10</t>
  </si>
  <si>
    <t xml:space="preserve">El diámetro externo de los cordones independiente de la cantidad de pares usados no será mayor a 6.5mm </t>
  </si>
  <si>
    <t>PANELES DE COBRE</t>
  </si>
  <si>
    <t>12.1</t>
  </si>
  <si>
    <t xml:space="preserve">Todos los paneles de terminación deben facilitar la conexión cruzada e interconexión usando cordones de parcheo, y deben estar en conformidad con los requerimientos de montaje en rack de 19 pulgadas estándar. </t>
  </si>
  <si>
    <t>12.2</t>
  </si>
  <si>
    <t>Permitir el uso de cualquier combinación de módulos IEC 61076-3-104, RJ45 blindados Cat 6A, al igual que en los faceplates. Se deben anexar catálogos de los productos que muestren esto.</t>
  </si>
  <si>
    <t>12.3</t>
  </si>
  <si>
    <t>Permitir el uso de otras salidas multimedia incluyendo fibra óptica y coaxial.</t>
  </si>
  <si>
    <t>12.4</t>
  </si>
  <si>
    <t xml:space="preserve">Tener los números de identificación de los puertos, y porta-etiquetas para acomodación de labels. </t>
  </si>
  <si>
    <t>12.5</t>
  </si>
  <si>
    <t xml:space="preserve">Ofrecer herrajes o patch panels 24 puertos por cada espacio de montaje en bastidor en un panel de 1U (1RMS = 44.5 mm [1.75 pulg.]).  </t>
  </si>
  <si>
    <t>12.6</t>
  </si>
  <si>
    <t>Tener acomodadores de cable integrados en la parte trasera del panel para la organización y fijación del cableado.</t>
  </si>
  <si>
    <t>12.7</t>
  </si>
  <si>
    <t>Permitir la conexión automática a tierra de sus módulos blindados al ser insertados.</t>
  </si>
  <si>
    <t>12.8</t>
  </si>
  <si>
    <t>Es obligatorio que los herrajes integren en la parte posterior una barra de organización.</t>
  </si>
  <si>
    <t>12.9</t>
  </si>
  <si>
    <t>Los patch panels a instalar deben ser angulados. Para aquellos espacios donde se dificulte la instalación de paneles angulados se debe contar con la opción de paneles en versión plana</t>
  </si>
  <si>
    <t>12.10</t>
  </si>
  <si>
    <t>Los espacios no ocupados por outlets deben ser sellados con tapas de color negro de la misma marca de la red cableada.</t>
  </si>
  <si>
    <t>CABLES</t>
  </si>
  <si>
    <t>13.1</t>
  </si>
  <si>
    <t xml:space="preserve">Los cables deben cumplir los siguientes requerimientos: </t>
  </si>
  <si>
    <t>13.2</t>
  </si>
  <si>
    <t xml:space="preserve">Estar en grupos de unidades de 4-pares. </t>
  </si>
  <si>
    <t>13.3</t>
  </si>
  <si>
    <t>Manejar anchos de banda de 1000MHz según lo especificado por el estándar ISO 11801 para categoría 7A.</t>
  </si>
  <si>
    <t>13.4</t>
  </si>
  <si>
    <t>El cable debe cumplir  con IEC 61156-5, IEC 60754, IEC 60332-3, IEC 61034.</t>
  </si>
  <si>
    <t>13.5</t>
  </si>
  <si>
    <t>Es requisito obligatorio para su verificación anexar documentos que indiquen que el cable es de 1000 MHz con conductores calibre 23 AWG.</t>
  </si>
  <si>
    <t>13.6</t>
  </si>
  <si>
    <t>El cable debe venir marcado como Cat 7A. y con el nombre del fabricante que ofrece la conectividad.</t>
  </si>
  <si>
    <t>13.7</t>
  </si>
  <si>
    <t>El cable debe ser S/FTP con un foil recubriendo cada uno de los pares y una malla alrededor de los 4 pares.</t>
  </si>
  <si>
    <t>13.8</t>
  </si>
  <si>
    <t>El cable debe cumplir mínimo con los siguientes rangos de temperatura: Para Almacenamiento y para operación desde  -20 ºC a +75 ºC.</t>
  </si>
  <si>
    <t>13.9</t>
  </si>
  <si>
    <t>Se verificará a través de un laboratorio reconocido por la NRTL (UL o ETL) las características de flamabilidad de la chaqueta IEC 60332-3.</t>
  </si>
  <si>
    <t>13.10</t>
  </si>
  <si>
    <t>El cable debe tener un diámetro máximo de 7.8 mm.</t>
  </si>
  <si>
    <t>13.11</t>
  </si>
  <si>
    <t>El cable categoría 7A debe haber sido probado por un laboratorio externo en función de los requerimientos ISO 11801 y IEC 61156.</t>
  </si>
  <si>
    <t>13.12</t>
  </si>
  <si>
    <t>La ficha técnica original del cable del fabricante deberá exhibir el desempeño típico en un modelo de canal de 100 metros a 1000 MHz , los requisitos mínimos solicitados se listan a continuación:
Pérdidas de inserción :máxima  56 dB
ACR mayor a 22.8 dB
PSNEXT, mayor a 80 dB
RL mayor a   24 dB</t>
  </si>
  <si>
    <t>13.13</t>
  </si>
  <si>
    <t>La información se podrá consultar a través de la página web oficial del fabricante.</t>
  </si>
  <si>
    <t>13.14</t>
  </si>
  <si>
    <t>PRUEBAS</t>
  </si>
  <si>
    <t xml:space="preserve">Antes del cierre del sistema se deben hacer las pruebas de todos los canales de cables recientemente instalados. </t>
  </si>
  <si>
    <t>13.15</t>
  </si>
  <si>
    <t>Prueba del canal de cable de cobre</t>
  </si>
  <si>
    <t xml:space="preserve">Todas las pruebas de campo de la Categoría 7A /Clase Fa deben ser realizadas con un dispositivo aprobado de prueba de campo de par trenzado balanceado bajo IEC 61935 y/o aprobados por el fabricante de cableado estructurado.
Todos los canales instalados de la Categoría 7A /Clase Fa deben funcionar igual o mejor que los requerimientos mínimos especificados en la tabla a continuación: </t>
  </si>
  <si>
    <t>13.16</t>
  </si>
  <si>
    <t>Parámetro</t>
  </si>
  <si>
    <t>1000 MHz</t>
  </si>
  <si>
    <t>Pérdida de inserción (Máximo)</t>
  </si>
  <si>
    <t>67.6 dB</t>
  </si>
  <si>
    <t>Pérdida NEXT (Mínimo)</t>
  </si>
  <si>
    <t>47.9 dB</t>
  </si>
  <si>
    <t>PS NEXT(Mínimo)</t>
  </si>
  <si>
    <t>44.9 dB</t>
  </si>
  <si>
    <t>ACR (Mínimo)</t>
  </si>
  <si>
    <t>-19.6 dB</t>
  </si>
  <si>
    <t>PS ACR (Mínimo)</t>
  </si>
  <si>
    <t>-22.6 dB</t>
  </si>
  <si>
    <t>ELFEXT (Mínimo)</t>
  </si>
  <si>
    <t>27.4dB</t>
  </si>
  <si>
    <t>PS ELFEXT (Mínimo)</t>
  </si>
  <si>
    <t>24.4 dB</t>
  </si>
  <si>
    <t>Pérdida del retorno (Mínimo)</t>
  </si>
  <si>
    <t>6.0 dB</t>
  </si>
  <si>
    <t>Retardo de Prop (Mínimo)</t>
  </si>
  <si>
    <t>545 ns</t>
  </si>
  <si>
    <t>Retardo de sesgo (Mínimo)</t>
  </si>
  <si>
    <t>30 ns</t>
  </si>
  <si>
    <t>13.17</t>
  </si>
  <si>
    <t xml:space="preserve">Todos los cables de backbone de par trenzado balanceado que excedan 90 m (295 ft) o 100 m (328 ft) deben ser probados al 100% por continuidad si no se requieren aseguramiento de las aplicaciones. </t>
  </si>
  <si>
    <t>13.18</t>
  </si>
  <si>
    <t xml:space="preserve">Los cables horizontales y de backbone de par trenzado balanceado Categoría 7 A /Clase Fa, cuya longitud no exceda 90 m (295 ft) para el enlace básico y 100 m (328 ft) para el canal serán probados al 100 por ciento de acuerdo con ISO/IEC 11801: Los parámetros de prueba incluyen el mapa de cables más la continuidad del blindaje SFTP (cuando esté presente), pérdida de inserción, longitud, pérdida NEXT (par a par), pérdida NEXT (sumatoria de potencias), pérdida ELFEXT (par a par), pérdida ELFEXT (sumatoria de potencias), pérdida del retorno, pérdida de inserción, demora de la propagación, Resistencia de bucle, Resistencia de desbalance. </t>
  </si>
  <si>
    <t xml:space="preserve">SISTEMA TROCAL DE FIBRA OPTICA PRECONECTORIZADA </t>
  </si>
  <si>
    <t>14.1</t>
  </si>
  <si>
    <t xml:space="preserve">En caso de requerir fibra óptica en el proyecto se deben cumplir las siguientes especificaciones.
Además de cumplirse con las especificaciones descritas en las normas en la ISO/IEC 11801 y TIA deben cumplirse los requisitos de esta sección, los cuales son aplicables a todos los componentes de fibra óptica descritos a continuación. El backbone del edificio se manejará con fibra óptica pre-terminada en conectores MTP/MPO – MTP/MPO de uso interior multimodo de 12 hilos 9/125 OS2, esta red se distribuye desde el cuarto técnico principal, hasta cada uno de los cuartos de telecomunicaciones en topología estrella. </t>
  </si>
  <si>
    <t>SISTEMA DE TRONCALES DE FIBRA ÓPTICA PRECONECTORIZADAS</t>
  </si>
  <si>
    <t>15.1</t>
  </si>
  <si>
    <t>Para las conexiones de óptica paralela se requieren enlaces MTP de 12 y/o 8 Fibras en cada extremo, los tendidos en fibra interior deben ser  pre-conectorizados OS2, tipo LS0H-3, con la polaridad requerida para la conformación del canal.</t>
  </si>
  <si>
    <t>15.2</t>
  </si>
  <si>
    <t xml:space="preserve">Se solicita Fibra óptica (OS2) de 12 Hilos MTP a MTP. </t>
  </si>
  <si>
    <t>15.3</t>
  </si>
  <si>
    <t>Los cables basados en 8 Fibras deben distinguirse físicamente de los cables basados en 12 Fibras, esto se debe evidenciar en el catálogo de los cables troncales.</t>
  </si>
  <si>
    <t>15.4</t>
  </si>
  <si>
    <t>La pérdida máxima de la interfaz será de 0.3dB</t>
  </si>
  <si>
    <t>15.5</t>
  </si>
  <si>
    <t>Debe tener cubierta de tipo Low Smoke Zero Halogen LS0H-3</t>
  </si>
  <si>
    <t>15.6</t>
  </si>
  <si>
    <t xml:space="preserve">Estar construidos a la medida y probados en fábrica para asegurar su calidad y desempeño óptico. </t>
  </si>
  <si>
    <t>15.7</t>
  </si>
  <si>
    <t>Disponibles en al menos dos colores (aqua y otro) para poder hacer segregación de servicios y/o aplicaciones.</t>
  </si>
  <si>
    <t>15.8</t>
  </si>
  <si>
    <t>Estar disponible en configuraciones de 12, 24, 36, 48, 72, 96 y 144 hilos, en donde cada subgrupo de 12 hilos tenga una cubierta con diámetro exterior no mayor a 3 mm, para un mejor provecho del espacio en canalizaciones y organizadores de cables.</t>
  </si>
  <si>
    <t>15.9</t>
  </si>
  <si>
    <t>Debe incluir mínimo una manga de tracción que facilite el proceso de instalación.</t>
  </si>
  <si>
    <t>15.10</t>
  </si>
  <si>
    <t>Debe permitir configurar el pinado (género) del conector MTP.</t>
  </si>
  <si>
    <t>15.11</t>
  </si>
  <si>
    <t>Temperatura de Operación de -20°C a 70°C</t>
  </si>
  <si>
    <t>15.12</t>
  </si>
  <si>
    <t>Debe cumplir estándares como: ISO/IEC 11801-1 y/o  ANSI/TIA 568.3 y/o IEC 61300-3-30.</t>
  </si>
  <si>
    <t>15.13</t>
  </si>
  <si>
    <t>Deben tener la opción de extender su longitud para permitir adiciones a enlaces Plug &amp; Play a través de la opción de configuración de su número de parte.</t>
  </si>
  <si>
    <t>15.14</t>
  </si>
  <si>
    <t>Debe tener la posibilidad de configurarse con armadura o sin armadura.</t>
  </si>
  <si>
    <t>15.15</t>
  </si>
  <si>
    <t>Debe cumplir con los métodos de polaridad definidos por el estándar (A, B y C), se ofrecerá la polaridad requerida para las aplicaciones de óptica paralela.</t>
  </si>
  <si>
    <t>15.16</t>
  </si>
  <si>
    <t>Se debe adjuntar reporte IEC para el cable troncal, este será emitido por un laboratorio aprobado por ISO 17025</t>
  </si>
  <si>
    <t>15.17</t>
  </si>
  <si>
    <t>Deberá ser de la misma marca de conectividad.</t>
  </si>
  <si>
    <t>CORDONES DE FIBRA ÓPTICA MTP (JUMPERS)</t>
  </si>
  <si>
    <t>Los jumpers deberán tener reporte de tercera parte en conformidad a IEC, además debe cumplir con las siguientes características:</t>
  </si>
  <si>
    <t>16.2</t>
  </si>
  <si>
    <t xml:space="preserve">Deberá tener la posibilidad de configurarse en diferentes longitudes. La longitud estará basada en la disposición de los equipos y las bandejas de fibra óptica, no se aceptará holgura excesiva de cable dentro de los racks. </t>
  </si>
  <si>
    <t>16.3</t>
  </si>
  <si>
    <t>Deberán utilizar cable con diámetro externo menor a 3 mm.</t>
  </si>
  <si>
    <t>16.4</t>
  </si>
  <si>
    <t xml:space="preserve"> Deben incorporar la opción de cambiar la polaridad en sitio, así como el género del conector, la herramienta debe estar disponible como número de parte en la ficha técnica del fabricante de la solución. </t>
  </si>
  <si>
    <t>16.5</t>
  </si>
  <si>
    <t>Se deben poder ofrecer opciones de conector basados en 8 fibras o 12 Fibras.</t>
  </si>
  <si>
    <t>16.6</t>
  </si>
  <si>
    <t>Los cables basados en 8 Fibras deben tener un distintivo de los cables de 12 fibras, esta información se debe verificar en el sitio web del fabricante.</t>
  </si>
  <si>
    <t>16.7</t>
  </si>
  <si>
    <t>El conector debe cumplir las especificaciones de  IEC 61754-7</t>
  </si>
  <si>
    <t>16.8</t>
  </si>
  <si>
    <t>Atenuación máxima del cable 0.4/0.4/0.3 en 1310/1383/1550nm respectivamente</t>
  </si>
  <si>
    <t>16.9</t>
  </si>
  <si>
    <t>Deberán estar verificado al 100% en pruebas ópticas para cumplir con las siguientes especificaciones de desempeño para 9/125:</t>
  </si>
  <si>
    <t>16.10</t>
  </si>
  <si>
    <t>Pérdida de Inserción Máxima del conector en  (dB): 0.3</t>
  </si>
  <si>
    <t>16.11</t>
  </si>
  <si>
    <t>Mono marca con la solución de conectividad y fibra.</t>
  </si>
  <si>
    <t>DISTRIBUIDORES DE FIBRA ÓPTICA (PRINCIPAL)</t>
  </si>
  <si>
    <t>17.1</t>
  </si>
  <si>
    <t>Deben tener un diseño compacto de 1, 2 o 4 RU de acuerdo con el diseño propuesto; cada unidad de rack debe tener capacidad de concentrar al menos 4 placas adaptadoras MTP a MTP.</t>
  </si>
  <si>
    <t>17.2</t>
  </si>
  <si>
    <t xml:space="preserve">Las bandejas deben estar en capacidad de utilizar placas adaptadoras de fibra ST, FC, LC, SC,MTP-MTP, bandejas de empalme, Módulos MTP a LC y módulos de empalme. </t>
  </si>
  <si>
    <t>17.3</t>
  </si>
  <si>
    <t>Debe incluir puerta frontal y posterior translúcidas con llave, las puertas deben tener cierre magnético y ser completamente removibles.</t>
  </si>
  <si>
    <t>17.4</t>
  </si>
  <si>
    <t>Debe integrar un porta etiquetas desplegable al que se puede acceder incluso cuando la puerta está cerrada</t>
  </si>
  <si>
    <t>17.5</t>
  </si>
  <si>
    <t>Tener una cubierta superior removible.</t>
  </si>
  <si>
    <t>17.6</t>
  </si>
  <si>
    <t>Tener una bandeja deslizante que se desplaza desde la parte delantera y trasera de la estructura, totalmente desmontable para un mayor acceso y con puntos de parada en su proceso</t>
  </si>
  <si>
    <t>17.7</t>
  </si>
  <si>
    <t>Debe Incorporar un soporte de cable trasero y un soporte de gestión de fibra desmontable y guiado en el punto de entrada de fibra para garantizar que exista una holgura adecuada del cable al extender la bandeja hacia adelante y hacia atrás.</t>
  </si>
  <si>
    <t>17.8</t>
  </si>
  <si>
    <t>Debe utilizar administradores de cables frontales con bisagras capaces de administrar las 96 fibras en uno o ambos lados.</t>
  </si>
  <si>
    <t>17.9</t>
  </si>
  <si>
    <t>Los soportes de montaje deben permitir instalar la bandeja en el rack en al menos tres posiciones.</t>
  </si>
  <si>
    <t>17.10</t>
  </si>
  <si>
    <t>Sobre los soportes de montaje debe tener orificios abiertos que permiten preinstalar la bandeja.</t>
  </si>
  <si>
    <t>17.11</t>
  </si>
  <si>
    <t>Utilice clips de administración de cables traseros de dos niveles a presión que permiten múltiples opciones de montaje y enrutamiento de cables</t>
  </si>
  <si>
    <t>17.12</t>
  </si>
  <si>
    <t>Tener un panel de etiquetado que se pueda ver con las puertas cerradas</t>
  </si>
  <si>
    <t>17.13</t>
  </si>
  <si>
    <t>La bandeja deberá tener reporte de tercera parte en conformidad a IEC.</t>
  </si>
  <si>
    <t>17.14</t>
  </si>
  <si>
    <t>Los adaptadores  MTP a MTP deben poder configurarse con polaridad A y B en diferentes colores.</t>
  </si>
  <si>
    <t>17.15</t>
  </si>
  <si>
    <t>Disponible en configuraciones de 1, 2, 4, 6 Y 8 puertos por placa</t>
  </si>
  <si>
    <t>17.16</t>
  </si>
  <si>
    <t>Deben estar en capacidad de operar con fibras basadas en 8 Fibras y 12 Fibras.</t>
  </si>
  <si>
    <t>17.17</t>
  </si>
  <si>
    <t xml:space="preserve">Compatible con la solución de bandejas y Paneles propuestos. </t>
  </si>
  <si>
    <t>17.18</t>
  </si>
  <si>
    <t>Debe tener disponibles placas adaptadoras ciegas para permitir crecimiento futuro.</t>
  </si>
  <si>
    <t>17.19</t>
  </si>
  <si>
    <t>La solución propuesta debe ser compatible con la solución de paneles propuesto para los gabinetes de servidores.</t>
  </si>
  <si>
    <t>PANELES DE FIBRA ÓPTICA Y COBRE (EDAs) (paneles planos de fibra óptica de cobre y adaptadores MTP/MPO)</t>
  </si>
  <si>
    <t>18.1</t>
  </si>
  <si>
    <t>Deben tener la capacidad de albergar adaptadores, módulos de fibra y cobre en el mismo panel en 1 RU en configuración plana y angulada</t>
  </si>
  <si>
    <t>18.2</t>
  </si>
  <si>
    <t>Capacidad para contener hasta 48 hilos en 1 RU</t>
  </si>
  <si>
    <t>18.3</t>
  </si>
  <si>
    <t>Temperatura de operación de -20°C – 70°C</t>
  </si>
  <si>
    <t>18.4</t>
  </si>
  <si>
    <t xml:space="preserve">Para las piezas plásticas tanto del panel como del organizador de cables se debe cumplir con clasificación UL 94 V-0, retardante a la llama. </t>
  </si>
  <si>
    <t>18.5</t>
  </si>
  <si>
    <t xml:space="preserve">Los paneles deben estar en capacidad de utilizar placas adaptadoras de fibra ST, FC, LC, SC, MTP-MTP, Módulos MTP a LC y módulos de empalme. </t>
  </si>
  <si>
    <t>18.6</t>
  </si>
  <si>
    <t>El panel debe estar certificado por Underwriters Laboratories según las normas de los Estados Unidos y las normas de telecomunicaciones canadienses C22.2.</t>
  </si>
  <si>
    <t>18.7</t>
  </si>
  <si>
    <t>El panel plano debe adicionar organizador de cables frontal que permita la marcación del sistema y la organización de los cordones sin requerir organizador horizontal.</t>
  </si>
  <si>
    <t>18.8</t>
  </si>
  <si>
    <t>Debe adicionarse soporte de cables posterior metálico para alivianar y asegurar los cables troncales</t>
  </si>
  <si>
    <t>18.9</t>
  </si>
  <si>
    <t>18.10</t>
  </si>
  <si>
    <t>18.11</t>
  </si>
  <si>
    <t>18.12</t>
  </si>
  <si>
    <t>Compatible con la solución de bandejas y Paneles propuestos.</t>
  </si>
  <si>
    <t>18.13</t>
  </si>
  <si>
    <t>18.14</t>
  </si>
  <si>
    <t>De requerirse se adicionarán placas de cobre para la instalación de cableado categoría 6A.</t>
  </si>
  <si>
    <t>18.15</t>
  </si>
  <si>
    <t xml:space="preserve">PLIGHT WAYS / CANALIZACION DEL SISTEMA DE FIBRA OPTICA </t>
  </si>
  <si>
    <t>19.1</t>
  </si>
  <si>
    <t>Debe cumplir con IEC 60695-11-10, IEC 61249-2-21, ROHS y debe ser UL 2024</t>
  </si>
  <si>
    <t>19.2</t>
  </si>
  <si>
    <t>Debe ofrecerse una garantía de 5 años, el fabricante de cableado articulará esta garantía a los entregables del proyecto.</t>
  </si>
  <si>
    <t>19.3</t>
  </si>
  <si>
    <t>Debe integrar caídas de cable que permitan su adición cuando los tramos ya estén instalados para el circuito del CPD y trompetas para la conexión en los ENIs</t>
  </si>
  <si>
    <t>19.4</t>
  </si>
  <si>
    <t>Se adicionarán adaptadores de salidas tipo trompeta para las caídas de cable.</t>
  </si>
  <si>
    <t>19.5</t>
  </si>
  <si>
    <t>El sistema será soportado al techo o a la bandeja tipo malla, se evaluarán ambas alternativas en sitio de tal forma que no afecte la estética de la sala ni su funcionalidad.</t>
  </si>
  <si>
    <t>19.6</t>
  </si>
  <si>
    <t>Se debe garantizar con carta por parte del fabricante la disponibilidad del producto, este documento se debe adjuntar a la oferta.</t>
  </si>
  <si>
    <t>19.7</t>
  </si>
  <si>
    <t>Se deberá adicionar tubería flexible de la misma marca del ducto LSZH para proteger la fibra óptica en la entrada del gabinete.</t>
  </si>
  <si>
    <t>V HSI  ( Cables de Interconexcion directa)</t>
  </si>
  <si>
    <r>
      <t xml:space="preserve">Estar disponible en  </t>
    </r>
    <r>
      <rPr>
        <sz val="9"/>
        <color rgb="FF000000"/>
        <rFont val="Calibri"/>
        <family val="2"/>
        <scheme val="major"/>
      </rPr>
      <t>cables de conexión directa (DAC) directos y de conexión, cables de cobre activos (ACC y AEC) y cables ópticos activos (AOC) en velocidades que van desde 800G a 10G.</t>
    </r>
  </si>
  <si>
    <r>
      <t xml:space="preserve">Estar disponible </t>
    </r>
    <r>
      <rPr>
        <sz val="9"/>
        <color rgb="FF000000"/>
        <rFont val="Calibri"/>
        <family val="2"/>
        <scheme val="major"/>
      </rPr>
      <t xml:space="preserve">en factores de forma OSFP-RFS TOP, OSFP-RHS, QSFP-DD, QSFP, SFP-DD y SFP a 100G/carril y 50G/carril usando PAM4, y 25G/carril y 10G/carril usando NRZ. </t>
    </r>
  </si>
  <si>
    <r>
      <t xml:space="preserve">Deben garantizar </t>
    </r>
    <r>
      <rPr>
        <sz val="9"/>
        <color rgb="FF000000"/>
        <rFont val="Calibri"/>
        <family val="2"/>
        <scheme val="major"/>
      </rPr>
      <t>aplicaciones típicas incluyen centros de datos que requieren opciones de cableado confiables</t>
    </r>
  </si>
  <si>
    <r>
      <t xml:space="preserve">Deben ofrecer </t>
    </r>
    <r>
      <rPr>
        <sz val="9"/>
        <color rgb="FF000000"/>
        <rFont val="Calibri"/>
        <family val="2"/>
        <scheme val="major"/>
      </rPr>
      <t xml:space="preserve"> baja latencia y alta calida</t>
    </r>
    <r>
      <rPr>
        <sz val="9"/>
        <color theme="1"/>
        <rFont val="Calibri"/>
        <family val="2"/>
        <scheme val="major"/>
      </rPr>
      <t xml:space="preserve">d </t>
    </r>
    <r>
      <rPr>
        <sz val="9"/>
        <color rgb="FF000000"/>
        <rFont val="Calibri"/>
        <family val="2"/>
        <scheme val="major"/>
      </rPr>
      <t xml:space="preserve"> Probadas de forma independiente para ser interoperables con la mayoría de los principales fabricantes de equipos</t>
    </r>
    <r>
      <rPr>
        <sz val="9"/>
        <color theme="1"/>
        <rFont val="Calibri"/>
        <family val="2"/>
        <scheme val="major"/>
      </rPr>
      <t xml:space="preserve">. </t>
    </r>
  </si>
  <si>
    <r>
      <t>S</t>
    </r>
    <r>
      <rPr>
        <sz val="9"/>
        <color rgb="FF000000"/>
        <rFont val="Calibri"/>
        <family val="2"/>
        <scheme val="major"/>
      </rPr>
      <t>oport</t>
    </r>
    <r>
      <rPr>
        <sz val="9"/>
        <color theme="1"/>
        <rFont val="Calibri"/>
        <family val="2"/>
        <scheme val="major"/>
      </rPr>
      <t>ar</t>
    </r>
    <r>
      <rPr>
        <sz val="9"/>
        <color rgb="FF000000"/>
        <rFont val="Calibri"/>
        <family val="2"/>
        <scheme val="major"/>
      </rPr>
      <t xml:space="preserve"> rentab</t>
    </r>
    <r>
      <rPr>
        <sz val="9"/>
        <color theme="1"/>
        <rFont val="Calibri"/>
        <family val="2"/>
        <scheme val="major"/>
      </rPr>
      <t xml:space="preserve">ilidad </t>
    </r>
    <r>
      <rPr>
        <sz val="9"/>
        <color rgb="FF000000"/>
        <rFont val="Calibri"/>
        <family val="2"/>
        <scheme val="major"/>
      </rPr>
      <t>y flexible para sus conexiones de equipos de conexión directa de alta velocidad.</t>
    </r>
  </si>
  <si>
    <t xml:space="preserve">1.6 </t>
  </si>
  <si>
    <t xml:space="preserve">Debe garantizar en su Catalogo y confirmar en el sitio web del fabricante que tiene compatibilidad con  equipos activos del capitulo Swich </t>
  </si>
  <si>
    <t>21.1</t>
  </si>
  <si>
    <t xml:space="preserve">La garantía que deberá presentar el fabricante debe ser emitida por el mismo fabricante de la solución de cableado estructurado, y no por un instalador, por un tiempo mínimo de 20 años, en la que se especifique una garantía de fabricación de los componentes, performance, mano de obra y aplicaciones. Es requisito obligatorio anexar la carta del fabricante en donde se indique que se darán estos 4 tipos de garantía. </t>
  </si>
  <si>
    <t>21.2</t>
  </si>
  <si>
    <t>Se debe entregar con esta propuesta un modelo original de garantía directamente del fabricante, la cual debe incluir además de las anteriores condiciones, las siguientes características:</t>
  </si>
  <si>
    <t>21.3</t>
  </si>
  <si>
    <t>Estándares que cubre la garantía</t>
  </si>
  <si>
    <t>21.3.1</t>
  </si>
  <si>
    <t xml:space="preserve"> ISO/IEC 11801-1, ISO/IEC 11801-2, ISO/IEC 11801-3, ISO/IEC 11801-4, ISO/IEC 11801-5, ISO/IEC 11801-6 y enmiendas aplicables (clase EA y fibra)</t>
  </si>
  <si>
    <t>21.3.2</t>
  </si>
  <si>
    <t>CENELEC EN 50173-1, CENELEC EN 50173-2, CENELEC EN 50173-3, CENELEC EN 50173-4, CENELEC EN 50173-5, CENELEC EN 50173-6 y enmiendas aplicables (clase EA)</t>
  </si>
  <si>
    <t>21.3.3</t>
  </si>
  <si>
    <t>ANSI/TIA-568.0-D, ANSI/TIA-568.1-D, ANSI/TIA-568.2-D, (categoría 6A) y ANSI/TIA-568.3-D (fibra).</t>
  </si>
  <si>
    <t>21.3.4</t>
  </si>
  <si>
    <t>Cualquier aplicación existente y futura aprobada por IEEE, ATM Fórum, ANSI o ISO que especifique compatibilidad con el canal instalado:
a)	Ethernet (e.g., 1000BASE-T, 2.5GBASE-T, 5GBASE-T, and 10GBASE-T). 
b)	HDBaseT.
c)	Power over Ethernet (PoE) and Power over HDBaseT (POH) up to 100W (1A per pair).
d)	155 Mb/s ATM,
e)	Todas las aplicaciones requeridas para Fibra óptica de acuerdo con el presupuesto óptico</t>
  </si>
  <si>
    <t>21.3.5</t>
  </si>
  <si>
    <t>Se debe especificar en el modelo original de la garantía del fabricante que el cable soporta temperaturas de operación de 75°C.  Así como enlaces con una longitud de siete (7) metros en configuración de canal.</t>
  </si>
  <si>
    <t>21.3.6</t>
  </si>
  <si>
    <t>Se debe garantizar a través de documento público del fabricante un margen adicional de 10dB en el parámetro de PS ANEXT basado en la ISO/IEC.</t>
  </si>
  <si>
    <t>21.3.7</t>
  </si>
  <si>
    <t>El modelo de garantía de fibra debe incluir las máxima atenuación permitida por aplicación y soportada por la garantía del fabricante.</t>
  </si>
  <si>
    <t>CRITERIOS DEL EQUIPO DE PRUEBA</t>
  </si>
  <si>
    <t>22.1</t>
  </si>
  <si>
    <t xml:space="preserve">Todos los probadores de campo de par trenzado balanceado deben ser calibrados en fábrica cada año calendario por el fabricante del equipo de prueba de campo, tal como se estipula en los manuales suministrados con la unidad de prueba de campo. Antes del comienzo de la prueba se debe proporcionar el certificado de calibración para revisión. </t>
  </si>
  <si>
    <t>22.2</t>
  </si>
  <si>
    <t>22.3</t>
  </si>
  <si>
    <t>22.4</t>
  </si>
  <si>
    <t>22.5</t>
  </si>
  <si>
    <t>22.6</t>
  </si>
  <si>
    <t>ADMINISTRACIÓN Y DOCUMENTACIÓN</t>
  </si>
  <si>
    <t>Etiquetaje</t>
  </si>
  <si>
    <t>23.1</t>
  </si>
  <si>
    <t>23.2</t>
  </si>
  <si>
    <t>23.3</t>
  </si>
  <si>
    <t>23.4</t>
  </si>
  <si>
    <t>23.5</t>
  </si>
  <si>
    <t>23.6</t>
  </si>
  <si>
    <t>23.7</t>
  </si>
  <si>
    <t>Los identificadores se revisarán en conformidad con los requisitos de la entidad, así mismo se deberá marcar en conformidad con el estándar ISO 14763-2.1 o ANSI/TIA 606C.</t>
  </si>
  <si>
    <t>Cableado horizontal</t>
  </si>
  <si>
    <t>24.1</t>
  </si>
  <si>
    <t xml:space="preserve">El subsistema horizontal es la parte del sistema de cableado de telecomunicaciones que se extiende desde la salida/conector de telecomunicaciones del área de trabajo hasta el cross-connect o InterConnect horizontal en el cuarto de telecomunicaciones. Consiste en la salida/conector de telecomunicaciones, los cables horizontales, el punto de consolidación opcional y la parte del cross-connect /InterConnect en el cuarto de telecomunicaciones que sirve al cable horizontal. Cada piso de un edificio debe ser servido por su propio Subsistema horizontal. </t>
  </si>
  <si>
    <t xml:space="preserve">Cableado de Backbone </t>
  </si>
  <si>
    <t>24.2</t>
  </si>
  <si>
    <t xml:space="preserve">Los cables permitidos para uso en el backbone incluyen: cobre de par trenzado balanceado 100W de 4 pares, cobre de par trenzado balanceado 100W multipares, cobre de par trenzado balanceado 100W híbridos o atados, fibra óptica multimodo 50/125mm o 62.5/125mm, y cables de fibra óptica monomodo 7-10mm. El cable debe soportar aplicaciones de voz, datos e imágenes. Durante la manipulación y la instalación se deben respetar los requerimientos del radio de curvatura y de fortaleza al jalado de todos los cables de backbone. </t>
  </si>
  <si>
    <t>Cableado intra-edificio</t>
  </si>
  <si>
    <t>24.3</t>
  </si>
  <si>
    <t xml:space="preserve">La ruta del cable dentro de un edificio, conectando caja a caja o caja al cuarto del equipo es referida como el Subsistema de backbone Intra-edificio.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</si>
  <si>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Cuarto de telecomunicaciones</t>
  </si>
  <si>
    <t>24.4</t>
  </si>
  <si>
    <t xml:space="preserve"> El Cuarto de telecomunicaciones generalmente es considerado como la instalación de servicio de un piso. Los Cross-connect Horizontales / Floor Distributor enlazan juntos el Subsistema Horizontal y los Subsistemas de Backbone. </t>
  </si>
  <si>
    <t>24.5</t>
  </si>
  <si>
    <t xml:space="preserve"> Los Cross-connect Horizontales / Building Distributor, consistirán en los bloques o paneles de alambrado montados en Bastidor o en la pared para la terminación de cables de cobre o centros de interconexión montados en la pared o en Bastidor o paneles/bandejas de acomodación de fibras para la terminación de fibras ópticas. </t>
  </si>
  <si>
    <t>24.6</t>
  </si>
  <si>
    <t xml:space="preserve">Los espacios Cross-connect incluyen el etiquetaje del hardware para la identificación de los circuitos y de los cordones de parcheo o los alambres cross-connect usados para crear las conexiones de los circuitos en los cross-connects. </t>
  </si>
  <si>
    <t>24.7</t>
  </si>
  <si>
    <t xml:space="preserve">El cuarto de telecomunicaciones debe estar equipado con equipo de telecomunicaciones, las terminaciones de cables y los cross-connects asociados. </t>
  </si>
  <si>
    <t>24.8</t>
  </si>
  <si>
    <t xml:space="preserve">La separación de las fuentes de EMI deberá ser en concordancia con ANSI/TIA-569- E o ISO 14763-2 o los códigos locales. </t>
  </si>
  <si>
    <t>24.9</t>
  </si>
  <si>
    <t xml:space="preserve">La conexión a tierra y puesta a tierra debe ser en concordancia con los códigos y aplicaciones aplicables. Se debe respetar los requerimientos de, ANSI/TIA 607-D, o ISO/IEC 30129 en todo el sistema de cableado y adicionar los componentes allí requeridos. </t>
  </si>
  <si>
    <t>24.10</t>
  </si>
  <si>
    <t xml:space="preserve">El cuarto de telecomunicaciones estará dedicado a la función de telecomunicaciones. El acceso a los cuartos de telecomunicaciones estará restringido al personal de servicio autorizado y no debe ser compartido con servicios del edificio que pueden interferir con los sistemas de telecomunicaciones, o ser usados para servicios de mantenimiento del edificio. </t>
  </si>
  <si>
    <t>24.11</t>
  </si>
  <si>
    <t xml:space="preserve">La iluminación en los cuartos de telecomunicaciones deben ser mínimo de 500 lx (50 foot candles) en el punto de terminación más bajo. El interruptor de la luz debe ser fácilmente accesible al ingresar a la habitación. </t>
  </si>
  <si>
    <t>24.12</t>
  </si>
  <si>
    <t xml:space="preserve">Se deben proporcionar mínimo dos salidas eléctricas dúplex o dos simples dedicadas, cada una en un circuito separado para energizar el equipo. Las salidas adicionales convenientes deben ser instaladas a intervalos de 1.8 m (6 ft) alrededor de las paredes del perímetro. </t>
  </si>
  <si>
    <t>Cuarto del equipo</t>
  </si>
  <si>
    <t>24.13</t>
  </si>
  <si>
    <t xml:space="preserve">El cuarto del equipo debe estar equipado con el equipo de telecomunicaciones, las terminaciones de cables y los cross-connects asociados. </t>
  </si>
  <si>
    <t>24.14</t>
  </si>
  <si>
    <t xml:space="preserve">La separación de las fuentes de EMI debe ser en concordancia con la sección Cuarto de Telecomunicaciones de esta especificación. </t>
  </si>
  <si>
    <t>24.15</t>
  </si>
  <si>
    <t xml:space="preserve">La conexión a tierra y puesta a tierra de comunicaciones deben ser en concordancia con los códigos y regulaciones aplicables. Se recomienda respetar los requerimientos - Ed. 1.0, ANSI/TIA-607-D, o ISO/IEC 30129 ambos en todo el sistema de cableado. </t>
  </si>
  <si>
    <t>24.16</t>
  </si>
  <si>
    <t xml:space="preserve">El cuarto de equipos no debe ser compartido con servicios del edificio que puedan interferir con los sistemas de telecomunicaciones, o ser utilizado para servicios custodios. </t>
  </si>
  <si>
    <t>24.17</t>
  </si>
  <si>
    <t xml:space="preserve">Los relámpagos en los cuartos de telecomunicaciones deben ser mínimo de 500 lx (50 foot candles) en el punto de terminación más bajo. </t>
  </si>
  <si>
    <t>24.18</t>
  </si>
  <si>
    <t>Instalación de acceso</t>
  </si>
  <si>
    <t>24.19</t>
  </si>
  <si>
    <t xml:space="preserve">La instalación de acceso debe estar equipada con el equipo de telecomunicaciones, las terminaciones de cables y los cross-connects asociados. </t>
  </si>
  <si>
    <t>24.20</t>
  </si>
  <si>
    <t xml:space="preserve">La separación de las fuentes de EMI debe ser la especificada por ISO/IEC 14763-2 </t>
  </si>
  <si>
    <t>24.21</t>
  </si>
  <si>
    <t>La conexión a tierra y puesta a tierra de comunicaciones debe ser en concordancia con los códigos y regulaciones aplicables ANSI/TIA-607-D, o ISO/IEC 30129 en todo el sistema de cableado.</t>
  </si>
  <si>
    <t>24.22</t>
  </si>
  <si>
    <t xml:space="preserve">La instalación de acceso no debe ser compartida con servicios del edificio que puedan interferir con los sistemas de telecomunicaciones, o utilizada para servicios custodios. </t>
  </si>
  <si>
    <t>24.23</t>
  </si>
  <si>
    <t xml:space="preserve">La instalación de acceso debe estar ubicada en un área seca no sujeta a inundación y debe estar lo más cerca posible al cuarto de servicios eléctricos para reducir la longitud del conductor de unión al sistema de conexión a tierra eléctrico. </t>
  </si>
  <si>
    <t>24.24</t>
  </si>
  <si>
    <t xml:space="preserve">Los lamparas en los cuartos de telecomunicaciones deben ser mínimo de 500 lx (50 foot candles) en el punto de terminación más bajo. </t>
  </si>
  <si>
    <t>24.25</t>
  </si>
  <si>
    <t>INSTALACIÓN</t>
  </si>
  <si>
    <t xml:space="preserve">Canalizaciones de los cables </t>
  </si>
  <si>
    <t>25.1</t>
  </si>
  <si>
    <t xml:space="preserve">Las canalizaciones serán diseñadas e instaladas para cumplir con los códigos o regulaciones eléctricos y de construcción, locales y nacionales. </t>
  </si>
  <si>
    <t>25.2</t>
  </si>
  <si>
    <t xml:space="preserve">La conexión a tierra y puesta a tierra de las canalizaciones debe cumplir con los códigos y las regulaciones aplicables. </t>
  </si>
  <si>
    <t>25.3</t>
  </si>
  <si>
    <t xml:space="preserve">Las canalizaciones no deben tener bordes afilados que puedan estar en contacto con los cables de telecomunicaciones. </t>
  </si>
  <si>
    <t>25.4</t>
  </si>
  <si>
    <t xml:space="preserve">El número de cables colocado en una canaleta no debe exceder las especificaciones del fabricante, de las normas citadas en las especificaciones técnicas, además no se debe afectar la forma geométrica del cable. </t>
  </si>
  <si>
    <t>25.5</t>
  </si>
  <si>
    <t xml:space="preserve">Las canalizaciones no deben estar ubicadas en los ejes del ascensor. </t>
  </si>
  <si>
    <r>
      <t>Enrutamiento de cables Intra edificios</t>
    </r>
    <r>
      <rPr>
        <sz val="9"/>
        <color theme="1"/>
        <rFont val="Calibri"/>
        <family val="2"/>
        <scheme val="major"/>
      </rPr>
      <t xml:space="preserve"> </t>
    </r>
  </si>
  <si>
    <t>25.6</t>
  </si>
  <si>
    <t xml:space="preserve">El subsistema de backbone incluirá el cable instalado de manera vertical entre los cuartos de telecomunicaciones del piso y los cross-connect principales e intermedios en un edificio de varios pisos y el cable instalado horizontalmente entre los cuartos de telecomunicaciones y los cross-connect principales e intermedios en una construcción de un solo piso como una escuela o fábrica. </t>
  </si>
  <si>
    <t>25.7</t>
  </si>
  <si>
    <t xml:space="preserve">A menos que el fabricante recomiende lo contrario, todos los cables de fibra deben ser enrutados en los ductos internos. </t>
  </si>
  <si>
    <t>25.8</t>
  </si>
  <si>
    <t xml:space="preserve">Las fibras deben ser terminadas en los cuartos de telecomunicaciones usando los conectores solicitados en el presente documento en centros de interconexión montados en la pared o paneles de montaje en bastidor equipados con suficientes puertos, espacio de almacenamiento y bandejas de empalme para terminar y asegurar todas las fibras. </t>
  </si>
  <si>
    <t>25.9</t>
  </si>
  <si>
    <t xml:space="preserve">La ranura/manga del elevador debe contar con el espacio adecuado para ingresar al área en una fecha posterior en todos los cuartos de telecomunicaciones, de manera que no sea necesario taladrar ranuras/mangas adicionales. </t>
  </si>
  <si>
    <t>25.10</t>
  </si>
  <si>
    <t xml:space="preserve">Los cables de backbone deben ser instalados en una topología de estrella, emanando desde el cross-connect principal /Distribuidor de Campus a cada cuarto de telecomunicaciones. Entre el cross-connect principal y el cross-connect horizontal puede estar presente un cross-connect intermedio/Distribuidor de Edificio. Esto es conocido como una topología de estrella jerárquica. </t>
  </si>
  <si>
    <t>25.11</t>
  </si>
  <si>
    <t xml:space="preserve">Por lo menos un cable de par trenzado balanceado de 4 pares, híbrido/atado o multipar debe ser enrutado por cada segmento de backbone intra-edificios. </t>
  </si>
  <si>
    <t>25.12</t>
  </si>
  <si>
    <t xml:space="preserve">La fibra óptica debe ser enrutada por cualquier segmento de backbone mayor a 90 m (295 ft.). Si el segmento de backbone Intra-edificio es menor a 90 m (295 ft), y la fibra no es enrutada, el cable de par trenzado balanceado debe ser de una categoría 6A  mayor. </t>
  </si>
  <si>
    <t>25.13</t>
  </si>
  <si>
    <t xml:space="preserve">Las Canalizaciones de backbone deben ser instaladas o seleccionadas de manera que se mantenga el radio de curvatura mínimo de los cables de backbone dentro de las especificaciones del fabricante durante y después de la instalación. </t>
  </si>
  <si>
    <t>25.14</t>
  </si>
  <si>
    <r>
      <t>Enrutamiento del cable inter-edificios</t>
    </r>
    <r>
      <rPr>
        <sz val="9"/>
        <color theme="1"/>
        <rFont val="Calibri"/>
        <family val="2"/>
        <scheme val="major"/>
      </rPr>
      <t xml:space="preserve"> </t>
    </r>
  </si>
  <si>
    <t>25.15</t>
  </si>
  <si>
    <t>El subsistema de backbone debe incluir el cable instalado entre los edificios por vía subterránea, túnel, cavada directa, aérea o cualquier combinación de estos desde el cross-connect principal hasta un cross-connect intermedio en un campus de varios pisos</t>
  </si>
  <si>
    <t>25.16</t>
  </si>
  <si>
    <t>25.17</t>
  </si>
  <si>
    <t xml:space="preserve">Las fibras deben ser terminadas en los cuartos de telecomunicaciones usando los conectores referenciados en centros de interconexión montados en la pared o paneles de montaje en bastidor equipados con suficientes puertos, espacio de almacenamiento y bandejas de empalme para terminar y asegurar todas las fibras. </t>
  </si>
  <si>
    <t>25.18</t>
  </si>
  <si>
    <t xml:space="preserve">En un sistema subterráneo se debe contar con el espacio adecuado para los conductos subterráneos y con acceso en cada edificio. Los conductos no deben exceder un factor de llenado de 40%. </t>
  </si>
  <si>
    <t>25.19</t>
  </si>
  <si>
    <t xml:space="preserve">Todos los sistemas subterráneos deben estar diseñados de manera que se evite que el agua que escurre ingrese al edificio. </t>
  </si>
  <si>
    <t>25.20</t>
  </si>
  <si>
    <t xml:space="preserve">Los cables de backbone debe ser instalados en una topología de estrella, emanando desde el cross-connect principal hasta cada cuarto de telecomunicaciones del edificio. Todos los cables inter-edificios deben ser instalados bajo los códigos y regulaciones aplicables. </t>
  </si>
  <si>
    <t>25.21</t>
  </si>
  <si>
    <t xml:space="preserve">La fibra óptica debe ser enrutada por todos los segmentos de backbone inter-edificios, y como una recomendación, por cada segmento de backbone inter-edificio se debe enlutar por lo menos un cable de par trenzado balanceado. </t>
  </si>
  <si>
    <t>25.22</t>
  </si>
  <si>
    <t xml:space="preserve">Las Canalizaciones backbone deben ser instaladas o seleccionadas de manera que se mantenga el radio de curvatura mínimo de los cables de backbone dentro de las especificaciones del fabricante del cable, durante y después de la instalación. </t>
  </si>
  <si>
    <t xml:space="preserve">Enrutamiento del cable horizontal </t>
  </si>
  <si>
    <t>25.23</t>
  </si>
  <si>
    <t xml:space="preserve">Todos los cables horizontales, sin importar el tipo de medio, no deben exceder 90 m (295 ft) desde las salidas de telecomunicaciones en el área de trabajo hasta el cross connect horizontal. </t>
  </si>
  <si>
    <t>25.24</t>
  </si>
  <si>
    <t xml:space="preserve">La longitud combinada de los jumpers, o los cordones de parcheo y los cables del equipo en el cuarto de telecomunicaciones y el área de trabajo no debe exceder 10m (33 ft) a menos que sean utilizados en conjunción con una salida de telecomunicaciones multiusuarios. </t>
  </si>
  <si>
    <t>25.25</t>
  </si>
  <si>
    <t xml:space="preserve">Hasta cada área de trabajo se deben enlutar dos cables horizontales. Por lo menos un cable horizontal conectado a una salida de información será de 4 pares, par trenzado balanceado de 100 W. </t>
  </si>
  <si>
    <t>25.26</t>
  </si>
  <si>
    <t xml:space="preserve">Se recomienda mantener una distancia mínima del cable horizontal de 15m (49 ft.) entre los cuartos de telecomunicaciones y las áreas de trabajo. </t>
  </si>
  <si>
    <t>25.27</t>
  </si>
  <si>
    <t xml:space="preserve">Para instalaciones con puntos de consolidación, se deben mantener una distancia mínima del cable horizontal de 15m (49 ft.) entre el cuarto de telecomunicaciones y el punto de consolidación, y de 5m (16 ft.) entre el punto de consolidación y el área de trabajo. </t>
  </si>
  <si>
    <t>25.28</t>
  </si>
  <si>
    <t xml:space="preserve">Las Canalizaciones backbone deben ser instaladas o seleccionadas de manera que se mantenga el radio de curvatura mínimo de los cables de backbone dentro de las especificaciones del fabricante, durante y después de la instalación. </t>
  </si>
  <si>
    <t>25.29</t>
  </si>
  <si>
    <t xml:space="preserve">En cableados de techo abierto, se debe contar con soportes de cable de manera que sean estructuralmente independientes del techo suspendido, sus marcos, o soportes. Estos soportes deben estar a no más de 1.5 m (5 ft) de distancia. </t>
  </si>
  <si>
    <t>25.30</t>
  </si>
  <si>
    <t>Para aplicaciones de voz o datos, los cables de par trenzado balanceado de 4 pares o de fibra óptica deben ser enrutados usando una topología de estrella desde el cuarto de telecomunicaciones que sirve ese piso hasta cada salida de información adicional.</t>
  </si>
  <si>
    <t>25.31</t>
  </si>
  <si>
    <t xml:space="preserve">El Contratista debe respetar los requerimientos de radio de curvatura y fortaleza al jalado de los cables de par trenzado balanceado de 4 pares y de fibra óptica durante la manipulación y la instalación. </t>
  </si>
  <si>
    <t>25.32</t>
  </si>
  <si>
    <t xml:space="preserve">Cada ruta de los cables de par trenzado balanceado entre la parte horizontal de los cross-connect en la caja de telecomunicaciones y la salida de información no debe contener uniones. </t>
  </si>
  <si>
    <t>25.33</t>
  </si>
  <si>
    <t xml:space="preserve">En un ambiente de techo falso, se debe respetar un mínimo de 3 pulgadas (75 mm) entre los soportes del cable y el techo falso. </t>
  </si>
  <si>
    <t>25.34</t>
  </si>
  <si>
    <t xml:space="preserve">Las rutas continuas de los conductos instalados por el contratista no deben exceder 30.5 m (100 ft) o contener más de dos (2) curvaturas de 90 grados sin usar las cajas de jalado del tamaño apropiado. </t>
  </si>
  <si>
    <t>25.35</t>
  </si>
  <si>
    <t xml:space="preserve">Todas las canalizaciones horizontales, serán diseñadas, instaladas y conectadas a tierra cumpliendo con los códigos eléctricos y de construcción, locales y nacionales. </t>
  </si>
  <si>
    <t>25.36</t>
  </si>
  <si>
    <t xml:space="preserve">El número de cables horizontales colocados en un soporte o canaleta de cables debe estar limitado a un número de cables que no cause deformación geométrica de los cables. </t>
  </si>
  <si>
    <t>25.37</t>
  </si>
  <si>
    <t xml:space="preserve">La capacidad máxima de la canaleta de conductos no debe exceder un llenado del 40%. Sin embargo, el llenado del perímetro y del mobiliario se limita al 60% para movimientos y cambios. </t>
  </si>
  <si>
    <t>25.38</t>
  </si>
  <si>
    <t xml:space="preserve">Los cables de distribución horizontal no deben estar expuestos en el área de trabajo u otros lugares con acceso al público. </t>
  </si>
  <si>
    <t>25.39</t>
  </si>
  <si>
    <t xml:space="preserve">Los cables enrutados en un techo suspendido no deben ser colgados a través de las tejas del techo o techo falso. Los soportes del cable deben ser montados mínimo a 75 mm (3 pulg) por encima de la rejilla del techo que soporta las tejas. </t>
  </si>
  <si>
    <r>
      <t>Radio de curvatura</t>
    </r>
    <r>
      <rPr>
        <sz val="9"/>
        <color theme="1"/>
        <rFont val="Calibri"/>
        <family val="2"/>
        <scheme val="major"/>
      </rPr>
      <t xml:space="preserve"> </t>
    </r>
  </si>
  <si>
    <t>25.40</t>
  </si>
  <si>
    <t xml:space="preserve">El radio máximo de curvatura del cable no debe exceder las especificaciones del fabricante. </t>
  </si>
  <si>
    <t>25.41</t>
  </si>
  <si>
    <t xml:space="preserve">En espacios con terminaciones de cables de par trenzado balanceado, el radio de curvatura para el cable de 4 pares no debe exceder cuatro veces el diámetro exterior del cable y 10 veces para cables multipares. Esto debe ser hecho a menos que se violen las especificaciones del fabricante. </t>
  </si>
  <si>
    <t>25.42</t>
  </si>
  <si>
    <t xml:space="preserve">Durante la instalación real, el radio de curvatura sobre los cables de 4 pares no debe exceder ocho veces el diámetro exterior del cable y diez veces para los cables multipares. Esto debe ser hecho a menos que se violen las especificaciones del fabricante. </t>
  </si>
  <si>
    <r>
      <t>Sujetadores de cable</t>
    </r>
    <r>
      <rPr>
        <sz val="9"/>
        <color theme="1"/>
        <rFont val="Calibri"/>
        <family val="2"/>
        <scheme val="major"/>
      </rPr>
      <t xml:space="preserve"> </t>
    </r>
  </si>
  <si>
    <t>25.43</t>
  </si>
  <si>
    <t xml:space="preserve">Se deben usar sujetadores a los intervalos apropiados para asegurar los cables y proporcionar liberación de la tensión en los puntos de terminación. Estas envolturas no deben ser apretadas hasta el punto de deformar u ondular la funda del cable. </t>
  </si>
  <si>
    <t>25.44</t>
  </si>
  <si>
    <t xml:space="preserve">Se deben usar acomodadores de cable de gancho y bucle en la caja en donde puede ser frecuente la reconfiguración de los cables y las terminaciones. </t>
  </si>
  <si>
    <t>Conexión a tierra</t>
  </si>
  <si>
    <t>25.45</t>
  </si>
  <si>
    <t>Todas las conexiones a tierra y puesta a tierra serán realizadas de acuerdo con los códigos y regulaciones aplicables. (NTC2025 y RETIE)</t>
  </si>
  <si>
    <t xml:space="preserve">Protección contra incendios </t>
  </si>
  <si>
    <t>25.46</t>
  </si>
  <si>
    <t xml:space="preserve">Se deben instalar sistemas contra incendios apropiadamente para evitar o retardar la propagación del fuego, humo, agua y gases a través del edificio. Estos requerimientos aplican para las aperturas designadas para uso en telecomunicaciones que puedan o no puedan ser penetradas por los cables, alambres o canaletas. </t>
  </si>
  <si>
    <t>25.47</t>
  </si>
  <si>
    <t xml:space="preserve">Los extintores deben estar en conformidad con los códigos aplicables. </t>
  </si>
  <si>
    <t>Destreza</t>
  </si>
  <si>
    <t xml:space="preserve">Todos los trabajos serán hechos de la manera más diestra y bajo los más altos estándares de la industria de las telecomunicaciones. </t>
  </si>
  <si>
    <t>25.48</t>
  </si>
  <si>
    <t xml:space="preserve">Todo el equipo y los materiales deben ser instalados de manera pulcra y segura, siempre que los cables estén apropiadamente revestidos. </t>
  </si>
  <si>
    <t>Bandeja FiberRunner, confinamiento DATACENTER</t>
  </si>
  <si>
    <t>gl</t>
  </si>
  <si>
    <t xml:space="preserve">Cerradura con control de acceso 49 Racks </t>
  </si>
  <si>
    <t>und</t>
  </si>
  <si>
    <t xml:space="preserve">Sensores de Datacenter </t>
  </si>
  <si>
    <t xml:space="preserve">Confinamineto </t>
  </si>
  <si>
    <t>Servicio de implementación, puesta en marcha, configuración y documentación de gabinetes  por ingeniero especialista y certificado para proyecto C5</t>
  </si>
  <si>
    <t xml:space="preserve">ESPECIFICACION DE CABLEADO ESTRUCTURADO , CLASE FA / CATEGORIA 7A S/FTP -RED DE SISTEMA TRONCAL DE  FIBRA PLUG &amp; PLAY – MÓDULOS MTP A LC OS2 - RACKS Y ACCESORIOS  </t>
  </si>
  <si>
    <t>El requisito obligatorio que el proponente anexe catálogos originales (página web) en donde se demuestre que el cable cumple con los requisitos de flamabilidad, baja emisión de humo y halógenos cumpliendo IEC 60332-3, IEC 60754 e IEC 61034.</t>
  </si>
  <si>
    <t>Con el fin de proteger la inversión el fabricante debe tener la opción de actualización del sistema a categorías superiores como categoría 7A, 8.2 sobre los mismos paneles y faceplates del sistema apantallado sin cambiar ninguno de ellos. Es requisito obligatorio que se anexen los catálogos impresos o electrónicos de los productos que demuestren esto.</t>
  </si>
  <si>
    <t>El proponente deberá anexar certificado de garantía, la cual incluye un cuadro con los parámetros mínimos de desempeño y el margen garantizado basado en ISO/IEC en caso de que aplique   , esto incluye los valores de PS ANEXT y PS AACR-F, PS NEXT entre otros.</t>
  </si>
  <si>
    <t>Es requisito obligatorio que el proponente anexe con la propuesta los catálogos de los productos ofertados. Cada catálogo debe mostrar el código del producto ofertado, no se aceptarán propuestas con catálogos que contengan códigos diferentes a los ofertados o descripciones diferentes a las solicitadas en el presente documento, la información podrá consultarse en la página web del fabricante.</t>
  </si>
  <si>
    <t>ESPECIFICACIONES RED HORIZONTAL</t>
  </si>
  <si>
    <t>SALIDAS DE TELECOMUNICACIONES</t>
  </si>
  <si>
    <t>PLACAS FRONTALES FACEPLATE</t>
  </si>
  <si>
    <t>Los faceplates deben tener capacidad para alojar módulos de fibra óptica LC, módulos para  aplicaciones de audio y HDMI, outlets de menor y superior desempeño a la propuesta en conformidad  con ISO/IEC 11801-1.  También deben tener porta etiquetas con protector transparente de acrílico.</t>
  </si>
  <si>
    <t>Los faceplates deberán estar disponibles en configuración de uso vertical y en configuración de uso horizontal.</t>
  </si>
  <si>
    <t>Se deberán ofrecer adaptador angulado por cada faceplate ofertado.</t>
  </si>
  <si>
    <t>Deberán estar disponibles en varios colores y compatibles con categorías de mayor y menor desempeño según ISO/IEC.</t>
  </si>
  <si>
    <t>Los espacios no ocupados deberán ser sellados con una tapa, esta será del mismo color del faceplate</t>
  </si>
  <si>
    <t>Para salidas HDMI, debe proporcionarse un faceplate de la misma marca de la conectividad con adaptador HDMI hembra -hembra que facilite la conexión de los dispositivos desde la placa de pared/mesa de juntas.</t>
  </si>
  <si>
    <t xml:space="preserve">PLACAS FRONTALES PARA CANALIZACIONES EN MOBILIARIO  </t>
  </si>
  <si>
    <t>Los faceplate ofertados serán compatible con la especificación de los outlets y estos serán instalados en la canalización provista por el fabricante de muebles, a continuación, las características que deben cumplir:</t>
  </si>
  <si>
    <t>Los faceplates deben tener capacidad para alojar los outlets propuestos, y categorías de menor y superior desempeño acorde con la ISO/IEC 11801-1.  También deben tener porta etiquetas con protector transparente de acrílico.</t>
  </si>
  <si>
    <t>Los faceplates deberán ser de tipo piramidal y con adaptador angulado con el fin de proporcionar un mayor espacio y cuidar los radios mínimos de curvatura del cable., su profundidad será mayor a 1 pulgada.</t>
  </si>
  <si>
    <t>Los Faceplates para mobiliario solicitados deben ser compatibles con troquelados entre 67 mm y 76 mm de ancho</t>
  </si>
  <si>
    <t>Los Faceplates para mobiliario solicitados deben ser compatibles con troquelados entre 33 mm y 44 mm de alto</t>
  </si>
  <si>
    <t xml:space="preserve"> Deben ser de la misma marca de la conectividad propuesta y deben ser libres de halógeno.</t>
  </si>
  <si>
    <t>Los espacios no ocupados serán sellados con el accesorio del fabricante de cableado de cobre y fibra.</t>
  </si>
  <si>
    <t>PUNTOS DE CONSOLIDACION/PUNTO DE CONCENTRACIÓN DE SERVICIO</t>
  </si>
  <si>
    <t>En caso de requerir puntos de consolidación o puntos de concentración de Servicio, estos se instalarán en los lugares definidos en una caja metálica de pared/techo, esta caja protegerá los elementos allí incluidos y será de la misma marca de la conectividad y el cable.</t>
  </si>
  <si>
    <t>Solo se permitirán plugs 7A armados en campo que estén habilitados por el fabricante para trámite de garantía extendida y que cumplan las especificaciones descritas en el capítulo de PLUGS (Numeral 8, a continuación, descripción de los requisitos de configuración propuestos para el cableado Zonal</t>
  </si>
  <si>
    <t>Desde el patch panel ubicado en el espacio de telecomunicaciones se extenderá  el cable solido conectado a un Outlet 7A que se instalará en la caja de zona, la instalación del outlet incluirá todos los elementos necesarios para su correcta instalación y cumplirá los requisitos del numeral 1 y 7.:</t>
  </si>
  <si>
    <t>Cumpla o exceda las especificaciones de desempeño eléctrico de mínimo Cat 7A, según el estándar ISO-IEC 61076-3-104.</t>
  </si>
  <si>
    <t>Utilice diseño de cuadrante blindado para aislar completamente los pares.</t>
  </si>
  <si>
    <t>9.6</t>
  </si>
  <si>
    <t xml:space="preserve">Permita que todos los cuatro pares del cable sean terminados sin utilizar herramienta de impacto. </t>
  </si>
  <si>
    <t>9.7</t>
  </si>
  <si>
    <t>La mínima longitud de horizontal del cable entre el cuarto de comunicaciones y el punto de consolidación debe ser 15mts (50ft)</t>
  </si>
  <si>
    <t>9.8</t>
  </si>
  <si>
    <t>La mínima longitud de horizontal del cable entre el punto de consolidación y el área de trabajo debe ser 5mts (16ft)</t>
  </si>
  <si>
    <t>CONECTOR 7A MACHO/PLUGS PARA CAJA DE ZONA</t>
  </si>
  <si>
    <t>Para extender el cableado desde la caja zonal se conectará un plug de terminación en campo al outlet de la caja, ver numeral 7, de este saldrá el cable sólido conectado a un plug 7A. Este plug debe cumplir con:</t>
  </si>
  <si>
    <t xml:space="preserve">Las versiones de 4 pares deben exceder las especificaciones de desempeño eléctrico ISO/IEC Clase FA/Categoría 7 A. </t>
  </si>
  <si>
    <t xml:space="preserve">Las versiones de 4 pares deben utilizar diseño de cuadrante blindado para aislar completamente las partes. </t>
  </si>
  <si>
    <t xml:space="preserve">Proporcionar una instalación rápida y fácil con una sola herramienta para preparar y terminar los cables. </t>
  </si>
  <si>
    <t xml:space="preserve">Las versiones de 4 pares deben exceder los requerimientos ISO/IEC 11801 </t>
  </si>
  <si>
    <t xml:space="preserve">Tener botas disponibles en negro, blanco, rojo, amarillo, azul y verde para la identificación de los puertos </t>
  </si>
  <si>
    <t xml:space="preserve">Compatible con cables S/FTP sólidos 22 AWG y 23 AWG </t>
  </si>
  <si>
    <t>Deben ser certificadas por UL.</t>
  </si>
  <si>
    <t>CONECTOR 6A MACHO/PLUGS PARA CONEXIÓN DE EQUIPO</t>
  </si>
  <si>
    <t>Solo para dispositivos de techo o pared que requieran conexión directa se podrá adicionar un plug de terminación en campo Cat6A compatible con el cable S/FTP, este debe cumplir con:</t>
  </si>
  <si>
    <t xml:space="preserve">En algunos casos para dispositivos de techo Digital se podrá terminar el cable sólido 7A en un plug habilitado para terminación en campo Cat 6A, el plug deberá ser de la misma marca de la conectividad y cable, </t>
  </si>
  <si>
    <t>El Plug debe permitir su re-terminación y soportar más de 750 ciclos de inserción.</t>
  </si>
  <si>
    <t>Se debe adicionar guía de desconexión color negro, rojo, verde, violeta y amarillo para identificar los servicios.</t>
  </si>
  <si>
    <t>CAJA DE ZONA</t>
  </si>
  <si>
    <t xml:space="preserve">La caja de zona sirve para albergar el punto de consolidación o HCP que facilita la realización de MACs (movimientos, adiciones y cambios) en el cableado hacia las salidas de equipo de voz, datos, video, seguridad, automatización, iluminación y demás aplicaciones de baja potencia. </t>
  </si>
  <si>
    <t>Solo se permitirán plugs 7A armados en campo en la caja de zona, la caja de zona debe tener las siguientes características:</t>
  </si>
  <si>
    <t>Permitir el montaje de hasta 24 salidas planas Categoría   7A, así como módulos de fibra óptica.</t>
  </si>
  <si>
    <t>Permitir su montaje arriba del techo falso, debajo del piso falso y en pared.</t>
  </si>
  <si>
    <t>Cumplir con las certificaciones UL siguientes:
UL 1863 Norma para accesorios y circuitos de comunicaciones.
UL 2043 Prueba de fuego de emisiones de calor y humo visible para productos discretos y sus accesorios instalados en espacios de manejo de aire (ambientes plenum).
UL 2416 Sistemas de racks, gabinetes y cajas para tecnologías de la información y comunicaciones y audio y video.</t>
  </si>
  <si>
    <t>Tener juntas de espuma para reducir al mínimo las vibraciones y evitar que entre polvo en la caja.</t>
  </si>
  <si>
    <t>Cumplir con la directiva RoHS al estar libre de plomo, libre de halógenos y libre de PVC.</t>
  </si>
  <si>
    <t>La cubierta debe ser totalmente extraíble a través de cierres de apertura rápida, proporcionando un fácil acceso a las conexiones; tener un pestillo para asegurar la cubierta a la base y tener un espacio de etiquetado integrado para la identificación de puertos y documentación de la red.</t>
  </si>
  <si>
    <t>Estar construido con acero laminado en frío y recubrimiento de pintura en polvo</t>
  </si>
  <si>
    <t>Del equipo ofertado (es obligatorio adjuntar la ficha técnica junto con el presente anexo, que permita confirmar el cumplimiento de las especificaciones técnicas mínimas aquí indicadas)</t>
  </si>
  <si>
    <t xml:space="preserve">II. ESPECIFICACIONES DEL SISTEMA TROCAL DE FIBRA OPTICA PRECONECTORIZADA </t>
  </si>
  <si>
    <t>14.2</t>
  </si>
  <si>
    <t>14.3</t>
  </si>
  <si>
    <t>14.4</t>
  </si>
  <si>
    <t>14.5</t>
  </si>
  <si>
    <t>14.6</t>
  </si>
  <si>
    <t>14.7</t>
  </si>
  <si>
    <t>14.8</t>
  </si>
  <si>
    <t>14.9</t>
  </si>
  <si>
    <t>14.10</t>
  </si>
  <si>
    <t>14.11</t>
  </si>
  <si>
    <t>14.12</t>
  </si>
  <si>
    <t>Debe cumplir estándares como: ISO/IEC 11801-1,  ANSI/TIA 568.3, IEC 61300-3-30.</t>
  </si>
  <si>
    <t>14.13</t>
  </si>
  <si>
    <t>14.14</t>
  </si>
  <si>
    <t>14.15</t>
  </si>
  <si>
    <t>14.16</t>
  </si>
  <si>
    <t>14.17</t>
  </si>
  <si>
    <t>DISTRIBUIDORES DE FIBRA ÓPTICA DISTRIBUIDOR PRINCIPAL DE AREA (MDA/ Equipment Room)</t>
  </si>
  <si>
    <t>A continuación, se anexa la especificación que deben cumplir las bandejas de fibra óptica en el cuarto de equipos “ER”, Esta bandeja consolidará todos los enlaces, , los espacios no ocupados deberán integrar tapas ciegas, la solución deberá ser de la misma marca de la red de cobre</t>
  </si>
  <si>
    <t>Deben tener un diseño compacto de 1, 2 o 4 RU de acuerdo con el diseño propuesto; cada unidad de rack debe tener capacidad de concentrar 96 Fibras óptica en terminaciones LC.</t>
  </si>
  <si>
    <t>Debe integrar un porta etiquetas desplegable al que se puede acceder incluso cuando la puerta está cerrada.</t>
  </si>
  <si>
    <t>Tener un panel de etiquetado que se pueda ver con las puertas cerradas.</t>
  </si>
  <si>
    <t>Debe incluir las tapas ciegas necesarias para no dejar espacios vacíos</t>
  </si>
  <si>
    <t>DISTRIBUIDORES DE FIBRA ÓPTICA EN CUARTOS DE EQUIPOS (Telecomunication Room)</t>
  </si>
  <si>
    <t>A continuación, se anexa la especificación que deben cumplir las bandejas de fibra óptica de los distribuidores de Piso, , los espacios no ocupados deberán integrar tapas ciegas , la solución deberá ser de la misma marca de la red de cobre.</t>
  </si>
  <si>
    <t>Deben tener un diseño compacto de 1Unidad de Rack.</t>
  </si>
  <si>
    <t xml:space="preserve">Debe incluir puerta frontal removible para habilitar la marcación del sistema. </t>
  </si>
  <si>
    <t xml:space="preserve">Debe incluir al menos dos ingresos de cables en la parte posterior. </t>
  </si>
  <si>
    <t xml:space="preserve">Los Ingresos de cables debe integrar Grommets para asegurar y proteger el cable. </t>
  </si>
  <si>
    <t>Debe tener bandeja deslizante hacia adelante</t>
  </si>
  <si>
    <t>Debe Incorporar anillos para la gestión y organización de fibra y jumpers</t>
  </si>
  <si>
    <t>Debe utilizar base sólida frontal integrada en la misma unidad de rack para la gestión de los Jumpers, no se requerirá organizador horizontal para la salida de los jumpers.</t>
  </si>
  <si>
    <t>16.12</t>
  </si>
  <si>
    <t>Debe incluir velcros, amarres y tornillería para la organización de la fibra óptica.</t>
  </si>
  <si>
    <t>16.13</t>
  </si>
  <si>
    <t>La bandeja deslizable puede ser totalmente removible, para facilitar la terminación de la fibra óptica.</t>
  </si>
  <si>
    <t>16.14</t>
  </si>
  <si>
    <t>De requerirse se podrán adicionar presta estopas (glándulas) en lugar de los grommets para mejorar el aseguramiento de los cables</t>
  </si>
  <si>
    <t>16.15</t>
  </si>
  <si>
    <t>RACKS PARA CUARTOS DE TELECOMUNICACIONES</t>
  </si>
  <si>
    <t>Tipo</t>
  </si>
  <si>
    <t>Rack de 45 Unidades de Rack de acero laminado en frío, debe Incluir organizadores dobles en cada una de las bases laterales de este. Los Organizadores facilitarán la organización para cable y jumpers, accesorios de montaje y la conexión a tierra.  Los racks abiertos deben cumplir las siguientes características:</t>
  </si>
  <si>
    <t>Los Racks deben ser abiertos, construidos en Cold Rolled Steel de dos postes y con capacidad de alojar equipos de 19” de ancho. Estar disponible en alturas 2.1 m (7 ft).</t>
  </si>
  <si>
    <t>Tener una capacidad de carga de al menos 540 kg.</t>
  </si>
  <si>
    <t>Debe cumplir UL1863, adjuntar certificado de cumplimiento.</t>
  </si>
  <si>
    <t>Debe tener las unidades de rack marcadas para facilitar movimientos  y adiciones de equipos o componentes pasivos.</t>
  </si>
  <si>
    <t>La base del rack debe tener huecos que permitan fijar la estructura a la placa del piso.</t>
  </si>
  <si>
    <t>Debe cumplir EIA-310-D, RoHS</t>
  </si>
  <si>
    <t>Debe tener la capacidad de adicionar organizadores verticales sencillos y dobles.</t>
  </si>
  <si>
    <t>Debe incluirse una barra colectora a tierra RBB de 19 pulgadas en cobre para las conexiones de bonding.</t>
  </si>
  <si>
    <t>ORGANIZADORES VERTICALES DOBLES PARA RACK ABIERTO</t>
  </si>
  <si>
    <t>Los organizadores verticales estarán a cada lado del rack abierto del cuarto de telecomunicaciones  y deben ser de la misma marca del fabricante de los racks, la capacidad de llenado será dimensionada de tal forma que permita adicionar un crecimiento de al menos el 50% de la capacidad inicial.</t>
  </si>
  <si>
    <t>Deben venir en dimensiones de 45 Unidades de Rack y con la opción de configurar el ancho de 4” 6” 10” y 12” pulgadas.</t>
  </si>
  <si>
    <t>Tener  acceso para el enrutado de cables entre la parte frontal y posterior del canal de manera fácil y continua.</t>
  </si>
  <si>
    <t xml:space="preserve">La placa divisoria central debe poder instalarse en dos posiciones para ampliar la capacidad en la parte delantera o trasera. Las placas deben incluir puntos de fijación para adicionar accesorios. </t>
  </si>
  <si>
    <t xml:space="preserve">Tener cubiertas tipo puerta con manijas y puntos de conexión que facilite el cierre y apertura hacia ambos lados para su completo acceso al canal vertical </t>
  </si>
  <si>
    <t>Tener redondeados todos los puntos de paso y enrutado de patch cords para evitar deformaciones y daños a éstos.</t>
  </si>
  <si>
    <t>La profundidad del organizador será de al menos 19 pulgadas para permitir la organización del cableado horizontal y cordones.</t>
  </si>
  <si>
    <t>19.8</t>
  </si>
  <si>
    <t>Tener una variedad de accesorios de organización de cables, tales como organizadores de ¼ de vuelta en bobinas de organización de fibra.</t>
  </si>
  <si>
    <t>19.9</t>
  </si>
  <si>
    <t>Debe tener la posibilidad de adicionar paneles de cubierta lateral para cubrir la parte expuesta del organizador de doble cara para aquellos racks que están sobre el corredor de circulación</t>
  </si>
  <si>
    <t>ORGANIZADOR HORIZONTAL DE 2 RU</t>
  </si>
  <si>
    <t>20.1</t>
  </si>
  <si>
    <t>Estos organizadores serán usados para enrutar cables que salen o vienen de los patch panel o switches instalados en el rack, deben ser fabricados por el mismo fabricante de los racks, el organizador de cable horizontal deberá montarse arriba y debajo de cada switch al frente del rack o gabinete, por cada panel de 24 puertos se debe proporcionar un organizador de 2RUs</t>
  </si>
  <si>
    <t>20.2</t>
  </si>
  <si>
    <t>Tener disponibles versiones de 2 y 4 Unidades de Rack</t>
  </si>
  <si>
    <t>20.3</t>
  </si>
  <si>
    <t>Tener cubiertas para retener y mantener protegidos los cordones de equipo o patch cords.</t>
  </si>
  <si>
    <t>20.4</t>
  </si>
  <si>
    <t>Tener múltiples accesos para el fácil enrutado de cables hacia atrás del organizador.</t>
  </si>
  <si>
    <t>20.5</t>
  </si>
  <si>
    <t>20.6</t>
  </si>
  <si>
    <t>Tener cubiertas con bisagras que permitan su apertura hacia arriba y hacia abajo.</t>
  </si>
  <si>
    <t>20.7</t>
  </si>
  <si>
    <t>Sus dedos tendrán una  profundidades de 6 pulgadas.</t>
  </si>
  <si>
    <t>20.8</t>
  </si>
  <si>
    <t>Los organizadores deben incluir pasantes ovalados o semicirculares en la base del organizador.</t>
  </si>
  <si>
    <t>20.9</t>
  </si>
  <si>
    <t>Deben ser de la misma marca de los Racks y de la conectividad de cobre y Fibra</t>
  </si>
  <si>
    <t>Cableado intra-edificios</t>
  </si>
  <si>
    <t xml:space="preserve">La ruta del cable dentro de un edificio, conectando caja a caja o caja al cuarto del equipo es referida como el Subsistema de backbone Intra-edificios. Este subsistema enlaza el Cross-connect Principal (MC) /Campus Distributor (CD) en el cuarto de equipo con los Cross-connects Intermedios (IC) /Building Distributor (BD) y los Cross-connects Horizontales (HC) / (FD) en los Cuartos de Telecomunicaciones (TR). Consiste en los medios de transmisión de backbone entre estas locaciones y el hardware de conexión asociado para el terminado de estos medios. </t>
  </si>
  <si>
    <t xml:space="preserve">No mencionar dos veces las generalidades </t>
  </si>
  <si>
    <t xml:space="preserve">La fibra óptica debe ser enrutada por cualquier segmento de backbone mayor a 90 m (295 ft.). Si el segmento de backbone Intra-edificio es menor a 90 m (295 ft), y la fibra no es enrutada, el cable de par trenzado balanceado debe ser de una categoría 5e o mayor. </t>
  </si>
  <si>
    <t xml:space="preserve">El subsistema de backbone debe incluir el cable instalado entre los edificios por vía subterránea, túnel, cavada directa, aérea o cualquier combinación de estos desde el cross-connect principal hasta un cross-connect intermedio en un campus de varios edificios. </t>
  </si>
  <si>
    <t xml:space="preserve">Para aplicaciones de voz o datos, los cables de par trenzado balanceado de 4 pares o de fibra óptica deben ser enrutados usando una topología de estrella desde el cuarto de telecomunicaciones que sirve ese piso hasta cada salida de información adicional. El cliente antes de la instalación del cableado debe aprobar todas las rutas de los cables. </t>
  </si>
  <si>
    <t xml:space="preserve">Los cables enrutados en un techo suspendido no deben ser colgados a través de las tejas del techo. Los soportes del cable deben ser montados mínimo a 75 mm (3 pulg) por encima de la rejilla del techo que soporta las tejas. </t>
  </si>
  <si>
    <t xml:space="preserve">Todas las conexiones a tierra y puesta a tierra serán realizadas de acuerdo con los códigos y regulaciones aplicables. </t>
  </si>
  <si>
    <t>Suministro e instalación de Gabinete V800, ancho 800mm, profundidad 1200mm, alto 45RU, puerta frontal simple micro perforada, puerta trasera doble micro perforada, Negro (RAL 9011), ORGANIZADOR TIPO SPOOL VP-SPL, PARA ORGANIZADOR VERTICAL
Ref. VP-SPL, KIT TIERRA VP-GRD, PARA GABINETE Y RACK 19";PN" , BANDEJA VERTICAL V-TRAY-150-1-45, 150MM 45U, PARA V600-V800 ,  Organizadores de cable horizontal, frontal, ranurado con tapa, 2RU, negro R, Organizadores verticales, frontal, ranurado con tapa, 6”, 45RU, negro, instalable en gabinete de piso V800 . 
PDU, Monitoreada Unit Level EC, 30A, 208V, 4.9kW, Vertical, (36) IEC C13, (6) IEC C19, 10ft power cord con L6-30P,  2 Unidades por Gabinete y se incluyen (87) Blancking panels</t>
  </si>
  <si>
    <t xml:space="preserve">Suministro e instalación de Cable troncal de fibra óptica 12 hilos, MTP-MTP, hembra/hembra, monomodo OS1/OS2, 50 metros, plug y play, polaridad C, color AMARILLO, pulling eye  Incluye Certificación y garantía de 20 años de fabricante 
LightVerse Pro, 1UR, bandeja deslizante, instalación modular, 4 aberturas
Incluye Certificación y garantía de 25 años de fabricante. Incluye 4 fibras para sistema de VideoWall entre datacenter y gabinetes de VideoWall y 4 enlaces de cuarto de ingreso proveedores a cada Core.
</t>
  </si>
  <si>
    <t xml:space="preserve">Troncal Plug &amp; Play, pérdida ultrabaja, 12 hilos, RazorCore, XGLO, monomodo solución MTP base 12, solución MTP base 12, polaridad B, OS2, 9/125, LSOH-3C, 1 Manga de tracción,  Baja pérdida </t>
  </si>
  <si>
    <t>Suministro e instalación de Punto de red, Herraje angulado de 24 puertos blindado, para jacks Z-MAX y TERA, vacío, 19", Ref.TM-PNLZ-24-01, 
JACK TERA T7F-01-1,CAT 7A,BLINDADO, NEGRO, PC TERA T4A-S02M-B06L 4P-RJ45 CAT 6A MARFIL, BOTA AZUL 2M
CABLE SFTP 9T7L4-E10 CAT 7A LSZH 1-3-22 VIOLETA 305M 23AWG (82.810 metros Aprox), Patch cord de 4 pares TERA a RJ45, blindado S/FTP, marfil, bota blanca, 3m Incluye puntos de consolidación (63 unidades). Incluye Certificación y garantía de 25 años de fabricante</t>
  </si>
  <si>
    <t>Suministro e instalación de Punto de red lug categoría 6S Zplug terminación directa para cámaras, Control de acceso y Access Point, Herraje angulado de 24 puertos blindado, para jacks Z-MAX y TERA, vacío, 19"", JACK TERA T7F-01-1,CAT 7A,BLINDADO, NEGRO, PC TERA T4A-S02M-B06L 4P-RJ45 CAT 6A MARFIL, BOTA AZUL 2M
, CABLE SFTP 9T7L4-E10 CAT 7A LSZH 1-3-22 VIOLETA 305M 23AWG (35.329 metros aproximadamente, incluye cable de los puntos de red terminado en Zplug), (1) Patch cord de 4 pares TERA a RJ45 para conexión Patchpanel-Switch, blindado S/FTP, marfil, bota blanca, 3m . Incluye Certificación y garantía de 25 años de fabricante</t>
  </si>
  <si>
    <t>GABINETES PARA  CENTRO DE DATOS</t>
  </si>
  <si>
    <t>GABINETES</t>
  </si>
  <si>
    <t>Tener dimensiones generales de 1200mm de profundidad, 800 mm de ancho y 42 RU de alto y chapa con llave, la chapa debe poder permitir la instalación de lector biométrico o teclado.</t>
  </si>
  <si>
    <t>La profundidad riel a riel máxima (sin soporte/organizadores, ni tapas laterales) será de al menos 1006 mm y el gabinete permitirá el montaje de bandejas porta equipos de 4 postes de estas mismas dimensiones.</t>
  </si>
  <si>
    <t>Estar disponible con patrón de perforación cómo mínimo el 70% en puertas frontales y traseras para maximizar la eficiencia en el flujo de aire.</t>
  </si>
  <si>
    <t>Tener disponibles puertas divididas con las mismas características de perforación, niveladores y juego de al menos 50 tuercas cuadradas para instalación de equipos.</t>
  </si>
  <si>
    <t>Tener 42 UR con perforaciones de montaje CEA-310E.</t>
  </si>
  <si>
    <t xml:space="preserve">El fabricante del gabinete debe tener disponible opción de gabinetes de mayor altura a la requerida. </t>
  </si>
  <si>
    <t>Debe tener certificación ETL.</t>
  </si>
  <si>
    <t>Disponible en color negro.</t>
  </si>
  <si>
    <t>Estar construidos en acero con una capacidad de carga estática de  (1000 Kg).</t>
  </si>
  <si>
    <t>Estar construidos en acero con una capacidad de carga dinámica de  (714 Kg).</t>
  </si>
  <si>
    <t>Tener un acceso de piso totalmente abierto que facilite el ingreso de cableado.</t>
  </si>
  <si>
    <t>Debe ofrecerse acceso superior de cables en sus laterales , se incluirán al menos (4) cuatro pasa cables tipo escobilla en los accesos de cableado lateral del gabinete.</t>
  </si>
  <si>
    <t>Solo para los gabinetes principales MDA/HDA, en su base superior se debe ofrecer la cantidad necesaria de pasacables centrales que permitan consolidar la totalidad de enlaces, estos pasacables, serán adicionales a los pasables laterales.</t>
  </si>
  <si>
    <t>Deberá incluir organizadores verticales frontales, estos deberán incluir tapas frontales y base con pasantes redondeados para mejorar la organización del gabinete, la profundidad de los organizadores se acomodará a la cantidad de cables a instalar, proyectando un crecimiento de al menos el 25%.</t>
  </si>
  <si>
    <t>Los dedos de los organizadores estarán en presentación de 4 pulgadas y 6 pulgadas.</t>
  </si>
  <si>
    <t>Deben poder alojar kit de tierras de la misma marca del gabinete, este debe ser para montaje en las 19 pulgadas.</t>
  </si>
  <si>
    <t>Se incluirán tapas laterales para la instalación de los  sistemas de distribución de energía del gabinete (Power Strips/PDUs para rack).</t>
  </si>
  <si>
    <t>1.21</t>
  </si>
  <si>
    <t>Se incluirán tapas laterales entre los rieles frontales y posteriores para la organización del cableado horizontal, estas tapas tendrán un patrón de perforación que facilite la instalación de velcro en los grupos de cables.</t>
  </si>
  <si>
    <t>1.22</t>
  </si>
  <si>
    <t>Para los espacios que no están siendo ocupados y a fin de controlar el circuito de aire de bypass se deberán instalar paneles ciegos horizontales y verticales</t>
  </si>
  <si>
    <t>1.23</t>
  </si>
  <si>
    <t>En caso de requerir pasar cables desde la parte frontal del gabinete, hacia la parte de atrás de este, se debe incluir un ducto con o sin tapa de la misma marca del gabinete que facilite la comunicación y enrutado de cables, este accesorio deberá ser instalado entre el riel y la tapa lateral de tal forma que no limite la instalación de equipos y/o componentes pasivos.</t>
  </si>
  <si>
    <t>1.24</t>
  </si>
  <si>
    <t>Para los equipos que no pueden instalarse en las 19” debe considerarse bandejas porta equipos de 4 puntos , UL 2416 y con soporte de al menos 130 kg de peso.</t>
  </si>
  <si>
    <t>1.25</t>
  </si>
  <si>
    <t>Para la organización del cableado debe considerarse la instalación de organizadores Horizontales con dedos de 6 pulgadas de profundidad para la red de cobre y de 4 pulgadas en donde se requiera una menor densidad.</t>
  </si>
  <si>
    <t>1.26</t>
  </si>
  <si>
    <t>Para cordones de energía que requieran ser organizados se deberá adicionar un accesorio que elimine la necesidad de que los cordones caigan al piso o a los equipos adyacentes.</t>
  </si>
  <si>
    <t>1.27</t>
  </si>
  <si>
    <t>Los anteriores elementos serán de la misma marca del cable y de la Conectividad.</t>
  </si>
  <si>
    <t>1.28</t>
  </si>
  <si>
    <t>Los gabientes deben contar con el espacio para la instalacion del control de acceso biometrico</t>
  </si>
  <si>
    <t>2.11</t>
  </si>
  <si>
    <t>2.12</t>
  </si>
  <si>
    <t>2.13</t>
  </si>
  <si>
    <t>GARANTÍA GABIENTE</t>
  </si>
  <si>
    <t>La garantía que deberá presentar el fabricante debe ser emitida por el mismo fabricante de la solución de cableado estructurado, y no por un instalador, por un tiempo mínimo de 5 años</t>
  </si>
  <si>
    <t>Gabinete , 800MM X 1200MM, 45RU, Negro, Organizadores verticales  ( se inclyen 479 Blancking panels )</t>
  </si>
  <si>
    <t xml:space="preserve">PDU monitoreable </t>
  </si>
  <si>
    <t>Switch Acceso para access points</t>
  </si>
  <si>
    <t>De acuerdo con el cuadro de cantidades</t>
  </si>
  <si>
    <t>Switch de acceso con puertos 10G/mGig</t>
  </si>
  <si>
    <t>Puertos</t>
  </si>
  <si>
    <t>24 puertos 10G/mGig Ethernet (10G/5G/2.5G/1G/100M) (RJ45)</t>
  </si>
  <si>
    <t>4 puertos de uplink modulares 1G/10G SFP+</t>
  </si>
  <si>
    <t>Capacidad de conmutación</t>
  </si>
  <si>
    <t>640 Gbps</t>
  </si>
  <si>
    <t>Rendimiento de reenvío</t>
  </si>
  <si>
    <t>476.19 Mpps (paquetes por segundo)</t>
  </si>
  <si>
    <t>Direcciones MAC</t>
  </si>
  <si>
    <t>Hasta 64,000</t>
  </si>
  <si>
    <t>Rutas IPv4</t>
  </si>
  <si>
    <t>Hasta 32,000 (20,000 directas, 12,000 indirectas)</t>
  </si>
  <si>
    <t>Rutas IPv6</t>
  </si>
  <si>
    <t>Hasta 16,000</t>
  </si>
  <si>
    <t>Rutas multicast IPv4</t>
  </si>
  <si>
    <t>Hasta 8,000</t>
  </si>
  <si>
    <t>Rutas multicast IPv6</t>
  </si>
  <si>
    <t>VLANs</t>
  </si>
  <si>
    <t>Hasta 4,096 VLANs</t>
  </si>
  <si>
    <t>PoE+</t>
  </si>
  <si>
    <t>48 puertos PoE+ con 30W por puerto</t>
  </si>
  <si>
    <t>Escalabilidad y Flexibilidad</t>
  </si>
  <si>
    <t>Stacking</t>
  </si>
  <si>
    <t>Hasta 8 switches en pila.</t>
  </si>
  <si>
    <t>Cifrado MACsec</t>
  </si>
  <si>
    <t>Autenticación de imagen</t>
  </si>
  <si>
    <t>Arranque seguro</t>
  </si>
  <si>
    <t>Optimización para Redes Inteligentes</t>
  </si>
  <si>
    <t>Priority Flow Control (PFC)</t>
  </si>
  <si>
    <t>Explicit Congestion Notification (ECN)</t>
  </si>
  <si>
    <t>Flow Classification</t>
  </si>
  <si>
    <t>Temperatura de operación</t>
  </si>
  <si>
    <t>0° a 40°C</t>
  </si>
  <si>
    <t>Humedad</t>
  </si>
  <si>
    <t>5% a 95% sin condensación</t>
  </si>
  <si>
    <t>Suministro de energía</t>
  </si>
  <si>
    <t>Redundante, opción de doble fuente</t>
  </si>
  <si>
    <t>Unidades de ventilación</t>
  </si>
  <si>
    <t>Redundante, reemplazable en caliente con opción de fallo</t>
  </si>
  <si>
    <t>Access point tipo 1</t>
  </si>
  <si>
    <t>Punto de acceso Wi-Fi 6E (802.11ax) para uso en interiores con antenas omnidireccionales integradas</t>
  </si>
  <si>
    <t>1 puerto 100M/1000M/2.5G/5G Multigigabit Ethernet (RJ-45)</t>
  </si>
  <si>
    <t>Estandares wifi</t>
  </si>
  <si>
    <t>Wi-Fi 6E (802.11ax extendido)</t>
  </si>
  <si>
    <t>Wi-Fi 6 (802.11ax)</t>
  </si>
  <si>
    <t>Wi-Fi 5 (802.11ac)</t>
  </si>
  <si>
    <t>Wi-Fi 4 (802.11n)</t>
  </si>
  <si>
    <t>Antenas</t>
  </si>
  <si>
    <t xml:space="preserve"> 2,4GHz: Ganancia máxima 3 dBi, antena interna, omnidireccional</t>
  </si>
  <si>
    <t xml:space="preserve"> 5GHz: Ganancia pico 5 dBi, antena interna, omnidireccional</t>
  </si>
  <si>
    <t>5GHz (XOR): Ganancia pico 5 dBi, antena interna, omnidireccional</t>
  </si>
  <si>
    <t>6GHz: Ganancia máxima 4 dBi, antena interna, omnidireccional</t>
  </si>
  <si>
    <t>WPA3</t>
  </si>
  <si>
    <t>WPA2-Personal y WPA2-Enterprise</t>
  </si>
  <si>
    <t>Detección de interferencias en las bandas 2.4, 5 y 6 GHz</t>
  </si>
  <si>
    <t>Arranque seguro y firma de imágenes</t>
  </si>
  <si>
    <t>Rendimiento soportado</t>
  </si>
  <si>
    <t>2.4 GHz: Hasta 1.5 Gbps.</t>
  </si>
  <si>
    <t>5 GHz: Hasta 3.4 Gbps.</t>
  </si>
  <si>
    <t>6 GHz: Hasta 7.78 Gbps.</t>
  </si>
  <si>
    <t>Flujos espaciales</t>
  </si>
  <si>
    <t>Tecnologías para manejo de trafico</t>
  </si>
  <si>
    <t>OFDMA (Orthogonal Frequency-Division Multiple Access)</t>
  </si>
  <si>
    <t>MU-MIMO (Multi-User Multiple Input, Multiple Output)</t>
  </si>
  <si>
    <t>Client Steering</t>
  </si>
  <si>
    <t>TWT (Target Wake Time)</t>
  </si>
  <si>
    <t>Sensores ambientales</t>
  </si>
  <si>
    <t>Calidad del aire, temperatura y humedad</t>
  </si>
  <si>
    <t>Captura de trafico</t>
  </si>
  <si>
    <t>Permite la captura de datos de la red para un análisis profundo y resolución de problemas en tiempo real</t>
  </si>
  <si>
    <t>2.14</t>
  </si>
  <si>
    <t>0° a 50°C</t>
  </si>
  <si>
    <t>2.15</t>
  </si>
  <si>
    <t>10% a 90% sin condensación</t>
  </si>
  <si>
    <t>2.16</t>
  </si>
  <si>
    <t>Certificaciones</t>
  </si>
  <si>
    <t>Wi-Fi Alliance: Wi-Fi 6 (R2), Wi-Fi 6E, WPA3-R3, WPA3-Suite B, Enhanced Open Security.
Bluetooth SIG: Bluetooth Low Energy (BLE)</t>
  </si>
  <si>
    <t>2.19</t>
  </si>
  <si>
    <t>ACCESS POINT TIPO 2</t>
  </si>
  <si>
    <t>Antena 2.4 GHz, ganancia de 3 dBi, omnidireccionales</t>
  </si>
  <si>
    <t>Antena 5 GHz, ganancia de 5 dBi, omnidireccionales</t>
  </si>
  <si>
    <t>Antena 6 GHz, ganancia de 4 dBi, omnidireccionales</t>
  </si>
  <si>
    <t>EQUIPOS DE SWITCH PARA WIFI</t>
  </si>
  <si>
    <t>Equipio de red / 24-port mGig and UPOE, Network Advantage</t>
  </si>
  <si>
    <t>Modulo SFP / 10GBASE-SR SFP Module, Enterprise-Class</t>
  </si>
  <si>
    <t>Contrato de soporte y garantía del equipo de red / SHIP NEXT BUS DAY 24port mGig and UPOE Net</t>
  </si>
  <si>
    <t>Licenciamiento de equipo de red / C9300 DNA Advantage, 24-Port, 5 Year Term License</t>
  </si>
  <si>
    <t>Fuente de poder redundante / 1100W AC 80+ platinum Config 1 Secondary Power Supply</t>
  </si>
  <si>
    <t>Módulo de enlace adicional x 8 a 10GE /  Catalyst 9300 8 x 10GE Network Module (para conexion sw Core)</t>
  </si>
  <si>
    <t>EQUIPOS DE RED WI-FI</t>
  </si>
  <si>
    <t>AP (W6E, tri-band 4x4, XOR) w/Reg-A</t>
  </si>
  <si>
    <t>AP (W6E, tri-band 4x4) w/Reg-A</t>
  </si>
  <si>
    <t>Meraki MR Enterprise License, 5YR</t>
  </si>
  <si>
    <t>SERVICIOS PROFESIONALES</t>
  </si>
  <si>
    <t>Servicio de implementación, puesta en marcha, configuración, documentación y estabilización  de equipos de RED WLAN por ingeniero especialista y certificado por fabricante para proyecto C5, incluye soporte 5 años</t>
  </si>
  <si>
    <t>gb</t>
  </si>
  <si>
    <t>SISTEMA DE INTEGRACION SUBSISTEMAS DE  SEGURIDAD  Y VMS</t>
  </si>
  <si>
    <t xml:space="preserve">SISTEMA DE INTEGRACION DE SUBSISTEMAS DE SEGURIDAD VMS </t>
  </si>
  <si>
    <t>Funcionalidades</t>
  </si>
  <si>
    <t>Debe Permitir la gestión y control de los sistema de control de acceso</t>
  </si>
  <si>
    <t>Debe Permitir la gestión y control de los sistema de control de Visitantes - Integracion con el Sistema de gestion de visitantes</t>
  </si>
  <si>
    <t>Debe Permitir gestión de seguridad y detección de intrusión.</t>
  </si>
  <si>
    <t xml:space="preserve">Debe presentarse carta de cada uno de los fabricantes indicando que la plataforma VMS security cuenta con las integraciones a cada uno de los subsistemas.  </t>
  </si>
  <si>
    <t>Software de gestión de video vigilancia (conocido como “sistema” o “VMS”) es el sistema que administra el 100%  de los dispositivos, servidores y subsistemas de seguridad que conforman el sistema de CCTV interno.</t>
  </si>
  <si>
    <t>Debe ser un sistema abierto (compatible con otros subsistemas), escalable (que permita crecimiento) y flexible, que permita una perfecta gestión de vídeo digital, audio y datos a través de cualquier red IP.  Debe Proporcionar y permitir opciones de arquitectura para implementaciones multisitio.</t>
  </si>
  <si>
    <t>Debe soportar grabación y visualización de flujos IP H.264 y H.265.</t>
  </si>
  <si>
    <t>Debe tener capacidad de definir cuentas de usuario de nivel administrador, las cuales tendrán la capacidad de fijar nuevos roles y subconjuntos de permisos, determinando las funciones del sistema y dispositivos que los usuarios pueden acceder.</t>
  </si>
  <si>
    <t>Debe Permitir Autenticación de video exportado a través de comprobación / verificación.</t>
  </si>
  <si>
    <t>Debe tener Capacidad para Consulta y recuperación de video en Micro SD de las cámaras fijas y PTZ desde el sistema VMS. Llenado automático de huecos en el NVR (una vez se restablezca conexión entre NVR y cámara, siempre y cuando esta última tenga alimentación eléctrica constante y una Micro SD instalada)</t>
  </si>
  <si>
    <t>El sistema deberá contar con la funcionalidad de Matriz virtual (Digital), el cual será administrado por el centro de control. Se define matriz virtual como la capacidad de llamar cualquier cámara o grupo de cámaras en cualquier monitor desde cualquier teclado del sistema de CCTV</t>
  </si>
  <si>
    <t>Debe permitir Transmisión multipunto de video en vivo: Brinda varias transmisiones para verlas en vivo usando cualquier combinación de estándares, resoluciones de video y fotogramas soportados.</t>
  </si>
  <si>
    <t xml:space="preserve">Debe permitir Exportación de video a cualquier medio accesible por el sistema, incluyendo localmente al disco duro, dispositivo USB, o a un almacenamiento en red. </t>
  </si>
  <si>
    <t>Permitir Autentificación de inicio de sesión mediante Directorio Activo Microsoft.</t>
  </si>
  <si>
    <t>Debe Permitir control global del estado del sistema, incluidas cámaras, software y equipos de almacenamiento.</t>
  </si>
  <si>
    <t>Debe Permitir Control de Cámaras PTZ: Control PTZ desde la cámara y desde el sistema; Posiciones preestablecidas de la cámara PTZ; control PTZ manual y automático del sistema; Capacidad para tener reglas con base en un programa y en un evento para mover las cámaras PTZ a posiciones preestablecidas.</t>
  </si>
  <si>
    <t>Analiticas</t>
  </si>
  <si>
    <t xml:space="preserve">Debera gestionar cada una de las analiticas que tengan las camara, incluir las licencias de LPR y reconocimieto facil </t>
  </si>
  <si>
    <t>Debe ser Compatible con una plataforma de integración.</t>
  </si>
  <si>
    <t>Debe implementarse en un equipo de cómputo que supere las características acordes a los requerimientos mínimos de fábrica, esto previendo el crecimiento futuro de la plataforma.</t>
  </si>
  <si>
    <t>Debe permitir configurar su interfaz con diferentes Idiomas, entre ellos Español.</t>
  </si>
  <si>
    <t>La plataforma debe permitir supervision en tiempo real del estado de todos los componentes, ubicación en mapas CAD u otros formatos</t>
  </si>
  <si>
    <t xml:space="preserve">Debe permitir la integracion con la controladora de videowall existente y garantizar actualizaciones por 5 años. </t>
  </si>
  <si>
    <t>ESTACIÓN DE TRABAJO  (INCLUYE MONITOR 23" TECLADO Y MOUSE)</t>
  </si>
  <si>
    <t>Implementado en máquinas basadas en Windows.</t>
  </si>
  <si>
    <t xml:space="preserve">Permite a los usuarios configurar y rellamar espacios de trabajo completos, permitiendo a los operadores iniciar sesión rápidamente y obtener la información que necesitan. </t>
  </si>
  <si>
    <t xml:space="preserve">El software de visualización podrá  ser controlado con un ráton y teclado estándar. </t>
  </si>
  <si>
    <t xml:space="preserve">La operación del software podrá recibir un ratón 3D, o teclado avanzado para trabajo continuo. </t>
  </si>
  <si>
    <t>Procesador Intel® core i7 9700  equivalente o superior</t>
  </si>
  <si>
    <t>Memoria Interna 16GB  RAM equivalente o superior</t>
  </si>
  <si>
    <t>Sistema Operativo Windows 10 profesional equivalente o superior</t>
  </si>
  <si>
    <t>Almacenamiento Interno	Disco de Estado Solido SSD MINIMO (512 GB )</t>
  </si>
  <si>
    <t>Puertos USB	 6 puertos USB 2.0 (2 frontal, 2 traseros), 2 puertos USB 3.0 (traseros)</t>
  </si>
  <si>
    <t>Salidas de Video: Minimo 2 x DisplayPort, DVI-D, VGA, HDMI.</t>
  </si>
  <si>
    <t>Capacidad de manejo mínimo 2 monitores</t>
  </si>
  <si>
    <t>Resolución Máxima DisplayPort 4K</t>
  </si>
  <si>
    <t>Interfaces de red 1 puerto Gigabit Ethernet (1000Base-T)</t>
  </si>
  <si>
    <t>Entrada de alimentación	100 a 240 VAC, 50/60 Hz, auto seleccionable</t>
  </si>
  <si>
    <t>2.17</t>
  </si>
  <si>
    <t>Temperatura de Operación 10° a 35°C (50° a 95°F) a la entrada de aire</t>
  </si>
  <si>
    <t>2.18</t>
  </si>
  <si>
    <t>Humedad de Operación  20% a 80%, sin condensación</t>
  </si>
  <si>
    <t xml:space="preserve">Altitud de Operación  0 a 3,048 mts </t>
  </si>
  <si>
    <t>2.20</t>
  </si>
  <si>
    <t>Sistema de Video con minimo las siguientes caracteristicas:
* Memoria GPU: 4GB GDDR5
* Interfaz de Memoria: 256-bit
* Ancho de Banda de Memoria: 173 GB/s
* Núcleos CUDA: 1536
* Interfaz de Sistema: PCI Express 2.0 x16
* Conectores de Monitores: DVI-I DL y/o HDMI + DVI-D DL y/o HDMI + DP 1.2 y/o HDMI + DP 1.2 y/o HDMI + Estéreo
* Número de Monitores Compatibles: 4
* Máxima Resolución DP 1.2 3840 x 2160 a 60Hz 
* Máxima Resolución DVI-I DL 2560 x 1600 a 60Hz 
* Máxima Resolución DVI-I SL 1920 x 1200 a 60Hz
* Máxima Resolución VGA 2048 x 1536 a 85Hz
 con sus accesorios. Equivalente o superior.</t>
  </si>
  <si>
    <t>2.21</t>
  </si>
  <si>
    <t>Certificaciones: obligatorias CE, UL opcionales  FCC, C-Tick, CCC</t>
  </si>
  <si>
    <t>2.22</t>
  </si>
  <si>
    <t>SERVIDOR DE SISTEMA DE INTEGRACION SUBSISTEMAS DE  SEGURIDAD  Y VMS</t>
  </si>
  <si>
    <t>Windows Server 2025 o superior</t>
  </si>
  <si>
    <t>Base de datos  SQL  2022 o superior</t>
  </si>
  <si>
    <t>Procesador Intel Xeon de  8 nucleos, equivalente o superior.</t>
  </si>
  <si>
    <t>Almacenamiento 3 Terabytes</t>
  </si>
  <si>
    <t xml:space="preserve">Caché del procesador L3 25 MB </t>
  </si>
  <si>
    <t>DDR4 16GB o superior</t>
  </si>
  <si>
    <t>6 ranuras de expansión</t>
  </si>
  <si>
    <t>Controlador de red:  2 x Ethernet de 1 Gb</t>
  </si>
  <si>
    <t xml:space="preserve">Ranuras de memoria minimo 12 ranuras </t>
  </si>
  <si>
    <t>Tipo de memoria DDR4 SmartMemory</t>
  </si>
  <si>
    <t xml:space="preserve">Tipo de fuente de alimentación x 2 (redundancia) </t>
  </si>
  <si>
    <t>Licencia Camara</t>
  </si>
  <si>
    <t>Licencia LPR</t>
  </si>
  <si>
    <t>Licencia Facial</t>
  </si>
  <si>
    <t>Licencia Integración Intrusión e Incendio</t>
  </si>
  <si>
    <t>Licencia Operadores/Administradores (100 usuarios)</t>
  </si>
  <si>
    <t>Módulo Control de Acceso</t>
  </si>
  <si>
    <t>Módulo Dashboard</t>
  </si>
  <si>
    <t>Web Service - API y SDK</t>
  </si>
  <si>
    <t>Módulo Server Onvif</t>
  </si>
  <si>
    <t>Módulo SIP</t>
  </si>
  <si>
    <t>Módulo despachador de eventos para BMS</t>
  </si>
  <si>
    <t>Estación de trabajo con doble monitor de 22"</t>
  </si>
  <si>
    <t>Servidor de almacenamiento</t>
  </si>
  <si>
    <t>Servidor de procesamiento</t>
  </si>
  <si>
    <t>Servidor de Analíticas</t>
  </si>
  <si>
    <t>Ethernet to Wiegand Converter Module</t>
  </si>
  <si>
    <t>Sistema de revisión vehicular inferior</t>
  </si>
  <si>
    <t>Controlador video y analítica revision de acceso vehicular</t>
  </si>
  <si>
    <t>Servicios Fabrica</t>
  </si>
  <si>
    <t>Soporte (5 años)</t>
  </si>
  <si>
    <t>Instalación del subsistema VMS</t>
  </si>
  <si>
    <t>SWITCH CORE</t>
  </si>
  <si>
    <t>Switch de alto rendimiento</t>
  </si>
  <si>
    <t>48 puertos 1/10/25G Ethernet (SFP28)</t>
  </si>
  <si>
    <t>4 puertos de uplink 40/100G Ethernet (QSFP28)</t>
  </si>
  <si>
    <t>2.0 Tbps</t>
  </si>
  <si>
    <t>1 Bpps (paquetes por segundo)</t>
  </si>
  <si>
    <t>Hasta 256,000</t>
  </si>
  <si>
    <t>Rutas IPv4 (rutas indirectas)</t>
  </si>
  <si>
    <t>Rutas IPv6 (rutas indirectas)</t>
  </si>
  <si>
    <t>Hasta 128,000</t>
  </si>
  <si>
    <t>Rutas IPv4 de host</t>
  </si>
  <si>
    <t>Hasta 90,000</t>
  </si>
  <si>
    <t>Rutas IPv6 de host</t>
  </si>
  <si>
    <t>Hasta 40,000</t>
  </si>
  <si>
    <t>Hasta 32,000</t>
  </si>
  <si>
    <t>ACL de seguridad IPv4/v6</t>
  </si>
  <si>
    <t>Hasta 27,000</t>
  </si>
  <si>
    <t>ACL QoS IPv4/v6</t>
  </si>
  <si>
    <t>Hasta 18,000</t>
  </si>
  <si>
    <t>Tamaño de buffer</t>
  </si>
  <si>
    <t>16 GB de memoria DRAM, 16 GB de memoria Flash</t>
  </si>
  <si>
    <t>Jumbo frame</t>
  </si>
  <si>
    <t>9,216 bytes</t>
  </si>
  <si>
    <t>Protocolos de red soportados</t>
  </si>
  <si>
    <t>IPv4 y IPv6</t>
  </si>
  <si>
    <t>MPLS</t>
  </si>
  <si>
    <t>VXLAN</t>
  </si>
  <si>
    <t>BGP, OSPF, EIGRP, y otros protocolos de enrutamiento</t>
  </si>
  <si>
    <t>Tecnologías soportadas</t>
  </si>
  <si>
    <t>StackWise Virtual</t>
  </si>
  <si>
    <t>NetFlow Flexible</t>
  </si>
  <si>
    <t>Compatibilidad con APIs</t>
  </si>
  <si>
    <t>NETCONF, RESTCONF, YANG</t>
  </si>
  <si>
    <t>Gestión basada en la nube</t>
  </si>
  <si>
    <t>Visibilidad en tiempo real y gestión centralizada</t>
  </si>
  <si>
    <t>-5°C a +45°C</t>
  </si>
  <si>
    <t>Humedad relativa</t>
  </si>
  <si>
    <t>10% a 85% (no condensante)</t>
  </si>
  <si>
    <t>SWITRCH  ACCESO DATACENTER</t>
  </si>
  <si>
    <t>6 puertos de uplink 40/100G Ethernet (QSFP28)</t>
  </si>
  <si>
    <t>3.6 Tbps</t>
  </si>
  <si>
    <t>1.2 Bpps (paquetes por segundo)</t>
  </si>
  <si>
    <t>Hasta 512,000</t>
  </si>
  <si>
    <t>Hasta 1,792,000 rutas de Longest Prefix Match (LPM)</t>
  </si>
  <si>
    <t>Hasta 896,000 rutas de Longest Prefix Match (LPM)</t>
  </si>
  <si>
    <t>Soporta hasta 40,963 VLANs</t>
  </si>
  <si>
    <t>Número de colas</t>
  </si>
  <si>
    <t>Seguirdad</t>
  </si>
  <si>
    <t>enlace de seguridad IEEE 802.1ae</t>
  </si>
  <si>
    <t>Protocolos de Red soportados</t>
  </si>
  <si>
    <t>BGP, OSPF, EIGRP, RIP, PIM-SM, MSDP, VXLAN EVPN, MPLS, Segment Routing (SR y SRv6)</t>
  </si>
  <si>
    <t>Multicast y IGMP Snooping</t>
  </si>
  <si>
    <t>Redundancia y disponibilidad</t>
  </si>
  <si>
    <t>Virtual Port-Channel</t>
  </si>
  <si>
    <t>Equal-Cost MultiPath</t>
  </si>
  <si>
    <t>Tabla de reenvío flexible</t>
  </si>
  <si>
    <t>2 millones de entradas compartidas</t>
  </si>
  <si>
    <t>Número de ACL</t>
  </si>
  <si>
    <t>5,000 entradas de ACL en entrada</t>
  </si>
  <si>
    <t>2,000 entradas de ACL en salida</t>
  </si>
  <si>
    <t>Capacidades de FEX (Fabric Extender)</t>
  </si>
  <si>
    <t>Hasta 162 dispositivos FEX</t>
  </si>
  <si>
    <t>2.23</t>
  </si>
  <si>
    <t>2.24</t>
  </si>
  <si>
    <t>2.25</t>
  </si>
  <si>
    <t>SWITCH TOP OF RACK  Datacenter</t>
  </si>
  <si>
    <t>Switch de acceso compacto y alto rendimiento</t>
  </si>
  <si>
    <t>48 puertos 100M/1/10G BASE-T Ethernet</t>
  </si>
  <si>
    <t>2.16 Tbps</t>
  </si>
  <si>
    <t>SWITCH ADMINISTRACION</t>
  </si>
  <si>
    <t>Switch fijo de acceso con puertos Ethernet</t>
  </si>
  <si>
    <t>24 puertos 10/100/1000BASE-T Ethernet (RJ45)</t>
  </si>
  <si>
    <t>4 puertos de uplink 1G fijos (SFP)</t>
  </si>
  <si>
    <t>56 Gbps</t>
  </si>
  <si>
    <t>41.67 Mpps (paquetes por segundo)</t>
  </si>
  <si>
    <t>Hasta 11,000 (8,000 directas, 3,000 indirectas)</t>
  </si>
  <si>
    <t>Hasta 5,000</t>
  </si>
  <si>
    <t>Hasta 1,000</t>
  </si>
  <si>
    <t>Hasta 8 switches stackeables.</t>
  </si>
  <si>
    <t>802.1X, Control de acceso al puerto, PVS</t>
  </si>
  <si>
    <t>SWITCH ACCESO</t>
  </si>
  <si>
    <t>Switch de acceso apilable con 48 puertos PoE+</t>
  </si>
  <si>
    <t>48 puertos 10/100/1000BASE-T Ethernet (PoE+)</t>
  </si>
  <si>
    <t>4 puertos de uplink 1G o 10G (modulares, SFP o SFP+)</t>
  </si>
  <si>
    <t>256 Gbps</t>
  </si>
  <si>
    <t>190.47 Mpps (paquetes por segundo)</t>
  </si>
  <si>
    <t>Hasta 32,000 (24,000 directas y 8,000 indirectas)</t>
  </si>
  <si>
    <t>5.17</t>
  </si>
  <si>
    <t>5.18</t>
  </si>
  <si>
    <t>5.19</t>
  </si>
  <si>
    <t>5.20</t>
  </si>
  <si>
    <t>5.21</t>
  </si>
  <si>
    <t>5.22</t>
  </si>
  <si>
    <t>Equipo de red  48-port x 1/10/25G + 4-port 40/100G</t>
  </si>
  <si>
    <t>Soporte de fabrica y garantía de fabricante 48port x 11025G  4por</t>
  </si>
  <si>
    <t>Soporte de fabrica y garantía sobre el licenciamiento</t>
  </si>
  <si>
    <t>Licenciamiento de equiposDNA Advantage 5 años de licencia</t>
  </si>
  <si>
    <t>Pluggable SSD storage</t>
  </si>
  <si>
    <t>Cable de poder 930W DC Config 4 Power Supply front to back cooling</t>
  </si>
  <si>
    <t>Modulo SFP / 10GBASE-LR SFP módulo, Enterprise-Class Switch Wifi</t>
  </si>
  <si>
    <t>100GBASE QSFP Active Optical Cable, 30m</t>
  </si>
  <si>
    <t>SWITCH DE ACCESO</t>
  </si>
  <si>
    <t>Equipo de red de capa de acceso / 48p 1/10/25G, 6p 40/100G, MACsec,SyncE</t>
  </si>
  <si>
    <t>Contrato de soporte y garantía de fabricante / CX LEVEL 1 8X7NCD 48p 1/10/25G, 6p 40/100G, MACse</t>
  </si>
  <si>
    <t>Módulo de memoria adicional / memoria de 16GB para Switches</t>
  </si>
  <si>
    <t>Licencia de equipo de red / DCN Advantage Term N9300 XF, 3Y</t>
  </si>
  <si>
    <t>Equipo de red de capa de acceso / con 48p 100M/1/10GT &amp; 6p 40/100G QSFP28+</t>
  </si>
  <si>
    <t>Contrato de soporte y garantía de fabricante / CX LEVEL 1 8X7NCD  con 48p 100M/1/10GT 6p 40</t>
  </si>
  <si>
    <t>40GBASE Active Optical Cable, 30m</t>
  </si>
  <si>
    <t>Modulo SFP/ 1000BASE-SX short wavelength; con DOM</t>
  </si>
  <si>
    <t xml:space="preserve">SWITCH DE ADMINISTRACIÓN </t>
  </si>
  <si>
    <t>Equipo de Red / 24-port data only, 4 x 1G, Network Essentials</t>
  </si>
  <si>
    <t>Contrato de soporte y garantía del equipo de red / CX LEVEL 1 8X7NCD 24port data 4 x 1G Net</t>
  </si>
  <si>
    <t>Contrato de soporte y garantia de licenciamiento / CX LEVEL 1 SW SUB  DNA Ess</t>
  </si>
  <si>
    <t>Licenciamiento de equipo de red /  DNA Essentials, 24-port, 3 Year Term license</t>
  </si>
  <si>
    <t>Módulo de apilamiento de equipo de red / Stack Module</t>
  </si>
  <si>
    <t>ACCESO LAN</t>
  </si>
  <si>
    <t>Equipio de red /Catalyst 9300 48-port PoE+, Network Advantage</t>
  </si>
  <si>
    <t>Contrato de soporte y garantía del equipo de red /  48port PoE Network Adva</t>
  </si>
  <si>
    <t>Licenciamiento de equipo de red / C9300 DNA Advantage, 48-Port, 5 Year Term License</t>
  </si>
  <si>
    <t>Cable de apilamiento de equipo de red / 50CM Type 1 Stacking Cable</t>
  </si>
  <si>
    <t>Cable de red para fuente redundante /  Stack Power Cable 30 CM</t>
  </si>
  <si>
    <t>Módulo de enlace adicional x 8 a 10GE /  8 x 10GE Network Module</t>
  </si>
  <si>
    <t>Módulo SFP/ 10GBASE-LR SFP Module, Enterprise-Class</t>
  </si>
  <si>
    <t>Servicio de implementación, puesta en marcha, configuración, documentación y estabilización  de equipos de RED y DATACENTER por ingeniero especialista y certificado por fabricante para proyecto C5, soporte 5 años</t>
  </si>
  <si>
    <t>CÁMARA TIPO PANORAMICA</t>
  </si>
  <si>
    <t>Tipo minidomo</t>
  </si>
  <si>
    <t>Rango de operación</t>
  </si>
  <si>
    <t>Día / Noche</t>
  </si>
  <si>
    <t>Formato sensor de Imagen</t>
  </si>
  <si>
    <t>1/1.8 CMOS</t>
  </si>
  <si>
    <t>Salida de vídeo</t>
  </si>
  <si>
    <t>IP</t>
  </si>
  <si>
    <t>Resolución de salida</t>
  </si>
  <si>
    <t xml:space="preserve">6 megapíxeles o superior  </t>
  </si>
  <si>
    <t>Tipo de Escaneo</t>
  </si>
  <si>
    <t>Progresivo</t>
  </si>
  <si>
    <t>Iluminación mínima</t>
  </si>
  <si>
    <t>Color: 0.16 lux a 50 o mejor. B/N: 0.03 lux a 50 o mejor</t>
  </si>
  <si>
    <t>Ajuste de la camara</t>
  </si>
  <si>
    <t xml:space="preserve">Giro digital +- 180° </t>
  </si>
  <si>
    <t>Movimiento horizontal/vertical</t>
  </si>
  <si>
    <t>PTZ digital</t>
  </si>
  <si>
    <t>WDR</t>
  </si>
  <si>
    <t>Como mínimo 120 dB o superior</t>
  </si>
  <si>
    <t xml:space="preserve">Zoom </t>
  </si>
  <si>
    <t>Óptico</t>
  </si>
  <si>
    <t>Compresión de video</t>
  </si>
  <si>
    <t>H.265 o superior</t>
  </si>
  <si>
    <t>Rondas</t>
  </si>
  <si>
    <t xml:space="preserve">10 o mejor </t>
  </si>
  <si>
    <t>Compatibilidad ONVIF</t>
  </si>
  <si>
    <t>ONVIF Profile S, G, T (verificable en la página de https://www.onvif.org/).</t>
  </si>
  <si>
    <t>Conectores</t>
  </si>
  <si>
    <t>M12 hembra</t>
  </si>
  <si>
    <t xml:space="preserve">Temperatura de operación </t>
  </si>
  <si>
    <t>.-40° a 55°</t>
  </si>
  <si>
    <t xml:space="preserve">Consumo eléctrico </t>
  </si>
  <si>
    <t>Máximo 13 W</t>
  </si>
  <si>
    <t>Certificación</t>
  </si>
  <si>
    <t>IP 66, IK10 o CE o FCC</t>
  </si>
  <si>
    <t>Protocoles de red</t>
  </si>
  <si>
    <t>IPv4/v6, HTTP, HTTPS, SNMP, DNS, TCP/IP, DHCP, RTP, UDP, RTSP, NTP, IGMP, QoS, (SMTP, FTP opcional).</t>
  </si>
  <si>
    <t>Debe tener</t>
  </si>
  <si>
    <t>Control Automático de ganancia - AGC.</t>
  </si>
  <si>
    <t>Balance de blancos - AWB.</t>
  </si>
  <si>
    <t>1.24 </t>
  </si>
  <si>
    <t>Seguridad de red</t>
  </si>
  <si>
    <t>Certificado: Compatibilidad con la infraestructura de claves públicas (PKI) o FIPS 140-2 Encryption.</t>
  </si>
  <si>
    <t>HTTPS</t>
  </si>
  <si>
    <t>Codificación: TLS o AES 256 ó AES 128 en transmisión y almacenamiento de datos.</t>
  </si>
  <si>
    <t>Filtrado de direcciones IP, 802-1X.</t>
  </si>
  <si>
    <t>Analíticas incluidas sin requerir licencias o componentes adicionales</t>
  </si>
  <si>
    <t>Incluidas en la cámara sin requerir licencias o componentes adicionales.</t>
  </si>
  <si>
    <t xml:space="preserve">Detección de movimiento </t>
  </si>
  <si>
    <t>Detección de alarma antimanipulación</t>
  </si>
  <si>
    <t>1.26  </t>
  </si>
  <si>
    <t>Memoria de Respaldo Local</t>
  </si>
  <si>
    <t>Compatible con tarjetas MicroSD, MicroSDXC.</t>
  </si>
  <si>
    <r>
      <t xml:space="preserve">El contratista deberá tomar acciones que permitan detectar las fallas y defectos de los equipos o elementos del sistema, para lo cual cada </t>
    </r>
    <r>
      <rPr>
        <sz val="9"/>
        <color rgb="FFFF0000"/>
        <rFont val="Calibri"/>
        <family val="2"/>
        <scheme val="major"/>
      </rPr>
      <t>(03) tres meses</t>
    </r>
    <r>
      <rPr>
        <sz val="9"/>
        <color theme="1"/>
        <rFont val="Calibri"/>
        <family val="2"/>
        <scheme val="major"/>
      </rPr>
      <t xml:space="preserve"> deberá realizar un mantenimiento con sus respectivos procedimiento o protocolos y de ser necesario adelantar acciones correctivas, finalizada la actividad el contratista entregará un informe técnico de lo actuado, mínimo durante el plazo de garantía </t>
    </r>
    <r>
      <rPr>
        <sz val="9"/>
        <color rgb="FFFF0000"/>
        <rFont val="Calibri"/>
        <family val="2"/>
        <scheme val="major"/>
      </rPr>
      <t>3 años.</t>
    </r>
  </si>
  <si>
    <t>Las cámaras deberán entregarse instaladas, cableadas, configuradas y en correcto funcionamiento como un Sistema integrado. Incluye todos los elementos de cableado, fijación, etc, necesarios para un óptimo funcionamiento e instalación hasta la ubicación del sistema de almacenamiento.</t>
  </si>
  <si>
    <t>1.29</t>
  </si>
  <si>
    <r>
      <t xml:space="preserve">El contratista debe proveer un periodo </t>
    </r>
    <r>
      <rPr>
        <sz val="9"/>
        <color rgb="FFFF0000"/>
        <rFont val="Calibri"/>
        <family val="2"/>
        <scheme val="major"/>
      </rPr>
      <t xml:space="preserve">mínimo de 3 años </t>
    </r>
    <r>
      <rPr>
        <sz val="9"/>
        <color theme="1"/>
        <rFont val="Calibri"/>
        <family val="2"/>
        <scheme val="major"/>
      </rPr>
      <t>de garantía en la solución implementada.</t>
    </r>
  </si>
  <si>
    <t>Los equipos instalados en la solución, deberán contar con periodo de garantía de 5 años directos de fábrica.</t>
  </si>
  <si>
    <t>1.30 </t>
  </si>
  <si>
    <t>Ficha Tecnica</t>
  </si>
  <si>
    <t>CÁMARA TIPO DOMO VISTA 360° CON AUDIO</t>
  </si>
  <si>
    <t>Entrada/Salida de Audio</t>
  </si>
  <si>
    <t>Microfono integrado</t>
  </si>
  <si>
    <t>Rondas de vigilancia</t>
  </si>
  <si>
    <t>Si</t>
  </si>
  <si>
    <t>1 RJ45 10/100 Ethernet port y 1 entrada de alarma y 1 salida de 12 VCC.</t>
  </si>
  <si>
    <t>.-40° a 50°</t>
  </si>
  <si>
    <t>2.23  </t>
  </si>
  <si>
    <t>Movimiento de area</t>
  </si>
  <si>
    <t>Deteccion de cruce de linea</t>
  </si>
  <si>
    <t>Merodeo</t>
  </si>
  <si>
    <t>Deteccion de audio</t>
  </si>
  <si>
    <t>2.26  </t>
  </si>
  <si>
    <t>2.27</t>
  </si>
  <si>
    <t>2.28</t>
  </si>
  <si>
    <t>2.29 </t>
  </si>
  <si>
    <t>2.29  </t>
  </si>
  <si>
    <t>CÁMARA TIPO FIJA MINIDOMO TIPO 1</t>
  </si>
  <si>
    <t>1/2.7 CMOS</t>
  </si>
  <si>
    <t xml:space="preserve">4 megapíxeles o superior  </t>
  </si>
  <si>
    <t>Color: 0.19 lux a 50 o mejor. B/N: 0.03 lux a 50 o mejor</t>
  </si>
  <si>
    <t>Horizontal ±175°, vertical ±80°, rotación ±175°</t>
  </si>
  <si>
    <t>1 RJ45 10/100 Ethernet port</t>
  </si>
  <si>
    <t>0° a 45°</t>
  </si>
  <si>
    <t>Máximo 5 W</t>
  </si>
  <si>
    <t>IP 42, IK8 o CE o FCC</t>
  </si>
  <si>
    <t>3.22 </t>
  </si>
  <si>
    <t>Analitica de objetos</t>
  </si>
  <si>
    <t>Analitica de audio</t>
  </si>
  <si>
    <t>3.24  </t>
  </si>
  <si>
    <t>3.27  </t>
  </si>
  <si>
    <t>3.28  </t>
  </si>
  <si>
    <t>CÁMARA TIPO FIJA DOMO TIPO 1</t>
  </si>
  <si>
    <t>Tipo Domo</t>
  </si>
  <si>
    <t>1/2.8 CMOS</t>
  </si>
  <si>
    <t>Lente</t>
  </si>
  <si>
    <t>Varifocal 3.5 – 6.6 mm</t>
  </si>
  <si>
    <t xml:space="preserve">2 megapíxeles o superior  </t>
  </si>
  <si>
    <t>Color: 0.14 lux a 50 o mejor. B/N: 0.03 lux a 50 o mejor</t>
  </si>
  <si>
    <t>Horizontal ±180°, vertical de -40° a +65°, rotación ±105°</t>
  </si>
  <si>
    <t>Como mínimo 110 dB o superior</t>
  </si>
  <si>
    <t>Máximo 10 W</t>
  </si>
  <si>
    <t>4.21</t>
  </si>
  <si>
    <t>4.22</t>
  </si>
  <si>
    <t>4.23</t>
  </si>
  <si>
    <t>4.24</t>
  </si>
  <si>
    <t>Deteccion de rostros</t>
  </si>
  <si>
    <t>4.25  </t>
  </si>
  <si>
    <t>4.26</t>
  </si>
  <si>
    <t>4.27</t>
  </si>
  <si>
    <t>4.28  </t>
  </si>
  <si>
    <t>4.29  </t>
  </si>
  <si>
    <t>CÁMARA TIPO FIJA DOMO TIPO 2</t>
  </si>
  <si>
    <t xml:space="preserve">8 megapíxeles o superior  </t>
  </si>
  <si>
    <t>Color: 0.24 lux a 50 o mejor. B/N: 0.04 lux a 50 o mejor. 0 Lux con iluminación IR activada.</t>
  </si>
  <si>
    <t>0° a 40°</t>
  </si>
  <si>
    <t>5.23</t>
  </si>
  <si>
    <t>5.24</t>
  </si>
  <si>
    <t>5.25  </t>
  </si>
  <si>
    <t>5.26</t>
  </si>
  <si>
    <t>5.27</t>
  </si>
  <si>
    <t>5.28  </t>
  </si>
  <si>
    <t>5.29  </t>
  </si>
  <si>
    <t>Color: 0.24 lux a 50 o mejor. B/N: 0.04 lux a 50 o mejor</t>
  </si>
  <si>
    <t>6.22</t>
  </si>
  <si>
    <t>6.23</t>
  </si>
  <si>
    <t>6.24</t>
  </si>
  <si>
    <t>6.25  </t>
  </si>
  <si>
    <t>6.26</t>
  </si>
  <si>
    <t>6.27</t>
  </si>
  <si>
    <t>6.28  </t>
  </si>
  <si>
    <t>6.29  </t>
  </si>
  <si>
    <t>CÁMARA TIPO OJO DE PEZ</t>
  </si>
  <si>
    <t>Tipo ojo de Pez</t>
  </si>
  <si>
    <t>1/2.3 CMOS</t>
  </si>
  <si>
    <t>Fija 1.2 mm</t>
  </si>
  <si>
    <t xml:space="preserve">12 megapíxeles o superior  </t>
  </si>
  <si>
    <t>Color: 0.19 lux a 50 o mejor. B/N: 0.04 lux a 50 o mejor. 0 Lux con iluminación IR activada.</t>
  </si>
  <si>
    <t>Giro digital: ± 180°</t>
  </si>
  <si>
    <t>7.22</t>
  </si>
  <si>
    <t>7.23</t>
  </si>
  <si>
    <t>7.24</t>
  </si>
  <si>
    <t>7.25  </t>
  </si>
  <si>
    <t>7.26</t>
  </si>
  <si>
    <t>7.27</t>
  </si>
  <si>
    <t>7.28  </t>
  </si>
  <si>
    <t>7.29  </t>
  </si>
  <si>
    <t>CÁMARA TIPO MINI DOMO VISTA 360°</t>
  </si>
  <si>
    <t>Tipo mino domo</t>
  </si>
  <si>
    <t>8.22</t>
  </si>
  <si>
    <t>8.23</t>
  </si>
  <si>
    <t>8.24</t>
  </si>
  <si>
    <t>8.25  </t>
  </si>
  <si>
    <t>8.26</t>
  </si>
  <si>
    <t>8.27</t>
  </si>
  <si>
    <t>8.28  </t>
  </si>
  <si>
    <t>8.29  </t>
  </si>
  <si>
    <t>CÁMARA TIPO FIJA BALA</t>
  </si>
  <si>
    <t>Tipo Bala</t>
  </si>
  <si>
    <t>Varifocal 3 -9 mm</t>
  </si>
  <si>
    <t>9.9</t>
  </si>
  <si>
    <t>9.10</t>
  </si>
  <si>
    <t>9.11</t>
  </si>
  <si>
    <t>Color: 0.07 lux a 50 o mejor. B/N: 0.01 lux a 50 o mejor. 0 Lux con iluminación IR activada.</t>
  </si>
  <si>
    <t>9.12</t>
  </si>
  <si>
    <t>9.13</t>
  </si>
  <si>
    <t>9.14</t>
  </si>
  <si>
    <t>Digital</t>
  </si>
  <si>
    <t>9.15</t>
  </si>
  <si>
    <t>9.16</t>
  </si>
  <si>
    <t>9.17</t>
  </si>
  <si>
    <t>9.18</t>
  </si>
  <si>
    <t>.-40° a 60°</t>
  </si>
  <si>
    <t>9.19</t>
  </si>
  <si>
    <t>9.20</t>
  </si>
  <si>
    <t>IP 66, IP67, IK10 o CE o FCC</t>
  </si>
  <si>
    <t>9.21</t>
  </si>
  <si>
    <t>9.22</t>
  </si>
  <si>
    <t>9.23</t>
  </si>
  <si>
    <t>9.24</t>
  </si>
  <si>
    <t>Deteccion de golpes</t>
  </si>
  <si>
    <t>9.25  </t>
  </si>
  <si>
    <t>9.26</t>
  </si>
  <si>
    <t>9.27</t>
  </si>
  <si>
    <t>9.28  </t>
  </si>
  <si>
    <t>9.29  </t>
  </si>
  <si>
    <t>CÁMARA DOMO TIPO 1</t>
  </si>
  <si>
    <t>Tipo domo</t>
  </si>
  <si>
    <t>Varifocal 3.4 - 8.9 mm</t>
  </si>
  <si>
    <t>Color: 0.1 lux a 50 o mejor. B/N: 0 lux a 50 o mejor.</t>
  </si>
  <si>
    <t>Horizontal ±180°, vertical de ±75°, rotación ±105°</t>
  </si>
  <si>
    <t>10.15</t>
  </si>
  <si>
    <t>10.16</t>
  </si>
  <si>
    <t>10.17</t>
  </si>
  <si>
    <t>10.18</t>
  </si>
  <si>
    <t>0° a 50°</t>
  </si>
  <si>
    <t>10.19</t>
  </si>
  <si>
    <t>Máximo 9 W</t>
  </si>
  <si>
    <t>10.20</t>
  </si>
  <si>
    <t>IP 52, IK10 o CE o FCC</t>
  </si>
  <si>
    <t>10.21</t>
  </si>
  <si>
    <t>10.22</t>
  </si>
  <si>
    <t>10.23</t>
  </si>
  <si>
    <t>10.24</t>
  </si>
  <si>
    <t>10.25  </t>
  </si>
  <si>
    <t>10.26</t>
  </si>
  <si>
    <t>10.27</t>
  </si>
  <si>
    <t>10.28  </t>
  </si>
  <si>
    <t>10.29  </t>
  </si>
  <si>
    <t>CÁMARA DOMO TIPO 2</t>
  </si>
  <si>
    <t>11.11</t>
  </si>
  <si>
    <t>Color: 0.1 lux a 50 o mejor. B/N: 0.02 lux a 50 o mejor.</t>
  </si>
  <si>
    <t>11.12</t>
  </si>
  <si>
    <t>11.13</t>
  </si>
  <si>
    <t>11.14</t>
  </si>
  <si>
    <t>Horizontal ±180°, vertical 75°, rotación ±175°</t>
  </si>
  <si>
    <t>11.15</t>
  </si>
  <si>
    <t>11.16</t>
  </si>
  <si>
    <t>11.17</t>
  </si>
  <si>
    <t>1 RJ45 10/100 Ethernet port y 1 entrada digital y 1 salida digital de 12 VCC.</t>
  </si>
  <si>
    <t>11.18</t>
  </si>
  <si>
    <t>11.19</t>
  </si>
  <si>
    <t>Máximo 6 W</t>
  </si>
  <si>
    <t>11.20</t>
  </si>
  <si>
    <t>11.21</t>
  </si>
  <si>
    <t>11.22</t>
  </si>
  <si>
    <t>11.23</t>
  </si>
  <si>
    <t>11.24</t>
  </si>
  <si>
    <t>11.25  </t>
  </si>
  <si>
    <t>11.26</t>
  </si>
  <si>
    <t>11.27</t>
  </si>
  <si>
    <t>11.28  </t>
  </si>
  <si>
    <t>11.29  </t>
  </si>
  <si>
    <t>CÁMARA TIPO MULTISENSOR TIPO 1</t>
  </si>
  <si>
    <t>Tipo multidireccional</t>
  </si>
  <si>
    <t>4 x 1/2.7 CMOS</t>
  </si>
  <si>
    <t>Varifocal 3.2 - 8.1 mm</t>
  </si>
  <si>
    <t xml:space="preserve">5 megapíxeles o superior  </t>
  </si>
  <si>
    <t>12.11</t>
  </si>
  <si>
    <t>Color: 0.19 lux a 50 o mejor. B/N: 0 lux a 50 o mejor. 0 lux con iluminación de IR activada.</t>
  </si>
  <si>
    <t>12.12</t>
  </si>
  <si>
    <t>12.13</t>
  </si>
  <si>
    <t>Movimiento horizontal: ±90°, vertical: de +25° a +95°, rotación: de -5° a +95°, giro: ±20°</t>
  </si>
  <si>
    <t>12.14</t>
  </si>
  <si>
    <t>12.15</t>
  </si>
  <si>
    <t>12.16</t>
  </si>
  <si>
    <t xml:space="preserve">1 RJ45 10/100 Ethernet port </t>
  </si>
  <si>
    <t>12.17</t>
  </si>
  <si>
    <t>.-30° a 50°</t>
  </si>
  <si>
    <t>12.18</t>
  </si>
  <si>
    <t>Máximo 24 W</t>
  </si>
  <si>
    <t>12.19</t>
  </si>
  <si>
    <t>IP 66, IP 67, IK9 o CE o FCC</t>
  </si>
  <si>
    <t>12.20</t>
  </si>
  <si>
    <t>12.21</t>
  </si>
  <si>
    <t>12.22</t>
  </si>
  <si>
    <t>12.23</t>
  </si>
  <si>
    <t>12.24  </t>
  </si>
  <si>
    <t>12.25</t>
  </si>
  <si>
    <t>12.26</t>
  </si>
  <si>
    <t>12.27  </t>
  </si>
  <si>
    <t>12.28  </t>
  </si>
  <si>
    <t>CÁMARA TIPO DOMO PANORAMICA TRES SENSORES</t>
  </si>
  <si>
    <t>Tipo tres sensores</t>
  </si>
  <si>
    <t>3 x 1/2.8 CMOS</t>
  </si>
  <si>
    <t>Fijo 3.2 mm</t>
  </si>
  <si>
    <t>Color: 0.16 lux. B/N: 0.05 lux.</t>
  </si>
  <si>
    <t>Movimiento horizontal: ±180°, vertical: de 0° a 50°, giro: ±5°</t>
  </si>
  <si>
    <t>Máximo 20 W</t>
  </si>
  <si>
    <t>13.19</t>
  </si>
  <si>
    <t>IP 66, IP 67, IK10 o CE o FCC</t>
  </si>
  <si>
    <t>13.20</t>
  </si>
  <si>
    <t>13.21</t>
  </si>
  <si>
    <t>13.22</t>
  </si>
  <si>
    <t>13.23</t>
  </si>
  <si>
    <t>13.24  </t>
  </si>
  <si>
    <t>13.25</t>
  </si>
  <si>
    <t>13.26</t>
  </si>
  <si>
    <t>13.27  </t>
  </si>
  <si>
    <t>13.28  </t>
  </si>
  <si>
    <t>CÁMARA TIPO DOMO PANORAMICA DOBLE SENSOR TIPO 1</t>
  </si>
  <si>
    <t>Tipo sensor doble</t>
  </si>
  <si>
    <t>2 x 1/2.8 CMOS</t>
  </si>
  <si>
    <t>Varifocal 3.3 - 8.1 mm</t>
  </si>
  <si>
    <t>Color: 0.15 lux a 50 o mejor. B/N: 0 lux a 50 o mejor. 0 lux con iluminación de IR activada.</t>
  </si>
  <si>
    <t>Movimiento horizontal: ±110°, vertical:  ±75°, rotación: ±170°</t>
  </si>
  <si>
    <t>14.18</t>
  </si>
  <si>
    <t>14.19</t>
  </si>
  <si>
    <t>14.20</t>
  </si>
  <si>
    <t>14.21</t>
  </si>
  <si>
    <t>14.22</t>
  </si>
  <si>
    <t>14.23  </t>
  </si>
  <si>
    <t>14.24</t>
  </si>
  <si>
    <t>14.25</t>
  </si>
  <si>
    <t>14.26  </t>
  </si>
  <si>
    <t>14.27  </t>
  </si>
  <si>
    <t>CÁMARA TIPO DOMO PANORAMICA DOBLE SENSOR TIPO 2</t>
  </si>
  <si>
    <t>15.18</t>
  </si>
  <si>
    <t>15.19</t>
  </si>
  <si>
    <t>15.20</t>
  </si>
  <si>
    <t>15.21</t>
  </si>
  <si>
    <t>15.22</t>
  </si>
  <si>
    <t>15.23  </t>
  </si>
  <si>
    <t>15.24</t>
  </si>
  <si>
    <t>15.25</t>
  </si>
  <si>
    <t>15.26  </t>
  </si>
  <si>
    <t>15.27  </t>
  </si>
  <si>
    <t>CÁMARA TIPO CAJA</t>
  </si>
  <si>
    <t>Tipo caja</t>
  </si>
  <si>
    <t>Varifocal 3.9 - 10 mm</t>
  </si>
  <si>
    <t>25/30 imágenes por segundo. Color: 0.05 lux a 50 o mejor. B/N: 0.01 lux a 50 o mejor.</t>
  </si>
  <si>
    <t>1 RJ45 10/100 Ethernet port. Dos entradas o salidas digitales configurables.</t>
  </si>
  <si>
    <t>16.16</t>
  </si>
  <si>
    <t>.-20° a 60°</t>
  </si>
  <si>
    <t>16.17</t>
  </si>
  <si>
    <t>16.18</t>
  </si>
  <si>
    <t>Carcasa</t>
  </si>
  <si>
    <t>Aluminio</t>
  </si>
  <si>
    <t>16.19</t>
  </si>
  <si>
    <t>16.20</t>
  </si>
  <si>
    <t>16.21</t>
  </si>
  <si>
    <t>16.22</t>
  </si>
  <si>
    <t>16.23  </t>
  </si>
  <si>
    <t>16.24</t>
  </si>
  <si>
    <t>16.25</t>
  </si>
  <si>
    <t>16.26  </t>
  </si>
  <si>
    <t>16.27  </t>
  </si>
  <si>
    <t>CÁMARA TIPO MULTISENSOR TIPO 2</t>
  </si>
  <si>
    <t>4 x 1/2.5 CMOS</t>
  </si>
  <si>
    <t>Fijo 2.8 mm</t>
  </si>
  <si>
    <t>Color: 0.04 lux a 50 o mejor. B/N: 0.03 lux a 50 o mejor.</t>
  </si>
  <si>
    <t>Movimiento horizontal, vertical, y giro.</t>
  </si>
  <si>
    <t xml:space="preserve">Control PTZ </t>
  </si>
  <si>
    <t>1 RJ45 10/100 Ethernet port.</t>
  </si>
  <si>
    <t>17.20</t>
  </si>
  <si>
    <t>17.21</t>
  </si>
  <si>
    <t>17.22</t>
  </si>
  <si>
    <t>17.23</t>
  </si>
  <si>
    <t>Eventos de almacenamiento local</t>
  </si>
  <si>
    <t>17.24  </t>
  </si>
  <si>
    <t>17.25</t>
  </si>
  <si>
    <t>17.26</t>
  </si>
  <si>
    <t>17.27 </t>
  </si>
  <si>
    <t>17.28  </t>
  </si>
  <si>
    <t>CÁMARA TIPO PTZ TIPO 1</t>
  </si>
  <si>
    <t>Tipo PTZ</t>
  </si>
  <si>
    <t>1/2.5 CMOS</t>
  </si>
  <si>
    <t>Varifocal 4.4 - 88.4 mm</t>
  </si>
  <si>
    <t>Color: 0.2 lux a 30 o mejor. B/N: 0.002 lux a 30 o mejor.</t>
  </si>
  <si>
    <t>Optico de 20x, digital de 12x</t>
  </si>
  <si>
    <t>Horizontal: 360° infinito, 0,05°–450°/s.
Inclinación: 220°, 0,05°-450°/s</t>
  </si>
  <si>
    <t>18.16</t>
  </si>
  <si>
    <t>18.17</t>
  </si>
  <si>
    <t>.-20° a 50°</t>
  </si>
  <si>
    <t>18.18</t>
  </si>
  <si>
    <t>Máximo 70 W</t>
  </si>
  <si>
    <t>18.19</t>
  </si>
  <si>
    <t>18.20</t>
  </si>
  <si>
    <t>18.21</t>
  </si>
  <si>
    <t>Posiciones predefinidas (Presets)</t>
  </si>
  <si>
    <t>Minimo 250</t>
  </si>
  <si>
    <t>18.22</t>
  </si>
  <si>
    <t>18.23</t>
  </si>
  <si>
    <t>18.24</t>
  </si>
  <si>
    <t>Auto seguimiento (autotracking)</t>
  </si>
  <si>
    <t>18.25  </t>
  </si>
  <si>
    <t>18.26</t>
  </si>
  <si>
    <t>18.27</t>
  </si>
  <si>
    <t>18.28 </t>
  </si>
  <si>
    <t>18.28  </t>
  </si>
  <si>
    <t>CÁMARA TIPO MULTISENSOR TIPO 3</t>
  </si>
  <si>
    <t>19.10</t>
  </si>
  <si>
    <t>19.11</t>
  </si>
  <si>
    <t>19.12</t>
  </si>
  <si>
    <t>19.13</t>
  </si>
  <si>
    <t>19.14</t>
  </si>
  <si>
    <t>19.15</t>
  </si>
  <si>
    <t>19.16</t>
  </si>
  <si>
    <t>19.17</t>
  </si>
  <si>
    <t>19.18</t>
  </si>
  <si>
    <t>19.19</t>
  </si>
  <si>
    <t>19.20</t>
  </si>
  <si>
    <t>19.21</t>
  </si>
  <si>
    <t>19.22</t>
  </si>
  <si>
    <t>19.23</t>
  </si>
  <si>
    <t>Deteccion de audio direccional</t>
  </si>
  <si>
    <t>19.24  </t>
  </si>
  <si>
    <t>19.25</t>
  </si>
  <si>
    <t>19.26</t>
  </si>
  <si>
    <t>19.27 </t>
  </si>
  <si>
    <t>19.28  </t>
  </si>
  <si>
    <t>CÁMARA TIPO PTZ TIPO 2</t>
  </si>
  <si>
    <t>1/2 CMOS</t>
  </si>
  <si>
    <t>Varifocal 6.91 - 214.64 mm</t>
  </si>
  <si>
    <t>20.10</t>
  </si>
  <si>
    <t>20.11</t>
  </si>
  <si>
    <t>Color: 0.06 lux a 30 o mejor. B/N: 0.001 lux a 30 o mejor. 0 lux con iluminación de IR activada.
Color: 0.09 lux a 50 o mejor. B/N: 0.008 lux a 50 o mejor. 0 lux con iluminación de IR activada.</t>
  </si>
  <si>
    <t>20.12</t>
  </si>
  <si>
    <t>Optico de 31x, digital de 12x</t>
  </si>
  <si>
    <t>20.13</t>
  </si>
  <si>
    <t>Horizontal: 360° infinito, 0,05°–550°/s.
Inclinación: 20° a -90°, 0,05°-500°/s</t>
  </si>
  <si>
    <t>20.14</t>
  </si>
  <si>
    <t>20.15</t>
  </si>
  <si>
    <t>20.16</t>
  </si>
  <si>
    <t>20.17</t>
  </si>
  <si>
    <t>20.18</t>
  </si>
  <si>
    <t>20.19</t>
  </si>
  <si>
    <t>20.20</t>
  </si>
  <si>
    <t>20.21</t>
  </si>
  <si>
    <t>20.22</t>
  </si>
  <si>
    <t>20.23</t>
  </si>
  <si>
    <t>20.24</t>
  </si>
  <si>
    <t>20.25</t>
  </si>
  <si>
    <t>20.26  </t>
  </si>
  <si>
    <t>20.27</t>
  </si>
  <si>
    <t>20.28</t>
  </si>
  <si>
    <t>20.29</t>
  </si>
  <si>
    <t>20.30</t>
  </si>
  <si>
    <t>CÁMARA MINIDOMO IP</t>
  </si>
  <si>
    <t>Domo varifocal de 2 MP con IR y aprendizaje profundo</t>
  </si>
  <si>
    <t>Domo varifocal de 4 MP con deep learning</t>
  </si>
  <si>
    <t>Domo varifocal de 8 MP con infrarrojos y deep learning</t>
  </si>
  <si>
    <t>Domo para interior de 2 MP con deep learning</t>
  </si>
  <si>
    <t>Domo para interior de 2 MP con infrarrojos y deep learning</t>
  </si>
  <si>
    <t>Multisensor de 13 MP Cobertura de 180° en horizontal y 90° en vertical</t>
  </si>
  <si>
    <t>CÁMARA 360 IP</t>
  </si>
  <si>
    <t>Domo integrado de 6 MP con vista panorámica de 360°</t>
  </si>
  <si>
    <t>Domo para exteriores de 6 MP con vista panorámica de 360° y captura de audio</t>
  </si>
  <si>
    <t>Domo de 12 MP con vista de 360° y deep learning</t>
  </si>
  <si>
    <t>Cámara multidireccional de 4x5 MP con tecnología de IA</t>
  </si>
  <si>
    <t>CÁMARA PTZ IP o MULTISENSOR</t>
  </si>
  <si>
    <t>Cámara de 360° con control PTZ de un solo clic
4 sensores de 5 MP, resolución total de total 20 MP</t>
  </si>
  <si>
    <t>Cámara de 360° con control PTZ con un solo clic
4 sensores de 4 MP, resolución total de 16 MP</t>
  </si>
  <si>
    <t>PTZ para exterior con UHD 4K</t>
  </si>
  <si>
    <t>CÁMARA DOS LENTES IP</t>
  </si>
  <si>
    <t>Sensor dual con IR de 360° y deep learning</t>
  </si>
  <si>
    <t xml:space="preserve">Cámara de doble sensor de 2x8MP alimentada por IA </t>
  </si>
  <si>
    <t>CÁMARA BULLET IP</t>
  </si>
  <si>
    <t>Cámara fija tipo bala de 2 MP , 9mm</t>
  </si>
  <si>
    <t>Joystick para gestión profesional de cámaras y vídeos</t>
  </si>
  <si>
    <t>VOCEO Y MEGAFONIA</t>
  </si>
  <si>
    <t>AMPLIFICADOR</t>
  </si>
  <si>
    <t>Se trata de un amplificador de potencia multicanal flexible y compacto para sistemas de altavoces de 100 V o 70 V en aplicaciones de megafonía y alarma por voz.</t>
  </si>
  <si>
    <t>Capácidad</t>
  </si>
  <si>
    <t>De minimo 600W</t>
  </si>
  <si>
    <t>Canales</t>
  </si>
  <si>
    <t>Mínimo 9</t>
  </si>
  <si>
    <t>1.6.1</t>
  </si>
  <si>
    <t xml:space="preserve">Estandar de emergencia: </t>
  </si>
  <si>
    <t xml:space="preserve"> EN 54‐16  y  ISO 7240‐16</t>
  </si>
  <si>
    <t>1.6.2</t>
  </si>
  <si>
    <t>Conformidad con la normativa de emergencia:</t>
  </si>
  <si>
    <t xml:space="preserve"> EN 50849, BS 5839-8</t>
  </si>
  <si>
    <t>1.6.3</t>
  </si>
  <si>
    <t>Ambitos de regulación</t>
  </si>
  <si>
    <t>Seguridad: EN/IEC/CSA/UL 62368‐1</t>
  </si>
  <si>
    <t>Inmunidad: EN 55035, EN 50130‐4</t>
  </si>
  <si>
    <t>Emisiones: EN 55032, EN 61000‐6‐3, ICES‐003, FCC‐47 apartado 15B clase A, EN 62479</t>
  </si>
  <si>
    <t>Entorno: EN/IEC 63000</t>
  </si>
  <si>
    <t>Salidas del amplificador</t>
  </si>
  <si>
    <t>1.7.1</t>
  </si>
  <si>
    <t>Tensión de salida nominal</t>
  </si>
  <si>
    <t>Modo 100 V, 1 kHz, THD &lt;1 %, sin carga (VRMS) : 100 VRMS</t>
  </si>
  <si>
    <t>Modo 70 V, 1 kHz, THD &lt;1 %, sin carga (VRMS) : 70 VRMS</t>
  </si>
  <si>
    <t>Potencia de salida maxima / Potencia RMS</t>
  </si>
  <si>
    <t>1.8.1</t>
  </si>
  <si>
    <t>Con todos canales combinados:
Modo 100 V, carga de 16,7 Ohm
Modo de 70 V, carga de 8,3 Ohm.</t>
  </si>
  <si>
    <t>Potencia de salida (W): Mínimo 600 W
Potencia RMS (W): Mínimo 150 W</t>
  </si>
  <si>
    <t>1.8.2</t>
  </si>
  <si>
    <t>Canal 1 (modo 100 V, carga de 16,7 ohmios // 20 nF)</t>
  </si>
  <si>
    <t>1.8.3</t>
  </si>
  <si>
    <t>Canal 1 (modo 70 V, carga de 11,7 ohmios //20 nF)</t>
  </si>
  <si>
    <t>Potencia de salida (W): Mínimo 420 W
Potencia RMS (W): Mínimo 105 W</t>
  </si>
  <si>
    <t>1.8.4</t>
  </si>
  <si>
    <t>Otros canales (modo 100 V, carga 33,3 ohmios // 20 nF | modo de 70 V,
carga 16,7 ohmios // 20 nF)</t>
  </si>
  <si>
    <t>Potencia de salida (W): Mínimo 300 W
Potencia RMS (W): Mínimo 75 W
Tensión de compensación CC (mV) &lt; 50 mV</t>
  </si>
  <si>
    <t>Pocesamiento de señales por canal</t>
  </si>
  <si>
    <t>1.9.1</t>
  </si>
  <si>
    <t>EQ Maestro</t>
  </si>
  <si>
    <t>Mínimo 7 bandas</t>
  </si>
  <si>
    <t>1.9.2</t>
  </si>
  <si>
    <t>Control de nivel (dB)</t>
  </si>
  <si>
    <t>0 dB ‒ -60 dB, silencio</t>
  </si>
  <si>
    <t>1.9.3</t>
  </si>
  <si>
    <t>Resolución de control de nivel (dB)</t>
  </si>
  <si>
    <t>Maximo 1 dB</t>
  </si>
  <si>
    <t>1.9.4</t>
  </si>
  <si>
    <t>Retardo(s) de audio</t>
  </si>
  <si>
    <t>Entre 0 s ‒ 60 s</t>
  </si>
  <si>
    <t>1.9.5</t>
  </si>
  <si>
    <t>Resolución del retardo de audio
(ms)</t>
  </si>
  <si>
    <t>Maximo 1 ms</t>
  </si>
  <si>
    <t>1.9.6</t>
  </si>
  <si>
    <t>Limitador de potencia RMS</t>
  </si>
  <si>
    <t>Por RMS de alimentación</t>
  </si>
  <si>
    <t>Acústico</t>
  </si>
  <si>
    <t>1.10.1</t>
  </si>
  <si>
    <t>Regulación de carga máxima a sin
carga (dB) (de 20 Hz a 20.000 kHz)</t>
  </si>
  <si>
    <t>&lt; 0,2 dB</t>
  </si>
  <si>
    <t>1.10.2</t>
  </si>
  <si>
    <t>Respuesta en frecuencias (-3 dB) (Hz) (Potencia RMS, +0,5)</t>
  </si>
  <si>
    <t>Entre 20 Hz – 20,000 Hz</t>
  </si>
  <si>
    <t>1.10.3</t>
  </si>
  <si>
    <t>Distorsión armónica total + ruido (%)
(Potencia RMS, de 20 Hz a 20.000 Hz)</t>
  </si>
  <si>
    <t>&lt; 0.50%</t>
  </si>
  <si>
    <t>1.10.4</t>
  </si>
  <si>
    <t>Distorsión armónica total + ruido (%) (6 dB por debajo de la potencia RMS, de 20 Hz a 20,000 Hz)</t>
  </si>
  <si>
    <t>&lt; 0,1 %</t>
  </si>
  <si>
    <t>1.10.5</t>
  </si>
  <si>
    <t>Distorsión de intermodulación (19/20 kHz) (%) (6 dB por debajo de la potencia RMS, 1:1)</t>
  </si>
  <si>
    <t>Maximo 0.10%</t>
  </si>
  <si>
    <t>1.10.6</t>
  </si>
  <si>
    <t>Relación señal-ruido (&gt; valor declarado) (dBA) (modo de 100 V, de 20 Hz a 20.000 Hz)</t>
  </si>
  <si>
    <t>Maximo 110 dBA</t>
  </si>
  <si>
    <t>1.10.7</t>
  </si>
  <si>
    <t>Relación señal-ruido (&gt; valor declarado) (dBA) (modo de 70 V, de 20 Hz a 20.000 Hz)</t>
  </si>
  <si>
    <t>Maximo 107 dBA</t>
  </si>
  <si>
    <t>1.10.8</t>
  </si>
  <si>
    <t>Diafonía entre canales (dBA) (de 100 Hz a 20.000 Hz)</t>
  </si>
  <si>
    <t>&lt; -84 dBA</t>
  </si>
  <si>
    <t>Consumo de energía (W), a full carga</t>
  </si>
  <si>
    <t>De maximo 246 W</t>
  </si>
  <si>
    <t>Puertos Ethernet</t>
  </si>
  <si>
    <t>Mínimo 2</t>
  </si>
  <si>
    <t>Tipo de Ethernet</t>
  </si>
  <si>
    <t>100BASE-TX; 1000BASE-T</t>
  </si>
  <si>
    <t>Fiabilidad MTBF</t>
  </si>
  <si>
    <t>Mayor a 250.000 h</t>
  </si>
  <si>
    <t>Rango de temperatura de funcionamiento</t>
  </si>
  <si>
    <t>Desde -1°C a 50°C o superior</t>
  </si>
  <si>
    <t xml:space="preserve">Resistencia a Golpes (transporte) (G) </t>
  </si>
  <si>
    <t>&lt; 10 G (IEC 60068-2-27)</t>
  </si>
  <si>
    <t>Dimensión</t>
  </si>
  <si>
    <t>Para instalación de 1 UR, 19"</t>
  </si>
  <si>
    <t>Grado de protección mínimo</t>
  </si>
  <si>
    <t>IP30</t>
  </si>
  <si>
    <t>Instalación</t>
  </si>
  <si>
    <t>Debe inlcuir:
* Juego de soportes de montaje en rack de 19"
* Cables de instalación y conectores.
* Guía rápida de instalación</t>
  </si>
  <si>
    <t>Vida útil</t>
  </si>
  <si>
    <t>Mínimo 5 años</t>
  </si>
  <si>
    <t>CONTROLADORA DE SISTEMA</t>
  </si>
  <si>
    <t>Debe permitir la gestion de  todas las funciones relacionadas con el sistema en un sistema
de megafonía y alarma por voz</t>
  </si>
  <si>
    <t>Control del sistema y direccionamiento de audio</t>
  </si>
  <si>
    <t>Capacidad para controlar un sistema con hasta 250
dispositivos para servir más de 500 zonas.</t>
  </si>
  <si>
    <t>Soporte nativo para redes conmutadas de subred única, con soporte add‐on para topologías de múltiples subredes enrutadas.</t>
  </si>
  <si>
    <t>Asignación dinámica de varios canales de audio
simultáneos para ahorrar ancho de banda de red;</t>
  </si>
  <si>
    <t>Interconexiones seguras mediante estándar de cifrado avanzado (AES128) para datos de audio y seguridad de la capa de transporte (TLS) para datos de control.</t>
  </si>
  <si>
    <t>Receptor para canales de audio Dante o AES67 desde fuentes externas con redireccionamiento dinámico a canales seguros o abiertos OMNEO.</t>
  </si>
  <si>
    <t>Capacidad de almacenamiento interno de mensajes y tonos; debe permitir reproducir simultáneamente hasta ocho de mensajes.</t>
  </si>
  <si>
    <t>Reloj interno en tiempo real para eventos programados e inserción de código de tiempo en eventos; soporte para el protocolo de hora de red (NTP) con ajuste automático para el horario de verano (DST).</t>
  </si>
  <si>
    <t>Registro de eventos de fallo y de eventos internos del sistema.</t>
  </si>
  <si>
    <t>Interfaz de control de red para aplicaciones de otros fabricantes.</t>
  </si>
  <si>
    <t>Servidor web integrado para la configuración gestión de archivos a través de un navegador.</t>
  </si>
  <si>
    <t>Opción de controlador de sistema redundante dual para obtener la máxima disponibilidad del sistema en aplicaciones esenciales.</t>
  </si>
  <si>
    <t>Calidad de audio</t>
  </si>
  <si>
    <t>Audio sobre IP, la frecuencia de muestreo de audio debe ser de minimo 48 khz con tamaño de muestra de 24 bits.</t>
  </si>
  <si>
    <t>Debe permitir que los mensajes y tonos se guarden como archivos wav sin comprimir de alta definición.</t>
  </si>
  <si>
    <t>Supervisión</t>
  </si>
  <si>
    <t>El sistema debe tener funciones de supervisión: 
• Supervisión de mensajes y tonos almacenados.
• Temporizadores de supervisión interna para
detectar y recuperarse de fallos de procesamiento.
• Se recogen, notifican y registran los problemas o
fallos de todos los dispositivos del sistema.</t>
  </si>
  <si>
    <t>Tolerancia a fallos</t>
  </si>
  <si>
    <t>Entradas CC duales con protección de inversión de
polaridad.</t>
  </si>
  <si>
    <t>2.7.1</t>
  </si>
  <si>
    <t>2.7.2</t>
  </si>
  <si>
    <t>2.7.3.</t>
  </si>
  <si>
    <t>Inmunidad: EN 55024, EN 55103‐2 (E1, E2, E3), EN 50130‐4</t>
  </si>
  <si>
    <t>Emisiones: EN 55032, EN 61000‐6‐3, ICES‐003, ANSI C63.4, FCC‐47, parte 15B, clase A</t>
  </si>
  <si>
    <t>2.7.4</t>
  </si>
  <si>
    <t>Declaraciones de confirmidad</t>
  </si>
  <si>
    <t>Europa: CE/CPR</t>
  </si>
  <si>
    <t>Consumo de energía</t>
  </si>
  <si>
    <t>De maximo 10W</t>
  </si>
  <si>
    <t>Número de canales Dante</t>
  </si>
  <si>
    <t>Mínimo 120</t>
  </si>
  <si>
    <t>Mínimo 5</t>
  </si>
  <si>
    <t>Protocolos y Estandares</t>
  </si>
  <si>
    <t>Mínimo Dante, AES 70, AES 67.</t>
  </si>
  <si>
    <t>Frecuencia de Muestreo</t>
  </si>
  <si>
    <t>Mínimo 48 khz</t>
  </si>
  <si>
    <t>Sistema operativo preinstalado</t>
  </si>
  <si>
    <t>Linux</t>
  </si>
  <si>
    <t>Configuración</t>
  </si>
  <si>
    <t>Navegador; Servidor Web</t>
  </si>
  <si>
    <t>Cifrado</t>
  </si>
  <si>
    <t>AES 128;TSL.</t>
  </si>
  <si>
    <t>Sincronización de reloj:</t>
  </si>
  <si>
    <t>En tiempo real, NTP</t>
  </si>
  <si>
    <t>Almacenamiento mínimo de mensajes</t>
  </si>
  <si>
    <t>90 Minutos</t>
  </si>
  <si>
    <t>Número mínimo de almacenamiento de eventos</t>
  </si>
  <si>
    <t>Protección:</t>
  </si>
  <si>
    <t>WhatchDog; RSTP</t>
  </si>
  <si>
    <t>Desde -1°C a 50°C</t>
  </si>
  <si>
    <t>Entradas de audio estático dante o canales AES67</t>
  </si>
  <si>
    <t>Salidas de audio estático canales Dante</t>
  </si>
  <si>
    <t>Mínimo 8</t>
  </si>
  <si>
    <t>Tamaño de memoria SD soportada</t>
  </si>
  <si>
    <t>de 1 a 32GB minimo.</t>
  </si>
  <si>
    <t>Capacidad mínima de dispositivos en red, sobre subred única</t>
  </si>
  <si>
    <t>2.26</t>
  </si>
  <si>
    <t xml:space="preserve">Mayor que 999.999  h </t>
  </si>
  <si>
    <t>2.29</t>
  </si>
  <si>
    <t>2.30</t>
  </si>
  <si>
    <t>2.31</t>
  </si>
  <si>
    <t>ESTACIÓN DE LLAMADA IP DE MESA</t>
  </si>
  <si>
    <t>Es una estación IP que permite la emisión de alertas de voz, compatible con el sistema de audio evacuación.</t>
  </si>
  <si>
    <t>3.4.1</t>
  </si>
  <si>
    <t>3.4.2</t>
  </si>
  <si>
    <t>Declaración de conformidad</t>
  </si>
  <si>
    <t>Europea: CE/CPR</t>
  </si>
  <si>
    <t>3.4.3</t>
  </si>
  <si>
    <t>Emisiones: EN 55032, EN 61000‐6‐3, ICES‐003, ANSI C63.4,
 FCC‐47 apartado 15B clase A.</t>
  </si>
  <si>
    <t>Entorno: EN 50581</t>
  </si>
  <si>
    <t>Nivel de entrada nominal de acustica (configurable)</t>
  </si>
  <si>
    <t>De 80 a 100 dBSPL</t>
  </si>
  <si>
    <t>Maximo nivel de acustico de entrada</t>
  </si>
  <si>
    <t>120 dBSPL</t>
  </si>
  <si>
    <t>Relación Señal a Ruido minumo permitido</t>
  </si>
  <si>
    <t>Mayor a 70 dBA</t>
  </si>
  <si>
    <t>Directividad</t>
  </si>
  <si>
    <t>Unidireccional</t>
  </si>
  <si>
    <t>Frecuencia de respuesta (+3 / -6 dB)</t>
  </si>
  <si>
    <t>100 Hz a 14 Khz</t>
  </si>
  <si>
    <t>Tamaño del display Touch</t>
  </si>
  <si>
    <t>Mínimo de 4"</t>
  </si>
  <si>
    <t>Resolución del display</t>
  </si>
  <si>
    <t>480x272 px</t>
  </si>
  <si>
    <t>Brillo del display</t>
  </si>
  <si>
    <t>Maximo de 300 cd/m2</t>
  </si>
  <si>
    <t>Control de volumen</t>
  </si>
  <si>
    <t>Mute, -40 dB to 0 dB</t>
  </si>
  <si>
    <t>Frequency range (-10 dB)</t>
  </si>
  <si>
    <t>400 Hz to 10 kHz</t>
  </si>
  <si>
    <t>Relacion señal a ruido</t>
  </si>
  <si>
    <t>&gt; 96 dBA</t>
  </si>
  <si>
    <t>Total distorisión armónica mas ruido (THD + N)</t>
  </si>
  <si>
    <t>&lt; 0.1 %</t>
  </si>
  <si>
    <t>Consumo maximo de potencia</t>
  </si>
  <si>
    <t>5.4W</t>
  </si>
  <si>
    <t>Fiabilidad: MTBF (extrapolated from calculated MTBF
of PRA-AD608)</t>
  </si>
  <si>
    <t>;-5 to +50 °C (23 to 122 °F)</t>
  </si>
  <si>
    <t>Grado de protección minimo</t>
  </si>
  <si>
    <t>IP 30</t>
  </si>
  <si>
    <t>Debe inlcuir:
* Debe sopotarse sobre mesa
* Cables de instalación y conectores.
* Guía rápida de instalación</t>
  </si>
  <si>
    <t>ESTACIÓN DE LLAMADA IP DE PARED</t>
  </si>
  <si>
    <t>Es una estación IP que permite la emisión de alertas de voz, compatible con el sistema de audio evacuación.  No es serequrido si viene con las estaciones de llamada de mesa y de pared.</t>
  </si>
  <si>
    <t>4.4.1</t>
  </si>
  <si>
    <t>4.4.2</t>
  </si>
  <si>
    <t>4.4.3</t>
  </si>
  <si>
    <t>De 85 a 105 dBSPL</t>
  </si>
  <si>
    <t>500 Hz a 8 Khz (cancelación de ruido)</t>
  </si>
  <si>
    <t>Fiabilidad: MTBF (extrapolated from calculated MTBF of PRA-AD608)</t>
  </si>
  <si>
    <t>Debe inlcuir:
* La estaciónm para instalación en pared.
* Microfono
* Cables de instalación y conectores.
* Guía rápida de instalación</t>
  </si>
  <si>
    <t>4.25</t>
  </si>
  <si>
    <t>EXTENSIÓN DE ESTACIÓN DE LLAMADA</t>
  </si>
  <si>
    <t>Es una extensión de teclado para uso en combinación con las estaciones de llamado IP, compatible. Para realizar selecciones de llamadas de alarma.</t>
  </si>
  <si>
    <t>5.4.1</t>
  </si>
  <si>
    <t>5.4.2</t>
  </si>
  <si>
    <t>5.4.3</t>
  </si>
  <si>
    <t>Mayor que 1.999.999  horas</t>
  </si>
  <si>
    <t>Debe inlcuir:
* El dispositivo de extensión
* Cable de interconexión
* Cables de instalación y conectores.
* Guía rápida de instalación</t>
  </si>
  <si>
    <t>FUENTE DE ALIMENTACIÓN MULTIFUNCIÓN</t>
  </si>
  <si>
    <t>Es una fuente supervisada para alimentar los equipos que hacen parte del sistema de audio evacuación. Propociona alimentación CC a los amplificadores conectados y los periféricos de la red eléctrica con un cargador confirme a las normas para una única batería de reserva de 12V.  Con switch ethernet integrado, y SFP</t>
  </si>
  <si>
    <t>6.4.1</t>
  </si>
  <si>
    <t xml:space="preserve"> EN 54‐16, EN 54‐4  y  ISO 7240‐16</t>
  </si>
  <si>
    <t>6.4.2</t>
  </si>
  <si>
    <t>Europea: EN 50849</t>
  </si>
  <si>
    <t>6.4.3</t>
  </si>
  <si>
    <t>Inmunidad: EN 55035, EN 50130-4</t>
  </si>
  <si>
    <t>Emisiones: EN 55032, EN 61000-3-2, EN 61000-3-3, EN 61000‐6‐3, ICES‐003,  FCC‐47 apartado 15B clase A.</t>
  </si>
  <si>
    <t>Especificaciones medio ambientales: EN/IEC 63000</t>
  </si>
  <si>
    <t>Variables que el dipositivo debe supervisar</t>
  </si>
  <si>
    <t>6.5.1</t>
  </si>
  <si>
    <t>Batería</t>
  </si>
  <si>
    <t>Desconectar
Cortocircuito
Nivel de carga
Impedancia</t>
  </si>
  <si>
    <t>6.5.2</t>
  </si>
  <si>
    <t>Fuentes de alimentación</t>
  </si>
  <si>
    <t>Tensiones de conversión
Tensiones de salida</t>
  </si>
  <si>
    <t>6.5.3</t>
  </si>
  <si>
    <t>Conexión Lifeline</t>
  </si>
  <si>
    <t>Impedancia</t>
  </si>
  <si>
    <t>6.5.4</t>
  </si>
  <si>
    <t>Conexiones de entrada de control</t>
  </si>
  <si>
    <t>Abierto/cortocircuito</t>
  </si>
  <si>
    <t>6.5.5</t>
  </si>
  <si>
    <t>Temperatura</t>
  </si>
  <si>
    <t>Por sección</t>
  </si>
  <si>
    <t>6.5.6</t>
  </si>
  <si>
    <t>Ventilador</t>
  </si>
  <si>
    <t>Velocidad de giro</t>
  </si>
  <si>
    <t>6.5.7</t>
  </si>
  <si>
    <t>Continuidad de controlador</t>
  </si>
  <si>
    <t>Dispositivo de control</t>
  </si>
  <si>
    <t>6.5.8</t>
  </si>
  <si>
    <t>Interfaz de red</t>
  </si>
  <si>
    <t>Presencia de enlace</t>
  </si>
  <si>
    <t>6.6.1</t>
  </si>
  <si>
    <t>6.6.2</t>
  </si>
  <si>
    <t>Protocolos/estándares</t>
  </si>
  <si>
    <t>TCP/IP; OMNEO; AES70</t>
  </si>
  <si>
    <t>6.6.3</t>
  </si>
  <si>
    <t>Audio de red Latencia (ms)</t>
  </si>
  <si>
    <t>10 ms</t>
  </si>
  <si>
    <t>6.6.4</t>
  </si>
  <si>
    <t>Cifrado de audio</t>
  </si>
  <si>
    <t>AES 128</t>
  </si>
  <si>
    <t>6.6.5</t>
  </si>
  <si>
    <t>Seguridad de datos de control</t>
  </si>
  <si>
    <t>TLS</t>
  </si>
  <si>
    <t>6.6.6</t>
  </si>
  <si>
    <t>Número de puertos Ethernet</t>
  </si>
  <si>
    <t>Mínimo:  5x RJ45 (2 con PoE) + 1x SFP</t>
  </si>
  <si>
    <t>Mayor que 649,000  horas</t>
  </si>
  <si>
    <t>Temperatura de operación:</t>
  </si>
  <si>
    <t>;-5 to +50 °C (23 to 122 °F) o superior</t>
  </si>
  <si>
    <t>Tamaño</t>
  </si>
  <si>
    <t>Maximo 2 UR</t>
  </si>
  <si>
    <t>Debe inlcuir:
* La fuente de alimentación multifunción.
* Juego de soportes para montaje en rack 19"
* Cables de interconexión de batería.
* Cables de alimentación.
* Cables de instalación y conectores.
* Guía rápida de instalación</t>
  </si>
  <si>
    <t>MODULO DE INTERFAZ DE CONTROL 16X8 IP</t>
  </si>
  <si>
    <t>El módulo de interfaz de control añade
entradas de control configurables y supervisadas,
salidas de control sin tensión y salidas supervisadas
de activación hacia el sistema de audio evacuación. Estas entradas y salidas de contacto proporcionan la
conectividad lógica sencilla del sistema de audio evacuación a equipos auxiliares, como sistemas de
alarma de incendios, lámparas estroboscópicas,
indicadores o relés de altavoces.  El módulo proporciona una interfaz para recibir las acciones de control de los interruptores externos y para activar los circuitos de control externos.</t>
  </si>
  <si>
    <t>7.4.1</t>
  </si>
  <si>
    <t xml:space="preserve"> EN 54‐16, ISO 7240‐16</t>
  </si>
  <si>
    <t>7.4.2</t>
  </si>
  <si>
    <t>Emisiones: EN 55032, EN 61000-6-3, ICES‐003,  FCC‐47 apartado 15B clase A.</t>
  </si>
  <si>
    <t>Entrada PoE</t>
  </si>
  <si>
    <t>IEEE 802.3af, clase 2</t>
  </si>
  <si>
    <t>7.6.1</t>
  </si>
  <si>
    <t>7.6.2</t>
  </si>
  <si>
    <t xml:space="preserve">TCP/IP; </t>
  </si>
  <si>
    <t>7.6.3</t>
  </si>
  <si>
    <t>Redundancia</t>
  </si>
  <si>
    <t>RSTP</t>
  </si>
  <si>
    <t>7.6.4</t>
  </si>
  <si>
    <t>7.6.5</t>
  </si>
  <si>
    <t>Número de puertos PoE</t>
  </si>
  <si>
    <t>Mínimo:  2</t>
  </si>
  <si>
    <t>Interfaz de Control</t>
  </si>
  <si>
    <t>7.7.1</t>
  </si>
  <si>
    <t>Número de entradas de control</t>
  </si>
  <si>
    <t>Minimo 16</t>
  </si>
  <si>
    <t>7.7.1.1</t>
  </si>
  <si>
    <t>Principio</t>
  </si>
  <si>
    <t>Cierre de contacto</t>
  </si>
  <si>
    <t>7.7.1.2</t>
  </si>
  <si>
    <t>Medición de la resistencia</t>
  </si>
  <si>
    <t>7.7.1.3</t>
  </si>
  <si>
    <t>Contacto cerrado (kΩ)</t>
  </si>
  <si>
    <t>8 kΩ - 12 kΩ</t>
  </si>
  <si>
    <t>7.7.1.4</t>
  </si>
  <si>
    <t>Contacto abierto (kΩ)</t>
  </si>
  <si>
    <t>18 kΩ - 22 kΩ</t>
  </si>
  <si>
    <t>7.7.1.5</t>
  </si>
  <si>
    <t>Detección de fallos del cable (kΩ)</t>
  </si>
  <si>
    <t>&lt;2,5 kΩ / &gt;50 kΩ</t>
  </si>
  <si>
    <t>7.7.1.6</t>
  </si>
  <si>
    <t>Tiempo de espera mínimo (ms)</t>
  </si>
  <si>
    <t>100 ms</t>
  </si>
  <si>
    <t>7.7.1.7</t>
  </si>
  <si>
    <t>Tensión máxima a tierra (V)</t>
  </si>
  <si>
    <t>24 V</t>
  </si>
  <si>
    <t>7.7.2</t>
  </si>
  <si>
    <t>Número de salidas de control</t>
  </si>
  <si>
    <t>Minimo 8</t>
  </si>
  <si>
    <t>7.7.2.1</t>
  </si>
  <si>
    <t>Conmutación de contacto (relé SPDT)</t>
  </si>
  <si>
    <t>7.7.2.2</t>
  </si>
  <si>
    <t>Aislamiento galvánico</t>
  </si>
  <si>
    <t>Debe tener aisllamiento galvánico</t>
  </si>
  <si>
    <t>7.7.2.3</t>
  </si>
  <si>
    <t>Tensión máxima en contacto (V)</t>
  </si>
  <si>
    <t>7.7.2.4</t>
  </si>
  <si>
    <t>Intensidad máxima por contacto (A)</t>
  </si>
  <si>
    <t>1A</t>
  </si>
  <si>
    <t>7.7.2.5</t>
  </si>
  <si>
    <t>500 V</t>
  </si>
  <si>
    <t>7.7.3</t>
  </si>
  <si>
    <t>Contactos de salida de activación</t>
  </si>
  <si>
    <t>A-B</t>
  </si>
  <si>
    <t>7.7.3.1</t>
  </si>
  <si>
    <t>Tensión de control bipolar</t>
  </si>
  <si>
    <t>7.7.3.2</t>
  </si>
  <si>
    <t>Tensión de salida (VCC)</t>
  </si>
  <si>
    <t>11 VCC - 12 VDC</t>
  </si>
  <si>
    <t>7.7.3.3</t>
  </si>
  <si>
    <t>Corriente de salida (mA)</t>
  </si>
  <si>
    <t>15 mA máximo</t>
  </si>
  <si>
    <t>7.7.3.4</t>
  </si>
  <si>
    <t>7.8.1</t>
  </si>
  <si>
    <t>7.8.2</t>
  </si>
  <si>
    <t>Conexiones de salida de activación</t>
  </si>
  <si>
    <t>7.8.3</t>
  </si>
  <si>
    <t>Fallo de conexión a tierra</t>
  </si>
  <si>
    <t>Fuga &lt;50 kΩ</t>
  </si>
  <si>
    <t>7.8.4</t>
  </si>
  <si>
    <t>7.8.5</t>
  </si>
  <si>
    <t>7.8.6</t>
  </si>
  <si>
    <t>PoE 1‐2</t>
  </si>
  <si>
    <t>Tensión</t>
  </si>
  <si>
    <t>Mayor que 2.000.000  horas</t>
  </si>
  <si>
    <t>Para instalación en DIN o Rack.</t>
  </si>
  <si>
    <t>Debe inlcuir:
* El módulo de interfaz de control de mínimo 16x8
* Juego de soportes para DIN.
* Cables de instalación y conectores.
* Resistencias de supervisión
* Guía rápida de instalación</t>
  </si>
  <si>
    <t>SENSOR DE RUIDO AMBIENTAL</t>
  </si>
  <si>
    <t>Es un sensor de ruido ambiental IP para
monitorizar niveles de ruido ambiental cambiantes
para el ajuste automático de niveles de avisos o
música ambiental (AVC [Automatic Volume Control,
control automático de volumen]). Esto garantiza que
el audio de megafonía se establezca a un nivel
configurable por encima del ruido ambiental para
garantizar la inteligibilidad de los avisos a un
volumen cómodo.
El sensor de ruido ambiental comunica los datos
del nivel de ruido ambiental directamente al
controlador del sistema. El controlador del
sistema ajusta el nivel de salida de los canales del
amplificador según corresponda.</t>
  </si>
  <si>
    <t>Clasificación Plenum: UL 2043</t>
  </si>
  <si>
    <t>Micrófono</t>
  </si>
  <si>
    <t>Rango de captura de ruido ambiental</t>
  </si>
  <si>
    <t>De 50 a 100 dBSPL o superior</t>
  </si>
  <si>
    <t>Rango de frecuencias</t>
  </si>
  <si>
    <t>De 50 Hz a 10 Khz</t>
  </si>
  <si>
    <t>Respuesta de frecuencia: +/-2dB</t>
  </si>
  <si>
    <t>De 100 Hz a 5,5 kHz</t>
  </si>
  <si>
    <t>Omnidireccional</t>
  </si>
  <si>
    <t>IEEE 802.3af, tipo 1</t>
  </si>
  <si>
    <t>Mínimo:  1</t>
  </si>
  <si>
    <t>8.8.1</t>
  </si>
  <si>
    <t>8.8.2</t>
  </si>
  <si>
    <t>Mayor que 2.999.999  horas</t>
  </si>
  <si>
    <t>De -25 a 55 °C (de -13 a 131 °F) o inferior</t>
  </si>
  <si>
    <t>&lt; 10 G</t>
  </si>
  <si>
    <t>Forma de instalación:</t>
  </si>
  <si>
    <t>Para instalación sobre superficie o montaje empotrado</t>
  </si>
  <si>
    <t>Debe inlcuir:
* Unidad básica de sensor y su base
* Cables de instalación y conectores.
* tornillería para su instalación.
* Guía rápida de instalación</t>
  </si>
  <si>
    <t>SWITCH ETHERNET INDUSTRIAL DE MINIMO 8xPoE, 2xSFP</t>
  </si>
  <si>
    <t>Es un conmutador Ethernet compacto
montado en carril DIN o Rack,  con ocho puertos Gigabit de cobre. Es compatible con alimentación a través de Ethernet (PoE) y dos puertos combinados Gigabit SFP. Este switch Ethernet es un switch OEM,
fabricado para su uso en sistemas de megafonía y alarma por voz.</t>
  </si>
  <si>
    <t xml:space="preserve"> EN 54‐16 (0560-CPR-182190000), ISO 7240‐16</t>
  </si>
  <si>
    <t>Seguridad: EN/IEC 62368‐1</t>
  </si>
  <si>
    <t>Inmunidad: EN 55035, EN 61000‐4‐2, EN 61000‐4‐3, EN 61000‐4‐4, EN 61000‐4‐5, EN 61000‐4‐6, EN 61000‐4‐8</t>
  </si>
  <si>
    <t>Emisiones: EN 55032 clase A, EN 61000‐6‐4, FCC‐47 apartado 15B clase A, CAN ICES-003(A), CISPR 32</t>
  </si>
  <si>
    <t>PoE/PoE + Balance potencia</t>
  </si>
  <si>
    <t>120 W cmo máximo</t>
  </si>
  <si>
    <t>PoE/PoE + potencia por puerto</t>
  </si>
  <si>
    <t>20 W como máximo</t>
  </si>
  <si>
    <t>PoE/PoE + estandar</t>
  </si>
  <si>
    <t>IEEE 802,3af/at</t>
  </si>
  <si>
    <t>Tipo  de interruptor</t>
  </si>
  <si>
    <t>Administrado</t>
  </si>
  <si>
    <t>Número de puertos RJ45</t>
  </si>
  <si>
    <t>Minimo 10</t>
  </si>
  <si>
    <t>Numero de conexiones RJ45 con PoE</t>
  </si>
  <si>
    <t>Número de puertos SFP</t>
  </si>
  <si>
    <t>Minimo 2</t>
  </si>
  <si>
    <t>Tamaña de la tabla MAC</t>
  </si>
  <si>
    <t>Minimo 8K</t>
  </si>
  <si>
    <t>Protección</t>
  </si>
  <si>
    <t>Watchdog; RSTP; Limita-
ción de velocidad; Control de tormentas</t>
  </si>
  <si>
    <t>9.15.1</t>
  </si>
  <si>
    <t>Conmutación</t>
  </si>
  <si>
    <t>9.16.1</t>
  </si>
  <si>
    <t>Tamaña de la tabla de direcciones MAC</t>
  </si>
  <si>
    <t>9.16.2</t>
  </si>
  <si>
    <t>VLAN</t>
  </si>
  <si>
    <t>IEEE 802.1Q</t>
  </si>
  <si>
    <t>9.16.3</t>
  </si>
  <si>
    <t>VLAN Grupo</t>
  </si>
  <si>
    <t>9.16.4</t>
  </si>
  <si>
    <t>Multidifusión</t>
  </si>
  <si>
    <t>Protección contra intrusión
IGMP v1/v2/v3, Protección contra intrusión
MLD, abandono inmediato IGMP</t>
  </si>
  <si>
    <t>9.16.5</t>
  </si>
  <si>
    <t>Ethernet energicamente eficiente</t>
  </si>
  <si>
    <t>IEEE 802,3az EEE</t>
  </si>
  <si>
    <t>9.16.6</t>
  </si>
  <si>
    <t>IEEE 802.1D-STP
IEEE 802.1s-MSTP
IEEE 802.1w-RSTP</t>
  </si>
  <si>
    <t>QOS</t>
  </si>
  <si>
    <t>9.17.1</t>
  </si>
  <si>
    <t>Programación de la cola de prioridad</t>
  </si>
  <si>
    <t>SP, WRR</t>
  </si>
  <si>
    <t>9.17.2</t>
  </si>
  <si>
    <t>Clase de servicio (CoS)</t>
  </si>
  <si>
    <t>IEEE 802.1p,
DiffServ (DSCP)</t>
  </si>
  <si>
    <t>9.17.3</t>
  </si>
  <si>
    <t>Con limitación de velocidad</t>
  </si>
  <si>
    <t>Entrada, salida</t>
  </si>
  <si>
    <t>9.17.4</t>
  </si>
  <si>
    <t>Agregación de enlaces</t>
  </si>
  <si>
    <t>IEEE 802.3ad
Estático, dinámico (LACP)</t>
  </si>
  <si>
    <t>9.18.1</t>
  </si>
  <si>
    <t>Seguridad de puerto</t>
  </si>
  <si>
    <t>Estático, dinámico</t>
  </si>
  <si>
    <t>9.18.2</t>
  </si>
  <si>
    <t>Autenticación</t>
  </si>
  <si>
    <t>IEEE 802.1X, basado en puerto</t>
  </si>
  <si>
    <t>9.18.3</t>
  </si>
  <si>
    <t>Control de tormentas</t>
  </si>
  <si>
    <t>Difusión, multidifusión desconocida, monodifusión desconocida</t>
  </si>
  <si>
    <t>Gestión</t>
  </si>
  <si>
    <t>9.19.1</t>
  </si>
  <si>
    <t>DHCP</t>
  </si>
  <si>
    <t>Cliente, Servidor</t>
  </si>
  <si>
    <t>9.19.2</t>
  </si>
  <si>
    <t>Minimo por SNMP v1/v2c/v3, RMON,
Telnet, SSH, HTTP(S), CLI</t>
  </si>
  <si>
    <t>9.19.3</t>
  </si>
  <si>
    <t>NTP</t>
  </si>
  <si>
    <t>Cliente SNTP</t>
  </si>
  <si>
    <t>Mayor que 750.000  horas</t>
  </si>
  <si>
    <t>;-540to +75 °C o superior</t>
  </si>
  <si>
    <t>Para instalación en riel DIN o pared o Rack.</t>
  </si>
  <si>
    <t>Debe inlcuir:
* Swtich industrial de minimo 10 puertos
* Juego de soportes para carril DIN y tornillos.
* Cables de instalación y conectores.
* Soporte de pared
* Guía rápida de instalación</t>
  </si>
  <si>
    <t>9.25</t>
  </si>
  <si>
    <t>ALTAVOCES MODULARES PARA TECHO</t>
  </si>
  <si>
    <t>Los altavoces de alarma por voz están diseñados
específicamente para su uso en edificios donde el
rendimiento del sistema para avisos de evacuación
verbales está regulado por normativas.  Proporcionan una reproducción excelente de voz y música en aplicaciones de megafonía para
interiores. son aptos para el uso en espacios de gestión de aire.</t>
  </si>
  <si>
    <t>EN 54-24, BS 5839-8</t>
  </si>
  <si>
    <t xml:space="preserve">Listado UL: </t>
  </si>
  <si>
    <t>1480/2043</t>
  </si>
  <si>
    <t>A prueba de golpes</t>
  </si>
  <si>
    <t>Conforme a DIN VDE 0710, parte 13</t>
  </si>
  <si>
    <t>Apariencia</t>
  </si>
  <si>
    <t>Con rejilla.</t>
  </si>
  <si>
    <t>Tipo 1</t>
  </si>
  <si>
    <t>Potencia</t>
  </si>
  <si>
    <t>6W</t>
  </si>
  <si>
    <t>SPL1.1</t>
  </si>
  <si>
    <t>89 dB</t>
  </si>
  <si>
    <t>Intervalo de frecuencias</t>
  </si>
  <si>
    <t>De 70 Hz a 20 kHz</t>
  </si>
  <si>
    <t>Ángulos de apertura para 1 kHz/4 kHz</t>
  </si>
  <si>
    <t>180/62</t>
  </si>
  <si>
    <t>Uso</t>
  </si>
  <si>
    <t>Uso general</t>
  </si>
  <si>
    <t>Potencia nominal</t>
  </si>
  <si>
    <t>6 W (6/3/1.5/0.75 W)</t>
  </si>
  <si>
    <t>Nivel de presión sonora a poten-
cia nominal/1 W (1 kHz, 1 m)</t>
  </si>
  <si>
    <t>97 dB/89 dB</t>
  </si>
  <si>
    <t>Nivel de presión sonora a poten-
cia nominal/1 W (1 kHz, 4 m)</t>
  </si>
  <si>
    <t>88 dB/80 dB</t>
  </si>
  <si>
    <t>Ángulo de apertura a 1 kHz / 4 kHz (‐6 dB)</t>
  </si>
  <si>
    <t>180° / 62°</t>
  </si>
  <si>
    <t>Rango de frecuencias efectivo (-10 dB)</t>
  </si>
  <si>
    <t>Tensión nominal</t>
  </si>
  <si>
    <t>100 V</t>
  </si>
  <si>
    <t>Impedancia nominal</t>
  </si>
  <si>
    <t>1667 ohmios</t>
  </si>
  <si>
    <t>3 W</t>
  </si>
  <si>
    <t>3333 ohmios</t>
  </si>
  <si>
    <t>1,5 W</t>
  </si>
  <si>
    <t>6666 ohmios</t>
  </si>
  <si>
    <t>10.25</t>
  </si>
  <si>
    <t>0,75 W</t>
  </si>
  <si>
    <t>13333 ohmios</t>
  </si>
  <si>
    <t>Conector</t>
  </si>
  <si>
    <t>Bloque de terminales atornillados de 3 patillas</t>
  </si>
  <si>
    <t>Tipo 2</t>
  </si>
  <si>
    <t>10.28</t>
  </si>
  <si>
    <t>12 W</t>
  </si>
  <si>
    <t>10.29</t>
  </si>
  <si>
    <t>10.30</t>
  </si>
  <si>
    <t>De 55 Hz a 20 kHz</t>
  </si>
  <si>
    <t>10.31</t>
  </si>
  <si>
    <t>180/64</t>
  </si>
  <si>
    <t>10.32</t>
  </si>
  <si>
    <t>Uso general / Hi-Q</t>
  </si>
  <si>
    <t>10.33</t>
  </si>
  <si>
    <t>12 W (12/6/3/1.5 W)</t>
  </si>
  <si>
    <t>10.34</t>
  </si>
  <si>
    <t>100 dB/89 dB</t>
  </si>
  <si>
    <t>10.35</t>
  </si>
  <si>
    <t>88 dB/77 dB</t>
  </si>
  <si>
    <t>10.36</t>
  </si>
  <si>
    <t>180° / 64°</t>
  </si>
  <si>
    <t>10.37</t>
  </si>
  <si>
    <t>10.38</t>
  </si>
  <si>
    <t>Con Tensión nominal</t>
  </si>
  <si>
    <t>70 V</t>
  </si>
  <si>
    <t>10.39</t>
  </si>
  <si>
    <t>12 W 416 ohmios
6 W 833 ohmios
3 W 1667 ohmios
1,5 W 3333 ohmios</t>
  </si>
  <si>
    <t>10.40</t>
  </si>
  <si>
    <t>10.41</t>
  </si>
  <si>
    <t>12 W 833 ohmios
6 W 1667 ohmios
3 W 3333 ohmios
1,5 W 6666 ohmios</t>
  </si>
  <si>
    <t>10.42</t>
  </si>
  <si>
    <t>10.43</t>
  </si>
  <si>
    <t>Tipo 3</t>
  </si>
  <si>
    <t>10.44</t>
  </si>
  <si>
    <t>24 W</t>
  </si>
  <si>
    <t>10.45</t>
  </si>
  <si>
    <t>10.46</t>
  </si>
  <si>
    <t>10.47</t>
  </si>
  <si>
    <t>180/58</t>
  </si>
  <si>
    <t>10.48</t>
  </si>
  <si>
    <t>10.49</t>
  </si>
  <si>
    <t>24 W (24/12/6/3 W)</t>
  </si>
  <si>
    <t>10.50</t>
  </si>
  <si>
    <t>103 dB/89 dB</t>
  </si>
  <si>
    <t>10.51</t>
  </si>
  <si>
    <t>91 dB/77 dB</t>
  </si>
  <si>
    <t>10.52</t>
  </si>
  <si>
    <t>Ángulo de apertura a 1 kHz / 4 kHz (‐6dB)</t>
  </si>
  <si>
    <t>180° / 58°</t>
  </si>
  <si>
    <t>10.53</t>
  </si>
  <si>
    <t>10.54</t>
  </si>
  <si>
    <t>10.55</t>
  </si>
  <si>
    <t>24 W 208 ohmios
12 W 416 ohmios
6 W 833 ohmios
3 W 1667 ohmios</t>
  </si>
  <si>
    <t>10.56</t>
  </si>
  <si>
    <t>10.57</t>
  </si>
  <si>
    <t>24 W 416 ohmios
12 W 833 ohmios
6 W 1667 ohmios
3 W 3333 ohmios</t>
  </si>
  <si>
    <t>10.58</t>
  </si>
  <si>
    <t>10.59</t>
  </si>
  <si>
    <t>Compatibilidad</t>
  </si>
  <si>
    <t>Debe ser compatible con toda la solución de Audio Evacuación</t>
  </si>
  <si>
    <t>10.60</t>
  </si>
  <si>
    <t>Debe inlcuir:
* Parlante de rejilla
* soporte para techo
* Cables de instalación y conectores.
* Guía rápida de instalación</t>
  </si>
  <si>
    <t>10.61</t>
  </si>
  <si>
    <t>10.62</t>
  </si>
  <si>
    <t>ALTAVOZ DE MURO TIPO 1</t>
  </si>
  <si>
    <t>El proyector de sonido incorpora un ángulo de
apertura muy amplio, lo que permite cubrir un área
determinada con menos unidades. Su amplio rango de frecuencia también proporciona una mejor
reproducción de música y voz, mientras que la
directividad garantiza que el sonido se proyecta de
forma precisa hacia donde más se necesita.</t>
  </si>
  <si>
    <t>Conformidad</t>
  </si>
  <si>
    <t xml:space="preserve">CE </t>
  </si>
  <si>
    <t>Seguridad: Conforme EN 600065</t>
  </si>
  <si>
    <t>Protección contra el agua y el polvo: Conforme EN 60529 IP 65</t>
  </si>
  <si>
    <t>Autoextingible: Conforme UL 94 V 0</t>
  </si>
  <si>
    <t>Garantía de calidad</t>
  </si>
  <si>
    <t>Debe admitir 100 horas de funcionamiento a potencia nominal según los estandares de capacidad de gestión de potencia (PHC) IEC 60268-5.</t>
  </si>
  <si>
    <t>Debe poder soportar el doble de su potencia nominal durante cortos períodos.</t>
  </si>
  <si>
    <t>Material del Altavoz / proyector</t>
  </si>
  <si>
    <t>ABS resistente a golpes y biodegradable (UL 94 V0)</t>
  </si>
  <si>
    <t>6/3/1,5/0,75 W</t>
  </si>
  <si>
    <t>Nivel de presión sonora
a 6 W/1 W (1 kHz a 1 m)</t>
  </si>
  <si>
    <t>97 dB/89 dB (SPL)</t>
  </si>
  <si>
    <t>Nivel de presión sonora
a 6 W/1 W (2 kHz a 1 m)</t>
  </si>
  <si>
    <t>102 dB/94 dB (SPL)</t>
  </si>
  <si>
    <t>Ángulo de apertura
a 1 kHz/4 kHz (-6 dB)</t>
  </si>
  <si>
    <t>180° / 90°</t>
  </si>
  <si>
    <t>Rango de frecuencias efectivo
(-10 dB)</t>
  </si>
  <si>
    <t>De 140 Hz a 18 kHz</t>
  </si>
  <si>
    <t>1667 Ohm</t>
  </si>
  <si>
    <t>De -25 a 55 °C (de -13 a 131 °F) o mejor</t>
  </si>
  <si>
    <t>IP 65 o superior</t>
  </si>
  <si>
    <t>Para instalación sobre paredes y techos</t>
  </si>
  <si>
    <t>Debe inlcuir:
* El altavoz
* Accesorios de instalación
* Cableado de conexión de colores  y tornillería para su instalación.
* Guía rápida de instalación</t>
  </si>
  <si>
    <t>Tipo de intalación</t>
  </si>
  <si>
    <t>Para montaje en paredes y techos. Debe poermitir la orientación.</t>
  </si>
  <si>
    <t>ALTAVOZ DE MURO TIPO 2</t>
  </si>
  <si>
    <t>Los altavoces de bocina con driver de gran eficacia, de angulo de apertura amplio, optimizados para palabra.  ofrecen una excelente reproducción de voz y distribución de sonido para una amplia gama de aplicaciones de exterior. Son ideales para zonas deportivas, parques, exposiciones, fábricas y piscinas.</t>
  </si>
  <si>
    <t>CE</t>
  </si>
  <si>
    <t>Biodegradable: Conforme a UL 94 V 0</t>
  </si>
  <si>
    <t>Resistencia al agua y al polvo: Conforme a EN 60529‐IP65</t>
  </si>
  <si>
    <t>Potencia Maxima</t>
  </si>
  <si>
    <t>15 W</t>
  </si>
  <si>
    <t>10/5/2,5 W</t>
  </si>
  <si>
    <t>Nivel de presión acústica a potencia nominal / 1 W (1 kHz, 1 m)</t>
  </si>
  <si>
    <t>118 dB/108 dB (NPA)</t>
  </si>
  <si>
    <t>Nivel de presión acústica a potencia nominal / 1 W (2 kHz, 1 m)</t>
  </si>
  <si>
    <t>121 dB/111 dB (NPA)</t>
  </si>
  <si>
    <t>Rango de frecuencia efectiva (-10 dB)</t>
  </si>
  <si>
    <t>De 480 Hz a 5,5 kHz</t>
  </si>
  <si>
    <t>Ángulo de apertura horizontal / vertical</t>
  </si>
  <si>
    <t>1 kHz/4 kHz (-6 dB)
90 °/40 °
130 °/45 °</t>
  </si>
  <si>
    <t>1000 Ohm</t>
  </si>
  <si>
    <t>Debe inlcuir:
* El altavoz
* Accesorios de instalación
* Cableado de conexión  y tornillería para su instalación.
* Guía rápida de instalación</t>
  </si>
  <si>
    <t>Para montaje en paredes y techos. Soportes de montaje ajustables y resistentes.</t>
  </si>
  <si>
    <t>Conexión</t>
  </si>
  <si>
    <t>Cable de 4 hilos</t>
  </si>
  <si>
    <t>ALTAVOZ DE MURO TIPO 3</t>
  </si>
  <si>
    <t xml:space="preserve">Par de altavoces  con transformador, caja de 4" de 70/100 V, es un altavoz de montaje en superficie de alto rendimiento, de dos vías y de rango completo de 102 mm (4") con cobertura amplia y uniforme. </t>
  </si>
  <si>
    <t>Manejo de Potencia Continua</t>
  </si>
  <si>
    <t>Potencia Pico</t>
  </si>
  <si>
    <t>60 W</t>
  </si>
  <si>
    <t>Respuesta de frecuencia (-3 dB)</t>
  </si>
  <si>
    <t>100 Hz-20 kHz</t>
  </si>
  <si>
    <t>Respuesta de frecuencia (-10 dB):</t>
  </si>
  <si>
    <t>75 Hz-20 kHz</t>
  </si>
  <si>
    <t>Sensibilidad:</t>
  </si>
  <si>
    <t>86,5 dB</t>
  </si>
  <si>
    <t>SPL máx.</t>
  </si>
  <si>
    <t>98,5 dB (pico de 104,5 dB)</t>
  </si>
  <si>
    <t>Ángulo de cobertura:</t>
  </si>
  <si>
    <t>Horizontal 110°, vertical 110°</t>
  </si>
  <si>
    <t>Gestión de potencia:</t>
  </si>
  <si>
    <t>15 W (pico de 60 W) de ruido rosa continuo (100 horas)</t>
  </si>
  <si>
    <t>Transformador de entrada (70 V/100 V):</t>
  </si>
  <si>
    <t>Derivaciones del transformador:</t>
  </si>
  <si>
    <t>70 V: 3,7 W, 7,5 W, 15 W
100 V: 7,5 W, 15 W</t>
  </si>
  <si>
    <t>IP 54 o superior</t>
  </si>
  <si>
    <t>Debe inlcuir:
* El altavoz x 2 unidades
* Accesorios de instalación
* Cableado de conexión  y tornillería para su instalación.
* Guía rápida de instalación</t>
  </si>
  <si>
    <t>Para montaje en superficie. Soportes de montaje ajustables y resistentes.</t>
  </si>
  <si>
    <t>Cable de 2 hilos</t>
  </si>
  <si>
    <t>ALTAVOZ DE MURO TIPO 4 (DE COLUMNA)</t>
  </si>
  <si>
    <t>Es un altavoz pasivo de columna, con soporte de montaje, de 70V/100V.</t>
  </si>
  <si>
    <t>14.4.1</t>
  </si>
  <si>
    <t>Rango de frecuencia (-10dB, medio espacio)</t>
  </si>
  <si>
    <t>45 Hz - 16 kHz*</t>
  </si>
  <si>
    <t>Cantidad de transductores y tamaño</t>
  </si>
  <si>
    <t>Doce (12) controladores de medios y agudos de 2.5".
Dos (2) wooferpasa banda de 6.5</t>
  </si>
  <si>
    <t>SPL máximo</t>
  </si>
  <si>
    <t>128 dB estrecho. 126 dB ancho</t>
  </si>
  <si>
    <t>Sensibilidad axial</t>
  </si>
  <si>
    <t>91.5 dB SPL 1W/1m estrecho
90 dB SPL 1W/1m ancho</t>
  </si>
  <si>
    <t xml:space="preserve">Inclinación acústica descendente (con respecto a la horizontal) </t>
  </si>
  <si>
    <t>;-7,5°</t>
  </si>
  <si>
    <t xml:space="preserve"> Ángulo de cobertura HxV</t>
  </si>
  <si>
    <t>180° x 25° (estrecho). 180° x 45° (ancho)</t>
  </si>
  <si>
    <t>Potencia (continua)</t>
  </si>
  <si>
    <t>300 W.</t>
  </si>
  <si>
    <t xml:space="preserve">Voltaje de entrada pico </t>
  </si>
  <si>
    <t>130 V</t>
  </si>
  <si>
    <t xml:space="preserve"> Impedancia nominal </t>
  </si>
  <si>
    <t xml:space="preserve">8 Ω. </t>
  </si>
  <si>
    <t xml:space="preserve">Impedancia mínima </t>
  </si>
  <si>
    <t>6,4 Ω a 280 Hz</t>
  </si>
  <si>
    <t>Filtro pasa alta</t>
  </si>
  <si>
    <t>≥50 Hz Butterworth 24 dB/oct</t>
  </si>
  <si>
    <t>IP 55 o superior</t>
  </si>
  <si>
    <t>Debe inlcuir:
* El altavoz 
* Accesorios de instalación y soportes
* Tornillería para su instalación.
* Guía rápida de instalación</t>
  </si>
  <si>
    <t>Para montaje en pared.  Montaje de inclinación rápida multi angulo. Debe permitir paneo</t>
  </si>
  <si>
    <t>Ángulos de inclinación vertical hacia abajo</t>
  </si>
  <si>
    <t>0°, 2.5°, 5°, 7.5°, 10°, 15°, 20°, 25°</t>
  </si>
  <si>
    <t>14.23</t>
  </si>
  <si>
    <t>CABLE DE ALTAVOZ DE GRADO PROFESIONAL SIN HALÓGENOS Y BAJO HUMO</t>
  </si>
  <si>
    <t>Es el cable utilizado para la conectividad análoga de los altavoces o proyectores de audio del sistema de audio evacuación.  Son dos conductores de cobre, cada uno con PVC de aislamiento y una chaqueta exterior libre de halógenos.</t>
  </si>
  <si>
    <t>EN50575 REACTION TO FIRE CLASS Dca,  EU RoHS 2011/65/EU Conformidad</t>
  </si>
  <si>
    <t>Cantidad de conductores</t>
  </si>
  <si>
    <t>2 conductores x 14 AWG</t>
  </si>
  <si>
    <t>Tipo de conudctor</t>
  </si>
  <si>
    <t xml:space="preserve">Cobre trenzado de </t>
  </si>
  <si>
    <t>Conductor</t>
  </si>
  <si>
    <t>105/0.16mm +/-0.004mm</t>
  </si>
  <si>
    <t>Aislamiento el conductor</t>
  </si>
  <si>
    <t>PVC</t>
  </si>
  <si>
    <t>Material</t>
  </si>
  <si>
    <t>Chaqueta</t>
  </si>
  <si>
    <t>Libre de halógenos</t>
  </si>
  <si>
    <t>Tempreatura de operación</t>
  </si>
  <si>
    <t>Entre - 20°C + 75°C o superior</t>
  </si>
  <si>
    <t>Resistencia del conductor</t>
  </si>
  <si>
    <t>Maximo 9.2ohm/km a  20°C</t>
  </si>
  <si>
    <t>Resistencia de aislamiento</t>
  </si>
  <si>
    <t>Minimo 50MΩ*km a  20°C</t>
  </si>
  <si>
    <t>Rigidez Dielectrica</t>
  </si>
  <si>
    <t>Minimo AC1.5KV</t>
  </si>
  <si>
    <t>Rated Voltage - Insulated/Operating</t>
  </si>
  <si>
    <t>Maximo 300V/80V</t>
  </si>
  <si>
    <t xml:space="preserve">Impedance </t>
  </si>
  <si>
    <t>62±6Ω</t>
  </si>
  <si>
    <t>Capacitance</t>
  </si>
  <si>
    <t>28.9±3pf/ft</t>
  </si>
  <si>
    <t>Mínimo 15 años</t>
  </si>
  <si>
    <t>Suministro, instalación, programación y puesta a punto de Controlador del sistema</t>
  </si>
  <si>
    <t>Suministro, instalación, programación y puesta a punto de Fuente alimentación multifunción</t>
  </si>
  <si>
    <t>Suministro, instalación, programación y puesta a punto de Amplificador, 600W, 8 canales</t>
  </si>
  <si>
    <t>Suministro, instalación, programación y puesta a punto de Módulo de interfaz de control, 16 por 8</t>
  </si>
  <si>
    <t>Suministro, instalación, programación y puesta a punto de Switch Ethernet, 8 por PoE</t>
  </si>
  <si>
    <t>Suministro, instalación, programación y puesta a punto de Dispositivo de fin de línea</t>
  </si>
  <si>
    <t>Suministro, instalación, programación y puesta a punto de Estación llamada LCD sobremesa</t>
  </si>
  <si>
    <t>Suministro, instalación, programación y puesta a punto de Estación llamada LCD montaje pared</t>
  </si>
  <si>
    <t>Suministro, instalación, programación y puesta a punto de Extensión estación de llamada</t>
  </si>
  <si>
    <t>Suministro, Instalación, y puesta a punto de Altavoz de Cielo Tipo 1  (Cielo 1)</t>
  </si>
  <si>
    <t>Suministro, Instalación, y puesta a punto de Altavoz de Cielo Tipo 2 (Cielo 2)</t>
  </si>
  <si>
    <t>Suministro, Instalación, y puesta a punto de Altavoz de Cielo Tipo 3  (Cielo 3)</t>
  </si>
  <si>
    <t>Suministro, Instalación, y puesta a punto de Altavoz de Muro Tipo 1  (Muro 1)</t>
  </si>
  <si>
    <t>Suministro, Instalación, y puesta a punto de Altavoz de Muro Tipo 2  (Muro 2)</t>
  </si>
  <si>
    <t>Suministro, Instalación, y puesta a punto de Altavoz de Muro Tipo 3  (Muro 3)</t>
  </si>
  <si>
    <t>Suministro, Instalación, y puesta a punto de Altavoz de Muro Tipo 4  (Muro 4)</t>
  </si>
  <si>
    <t>Suministro, Instalación, Programación y puesta a punto de amplificador 2 x 1400 watts</t>
  </si>
  <si>
    <t>Suministro, Instalación, Programación y puesta a punto de sensor de ruido ambiental</t>
  </si>
  <si>
    <t>Suministro, Instalación, y puesta a punto de Módulo fuente de Alimentación</t>
  </si>
  <si>
    <t>Suministro, Instalación, y puesta a punto de Módulo domo para altavoz en cielo con conector cerámico</t>
  </si>
  <si>
    <t>Suministro, Instalación, y puesta a punto de Kit de suspensión metálico para altavoz de cielo</t>
  </si>
  <si>
    <t>CANALIZACIÓN</t>
  </si>
  <si>
    <t>Suministro, logística, seguro e instalación de Tubería EMT 3/4"</t>
  </si>
  <si>
    <t>Suministro, logística, seguro e instalación de Tubería EMT 1"</t>
  </si>
  <si>
    <t>Suministro, logística, seguro e instalación de portacable de Acero tipo Ducto  100 mm Ancho x 60 mm de alto, incluye accesorios de instalación</t>
  </si>
  <si>
    <t>Suministro, logística, seguro e instalación de portacable de Acero tipo Ducto  300 mm Ancho x 60 mm de alto, incluye accesorios de instalación</t>
  </si>
  <si>
    <t>CABLEADO</t>
  </si>
  <si>
    <t>Suministro, Instalación, conexión de cable AWG 2x14  grado profesional sin halógenos y bajo humo</t>
  </si>
  <si>
    <t>TRASLADO</t>
  </si>
  <si>
    <t>Desmonte, emabalaje, transporte, instalación de altavoz de cielo de Sies-M a C5 Medellín</t>
  </si>
  <si>
    <t>Desmonte, emabalaje, transporte, instalación de  mezclador 8 canales de Sies-M a C5 Medellín</t>
  </si>
  <si>
    <t>Desmonte, emabalaje, transporte, instalación panel de control  de Sies-M a C5 Medellín</t>
  </si>
  <si>
    <t>Desmonte, emabalaje, transporte, instalación de amplificador mezclador 2 canales con prioridad de Sies-M a C5 Medellín</t>
  </si>
  <si>
    <t>Desmonte, emabalaje, transporte, instalación de estación de llamado  de Sies-M a C5 Medellín</t>
  </si>
  <si>
    <t>Desmonte, emabalaje, transporte, instalación de control de volumen  de Sies-M a C5 Medellín</t>
  </si>
  <si>
    <t>MULTIMEDIA</t>
  </si>
  <si>
    <t>BANDEJA TIPO OREJAS PARA RACK 19"</t>
  </si>
  <si>
    <t>0.1</t>
  </si>
  <si>
    <t>Es un accesorio en dos partes, para la instalación de Rack de 19", para el soporte de mezcladores de audio de algunos fabricantes.  Su altura debe evitar el deslizamiento del dispositivo que aloje.  Debe quedar estable.</t>
  </si>
  <si>
    <t>0.2</t>
  </si>
  <si>
    <t>0.3</t>
  </si>
  <si>
    <t>0.4</t>
  </si>
  <si>
    <t xml:space="preserve">Material </t>
  </si>
  <si>
    <t>Acero</t>
  </si>
  <si>
    <t>0.5</t>
  </si>
  <si>
    <t>Peso</t>
  </si>
  <si>
    <t>maximo 1.50 kg</t>
  </si>
  <si>
    <t>0.6</t>
  </si>
  <si>
    <t>Longitud exterior</t>
  </si>
  <si>
    <t>Para 19", 48,26cm</t>
  </si>
  <si>
    <t>0.7</t>
  </si>
  <si>
    <t>Ancho exterior</t>
  </si>
  <si>
    <t>3,17cm</t>
  </si>
  <si>
    <t>0.8</t>
  </si>
  <si>
    <t>Altura exterior</t>
  </si>
  <si>
    <t>12,70cm</t>
  </si>
  <si>
    <t>0.9</t>
  </si>
  <si>
    <t>Color</t>
  </si>
  <si>
    <t>Negro</t>
  </si>
  <si>
    <t>0.10</t>
  </si>
  <si>
    <t>Debe inlcuir:
* Soportes tipo bandeja de dos orejas para rack 19"
* Tornillos para instalación en rack.
* Guía rápida de instalación</t>
  </si>
  <si>
    <t>0.11</t>
  </si>
  <si>
    <t>0.12</t>
  </si>
  <si>
    <t>Es obligatorio  adjuntar  la ficha técnica junto con el presente anexo</t>
  </si>
  <si>
    <t>BASTIDOR PARA MONTAJE EN RACK PARA CONTROLADORES E INTERFACES IP</t>
  </si>
  <si>
    <t>El estante de montaje en rack es un accesorio de montaje opcional para controladores e interfaces IP. Permite la instalación segura de los dispositivos en un rack EIA de 19". El estante de montaje en rack ocupa 1 espacio de rack y permite la instalación de una unidad de ancho de rack completo, dos unidades de medio ancho de rack, cuatro unidades de un cuarto de ancho de rack o cualquier combinación posible.</t>
  </si>
  <si>
    <t>Acero inoxidable</t>
  </si>
  <si>
    <t>Dimensiones</t>
  </si>
  <si>
    <t>Ocupa un espacio de Rack de altura
482.6 x 43.5 x 165 mm / 19” x 1.7” x 6.5”</t>
  </si>
  <si>
    <t>Maximo 1,5 kg.</t>
  </si>
  <si>
    <t>Debe inlcuir:
*Estantería o bandeja soporte
*Placa frontal de un cuarto de ancho de rack.
*Placa frontal de medio ancho de rack.
*Tornillos de fijación para placas frontales y unidades.
*Destornillador
*Guía rápida de instalación</t>
  </si>
  <si>
    <t>CAMARA PTZ PARA SISTEMA DE VIDEO CONFERENCIA</t>
  </si>
  <si>
    <t>Es un sistema de captura de video, por medio de cámara PTZ HD, para colaboración con video de calidad profesional, para salas de conferencias, entornos de formación, con control de mando a distancia.</t>
  </si>
  <si>
    <t>Tipo de cámara</t>
  </si>
  <si>
    <t>PTZ</t>
  </si>
  <si>
    <t>Calidad o resolución del video</t>
  </si>
  <si>
    <t>HD 1080p a 30 fotogramas por segundo o superior</t>
  </si>
  <si>
    <t>Mínimo de aplicaciones compatibles:</t>
  </si>
  <si>
    <t>Microsoft Skype, Bluejeans, Zoom, Cisco Jabber, Cisco WebEx.</t>
  </si>
  <si>
    <t>Codec</t>
  </si>
  <si>
    <t>Mínimo H.264 UVC 1.5 con codificación de video escalable (SVC)</t>
  </si>
  <si>
    <t>Campo de visión mínimo</t>
  </si>
  <si>
    <t>90° con panorámica mecánico 
de 260° e inclinación de 130°.</t>
  </si>
  <si>
    <t>Zoom</t>
  </si>
  <si>
    <t>Full HD 10x sin pérdida.</t>
  </si>
  <si>
    <t>Enfoque</t>
  </si>
  <si>
    <t>Automático o autoenfoque</t>
  </si>
  <si>
    <t>Configuración de escena</t>
  </si>
  <si>
    <t>Mínimo tres opciones de configuración de escena de cámara predefinida</t>
  </si>
  <si>
    <t>Mando a distancia</t>
  </si>
  <si>
    <t>Control de panorámica, inclinación y Zoom.</t>
  </si>
  <si>
    <t>Tipo de montaje</t>
  </si>
  <si>
    <t>De sobreponer, montaje en pared o sobre tripode.  Debe traer accesorios para el montaje en pared y tripode</t>
  </si>
  <si>
    <t>Por USB, tipo Plug and Play, a dispositivos PC, MAC y Chrome sin necesidad de software adicional.</t>
  </si>
  <si>
    <t>Sistema de Slot de seguridad</t>
  </si>
  <si>
    <t>Permite asegurar el equipo mediante bloqueo antirobo.</t>
  </si>
  <si>
    <t>Certificación para Skype for Business, optimización para Cisco Jabber® y compatibilidad con WebEx®3, Dispositivos certificados Vidyo, Microsfot Teams, Google Meet.</t>
  </si>
  <si>
    <t>Debe inlcuir:
* Cámara PTZ
* Fuente de alimentación.
* El mando a distancia
* Accesorios para instalación sobre pared.
* Accesorios para instalación sobre tripode.
* Cable USB.
*Guía rápida de instalación</t>
  </si>
  <si>
    <t>Mínimo 3 años</t>
  </si>
  <si>
    <t>INTERFAZ DANTE BIDIRECCIONAL MIC/LÍNEA 2X2 PARA MONTAJE EN PARED</t>
  </si>
  <si>
    <t xml:space="preserve">Es una interfaz de audio en red con Dante de montaje en pared, con dos entradas XLR de micrófono o linea y dos salidas XLR de microfono o línea.  </t>
  </si>
  <si>
    <t>Funciones</t>
  </si>
  <si>
    <t>Debe poder convertir dos fuentes  estandar de audio para canal de red Dante y dos señales Dante en nivel de micrófono o línea.</t>
  </si>
  <si>
    <t>No debe requerir de software para su configuración</t>
  </si>
  <si>
    <t>Cada entrada y salida debe ser un suiche seleccionable para micrófono o línea.</t>
  </si>
  <si>
    <t>Resolución</t>
  </si>
  <si>
    <t>Alta resolución de 24 bit analogo a digital y de conversión de digital a análogo.</t>
  </si>
  <si>
    <t>RJ45 con indicadores de enlace y velocidad</t>
  </si>
  <si>
    <t>Protocolo de audio digital</t>
  </si>
  <si>
    <t>Dante</t>
  </si>
  <si>
    <t>Tasa de transmisión</t>
  </si>
  <si>
    <t>100 Mbps</t>
  </si>
  <si>
    <t>Frecuencia de muestreo soportada</t>
  </si>
  <si>
    <t>44.1 kHz, 48 kHz o similar.</t>
  </si>
  <si>
    <t>Nivel de operación de audio</t>
  </si>
  <si>
    <t>;-20 dBFS = +4 dBu</t>
  </si>
  <si>
    <t>Nivel de referencia</t>
  </si>
  <si>
    <t>0 dBFS = +24 dBu</t>
  </si>
  <si>
    <t>Interfaz de Microfono o línea a red</t>
  </si>
  <si>
    <t>3.12.1</t>
  </si>
  <si>
    <t>Entradas</t>
  </si>
  <si>
    <t>Minimo 2, XLR hembra.</t>
  </si>
  <si>
    <t>3.12.2</t>
  </si>
  <si>
    <t>Ganancia</t>
  </si>
  <si>
    <t>Microfono: 40 dB (Bajo), 48 dB (medio), 62 dB (Alto);
Línea: 1db (Bajo), 8 dB (Medio), 19 dB (Alto).</t>
  </si>
  <si>
    <t>3.12.3</t>
  </si>
  <si>
    <t>Nivel de entrada (para +4 dBu/-20 dBFS)</t>
  </si>
  <si>
    <t xml:space="preserve">Mic: -36 dBu (LO), -44 dBu (MED), -58 dBu (HI);  
Line: +4 dBu (LO), -8 dBu (MED), -15 dBu (HI) </t>
  </si>
  <si>
    <t>3.12.4</t>
  </si>
  <si>
    <t>Nivel de entrada Máximo:</t>
  </si>
  <si>
    <t xml:space="preserve">Mic: -16 dBu (LO), -24 dBu (MED), -38 dBu (HI);  Line: +24 dBu (LO), +12 dBu (MED), +5 dBu (HI) </t>
  </si>
  <si>
    <t>3.12.5</t>
  </si>
  <si>
    <t>Impedancia de entrada</t>
  </si>
  <si>
    <t>&gt; 2.5 kΩ (MIC); &gt; 5 kΩ (LINE)</t>
  </si>
  <si>
    <t>3.12.6</t>
  </si>
  <si>
    <t>Potencia de Phantom</t>
  </si>
  <si>
    <t>P48, 48 Vdc, suiche seleccionable</t>
  </si>
  <si>
    <t>3.12.7</t>
  </si>
  <si>
    <t>Estándar de Phantom</t>
  </si>
  <si>
    <t>IEC 61938: 2013</t>
  </si>
  <si>
    <t>3.12.8</t>
  </si>
  <si>
    <t>Selector por intrada (3)</t>
  </si>
  <si>
    <t>Phantom, Mic/Line, Ganancia</t>
  </si>
  <si>
    <t>3.12.9</t>
  </si>
  <si>
    <t>Frecuencia de respuesta</t>
  </si>
  <si>
    <t>20 Hz to 20 kHz (± 0.5 dB)</t>
  </si>
  <si>
    <t>3.12.10</t>
  </si>
  <si>
    <t>Ruido equivalente de entrada</t>
  </si>
  <si>
    <t>;-130 dBu (62 dB gain); -132 dBu Poderado A</t>
  </si>
  <si>
    <t>3.12.11</t>
  </si>
  <si>
    <t>Ruido por debajo de -20 dBFS (20 a 20 kHz):</t>
  </si>
  <si>
    <t xml:space="preserve">Mic:  &lt; -72 dB (LO), &lt; -72 dB (MED), &lt; -68 dB (HI);   Line:  &lt; -72 dB (LO),  &lt; -72 dB (MED),  &lt; - 70 dB (HI) </t>
  </si>
  <si>
    <t>Desde la red a Microfono o línea:</t>
  </si>
  <si>
    <t>3.13.1</t>
  </si>
  <si>
    <t>Salidas</t>
  </si>
  <si>
    <t>Minimo Dos (2), XLR macho</t>
  </si>
  <si>
    <t>3.13.2</t>
  </si>
  <si>
    <t>Nivel de operación de la salida</t>
  </si>
  <si>
    <t>;+4 dBu nominal LINE level balanced;  -45 dBu nominal MIC level (into 150 Ω)</t>
  </si>
  <si>
    <t>3.13.3</t>
  </si>
  <si>
    <t>Nivel de salida maximo</t>
  </si>
  <si>
    <t>;+24 dBu Nivel de linea</t>
  </si>
  <si>
    <t>3.13.4</t>
  </si>
  <si>
    <t>Impedancia de salida</t>
  </si>
  <si>
    <t>150 Ω balanceado</t>
  </si>
  <si>
    <t>3.13.5</t>
  </si>
  <si>
    <t>Selector de salida</t>
  </si>
  <si>
    <t>Microfono / Línea</t>
  </si>
  <si>
    <t>3.13.6</t>
  </si>
  <si>
    <t>20 Hz to 20 kHz (± 0.5 dB</t>
  </si>
  <si>
    <t>3.13.7</t>
  </si>
  <si>
    <t>Ruido</t>
  </si>
  <si>
    <t>&lt; -80 dB (below +4 dBu); &lt; -100 (below +24 dBu</t>
  </si>
  <si>
    <t>Indicadores</t>
  </si>
  <si>
    <t>Minimo 4: Enlace, y velocidad, Sincronizacion y encendido.</t>
  </si>
  <si>
    <t>Requerimiento de alimentación de potencia</t>
  </si>
  <si>
    <t>PoE Class 0, IEEE 802.3af</t>
  </si>
  <si>
    <t>Debe inlcuir:
* La interfaza para instalacación en pared con caja.
* Guia de instalación
* Manual de funcinamiento.</t>
  </si>
  <si>
    <t>ADAPTADOR DE E/S USB  ó USB-C® a DANTE</t>
  </si>
  <si>
    <t>Es un dispositivo USB para habilitar computadores y dispositivos móviles directamente a una red de audio Dante, sin requerir contraoladores o software adicional.</t>
  </si>
  <si>
    <t>Canales de audio</t>
  </si>
  <si>
    <t>Dos de entrada, dos de salida</t>
  </si>
  <si>
    <t>RJ45 y USB tipo A</t>
  </si>
  <si>
    <t>Alimentación</t>
  </si>
  <si>
    <t xml:space="preserve"> Class 1 802.3af PoE or USB</t>
  </si>
  <si>
    <t>Consumo de potencia</t>
  </si>
  <si>
    <t>Menor a 2 W</t>
  </si>
  <si>
    <t>Tasa de muestreo</t>
  </si>
  <si>
    <t>48 kHz</t>
  </si>
  <si>
    <t>Profundidad de bits</t>
  </si>
  <si>
    <t>Latencia del dispositivo Dante</t>
  </si>
  <si>
    <t>1, 2 o 5 ms maximo, configurable.</t>
  </si>
  <si>
    <t>Transporte por red del audio Dante sobre IP</t>
  </si>
  <si>
    <t>AES67 RTP</t>
  </si>
  <si>
    <t>USB:</t>
  </si>
  <si>
    <t>Class compliant USB 2.0 device</t>
  </si>
  <si>
    <t>Temperatura de operación mínima:</t>
  </si>
  <si>
    <t>;-10° a 50° o superior</t>
  </si>
  <si>
    <t>Debe inlcuir:
* El dispositivo con sus puertos
* Guia de instalación
* Manual de funcinamiento.</t>
  </si>
  <si>
    <t>CODEC DE AUDIO PARA PERIODISTAS 1 ENTRADA DANTE + 12 SALIDAS LÍNEA/MIC</t>
  </si>
  <si>
    <t>Es un dispositivo de conversión de 12 salidas de Linea o micrófono a Dante, por medio de una canal de entrada a la red Dante.  Este dispositivo es para facilitarle la conectividad a los periodistas.</t>
  </si>
  <si>
    <t>Conector de entrada</t>
  </si>
  <si>
    <t>RJ45, para red DANTE</t>
  </si>
  <si>
    <t>12 XLR macho balanceados, de alta calidad balanceada, con transformador de aislamiento individual.  Cada salida debe ser suicheable entre línea o micrófono.</t>
  </si>
  <si>
    <t>PoE desde la red Dante</t>
  </si>
  <si>
    <t>Nivel de salida nominal</t>
  </si>
  <si>
    <t>6dBu (salidas frontales)</t>
  </si>
  <si>
    <t>Nivel máximo de salida</t>
  </si>
  <si>
    <t>20 dBu (sin carga) +14 dBu (600 ohmios)</t>
  </si>
  <si>
    <t>Mic: 220Ohm</t>
  </si>
  <si>
    <t>Salida aislada por transformador individual</t>
  </si>
  <si>
    <t>Sí (cada salida)</t>
  </si>
  <si>
    <t xml:space="preserve">SNR </t>
  </si>
  <si>
    <t>&gt;70 dB</t>
  </si>
  <si>
    <t>Respuesta de frecuencia</t>
  </si>
  <si>
    <t>80Hz to 20kHz/-3dB</t>
  </si>
  <si>
    <t>Nivel de salida, potencia</t>
  </si>
  <si>
    <t>Fuente de alimentación</t>
  </si>
  <si>
    <t xml:space="preserve">PoE, Clase 3 </t>
  </si>
  <si>
    <t>Crecimiento</t>
  </si>
  <si>
    <t>debe permitir crecimiento con la instalación de un accesorio ó agregación en red de mas dispositivos</t>
  </si>
  <si>
    <t>Debe inlcuir:
* El dispositivo para instalación en pared.
* Guia de instalación
* Manual de funcinamiento.</t>
  </si>
  <si>
    <t>CONSOLA DIGITAL DE AUDIO CON TARJETA DE CONECTIVIDAD DANTE</t>
  </si>
  <si>
    <t>Es un consola mezclador digital de 48 canales de entrada. Para uno en escenarios de alta exigencia como audiovisuales, eventos corporativos, producciones en vivo y lugares de culto, ofrece una fidelidad de audio de alta resolución líder en su clase y una latencia ultrabaja de &lt;0,7 ms. Debe contrar con preamplificadores de micrófono, compatibilidad con los plugins DEEP de latencia cero, además de 8 motores de efectos estéreo con canales de retorno dedicados. Es la opción ideal para configuraciones de monitorización intraauricular, ya que proporciona 12 mezclas estéreo (configurables como grupos o auxiliares), mientras que la mezcla automática de micrófonos la convierte en una excelente opción para conferencias, mesas redondas, retransmisiones y mucho más.</t>
  </si>
  <si>
    <t>Canales de entrada</t>
  </si>
  <si>
    <t>48 XRL hembras para mezcla automática de micrófonos</t>
  </si>
  <si>
    <t>Debe permitir expansión</t>
  </si>
  <si>
    <t>Puerto SLink para expansores de E/S remotas</t>
  </si>
  <si>
    <t>Cantidad de buses</t>
  </si>
  <si>
    <t>Latencia</t>
  </si>
  <si>
    <t>Menor que 0.7ms</t>
  </si>
  <si>
    <t>Mezcladores estereo configurables o por grupos auxliares</t>
  </si>
  <si>
    <t>12, con canal dedicado de retorno.</t>
  </si>
  <si>
    <t>Motores FX</t>
  </si>
  <si>
    <t>Matrix Estereo</t>
  </si>
  <si>
    <t>Minimo 3</t>
  </si>
  <si>
    <t>Salida digital</t>
  </si>
  <si>
    <t>AES</t>
  </si>
  <si>
    <t>Audio remoto</t>
  </si>
  <si>
    <t xml:space="preserve">Slink </t>
  </si>
  <si>
    <t>Capacidad de ampliación de puertos I/O</t>
  </si>
  <si>
    <t>64x64</t>
  </si>
  <si>
    <t>Interface de audio USB</t>
  </si>
  <si>
    <t>32x32</t>
  </si>
  <si>
    <t>Control MIDI</t>
  </si>
  <si>
    <t>DAW</t>
  </si>
  <si>
    <t>Grabación o reproducción multitrack</t>
  </si>
  <si>
    <t>SQ- Drive y Memoria USB</t>
  </si>
  <si>
    <t>Pantalla touch capacitiva</t>
  </si>
  <si>
    <t>De mínimo 7"</t>
  </si>
  <si>
    <t>Motor FPGA</t>
  </si>
  <si>
    <t>96 kHz</t>
  </si>
  <si>
    <t>Tiene mezcla automática de microfonos</t>
  </si>
  <si>
    <t>si</t>
  </si>
  <si>
    <t>Tarjeta o puerto de conexión para red Dante</t>
  </si>
  <si>
    <t>Debe inlcuir:
* La consola
* Cables de instalación, y cable fuente.
* Guia de instalación
* Manual de funcinamiento.</t>
  </si>
  <si>
    <t>CONTROLADOR AUDIOVISUAL SOBRE RED</t>
  </si>
  <si>
    <t xml:space="preserve">Es un controlador Ethernet IP con varios puertos de control. </t>
  </si>
  <si>
    <t>Puertos Ethernet mínimo</t>
  </si>
  <si>
    <t>*1x LAN 10/100/1000 BaseT</t>
  </si>
  <si>
    <t>Puertos de control IP</t>
  </si>
  <si>
    <t>*Puerto de control IP, sobre el mismo puerto Ethernet</t>
  </si>
  <si>
    <t>Puerto RS-232/485 bidireccional:</t>
  </si>
  <si>
    <t>*Minimo 4 Puertos RS-232/485 bidireccional.</t>
  </si>
  <si>
    <t>Puerto Universal</t>
  </si>
  <si>
    <t>* Mínimo 8</t>
  </si>
  <si>
    <t>Puertos con rele de bajo voltaje:</t>
  </si>
  <si>
    <t xml:space="preserve">*Mínimo 2. </t>
  </si>
  <si>
    <t>Sensor interno de captura de códigos IR</t>
  </si>
  <si>
    <t>Mínimo de 2GB</t>
  </si>
  <si>
    <t>Memoria eMMC</t>
  </si>
  <si>
    <t>* 16 GB.</t>
  </si>
  <si>
    <t>Reloj</t>
  </si>
  <si>
    <t>*Reloj de tiempo real integrado con pila o batería.</t>
  </si>
  <si>
    <t>*Alimentación PoE 802.3af o 12-28 VCC.</t>
  </si>
  <si>
    <t>Diseño</t>
  </si>
  <si>
    <t>*Diseño de carcasa de aluminio unificado para instalación en escritorio o rack de 19".</t>
  </si>
  <si>
    <t>Administración por</t>
  </si>
  <si>
    <t>*Servidor web y web de administración para configuración.</t>
  </si>
  <si>
    <t>Debe inlcuir:
* El dispositivo
* Cables de instalación, y cable fuente.
* Guia de instalación
* Manual de funcionamiento.</t>
  </si>
  <si>
    <t>CONTROLADOR ETHERNET IP CON KNX</t>
  </si>
  <si>
    <t>Es un controlador audiovisual sobre red, con KNX</t>
  </si>
  <si>
    <t>Puerto TP KNX</t>
  </si>
  <si>
    <t>* Mínimo 1, aislado galvanicamente, con capacidad para direccionar y controlar hasta 1000 objetos KNX.</t>
  </si>
  <si>
    <t>*Minimo 1 Puertos RS-232/485 bidireccional.</t>
  </si>
  <si>
    <t>Puerto versatil</t>
  </si>
  <si>
    <t>Mínimo 4 puertos.  Cada puerto es de 2 pines, uno es de entrada o saluda, y el otro es tierra, los cuales pueden ser usados como:
* Entrada digital
* contador de pulsos digitales
* Voltaje de entrada
* Resistencia de etnrada
* Salida digital
* Salida IR
* Salida serial.</t>
  </si>
  <si>
    <t xml:space="preserve">Minimo 64MB.  </t>
  </si>
  <si>
    <t>Memoria Flash</t>
  </si>
  <si>
    <t>256 MB</t>
  </si>
  <si>
    <t>*Para instalación en rail DIN o rack 19"</t>
  </si>
  <si>
    <t xml:space="preserve"> Conversor digital / analogico de audio con pantalla tactosensible: Matriz de enrutamiento con control táctil para sonido instalado</t>
  </si>
  <si>
    <t>Es una consola que permite el enrutamiento de sonido a travez de DANTE, tanto para aplicacionesfijas como en vivo.  Sirve para combinar diferentes tecnologías de red.</t>
  </si>
  <si>
    <t>110/240 VAC.</t>
  </si>
  <si>
    <t>Display</t>
  </si>
  <si>
    <t>De minimo 3.4" capacitivo, tactil, con resolución minima de 640x180 pixeles.</t>
  </si>
  <si>
    <t>Conexiones mínimas:</t>
  </si>
  <si>
    <t>2 puertos IEC para alimentación principal y auxiliar</t>
  </si>
  <si>
    <t>2 x conectores BNC para Word Clock de entrada y salida</t>
  </si>
  <si>
    <t>1 Euroblock de 6 polos para GPIO</t>
  </si>
  <si>
    <t>Ranuras para crecimiento</t>
  </si>
  <si>
    <t>7 ranuras para insertar hasta 7 tarjetas AxC</t>
  </si>
  <si>
    <t>Puerto GPIO</t>
  </si>
  <si>
    <t>Minimo 4 puertos GPIO configurables, puede ser 4 x VCA (ADC 8 bits 0-12V de nivel de entrada) para controlar el fader o activar acciones de nivel</t>
  </si>
  <si>
    <t>Software</t>
  </si>
  <si>
    <t>Debe permitir el control por software</t>
  </si>
  <si>
    <t>Interfaz de Audio</t>
  </si>
  <si>
    <t>Permite la conexión de interfaces de audio AxC, minimo 7 interfaces.</t>
  </si>
  <si>
    <t>Formato del dispositivo</t>
  </si>
  <si>
    <t>Para instalación en Rack 19"</t>
  </si>
  <si>
    <t>ENCODER Y DECODER DE AUDIO Y VIDEO POR HDMI A ETHERNET CON SALIDA NATIVA AES67</t>
  </si>
  <si>
    <t>Son dos dispositivos que permiten la conversión de una señal por HDMI de video y audio, a AES67 por red (encoder), hasta otro dispositivo que decodifica la señal a HDMI y AES67 nativo.</t>
  </si>
  <si>
    <t>Codificador / Decodificador</t>
  </si>
  <si>
    <t>10.4.1</t>
  </si>
  <si>
    <t>Codec de Video</t>
  </si>
  <si>
    <t>Algoritmo de compresión de vídeo sin pérdida visual basado en JPEG2000</t>
  </si>
  <si>
    <t>10.4.2</t>
  </si>
  <si>
    <t>Codec de Audio</t>
  </si>
  <si>
    <t>LPCM, AES67</t>
  </si>
  <si>
    <t>10.4.3</t>
  </si>
  <si>
    <t>Bit Rates</t>
  </si>
  <si>
    <t>50 a 800 Mbps</t>
  </si>
  <si>
    <t>10.4.4</t>
  </si>
  <si>
    <t>Ultra-Baja Latencia Sub-Frame (video sin perdida visual)
~2ms @ 1080p60 &amp; 4K60 4:4:4
~4ms @ 1080p30 &amp; 4K30</t>
  </si>
  <si>
    <t>10.4.5</t>
  </si>
  <si>
    <t>Protocolo de streaming</t>
  </si>
  <si>
    <t>IP, UDP, TCP, ICMP, IGMP</t>
  </si>
  <si>
    <t>10.4.6</t>
  </si>
  <si>
    <t>Protección de copia</t>
  </si>
  <si>
    <t>HDCP 2.2, 2.3 AES-256 Encryption</t>
  </si>
  <si>
    <t>Video</t>
  </si>
  <si>
    <t>10.5.1</t>
  </si>
  <si>
    <t>Maxima resolución</t>
  </si>
  <si>
    <t>High Dynamic Range (HDR)
4K60 4:4:4 HDR 8 bit
4K30 4:4:4 HDR 12 bit
1080p60 4:4:4 HDR 12 bit
1080p30 4:4:4 HDR 12 bit
Supports HDR10, HDR10+, HLG, Dolby Vision</t>
  </si>
  <si>
    <t>10.5.2</t>
  </si>
  <si>
    <t>Tipos de señal de entrada (Encoder)</t>
  </si>
  <si>
    <t>HDMI (con loop de salida) con capacidad de recibir fuentes de entrada de formatos de video hasta los 4K60 4:4:4</t>
  </si>
  <si>
    <t>10.5.3</t>
  </si>
  <si>
    <t>Tipos de señal de salida</t>
  </si>
  <si>
    <t>Decoder: 1x HDMI Capaz de escalar y generar formatos de video de hasta 4K60 4:4:4
Encoder: (HDMI Loop Out) Capaz de emitir formatos de vídeo de hasta 4K60 4:4:4</t>
  </si>
  <si>
    <t>10.5.4</t>
  </si>
  <si>
    <t>Escalador (Decoder)</t>
  </si>
  <si>
    <t>Supports a wide range of resolutions and rates, up to 4K in/1080P out, 1080P in/4K out, image rotation, and video wall up to 16x16
Integrated scaling helps optimize image quality and switching performance</t>
  </si>
  <si>
    <t>Audio</t>
  </si>
  <si>
    <t>10.6.1</t>
  </si>
  <si>
    <t>Tipos de señal de entrada soportados</t>
  </si>
  <si>
    <t>HDMI Audio, Analog Stereo Audio.
• 1 Analog stereo input, unbalanced or balanced
• 1 Digital input de-embedded from HDMI</t>
  </si>
  <si>
    <t>10.6.2</t>
  </si>
  <si>
    <t>Tipos de señal de saliida soportados</t>
  </si>
  <si>
    <t>HDMI Digital Audio (NLPCM pass-through), Analog Stereo
Audio, Native AES67 Network Audio
• 1 Digital audio output via HDMI
• 1 Analog Stereo Audio balanced output
• 1 Native AES67 digital audio output (up to 2 channels)</t>
  </si>
  <si>
    <t>10.6.3</t>
  </si>
  <si>
    <t>Formatos digitales</t>
  </si>
  <si>
    <t>Dolby Digital®, Dolby Digital EX, Dolby Digital Plus, Dolby True
HD, Dolby Atmos, DTS ®, DTS-ES, DTS96/24, DTS-HD High Res,
DTS-HD Master A udio, DTS:X, LPCM up to 8 channels.</t>
  </si>
  <si>
    <t>10.6.4</t>
  </si>
  <si>
    <t>Fromato Análogos</t>
  </si>
  <si>
    <t>Dos (2) canales Estereo</t>
  </si>
  <si>
    <t>10.6.5</t>
  </si>
  <si>
    <t>Conversión analogo a digital</t>
  </si>
  <si>
    <t>24 bit, 48 kHz</t>
  </si>
  <si>
    <t>10.6.6</t>
  </si>
  <si>
    <t>Conversión digital a análogo</t>
  </si>
  <si>
    <t>10.6.7</t>
  </si>
  <si>
    <t>AES67 nativo</t>
  </si>
  <si>
    <t>10.6.8</t>
  </si>
  <si>
    <t>Ajuste de volumen análogo en la salida</t>
  </si>
  <si>
    <t>;-80 to +20 dB</t>
  </si>
  <si>
    <t>Dispositivos de comunicación y control a dispositivos externos</t>
  </si>
  <si>
    <t>10.7.1</t>
  </si>
  <si>
    <t>Ethernet</t>
  </si>
  <si>
    <t>Conectividad a la red para control y trafico de AV (Audio y Video)</t>
  </si>
  <si>
    <t>10.7.2</t>
  </si>
  <si>
    <t>USB</t>
  </si>
  <si>
    <t>USB 2.0 para extensión de señal a otro dispositivo y ruteo.</t>
  </si>
  <si>
    <t>10.7.3</t>
  </si>
  <si>
    <t>Serial / RS-232</t>
  </si>
  <si>
    <t>Control y monitorización de dispositivos bidireccionales</t>
  </si>
  <si>
    <t>10.7.4</t>
  </si>
  <si>
    <t>GPIO</t>
  </si>
  <si>
    <t>Para extensión y control con dispositivos compatibles</t>
  </si>
  <si>
    <t>10.7.5</t>
  </si>
  <si>
    <t>HDMI</t>
  </si>
  <si>
    <t>HDCP 2.2, 2.3, EDID (encoder), CEC (decoder)</t>
  </si>
  <si>
    <t>10.8.1</t>
  </si>
  <si>
    <t>LAN</t>
  </si>
  <si>
    <t>Puerto RJ45</t>
  </si>
  <si>
    <t>10.8.2</t>
  </si>
  <si>
    <t>Entrada HDMI</t>
  </si>
  <si>
    <t>10.8.3</t>
  </si>
  <si>
    <t>Salida HDMI</t>
  </si>
  <si>
    <t>10.8.4</t>
  </si>
  <si>
    <t>Salida 1 de 8 pines</t>
  </si>
  <si>
    <t>Salida GPIO o puerto RS-232</t>
  </si>
  <si>
    <t>10.8.5</t>
  </si>
  <si>
    <t>Salida 2 de 8 pines</t>
  </si>
  <si>
    <t>Entrada de audio analógico balanceado estéreo (Encoder)
Salida de audio analógico balanceado estéreo (decoder)
Puertos GPIO en entrada</t>
  </si>
  <si>
    <t>10.8.6</t>
  </si>
  <si>
    <t>USB Host (Decoder)</t>
  </si>
  <si>
    <t>(2) Conector USB tipo A, hembra; puerto host USB 2.0; puerto extensor de señal USB para conexión a un mouse, teclado u otro dispositivo USB 2.0</t>
  </si>
  <si>
    <t>10.8.7</t>
  </si>
  <si>
    <t>USB Device (Encoder)</t>
  </si>
  <si>
    <t>(1) Conector USB tipo B, hembra; puerto de dispositivo USB 2.0; puerto extensor de señal USB para conexión a una computadora u otro host USB 2.0</t>
  </si>
  <si>
    <t>Certificado de confirmidad</t>
  </si>
  <si>
    <t>CE ó FCC ó  C-tick ó RoHS ó WEEE</t>
  </si>
  <si>
    <t>Debe inlcuir:
* El dispositivo Encoder y Decoder
* Cables de instalación, y cable fuente.
* Guia de instalación
* Manual de funcionamiento.</t>
  </si>
  <si>
    <t>Es una interfaz para Dante y AES67 el cual permite la integración de micrófonos para trasmitir el audio a travez de la red ethernet, con entrada de Microfono RJ45, tanto en la entrada como en la salida evita errores de cableado.  Cada canal puede ser controlado de manera independiente.</t>
  </si>
  <si>
    <t>Fuente de alimentación y  PoE (IEEE 802.3af)</t>
  </si>
  <si>
    <t>Entradas de micrófino</t>
  </si>
  <si>
    <t>Cuatro puertos para micrófonos analógicos de un elemento equipados con RJ45 8P8C</t>
  </si>
  <si>
    <t>Conector de entrada de micróno</t>
  </si>
  <si>
    <t>Blindado 8P8C, RJ45</t>
  </si>
  <si>
    <t>Alimentación Phantom</t>
  </si>
  <si>
    <t>48VDC, 14 mA / puerto (protección contra cortocircuito.)</t>
  </si>
  <si>
    <t>Impedancia de entrada (balanceada)</t>
  </si>
  <si>
    <t xml:space="preserve"> 1.15 kΩ</t>
  </si>
  <si>
    <t>15Hz - 22kHz, +0, -3 dB</t>
  </si>
  <si>
    <t>THD+N (1 kHz, 0dB gain)</t>
  </si>
  <si>
    <t>0.003 %</t>
  </si>
  <si>
    <t>CMRR (typ.)</t>
  </si>
  <si>
    <t xml:space="preserve"> 50 dB</t>
  </si>
  <si>
    <t>SRN (Tipica)</t>
  </si>
  <si>
    <t>;-96dB</t>
  </si>
  <si>
    <t>Crosstalk del canal (1 kHz)</t>
  </si>
  <si>
    <t>&lt;  -80 dB</t>
  </si>
  <si>
    <t>Canales Dante / AES67</t>
  </si>
  <si>
    <t>Minimo 4</t>
  </si>
  <si>
    <t>Tamaño de la palabra</t>
  </si>
  <si>
    <t>24 bit</t>
  </si>
  <si>
    <t>Opciones de pasa bajas</t>
  </si>
  <si>
    <t>Apagado, 5 kHz, 7 kHz, 10 kHz.</t>
  </si>
  <si>
    <t>Opciones de pasa altas</t>
  </si>
  <si>
    <t>15 Hz, 238 Hz</t>
  </si>
  <si>
    <t>Opciones de ganancia</t>
  </si>
  <si>
    <t>0 dB, +8 dB, +12 dB, +15 dB, +18 dB, +24 dB, 30 dB, +36 dB</t>
  </si>
  <si>
    <t>Case, Soportes incluidos para montaje en cualquier superficie</t>
  </si>
  <si>
    <t>Certificados de confirmidad</t>
  </si>
  <si>
    <t>FCC Part NN (USA) ó CE marked (Europe) ó  RoHS WEEE Directiv</t>
  </si>
  <si>
    <t>Es un dispositivo que permite manejar video 4K60 4:4:4 a través de 1GbE AV sobre IP.  Integra audio Dante®/AES67 y video sobre IP en una sola plataforma.   integración USB-C para compatibilidad con soft-codecs y una amplia gama de periféricos para una experiencia AV. Proporciona video 4K60 4:4:4 con una latencia ultra baja (sub-frame), garantizando un rendimiento visualmente sin pérdidas y calidad de cine.</t>
  </si>
  <si>
    <t>Dante, AES67</t>
  </si>
  <si>
    <t>12.4.4</t>
  </si>
  <si>
    <t>12.4.5</t>
  </si>
  <si>
    <t>12.4.6</t>
  </si>
  <si>
    <t>HDCP 2.2, 2.3 AES-256 encriptación</t>
  </si>
  <si>
    <t>High Dynamic Range (HDR)
4K60 4:4:4 HDR 8 bit
4K30 4:4:4 HDR 12 bit
1080p60 4:4:4 HDR 12 bit
1080p30 4:4:4 HDR 12 bit
Soporta HDR10, HDR10+, HLG, Dolby Vision</t>
  </si>
  <si>
    <t>Minimo dos puertos de HDMI y uno USB-C con capacidad de recibir fuentes de entrada de formatos de video hasta los 4K60 4:4:4</t>
  </si>
  <si>
    <t>Decoder: 1x HDMI Capaz de escalar y generar formatos de video de hasta 4K60 4:4:4
Decoder: 1x USB-C  Capaz de escalar y generar formatos de video de hasta 1080p60 4:4:4
Encoder: (HDMI Loop Out) Capaz de emitir formatos de vídeo de hasta 4K60 4:4:4</t>
  </si>
  <si>
    <t>Conmutador (codificador)</t>
  </si>
  <si>
    <t>Entrada: 2 x HDMI® y 1 x USB-C, y una salida 1 x HDMI (manual o cambio automático)</t>
  </si>
  <si>
    <t>Admite una amplia gama de resoluciones y velocidades, hasta 4K de entrada/1080P de salida, 1080P de entrada/4K de salida, rotación de imagen y pared de video de hasta 16x16. El escalado integrado ayuda a optimizar la calidad de la imagen y el rendimiento de conmutación.</t>
  </si>
  <si>
    <t>Audio HDMI, audio estéreo analógico. Audio de red Dante®/AES67 (hasta 4 canales) 
• 1 entrada estéreo analógica, balanceada o no balanceada 
• 1 entrada digital desincrustada de HDMI</t>
  </si>
  <si>
    <t>Audio digital HDMI (paso NLPCM), audio estéreo analógico, audio de red Dante®/AES67 
• 1 salida de audio digital a través de HDMI 
• 1 salida balanceada de audio estéreo analógico 
• 1 salida de audio digital Dante/AES67 (hasta 4 canales)</t>
  </si>
  <si>
    <t>Dolby Digital®, Dolby Digital EX, Dolby Digital Plus, Dolby True HD, Dolby Atmos, DTS ®, DTS-ES, DTS96/24, DTS-HD High Res, DTS-HD Master A udio, DTS:X, LPCM hasta de 8 canales.</t>
  </si>
  <si>
    <t>Dante/AES67</t>
  </si>
  <si>
    <t>Conectividad de red para control y transferencia de tráfico IP a dispositivos LAN remotos</t>
  </si>
  <si>
    <t>IR</t>
  </si>
  <si>
    <t>Control de dispositivo via infrarojo</t>
  </si>
  <si>
    <t>12.8.1</t>
  </si>
  <si>
    <t>LAN 1</t>
  </si>
  <si>
    <t>Conector RJ-45 de 8 pines, hembra; puerto Ethernet 100BASE-TX/1000BASE-T/puerto PD POE+ (IEEE 802.3at), POE+ Solo se requiere para LAN2 PSE</t>
  </si>
  <si>
    <t>12.8.2</t>
  </si>
  <si>
    <t>LAN 2</t>
  </si>
  <si>
    <t>Conector RJ-45 de 8 pines, hembra; puerto Ethernet 100BASE-TX / 1000BASE-T / puerto PSE POE (IEEE 802.3af)</t>
  </si>
  <si>
    <t>12.8.3</t>
  </si>
  <si>
    <t>12.8.4</t>
  </si>
  <si>
    <t>12.8.5</t>
  </si>
  <si>
    <t>USB-C</t>
  </si>
  <si>
    <t>12.8.6</t>
  </si>
  <si>
    <t>Conector 1 de 8 pines</t>
  </si>
  <si>
    <t>Codificador Entrada de audio analógica balanceada estéreo Decodificador Salida de audio analógica balanceada estéreo</t>
  </si>
  <si>
    <t>12.8.7</t>
  </si>
  <si>
    <t>Conector 2 de 8 pines</t>
  </si>
  <si>
    <t>GPIO compartido, RS-232, Puertos IR</t>
  </si>
  <si>
    <t>12.8.8</t>
  </si>
  <si>
    <t>12.8.9</t>
  </si>
  <si>
    <t>Es codificador de AV sobre IP de toma de pared. plataforma única para audio y vídeo sobre IP Dante®/AES67. a través de un único puerto Gigabit Ethernet,</t>
  </si>
  <si>
    <t>LPCM, Dante, AES67</t>
  </si>
  <si>
    <t>13.4.5</t>
  </si>
  <si>
    <t>13.4.6</t>
  </si>
  <si>
    <t>1x HDMI capaz de recibir formatos de entrada de vídeo de fuente hasta 4K60 4:4:4</t>
  </si>
  <si>
    <t>Audio HDMI, audio de red Dante®/AES67 (hasta 4 canales) 
• 1 entrada digital desincrustada de HDMI 
• 1 entrada de audio digital Dante®/AES67 (hasta 4 canales)
• 1 entrada estéreo analógica (no balanceada)</t>
  </si>
  <si>
    <t>Audio digital HDMI (paso NLPCM), audio estéreo analógico, audio de red Dante®/AES67 
• 1 salida de audio estéreo analógica (no balanceada) 
• 1 salida de audio digital Dante®/AES67 (hasta 2 canales)</t>
  </si>
  <si>
    <t>Dolby Digital®, Dolby Digital EX, Dolby Digital Plus, Dolby True HD, Dolby Atmos, DTS ®, DTS-ES, DTS96/24, DTS-HD High Res, DTS-HD Master Audio, DTS:X, LPCM hasta de 8 canales.</t>
  </si>
  <si>
    <t>13.6.7</t>
  </si>
  <si>
    <t>13.6.8</t>
  </si>
  <si>
    <t>HDCP 2.2, 2.3, EDID</t>
  </si>
  <si>
    <t>Conector RJ-45 de 8 pines, hembra; puerto Ethernet 100BASE-TX / 1000BASE-T / puerto PD POE (IEEE 802.3af)</t>
  </si>
  <si>
    <t>Conector Barrel 3.5mm</t>
  </si>
  <si>
    <t>Entrada estéreo analógica (no balanceada)</t>
  </si>
  <si>
    <t>Salida estéreo analógica (no balanceada)</t>
  </si>
  <si>
    <t>Entrada IR sobre IP</t>
  </si>
  <si>
    <t>Salida IR sobre IP</t>
  </si>
  <si>
    <t>13.8.6</t>
  </si>
  <si>
    <t>RS232 sobre IP</t>
  </si>
  <si>
    <t>MESA MOVIL DOTACIÓN TIPO RACK</t>
  </si>
  <si>
    <t>Es una rack móvil para alojar equipos de audio en rack</t>
  </si>
  <si>
    <t>Espacios de rack</t>
  </si>
  <si>
    <t xml:space="preserve"> 12U (superior), 8U (inferior)</t>
  </si>
  <si>
    <t xml:space="preserve">Acabado </t>
  </si>
  <si>
    <t>Ruedas</t>
  </si>
  <si>
    <t xml:space="preserve">Capacidad de carga: </t>
  </si>
  <si>
    <t>Mínimo 100 Kg</t>
  </si>
  <si>
    <t>Dimensiones:</t>
  </si>
  <si>
    <t>Altura: 36" (91.44 cm) Ancho: 21.75" (55.25 cm) Profundidad: 27" (68.58 cm)</t>
  </si>
  <si>
    <t>Debe inlcuir:
* El rack movil
* Guia de instalación
* Manual de funcionamiento.</t>
  </si>
  <si>
    <t xml:space="preserve">MICROFONO DIGITAL DE EMPOTRAR </t>
  </si>
  <si>
    <t>Es un micrófono de condensador de montaje empotrado, diseñado para la microfonía a distancia</t>
  </si>
  <si>
    <t>Tipo de transductor</t>
  </si>
  <si>
    <t>Condensador</t>
  </si>
  <si>
    <t xml:space="preserve">60 Hz - 10 kHz </t>
  </si>
  <si>
    <t>Patron Polar</t>
  </si>
  <si>
    <t>Cardioid</t>
  </si>
  <si>
    <t>150 ohm</t>
  </si>
  <si>
    <t>Sensibilidad</t>
  </si>
  <si>
    <t xml:space="preserve">38 mV / Pa @ 1k </t>
  </si>
  <si>
    <t>Tasa de señal a aruido</t>
  </si>
  <si>
    <t>72 dB</t>
  </si>
  <si>
    <t>Equivalencia del nivel de ruido</t>
  </si>
  <si>
    <t>22 dB</t>
  </si>
  <si>
    <t>SPL Maximo</t>
  </si>
  <si>
    <t xml:space="preserve">≥130 dB </t>
  </si>
  <si>
    <t>Rango dinámico</t>
  </si>
  <si>
    <t>108 dB</t>
  </si>
  <si>
    <t xml:space="preserve">Conector </t>
  </si>
  <si>
    <t>Terminal de bloque</t>
  </si>
  <si>
    <t>Polaridad</t>
  </si>
  <si>
    <t>La presión positiva en el diafragma produce un voltaje positivo en el pin 2 en relación con el pin 3 del conector XLR de salida.</t>
  </si>
  <si>
    <t>MICRÓFONO INALAMBRICO DE MANO</t>
  </si>
  <si>
    <t>Es un micrófono Inalambrico de Mano con capsula dinamica</t>
  </si>
  <si>
    <t xml:space="preserve">Bandas de frecuencia: </t>
  </si>
  <si>
    <t>Debe soportar como mínimo la banda de EE1: 530.000–589.975 MHz</t>
  </si>
  <si>
    <t>Paso mínimo de frecuencia</t>
  </si>
  <si>
    <t>25 kH</t>
  </si>
  <si>
    <t xml:space="preserve">Modo de modulación: </t>
  </si>
  <si>
    <t xml:space="preserve">FM </t>
  </si>
  <si>
    <t>Desviación maxima</t>
  </si>
  <si>
    <t xml:space="preserve"> ±38 kHz (THD: 10%)
±36 kHz (THD: 10%)</t>
  </si>
  <si>
    <t>Rango dinámico (ponderado A, típico):</t>
  </si>
  <si>
    <t xml:space="preserve">(entrada de micrófono): &gt;115 dB 
(entrada de instrumento): &gt;112 dB &gt;115 dB </t>
  </si>
  <si>
    <t xml:space="preserve">Distorsión armónica total: </t>
  </si>
  <si>
    <t>&lt;1% (a 1 kHz, ±17.5 kHz de desviación)</t>
  </si>
  <si>
    <t>100 m (328') típico (en entorno abierto sin interferencias)</t>
  </si>
  <si>
    <t xml:space="preserve">Rango de temperatura de operación: </t>
  </si>
  <si>
    <t>;-5° C a +45° C (23° F a 113° F) o superior</t>
  </si>
  <si>
    <t xml:space="preserve">simultáneo máximo (recomendado): </t>
  </si>
  <si>
    <t>40 canales por banda (dependiendo de la región y la banda)</t>
  </si>
  <si>
    <t>Sistema de recepción</t>
  </si>
  <si>
    <t>16.14.1</t>
  </si>
  <si>
    <t xml:space="preserve">Rechazo de imagen: </t>
  </si>
  <si>
    <t>60 dB Nominal</t>
  </si>
  <si>
    <t>16.14.2</t>
  </si>
  <si>
    <t xml:space="preserve">Sensibilidad RF: </t>
  </si>
  <si>
    <t>20 dBuV a 60 dB S/N ratio (terminación de 50 ohmios)</t>
  </si>
  <si>
    <t>16.14.3</t>
  </si>
  <si>
    <t xml:space="preserve"> Nivel de salida máximo: </t>
  </si>
  <si>
    <t xml:space="preserve">XLR balanceado: +14 dBV 6.3 mm (¼") desbalanceado: +8 dBV </t>
  </si>
  <si>
    <t>16.14.4</t>
  </si>
  <si>
    <t xml:space="preserve">Entrada de antena: </t>
  </si>
  <si>
    <t xml:space="preserve">Tipo BNC, 50 ohmios </t>
  </si>
  <si>
    <t>16.14.5</t>
  </si>
  <si>
    <t>Accesorios incluidos:</t>
  </si>
  <si>
    <t>* Dos antenas UHF flexibles
* Fuente o adaptador de energía
* Adaptador para montaje en rack 19"</t>
  </si>
  <si>
    <t>Trasmisor</t>
  </si>
  <si>
    <t>16.15.1</t>
  </si>
  <si>
    <t xml:space="preserve"> Potencia de Salida RF</t>
  </si>
  <si>
    <t xml:space="preserve">* Alta: 30 mW, 
* Baja: 10 mW (conmutable), a 50 ohmios </t>
  </si>
  <si>
    <t>16.15.2</t>
  </si>
  <si>
    <t xml:space="preserve">Cápsula de Microfono: </t>
  </si>
  <si>
    <t>Rosca estándar intercambiable</t>
  </si>
  <si>
    <t>16.15.3</t>
  </si>
  <si>
    <t>Autonomía de la Batería</t>
  </si>
  <si>
    <t>Mínimo 8 horas</t>
  </si>
  <si>
    <t>Debe inlcuir:
* El dispositivo 
* El cargador para el micrófono inalambrico
* Cables de instalación, y cable fuente.
* Guia de instalación
* Manual de funcionamiento.</t>
  </si>
  <si>
    <t>Es un monitor tipo pantalla de 85" para trabajo de 27 horas, 7 días de la semana.</t>
  </si>
  <si>
    <t xml:space="preserve">Tamaño diagonal: </t>
  </si>
  <si>
    <t>85"</t>
  </si>
  <si>
    <t xml:space="preserve">Tipo de panel: </t>
  </si>
  <si>
    <t>VA</t>
  </si>
  <si>
    <t xml:space="preserve">Resolución: </t>
  </si>
  <si>
    <t>3,840 x 2,160</t>
  </si>
  <si>
    <t xml:space="preserve">Distancia entre píxeles (HxV): </t>
  </si>
  <si>
    <t>0.487 x 0.487mm</t>
  </si>
  <si>
    <t xml:space="preserve"> Brillo (Typ): </t>
  </si>
  <si>
    <t>500 nit</t>
  </si>
  <si>
    <t xml:space="preserve">Relación de contraste: </t>
  </si>
  <si>
    <t xml:space="preserve">Ángulo de visión (H/V): </t>
  </si>
  <si>
    <t>178/178</t>
  </si>
  <si>
    <t xml:space="preserve">Tiempo de respuesta: </t>
  </si>
  <si>
    <t>10ms</t>
  </si>
  <si>
    <t xml:space="preserve">Gama de colores: </t>
  </si>
  <si>
    <t>72% (NTSC)</t>
  </si>
  <si>
    <t xml:space="preserve">Opacidad del vidrio: </t>
  </si>
  <si>
    <t xml:space="preserve">Soporte de tiempo de operación: </t>
  </si>
  <si>
    <t>Conectividad</t>
  </si>
  <si>
    <t>17.15.1</t>
  </si>
  <si>
    <t>17.15.2</t>
  </si>
  <si>
    <t>Entrada DP:</t>
  </si>
  <si>
    <t>Mínimo 1</t>
  </si>
  <si>
    <t>17.15.3</t>
  </si>
  <si>
    <t>Versión de HDMI:</t>
  </si>
  <si>
    <t>17.15.4</t>
  </si>
  <si>
    <t xml:space="preserve">Versión de DP: </t>
  </si>
  <si>
    <t>Minimo 1.2</t>
  </si>
  <si>
    <t>17.15.5</t>
  </si>
  <si>
    <t>Versión de HDCP:</t>
  </si>
  <si>
    <t>Minimo 2.2</t>
  </si>
  <si>
    <t>17.15.6</t>
  </si>
  <si>
    <t>17.15.7</t>
  </si>
  <si>
    <t xml:space="preserve">Entrada infrarroja: </t>
  </si>
  <si>
    <t>17.15.8</t>
  </si>
  <si>
    <t xml:space="preserve"> Salida de audio: </t>
  </si>
  <si>
    <t>Minijack estéreo</t>
  </si>
  <si>
    <t>17.15.9</t>
  </si>
  <si>
    <t>Entrada RS232</t>
  </si>
  <si>
    <t>17.15.10</t>
  </si>
  <si>
    <t>Salida RS232</t>
  </si>
  <si>
    <t>17.15.11</t>
  </si>
  <si>
    <t>Puerto RJ45 (Ethernet)</t>
  </si>
  <si>
    <t>17.15.12</t>
  </si>
  <si>
    <t>WiFi:</t>
  </si>
  <si>
    <t>17.15.13</t>
  </si>
  <si>
    <t xml:space="preserve">Bluetooth: </t>
  </si>
  <si>
    <t>AC100-240V 50/60Hz</t>
  </si>
  <si>
    <t xml:space="preserve">Temperatura de operación: </t>
  </si>
  <si>
    <t>0℃~ 40℃ o superior</t>
  </si>
  <si>
    <t xml:space="preserve">Humedad de operación: </t>
  </si>
  <si>
    <t>10 ~ 80 %, sin condensación, o superior</t>
  </si>
  <si>
    <t xml:space="preserve">Montaje VESA: </t>
  </si>
  <si>
    <t>600 x 400 mm</t>
  </si>
  <si>
    <t xml:space="preserve">Ancho del bisel: </t>
  </si>
  <si>
    <t>13.9mm (uniforme)</t>
  </si>
  <si>
    <t xml:space="preserve">Memoria flash: </t>
  </si>
  <si>
    <t>Minimo 16GB</t>
  </si>
  <si>
    <t>Certificaciones de conformidad</t>
  </si>
  <si>
    <t>* Seguridad: 60950-1/62368-1
* EMC: Clase A
* Ambiente: Energy Star 8,0, EPEAT
* IP:  IP5x</t>
  </si>
  <si>
    <t>17.24</t>
  </si>
  <si>
    <t>Es una pantalla tacto sensible de 85"</t>
  </si>
  <si>
    <t xml:space="preserve">Tamaño de pantalla </t>
  </si>
  <si>
    <t xml:space="preserve">Tipo de panel </t>
  </si>
  <si>
    <t xml:space="preserve">Resolución </t>
  </si>
  <si>
    <t xml:space="preserve">3,840 x 2,160, </t>
  </si>
  <si>
    <t xml:space="preserve">Tamaño de píxel (HxV) </t>
  </si>
  <si>
    <t xml:space="preserve">0.4875(H) mm x 0.4875(W) mm, </t>
  </si>
  <si>
    <t xml:space="preserve">Brillo (Normal) </t>
  </si>
  <si>
    <t xml:space="preserve">350 (sin vidrio), 220 (con vidrio), </t>
  </si>
  <si>
    <t xml:space="preserve">Contraste </t>
  </si>
  <si>
    <t>4000:1 (sin vidrio),</t>
  </si>
  <si>
    <t xml:space="preserve"> Ángulo de visión (H/V) </t>
  </si>
  <si>
    <t xml:space="preserve">178/178, </t>
  </si>
  <si>
    <t xml:space="preserve">Tiempo de respuesta </t>
  </si>
  <si>
    <t xml:space="preserve">8ms, </t>
  </si>
  <si>
    <t>Gama de color</t>
  </si>
  <si>
    <t xml:space="preserve"> 72%,</t>
  </si>
  <si>
    <t xml:space="preserve">Opacidad del vidrio </t>
  </si>
  <si>
    <t xml:space="preserve">2% (sin vidrio), </t>
  </si>
  <si>
    <t>Frecuencia de escaneo horizontal</t>
  </si>
  <si>
    <t xml:space="preserve"> 30~81 kHz,</t>
  </si>
  <si>
    <t xml:space="preserve"> Frecuencia máxima de píxel</t>
  </si>
  <si>
    <t xml:space="preserve"> 594 MHz, </t>
  </si>
  <si>
    <t xml:space="preserve">Frecuencia de escaneo vertical </t>
  </si>
  <si>
    <t>48~75 Hz,</t>
  </si>
  <si>
    <t xml:space="preserve">Tiempo de operación soportado </t>
  </si>
  <si>
    <t xml:space="preserve">16/7. </t>
  </si>
  <si>
    <t>18.18.1</t>
  </si>
  <si>
    <t xml:space="preserve"> Entradas HDMI</t>
  </si>
  <si>
    <t>18.18.2</t>
  </si>
  <si>
    <t>Entrada DP</t>
  </si>
  <si>
    <t>18.18.3</t>
  </si>
  <si>
    <t>Versión de HDMI</t>
  </si>
  <si>
    <t>2.0 o superior</t>
  </si>
  <si>
    <t>18.18.4</t>
  </si>
  <si>
    <t xml:space="preserve"> Versión de DP</t>
  </si>
  <si>
    <t>1.2 o superior.</t>
  </si>
  <si>
    <t>18.18.5</t>
  </si>
  <si>
    <t xml:space="preserve">Versión de HDCP </t>
  </si>
  <si>
    <t>2.2 o superior</t>
  </si>
  <si>
    <t>18.18.6</t>
  </si>
  <si>
    <t>Mínimo 4</t>
  </si>
  <si>
    <t>18.18.7</t>
  </si>
  <si>
    <t>Salida de audio Jack estéreo mini</t>
  </si>
  <si>
    <t>18.18.8</t>
  </si>
  <si>
    <t>Entrada RS232 Sí</t>
  </si>
  <si>
    <t>Mínima una.</t>
  </si>
  <si>
    <t>18.18.9</t>
  </si>
  <si>
    <t>Entrada RJ45</t>
  </si>
  <si>
    <t>18.18.10</t>
  </si>
  <si>
    <t>WiFi</t>
  </si>
  <si>
    <t>18.18.11</t>
  </si>
  <si>
    <t xml:space="preserve"> Bluetooth</t>
  </si>
  <si>
    <t>Sí</t>
  </si>
  <si>
    <t xml:space="preserve">Suministro de energía </t>
  </si>
  <si>
    <t xml:space="preserve">Temperatura </t>
  </si>
  <si>
    <t>0℃~40℃ o superior</t>
  </si>
  <si>
    <t xml:space="preserve">Humedad </t>
  </si>
  <si>
    <t>10 ~ 80%, sin condensación, ó superior.</t>
  </si>
  <si>
    <t>Montaje VESA</t>
  </si>
  <si>
    <t>Pantalla táctil</t>
  </si>
  <si>
    <t xml:space="preserve">Tamaño de memoria flash </t>
  </si>
  <si>
    <t xml:space="preserve">Mínimo 32GB. </t>
  </si>
  <si>
    <t>18.25</t>
  </si>
  <si>
    <t xml:space="preserve">PANTALLA TÁCTIL: </t>
  </si>
  <si>
    <t xml:space="preserve">Tecnología táctil IR. </t>
  </si>
  <si>
    <t>18.28</t>
  </si>
  <si>
    <t>Multivisualizador de video sobre IP 4 entradas 1 salida</t>
  </si>
  <si>
    <t>Video Codec</t>
  </si>
  <si>
    <t>Algoritmo de compresión de vídeo sin pérdida visual basado en wavelets</t>
  </si>
  <si>
    <t>Tasa de Bits</t>
  </si>
  <si>
    <t>Rango minimo entre 80 a 800 Mbps</t>
  </si>
  <si>
    <t xml:space="preserve">Latencia ultrabaja (vídeo sin pérdida visual)
maximo 20ms a 1080p y 35 ms a 4K </t>
  </si>
  <si>
    <t>Protocolos de transmisión</t>
  </si>
  <si>
    <t>IP, UDP y/o TCP, ICMP, IGMP</t>
  </si>
  <si>
    <t>HDCP  y/o AES-256</t>
  </si>
  <si>
    <t>Resoluciones máximas</t>
  </si>
  <si>
    <t>4K60 4:4:4 HDR 8 bit
4K30 4:4:4 HDR 12 bit
1080p60 4:4:4 HDR 12 bit
1080p30 4:4:4 HDR 12 bit</t>
  </si>
  <si>
    <t>Tipos de señales de entrada (codificador)</t>
  </si>
  <si>
    <t>Hasta (4) transmisiones AV sobre IP</t>
  </si>
  <si>
    <t>minimo un (1) HDMI y minimo una salida de video sobre IP</t>
  </si>
  <si>
    <t>Escalado integrado</t>
  </si>
  <si>
    <t xml:space="preserve">si </t>
  </si>
  <si>
    <t>Dolby Digital, Dolby Digital EX, Dolby Digital Plus y/o  Dolby True HD, Dolby Atmos y/o  DTS, DTS-ES, DTS96/24, DTS-HD High Res y/o DTS-HD Master Audio, DTS:X, LPCM hasta 8 canales</t>
  </si>
  <si>
    <t>Extensión y enrutamiento</t>
  </si>
  <si>
    <t>señales de host o dispositivo USB 2.0</t>
  </si>
  <si>
    <t>Decodificador LAN 1 - 4</t>
  </si>
  <si>
    <t>Conector RJ-45 de 8 pines, hembra; 100BASE-TX / 1000BASE-T
Puertos Ethernet</t>
  </si>
  <si>
    <t>Codificador LAN</t>
  </si>
  <si>
    <t>Conector RJ-45 hembra; 100BASE-TX/1000BASE-T
Puerto Ethernet</t>
  </si>
  <si>
    <t>HDMI tipo A</t>
  </si>
  <si>
    <t xml:space="preserve">Fuente de Alimentacion </t>
  </si>
  <si>
    <t>CA de 100-240 voltios</t>
  </si>
  <si>
    <t>Maximo 100W</t>
  </si>
  <si>
    <t xml:space="preserve">Certificacion </t>
  </si>
  <si>
    <t>CE y/o FCC y/o RoHS y/o WEEE</t>
  </si>
  <si>
    <t xml:space="preserve">Pantalla cerebro control de sala </t>
  </si>
  <si>
    <t>21.4</t>
  </si>
  <si>
    <t xml:space="preserve">Formato </t>
  </si>
  <si>
    <t>minimo 10°</t>
  </si>
  <si>
    <t>21.5</t>
  </si>
  <si>
    <t xml:space="preserve">Tipo </t>
  </si>
  <si>
    <t>Tactil TFT LCD con LED backlight</t>
  </si>
  <si>
    <t>21.6</t>
  </si>
  <si>
    <t>Minimo Modo horizontal: 1280 x 800 píxeles
Modo vertical: 800 x 1280 píxeles</t>
  </si>
  <si>
    <t>21.7</t>
  </si>
  <si>
    <t xml:space="preserve">Angulo de vision </t>
  </si>
  <si>
    <t>Ángulo de visión 170° horizontal, 170° vertical</t>
  </si>
  <si>
    <t>21.8</t>
  </si>
  <si>
    <t xml:space="preserve">Profundidad de color </t>
  </si>
  <si>
    <t>32 bits (color verdadero)</t>
  </si>
  <si>
    <t>21.9</t>
  </si>
  <si>
    <t>Brillo</t>
  </si>
  <si>
    <t>Minimo 250 cd/m2</t>
  </si>
  <si>
    <t>21.10</t>
  </si>
  <si>
    <t>Maximo 20 ms</t>
  </si>
  <si>
    <t>21.11</t>
  </si>
  <si>
    <t>Contraste</t>
  </si>
  <si>
    <t>800:1</t>
  </si>
  <si>
    <t>21.12</t>
  </si>
  <si>
    <t xml:space="preserve">Configuracion </t>
  </si>
  <si>
    <t>Debe soportar administracion WEB</t>
  </si>
  <si>
    <t>21.13</t>
  </si>
  <si>
    <t>Codecs</t>
  </si>
  <si>
    <t>H.263, H.264, H.265,  "MJPEG o MPEG-2"</t>
  </si>
  <si>
    <t>21.14</t>
  </si>
  <si>
    <t>Micrófono integrado
Altavoces integrados</t>
  </si>
  <si>
    <t>21.15</t>
  </si>
  <si>
    <t xml:space="preserve">Puerto comunicación </t>
  </si>
  <si>
    <t>10/100/1000 BaseT LAN, RJ-45</t>
  </si>
  <si>
    <t>21.16</t>
  </si>
  <si>
    <t>Power over Ethernet (PoE), 802.3af</t>
  </si>
  <si>
    <t>21.17</t>
  </si>
  <si>
    <t xml:space="preserve">Memoria </t>
  </si>
  <si>
    <t>2 GB RAM</t>
  </si>
  <si>
    <t>21.18</t>
  </si>
  <si>
    <t>Memoria flash</t>
  </si>
  <si>
    <t>NAND de 16 GB (EMMC)</t>
  </si>
  <si>
    <t>21.19</t>
  </si>
  <si>
    <t>Pantalla reserva de sala</t>
  </si>
  <si>
    <t>22.7</t>
  </si>
  <si>
    <t>22.8</t>
  </si>
  <si>
    <t>22.9</t>
  </si>
  <si>
    <t>22.10</t>
  </si>
  <si>
    <t>22.11</t>
  </si>
  <si>
    <t>22.12</t>
  </si>
  <si>
    <t>22.13</t>
  </si>
  <si>
    <t>22.14</t>
  </si>
  <si>
    <t>22.15</t>
  </si>
  <si>
    <t>22.16</t>
  </si>
  <si>
    <t>22.17</t>
  </si>
  <si>
    <t>Pantallas de video proyeccion (TELON)</t>
  </si>
  <si>
    <t xml:space="preserve">Tamaño </t>
  </si>
  <si>
    <t>minimo 100"</t>
  </si>
  <si>
    <t>Relacion Aspecto</t>
  </si>
  <si>
    <t>16:9"</t>
  </si>
  <si>
    <t>Material de la pantalla</t>
  </si>
  <si>
    <t>AcousticPro UHD</t>
  </si>
  <si>
    <t>23.12</t>
  </si>
  <si>
    <t>Procesador de Audio digital</t>
  </si>
  <si>
    <t>Control</t>
  </si>
  <si>
    <t>Audio y Multimedia</t>
  </si>
  <si>
    <t xml:space="preserve">Canales de Audio </t>
  </si>
  <si>
    <t>Analogicos</t>
  </si>
  <si>
    <t>Interfaces Digitales</t>
  </si>
  <si>
    <t>Dante y/o AES</t>
  </si>
  <si>
    <t>Puertos seriales</t>
  </si>
  <si>
    <t>RS 232 y/o RS 485 /DMX</t>
  </si>
  <si>
    <t>Salidas y entradas</t>
  </si>
  <si>
    <t xml:space="preserve">Minimo dos (2) DIgitales y  dos (2) Analogas </t>
  </si>
  <si>
    <t>110V / 60Hz</t>
  </si>
  <si>
    <t>Rack AV Halar y Girar</t>
  </si>
  <si>
    <t>14U</t>
  </si>
  <si>
    <t>Capacidad de carga</t>
  </si>
  <si>
    <t>minimo 80KG</t>
  </si>
  <si>
    <t>Formato</t>
  </si>
  <si>
    <t>19”</t>
  </si>
  <si>
    <t>Rieles deslizantes</t>
  </si>
  <si>
    <t>Minimo cuatro (4)</t>
  </si>
  <si>
    <t>Base</t>
  </si>
  <si>
    <t>Giratoria de acuerdo necesidad</t>
  </si>
  <si>
    <t>Sistema Colaboración Inalámbrica</t>
  </si>
  <si>
    <t>26.1</t>
  </si>
  <si>
    <t>26.2</t>
  </si>
  <si>
    <t>26.3</t>
  </si>
  <si>
    <t>26.4</t>
  </si>
  <si>
    <t>plug and play</t>
  </si>
  <si>
    <t>26.5</t>
  </si>
  <si>
    <t>No requiere instalacion de ningun tipo de Software en el equipo de computo que se desea compartir contenido</t>
  </si>
  <si>
    <t>26.6</t>
  </si>
  <si>
    <t>Funcionamineto con base</t>
  </si>
  <si>
    <t>Wireless 802.11 ac</t>
  </si>
  <si>
    <t>26.7</t>
  </si>
  <si>
    <t xml:space="preserve">Transmision </t>
  </si>
  <si>
    <t>Audio y Video</t>
  </si>
  <si>
    <t>26.8</t>
  </si>
  <si>
    <t>Modos de transmision</t>
  </si>
  <si>
    <t xml:space="preserve">Pantalla o pantalla extendida. </t>
  </si>
  <si>
    <t>26.9</t>
  </si>
  <si>
    <t>Windows y linux</t>
  </si>
  <si>
    <t>26.10</t>
  </si>
  <si>
    <t xml:space="preserve">Botones </t>
  </si>
  <si>
    <t>Tipo C</t>
  </si>
  <si>
    <t>26.12</t>
  </si>
  <si>
    <t xml:space="preserve"> Sistema de Distribución de Antenas TIPO 1</t>
  </si>
  <si>
    <t>27.1</t>
  </si>
  <si>
    <t>27.2</t>
  </si>
  <si>
    <t>27.3</t>
  </si>
  <si>
    <t>27.4</t>
  </si>
  <si>
    <t xml:space="preserve">Frecuencia de operacion </t>
  </si>
  <si>
    <t>minimo rango entre 480 a 690 MHz</t>
  </si>
  <si>
    <t>27.5</t>
  </si>
  <si>
    <t>Antena entrada</t>
  </si>
  <si>
    <t xml:space="preserve">minimo una (1) </t>
  </si>
  <si>
    <t>27.6</t>
  </si>
  <si>
    <t>Antenas de salida</t>
  </si>
  <si>
    <t>minimo cinco (5)</t>
  </si>
  <si>
    <t>27.10</t>
  </si>
  <si>
    <t>27.11</t>
  </si>
  <si>
    <t>CE y/o IEC</t>
  </si>
  <si>
    <t>27.12</t>
  </si>
  <si>
    <t>Sistema de Distribución de Antenas TIPO 2</t>
  </si>
  <si>
    <t>28.1</t>
  </si>
  <si>
    <t>28.2</t>
  </si>
  <si>
    <t>28.3</t>
  </si>
  <si>
    <t>28.4</t>
  </si>
  <si>
    <t>minimo rango entre 480 a 950 MHz</t>
  </si>
  <si>
    <t>28.5</t>
  </si>
  <si>
    <t>Nivel de salida de RF (ganancia)</t>
  </si>
  <si>
    <t>3 dB</t>
  </si>
  <si>
    <t>28.6</t>
  </si>
  <si>
    <t>50 Ohmios</t>
  </si>
  <si>
    <t>28.7</t>
  </si>
  <si>
    <t>28.8</t>
  </si>
  <si>
    <t>minimo cuatro (4) por cada cascada</t>
  </si>
  <si>
    <t>28.9</t>
  </si>
  <si>
    <t>Cantidad de cascadas</t>
  </si>
  <si>
    <t xml:space="preserve">dos (2) </t>
  </si>
  <si>
    <t>28.11</t>
  </si>
  <si>
    <t>110 a 220 V</t>
  </si>
  <si>
    <t>28.12</t>
  </si>
  <si>
    <t>Tarjeta Dante para la plataforma Audio</t>
  </si>
  <si>
    <t>29.1</t>
  </si>
  <si>
    <t>29.2</t>
  </si>
  <si>
    <t>29.3</t>
  </si>
  <si>
    <t>29.4</t>
  </si>
  <si>
    <t>2 conectores hembra Neutrik EtherCon RJ45-XLR 
2 conectores RJ45</t>
  </si>
  <si>
    <t>29.5</t>
  </si>
  <si>
    <t>Salidas de audio</t>
  </si>
  <si>
    <t>Hasta 64 canales</t>
  </si>
  <si>
    <t>29.6</t>
  </si>
  <si>
    <t>Entradas de audio</t>
  </si>
  <si>
    <t>29.7</t>
  </si>
  <si>
    <t>Formato de muestra</t>
  </si>
  <si>
    <t>24 y/o 32 bits</t>
  </si>
  <si>
    <t>29.8</t>
  </si>
  <si>
    <t>Frecuencia de muestreo</t>
  </si>
  <si>
    <t>44.1 kHz y/o 48 kHz y/o 88.2 kHz y/o 96 kHz</t>
  </si>
  <si>
    <t>29.9</t>
  </si>
  <si>
    <t>Sincronización</t>
  </si>
  <si>
    <t>Automático desde la red Dante</t>
  </si>
  <si>
    <t>29.10</t>
  </si>
  <si>
    <t>Tarjeta de sonido virtual Dante</t>
  </si>
  <si>
    <t>incluida</t>
  </si>
  <si>
    <t>29.11</t>
  </si>
  <si>
    <t>12V</t>
  </si>
  <si>
    <t>29.12</t>
  </si>
  <si>
    <t>Tarjeta de 16 Entradas de Micrófono Línea de Alta Densidad</t>
  </si>
  <si>
    <t>30.1</t>
  </si>
  <si>
    <t>30.2</t>
  </si>
  <si>
    <t>30.3</t>
  </si>
  <si>
    <t>30.4</t>
  </si>
  <si>
    <t xml:space="preserve">2xhembra DB-25 </t>
  </si>
  <si>
    <t>30.5</t>
  </si>
  <si>
    <t>Número de entradas</t>
  </si>
  <si>
    <t>AxC-AS16M: 16 entradas de micrófono/línea</t>
  </si>
  <si>
    <t>30.6</t>
  </si>
  <si>
    <t>30.7</t>
  </si>
  <si>
    <t>Especificación de entrada</t>
  </si>
  <si>
    <t>Micrófono/línea balanceada</t>
  </si>
  <si>
    <t>30.8</t>
  </si>
  <si>
    <t>Nivel máximo de entrada</t>
  </si>
  <si>
    <t>24 dBu</t>
  </si>
  <si>
    <t>30.9</t>
  </si>
  <si>
    <t>Rango de ganancia analógica</t>
  </si>
  <si>
    <t xml:space="preserve"> 0 a +80dB (paso de 0,5 dB)</t>
  </si>
  <si>
    <t>30.10</t>
  </si>
  <si>
    <t>Sensibilidad de entrada</t>
  </si>
  <si>
    <t>24dBu a -56dB</t>
  </si>
  <si>
    <t>30.11</t>
  </si>
  <si>
    <t xml:space="preserve">2,7 kΩ </t>
  </si>
  <si>
    <t>30.12</t>
  </si>
  <si>
    <t xml:space="preserve"> &gt; 115dB ponderado A (&gt; 112dB sin ponderar)</t>
  </si>
  <si>
    <t>30.13</t>
  </si>
  <si>
    <t>20Hz – 20kHz +/- 0,2dB</t>
  </si>
  <si>
    <t>30.14</t>
  </si>
  <si>
    <t>30.15</t>
  </si>
  <si>
    <t xml:space="preserve"> Tarjeta de 16 Salidas Analógicas</t>
  </si>
  <si>
    <t>Número de salidas</t>
  </si>
  <si>
    <t>16 salidas analogas</t>
  </si>
  <si>
    <t>ADC resolución</t>
  </si>
  <si>
    <t>24 bits</t>
  </si>
  <si>
    <t>Rango minimo 20Hz – 20kHz</t>
  </si>
  <si>
    <t>Rango dinámico (BW 22 KHz)</t>
  </si>
  <si>
    <t>&gt;112 dB ponderado A (&gt;110 dB sin ponderar)</t>
  </si>
  <si>
    <t>Especificación de salida</t>
  </si>
  <si>
    <t>Equilibrada en conectores DB-25, &lt;100Ω Impedancia de salida</t>
  </si>
  <si>
    <t>Pad de nivel de salida para 0dBfs</t>
  </si>
  <si>
    <t>24dBu o +10dBu configurable por software a través de la red</t>
  </si>
  <si>
    <t>Control de volumen de salida</t>
  </si>
  <si>
    <t xml:space="preserve">con control digital en pasos de 0,5 dB por software vía red </t>
  </si>
  <si>
    <t>PANEL DE RESERVA</t>
  </si>
  <si>
    <t>30.16</t>
  </si>
  <si>
    <t>30.17</t>
  </si>
  <si>
    <t>Video Proyector  5000 Lumens</t>
  </si>
  <si>
    <t>Tecnologia</t>
  </si>
  <si>
    <t xml:space="preserve">DLP </t>
  </si>
  <si>
    <t>Tipo DMD</t>
  </si>
  <si>
    <t>1080P</t>
  </si>
  <si>
    <t>Resolución nativa</t>
  </si>
  <si>
    <t>1920 x 1080</t>
  </si>
  <si>
    <t>5000 ANSI Lumens</t>
  </si>
  <si>
    <t>Relación de contraste</t>
  </si>
  <si>
    <t>500,000 : 1</t>
  </si>
  <si>
    <t>Color de pantalla</t>
  </si>
  <si>
    <t>30 bits (1.07 mil millones de colores)</t>
  </si>
  <si>
    <t>Relación de aspecto nativa</t>
  </si>
  <si>
    <t xml:space="preserve"> 16:9  con 4 relaciones de aspecto seleccionables</t>
  </si>
  <si>
    <t>Fuente de luz</t>
  </si>
  <si>
    <t xml:space="preserve"> LED</t>
  </si>
  <si>
    <t>Vida útil de la fuente de luz</t>
  </si>
  <si>
    <t>Normal/Eco) 20 000/30 000 horas</t>
  </si>
  <si>
    <t>Relación de lanzamiento</t>
  </si>
  <si>
    <t>1.16 ~ 1.88</t>
  </si>
  <si>
    <t>Relación de zoom</t>
  </si>
  <si>
    <t>1.62</t>
  </si>
  <si>
    <t>Corrección trapezoidal</t>
  </si>
  <si>
    <t>Desplazamiento de proyección vertical y horizontal 2D (±30 grados)</t>
  </si>
  <si>
    <t>Compensación de proyección</t>
  </si>
  <si>
    <t>100% ±4.5%</t>
  </si>
  <si>
    <t>Tamaño de proyección</t>
  </si>
  <si>
    <t>60” a 200”</t>
  </si>
  <si>
    <t>100 ~ 240V AC</t>
  </si>
  <si>
    <t>Suministro, transporte, instalación, configuración, puesta a punto de cámara de video conferencia PTZ, Incluye accesorios para instalación</t>
  </si>
  <si>
    <t>Suministro, transporte, instalación, configuracion, puesta a punto de Codec de audio dante 2 entradas 2 salidas, Incluye accesorios para instalación</t>
  </si>
  <si>
    <t>Suministro, transporte, instalación, configuracion, puesta a punto de Codec de Audio 2x2 en Muro. Incluye accesorios para instalación</t>
  </si>
  <si>
    <t>Suministro, transporte, instalación, configuración, puesta a punto de Consola Digital de Audio con Tarjeta de Conectividad Dante</t>
  </si>
  <si>
    <t>Suministro, transporte, instalación, configuración, puesta a punto de Codec de video HDMI, Incluye accesorios para instalación</t>
  </si>
  <si>
    <t>Suministro, transporte, instalación, configuración, puesta a punto de Encoder micrófonos 4 entradas Dante, Incluye accesorios para instalación</t>
  </si>
  <si>
    <t>Suministro, transporte, instalación, configuración, puesta a punto de Encoder Video Sobre IP tipo Wall Plate para empotrar en Muro, Incluye accesorios para instalación</t>
  </si>
  <si>
    <t>Suministro, transporte, instalación, configuración, puesta a punto de Encoder Video Sobre IP para instalación tipo sobreponer, Incluye accesorios para instalación</t>
  </si>
  <si>
    <t>Suministro, transporte, instalación, configuración, puesta a punto de Micrófono Digital de Empotrar , Incluye accesorios para instalación</t>
  </si>
  <si>
    <t>Suministro, transporte, instalación, configuración, puesta a punto de Monitor tipo pantalla de 85" Incluye accesorios para instalación</t>
  </si>
  <si>
    <t>Suministro, transporte, instalación, configuración, puesta a punto de Monitor tipo pantalla Tacto Sensible de 85" Incluye accesorios para instalación</t>
  </si>
  <si>
    <t>Suministro, transporte, instalación, configuración, puesta a punto y programación de Pantalla cerebro control de sala de 10".  Incluye accesorios para instalación</t>
  </si>
  <si>
    <t>Suministro, transporte, instalación, configuración, puesta a punto y programación de Pantalla reserva de sala de 10".  Incluye accesorios para instalación</t>
  </si>
  <si>
    <t>Suministro, transporte, instalación, configuración, puesta a punto de Video Proyector DLP 1080P 5000 lumens. Incluye accesorios para instalación</t>
  </si>
  <si>
    <t>Suministro, transporte, instalación, configuración, puesta a punto de Sistema Colaboración Inalámbrica</t>
  </si>
  <si>
    <t>Suministro, transporte, instalación, Mesa móvil dotación tipo rack</t>
  </si>
  <si>
    <t>Suministro, transporte, instalación de Micrófono Inalámbrico de Mano con capsula dinámica</t>
  </si>
  <si>
    <t>Suministro, transporte, instalación de Micrófono Inalámbrico de Diadema omnidireccional</t>
  </si>
  <si>
    <t>Suministro, transporte, instalación de Estación de carga de dos compartimentos en red con adaptador alterna (CA)</t>
  </si>
  <si>
    <t>Suministro, transporte, instalación de Sistema de Distribución de Antenas y Paquete de Antenas Arquitectónicas de Diversidad</t>
  </si>
  <si>
    <t>Suministro, transporte, instalación, configuración, puesta a punto de Codec de Audio Para Periodistas 1 entrada por 12 salidas en Dante. Incluye accesorios para instalación</t>
  </si>
  <si>
    <t>Suministro, transporte, instalación, configuración, puesta a punto de Pantalla de video proyección de 135". Incluye accesorios para instalación</t>
  </si>
  <si>
    <t>Suministro, transporte, instalación, configuración, puesta a punto de Pantalla de video proyección de 115". Incluye accesorios para instalación</t>
  </si>
  <si>
    <t>Suministro, transporte, instalación, configuración, puesta a punto de Rack AV Halar y Girar. Incluye accesorios</t>
  </si>
  <si>
    <t>Suministro, transporte, instalación, configuración, puesta a punto de Multivisualizador de video sobre IP 4 entradas 1 salida. Incluye accesorios para instalación</t>
  </si>
  <si>
    <t>Suministro, transporte, instalación, configuración, puesta a punto de Controlador audiovisual sobre red.. Incluye accesorios para instalación</t>
  </si>
  <si>
    <t>Suministro, transporte, instalación, configuración, puesta a punto de Controlador KNX sobre red . Incluye accesorios para instalación</t>
  </si>
  <si>
    <t>Suministro, transporte, instalación  de Bastidor para montaje en rack de controlador  Incluye accesorios para instalación</t>
  </si>
  <si>
    <t>Suministro, transporte, instalación, configuración, puesta a punto de Procesador de Audio digital 8 entradas 8 salidas analogicas con 64 entradas 64 salidas Dante. Incluye accesorios para instalación</t>
  </si>
  <si>
    <t>Suministro, transporte, instalación, configuración, puesta a punto de Conversor digital / analógico de audio con pantalla tactosensible. Incluye accesorios para instalación</t>
  </si>
  <si>
    <t>Suministro, transporte, instalación, configuración, puesta a punto de Tarjeta Dante para la plataforma Audio ToolBox. Incluye accesorios para instalación</t>
  </si>
  <si>
    <t>Suministro, transporte, instalación, configuración, puesta a punto de Tarjeta de 16 Entradas de Micrófono/Línea de Alta Densidad para plataforma  Audio Toolbox  Incluye accesorios para instalación</t>
  </si>
  <si>
    <t>Suministro, transporte, instalación, configuración, puesta a punto de Tarjeta de 16 Salidas Analógicas para plataforma de Audio Toolbox  Incluye accesorios para instalación</t>
  </si>
  <si>
    <t>ml</t>
  </si>
  <si>
    <t>Suministro, transporte, instalación cable  USB A- USB A 3.0 4 pies</t>
  </si>
  <si>
    <t>Suministro, transporte, instalación cable HDMI 3 pies</t>
  </si>
  <si>
    <t>Suministro, transporte, instalación cable HDMI 6 pies</t>
  </si>
  <si>
    <t>Suministro, transporte, instalación cable tipo Patchcore UTP Cat6 Longitud 6 pies</t>
  </si>
  <si>
    <t>LICENCIAS</t>
  </si>
  <si>
    <t>Suministro, instalación, y puesta a punto de licencia para administracion en la nube de elementos - servicio anual</t>
  </si>
  <si>
    <t>Suministro, instalación, y puesta a punto de Software de licenciamiento - servicio anual</t>
  </si>
  <si>
    <t>Suministro, instalación, y puesta a punto de licencia de software de recursos premium - servicio anual</t>
  </si>
  <si>
    <t>Soporte anual por equipo - Servicio anual</t>
  </si>
  <si>
    <t>Suministro de membresia para Avixa por año</t>
  </si>
  <si>
    <t>GENERALIDADES INFRAESTRUCTURA DE CONTROL DE ACCESOS</t>
  </si>
  <si>
    <t>El sistema de control de accesos consiste en un conjunto de procesos electrónicos y/o físicos que tiene como finalidad controlar, supervisar y administrar los ingresos a las diferentes áreas de una Sede, lo que permite proteger dichas áreas mientras brinda suficiente libertad al público para moverse con eficiencia. Este sistema contendrá un módulo de administración de los controladores de acceso conectados, lectoras y extensiones de entradas/salidas, asi como registro y control de visitantes. El módulo de administración de acceso deberá proveer un amplio rango de funciones para personalización individual de permisos de acceso al sitio, edificio, piso, perfiles de tiempo, cronogramas y eventos de alarma de acceso. Todas las alarmas de control de acceso como tiempo de apertura excedido en la puerta, acceso denegado, tarjeta desconocida entre otras deben ser desplegadas en la plataforma de integracion como en los clientes propios del sistema de control de acceso. Las alarmas/eventos de control de acceso deberán ser visualizadas con todas las características comunes en mapas de ubicación, documentos/instrucciones de alarma y video tiempo real en la plataforma de integracion.</t>
  </si>
  <si>
    <t>MODULO BMS/VMS PARA CONTROL DE ACCESOS.</t>
  </si>
  <si>
    <t>Este ítem comprende la mano de obra, herramientas y materiales necesarios para el suministro e instalación de SOFTWARE PARA CONTROL DE ACCESO.</t>
  </si>
  <si>
    <t>Software para control de acceso hace parte del sistema que administra el 100%  de los dispositivos como: Controladoras (entradas/salidas), lectoras tanto biometricas como tarjetas y bluetooth, botones de salida, estaciones de control de visitantes y servidor principal al igual que las integraciones todo bajo una sola plataforma incluido el enrolamiento de la huella como firma.</t>
  </si>
  <si>
    <t>Debe ser un sistema abierto, escalable y flexible, que permita la conexion tanto por Wiegand como OSDP de multiples fabricantes, debe permitir la conexion a un sistema BMS utilizando algun protocolo estandar de automatizacion y webservices para conexion con terceros. Debe proporcionar y permitir opciones de arquitectura para implementaciones multisitio, tanto para visitantes como colaboradores.</t>
  </si>
  <si>
    <t>Debe Permitir Autentificación de inicio de sesión mediante Directorio Activo Microsoft.</t>
  </si>
  <si>
    <t>Debe ser Compatible con una plataforma de integración ofertada BMS.</t>
  </si>
  <si>
    <t>El software de gestión de control de acceso deberá ser centralizado en un solo servidor y este deberá recibir toda la comunicación de parte de los controladores maestros de acceso sin importar el sitio solo bastando una comunicación TCP/IP.</t>
  </si>
  <si>
    <t>El software de gestión de control de acceso deberá contar con una conexión remota por servicio Cliente Web desde un explorador de internet o aplicativo móvil que permita la gestión y programación en caso de emergencia desde un teléfono móvil inteligente previamente configurado para tal fin de ser necesario.</t>
  </si>
  <si>
    <t>El software de gestión de control de acceso deberá poseer diferentes niveles de seguridad de acuerdo a los usuarios del sistema.</t>
  </si>
  <si>
    <t>El software de gestión de control de acceso deberá contar con mapas interactivos donde se   puedan   utilizar   formatos   DWG   de   AutoCAD   así ́  como   también   imágenes convencionales JPG con el fin que desde estos mapas se pueda interactuar de manera remota con los diferentes puntos de acceso de manera gráfica. (modulo BMS/VMS)</t>
  </si>
  <si>
    <t>El software de gestión de control de acceso deberá permitir la generación de reportes automatizados por evento o por agendamiento.</t>
  </si>
  <si>
    <t>El software de gestión de control de acceso deberá poder controlar puertas o puntos de acceso con y sin lector de manera remota de ser requerido en el futuro.</t>
  </si>
  <si>
    <t>El software de gestión de control de acceso deberá poder operar de forma centralizada y remota, esto es, podrá configurar los controladores de esta forma y podrá recibir los diferentes eventos desde los controladores remotamente.</t>
  </si>
  <si>
    <t>El software de gestión de control de acceso deberá permitir la utilización de puertas virtuales en salidas de emergencia de ser requerido en el futuro.</t>
  </si>
  <si>
    <t>El software de gestión de control de acceso deberá contar con la opción de AntiPassback Local y Global.</t>
  </si>
  <si>
    <t>El software de gestión de control de acceso deberá contar con la opción de visualización de las fotografías de los usuarios del sistema en tiempo real por medio de pop up automático de ser necesario al momento del paso de la tarjeta por el sistema de lectura.</t>
  </si>
  <si>
    <t>El software de gestión de control de acceso deberá contar con una solución de visitantes propia o de un tercero que pueda operar dentro de la misma plataforma de gestión de control de acceso actualizando de manera automatizada los controladores para la gestión de ingresos de los visitantes del lugar.</t>
  </si>
  <si>
    <t>El software o solución de visitantes deberá ser compatible con la lectura del ID completo de la cedula colombiana contenida dentro del código 2D de la misma, realizando esta lectura por medio de un lector 2D el software deberá cargar automáticamente datos de cedula, nombre y apellido del visitante a ingresar.</t>
  </si>
  <si>
    <t>La solución de visitantes deberá contar con la opción de carga de fotografía del visitante hacia el sistema de gestión de control de acceso, y tambien toma de firma.</t>
  </si>
  <si>
    <t>Deberá ser Licenciado para soporte y actualizacion por el tiempo del contrato o minimo 5 años para el 100% de los dispositivos.</t>
  </si>
  <si>
    <t>CONTROLADOR DE ACCESO.</t>
  </si>
  <si>
    <t xml:space="preserve">Tecnologia </t>
  </si>
  <si>
    <t xml:space="preserve">Huella Dactilar </t>
  </si>
  <si>
    <t xml:space="preserve">Tiempo de identificacion </t>
  </si>
  <si>
    <t>max 1,5 seg</t>
  </si>
  <si>
    <t>CPU</t>
  </si>
  <si>
    <t xml:space="preserve">ARM® Cortex-A9 core 1GHz o Similar </t>
  </si>
  <si>
    <t>Sistema operativo</t>
  </si>
  <si>
    <t>Sensor óptico</t>
  </si>
  <si>
    <t>certificado PIV IQS por el FBI</t>
  </si>
  <si>
    <t>Red/Comunicaciones</t>
  </si>
  <si>
    <t>Ethernet, RS485, USB</t>
  </si>
  <si>
    <t>Capacidad de almacenamiento interna</t>
  </si>
  <si>
    <t>Flash 512 MB, RAM 512 MB</t>
  </si>
  <si>
    <t>Lista de usuarios autorizados</t>
  </si>
  <si>
    <t>hasta 250,000 Ids</t>
  </si>
  <si>
    <t>Wiegand de entrada y salida</t>
  </si>
  <si>
    <t>Funcionalidades anti fraude</t>
  </si>
  <si>
    <t>Detección de dedo falso, alerta de coacción y función temporizada de anti-retorno</t>
  </si>
  <si>
    <t>Flexibilidad</t>
  </si>
  <si>
    <t>Lector de tarjetas sin contacto en opción: Prox®, iClass® o MIFARE®/DESFire®/NFC</t>
  </si>
  <si>
    <t>Alimentación:</t>
  </si>
  <si>
    <t>De 12V a 24V DC y/ó Power over Ethernet (PoE), compatible con switches PoE+</t>
  </si>
  <si>
    <t>Dimension Alto*Ancho*Profundidad</t>
  </si>
  <si>
    <t>maximo 160*70'*65 mm</t>
  </si>
  <si>
    <t>Condiciones de operación</t>
  </si>
  <si>
    <t xml:space="preserve">Temperatura: -10°C a 40°C </t>
  </si>
  <si>
    <t>Grado de protección</t>
  </si>
  <si>
    <t>(IP65) y al vandalismo (IK08)</t>
  </si>
  <si>
    <t>Normas de Seguridad</t>
  </si>
  <si>
    <t>CE y/o CB y/o FCC</t>
  </si>
  <si>
    <t>RoHS y/o REACh y/o WEEE</t>
  </si>
  <si>
    <t>TARJETAS RFID</t>
  </si>
  <si>
    <t>MIFARE</t>
  </si>
  <si>
    <t>max 5.5 x 8.6 x 0.080 cm</t>
  </si>
  <si>
    <t xml:space="preserve">Rango </t>
  </si>
  <si>
    <t xml:space="preserve">Hasta 10 cm </t>
  </si>
  <si>
    <t>rango desde -10 a 40°C</t>
  </si>
  <si>
    <t xml:space="preserve">Frecuencia de Operación </t>
  </si>
  <si>
    <t>13,56 MHz</t>
  </si>
  <si>
    <t>Interface RF</t>
  </si>
  <si>
    <t>ISO 14443 A</t>
  </si>
  <si>
    <t>Tiempo de transacción</t>
  </si>
  <si>
    <t>&lt; 100 ms</t>
  </si>
  <si>
    <t>Velocidad de baudios</t>
  </si>
  <si>
    <t>106 kbps</t>
  </si>
  <si>
    <t xml:space="preserve">Tipo de memoria </t>
  </si>
  <si>
    <t>EEPROM ó 1Kbyte (8,192 bits) ó 4 Kbytes (32,768 bits)</t>
  </si>
  <si>
    <t>Ciclos</t>
  </si>
  <si>
    <t>Minimo 98000</t>
  </si>
  <si>
    <t>Retención de datos</t>
  </si>
  <si>
    <t>Minimo 10 años</t>
  </si>
  <si>
    <t>Material y acabado</t>
  </si>
  <si>
    <t>PVC blanco brillante ó blanco ó de PVC ó poliéster</t>
  </si>
  <si>
    <t>BOTON DE SALIDA SIN CONTACTO</t>
  </si>
  <si>
    <t>Sin contacto</t>
  </si>
  <si>
    <t xml:space="preserve">Sensor </t>
  </si>
  <si>
    <t>indicador</t>
  </si>
  <si>
    <t xml:space="preserve">Iluminado </t>
  </si>
  <si>
    <t xml:space="preserve">Contactos </t>
  </si>
  <si>
    <t>Normalmente Abierto y Cerrado</t>
  </si>
  <si>
    <t>Rango del sensor</t>
  </si>
  <si>
    <t xml:space="preserve">Hasta 20 cm </t>
  </si>
  <si>
    <t xml:space="preserve">CONTROLADOR PUERTA DE RED </t>
  </si>
  <si>
    <t>Lectores</t>
  </si>
  <si>
    <t>Hasta 2 lectores OSDP (multiconexión) o 1 lector Wiegand por controlador</t>
  </si>
  <si>
    <t>Cantidad de Puertas</t>
  </si>
  <si>
    <t>1 puerta</t>
  </si>
  <si>
    <t>Credenciales</t>
  </si>
  <si>
    <t>Hasta 250.000 credenciales almacenadas localmente</t>
  </si>
  <si>
    <t>Búfer de eventos</t>
  </si>
  <si>
    <t>Minimo 200.000 eventos almacenados
localmente</t>
  </si>
  <si>
    <t>Interfaz de E/S</t>
  </si>
  <si>
    <t>Lector</t>
  </si>
  <si>
    <t>Salida de alimentación: 12 V CC, máx. 500 mA
Datos: OSDP, Wiegand</t>
  </si>
  <si>
    <t>Puerta</t>
  </si>
  <si>
    <t>Salida de alimentación: 12/24 V CC, puente configurable
E/S: Entradas supervisadas de sensor de posición de puerta</t>
  </si>
  <si>
    <t>Auxiliar</t>
  </si>
  <si>
    <t>Salida de CC: 12 V, 50 mA
E/S: Dos puertos, entradas o salidas configurables</t>
  </si>
  <si>
    <t>Externa</t>
  </si>
  <si>
    <t>Entrada supervisada de manipulación externa
Entrada supervisada de alarma</t>
  </si>
  <si>
    <t>Protocolos de red</t>
  </si>
  <si>
    <t>IPv4, IPv6, HTTP, HTTPSc, TLSc, QoS Layer 3 DiffServ, SMTP, mDNS (Bonjour), UPnP®, SNMP v1/v2c/v3 (MIB-II), DNS/DNSv6, DDNS, NTP, RTSP, RTCP, RTP, TCP, UDP, IGMPv1/v2/v3, DHCPv4/v6, SOCKS, SSH, MQTT</t>
  </si>
  <si>
    <t xml:space="preserve">API </t>
  </si>
  <si>
    <t>API abierta para la integración de software</t>
  </si>
  <si>
    <t>Entrada de alimentación</t>
  </si>
  <si>
    <t>12 V CC, máx. 36 W o alimentación a través de Ethernet (PoE) IEEE 802.3at</t>
  </si>
  <si>
    <t>IEC/EN/UL 62368-1 y/o IEC/EN 60950-1 y/o UL 2043, UL 294</t>
  </si>
  <si>
    <t>UL y/o KC y/o VCCI</t>
  </si>
  <si>
    <t>Ciberseguridad</t>
  </si>
  <si>
    <t>Software: Firmware firmado, protección contra retrasos de fuerza bruta</t>
  </si>
  <si>
    <t>IEEE 802.1X (EAP-TLS) y/o IEEE 802.1AR y/o HTTPS/HSTS</t>
  </si>
  <si>
    <t>Condiciones de funcionamiento</t>
  </si>
  <si>
    <t>De 0 ºC a 50 ºC (</t>
  </si>
  <si>
    <t>ELECTROIMAN CON SENSOR INTERIOR SENCILLO</t>
  </si>
  <si>
    <t>Fuerza de sujeción</t>
  </si>
  <si>
    <t>600lbs</t>
  </si>
  <si>
    <t xml:space="preserve">Temporizador de bloqueo </t>
  </si>
  <si>
    <t>Voltaje</t>
  </si>
  <si>
    <t>12/24 Vcd</t>
  </si>
  <si>
    <t>Consumodecorriente</t>
  </si>
  <si>
    <t>maximo 12V/600mA,24V/300mA</t>
  </si>
  <si>
    <t>10 a 40°C</t>
  </si>
  <si>
    <t>Sensor de puerta</t>
  </si>
  <si>
    <t>NO/NC</t>
  </si>
  <si>
    <t>Acabado del imán</t>
  </si>
  <si>
    <t>Aluminio anodizado.</t>
  </si>
  <si>
    <t>Acabado de la placa</t>
  </si>
  <si>
    <t>Zinc</t>
  </si>
  <si>
    <t>sencillo para una sola puerta</t>
  </si>
  <si>
    <t>ELECTROIMAN CON SENSOR INTERIOR DOBLE</t>
  </si>
  <si>
    <t>Doble para puerta doble ala</t>
  </si>
  <si>
    <t xml:space="preserve">FUENTE CONTROL DE ACCESO </t>
  </si>
  <si>
    <t xml:space="preserve">Fuente de alimentación para control de acceso </t>
  </si>
  <si>
    <t xml:space="preserve">Salidas </t>
  </si>
  <si>
    <t>(8) controlados independientemente</t>
  </si>
  <si>
    <t xml:space="preserve">Voltaje de entrada </t>
  </si>
  <si>
    <t>115VAC, 60Hz.</t>
  </si>
  <si>
    <t xml:space="preserve">Voltaje de salida </t>
  </si>
  <si>
    <t>12VDC or 24VDC,</t>
  </si>
  <si>
    <t xml:space="preserve">Proteccion </t>
  </si>
  <si>
    <t>3,5A</t>
  </si>
  <si>
    <t>Indicadores LED</t>
  </si>
  <si>
    <t>UL</t>
  </si>
  <si>
    <t>UL294</t>
  </si>
  <si>
    <t>CONTROL DE ACCESO EN RED DE UNA PUERTA</t>
  </si>
  <si>
    <t>Compacto</t>
  </si>
  <si>
    <t>Hasta 250000 credenciales almacenadas localmente</t>
  </si>
  <si>
    <t>Minimo 200000 eventos almacenados
localmente</t>
  </si>
  <si>
    <t>Salida de alimentación: 12 V CC, máx. 500 mA
Datos: OSDP y Wiegand</t>
  </si>
  <si>
    <t>Salida de CC: 12 V,  de minimo 50 mA
E/S: Dos puertos, entradas o salidas configurables</t>
  </si>
  <si>
    <t>IPv4, IPv6, HTTP, HTTPS, TLS, QoS Layer 3 DiffServ, SMTP, mDNS (Bonjour), UPnP, SNMP v1/v2c/v3 (MIB-II), DNS/DNSv6, DDNS, NTP, RTSP, RTCP, RTP, TCP, UDP, IGMPv1/v2/v3, DHCPv4/v6, SOCKS, SSH, MQTT</t>
  </si>
  <si>
    <t>12 V CC, máx. 40 W y/o alimentación a través de Ethernet (PoE) IEEE 802.3at</t>
  </si>
  <si>
    <t>Software: Firmware firmado, protección contra retrasos de
fuerza bruta</t>
  </si>
  <si>
    <t xml:space="preserve">De 0 ºC a 50 ºC </t>
  </si>
  <si>
    <t>CONTROL DE ACCESO EN RED DE DOS PUERTAS</t>
  </si>
  <si>
    <t>Hasta 4 lectores OSDP</t>
  </si>
  <si>
    <t>2 puertas</t>
  </si>
  <si>
    <t>Salida de alimentación: 2x 12 V CC, máx. 500 mA
2 entradas y 2 salidas supervisadas configurables</t>
  </si>
  <si>
    <t>Salida de alimentación: 12/24 V CC, puente configurable
Relé de salida: 2x relé NO/NC, máx. 2 A a 30 V CC</t>
  </si>
  <si>
    <t>Salida de CC: 1 salida 12 V CC, máx. 200 mA
4 entradas/salidas configurables (</t>
  </si>
  <si>
    <t>IPv4, IPv6 USGv6, ICMPv4/ICMPv6, HTTP, HTTPS, HTTP/2, TLS, QoS Layer 3 DiffServ, SFTP, CIFS/SMB, SMTP, mDNS (Bonjour), UPnP, SNMP v1/v2c/v3 (MIB-II), DNS/DNSv6, DDNS, NTP, NTS, RTSP, RTCP, RTP, SRTP, TCP, UDP, IGMPv1/v2/v3, DHCPv4/v6, ARP, SSH, NTCIP, SIP, LLDP, CDP, MQTT</t>
  </si>
  <si>
    <t>10,5–28 V CC, máx. 36 W y/o alimentación a través de Ethernet (PoE) IEEE 802.3at,</t>
  </si>
  <si>
    <t>IEC/EN/UL 62368-1 y/o IEC/EN 60950-1 y/o UL 2043, UL 294 y/o CAN/CSA-C22.2 N.º 62368-1</t>
  </si>
  <si>
    <t>CONTROL DE ACCESO EN RED DE CUATRO PUERTAS</t>
  </si>
  <si>
    <t>Hasta 8 lectores OSDP y/o Wiegand</t>
  </si>
  <si>
    <t>4 puertas</t>
  </si>
  <si>
    <t>Salida de alimentación PUERTA 1–4: 4 salidas de 12 V CC, total combinado máx. de 2 A</t>
  </si>
  <si>
    <t>Salida de alimentación PUERTA 1–4: 4 salidas de 12 V CC, total  combinado máx. de 400 mA</t>
  </si>
  <si>
    <t>Reles</t>
  </si>
  <si>
    <t>Minimo un relé  NA/NC</t>
  </si>
  <si>
    <t>E/S digital</t>
  </si>
  <si>
    <t>3 entradas digitales, 1 salida 12 V CC</t>
  </si>
  <si>
    <t>IPv4, IPv6, HTTP, HTTPS, TLS, QoS Layer 3 DiffServ, SMTP,
mDNS (Bonjour), UPn®, SNMP v1/v2c/v3 (MIB-II), DNS/DNSv6, DDNS, NTP, RTSP, RTCP, RTP, TCP, UDP, IGMPv1/v2/v3, DHCPv4/v6, SOCKS, SSH, MQTT</t>
  </si>
  <si>
    <t>Entrada de CC: 12 V CC, 36 W máx y/o Alimentación a través de Ethernet (PoE) IEEE 802.3at</t>
  </si>
  <si>
    <t>CONTROL DE ACCESO EN RED DE OCHO PUERTAS</t>
  </si>
  <si>
    <t>Hasta 16 lectores OSDP y/o Wiegand</t>
  </si>
  <si>
    <t>8 puertas</t>
  </si>
  <si>
    <t>Salida de alimentación PUERTA (1–4) (5-8) : 8 salidas de 12 V CC, total combinado máx. de 2 A</t>
  </si>
  <si>
    <t>Salida de alimentación PUERTA (1–4) (5-8) : 8 salidas de 12 V CC, total  combinado máx. de 400 mA</t>
  </si>
  <si>
    <t>LECTOR DE CÓDIGOS DE BARRAS</t>
  </si>
  <si>
    <t>Validación de certificado del servidor</t>
  </si>
  <si>
    <t>Puertas</t>
  </si>
  <si>
    <t>hasta cinco puertas</t>
  </si>
  <si>
    <t>Incluye una configuración web</t>
  </si>
  <si>
    <t>Aplicación</t>
  </si>
  <si>
    <t>Identifica y lee un código QR como credencial en uso con sistemas de control de acceso</t>
  </si>
  <si>
    <t>PEDESTAL</t>
  </si>
  <si>
    <t xml:space="preserve">Material  </t>
  </si>
  <si>
    <t xml:space="preserve">Acero  Inoxidable </t>
  </si>
  <si>
    <t xml:space="preserve">Dimension </t>
  </si>
  <si>
    <t>maximo 10 cm x 135 cm x 9 cm</t>
  </si>
  <si>
    <t>PASILLO MOTORIZADO TIPO ALAS DE ÁNGEL BIDIRECCIONAL</t>
  </si>
  <si>
    <t>Material gabinete</t>
  </si>
  <si>
    <t>Acero inoxidable AISI 304 de 1,5 mm de espesor cepillado, sin piezas plasticas.</t>
  </si>
  <si>
    <t>Resistencia del material:</t>
  </si>
  <si>
    <t xml:space="preserve"> A choques, vibraciones, elementos ácidos y alcalinos.</t>
  </si>
  <si>
    <t>Material Alas: V</t>
  </si>
  <si>
    <t>Vidrio templado trasparente o Acrilico 12 mm de espesor, permite el paso sin contacto con el usuario.</t>
  </si>
  <si>
    <t>Indice de protección:</t>
  </si>
  <si>
    <t xml:space="preserve"> IP42 o superior.</t>
  </si>
  <si>
    <t>Fuente de alimentación:</t>
  </si>
  <si>
    <t>110V y/o 220-240V. 60/50Hz</t>
  </si>
  <si>
    <t>Consumo máximo:</t>
  </si>
  <si>
    <t xml:space="preserve"> 500W</t>
  </si>
  <si>
    <t xml:space="preserve">Funcionamiento alas: </t>
  </si>
  <si>
    <t>Vidrios deslizantes tipo ala de ángel</t>
  </si>
  <si>
    <t xml:space="preserve">Tratamientos de piezas: </t>
  </si>
  <si>
    <t>Todas sus piezas mecánicas deben ser metálicas y tratadas contra corrosión por el proceso de bicromatizado trivalente, según la directiva RoHS.</t>
  </si>
  <si>
    <t>Sensores de alas</t>
  </si>
  <si>
    <t>Sensores inductivos para control de los puntos de parada de las alas, sin desgaste mecanico, ó equivalente.</t>
  </si>
  <si>
    <t>Sentido de paso</t>
  </si>
  <si>
    <t>Sentido de paso bidireccional y/o unidireccional, configurado por software.</t>
  </si>
  <si>
    <t>MCBF: (Media de ciclos entre fallos):</t>
  </si>
  <si>
    <t>Mínimo 1 millón de ciclos no condicionado a mantenimiento.</t>
  </si>
  <si>
    <t xml:space="preserve">Tiempo mínimo de apertura o cierre </t>
  </si>
  <si>
    <t>De las alas: maximo 1 seg.</t>
  </si>
  <si>
    <t xml:space="preserve">Ciclos mínimos de operación: </t>
  </si>
  <si>
    <t>minimo 2000/día.</t>
  </si>
  <si>
    <t xml:space="preserve">Flujo de paso por minuto: </t>
  </si>
  <si>
    <t>Alto, 15-30 personas por minuto en tiempo real.</t>
  </si>
  <si>
    <t>Módulo de control</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</si>
  <si>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 con interfaz RS232.</t>
  </si>
  <si>
    <t>Mantenimiento</t>
  </si>
  <si>
    <t>Puertas basculantes laterales removibles, debe contar con llave de acceso y tornillos para facilitar el acceso al equipo, así mismo que todas las piezas sean intercambiables.</t>
  </si>
  <si>
    <t>15.23</t>
  </si>
  <si>
    <t xml:space="preserve">Pictograma de operación: </t>
  </si>
  <si>
    <t>De alto brillo, ayudan al usuario, indicando el estado de paso. Pictograma que cambia de color (mínimo verde, rojo) de acuerdo a la validacion.</t>
  </si>
  <si>
    <t xml:space="preserve">Emergencias: </t>
  </si>
  <si>
    <t>En casos de corte de energía o eventos de emergencia, el equipo debe tener la capacidad para que las alas se abran automáticamente y quede el pasillo libre para evacuación.</t>
  </si>
  <si>
    <t xml:space="preserve">Vida ùtil y disponibilidad de piezas: </t>
  </si>
  <si>
    <t>Certificado de fábrica de disponibilidad de piezas hasta por 10 años, luego de descontinuado el modelo.</t>
  </si>
  <si>
    <t>15.26</t>
  </si>
  <si>
    <t>PASILLO MOVILIDAD REDUCIDA.</t>
  </si>
  <si>
    <t xml:space="preserve">desde : -10°C - +50°C </t>
  </si>
  <si>
    <t>minimo IP54</t>
  </si>
  <si>
    <t xml:space="preserve">Velocidad de apertura </t>
  </si>
  <si>
    <t xml:space="preserve">entre 2 a 4 segundo </t>
  </si>
  <si>
    <t>Vidrios deslizantes tipo ala de ángel de movilidada reducida se debe tener brazo bidireccional con apertura 180°.</t>
  </si>
  <si>
    <t>MAQUINA DE RAYOS</t>
  </si>
  <si>
    <t>Windows</t>
  </si>
  <si>
    <t xml:space="preserve">Dimensiones Tunel   (WxH) </t>
  </si>
  <si>
    <t>Entre  (65 a 70)  cm  y (40 a 50) cm</t>
  </si>
  <si>
    <t>Dimensiones (LxWxH)</t>
  </si>
  <si>
    <t>Entre  (218 a 220)  cm  , (90 a 96) cm , (130 a 135) cm</t>
  </si>
  <si>
    <t>Velocidad del transportador o banda</t>
  </si>
  <si>
    <t>minimio  20 cm/s</t>
  </si>
  <si>
    <t>Resolución de cable</t>
  </si>
  <si>
    <t>41 AWG típico, 40 AWG estándar</t>
  </si>
  <si>
    <t>Penetración de acero</t>
  </si>
  <si>
    <t>43 mm típico, 41 mm estándar</t>
  </si>
  <si>
    <t>Enfriamiento</t>
  </si>
  <si>
    <t>Baño de aceite dieléctrico sellado con aire forzado</t>
  </si>
  <si>
    <t>Ciclo de trabajo</t>
  </si>
  <si>
    <t>100%, no requiere procedimiento de calentamiento</t>
  </si>
  <si>
    <t>Dirección del haz</t>
  </si>
  <si>
    <t>Diagonalmente hacia arriba</t>
  </si>
  <si>
    <t>Tipo de pantalla</t>
  </si>
  <si>
    <t>Dos monitores planos a color de 21,5”</t>
  </si>
  <si>
    <t>Resolución de pantalla</t>
  </si>
  <si>
    <t>1920 x 1080; color de 24 bits/píxeles</t>
  </si>
  <si>
    <t>0ºC to 40ºC</t>
  </si>
  <si>
    <t>110VAC +/- 10% 50/60Hz, 15 Amp Max
220 VAC +/- 10% 50/60Hz, 10 Amp Max</t>
  </si>
  <si>
    <t>Salud y seguridad</t>
  </si>
  <si>
    <t>Cumple con las normas del Centro de Dispositivos y Salud Radiológica de la FDA. para sistemas de rayos X de cabina (21-CFR 1020.40). La fuga de radiación típica es inferior a 0,5 mR/h.</t>
  </si>
  <si>
    <t>ARCO DETECTOR DE METALES</t>
  </si>
  <si>
    <t>Indicaciones de zona</t>
  </si>
  <si>
    <t>minimo 40</t>
  </si>
  <si>
    <t>Programas estándar</t>
  </si>
  <si>
    <t>Más de 23 programas de aplicación incluidos</t>
  </si>
  <si>
    <t>Hasta 200 niveles de sensibilidad distintos</t>
  </si>
  <si>
    <t>Unidad de control superior</t>
  </si>
  <si>
    <t>LED, luz de alarma, gráfico de barras, paneles táctiles de control</t>
  </si>
  <si>
    <t>Configuraciones a prueba de manipulaciones</t>
  </si>
  <si>
    <t>Tres niveles de control de acceso</t>
  </si>
  <si>
    <t>Programa de autodiagnóstico</t>
  </si>
  <si>
    <t>Completo y automático</t>
  </si>
  <si>
    <t>Aumento de sensibilidad de zona</t>
  </si>
  <si>
    <t>22 impulsores ajustables independientemente</t>
  </si>
  <si>
    <t>Tamaño interior del pasillo maximo:</t>
  </si>
  <si>
    <t xml:space="preserve">Ancho:(0,80 m) 
Alto: (2,2 m)
Profundidad:  (0,60 m)
</t>
  </si>
  <si>
    <t>Tamaño exterior total maximo</t>
  </si>
  <si>
    <t xml:space="preserve">Ancho(0,95 m)
Alto (2,3 m)
Profundidad (0,65 m)
</t>
  </si>
  <si>
    <t>Fuente alimentación</t>
  </si>
  <si>
    <t>100 to 240 VAC</t>
  </si>
  <si>
    <t>Información regulatoria</t>
  </si>
  <si>
    <t>CE, FCC, CSA, IEC y/o  ICNIRP e IEEE y/o Certificaciones ECAC</t>
  </si>
  <si>
    <t>IP 65</t>
  </si>
  <si>
    <t>Construcción</t>
  </si>
  <si>
    <t>Aluminio de alta resistencia.</t>
  </si>
  <si>
    <t xml:space="preserve">Sistema gestor de acceso </t>
  </si>
  <si>
    <t>Licencia de conexión para lector</t>
  </si>
  <si>
    <t xml:space="preserve">Servidor sistema de control de acceso </t>
  </si>
  <si>
    <t>Soporte y actualizaciones de fabrica 5 años</t>
  </si>
  <si>
    <t xml:space="preserve">Controladora una puerta </t>
  </si>
  <si>
    <t>Controladora dos puertas</t>
  </si>
  <si>
    <t>Controladora cuatro puertas</t>
  </si>
  <si>
    <t xml:space="preserve">Controladora 8 puertas </t>
  </si>
  <si>
    <t xml:space="preserve">Biométrico </t>
  </si>
  <si>
    <t xml:space="preserve">Enrolador de huella y tarjeta </t>
  </si>
  <si>
    <t>Botón sin contacto iluminado normalmente abierto y cerrado</t>
  </si>
  <si>
    <t>Pedestales para biométricos instalados en espacios con paredes de vidrio ( piso 3,4,5,6)</t>
  </si>
  <si>
    <t>Electroimán - con sensor de apertura</t>
  </si>
  <si>
    <t>Electroimán para puerta doble y sensor de apertura</t>
  </si>
  <si>
    <t>Contacto magnético / Uso rudo en puertas y ventanas / 42mm de GAP</t>
  </si>
  <si>
    <t xml:space="preserve">Brazo basculantes deben ser validados con el fabricante de las puertas </t>
  </si>
  <si>
    <t xml:space="preserve">Bisagra para cierre de puerta de vidrio deben ser validados con el fabricante de las puertas </t>
  </si>
  <si>
    <t>Fuente de Poder con cargador de salida múltiple, estas fuentes van instaladas con las controladoras de 8 y 4 puertas</t>
  </si>
  <si>
    <t>Torniquete sencillo bidireccionales con mecanismos de bloqueo y absorción de choques, pictogramas de guiado y carcasas en acero inoxidable; Izquierdo</t>
  </si>
  <si>
    <t>Suministro e Instalación Torniquete sencillo bidireccionales con mecanismos de bloqueo y absorción de choques, pictogramas de guiado y carcasas en acero inoxidabla, Large hibrido izquierdo</t>
  </si>
  <si>
    <t>Torniquete para discapcitados sencillo bidireccionales con mecanismos de bloqueo y absorción de choques, pictogramas de guiado y carcasas en acero inoxidable,</t>
  </si>
  <si>
    <t>Arco Detector de Metales de 33 Zonas con Anclaje para Fijarse al Piso. Incluye Sensor IR para evitar falsas Alarmas / Certificado por la Administración Federal de Aviación de EE. UU. (FAA)</t>
  </si>
  <si>
    <t xml:space="preserve">Equipo de Rayos X incluye pantalla para operacion </t>
  </si>
  <si>
    <t>Cable de control Cable de Cobre / 6 x 18 AWG / Para Interior / Color Blanco / Para Aplicaciones de Alarmas de Intrusión/Control de Acceso/ Automatización / Interfonos y Tv Porteros</t>
  </si>
  <si>
    <t>mts</t>
  </si>
  <si>
    <t xml:space="preserve">Servicio de instalacion y soporte </t>
  </si>
  <si>
    <t xml:space="preserve">gl </t>
  </si>
  <si>
    <t>ALTAVOZ PARA EXTERIOR DE LARGO ALCANCE</t>
  </si>
  <si>
    <t>Transmisión de audio</t>
  </si>
  <si>
    <t xml:space="preserve">Unidireccional/bidireccional con cancelación de eco </t>
  </si>
  <si>
    <t>Codificación de audio</t>
  </si>
  <si>
    <t>AAC LC 8/16/32/48 kHz, G.711 PCM 8 kHz, G.726 ADPCM 8 kHz, WAV, MP3 en mono/estéreo de 64 kbps a 320 kbps.</t>
  </si>
  <si>
    <t>Velocidad de bits variable y constante.</t>
  </si>
  <si>
    <t>Frecuencia de muestreo de 8 kHz a 48 kHz.</t>
  </si>
  <si>
    <t>Nivel de presión de sonido máximo</t>
  </si>
  <si>
    <t>&gt;121 dB</t>
  </si>
  <si>
    <t>280 Hz - 12.5 kHz</t>
  </si>
  <si>
    <t>Seguridad de Red</t>
  </si>
  <si>
    <t>Protección por contraseña, filtrado de direcciones IP, cifrado HTTPS a control de acceso a la red IEEE 802.1Xa</t>
  </si>
  <si>
    <t>Protocolos compatibles</t>
  </si>
  <si>
    <t>IPv4/v6, HTTP, HTTPSa, SIP, SSL/TLSa, FTP, CIFS/SMB, SMTP, Bonjour, UPnPTM, SNMP, DNS,, NTP, TCP, UDP, IGMP, ICMP, DHCP</t>
  </si>
  <si>
    <t>Interfaz de programación de aplicaciones</t>
  </si>
  <si>
    <t>VoIP</t>
  </si>
  <si>
    <t>Compatibilidad con el Protocolo de inicio de sesión (SIP) para la integración con sistemas de voz por IP (VoIP), de punto a punto o integrado con SIP/PBX.</t>
  </si>
  <si>
    <t xml:space="preserve">IP66, NEMA 4X </t>
  </si>
  <si>
    <t>Alimentación a través de Ethernet (PoE)</t>
  </si>
  <si>
    <t>máximo 1,5Kg</t>
  </si>
  <si>
    <t>Del equipo ofertado (es obligatorio adjuntar la ficha técnica junto con el presente anexo)</t>
  </si>
  <si>
    <t xml:space="preserve">ALTAVOZ INTERIOR </t>
  </si>
  <si>
    <t>110 dB</t>
  </si>
  <si>
    <t>200 Hz - 16 kHz</t>
  </si>
  <si>
    <t>Protección por contraseña</t>
  </si>
  <si>
    <t>IPv4/v6, HTTP, HTTPS, SSL/TLS, QoS Layer 3 DiffServ, FTP, SFTP, CIFS/SMB, SMTP, Bonjour, UPnP, SNMP v1/v2c/v3 (MIB-II), DNS, DynDNS, NTP, RTSP, RTP, TCP, UDP, IGMPv1/v2/v3, RTCP, ICMP, DHCP, ARP, SOCKS, SSH, NTCIP, SIP</t>
  </si>
  <si>
    <t>máximo 5Kg</t>
  </si>
  <si>
    <t>RADARES 180°</t>
  </si>
  <si>
    <t>Campo de detección</t>
  </si>
  <si>
    <t>Horizontal: 180°</t>
  </si>
  <si>
    <t>Radar FMCW (onda continua y frecuencia modulada)</t>
  </si>
  <si>
    <t>Datos del objeto</t>
  </si>
  <si>
    <t>Rango, dirección, velocidad, tipo de objeto</t>
  </si>
  <si>
    <t>Frecuencia</t>
  </si>
  <si>
    <t>24,05–24,25 GHz</t>
  </si>
  <si>
    <t>Potencia de transmisión de RF</t>
  </si>
  <si>
    <t>&lt;100 mW</t>
  </si>
  <si>
    <t>Distancia de detección</t>
  </si>
  <si>
    <t>3–60 m al detectar a una persona
3–85 m al detectar un vehículo</t>
  </si>
  <si>
    <t>Precisión de velocidad</t>
  </si>
  <si>
    <t>de +/- 2 km/h</t>
  </si>
  <si>
    <t>Precisión de distancia</t>
  </si>
  <si>
    <t>0,7 m</t>
  </si>
  <si>
    <t>Precisión de ángulo</t>
  </si>
  <si>
    <t>1°</t>
  </si>
  <si>
    <t>Cobertura</t>
  </si>
  <si>
    <t>* 5600 m2 para personas
* 11300 m2 para vehículos</t>
  </si>
  <si>
    <t>Clasificación del objeto</t>
  </si>
  <si>
    <t>Personas, vehículos, desconocido</t>
  </si>
  <si>
    <t>Controles por radar</t>
  </si>
  <si>
    <t>Múltiples zonas de detección, detección de traspaso de líneas con una o dos líneas, zonas de exclusión con filtros para objetos que permanecen poco en la escena, velocidad y tipo de objeto.
Activación/desactivación de la transmisión por radar,
coexistencia, opacidad de la cuadrícula, opacidad de la zona, esquema de colores, duración de la estela, sensibilidad de detección, filtro de objetos con balanceo, filtro de objetos pequeños, filtro de objetos giratorios estacionarios, calibración del mapa de referencia con opciones de escala, panorámica y zoom del mapa</t>
  </si>
  <si>
    <t>Con VMS y preset de las camaras PTZ</t>
  </si>
  <si>
    <t>IPv4/v6, ICMPv4/ICMPv6, HTTP, HTTP/2, HTTPS, TLS, QoS Layer 3 DiffServ, FTP, SFTP, CIFS/SMB, SMTP, mDNS (Bonjour), UPnP, SNMP v1/v2c/v3 (MIB-II), DNS/DNSv6, DDNS, NTP, NTS, RTSP, RTP, TCP, UDP, IGMPv1/v2/v3, RTCP, ICMP, DHCPv4/v6, ARP, SSH, LLDP, CDP, MQTT</t>
  </si>
  <si>
    <t>Edge-to-Edge</t>
  </si>
  <si>
    <t>Emparejamiento de altavoces
Emparejamiento de la cámara PTZ</t>
  </si>
  <si>
    <t>Acciones de eventos</t>
  </si>
  <si>
    <t>E/S: alternar E/S una vez, alternar E/S mientras la regla esté activa
LED: LED de estado de flash, LED de estado de flash mientras la regla esté activa
MQTT: publicar
Notificación: HTTP, HTTPS, TCP y correo electrónico
Superposición de texto
Radar: autotracking por radar, detección de radar
Grabaciones: tarjeta SD y recurso compartido de red
Seguridad: borrar la configuración
Trampas SNMP: enviar, enviar mientras la regla esté activa
Imágenes o clips de vídeo: FTP, SFTP, HTTP, HTTPS, recurso
compartido de red y correo electrónico</t>
  </si>
  <si>
    <t>IEC/EN/UL 62368-1 y/o IEC/EN/UL 60950-22.</t>
  </si>
  <si>
    <t>De -20 ºC a 50 ºC</t>
  </si>
  <si>
    <t>Maximo 3 Kg</t>
  </si>
  <si>
    <t xml:space="preserve">SIRENA ESTROBO DE INTRUSION </t>
  </si>
  <si>
    <t xml:space="preserve">Iluminación </t>
  </si>
  <si>
    <t>LED rojo, azul, verde, ámbar (RGBA)
LED blancos</t>
  </si>
  <si>
    <t>&gt;110 dB, 1 m a 3.4 kHz</t>
  </si>
  <si>
    <t>Patrón de cobertura</t>
  </si>
  <si>
    <t>Coaxial de 150 grados a 2 kHz</t>
  </si>
  <si>
    <t>Vigilancia</t>
  </si>
  <si>
    <t>Filtrado de direcciones IP, cifrado HTTPS y/o control de acceso a la red IEEE 802.1x (EAP-TLS).</t>
  </si>
  <si>
    <t>Registros</t>
  </si>
  <si>
    <t>Registro de acceso de usuarios, gestión centralizada de certificados</t>
  </si>
  <si>
    <t>IPv4, IPv6 USGv6, ICMPv4/ICMPv6, HTTP, HTTPS, HTTP/2, TLSa, SMTP, mDNS (Bonjour), UPnP, SNMP v1/v2c/v3 (MIB-II), DNS/DNSv6, DDNS, NTP, NTS, RTSP, RTP, TCP, UDP, IGMPv1/v2/v3, RTCP, DHCPv4/v6, SSH, SIP, LLDP, CDP, MQTT, Secure syslog (RFC 3164/5424, UDP/TCP/TLS)</t>
  </si>
  <si>
    <t>Condiciones de evento</t>
  </si>
  <si>
    <t>E/S: entrada virtual, disparador manual, entrada digital
Luz y sirena: estado de comprobación de funcionamiento
Estado del dispositivo: temperatura de funcionamiento, sistema
preparado, pérdida de red, nueva dirección IP, dirección IP
eliminada
MQTT: con estado, sin estado
Llamada: cambiar estado, estado</t>
  </si>
  <si>
    <t>Mensaje de trampa SNMP
Luz y sirena: perfiles, comprobación de funcionamiento
LED de estado
Notificación: correo electrónico, HTTP, HTTPS, TCP
Conmutador de E/S
MQTT
Llamadas: llamadas SIP
Publicación MQTT</t>
  </si>
  <si>
    <t>CAN/CSA-C22.2 N.º 60950-22 y/o CAN/CSA-C22.2 N.º 62368-1 y/o IEC/EN/UL 62368-1 y/o IEC/EN/UL 60950-22 y/o IEC 62471</t>
  </si>
  <si>
    <t>Software: sistema operativo firmado, protección contra
retrasos de fuerza bruta</t>
  </si>
  <si>
    <t>IEEE 802.1X (EAP-TLS, PEAP-MSCHAPv2), IEEE 802.1AR,
HTTPS/HSTS, TLS v1.2/v1.3</t>
  </si>
  <si>
    <t>Clasificación IP66, NEMA 4X e IK10</t>
  </si>
  <si>
    <t>Alimentación a través de Ethernet (PoE) IEEE 802.3at</t>
  </si>
  <si>
    <t>RJ45 10BASE-T/100BASE-TX PoE blindado</t>
  </si>
  <si>
    <t>E/S</t>
  </si>
  <si>
    <t>Bloque de terminales de 4 pines de 2,5 mm (2 entradas
y salidas configurables)</t>
  </si>
  <si>
    <t>Maximo 2 kg</t>
  </si>
  <si>
    <t xml:space="preserve">Integracion </t>
  </si>
  <si>
    <t xml:space="preserve">Sistema de VMS </t>
  </si>
  <si>
    <t>ROAD BLOKERS</t>
  </si>
  <si>
    <t>230V  y/o 110 V</t>
  </si>
  <si>
    <t>Velocidad</t>
  </si>
  <si>
    <t>entre 3  a 6 seg  Ascendiendo/ Descendiendo</t>
  </si>
  <si>
    <t>Grado protecccion IP</t>
  </si>
  <si>
    <t>Piston hidraulico IP68</t>
  </si>
  <si>
    <t xml:space="preserve">resistena al imparto </t>
  </si>
  <si>
    <t>minimo 700.000 joules</t>
  </si>
  <si>
    <t>Unidad de cilindro hidráulico</t>
  </si>
  <si>
    <t>Recubrimiento electrostático en polvo sellado contra el polvo de 50 mm</t>
  </si>
  <si>
    <t>Sistema</t>
  </si>
  <si>
    <t>Arriba/Abajo/emergencia</t>
  </si>
  <si>
    <t>Unidad de Poder</t>
  </si>
  <si>
    <t>El motor, la bomba hidráulica y las válvulas solenoides deben  están contenidos en un recubrimiento  galvanizado en caliente de fácil acceso.</t>
  </si>
  <si>
    <t>Altura del obstáculo</t>
  </si>
  <si>
    <t>Minimo 450mm</t>
  </si>
  <si>
    <t xml:space="preserve">Compatibilidad </t>
  </si>
  <si>
    <t xml:space="preserve">Con el sistema de control de acceso </t>
  </si>
  <si>
    <t xml:space="preserve"> TALANQUERA ACCESO VEHICULAR.</t>
  </si>
  <si>
    <t xml:space="preserve">Largo del brazo: </t>
  </si>
  <si>
    <t>Recto  en rango desde 3.5 a 4.5 mts y/o articulado a 180° minimo de 3 metros.</t>
  </si>
  <si>
    <t xml:space="preserve">Material del brazo: </t>
  </si>
  <si>
    <t>Aluminio esmaltado en blanco con bandas rojas antireflectivas.</t>
  </si>
  <si>
    <t xml:space="preserve">Cuerpo de gabinete: </t>
  </si>
  <si>
    <t>Acero carbono con espesor mínimo de 2 mm, con tratamiento anticorrosión.</t>
  </si>
  <si>
    <t xml:space="preserve">Tapa superior: </t>
  </si>
  <si>
    <t>Tapa superior removible en acero carbono pintado, con esquinas redondeadas.</t>
  </si>
  <si>
    <t>Instalación:</t>
  </si>
  <si>
    <t>Permite instalación a intemperie.</t>
  </si>
  <si>
    <t>Seguridad:</t>
  </si>
  <si>
    <t>Puerta provista con cerradura de seguridad con llave, que facilita el acceso al mecanismos y electrónica, así como la fijación del equipo.</t>
  </si>
  <si>
    <t xml:space="preserve">Mecanismo: </t>
  </si>
  <si>
    <t>Trasmisión secundaria con sistema biela-manivela que asegura el trabado mecánico, perfecto en ambas posiciones finales  (vertical y horizontal) /Autofrenado.</t>
  </si>
  <si>
    <t xml:space="preserve">Emergencia: </t>
  </si>
  <si>
    <t>Sistema de accionamiento manual para dejar el paso libre en situaciones de emergencia.</t>
  </si>
  <si>
    <t>Antiaplastamiento:</t>
  </si>
  <si>
    <t xml:space="preserve"> Sistema anti-aplastamiento, que retorna la barrera a la posición vertical en caso de colisión.</t>
  </si>
  <si>
    <t>Sensado</t>
  </si>
  <si>
    <t>Lazo inductivo y/o fotocelda.</t>
  </si>
  <si>
    <t>Debe contar con un módulo de control responsable del control de pasaje. Es un conjunto electrónico microprocesado capaz de integrar, de modo completo, cualquier sistema de control de acceso, contando con entradas y salidas para recibir señales de pasaje y envío de informaciones al sistema de control operante.</t>
  </si>
  <si>
    <t xml:space="preserve">Tiempo de apertura: </t>
  </si>
  <si>
    <t>máximo 3 segundos.</t>
  </si>
  <si>
    <t xml:space="preserve">Control Remoto: </t>
  </si>
  <si>
    <t>controles para apertura remota con distancia hasta de 30 metros.</t>
  </si>
  <si>
    <t xml:space="preserve"> 110V AC +/- 10% 60 Hz.</t>
  </si>
  <si>
    <t xml:space="preserve">Potencia: </t>
  </si>
  <si>
    <t>maximo 180 W.</t>
  </si>
  <si>
    <t>Grado de protección:</t>
  </si>
  <si>
    <t xml:space="preserve"> IP 54 o superior.</t>
  </si>
  <si>
    <t>MCBF</t>
  </si>
  <si>
    <t xml:space="preserve"> (Media de ciclos entre fallos): Mínimo 1.500.000 Ciclos no condicionado a mantenimiento.</t>
  </si>
  <si>
    <t>ROAD BLOCKER / BARRERA VEHICULAR</t>
  </si>
  <si>
    <t xml:space="preserve">Road Blocker  de Dos Metros de Longitud </t>
  </si>
  <si>
    <t>Barreras Vehiculares con botón de accionamiento manual para cada una</t>
  </si>
  <si>
    <t>Tarjetas de Proximidad hid  1430MGGMN MIRAFARE</t>
  </si>
  <si>
    <t>RADAR Y SPEAKER</t>
  </si>
  <si>
    <t xml:space="preserve"> Radar Con una cobertura horizontal de 180°</t>
  </si>
  <si>
    <t xml:space="preserve">Altavoz exterior </t>
  </si>
  <si>
    <t xml:space="preserve">
Servicio de instalación y soporte </t>
  </si>
  <si>
    <t>Se requiere es una solución de software muy bien equipada para la administración y control de visitantes, personal externo y contratistas haciendo uso de registro automático de cédula de ciudadanía de colombiana, permitiendo la toma de fotografía.</t>
  </si>
  <si>
    <t>Se requiere de una solución de software autónoma que ayude a la gestión de procesos en portería y también puede actuar como complemento a su sistema de control de acceso.</t>
  </si>
  <si>
    <t>Se requiere de una solución que debe permitir la programación y el control de ingreso especial de periodistas en la institución.</t>
  </si>
  <si>
    <t xml:space="preserve">Se requiere una solución de software que permita automatizar procesos en portería como la gestión de correspondencia, equipos, manejo de llaves, registrándolo todo inmediatamente en la minuta digital, la cual le envía reportes automáticos de su gestión en forma periódica. </t>
  </si>
  <si>
    <t xml:space="preserve">Se requiere de una solución de software que destaque la gestión de la seguridad en porterías ubicadas en la institución que cuenta con altos volúmenes de visitas, contratistas y personal externo al interior de las instalaciones. </t>
  </si>
  <si>
    <t>Se requiere de una solución que esté especialmente creada con los estándares de seguridad y tecnología de punta de los sistemas más usados en las grandes compañías a nivel mundial y que como muestra de ello cuente con la confianza de grandes compañías en todo el país procesando millones de visitantes al año y gestionando todos sus procesos de portería de una forma segura, ágil y muy confiable con esta solución.</t>
  </si>
  <si>
    <t>El software debe poder integrarse por lo menos con un sistema de analítica de video.</t>
  </si>
  <si>
    <t>El software debe permitir la programación previa de visitantes, tanto de manera diaria, como programación de un mismo visitante, durante los siguientes 30 días con salida automática a la media noche.</t>
  </si>
  <si>
    <t>El software debe contar con un módulo especial para el manejo de covid 19, con un formulario especial de encuesta médica para visitantes y contratistas en el proceso de registro de ingreso.</t>
  </si>
  <si>
    <t>Base de datos cruzada, lista negra de visitantes infectados por Covid 19 identificados y marcados por la institución, así como su réplica y notificación de alertas a todas las sedes asociadas.</t>
  </si>
  <si>
    <t>El software debe permitir el control de ingreso de visitantes a través de porterías móviles y/o kioscos auto atendidos.</t>
  </si>
  <si>
    <t>Perfil de usuario de salud para consultas especializadas.</t>
  </si>
  <si>
    <t>El software debe estar en la capacidad de ser implementado bajo topologías de multisede centralizado o distribuido con base de datos igualmente centralizado o distribuido.</t>
  </si>
  <si>
    <t>Módulos y Funcionalidades requeridos</t>
  </si>
  <si>
    <t>Módulo de Control de Visitantes.</t>
  </si>
  <si>
    <t>Módulo de Control de Contratistas con su respectiva vigencia en fechas de aportes a seguridad Social.</t>
  </si>
  <si>
    <t>Módulo de minuta digital</t>
  </si>
  <si>
    <t>Módulo de verificación de huella dactilar.</t>
  </si>
  <si>
    <t>Módulo de lectura automática de cédula de Colombia antigua como nueva.</t>
  </si>
  <si>
    <t>Módulo de lectura de pasaportes.</t>
  </si>
  <si>
    <t>Módulo de registro de equipos por lectura de código de barras.</t>
  </si>
  <si>
    <t>Panel de control centralizado e interfaz rápida.</t>
  </si>
  <si>
    <t>Módulo de reportes en formatos PDF y EXCEL.</t>
  </si>
  <si>
    <t>Consultas personalizadas.</t>
  </si>
  <si>
    <t>Módulo de programación de visitantes.</t>
  </si>
  <si>
    <t>Módulo de habeas data.</t>
  </si>
  <si>
    <t>Módulo de creación de órdenes de servicio que estén asociadas a contratistas</t>
  </si>
  <si>
    <t>Paquete de gestión extendida: Son controles extendidos para instituciones que requieren más operaciones en la gestión de portería que estén integradas a los centros de costo y/o base de datos de los empleados de la institución.</t>
  </si>
  <si>
    <t>Módulo de llaves: Control y manejo de llaves de la institución en porterías o recepciones</t>
  </si>
  <si>
    <t>Módulo de impresión de escarapelas en impresoras térmicas.</t>
  </si>
  <si>
    <t xml:space="preserve">Requerimientos  de la Infraestructura </t>
  </si>
  <si>
    <t>Servidor: solución de software para que se pueda instalar en un solo equipo o en uno diferente al que queda expuesto en las porterías.</t>
  </si>
  <si>
    <t xml:space="preserve"> Base de Datos: aplicación que debe contar con una estructura multi-plataforma de base de datos para ser instalada  -PostgreSQL o SQL Server y que soporte grandes volúmenes de registros, la institución podrá seleccionar cualquiera de los motores de bases de datos antes mencionado y la aplicación deberá soportarlos sin que se requieran desarrollos a la medida.   </t>
  </si>
  <si>
    <t xml:space="preserve">Arquitectura: Debe ser un sistema que cuente con la posibilidad de instalarse en distintas sedes de la institución, es decir una topología con base de datos centralizada o distribuidas con sedes conectadas al servidor principal. </t>
  </si>
  <si>
    <t>Integración con el sistema de control de acceso físico</t>
  </si>
  <si>
    <t xml:space="preserve">Software  de control de visitantes y gestión de las porterías debe permitir el  Registro Control de Visitantes integrado al sistema de control de acceso físico que se implemente en la institución, permitiendo sincronización de información constante entre los dos sistemas, integrar los niveles de control de acceso, funcionarios, asignación de tarjetas de acceso a los visitantes, o uso de huellas de los mismos para asociarlas a números de tarjetas  para llevar una trazabilidad de la visita (esta trazabilidad debe llevarse en el sistema de control de visitantes) y ser visualizada en el log de eventos del sistema de control de acceso físico, cierre automático de la visita en el sistema de control de visitantes en el momento en que se inserte la tarjeta de control de acceso en un buzón traga tarjetas, es decir, que un usuario del sistema en la portería no deba realizar la salida manual del visitante en el momento de la salida. De igual manera si la institución lo requiere, el sistema debe permitir la salida manual del visitante desde una estación de registro de salida.  </t>
  </si>
  <si>
    <t>Estas integraciones deberán ser posibles, gracias a una robusta herramienta de comunicación que exista entre los dos sistemas.  El éxito de esta integración se debe ver reflejado en la información de la que se dispone en todo momento sobre cada visitante y los lugares a los que accede; mientras hace un manejo aún más seguro en la asignación de tarjetas de proximidad.</t>
  </si>
  <si>
    <t>No debe ser necesario configurar ni parametrizar nada durante la entrada y salida de visitas. El personal de seguridad no deberá realizar tareas complejas para mantener la seguridad del lugar.</t>
  </si>
  <si>
    <t>El sistema de control de visitantes debe enviar automáticamente al control de acceso el Nombre, ID del visitante, Grupo de acceso, Número de Tarjeta, Destino y la Hora de entrada y Salida. Así las visitas quedan identificadas por nombre y no sólo por un número de tarjeta.</t>
  </si>
  <si>
    <t xml:space="preserve">Un solo proceso debe ser suficiente para dar salida la visita en donde debe ser posible dar salida a las visitas automáticamente en la integración del sistema de control de visitantes con el control de acceso. </t>
  </si>
  <si>
    <t>100% Antipass-Back de visitantes:</t>
  </si>
  <si>
    <t xml:space="preserve">Se debe controlar que no se pueda usar o entregar la tarjeta a otra persona hasta que se le de salida a la visita. </t>
  </si>
  <si>
    <t>Uso todas las tarjetas disponibles:</t>
  </si>
  <si>
    <t>Se debe poder asignar cualquier tarjeta de visita sin limitarse a las tarjetas que pueda tener pre-configuradas para esas zonas o áreas de destino.</t>
  </si>
  <si>
    <t>En cuanto a la integración de los biométricos que dado el caso sean instalados en molinetes, Las funcionalidades  requeridas con dispositivos biométricos son las siguientes: :</t>
  </si>
  <si>
    <t>Luego de tomarle los datos básicos al visitante, como nombre, cedula, teléfono, dirección, empresa, fotografía, etc., se procede a capturar la huella digital del visitante y  esta deberá quedar almacenada en la base de datos del sistema de control de visitantes.</t>
  </si>
  <si>
    <t>Si el visitante regresa nuevamente a una segunda o más visitas, tendrá ya almacenados los datos básicos como nombre, cedula, teléfono, dirección, empresa, fotografía, así como su huella dactilar. El usuario del sistema al momento de registrar la segunda visita o futuras visitas, podrá decidir si necesita verificar la huella almacenada con la del visitante que en ese instante se está registrando, esto con el fin de evitar que los visitantes sean suplantados. Las huellas con esta primera opción son almacenadas en una base de datos del sistema para sus posteriores consultas.</t>
  </si>
  <si>
    <t>El software debe permitir el registro de cédulas de ciudadanía colombiana a través de pistolas de lectura del código de barras 2D   que contiene el número y los nombres y apellidos completos del ciudadano.</t>
  </si>
  <si>
    <t>En el momento del registro de la visita se puede ingresar el  Teléfono y dirección del visitante.</t>
  </si>
  <si>
    <t>El software debe permitir llevar  un  registro  fotográfico  actualizado  de  la  persona  a  quien  pertenece  la  cédula  de ciudadanía.</t>
  </si>
  <si>
    <t>El software debe permitir el registro biométrico de la huella del visitante.</t>
  </si>
  <si>
    <r>
      <t xml:space="preserve">El sistema debe permitir de manera opcional capturar la firma digital del visitante para la autorización de tratamiento de datos personales Habeas Data de acuerdo a la </t>
    </r>
    <r>
      <rPr>
        <sz val="9"/>
        <color rgb="FF222222"/>
        <rFont val="Calibri"/>
        <family val="2"/>
        <scheme val="major"/>
      </rPr>
      <t>Ley 1266 de 2008</t>
    </r>
    <r>
      <rPr>
        <sz val="9"/>
        <color theme="1"/>
        <rFont val="Calibri"/>
        <family val="2"/>
        <scheme val="major"/>
      </rPr>
      <t>.</t>
    </r>
  </si>
  <si>
    <t>El operador podrá seleccionar los sitios a donde se dirige, permitiéndose registrar múltiples sitios o áreas dentro de las instalaciones de la INSTITUCIÓN.</t>
  </si>
  <si>
    <t>El sistema deberá permitir selección no solo el área en donde será atendida la visita, sino también un sitio o punto específico (ejemplo: Sala de reunión #1, sala #2, etc.)</t>
  </si>
  <si>
    <t>A cada visitante se le deberá llevar el registro histórico de los ingresos y los servidores y/o ubicaciones visitadas de acuerdo a lo registrado en el software que debe permitir por medio de reportes de visitas en rangos de fechas que podrán establecer los operarios del sistema.</t>
  </si>
  <si>
    <t>En el software debe permitir que cada vez que pase un visitante externo por un operador del sistema, éste pueda utilizar los lectores de cédula de ciudadanía, de tarjeta de proximidad, la cámara, el lector biométrico y el lector del código de barras de los equipos que se registran al ingreso, es decir, todos los lectores y/o dispositivos para realizar el registro, minimizando la digitación y los posibles errores de la información de los visitantes.</t>
  </si>
  <si>
    <t>En caso de falla de algún dispositivo, EL SOFTWARE DEBE PERMITIR el registro manual de la visita, sin embargo se requiere la cámara WEB ya que un requisito mínimo de seguridad del sistema es que se pueda tomar una foto del visitante.</t>
  </si>
  <si>
    <t>Cuando el ciudadano no cuente con el documento de identificación, EL SOFTWARE DEBE PERMITIR  el registro manual.</t>
  </si>
  <si>
    <t>Para el registro de los visitantes EL SOFTWARE DEBE PERMITIR   que los  usuarios puedan solicitar el  acceso a  cualquiera de  los  pisos existentes, igualmente cada vez que se registre se podrá ingresar el piso y la dependencia a donde se dirige (como mínimo 12 sitios o áreas de la INSTITUCIÓN).</t>
  </si>
  <si>
    <r>
      <t>El software se debe permitir que en las noches sean desasignadas las tarjetas de las personas que no las evolvieron y se les agregará una novedad automática para que en la próxima visita de esa persona el operador pueda identificar esta situación, de igual manera se bloqueará en el software dicha tarjeta</t>
    </r>
    <r>
      <rPr>
        <sz val="9"/>
        <color rgb="FFFF0000"/>
        <rFont val="Calibri"/>
        <family val="2"/>
        <scheme val="major"/>
      </rPr>
      <t xml:space="preserve">. </t>
    </r>
    <r>
      <rPr>
        <sz val="9"/>
        <color theme="1"/>
        <rFont val="Calibri"/>
        <family val="2"/>
        <scheme val="major"/>
      </rPr>
      <t>(esto dado el caso que se utilice asignación de tarjetas y no se haga uso de biometría)</t>
    </r>
  </si>
  <si>
    <t>En el SOFTWARE se deberá guardar la información recolectada en  los  periféricos como  el  lector  de  huella  biométrica, cámara  fotográfica, lector  de  cédula colombiana que a su vez leerá   códigos de barras, realizando la  integración de las tarjetas de proximidad usadas en el sistema de control de acceso físico que sea adquirido por la INSTITUCIÓN y los bienes o equipos que ingresen los usuarios.</t>
  </si>
  <si>
    <t>EL software debe incluir los licenciamientos de Software requeridos para cada punto de registro de visitantes.</t>
  </si>
  <si>
    <t>Debe permitir en  la parametrización  como mínimo el registro de 1 huella del visitante.</t>
  </si>
  <si>
    <t>La solución  se  acogerá a los lineamientos de la Dirección de Informática, es decir, se trabajará con los equipos a los cuales se ponga en funcionamiento, el software deberá permitir y tener todos los parches actualizados del aplicativo del registro de control de acceso y del sistema operativo, internet Explorer, Java y en general se deberá realizar actualizaciones permanentemente, para evitar vulnerabilidades en la plataforma tecnológica.</t>
  </si>
  <si>
    <t>EL SOFTWARE DEBE PERMITIR generar el reporte de estadísticas de ingreso por áreas de destino más usadas, cantidad de ingresos y salidas de un visitante.</t>
  </si>
  <si>
    <t>4.28</t>
  </si>
  <si>
    <t>EL SOFTWARE DEBE PERMITIR generar reportes, indicando número de registros de visitantes y alertas generadas por cada uno de los operadores del sistema, dichas alertas se generan de acuerdo a información que registren previamente los operadores o en el momento de registrar a un visitante por primera vez.</t>
  </si>
  <si>
    <t>4.29</t>
  </si>
  <si>
    <t>la solución EL SOFTWARE DEBE PERMITIR la  captura de huellas, tarjetas de proximidad, carnets, códigos de barras de los seriales de los equipos o elementos con los que ingresen los visitantes.</t>
  </si>
  <si>
    <t>4.30</t>
  </si>
  <si>
    <t>El sistema en su configuración  debe permitir  establecer el nivel de seguridad a diferentes usuarios que utilicen el aplicativo.</t>
  </si>
  <si>
    <t>4.31</t>
  </si>
  <si>
    <t>La definición de las contraseñas a utilizar en el aplicativo, deberá establecerse con un mínimo de 8 caracteres de  longitud con letras en mayúscula, letras  en minúscula, números y caracteres especiales.</t>
  </si>
  <si>
    <t>4.32</t>
  </si>
  <si>
    <t>El sistema para el registro y  control de ingresos de visitantes,  debe garantizar una integración con el sistema de control de acceso</t>
  </si>
  <si>
    <t>4.33</t>
  </si>
  <si>
    <t>El software debe contar con un módulo en donde se puedan establecer estados o (reconocimiento de alertas o alarmas) asociadas a los visitantes, también se podrá ver en cada una de las estaciones una opción que permita visualizar cuantas visitas a realizado una persona en el mismo día.</t>
  </si>
  <si>
    <t>4.34</t>
  </si>
  <si>
    <t>El sistema debe permitir la conexión ilimitada de usuarios a la base de datos del sistema a través de un navegador web para el pre agendamiento de visitantes, lo anterior si necesidad de que se deban adquirir licenciamientos adicionales.</t>
  </si>
  <si>
    <t>4.35</t>
  </si>
  <si>
    <t>Autorización de visitas programadas: Cuando uno de los empleados o funcionarios realice un pre agendamiento de una visita, éste no se podrá ver reflejado en la portería o recepción, hasta tanto no se de una previa autorización en el sistema por parte de un funcionario jefe de seguridad.</t>
  </si>
  <si>
    <t>4.36</t>
  </si>
  <si>
    <t>Módulo de bloqueo de visitantes por diferentes motivos que se deben describir en un formulario especial.</t>
  </si>
  <si>
    <t>4.37</t>
  </si>
  <si>
    <t>El software debe contar con un módulo especial para el monitoreo de visitantes programados, activos y cancelados por parte del personal de seguridad de la institución.</t>
  </si>
  <si>
    <t>4.38</t>
  </si>
  <si>
    <t>La solución deberá permitir la generación de informes de:</t>
  </si>
  <si>
    <t>Informe  de entradas  de visitantes y contratistas.</t>
  </si>
  <si>
    <t>Informe  de entrada y salida de visitantes / contratistas  por sitio  visitado.</t>
  </si>
  <si>
    <t>Informe  de visitantes y contratistas dentro de las instalaciones.</t>
  </si>
  <si>
    <t>Cantidad  de usuarios  atendidos  por estaciones  de acceso.</t>
  </si>
  <si>
    <t>Cantidad  de visitas  por persona.</t>
  </si>
  <si>
    <t>Cantidad  de visitas  de la persona a la institución.</t>
  </si>
  <si>
    <t>Cantidad  de registros  por digitadora  o vigilante.</t>
  </si>
  <si>
    <t>Cantidad  de personas  por destino  o dependencia.</t>
  </si>
  <si>
    <t>Detalle  de elementos  ingresados  por persona.</t>
  </si>
  <si>
    <t>Informe  de trazabilidad  de una visitante o contratistas dentro de las instalaciones.</t>
  </si>
  <si>
    <t>Informe  estadístico  de ingresos  de visitantes y contratistas semanales, mensuales  y anuales.</t>
  </si>
  <si>
    <t>Alerta  sobre  personas   sospechosas   y vehículos.   el sistema  debe  permitir  registrar  alertas  a una cedula  especifica.   y se debe  activar  este  mensaje  cada  vez que  la persona  intente  ingresar  a la institución.</t>
  </si>
  <si>
    <t>Informe  de personas  que visitaron  la institución  en un día específico  y a determinada   hora.</t>
  </si>
  <si>
    <t>Informe  de los visitantes  que no entregaron  el carnet en el momento  de salida al final del día.</t>
  </si>
  <si>
    <t>Relación de tarjetas de proximidad que no devolvieron al final del día.</t>
  </si>
  <si>
    <t>4.39</t>
  </si>
  <si>
    <t>La solución debe generar reportes de:</t>
  </si>
  <si>
    <t>Verificación  de que el usuario solo visita lo que especifica  al ingreso, es decir,  en donde el sistema registrará  para dónde va el visitante,  esto según los alcances de la integración del sistema de control de acceso y si no está dentro de estos parámetros, el sistema de control de acceso no permitirá el acceso a otras puertas diferentes a las indicadas en el registro dado en el software.</t>
  </si>
  <si>
    <t>Saber cuáles  son los funcionarios y los sitios más visitados.</t>
  </si>
  <si>
    <t>Registro de visitantes  en un día específico  y a determinada  hora.</t>
  </si>
  <si>
    <t>Cantidad  de visitas por persona y/o por lugar a visitar.</t>
  </si>
  <si>
    <t>Consulta  independiente  de las visitas del día y registro de los datos de un visitante  esperado.</t>
  </si>
  <si>
    <t>Informe  de entradas  para personas  y vehículos.</t>
  </si>
  <si>
    <t>Informe  de entrada y salida de personas  por ubicación  visitada.</t>
  </si>
  <si>
    <t>Informe  de personas  dentro de las instalaciones  por periodos  de tiempo.</t>
  </si>
  <si>
    <t>Cantidad  de vehículos  dentro de las instalaciones.</t>
  </si>
  <si>
    <t>Cantidad  de usuarios  atendidos,  quienes registran equipos en el acceso de visitantes.</t>
  </si>
  <si>
    <t>Cantidad  de visitas de la persona a la institución.</t>
  </si>
  <si>
    <t>Cantidad  de personas  por destino o dependencia.</t>
  </si>
  <si>
    <t>Detalle de elementos  ingresados  por persona.</t>
  </si>
  <si>
    <t>Resumen  diario de visitantes.</t>
  </si>
  <si>
    <t>Informe  estadístico  de ingresos de personas  semanal,  mensual y anual.</t>
  </si>
  <si>
    <t>Los beneficios   al  adquirir  la solución de software    para  complementar   el sistema  de  registro  de  control   de acceso  físico adquirido por la INSTITUCIÓN  deben ser  entre otros los siguientes:</t>
  </si>
  <si>
    <t>Control  de entradas  y salidas  de usuarios.</t>
  </si>
  <si>
    <t>Mayor seguridad  y control  del público.</t>
  </si>
  <si>
    <t>Disminución  en tiempo  de registro del personal  visitante.</t>
  </si>
  <si>
    <t>Integrarse  con el sistema  de control de acceso,  para que con la tarjeta de proximidad  se dé el permiso/restricción   a la apertura de puertas.</t>
  </si>
  <si>
    <t>Incrementar    la  seguridad   del  edificio,  teniendo   la  certeza  que  únicamente   ingresan   personas autorizadas.</t>
  </si>
  <si>
    <t>Agilidad   en  los  tiempos   de  entrada  y  salida  ya  que  el  personal  autorizado   esta  previamente registrado  en las bases de datos y no se tiene que hacer un registro completo  diario .</t>
  </si>
  <si>
    <t>Mayor control y gestión de todo el personal,  servidores  y visitantes,   es decir,  que  el sistema  le permita   a  la  gente  de  seguridad   saber  que  quien  este  ingresando,   sea  el  visitante   a  quien se le asignó  la tarjeta  de proximidad  con la foto registrada  en el aplicativo.</t>
  </si>
  <si>
    <t>Debe contar con opcion de Pre agendamiento de visitas</t>
  </si>
  <si>
    <t xml:space="preserve">Se puede realizar desde Server o desde Portería </t>
  </si>
  <si>
    <t>Agendamiento de Visitas Masivas</t>
  </si>
  <si>
    <t>Carga Masiva desde archivo plano</t>
  </si>
  <si>
    <t>Restricción de visitas solo con agendamiento</t>
  </si>
  <si>
    <t>Conteo automático de ingresos al día por visitante</t>
  </si>
  <si>
    <t>Control de Equipos mediante Código de barras</t>
  </si>
  <si>
    <t>Registro cambio de turnos de vigilancia</t>
  </si>
  <si>
    <t>Registro  automático de eventos del sistema y novedades del día en la minuta digital</t>
  </si>
  <si>
    <t>Historial de Minuta Digital</t>
  </si>
  <si>
    <t>Reporte manual de eventos en la minuta digital (Para personal de Seguridad y administrador del Sistema)</t>
  </si>
  <si>
    <t>Contador de visitas activas en tiempo real</t>
  </si>
  <si>
    <t>Registro de Visitas a Múltiples Destinos</t>
  </si>
  <si>
    <t>El personal de seguridad podrá asignar a un visitante múltiples destinos con diferentes responsables de la visita</t>
  </si>
  <si>
    <t>Registro de foto, huella, firma digital, documento de identidad</t>
  </si>
  <si>
    <t>Captura de datos desde Documento de identidad</t>
  </si>
  <si>
    <t>Impresión de escarapela con campos predefinidos</t>
  </si>
  <si>
    <t>Nombre de la empresa, foto del visitante, marca de la empresa, ID, Destino, Centro de costos, Fecha de ingreso, Código de Barras, Texto adicional</t>
  </si>
  <si>
    <t>Búsqueda de Visitas activas desde equipo de computo</t>
  </si>
  <si>
    <t>Registro de empresas de visitantes</t>
  </si>
  <si>
    <t>creación de empresas con visitas recurrentes</t>
  </si>
  <si>
    <t>Gestión para préstamo y entrega de llaves</t>
  </si>
  <si>
    <t>Observación sobre visitas programadas</t>
  </si>
  <si>
    <t>Se podrá incluir observaciones importantes a tener en cuenta a la hora de la visita</t>
  </si>
  <si>
    <t>Control de entrada y salida de visitantes y contratistas</t>
  </si>
  <si>
    <t>Registro de entrada y salida de correspondencia</t>
  </si>
  <si>
    <t>Lectura automática de documento de identificación para Colombia con lectores 2d</t>
  </si>
  <si>
    <t>Asociación de numero de carnet al visitante</t>
  </si>
  <si>
    <t>Opcion de uso de Móvil (Porterías móviles)</t>
  </si>
  <si>
    <t>Gestión de Llaves</t>
  </si>
  <si>
    <t>5.25</t>
  </si>
  <si>
    <t>Registro de visita con selección de sitios de reunión</t>
  </si>
  <si>
    <t>Puede configurarse las instrucciones de llegada al sitio de reunión, las cuales serán visibles en la escarapela del visitante</t>
  </si>
  <si>
    <t>Cargue Masivo de Sitios de Reunión</t>
  </si>
  <si>
    <t>Creación de Sitios de reunión</t>
  </si>
  <si>
    <t>5.28</t>
  </si>
  <si>
    <t>Alerta sobre visitantes Especiales</t>
  </si>
  <si>
    <t>5.29</t>
  </si>
  <si>
    <t xml:space="preserve">Alerta y bloqueo sobre visitantes sospechosos </t>
  </si>
  <si>
    <t>5.30</t>
  </si>
  <si>
    <t>Gestión de Porterías</t>
  </si>
  <si>
    <t>Control en el registro de porterías en el sistema ®</t>
  </si>
  <si>
    <t>5.31</t>
  </si>
  <si>
    <t>Actualización de empleados desde el sistema de Control de acceso. Empleados activos e inactivos</t>
  </si>
  <si>
    <t>Esta funcionalidad permite quitar los permisos de ingreso a personal que ya no trabaja para la compañía.</t>
  </si>
  <si>
    <t>5.32</t>
  </si>
  <si>
    <t>Configuración de diferentes tipos de equipos</t>
  </si>
  <si>
    <t>Creación, adición o eliminación de equipos que va a manejar la aplicación</t>
  </si>
  <si>
    <t>5.33</t>
  </si>
  <si>
    <t>Configuración de diferentes tipos de documentos</t>
  </si>
  <si>
    <t>El usuario puede determinar qué tipo de documentos va a manejar la aplicación</t>
  </si>
  <si>
    <t>5.34</t>
  </si>
  <si>
    <t>Configuración de órdenes de servicio para contratistas</t>
  </si>
  <si>
    <t>Se asocia una orden de servicio a un trabajo específico, el cual puede tener caducidad, horarios y personal asignado a la labor</t>
  </si>
  <si>
    <t>5.35</t>
  </si>
  <si>
    <t xml:space="preserve">Programación de Restricciones a contratistas y visitantes </t>
  </si>
  <si>
    <t>Restricciones configurables según tipo de visitantes y por diferentes requisitos</t>
  </si>
  <si>
    <t>5.36</t>
  </si>
  <si>
    <t>Salida Masiva de equipos y herramientas</t>
  </si>
  <si>
    <t>para facilitar la salida de los contratistas con gran cantidad de equipos y herramientas, se puede seleccionar simultaneamente el grupo para aprobar la salida</t>
  </si>
  <si>
    <t>5.37</t>
  </si>
  <si>
    <t>Cargue Masivo de Empleados y centros de costos y desde archivo plano</t>
  </si>
  <si>
    <t>5.38</t>
  </si>
  <si>
    <t xml:space="preserve">Creación de Roles y configuración de permisos asociados a perfiles de usuarios </t>
  </si>
  <si>
    <t>5.39</t>
  </si>
  <si>
    <t>Búsqueda por filtro</t>
  </si>
  <si>
    <t>5.40</t>
  </si>
  <si>
    <t>parámetro configurable para el Cierre automático de visitas</t>
  </si>
  <si>
    <t>5.41</t>
  </si>
  <si>
    <t>Control del tiempo permitido para salir de las instalaciones, después de terminada la visita</t>
  </si>
  <si>
    <t>5.42</t>
  </si>
  <si>
    <t>Recuperación de la última visita realizada</t>
  </si>
  <si>
    <t>Agilidad en el ingreso para visitas recurrentes</t>
  </si>
  <si>
    <t>5.43</t>
  </si>
  <si>
    <t>Validación de Ordenes de servicios para contratistas</t>
  </si>
  <si>
    <t>5.44</t>
  </si>
  <si>
    <t>Descarga de formato para cargue masivo de visitantes</t>
  </si>
  <si>
    <t>Archivo guía para la gestión de cargue masivo</t>
  </si>
  <si>
    <t>5.45</t>
  </si>
  <si>
    <t>Generación de reportes y consultas</t>
  </si>
  <si>
    <t> Se pueden exportar a PDF y EXCEL</t>
  </si>
  <si>
    <t>5.46</t>
  </si>
  <si>
    <t>Fecha de caducidad de aportes a seguridad social de los contratistas</t>
  </si>
  <si>
    <t>Se puede filtrar por empresas o por contratistas</t>
  </si>
  <si>
    <t>5.47</t>
  </si>
  <si>
    <t>Reportes y estadísticas de ingreso, por centro de costos y empleados con el total de horas acumuladas de las visitas</t>
  </si>
  <si>
    <t>5.48</t>
  </si>
  <si>
    <t>Reporte de ingreso de contratistas, con total de ingresos , horas y generación de promedio de permanecía por visita</t>
  </si>
  <si>
    <t>5.49</t>
  </si>
  <si>
    <t>Reporte de ingreso de equipos</t>
  </si>
  <si>
    <t>5.50</t>
  </si>
  <si>
    <t>Empleado o funcionario más visitado por rango de fecha</t>
  </si>
  <si>
    <t>5.51</t>
  </si>
  <si>
    <t>Estadísticas visitantes más frecuentes</t>
  </si>
  <si>
    <t>5.52</t>
  </si>
  <si>
    <t>Reportes de ingreso por puntos de acceso (portería con mayor tráfico)</t>
  </si>
  <si>
    <t>5.53</t>
  </si>
  <si>
    <t>Reporte Horas pico de visitas</t>
  </si>
  <si>
    <t>5.54</t>
  </si>
  <si>
    <t>Reporte de sitios o centros de costos más visitados</t>
  </si>
  <si>
    <t>5.55</t>
  </si>
  <si>
    <t>Reporte de visitas por día</t>
  </si>
  <si>
    <t>5.56</t>
  </si>
  <si>
    <t>Reportes de visitas por funcionarios, residentes y empleados</t>
  </si>
  <si>
    <t>5.57</t>
  </si>
  <si>
    <t>Consultas de Correspondencia</t>
  </si>
  <si>
    <t>Filtro por: Rango de fecha, fecha de entrega, centro de costos, sedes, tipo de correspondencia, Numero de guía, transportadora, remitente, si fue entregada o no</t>
  </si>
  <si>
    <t>5.58</t>
  </si>
  <si>
    <t>Historial de visitas por visitantes</t>
  </si>
  <si>
    <t>5.59</t>
  </si>
  <si>
    <t>Detalles de visitas por visitantes</t>
  </si>
  <si>
    <t>5.60</t>
  </si>
  <si>
    <t>consulta de llaves</t>
  </si>
  <si>
    <t>Filtro por: Rango de fechas, motivo, sede, entregadas o no, tipo de solicitante, quien autoriza, llaves</t>
  </si>
  <si>
    <t>5.61</t>
  </si>
  <si>
    <t>Minuta digital</t>
  </si>
  <si>
    <t>Filtro por: Rango de fechas, usuario, sede, portería, evento</t>
  </si>
  <si>
    <t>5.62</t>
  </si>
  <si>
    <t>Visitas Activas</t>
  </si>
  <si>
    <t>Filtro por: Rango de fechas, centro de costos, sitios de reunión, empleado, identificación, nombre del visitante, tipo de escarapela, número de escarapela, placa vehículo, empresa, usuario, sede, entrada con vehículo, tipo de visitante, estado del visitante.</t>
  </si>
  <si>
    <t>5.63</t>
  </si>
  <si>
    <t>visitas por centros de costos</t>
  </si>
  <si>
    <t>Filtro por: Rango de fechas, centro de costos, sitios de reunión, empleado, identificación, nombre del visitante, placa vehículo, empresa, usuario, sede, entrada con vehículo, tipo de visitante, estado del visitante.</t>
  </si>
  <si>
    <t>5.64</t>
  </si>
  <si>
    <t>visitas cumplidas, programación de visitas</t>
  </si>
  <si>
    <t>puntualidad de las visitas pre agendadas</t>
  </si>
  <si>
    <t>5.65</t>
  </si>
  <si>
    <t>Visitas Retrasadas</t>
  </si>
  <si>
    <t>visitas que incumplieron el tiempo de llegada</t>
  </si>
  <si>
    <t>5.66</t>
  </si>
  <si>
    <t>Visitas por empleado</t>
  </si>
  <si>
    <t>Filtro por: Rango de fecha, empleado, sitio, sede, identificación, nombre del visitante, número de escarapela y empresa</t>
  </si>
  <si>
    <t>5.67</t>
  </si>
  <si>
    <t>Trazabilidad de visitas</t>
  </si>
  <si>
    <t>Requiere integración con sistema de control de acceso</t>
  </si>
  <si>
    <t>5.68</t>
  </si>
  <si>
    <t>Visitas por funcionarios</t>
  </si>
  <si>
    <t>5.69</t>
  </si>
  <si>
    <t>Consulta de Visitas por áreas</t>
  </si>
  <si>
    <t>5.70</t>
  </si>
  <si>
    <t>Sincronización entre las bases de datos  de registro de: visitantes , empleados y centros de costos</t>
  </si>
  <si>
    <t>Sedes distribuidas</t>
  </si>
  <si>
    <t>5.71</t>
  </si>
  <si>
    <t>Control de porterías por sede</t>
  </si>
  <si>
    <t>5.72</t>
  </si>
  <si>
    <t>Filtros de datos por sede</t>
  </si>
  <si>
    <t>5.73</t>
  </si>
  <si>
    <t>Alta disponibilidad y autonomía por sede</t>
  </si>
  <si>
    <t>5.74</t>
  </si>
  <si>
    <t>Reportes y consultas centralizadas por sedes</t>
  </si>
  <si>
    <t>contingencia ante fallas en la red no hay interrupción en el funcionamiento del sistema y restablecimiento de la comunicación se sincroniza y recupera la información de cada sede en el servidor central</t>
  </si>
  <si>
    <t>5.75</t>
  </si>
  <si>
    <t>Sincronización bidireccional de visitantes</t>
  </si>
  <si>
    <t>5.76</t>
  </si>
  <si>
    <t>Combinación de diferentes tipos de porterías (fijas, móviles y / o kioscos)</t>
  </si>
  <si>
    <t>5.77</t>
  </si>
  <si>
    <t>Sincronización de los niveles de acceso y empleados con el control de acceso (CA)</t>
  </si>
  <si>
    <t>5.78</t>
  </si>
  <si>
    <t>Filtro de niveles de acceso especiales para visitantes</t>
  </si>
  <si>
    <t>5.79</t>
  </si>
  <si>
    <t>Registro automático en CA de visitantes (nombre, número de identificación, tarjeta, nivel de acceso)</t>
  </si>
  <si>
    <t>5.80</t>
  </si>
  <si>
    <t>Cierre de visita automático en  con la salida física del visitante a través del control de acceso</t>
  </si>
  <si>
    <t>5.81</t>
  </si>
  <si>
    <t xml:space="preserve">Cargue y despliegue de la trazabilidad de la visita </t>
  </si>
  <si>
    <t>5.82</t>
  </si>
  <si>
    <t>Liberación del Card Holder para ser más eficientes en el manejo de licenciamiento de los Card Holders</t>
  </si>
  <si>
    <t>asociación entre tarjeta y persona</t>
  </si>
  <si>
    <t>5.83</t>
  </si>
  <si>
    <t>Registro de fecha de expiración de la visita</t>
  </si>
  <si>
    <t>5.84</t>
  </si>
  <si>
    <t>Inhabilitación automática de la tarjeta</t>
  </si>
  <si>
    <t>5.85</t>
  </si>
  <si>
    <t>Búsquedas</t>
  </si>
  <si>
    <t>5.86</t>
  </si>
  <si>
    <t>Facilidad en la parametrización general de la aplicación</t>
  </si>
  <si>
    <t>Parametrización ágil</t>
  </si>
  <si>
    <t>5.87</t>
  </si>
  <si>
    <t>habilitación y deshabilitación de módulos de acuerdo a la necesidad</t>
  </si>
  <si>
    <t>5.88</t>
  </si>
  <si>
    <t>Opción de apertura de tornos o molinetes con cédulas</t>
  </si>
  <si>
    <t>5.89</t>
  </si>
  <si>
    <t>Registro automático de entrada y salida de visitas desde porterías móviles</t>
  </si>
  <si>
    <t>5.90</t>
  </si>
  <si>
    <t>Lectura de tarjeta de proximidad u otra tecnología</t>
  </si>
  <si>
    <t>Para agilizar el proceso de entrada</t>
  </si>
  <si>
    <t>5.91</t>
  </si>
  <si>
    <t>Control de número máximo de visitantes por área para cada funcionario</t>
  </si>
  <si>
    <t>5.92</t>
  </si>
  <si>
    <t>Registro de entrada y salida independiente para funcionarios y empleados.</t>
  </si>
  <si>
    <t>5.93</t>
  </si>
  <si>
    <t xml:space="preserve">Registro de visita, captura de la foto, lectura de la cédula, consulta de visitas programadas,  registro de equipos, verificación de visitantes, </t>
  </si>
  <si>
    <t>5.94</t>
  </si>
  <si>
    <t>Lectura de cédula</t>
  </si>
  <si>
    <t>Punto de consulta de visitas programadas</t>
  </si>
  <si>
    <t>5.95</t>
  </si>
  <si>
    <t>Impresión de sticker para ingreso</t>
  </si>
  <si>
    <t>5.96</t>
  </si>
  <si>
    <t>Carta del fabricante donde indique que conoce, acepta y cumple todas las especificaciones y entregar API o SDK necesarios para realizar las integraciones.</t>
  </si>
  <si>
    <t>Licencia Base Software de gestion de visitantes , vitalicia con soporte a 5 años</t>
  </si>
  <si>
    <t>Licencia o API para integracion con el sistema de VMS</t>
  </si>
  <si>
    <t xml:space="preserve">Licencia o API para integracion con el subsistema BMS </t>
  </si>
  <si>
    <t>Modulos y Funcionalidades</t>
  </si>
  <si>
    <t>TELEFONO IP</t>
  </si>
  <si>
    <t>Validar el tema de compatibilidad con el sistema de telefonía que tenga alcaldía</t>
  </si>
  <si>
    <t>Es importante seguir actualizando el inventario, por los cambios que se realizan, y las necesidades de TI.</t>
  </si>
  <si>
    <t>Telefono IP</t>
  </si>
  <si>
    <t>Pantalla</t>
  </si>
  <si>
    <t>Incorporada con retralimentacion blanca.</t>
  </si>
  <si>
    <t xml:space="preserve">Lineas soportadas </t>
  </si>
  <si>
    <t>Protocolo</t>
  </si>
  <si>
    <t>SIP</t>
  </si>
  <si>
    <t>Ethernet 100/1000 o solo 1000Mbps</t>
  </si>
  <si>
    <t>Se ajusto deacuerdo al modelo y necesidad a 1000 Mbps</t>
  </si>
  <si>
    <t>Funciones soportadas</t>
  </si>
  <si>
    <t>Mensajería, directorio, espera/reanudación, transferencia y conferencia</t>
  </si>
  <si>
    <t>Muy importante involucrar en el plan de migración a la secretaría de innovación, para la compatibilidad con la infraestructura de ellos</t>
  </si>
  <si>
    <t xml:space="preserve">Audio </t>
  </si>
  <si>
    <t>Altavoz full-duplex</t>
  </si>
  <si>
    <t>Minimo Cancelación de eco, reducción de ruido, Control Automático de Ganancia.</t>
  </si>
  <si>
    <t>Consultar si el Sipphone permite instalación sobre movil</t>
  </si>
  <si>
    <t>Códec soportados</t>
  </si>
  <si>
    <t>G.711a/um722 y G.729a/b y iLBC y OPUS</t>
  </si>
  <si>
    <t>Interfaz</t>
  </si>
  <si>
    <t>2 x RJ-45 para red y PC
1 x RJ-9 para auricular</t>
  </si>
  <si>
    <t>Incorporado</t>
  </si>
  <si>
    <t>Montaje</t>
  </si>
  <si>
    <t>Escritorio o pared.</t>
  </si>
  <si>
    <t>Teclas programables</t>
  </si>
  <si>
    <t>Teclas</t>
  </si>
  <si>
    <t>Teclas de línea, Teclas blandas, Navegación bidireccional, Reanudar, Transferir, Directorio, Altavoz, teclas de silencio.</t>
  </si>
  <si>
    <t>Tonos de llamada</t>
  </si>
  <si>
    <t>Se admite diferentes tonos de llamada de acuerdo a configuracion del usuario.</t>
  </si>
  <si>
    <t>Funciones de seguridad</t>
  </si>
  <si>
    <t>SRTP y TLS y autenticación 802.1X y archivos de configuración encriptados</t>
  </si>
  <si>
    <t>Idioma</t>
  </si>
  <si>
    <t>Minimo Español e Ingles</t>
  </si>
  <si>
    <t>IEEE 802.3af PoE (Clase 1) o adaptador de corriente de AC.</t>
  </si>
  <si>
    <t>Maximo 5 W</t>
  </si>
  <si>
    <t>0 a 40 °C</t>
  </si>
  <si>
    <t xml:space="preserve">Policarbonato Acrilonitrilo </t>
  </si>
  <si>
    <t>UL y EN 60950 y FCC y IEEE 802.3 Ethernet y IEEE 802.3af y 802.3at y CE</t>
  </si>
  <si>
    <t>El integrador debe garantizar la instalacion de las licencias necesarias para la configuracion y puesta en funcionamiento de los equipos.</t>
  </si>
  <si>
    <t xml:space="preserve">PLATAFORMA DE BORDE EN NUBE </t>
  </si>
  <si>
    <t>Procesador</t>
  </si>
  <si>
    <t>Minimo 8 núcleos</t>
  </si>
  <si>
    <t>8 GB (Expandible minimo hasta 32 GB)</t>
  </si>
  <si>
    <t>Almacenamiento</t>
  </si>
  <si>
    <t>Minimo 16 GB (Expandible maximo  hasta 600 GB)</t>
  </si>
  <si>
    <t>4 puertos WAN Gigabit</t>
  </si>
  <si>
    <t>Tipos de puerto</t>
  </si>
  <si>
    <t>2 x SFP 
2 x RJ-45</t>
  </si>
  <si>
    <t>Módulos soportados</t>
  </si>
  <si>
    <t>NIM, PIM: Ethernet, voz, serial, LTE/5G, DSL, BRI, FXO, FXS</t>
  </si>
  <si>
    <t>Rendimiento enrutamiento IPv4</t>
  </si>
  <si>
    <t>Maximo hasta 3.8 Gbps</t>
  </si>
  <si>
    <t>LTE/5G mediante módulos LTE y gateways externos</t>
  </si>
  <si>
    <t>Fuente interna fija (AC) y PoE</t>
  </si>
  <si>
    <t>Maximo 40 W</t>
  </si>
  <si>
    <t>ZBFW y VPN y AMP y URL y IPS</t>
  </si>
  <si>
    <t>Modo de operación</t>
  </si>
  <si>
    <t>SD-WAN, enrutamiento autónomo</t>
  </si>
  <si>
    <t>Soporte de comunicaciones unificadas</t>
  </si>
  <si>
    <t>CUBE y SRST y CUCME</t>
  </si>
  <si>
    <t>Rack o pared.</t>
  </si>
  <si>
    <t>Tamaño del chasis</t>
  </si>
  <si>
    <t xml:space="preserve">1RU </t>
  </si>
  <si>
    <t>PLATAFORMA UNIFICADA</t>
  </si>
  <si>
    <t>Plataforma que alberga selección de aplicaciones centrales</t>
  </si>
  <si>
    <t>Motor de procesamiento de llamadas</t>
  </si>
  <si>
    <t>Funciones de voz y video en dispositivos de red como Telefonos IP y/o terminales de telepresencia y/o aplicaciones multimedia</t>
  </si>
  <si>
    <t>Usuarios colaboración</t>
  </si>
  <si>
    <t>minimo 1500 usuarios</t>
  </si>
  <si>
    <t xml:space="preserve">Dispositivos colaboracion </t>
  </si>
  <si>
    <t>minimo 3000 dispositivos</t>
  </si>
  <si>
    <t xml:space="preserve">Mensajeria </t>
  </si>
  <si>
    <t>Incluida</t>
  </si>
  <si>
    <t>integración</t>
  </si>
  <si>
    <t>Debe incluir kit de desarrollo SDK  y/o API</t>
  </si>
  <si>
    <t xml:space="preserve">Sistema de gestion </t>
  </si>
  <si>
    <t>Sevidor de gestión para el sistema de telefonía</t>
  </si>
  <si>
    <t>Licencia de soporte para servidor</t>
  </si>
  <si>
    <t>1-NIM slot and 4x1G WAN ports</t>
  </si>
  <si>
    <t>Licencia de software DNA para router de telefonía</t>
  </si>
  <si>
    <t xml:space="preserve">Licencia de soporte para router </t>
  </si>
  <si>
    <t>Licencia de software para telefono IP</t>
  </si>
  <si>
    <t>Licencia de software para Softphone</t>
  </si>
  <si>
    <t>Licencia que permite utilizar el Unified Border Element (CUBE) para un troncal entre la red privada y la pública</t>
  </si>
  <si>
    <t>Teléfono IP con pantalla de 3.5", 4 líneas, altavoz full-duplex, PoE, 2 puertos ethernet 10/100/1000</t>
  </si>
  <si>
    <t>Licencia soporte para telefonos</t>
  </si>
  <si>
    <t>Servicio de implementación, puesta en marcha, configuración, documentación y estabilización  de equipos de telefonía por ingeniero especialista y certificado en la marca</t>
  </si>
  <si>
    <t>ENLACE PUNTO A PUNTO ENTRE BUSSINES PLAZA SIES-M Y C5-M</t>
  </si>
  <si>
    <t>SISTEMA INALAMBRICO PUTO A PUNTO</t>
  </si>
  <si>
    <t>Outdoor</t>
  </si>
  <si>
    <t>Throughput maximo</t>
  </si>
  <si>
    <t>10 Gbps Full Duplex</t>
  </si>
  <si>
    <t>RTD típico a 3 km</t>
  </si>
  <si>
    <t>&lt; 30 μs</t>
  </si>
  <si>
    <t>Longitud de onda</t>
  </si>
  <si>
    <t>1550nm</t>
  </si>
  <si>
    <t>Control automático de potencia</t>
  </si>
  <si>
    <t>Apuntado y seguimiento automatizados</t>
  </si>
  <si>
    <t>Estabilización láser en tiempo real
Rango: Horizontal: ± 2°,  Vertical: ± 2°</t>
  </si>
  <si>
    <t>Monitoreo y configuración de red</t>
  </si>
  <si>
    <t xml:space="preserve">NMS transcelestial y/o  SNMP </t>
  </si>
  <si>
    <t>Protocolo de comunicación</t>
  </si>
  <si>
    <t>Ethernet 1G, 10G</t>
  </si>
  <si>
    <t>Seguridad general</t>
  </si>
  <si>
    <t>IEC 62368-1</t>
  </si>
  <si>
    <t>Seguridad láser</t>
  </si>
  <si>
    <t>Norma IEC/EN 60825-1</t>
  </si>
  <si>
    <t>Maximo 50 (largo) x 30 (ancho) x 40 (alto) cm</t>
  </si>
  <si>
    <t>Peso dispositivo</t>
  </si>
  <si>
    <t>Maximo 5 Kg</t>
  </si>
  <si>
    <t>POE 802.3at Maximo 35W</t>
  </si>
  <si>
    <t>Temperatura de funcionamiento</t>
  </si>
  <si>
    <t>desde -10 to 40° C</t>
  </si>
  <si>
    <t xml:space="preserve">Certificación </t>
  </si>
  <si>
    <t>IP65</t>
  </si>
  <si>
    <t>Garantia minima</t>
  </si>
  <si>
    <t>Debe incluir el equipo
Debe incluir las antena para instalación sobre mastil en fachada de terraza</t>
  </si>
  <si>
    <t>MASTIL ANTENA</t>
  </si>
  <si>
    <t>formato de forma en (h) para anclaje en fachada</t>
  </si>
  <si>
    <t xml:space="preserve">material </t>
  </si>
  <si>
    <t xml:space="preserve">Acero inoxidable </t>
  </si>
  <si>
    <t xml:space="preserve">Longitud </t>
  </si>
  <si>
    <t>2 Metros</t>
  </si>
  <si>
    <t>Platina</t>
  </si>
  <si>
    <t xml:space="preserve">Galvqanizada en caliente </t>
  </si>
  <si>
    <t xml:space="preserve">Radio laser de  10G, incluye accesorios de instalacion </t>
  </si>
  <si>
    <t>SFP + 10G</t>
  </si>
  <si>
    <t>PoE Injector</t>
  </si>
  <si>
    <t>Instalacion Radio Laser 10G</t>
  </si>
  <si>
    <t>TRASLADO Y REPOTENCIACION SISTEMA DE VIDEOWALL EXISTENTE</t>
  </si>
  <si>
    <t>PANTALLA LED</t>
  </si>
  <si>
    <t>Ampliacion Marca existente</t>
  </si>
  <si>
    <t>Tecnología Panel</t>
  </si>
  <si>
    <t>MIP</t>
  </si>
  <si>
    <t xml:space="preserve">Curva </t>
  </si>
  <si>
    <t>Concava desde 0° a +5°</t>
  </si>
  <si>
    <t>Pixel Pitch</t>
  </si>
  <si>
    <t>1.25 mm</t>
  </si>
  <si>
    <t>Tiempo de vida del LED</t>
  </si>
  <si>
    <t>Mínimo 100.000 Horas</t>
  </si>
  <si>
    <t xml:space="preserve">Densidad de píxeles </t>
  </si>
  <si>
    <t xml:space="preserve">mínimo 640.000 píxeles por metro cuadrado </t>
  </si>
  <si>
    <t>Pixeles por cada modulo</t>
  </si>
  <si>
    <t>mínimo 120x270 pixeles por cada modulo</t>
  </si>
  <si>
    <t>Tamaño del módulo</t>
  </si>
  <si>
    <t xml:space="preserve">máximo 155 mm × 338 mm dimensión por modulo </t>
  </si>
  <si>
    <t>Píxeles por panel</t>
  </si>
  <si>
    <t>mínimo 480x270 píxeles por cada panel</t>
  </si>
  <si>
    <t xml:space="preserve">Tamaño del panel </t>
  </si>
  <si>
    <t>máximo 610mm×340mm×50mm por cada panel</t>
  </si>
  <si>
    <t xml:space="preserve">Mantenimiento </t>
  </si>
  <si>
    <t xml:space="preserve">Frontal y/o trasero </t>
  </si>
  <si>
    <t>Aluminio fundido a presión</t>
  </si>
  <si>
    <t xml:space="preserve">Calibración </t>
  </si>
  <si>
    <t>De brillo y croma.</t>
  </si>
  <si>
    <t>Temperatura del color</t>
  </si>
  <si>
    <t>mínimo  rango entre (2200  a 9400) ajustable</t>
  </si>
  <si>
    <t>mínimo 600 cd por metro cuadrado</t>
  </si>
  <si>
    <t xml:space="preserve">Relación de contraste </t>
  </si>
  <si>
    <t xml:space="preserve">mínimo  6000:1 </t>
  </si>
  <si>
    <t>Profundidad de procesamiento</t>
  </si>
  <si>
    <t>16bit</t>
  </si>
  <si>
    <t>Angulo de visión</t>
  </si>
  <si>
    <t>mínimo 160° horizontal  / mínimo 160° vertical</t>
  </si>
  <si>
    <t>Voltaje de entrada</t>
  </si>
  <si>
    <t>Entre  (110~220) V（50~60Hz）</t>
  </si>
  <si>
    <t xml:space="preserve">Consumo eléctrico típico </t>
  </si>
  <si>
    <t>máximo 35W por cada panel</t>
  </si>
  <si>
    <t xml:space="preserve">Consumo eléctrico máximo </t>
  </si>
  <si>
    <t>máximo 85W por cada panel</t>
  </si>
  <si>
    <t>Rango mínimo entre (5 a 40°) C</t>
  </si>
  <si>
    <t xml:space="preserve">Tasa de refresco </t>
  </si>
  <si>
    <t>minimo 3840 Hz</t>
  </si>
  <si>
    <t xml:space="preserve">Redundancia </t>
  </si>
  <si>
    <t>En fuente y datos por gabiente</t>
  </si>
  <si>
    <t>Garantía de funcionamiento</t>
  </si>
  <si>
    <t>A la altura de la ciudad de instalación (anexar carta de fabricante) Se debe certificar el funcionamiento del equipo de acuerdo a las condiciones atmosféricas de la ciudad, como son: humedad, temperatura, presión atmosférica, salinidad del medio y demás factores climáticos existentes en el lugar, al igual que asumir el costo de contraprestación si fuera necesario durante el término de la garantía contractual.</t>
  </si>
  <si>
    <t>Montaje y herraje</t>
  </si>
  <si>
    <t>De acuerdo al lugar de instalación</t>
  </si>
  <si>
    <t>Certificación mínima</t>
  </si>
  <si>
    <t>CB/CCC/CQC/CE y/o CE/FCC/ETL/CB/EMC y/o CE/UL/RoHS/WEEE y/o 62368-1/60950-1  y/o CE/CB/FCC/ROHS/ CCC</t>
  </si>
  <si>
    <t>Grado Protección IP</t>
  </si>
  <si>
    <t>1.30</t>
  </si>
  <si>
    <t>Acceso de servicio</t>
  </si>
  <si>
    <t>Frontal</t>
  </si>
  <si>
    <t>1.31</t>
  </si>
  <si>
    <t>Garantía fábrica</t>
  </si>
  <si>
    <t>1.32</t>
  </si>
  <si>
    <t>CONTROLADORA PANTALLA LED</t>
  </si>
  <si>
    <t>Misma Marca de la pantalla LED</t>
  </si>
  <si>
    <t>Por definir</t>
  </si>
  <si>
    <t>Tipo de rack para instalar</t>
  </si>
  <si>
    <t>19" estandar</t>
  </si>
  <si>
    <t>Unidades de rack</t>
  </si>
  <si>
    <t>15U</t>
  </si>
  <si>
    <t>Capacidad de carga en pixeles</t>
  </si>
  <si>
    <t>Superior a 160 millones de pixeles</t>
  </si>
  <si>
    <t>Conectividad de video controladora/sending a pantalla</t>
  </si>
  <si>
    <t>Fibra optica</t>
  </si>
  <si>
    <t>Capacidad de tarjetas de  señales de entrada</t>
  </si>
  <si>
    <t>Minimo 29</t>
  </si>
  <si>
    <t>Capacidad de tarjetas de señales de salida</t>
  </si>
  <si>
    <t>Salida de vista previa</t>
  </si>
  <si>
    <t>How swap tarjetas entrada y salida</t>
  </si>
  <si>
    <t>SI</t>
  </si>
  <si>
    <t>Capacidad de lograr mosaico irregular</t>
  </si>
  <si>
    <t>Preconfiguraciones de visualizacion</t>
  </si>
  <si>
    <t>Minimo 2000</t>
  </si>
  <si>
    <t>10bit y  HDR soportado</t>
  </si>
  <si>
    <t>Procesamiento HLG soportado</t>
  </si>
  <si>
    <t xml:space="preserve">Gen lock soportado Bi-level y tri-level </t>
  </si>
  <si>
    <t xml:space="preserve">Garantia </t>
  </si>
  <si>
    <t>5 Años</t>
  </si>
  <si>
    <t>Ajuste de color, brillo, saturacion y gamma</t>
  </si>
  <si>
    <t>Monitoreo de entradas y Salidas</t>
  </si>
  <si>
    <t>Latencia inferior a 1 frame</t>
  </si>
  <si>
    <t xml:space="preserve">Fuente redundante x 2 </t>
  </si>
  <si>
    <t>Voltaje de operacion</t>
  </si>
  <si>
    <t>100–240V~, 50/60Hz</t>
  </si>
  <si>
    <t>Control y administracion logica</t>
  </si>
  <si>
    <t>TCP/IP and RS232</t>
  </si>
  <si>
    <t>Control y administracion via WEB</t>
  </si>
  <si>
    <t>Inferior a 1000 W</t>
  </si>
  <si>
    <t>Peso neto</t>
  </si>
  <si>
    <t>Inferior a 44 KG</t>
  </si>
  <si>
    <t>Nivel de ruido a 25 grados Centigrados</t>
  </si>
  <si>
    <t>Interior a 48 db</t>
  </si>
  <si>
    <t>SISTEMA DE GESTION CENTRALIZADA</t>
  </si>
  <si>
    <t xml:space="preserve">Entradas </t>
  </si>
  <si>
    <t>PN2 INPUT NODE HDMI-8NE</t>
  </si>
  <si>
    <t>Entrada de 8 HDMI HD. Incluye 8 adaptadores mini-HDMI a HDMI (4-750-163-00) y 1 kit básico de montaje en rack (4-500-115-01). Chasis configurable: 2-500-144-01.</t>
  </si>
  <si>
    <t>PN2 StreamCenter</t>
  </si>
  <si>
    <t>Módulo StreamCenter PixelNet 2.0. Decodifica 16 señales HD30, 8 señales HD60, 4 señales UHD30 o 2 señales UHD60 H.264. Incluye 1 kit de rack básico (4-500-115-01). Chasis configurable: 2-500-144-02.</t>
  </si>
  <si>
    <t>PixelNet Output Nodes</t>
  </si>
  <si>
    <t>Salida de 8 HD DP V2. Salidas FHD, 4K30 o 4K60 en 2 canales. Incluye 1 kit básico de rack (4-500-115-01). Chasis configurable: 2-500-144-04.</t>
  </si>
  <si>
    <t>Cables y adaptadores</t>
  </si>
  <si>
    <t>PixelNet Buses</t>
  </si>
  <si>
    <t>Cable twin axil pasivo de 3m SFP+.</t>
  </si>
  <si>
    <t>Cables and Adapters</t>
  </si>
  <si>
    <t>Adaptador DP a HDMI. Soporta hasta 4K.</t>
  </si>
  <si>
    <t>Power Cord</t>
  </si>
  <si>
    <t>Cable de alimentación para EE.UU., 7.5 pies.</t>
  </si>
  <si>
    <t>StreamPoint4K-Dual</t>
  </si>
  <si>
    <t>Soporta 2 señales de captura hasta 3840x2160x60 @ YUV420. Compatible con señales HD30, 8 HD60, 4 4K30 o 2 4K60 H.264. Incluye el software StreamPoint Encoder Config. Compatible con todos los sistemas de la controladora existente</t>
  </si>
  <si>
    <t>Custom Parts and Services</t>
  </si>
  <si>
    <t>Licencia flotante de cliente Canvas. Puede ser utilizada por cualquier usuario en un PC o hardware Jupiter. Máximo 1 dispositivo a la vez.</t>
  </si>
  <si>
    <t>Con la solución VMS ciudad</t>
  </si>
  <si>
    <t>Integración de terceros.</t>
  </si>
  <si>
    <t>API para integración de sistemas.</t>
  </si>
  <si>
    <t>Estándares compatible</t>
  </si>
  <si>
    <t>H.264, H.265.</t>
  </si>
  <si>
    <t>Avanzada de múltiples pantallas y múltiples resoluciones.</t>
  </si>
  <si>
    <t>Gestión centralizada basada en web</t>
  </si>
  <si>
    <t>Software de Gestión, Cooperación y Colaboración</t>
  </si>
  <si>
    <t>El software Canvas de Jupiter Systems es una solución robusta para Centros de Comando y Control. Permite la gestión gráfica local y remota, incluso desde dispositivos móviles como opcional.</t>
  </si>
  <si>
    <t>Enfocado en la colaboración segura y el compartir información entre equipos. Compatible con entornos de trabajo colaborativos, con una interfaz intuitiva.</t>
  </si>
  <si>
    <t>Cuenta con seguridad avanzada mediante SSL TLS 1.2 y autenticación vía Active Directory. Facilita la manipulación de fuentes de información como videos, páginas web e imágenes.</t>
  </si>
  <si>
    <t>Incluye anotaciones internas, integración con APIs de terceros y etiquetado de contenidos. Permite la operación continua sin interrupciones.</t>
  </si>
  <si>
    <t>Los diseños se adaptan automáticamente a los tamaños de las pantallas. Incluye compatibilidad con video walls y etiquetado visual. Ofrece comunicación visual robusta y personalizada.</t>
  </si>
  <si>
    <t>Gestión de audio</t>
  </si>
  <si>
    <t>Para todos los nodos de video Wall, que cuenten con altavoz</t>
  </si>
  <si>
    <t xml:space="preserve">1. </t>
  </si>
  <si>
    <t>SUBSISTEMA TRASLADO Y REPOTENCIADOR 1. VIDEO WALL</t>
  </si>
  <si>
    <t>ELEMENTOS VIDEOWALL NUEVO</t>
  </si>
  <si>
    <t>Suministro, transporte, instalación, configuración  y puesta a punto de gabinete de video wall</t>
  </si>
  <si>
    <t>1.1.2</t>
  </si>
  <si>
    <t>Suministro, transporte, instalación, configuración  y puesta a punto de empalmador</t>
  </si>
  <si>
    <t>1.1.3</t>
  </si>
  <si>
    <t>Suministro, transporte, instalación, configuración  y puesta a punto de fuente de potencia</t>
  </si>
  <si>
    <t>1.1.4</t>
  </si>
  <si>
    <t>Suministro, transporte, instalación, configuración  y puesta a punto de tarjeta de envío de señal RJ45</t>
  </si>
  <si>
    <t>1.1.5</t>
  </si>
  <si>
    <t>Suministro, transporte, instalación, configuración  y puesta a punto de Tarjeta de monitoreo en red para entradas y salidas</t>
  </si>
  <si>
    <t>1.1.6</t>
  </si>
  <si>
    <t>Suministro, transporte, instalación, configuración  y puesta a punto de Tarjeta de salida HDMI 2.0</t>
  </si>
  <si>
    <t>1.1.7</t>
  </si>
  <si>
    <t>Suministro, transporte, instalación, configuración  y puesta a punto de Tarjeta de entrada HDMI 2.0 o Display Port 1.2</t>
  </si>
  <si>
    <t>1.1.8</t>
  </si>
  <si>
    <t>Suministro, transporte, instalación, configuración  y puesta a punto de Tarjeta de entrada HDMI 2.0</t>
  </si>
  <si>
    <t>1.1.9</t>
  </si>
  <si>
    <t>Suministro, transporte, instalación, configuración  y puesta a punto de Tarjeta de entrada 2 puerto RJ45</t>
  </si>
  <si>
    <t>1.1.10</t>
  </si>
  <si>
    <t>Suministro, transporte, instalación, configuración  y puesta a punto de Convertirdor de fibra óptica multimodo a Cat</t>
  </si>
  <si>
    <t>1.1.11</t>
  </si>
  <si>
    <t>Instalación de video wall de 15 metros de ancho por 4.05 metros de alto. Incluye accesorios, soporte, estructura y otros elementos necesarios para la obra</t>
  </si>
  <si>
    <t>TRASLADO , CONFIGURACION Y PUESTA EN MARCHA</t>
  </si>
  <si>
    <t>Traslado, configuración y puesta en marcha de pantalla de 25,58 metros cuadrados videowall 01</t>
  </si>
  <si>
    <t>1.2.2</t>
  </si>
  <si>
    <t>Traslado, configuración y puesta en marcha de pantalla de 5,07  metros cuadrados videowall 02</t>
  </si>
  <si>
    <t>1.2.3</t>
  </si>
  <si>
    <t>Traslado, configuración y puesta en marcha de pantalla de 7,31  metros cuadrados videowall 03</t>
  </si>
  <si>
    <t>1.2.4</t>
  </si>
  <si>
    <t>Traslado, configuración y puesta en marcha de pantalla de 7,10 metros cuadrados videowall 04</t>
  </si>
  <si>
    <t>1.2.5</t>
  </si>
  <si>
    <t>Traslado, configuración y puesta en marcha de pantalla de 5,07 metros cuadrados videowall 05</t>
  </si>
  <si>
    <t>INFRAESTRUCTURA SOPORTES</t>
  </si>
  <si>
    <t>Suministro, anclaje, instalación de soporte para pantalla en muro de 12,8 metros cuadrados en interior. Incluye todos los accesorios y herrajes necesarios para la labor videowall 01</t>
  </si>
  <si>
    <t>Suministro, anclaje, instalación de soporte para pantalla en muro de 5,07 metros cuadrados en interior. Incluye todos los accesorios y herrajes necesarios para la labor videowall 02</t>
  </si>
  <si>
    <t>Suministro, anclaje, instalación de soporte para pantalla en muro de 7,31 metros cuadrados en interior. Incluye todos los accesorios y herrajes necesarios para la labor videowall 03</t>
  </si>
  <si>
    <t>Suministro, anclaje, instalación de soporte para pantalla en muro de 7,1 metros cuadrados en interior. Incluye todos los accesorios y herrajes necesarios para la labor videowall 04</t>
  </si>
  <si>
    <t>1.3.5</t>
  </si>
  <si>
    <t>Suministro, anclaje, instalación de soporte para pantalla en muro de 5,07 metros cuadrados en interior. Incluye todos los accesorios y herrajes necesarios para la labor videowall 05</t>
  </si>
  <si>
    <t>SOPORTE TECNICO DEL FABRICANTE PARA TRASLADO</t>
  </si>
  <si>
    <t>1.4.1</t>
  </si>
  <si>
    <t xml:space="preserve">Dia de soporte de desmonte, montaje de ingeniero de empresa fabricante de vídeo wall </t>
  </si>
  <si>
    <t>1.4.2</t>
  </si>
  <si>
    <t xml:space="preserve">Compra de tiquetes aéreos de ingeniero para proceso de desmonte/montaje de video walls  </t>
  </si>
  <si>
    <t>1.4.3</t>
  </si>
  <si>
    <t>Dia de viatico para ingeniero de fabrica que apoya el desmonte y montaje de video walls, Incluye noche de hotel, transportes y alimentación.</t>
  </si>
  <si>
    <t xml:space="preserve">2. </t>
  </si>
  <si>
    <t>CANT FINAL</t>
  </si>
  <si>
    <t>SUMINISTROS</t>
  </si>
  <si>
    <t>PN2 INPUT NODE
HDMI-8NE</t>
  </si>
  <si>
    <t>2.1.2</t>
  </si>
  <si>
    <t>PN2
StreamCenter</t>
  </si>
  <si>
    <t>2.1.3</t>
  </si>
  <si>
    <t>PN2 OUTPUT
NODE V2-8</t>
  </si>
  <si>
    <t>2.1.4</t>
  </si>
  <si>
    <t>4-750-184-03</t>
  </si>
  <si>
    <t>2.1.5</t>
  </si>
  <si>
    <t>4-750-158-00</t>
  </si>
  <si>
    <t>2.1.6</t>
  </si>
  <si>
    <t>5-649-007-01</t>
  </si>
  <si>
    <t>2.1.7</t>
  </si>
  <si>
    <t>Model Name</t>
  </si>
  <si>
    <t>2.1.8</t>
  </si>
  <si>
    <t>StreamPoint4KDual</t>
  </si>
  <si>
    <t>2.1.9</t>
  </si>
  <si>
    <t>JUP-CARE-FC</t>
  </si>
  <si>
    <t>2.1.10</t>
  </si>
  <si>
    <t>D-CAN-009-01</t>
  </si>
  <si>
    <t>2.2.1</t>
  </si>
  <si>
    <t>Traslado, configuración y puesta en marcha de pantalla de controladora con software de gestión centralizado para control de sistemas de visualización</t>
  </si>
  <si>
    <t>ENLACE FIBRA OPTICA ENTRE BUSSINES PLAZA SIES-M Y C5-M</t>
  </si>
  <si>
    <t>FIBRA OPTICA</t>
  </si>
  <si>
    <t>Tipo de fibra óptica</t>
  </si>
  <si>
    <t>Mono-modo subterráneo</t>
  </si>
  <si>
    <t>Número mínimo de fibras ópticas o hilos</t>
  </si>
  <si>
    <t>24 hilos en todo su recorrido, si el contratista de acuerdo al diseño realizado estima fibra óptica de mayor número de fibras, los costos de este tipo serán asumidos por el contratista.</t>
  </si>
  <si>
    <t>Negro resistente a rayos ultra violeta</t>
  </si>
  <si>
    <t>-10°C a 50°C.</t>
  </si>
  <si>
    <t>Firba Armada</t>
  </si>
  <si>
    <t>La fibra óptica debe soportar  las condiciones de inmersión de agua y presencia de roedores para la fibra de instalación por ducto, por lo tanto, en la ejecución el contrato será responsabilidad del contratista verificando el tipo a emplear.</t>
  </si>
  <si>
    <t>Garantía de fibra óptica</t>
  </si>
  <si>
    <t>Se debe garantizar por parte del fabricante mediante documento escrito anexo a la propuesta que la fibra óptica ofertada tiene como mínimo 20 años de vida útil estimada</t>
  </si>
  <si>
    <t xml:space="preserve">Construcción </t>
  </si>
  <si>
    <t>Elemento central dieléctrico tubos holgados.</t>
  </si>
  <si>
    <t>Fibras ópticas.</t>
  </si>
  <si>
    <t>Elementos absorbentes de la humedad. Cubierta exterior de polietileno</t>
  </si>
  <si>
    <t>Uniones y conectores</t>
  </si>
  <si>
    <t>La fibra debe ser fusionada con conectores que generen la menor atenuación óptica</t>
  </si>
  <si>
    <t>Normatividad</t>
  </si>
  <si>
    <t>Se debe cumplir la normatividad de cableado de fibra canalizada que sea aplicable y vigente en el país o las instituciones que permitirán su instalación</t>
  </si>
  <si>
    <t>El Contratista deberá cumplir con la normatividad de la empresa de energía y/o dueño de la infraestructura donde se ejecute el proyecto.</t>
  </si>
  <si>
    <t>Cable de fibra óptica ADSS de mínimo 24 hilos</t>
  </si>
  <si>
    <t>El cable deberá ser del tipo loose tube, los tubos holgados deberán contar con un compuesto que bloquee el ingreso de agua al interior de éstos, el cual no debe afectar los colores de identificación aplicados a las fibras individuales y a las unidades de fibras (tubos).</t>
  </si>
  <si>
    <t>Toda la fibra óptica canalizada debe tener recubrimiento anti roedores.</t>
  </si>
  <si>
    <t>Los cables deberán contener 6 o 12 fibras por tubo, los tubos deberán ser trenzados en SZ.</t>
  </si>
  <si>
    <t>El proponente deberá incluir toda la variedad de herrajes que garanticen el adecuado funcionamiento de los cables ADSS; por tanto, la propuesta deberá considerar la totalidad de estos elementos necesarios, por lo que en caso de necesitar elementos adicionales o diferentes a los ofertados deberán ser suministrados por el proponente sin costo alguno para el proyecto, de acuerdo con la necesidad, se definirá la longitud de los tramos en los cuales el cable debe permitir su uso.</t>
  </si>
  <si>
    <t>El oferente suministrará los accesorios, muflas, herrajes necesarios para la implementación de la FO. Por lo que será responsabilidad del contratista la correcta instalación del cableado de FO de acuerdo con los estándares y normas nacionales e internacionales.</t>
  </si>
  <si>
    <t>Cantidad de fibras</t>
  </si>
  <si>
    <t>mínimo 24</t>
  </si>
  <si>
    <t>Número de fibras por tubo holgado</t>
  </si>
  <si>
    <t>6 o 12</t>
  </si>
  <si>
    <t>PRUEBAS RED FIBRA OPTICA</t>
  </si>
  <si>
    <t>El contratista deberá entregar los resultados de las pruebas deben ser entregados en idioma Español o inglés y se realizarán según los métodos de ensayo y los criterios de aceptación descritos en la norma IEEE 1222-2019, el contratista suministrará reportes de pruebas tipo realizadas sobre cables de la misma familia de acuerdo a las siguientes pruebas:</t>
  </si>
  <si>
    <t>Prueba de Tensión con Ciclos de Estrés</t>
  </si>
  <si>
    <t>Prueba de Resistencia al Tracking</t>
  </si>
  <si>
    <t>Prueba de Influencia Ambiental</t>
  </si>
  <si>
    <t>Prueba de Pérdida de Fibra Óptica</t>
  </si>
  <si>
    <t>Prueba de Resistencia Mecánica</t>
  </si>
  <si>
    <t>Prueba Eléctrica</t>
  </si>
  <si>
    <t xml:space="preserve">Se deberán realizar certificacion al carrete antes de la instalacion y  certificacion  al tendido de fibra óptica una vez instalada en su totalidad, con el fin de verificar que cumpla con las perdidas maximas permitidas. </t>
  </si>
  <si>
    <t>RACK INTERPERIE</t>
  </si>
  <si>
    <t>Se requieren gabinete tipo exterior para la instalación de todos los equipos del sistema,  los cuales deben ser para instalación en rack estándar con las siguientes características mínimas:</t>
  </si>
  <si>
    <t xml:space="preserve"> Altura mínima </t>
  </si>
  <si>
    <t xml:space="preserve">Del gabinete mínimo 1,8 metros </t>
  </si>
  <si>
    <t>Puerta frontal, cerradura de seguridad, (4) parales para montaje de equipos, unidades de rack identificadas, kit de tuercas canastillas con tornillo para montaje de equipos, cable equipotencial conectado a la Puerta, barraje de tierra</t>
  </si>
  <si>
    <t>Fabricación</t>
  </si>
  <si>
    <t>Laminada en lámina cordrolled con terminación en pintura electrostática y/o acero laminado en frío</t>
  </si>
  <si>
    <t xml:space="preserve">Debe estar dotado de espacios </t>
  </si>
  <si>
    <t>Para la administración de cableado</t>
  </si>
  <si>
    <t>19"</t>
  </si>
  <si>
    <t>Ventanas de ventilación</t>
  </si>
  <si>
    <t>Con malla protectora interna para una máxima seguridad</t>
  </si>
  <si>
    <t xml:space="preserve">Resistencia a la corrosión </t>
  </si>
  <si>
    <t>Certificado por fabrica y/o UNE-EN 62208</t>
  </si>
  <si>
    <t>Año de fabricación</t>
  </si>
  <si>
    <t>No inferior a 2025</t>
  </si>
  <si>
    <t xml:space="preserve"> Color</t>
  </si>
  <si>
    <t>Gris o Nogro</t>
  </si>
  <si>
    <t>Garantía mínima del fabricante</t>
  </si>
  <si>
    <t xml:space="preserve">SITEMA DE REFRIGERACION PARA RACK EXTERIOR </t>
  </si>
  <si>
    <t>Aire Acondicionado Montaje Lateral para racks y/o Inrow</t>
  </si>
  <si>
    <t xml:space="preserve">Potencia </t>
  </si>
  <si>
    <t xml:space="preserve">maximo 1000W </t>
  </si>
  <si>
    <t xml:space="preserve">Grado de protección </t>
  </si>
  <si>
    <t>Exterior IP55 o Interior IP54</t>
  </si>
  <si>
    <t xml:space="preserve">Fluido refrigerante </t>
  </si>
  <si>
    <t>R134a o R407C, exento de CFC.</t>
  </si>
  <si>
    <t>SISTEMA DE ENRUTAMIENTO PARA FIBRA ÓPTICA EN DATACENTER</t>
  </si>
  <si>
    <t>Un sistema de enrutamiento de cables es una colección de canales, accesorios y soportes de montaje que se pueden ensamblar para crear una estructura que enruta y protege el cableado de datos de fibra óptica y cobre de alto rendimiento. Debe evitar  el aplastamiento, pellizcamiento o las micro-curvaturas,  violaciones del radio de curvatura, macro-curvatura, en cables de fibra óptica y cobre.</t>
  </si>
  <si>
    <t>Este sistema de canalizaciones, accesorios y soportes debe estar  diseñado para segregar, enrutar y proteger la fibra óptica y el cableado de cobre de alto rendimiento</t>
  </si>
  <si>
    <t>Debe ser de facil instalación, con acopladores a presión, soportes de montaje y accesorios.
Debe permitir fijar el canal a la infraestructura sin necesidad de perforar ni utilizar sujetadores pequeños y sueltos.
Toda la solución del canal debe ser de la misma marca, desde el organizador vertical, los accesorios para llegar a canal, el organizador vertical que llega al otro gabinete, y la soportería, cumpliendo el no sobrepasar los grados de curvatura permitidos por norma.</t>
  </si>
  <si>
    <t>Debe  cumplir los estandares UL 2024, UL 94V-0 y NEBS GR-63</t>
  </si>
  <si>
    <t>Debe permitir crecimiento a futuro.
Debe permitir adaptarse a cualquier configuración de red y cualuiqer tipo de infraestructura.
Debe permitir la transición entre un canal de mayor amplitud a uno de menor amplitud.</t>
  </si>
  <si>
    <t>Debe ser de un material no metálico.</t>
  </si>
  <si>
    <t>Vida últil</t>
  </si>
  <si>
    <t>Debe ser de mínimo 25 años.</t>
  </si>
  <si>
    <t>Herramientas de diseño</t>
  </si>
  <si>
    <t>El fabricante debe brindar en su página web herramientas de diseño como Visio y/o autocad, que permita el adecuado diseño con su correspondiente representación en 2D.</t>
  </si>
  <si>
    <t>CANT</t>
  </si>
  <si>
    <t>CANT TOTAL A SUPRIMIR</t>
  </si>
  <si>
    <t>Suministro, logística, seguro e instalación de Fibra optica de 24 hilos monomodo armada en cinta de acero corrugado</t>
  </si>
  <si>
    <t>mt</t>
  </si>
  <si>
    <t>Servicio técnico especializado para certificación de hilos de fibra en enlace entre C5 - Business Plaza</t>
  </si>
  <si>
    <t>Servicio técnico para apertura y cierre de camaras (tigo) en vía pública</t>
  </si>
  <si>
    <t>Servicio técnico para Sondeo e hilada de ruta de fibra</t>
  </si>
  <si>
    <t>Construcción de canalización en pavimento flexible incluye suministro, instalación de: - Excavación manual de material heterogeneo de 0-2m de profundidad. - Construcción de entibado temporal en tablón de madera - Llenos en material provenientes de la excavación compactados mecánicamente. - Tres (03) tuberias 3" PVC DB - Relleno estructural según norma EPM redes telecomunicaciones - Pavimento de 8cm de espesor realizado con mezcla bituminosa continua en caliente con agregrado granitico de 10mm de tamaño máximo. - transporte y botada de escombros</t>
  </si>
  <si>
    <t>Construcción de canalización en piso de concreto o anden, incluye suministro e instalación de: - Demolición de andenes. - Excavación manual de material heterogeneo de 0-2m de profundidad. - Construcción de entibado temporal en tablón de madera - Llenos en material provenientes de la excavación compactados mecánicamente. - Tres (03) tuberias 3" PVC DB - Relleno estructural según norma EPM redes telecomunicaciones - Concreto de empotramiento o concreto fluido de 245 kg/cm2 - Construcción de anden en concreto - transporte y botada de escombros</t>
  </si>
  <si>
    <t xml:space="preserve">Suministro, logística, seguro e instalación de Cajas 2 T DE 120X80 según norma TEL NIN-115_Caja para dos tapas de 0.60m x 0.80
</t>
  </si>
  <si>
    <t>Suministro, logística, seguro e instalación de Caja 1 T según norma TEL NIN-114_Caja para tapa de 0.60m x 0.80m en anden</t>
  </si>
  <si>
    <t xml:space="preserve">Suministro, logística, seguro e instalación de Tubería PVC DB 3" para red, Incluye todos los accesorios para su correcta instalación (curvas, adaptadores, codo, pega PVC, cintas). Cumpliendo las normas RETIE- 2050 del código eléctrico Nacional.
</t>
  </si>
  <si>
    <t>Gestión de tramites y permisos ante entidades públicas para utorizar la intervención de bienes de uso público, conforme a las normas urbanísticas establecidas en el Plan de Ordenamiento Territorial (POT</t>
  </si>
  <si>
    <t>Planos Asbuilt</t>
  </si>
  <si>
    <t xml:space="preserve">Construcción de canalización en piso de concreto o anden, incluye suministro e instalación de: - Demolición de andenes. - Excavación manual de material heterogeneo de 0-2m de profundidad. - Llenos en material provenientes de la excavación compactados mecánicamente. - Concreto de empotramiento o concreto fluido de 245 kg/cm2, resane - Construcción de anden en concreto - transporte y botada de escombros
</t>
  </si>
  <si>
    <t>Suministro, logística, seguro e instalación de Tubería PVC DB 3" para red, Incluye todos los accesorios para su correcta instalación (curvas, adaptadores, codo, pega PVC, cintas). Cumpliendo las normas RETIE- 2050 del código eléctrico Nacional.</t>
  </si>
  <si>
    <t>Ml</t>
  </si>
  <si>
    <t>Suministro, logística, seguro e instalación de Tubería EMT 1 1/4" para red, Incluye todos los accesorios para su correcta instalación (curvas, entradas, uniones, cintas), Cumpliendo las normas RETIE- 2050 del código eléctrico Nacional. Incluye sujeción abrazadera ajustable cada 1,5 metros</t>
  </si>
  <si>
    <t xml:space="preserve">Suministro, logística, seguro e instalación de Canastilla galvanizada 30x5cm con tapa. Incluye cable #6AWG de cobre desnudo y accesorios para puesta a tierra. y todos los elementos necesarios para su correcta instalación. Marca Mecano o similar.
</t>
  </si>
  <si>
    <r>
      <t xml:space="preserve">Diseño, suministro, fabricación, logística y transporte seguro (Valle de Aburra) de Gabinete uso exterior. </t>
    </r>
    <r>
      <rPr>
        <sz val="9"/>
        <color rgb="FFFF0000"/>
        <rFont val="Calibri"/>
        <family val="2"/>
        <scheme val="major"/>
      </rPr>
      <t>Ref UMI PD1206</t>
    </r>
    <r>
      <rPr>
        <sz val="9"/>
        <color theme="1"/>
        <rFont val="Calibri"/>
        <family val="2"/>
        <scheme val="major"/>
      </rPr>
      <t xml:space="preserve">. Gabinete fabricado en lámina Galvanizada C -16 -14.                                                                                                                                                                                                                                                  Estructura autosoportada  para uso exterior IP 65 en la cual estamos certificados. Medidas en centimetros: 240 alto, 150 ancho y 100 de profundo. Puerta frontal doble ala lisa; bisagras tipo interna  120° de apertura, cerradura tipo bombin con su respectiva llave de seguridad, empaque esponjoso para garantizar la IP y kit de cable puesta tierra entre la puerta y el cuerpo, incluye zocalo, 4 ventiladores de 6" con protector, filtro y campana,techo inclinado                                                                                                                                          Gabinete con excelente acabado superficial. </t>
    </r>
  </si>
  <si>
    <t xml:space="preserve">Diseño, suministro, logística, seguro e instalación de Rack Abierto en Aluminio de 210x 61,5 Marca UMI Fabricado en aluminio extruido. Cumple con la norma IEC297 – IEC297. 2 (alojamiento de equipos de 19”). *Diseñado para ser ubicado y fijado al piso, desarmable de fácil ensamble. *Dos (2) bases, Dos (2) perfiles bastidores, Dos (2) perfiles superiores y su tornillería. *Fácil ensamble *Liviano *Norma de fabricación IEC 297, IEC 297-2 y EIA RS.310- D (Racks, panel and Associated Equipment).
</t>
  </si>
  <si>
    <t>Suministro, logística, seguro e instalación de Organizador Horizontal 80x80</t>
  </si>
  <si>
    <t>Suministro, logística, seguro e instalación de Organizador vertical de 2,10 metros</t>
  </si>
  <si>
    <t>Suministro, logística, seguro e instalación de ODF, LC 24  puertos</t>
  </si>
  <si>
    <t xml:space="preserve">Suministro, logística, seguro e instalación de Placas de fibra optica LC de 12 hilos
</t>
  </si>
  <si>
    <t>Suministro, logística, seguro e instalación de Pigtails, LC, fibra monomodo, 1m</t>
  </si>
  <si>
    <t xml:space="preserve">Servicio técnico especializado para fusiones de fibra óptica. </t>
  </si>
  <si>
    <t>Suministro, logística, seguro e instalación de Patch cord monomodo, LC - LC, duplex de 5m</t>
  </si>
  <si>
    <t>Suministro, logística, seguro e instalación de accesorios fungibles (cinta aislante, amarres, velcro, chazos, conectores</t>
  </si>
  <si>
    <t xml:space="preserve">Suministro, logística, seguro e instalación de Caja 1 T según norma TEL NIN-114_Caja para tapa de 0.60m x 0.80m En anden
</t>
  </si>
  <si>
    <t>Servicio para apertura de brecha en zona blanda 60 de ancho por 100 cm de ancho</t>
  </si>
  <si>
    <t>Suministro, logística, seguro e instalación de Canastilla galvanizada 30x5cm con tapa. Incluye cable #6AWG de cobre desnudo y accesorios para puesta a tierra. y todos los elementos necesarios para su correcta instalación.</t>
  </si>
  <si>
    <t xml:space="preserve">Suministro, logística, seguro e instalación de bandeja fiber runner para distribución de cable cross conexión entre rack´s, y todos los elementos necesarios para su correcta instalación. </t>
  </si>
  <si>
    <t>Diseño, suministro, logística, seguro e instalación de Rack Abierto en Aluminio de 210x 61,5 Fabricado en aluminio extruido. Cumple con la norma IEC297 – IEC297. 2 (alojamiento de equipos de 19”). *Diseñado para ser ubicado y fijado al piso, desarmable de fácil ensamble. *Dos (2) bases, Dos (2) perfiles bastidores, Dos (2) perfiles superiores y su tornillería. *Fácil ensamble *Liviano *Norma de fabricación IEC 297, IEC 297-2 y EIA RS.310- D (Racks, panel and Associated Equipment).</t>
  </si>
  <si>
    <t xml:space="preserve">Suministro, logística, seguro e instalación de Organizador Horizontal 80x80, </t>
  </si>
  <si>
    <t>Suministro, logística, seguro e instalación de Placas de fibra optica LC de 12 hilos.</t>
  </si>
  <si>
    <t xml:space="preserve">Suministro, logística, seguro e instalación de Pigtails, LC, fibra monomodo, 1m
</t>
  </si>
  <si>
    <t xml:space="preserve">Servicio técnico especializado para fusiones de fibra optica. </t>
  </si>
  <si>
    <t xml:space="preserve">Suministro, logística, seguro e instalación de Patch cord monomodo, LC - LC, duplex de 5m
</t>
  </si>
  <si>
    <t>Sistema de aire acondicionado para rack</t>
  </si>
  <si>
    <t>SISTEMA ANTIDRONE</t>
  </si>
  <si>
    <t>SISEMA ANTIDRONE</t>
  </si>
  <si>
    <t>Sistema de detección de drones por radiofrecuencia inteligente y autónomo La tecnología antidrones</t>
  </si>
  <si>
    <t>Deteccion Estacionaria-pasiva</t>
  </si>
  <si>
    <t>Rango de detección</t>
  </si>
  <si>
    <t>Hasta 35KM</t>
  </si>
  <si>
    <t>Falsas alarmas</t>
  </si>
  <si>
    <t>cerca de cero</t>
  </si>
  <si>
    <t>Tipo de detección</t>
  </si>
  <si>
    <t>pasiva de señales de radiofrecuencia (RF); sin emisión.</t>
  </si>
  <si>
    <t>Rango de ángulo de detección</t>
  </si>
  <si>
    <t>Cobertura completa de 360° (todo el espacio aéreo).</t>
  </si>
  <si>
    <t>Precisión de localización de dirección (DF)</t>
  </si>
  <si>
    <t>minimo 7.4 RMS</t>
  </si>
  <si>
    <t>Lista de UAVs y controladores remotos</t>
  </si>
  <si>
    <t>Biblioteca con minimo 440 modelos de drones/UAVs, controladores remotos, telemetría de drones y modelos FPV.</t>
  </si>
  <si>
    <t>Huellas electrónicas</t>
  </si>
  <si>
    <t>Los UAVs y controladores remotos son detectados e identificados con precisión mediante huellas electrónicas. Identificación simultánea probada y verificada de más de 30 UAVs diferentes (más de 15 modelos no DJI) y más de 30 controladores remotos diferentes (más de 15 modelos no DJI).</t>
  </si>
  <si>
    <t>Lista blanca/negra:</t>
  </si>
  <si>
    <t>Compatible con la función de lista blanca/negra para ciertas marcas/modelos, lo que ayuda a distinguir entre amigo y enemigo.
Configuración del sistema: Se puede realizar fácilmente a través de una interfaz gráfica de usuario (GUI).</t>
  </si>
  <si>
    <t>Actualización de software</t>
  </si>
  <si>
    <t>Puede actualizarse en línea o fuera de línea</t>
  </si>
  <si>
    <t>Despliegue dinámico</t>
  </si>
  <si>
    <t>Compatible con despliegue en la nube y local</t>
  </si>
  <si>
    <t>Acceso remoto y móvil</t>
  </si>
  <si>
    <t>Operarse desde smartphones, tablets y computadoras</t>
  </si>
  <si>
    <t>Acceso multiusuario</t>
  </si>
  <si>
    <t>La GUI de control central puede ser accedida por múltiples usuarios al mismo tiempo a través de navegadores web</t>
  </si>
  <si>
    <t>Monitoreo</t>
  </si>
  <si>
    <t>Centralizado y distribuido</t>
  </si>
  <si>
    <t>Funciones de control</t>
  </si>
  <si>
    <t>Ver el estado de operación del sistema, recibir alertas de actividad de drones, ver listas negras y blancas</t>
  </si>
  <si>
    <t>Autorizaciones de usuario</t>
  </si>
  <si>
    <t>Diferentes roles de usuario tienen acceso a diferentes funciones.</t>
  </si>
  <si>
    <t>Bandas de frecuencia de detección:</t>
  </si>
  <si>
    <t>Banda ISM de 433 MHz (Opcional, sin DF)
Banda ISM de 868 MHz (Opcional, sin DF)
Banda ISM de 915 MHz (Opcional, sin DF) 
Banda ISM de 2.4 GHz
Bandas ISM de 5.2 GHz/5.8 GHz
Detección FPV de 400 MHz a 6 GHz</t>
  </si>
  <si>
    <t>Rango de frecuencia operativa de radio:</t>
  </si>
  <si>
    <t>70 MHz - 6 GHz</t>
  </si>
  <si>
    <t>70 dB</t>
  </si>
  <si>
    <t>Certificación de cumplimiento</t>
  </si>
  <si>
    <t>MIL-810-H, CE: REACH/ROHS</t>
  </si>
  <si>
    <t>Resolución de frecuencia de escaneo:</t>
  </si>
  <si>
    <t>≤100 Hz</t>
  </si>
  <si>
    <t>Ancho de banda mínimo detectable</t>
  </si>
  <si>
    <t>100 Hz</t>
  </si>
  <si>
    <t>Peso del sensor (incluyendo antena):</t>
  </si>
  <si>
    <t>Maximo 10 KG</t>
  </si>
  <si>
    <t>Tamaño del sensor (incluyendo antena):</t>
  </si>
  <si>
    <t>Maximo 350mm de diametro y 450 mm de altura</t>
  </si>
  <si>
    <t>Modo de suministro de energía</t>
  </si>
  <si>
    <t>100V ~ 240V y/o opción DC 24V</t>
  </si>
  <si>
    <t>Nivel de protección del carcasa</t>
  </si>
  <si>
    <t>≥IP66</t>
  </si>
  <si>
    <t>Temperatura de trabajo</t>
  </si>
  <si>
    <t>desde -10°C a 50°C</t>
  </si>
  <si>
    <t>Protocolos inalámbricos compatibles</t>
  </si>
  <si>
    <t>LightBridge, LightBridge 2, Ocusync, Ocusync 2.0, Ocusync 3.0, Ocusync 4.0, Autel Skylink, WIFI y variantes de protocolos WIFI, LTE y variantes de protocolos LTE, Zigbee, Bluetooth, BLE, NTSC, PAL, mayoría de protocolos de telemetría de drones y controladores remotos DIY, FPVs</t>
  </si>
  <si>
    <t>Modulaciones inalámbricas compatibles</t>
  </si>
  <si>
    <t>OFDM, DSSS, FHSS, GFSK, OQPSK, FM analógico, 2FSK, BPSK, QPSK, 16QAM, 64QAM</t>
  </si>
  <si>
    <t>Sistema de Inhibicion Inteligente y Autónomo</t>
  </si>
  <si>
    <t>defensa multibanda en las siguientes frecuencias:</t>
  </si>
  <si>
    <t>5.8GHz
5.2GHz
2.4GHz
1.5GHz
1.2GHz (opcional) 900MHz
433MHz</t>
  </si>
  <si>
    <t>frecuencia de 1.5GHz</t>
  </si>
  <si>
    <t>Diseñado para interrumpir todos los principales sistemas de navegación global por satélite (GNSS). Los sistemas GNSS afectados son: GPS L1, GLONASS L1, Galileo E1, BeiDou B1 y B1-2, SBAS L1, QZSS L1. El rango de frecuencia de 1.2GHz está diseñado para interrumpir GPS L2.</t>
  </si>
  <si>
    <t>Rango de defensa</t>
  </si>
  <si>
    <t>Hasta 3 km</t>
  </si>
  <si>
    <t>Ángulo de defensa</t>
  </si>
  <si>
    <t>360° completo (todo el espacio aéreo)</t>
  </si>
  <si>
    <t>maximo 310 mm x 190 mm x 510 mm</t>
  </si>
  <si>
    <t xml:space="preserve">Peso Maximo </t>
  </si>
  <si>
    <t>20Kg</t>
  </si>
  <si>
    <t>maximo 1600W</t>
  </si>
  <si>
    <t>AC100~240V y/o opción DC 24V</t>
  </si>
  <si>
    <t>Nivel de protección de la carcasa</t>
  </si>
  <si>
    <t>IP66</t>
  </si>
  <si>
    <t>Potencia de salida de 2.4GHz:</t>
  </si>
  <si>
    <t>120W</t>
  </si>
  <si>
    <t>Potencia de salida de 5GHz</t>
  </si>
  <si>
    <t>100W</t>
  </si>
  <si>
    <t>Potencia de salida de 1.5GHz, 900MHz y 433MHz</t>
  </si>
  <si>
    <t>20W</t>
  </si>
  <si>
    <t xml:space="preserve">GPS </t>
  </si>
  <si>
    <t>GNSS: GPS, GLONASS, Galileo, BDS</t>
  </si>
  <si>
    <t>Modos Operativos:</t>
  </si>
  <si>
    <t>Zona de Exclusión Aérea (NFZ) y Retroceso</t>
  </si>
  <si>
    <t xml:space="preserve">peso maximo </t>
  </si>
  <si>
    <t>15kg</t>
  </si>
  <si>
    <t>Dimensiones maximas</t>
  </si>
  <si>
    <t>280 mm (Ancho) x 430 mm (Alto) x 135 mm (Profundidad)</t>
  </si>
  <si>
    <t>100V ~ 240V</t>
  </si>
  <si>
    <t>Sistema de Enfriamiento</t>
  </si>
  <si>
    <t>Enfriamiento pasivo</t>
  </si>
  <si>
    <t>con productos de detección de RF de alta precisión, activándose solo al detectar UAVs para proteger automáticamente áreas designadas sin
intervención humana.</t>
  </si>
  <si>
    <t>Rango Extendido</t>
  </si>
  <si>
    <t>Efectivo hasta 5 KM.</t>
  </si>
  <si>
    <t xml:space="preserve">Solución Antidrone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</si>
</sst>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quot;$&quot;\ * #,##0_-;\-&quot;$&quot;\ * #,##0_-;_-&quot;$&quot;\ * &quot;-&quot;_-;_-@_-"/>
    <numFmt numFmtId="165" formatCode="_-&quot;$&quot;\ * #,##0.00_-;\-&quot;$&quot;\ * #,##0.00_-;_-&quot;$&quot;\ * &quot;-&quot;??_-;_-@_-"/>
    <numFmt numFmtId="167" formatCode="d\.m"/>
    <numFmt numFmtId="168" formatCode="_(&quot;$&quot;* #,##0_);_(&quot;$&quot;* \(#,##0\);_(&quot;$&quot;* &quot;-&quot;??_);_(@_)"/>
    <numFmt numFmtId="169" formatCode="_-[$COP]\ * #,##0_-;\-[$COP]\ * #,##0_-;_-[$COP]\ * &quot;-&quot;_-;_-@_-"/>
    <numFmt numFmtId="170" formatCode="_(&quot;$&quot;* #,##0_);_(&quot;$&quot;* \(#,##0\);_(&quot;$&quot;* &quot;-&quot;_);_(@_)"/>
    <numFmt numFmtId="171" formatCode="&quot;$&quot;\ #,##0.00"/>
    <numFmt numFmtId="172" formatCode="&quot;$&quot;#,##0.00"/>
    <numFmt numFmtId="173" formatCode="0.00_);[Red]\(0.00\)"/>
    <numFmt numFmtId="174" formatCode="_(&quot;$&quot;* #,##0.00_);_(&quot;$&quot;* \(#,##0.00\);_(&quot;$&quot;* &quot;-&quot;??_);_(@_)"/>
    <numFmt numFmtId="175" formatCode="d\.m\.yy"/>
    <numFmt numFmtId="176" formatCode="&quot;$&quot;#,##0"/>
    <numFmt numFmtId="177" formatCode="[$ $]#,##0"/>
    <numFmt numFmtId="178" formatCode="[$ $]#,##0.00"/>
    <numFmt numFmtId="179" formatCode="&quot;$&quot;#,##0.0"/>
  </numFmts>
  <fonts count="61">
    <font>
      <sz val="11"/>
      <color theme="1"/>
      <name val="Calibri"/>
      <scheme val="minor"/>
    </font>
    <font>
      <b/>
      <sz val="11"/>
      <color theme="1"/>
      <name val="Calibri"/>
      <family val="2"/>
      <scheme val="minor"/>
    </font>
    <font>
      <sz val="11"/>
      <color theme="1"/>
      <name val="Calibri"/>
      <family val="2"/>
      <scheme val="minor"/>
    </font>
    <font>
      <sz val="10"/>
      <color theme="1"/>
      <name val="Play"/>
    </font>
    <font>
      <sz val="11"/>
      <color theme="1"/>
      <name val="Play"/>
    </font>
    <font>
      <b/>
      <sz val="10"/>
      <color rgb="FF000000"/>
      <name val="Play"/>
    </font>
    <font>
      <sz val="11"/>
      <name val="Calibri"/>
      <family val="2"/>
    </font>
    <font>
      <sz val="10"/>
      <color rgb="FF000000"/>
      <name val="Play"/>
    </font>
    <font>
      <b/>
      <sz val="10"/>
      <color theme="1"/>
      <name val="Play"/>
    </font>
    <font>
      <b/>
      <sz val="11"/>
      <color theme="1"/>
      <name val="Calibri"/>
      <family val="2"/>
    </font>
    <font>
      <sz val="11"/>
      <color theme="1"/>
      <name val="Calibri"/>
      <family val="2"/>
    </font>
    <font>
      <b/>
      <sz val="11"/>
      <color rgb="FF000000"/>
      <name val="Calibri"/>
      <family val="2"/>
    </font>
    <font>
      <b/>
      <sz val="11"/>
      <color theme="1"/>
      <name val="Arial"/>
      <family val="2"/>
    </font>
    <font>
      <sz val="10"/>
      <color rgb="FFFF0000"/>
      <name val="Play"/>
    </font>
    <font>
      <sz val="9"/>
      <color rgb="FF000000"/>
      <name val="Calibri"/>
      <family val="2"/>
    </font>
    <font>
      <b/>
      <sz val="10"/>
      <color theme="1"/>
      <name val="Calibri"/>
      <family val="2"/>
      <scheme val="minor"/>
    </font>
    <font>
      <sz val="10"/>
      <color theme="1"/>
      <name val="Calibri"/>
      <family val="2"/>
      <scheme val="minor"/>
    </font>
    <font>
      <sz val="10"/>
      <color rgb="FF000000"/>
      <name val="Calibri"/>
      <family val="2"/>
      <scheme val="minor"/>
    </font>
    <font>
      <sz val="9"/>
      <color rgb="FF000000"/>
      <name val="Calibri"/>
      <family val="2"/>
      <scheme val="major"/>
    </font>
    <font>
      <sz val="9"/>
      <color theme="1"/>
      <name val="Calibri"/>
      <family val="2"/>
      <scheme val="major"/>
    </font>
    <font>
      <b/>
      <sz val="9"/>
      <color rgb="FF000000"/>
      <name val="Calibri"/>
      <family val="2"/>
      <scheme val="major"/>
    </font>
    <font>
      <sz val="9"/>
      <name val="Calibri"/>
      <family val="2"/>
      <scheme val="major"/>
    </font>
    <font>
      <sz val="9"/>
      <color rgb="FFFF0000"/>
      <name val="Calibri"/>
      <family val="2"/>
      <scheme val="major"/>
    </font>
    <font>
      <b/>
      <sz val="9"/>
      <color theme="1"/>
      <name val="Calibri"/>
      <family val="2"/>
      <scheme val="major"/>
    </font>
    <font>
      <sz val="9"/>
      <color theme="1"/>
      <name val="Calibri"/>
      <family val="2"/>
      <scheme val="minor"/>
    </font>
    <font>
      <u/>
      <sz val="9"/>
      <color theme="1"/>
      <name val="Calibri"/>
      <family val="2"/>
      <scheme val="major"/>
    </font>
    <font>
      <b/>
      <sz val="9"/>
      <color rgb="FF292B2C"/>
      <name val="Calibri"/>
      <family val="2"/>
      <scheme val="major"/>
    </font>
    <font>
      <b/>
      <sz val="9"/>
      <color theme="1"/>
      <name val="Arial"/>
      <family val="2"/>
    </font>
    <font>
      <b/>
      <sz val="9"/>
      <color theme="1"/>
      <name val="Calibri"/>
      <family val="2"/>
      <scheme val="minor"/>
    </font>
    <font>
      <b/>
      <sz val="9"/>
      <color theme="1"/>
      <name val="Calibri"/>
      <family val="2"/>
    </font>
    <font>
      <sz val="9"/>
      <color theme="1"/>
      <name val="Calibri"/>
      <family val="2"/>
    </font>
    <font>
      <u/>
      <sz val="9"/>
      <color rgb="FF0000FF"/>
      <name val="Calibri"/>
      <family val="2"/>
      <scheme val="major"/>
    </font>
    <font>
      <sz val="8"/>
      <color theme="1"/>
      <name val="Calibri"/>
      <family val="2"/>
      <scheme val="major"/>
    </font>
    <font>
      <b/>
      <sz val="8"/>
      <color theme="1"/>
      <name val="Calibri"/>
      <family val="2"/>
      <scheme val="major"/>
    </font>
    <font>
      <sz val="9"/>
      <color rgb="FF222222"/>
      <name val="Calibri"/>
      <family val="2"/>
      <scheme val="major"/>
    </font>
    <font>
      <sz val="8"/>
      <name val="Calibri"/>
      <family val="2"/>
      <scheme val="minor"/>
    </font>
    <font>
      <sz val="11"/>
      <name val="Calibri"/>
      <family val="2"/>
      <scheme val="minor"/>
    </font>
    <font>
      <sz val="10"/>
      <color rgb="FF000000"/>
      <name val="Arial"/>
      <family val="2"/>
    </font>
    <font>
      <b/>
      <sz val="10"/>
      <color rgb="FF000080"/>
      <name val="Arial"/>
      <family val="2"/>
    </font>
    <font>
      <b/>
      <sz val="10"/>
      <color rgb="FF000000"/>
      <name val="Arial"/>
      <family val="2"/>
    </font>
    <font>
      <sz val="10"/>
      <color theme="1"/>
      <name val="Arial"/>
      <family val="2"/>
    </font>
    <font>
      <u/>
      <sz val="10"/>
      <color rgb="FF1155CC"/>
      <name val="Arial"/>
      <family val="2"/>
    </font>
    <font>
      <b/>
      <sz val="13"/>
      <color rgb="FF000000"/>
      <name val="Arial"/>
      <family val="2"/>
    </font>
    <font>
      <sz val="11"/>
      <color theme="1"/>
      <name val="Arial"/>
      <family val="2"/>
    </font>
    <font>
      <b/>
      <sz val="11"/>
      <color rgb="FF000080"/>
      <name val="Arial"/>
      <family val="2"/>
    </font>
    <font>
      <sz val="11"/>
      <color rgb="FF000000"/>
      <name val="Arial"/>
      <family val="2"/>
    </font>
    <font>
      <sz val="11"/>
      <color rgb="FF434343"/>
      <name val="Arial"/>
      <family val="2"/>
    </font>
    <font>
      <sz val="11"/>
      <color rgb="FF1155CC"/>
      <name val="Arial"/>
      <family val="2"/>
    </font>
    <font>
      <sz val="11"/>
      <color rgb="FFFF0000"/>
      <name val="Arial"/>
      <family val="2"/>
    </font>
    <font>
      <u/>
      <sz val="11"/>
      <color rgb="FF000000"/>
      <name val="Arial"/>
      <family val="2"/>
    </font>
    <font>
      <u/>
      <sz val="11"/>
      <color rgb="FF1155CC"/>
      <name val="Arial"/>
      <family val="2"/>
    </font>
    <font>
      <sz val="11"/>
      <color rgb="FF800080"/>
      <name val="Arial"/>
      <family val="2"/>
    </font>
    <font>
      <u/>
      <sz val="11"/>
      <color rgb="FF800080"/>
      <name val="Arial"/>
      <family val="2"/>
    </font>
    <font>
      <b/>
      <sz val="11"/>
      <color rgb="FF000000"/>
      <name val="Arial"/>
      <family val="2"/>
    </font>
    <font>
      <b/>
      <sz val="10"/>
      <color theme="0"/>
      <name val="Arial"/>
      <family val="2"/>
    </font>
    <font>
      <b/>
      <sz val="9"/>
      <name val="Times New Roman"/>
      <family val="1"/>
    </font>
    <font>
      <sz val="9"/>
      <name val="Times New Roman"/>
      <family val="1"/>
    </font>
    <font>
      <b/>
      <sz val="9"/>
      <color rgb="FF000000"/>
      <name val="Times New Roman"/>
      <family val="1"/>
    </font>
    <font>
      <sz val="9"/>
      <color rgb="FF000000"/>
      <name val="Times New Roman"/>
      <family val="1"/>
    </font>
    <font>
      <b/>
      <sz val="11"/>
      <name val="Calibri"/>
      <family val="2"/>
      <scheme val="minor"/>
    </font>
    <font>
      <sz val="11"/>
      <color theme="1"/>
      <name val="Calibri"/>
      <family val="2"/>
      <scheme val="minor"/>
    </font>
  </fonts>
  <fills count="37">
    <fill>
      <patternFill patternType="none"/>
    </fill>
    <fill>
      <patternFill patternType="gray125"/>
    </fill>
    <fill>
      <patternFill patternType="solid">
        <fgColor rgb="FFFF9900"/>
        <bgColor rgb="FFFF9900"/>
      </patternFill>
    </fill>
    <fill>
      <patternFill patternType="solid">
        <fgColor rgb="FFBFBFBF"/>
        <bgColor rgb="FFBFBFBF"/>
      </patternFill>
    </fill>
    <fill>
      <patternFill patternType="solid">
        <fgColor rgb="FFB7B7B7"/>
        <bgColor rgb="FFB7B7B7"/>
      </patternFill>
    </fill>
    <fill>
      <patternFill patternType="solid">
        <fgColor rgb="FFD8D8D8"/>
        <bgColor rgb="FFD8D8D8"/>
      </patternFill>
    </fill>
    <fill>
      <patternFill patternType="solid">
        <fgColor rgb="FFD9D9D9"/>
        <bgColor rgb="FFD9D9D9"/>
      </patternFill>
    </fill>
    <fill>
      <patternFill patternType="solid">
        <fgColor rgb="FFFFFF00"/>
        <bgColor rgb="FFFFFF00"/>
      </patternFill>
    </fill>
    <fill>
      <patternFill patternType="solid">
        <fgColor theme="0"/>
        <bgColor theme="0"/>
      </patternFill>
    </fill>
    <fill>
      <patternFill patternType="solid">
        <fgColor rgb="FFF2F2F2"/>
        <bgColor rgb="FFF2F2F2"/>
      </patternFill>
    </fill>
    <fill>
      <patternFill patternType="solid">
        <fgColor rgb="FFFFFFFF"/>
        <bgColor rgb="FFFFFFFF"/>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8" tint="0.59999389629810485"/>
        <bgColor indexed="64"/>
      </patternFill>
    </fill>
    <fill>
      <patternFill patternType="solid">
        <fgColor rgb="FFDCDCDC"/>
        <bgColor rgb="FFDCDCDC"/>
      </patternFill>
    </fill>
    <fill>
      <patternFill patternType="solid">
        <fgColor rgb="FF87CEEB"/>
        <bgColor rgb="FF87CEEB"/>
      </patternFill>
    </fill>
    <fill>
      <patternFill patternType="solid">
        <fgColor rgb="FFFFFF00"/>
        <bgColor rgb="FFC0C0C0"/>
      </patternFill>
    </fill>
    <fill>
      <patternFill patternType="solid">
        <fgColor theme="2"/>
        <bgColor indexed="64"/>
      </patternFill>
    </fill>
    <fill>
      <patternFill patternType="solid">
        <fgColor rgb="FFDCDCDC"/>
        <bgColor indexed="64"/>
      </patternFill>
    </fill>
    <fill>
      <patternFill patternType="solid">
        <fgColor theme="5" tint="0.59999389629810485"/>
        <bgColor indexed="64"/>
      </patternFill>
    </fill>
    <fill>
      <patternFill patternType="solid">
        <fgColor theme="5" tint="0.59999389629810485"/>
        <bgColor rgb="FFFFFFFF"/>
      </patternFill>
    </fill>
    <fill>
      <patternFill patternType="solid">
        <fgColor theme="0"/>
        <bgColor rgb="FFFFFF00"/>
      </patternFill>
    </fill>
    <fill>
      <patternFill patternType="solid">
        <fgColor rgb="FFB0E0E6"/>
        <bgColor rgb="FFB0E0E6"/>
      </patternFill>
    </fill>
    <fill>
      <patternFill patternType="solid">
        <fgColor rgb="FFA4C2F4"/>
        <bgColor rgb="FFA4C2F4"/>
      </patternFill>
    </fill>
    <fill>
      <patternFill patternType="solid">
        <fgColor rgb="FF9FC5E8"/>
        <bgColor rgb="FF9FC5E8"/>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CC"/>
        <bgColor rgb="FFCCCCCC"/>
      </patternFill>
    </fill>
    <fill>
      <patternFill patternType="solid">
        <fgColor rgb="FFFF98B8"/>
        <bgColor indexed="64"/>
      </patternFill>
    </fill>
    <fill>
      <patternFill patternType="solid">
        <fgColor theme="0"/>
        <bgColor rgb="FFDCDCDC"/>
      </patternFill>
    </fill>
    <fill>
      <patternFill patternType="solid">
        <fgColor theme="5" tint="0.79998168889431442"/>
        <bgColor indexed="64"/>
      </patternFill>
    </fill>
    <fill>
      <patternFill patternType="solid">
        <fgColor theme="0"/>
        <bgColor rgb="FFFFFFFF"/>
      </patternFill>
    </fill>
    <fill>
      <patternFill patternType="solid">
        <fgColor theme="9" tint="0.79998168889431442"/>
        <bgColor rgb="FFFFFFFF"/>
      </patternFill>
    </fill>
    <fill>
      <patternFill patternType="solid">
        <fgColor theme="1" tint="0.34998626667073579"/>
        <bgColor rgb="FFFFFFFF"/>
      </patternFill>
    </fill>
    <fill>
      <patternFill patternType="solid">
        <fgColor rgb="FF7F7F7F"/>
        <bgColor rgb="FF7F7F7F"/>
      </patternFill>
    </fill>
    <fill>
      <patternFill patternType="solid">
        <fgColor theme="4" tint="0.79998168889431442"/>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indexed="64"/>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auto="1"/>
      </bottom>
      <diagonal/>
    </border>
    <border>
      <left/>
      <right style="thin">
        <color theme="1"/>
      </right>
      <top style="thin">
        <color theme="1"/>
      </top>
      <bottom style="thin">
        <color auto="1"/>
      </bottom>
      <diagonal/>
    </border>
    <border>
      <left/>
      <right/>
      <top style="thin">
        <color theme="1"/>
      </top>
      <bottom style="thin">
        <color theme="1"/>
      </bottom>
      <diagonal/>
    </border>
  </borders>
  <cellStyleXfs count="8">
    <xf numFmtId="0" fontId="0" fillId="0" borderId="0"/>
    <xf numFmtId="165" fontId="2" fillId="0" borderId="0" applyFont="0" applyFill="0" applyBorder="0" applyAlignment="0" applyProtection="0"/>
    <xf numFmtId="0" fontId="2" fillId="0" borderId="8"/>
    <xf numFmtId="170" fontId="2" fillId="0" borderId="8" applyFont="0" applyFill="0" applyBorder="0" applyAlignment="0" applyProtection="0">
      <alignment vertical="center"/>
    </xf>
    <xf numFmtId="9" fontId="2" fillId="0" borderId="8" applyFont="0" applyFill="0" applyBorder="0" applyAlignment="0" applyProtection="0">
      <alignment vertical="center"/>
    </xf>
    <xf numFmtId="174" fontId="2" fillId="0" borderId="8" applyFont="0" applyFill="0" applyBorder="0" applyAlignment="0" applyProtection="0">
      <alignment vertical="center"/>
    </xf>
    <xf numFmtId="0" fontId="6" fillId="0" borderId="8">
      <alignment vertical="center"/>
    </xf>
    <xf numFmtId="9" fontId="60" fillId="0" borderId="0" applyFont="0" applyFill="0" applyBorder="0" applyAlignment="0" applyProtection="0"/>
  </cellStyleXfs>
  <cellXfs count="673">
    <xf numFmtId="0" fontId="0" fillId="0" borderId="0" xfId="0"/>
    <xf numFmtId="0" fontId="2" fillId="0" borderId="1" xfId="0" applyFont="1" applyBorder="1"/>
    <xf numFmtId="0" fontId="2" fillId="0" borderId="1" xfId="0" applyFont="1" applyBorder="1" applyAlignment="1">
      <alignment horizont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xf numFmtId="0" fontId="4" fillId="0" borderId="0" xfId="0" applyFont="1"/>
    <xf numFmtId="0" fontId="5"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7"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xf numFmtId="0" fontId="8" fillId="5" borderId="1" xfId="0" applyFont="1" applyFill="1" applyBorder="1" applyAlignment="1">
      <alignment horizontal="center" vertical="center"/>
    </xf>
    <xf numFmtId="0" fontId="3" fillId="5" borderId="1" xfId="0" applyFont="1" applyFill="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wrapText="1"/>
    </xf>
    <xf numFmtId="0" fontId="3" fillId="0" borderId="1" xfId="0" applyFont="1" applyBorder="1" applyAlignment="1">
      <alignment horizontal="left" vertical="center" wrapText="1"/>
    </xf>
    <xf numFmtId="0" fontId="3" fillId="5" borderId="1" xfId="0" applyFont="1" applyFill="1" applyBorder="1"/>
    <xf numFmtId="0" fontId="3" fillId="0" borderId="0" xfId="0" applyFont="1" applyAlignment="1">
      <alignment horizontal="left" vertical="center"/>
    </xf>
    <xf numFmtId="0" fontId="3" fillId="5" borderId="1" xfId="0" applyFont="1" applyFill="1" applyBorder="1" applyAlignment="1">
      <alignment horizontal="center" vertical="center"/>
    </xf>
    <xf numFmtId="0" fontId="3" fillId="0" borderId="1" xfId="0" applyFont="1" applyBorder="1" applyAlignment="1">
      <alignment horizontal="center"/>
    </xf>
    <xf numFmtId="0" fontId="8" fillId="5" borderId="1" xfId="0" applyFont="1" applyFill="1" applyBorder="1"/>
    <xf numFmtId="0" fontId="3" fillId="0" borderId="1" xfId="0" applyFont="1" applyBorder="1" applyAlignment="1">
      <alignment horizontal="left" wrapText="1"/>
    </xf>
    <xf numFmtId="0" fontId="3" fillId="0" borderId="0" xfId="0" applyFont="1" applyAlignment="1">
      <alignment horizontal="left" vertical="center" wrapText="1"/>
    </xf>
    <xf numFmtId="0" fontId="5" fillId="5"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8" fillId="5" borderId="8" xfId="0" applyFont="1" applyFill="1" applyBorder="1" applyAlignment="1">
      <alignment horizontal="center" vertical="center"/>
    </xf>
    <xf numFmtId="0" fontId="8" fillId="5" borderId="1" xfId="0" applyFont="1" applyFill="1" applyBorder="1" applyAlignment="1">
      <alignment horizontal="center"/>
    </xf>
    <xf numFmtId="0" fontId="2" fillId="0" borderId="0" xfId="0" applyFont="1" applyAlignment="1">
      <alignment vertical="center" wrapText="1"/>
    </xf>
    <xf numFmtId="0" fontId="2" fillId="0" borderId="1" xfId="0" applyFont="1" applyBorder="1" applyAlignment="1">
      <alignment vertical="center" wrapText="1"/>
    </xf>
    <xf numFmtId="0" fontId="3" fillId="3" borderId="0" xfId="0" applyFont="1" applyFill="1" applyAlignment="1">
      <alignment horizontal="center" vertical="center"/>
    </xf>
    <xf numFmtId="0" fontId="3" fillId="0" borderId="0" xfId="0" applyFont="1" applyAlignment="1">
      <alignment horizontal="center"/>
    </xf>
    <xf numFmtId="0" fontId="3" fillId="0" borderId="1" xfId="0" applyFont="1" applyBorder="1" applyAlignment="1">
      <alignment vertical="top" wrapText="1"/>
    </xf>
    <xf numFmtId="0" fontId="3" fillId="0" borderId="0" xfId="0" applyFont="1" applyAlignment="1">
      <alignment horizontal="left"/>
    </xf>
    <xf numFmtId="0" fontId="7" fillId="0" borderId="1" xfId="0" applyFont="1" applyBorder="1" applyAlignment="1">
      <alignment horizontal="center" vertical="center" wrapText="1"/>
    </xf>
    <xf numFmtId="0" fontId="7" fillId="0" borderId="1" xfId="0" applyFont="1" applyBorder="1" applyAlignment="1">
      <alignment horizontal="left" vertical="center"/>
    </xf>
    <xf numFmtId="0" fontId="5" fillId="0" borderId="1" xfId="0" applyFont="1" applyBorder="1" applyAlignment="1">
      <alignment horizontal="left" vertical="center"/>
    </xf>
    <xf numFmtId="0" fontId="3" fillId="0" borderId="1" xfId="0" applyFont="1" applyBorder="1" applyAlignment="1">
      <alignment horizontal="left"/>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8" fillId="9" borderId="1" xfId="0" applyFont="1" applyFill="1" applyBorder="1" applyAlignment="1">
      <alignment horizontal="center" vertical="center"/>
    </xf>
    <xf numFmtId="0" fontId="3" fillId="9" borderId="1" xfId="0" applyFont="1" applyFill="1" applyBorder="1" applyAlignment="1">
      <alignment horizontal="center" vertical="center"/>
    </xf>
    <xf numFmtId="0" fontId="8" fillId="0" borderId="1" xfId="0" applyFont="1" applyBorder="1" applyAlignment="1">
      <alignment horizontal="center" vertical="center"/>
    </xf>
    <xf numFmtId="0" fontId="3" fillId="0" borderId="5" xfId="0" applyFont="1" applyBorder="1" applyAlignment="1">
      <alignment horizontal="center" vertical="center"/>
    </xf>
    <xf numFmtId="18" fontId="3" fillId="0" borderId="1" xfId="0" applyNumberFormat="1" applyFont="1" applyBorder="1" applyAlignment="1">
      <alignment horizontal="left" vertical="center" wrapText="1"/>
    </xf>
    <xf numFmtId="0" fontId="8" fillId="0" borderId="5" xfId="0" applyFont="1" applyBorder="1" applyAlignment="1">
      <alignment horizontal="center" vertical="center"/>
    </xf>
    <xf numFmtId="0" fontId="7" fillId="0" borderId="5" xfId="0" applyFont="1" applyBorder="1" applyAlignment="1">
      <alignment horizontal="left" vertical="center" wrapText="1"/>
    </xf>
    <xf numFmtId="0" fontId="3" fillId="3" borderId="8"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5" borderId="1" xfId="0" applyFont="1" applyFill="1" applyBorder="1" applyAlignment="1">
      <alignment vertical="center" wrapText="1"/>
    </xf>
    <xf numFmtId="0" fontId="3" fillId="0" borderId="1" xfId="0" applyFont="1" applyBorder="1" applyAlignment="1">
      <alignment vertical="top"/>
    </xf>
    <xf numFmtId="0" fontId="13" fillId="0" borderId="1" xfId="0" applyFont="1" applyBorder="1" applyAlignment="1">
      <alignment vertical="top" wrapText="1"/>
    </xf>
    <xf numFmtId="0" fontId="8" fillId="5" borderId="10" xfId="0" applyFont="1" applyFill="1" applyBorder="1" applyAlignment="1">
      <alignment horizontal="center" vertical="center"/>
    </xf>
    <xf numFmtId="0" fontId="8" fillId="5" borderId="10" xfId="0" applyFont="1" applyFill="1" applyBorder="1" applyAlignment="1">
      <alignment vertical="center"/>
    </xf>
    <xf numFmtId="0" fontId="13" fillId="0" borderId="1" xfId="0" applyFont="1" applyBorder="1" applyAlignment="1">
      <alignment vertical="center" wrapText="1"/>
    </xf>
    <xf numFmtId="0" fontId="3" fillId="0" borderId="2" xfId="0" applyFont="1" applyBorder="1" applyAlignment="1">
      <alignment horizontal="center" vertical="center"/>
    </xf>
    <xf numFmtId="0" fontId="8" fillId="5" borderId="1" xfId="0" applyFont="1" applyFill="1" applyBorder="1" applyAlignment="1">
      <alignment vertical="center"/>
    </xf>
    <xf numFmtId="0" fontId="4" fillId="7" borderId="8" xfId="0" applyFont="1" applyFill="1" applyBorder="1" applyAlignment="1">
      <alignment wrapText="1"/>
    </xf>
    <xf numFmtId="0" fontId="12" fillId="6" borderId="3" xfId="0" applyFont="1" applyFill="1" applyBorder="1" applyAlignment="1">
      <alignment horizontal="center"/>
    </xf>
    <xf numFmtId="0" fontId="4" fillId="0" borderId="0" xfId="0" applyFont="1" applyAlignment="1">
      <alignment wrapText="1"/>
    </xf>
    <xf numFmtId="0" fontId="11" fillId="5" borderId="1" xfId="0" applyFont="1" applyFill="1" applyBorder="1" applyAlignment="1">
      <alignment horizontal="center" vertical="center" wrapText="1"/>
    </xf>
    <xf numFmtId="167" fontId="3" fillId="0" borderId="1" xfId="0" applyNumberFormat="1" applyFont="1" applyBorder="1" applyAlignment="1">
      <alignment horizontal="center"/>
    </xf>
    <xf numFmtId="0" fontId="3" fillId="0" borderId="1" xfId="0" applyFont="1" applyBorder="1" applyAlignment="1">
      <alignment horizontal="center" wrapText="1"/>
    </xf>
    <xf numFmtId="0" fontId="3" fillId="8" borderId="1" xfId="0" applyFont="1" applyFill="1" applyBorder="1" applyAlignment="1">
      <alignment horizontal="left" vertical="center"/>
    </xf>
    <xf numFmtId="0" fontId="3" fillId="8" borderId="1" xfId="0" applyFont="1" applyFill="1" applyBorder="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1" fillId="0" borderId="1" xfId="0" applyFont="1" applyBorder="1" applyAlignment="1">
      <alignment vertical="center"/>
    </xf>
    <xf numFmtId="167" fontId="2" fillId="0" borderId="1" xfId="0" applyNumberFormat="1" applyFont="1" applyBorder="1" applyAlignment="1">
      <alignment vertical="center"/>
    </xf>
    <xf numFmtId="0" fontId="12" fillId="6" borderId="13" xfId="0" applyFont="1" applyFill="1" applyBorder="1" applyAlignment="1">
      <alignment horizontal="center"/>
    </xf>
    <xf numFmtId="0" fontId="2" fillId="0" borderId="2" xfId="0" applyFont="1" applyBorder="1" applyAlignment="1">
      <alignment horizontal="center"/>
    </xf>
    <xf numFmtId="0" fontId="12" fillId="6" borderId="14" xfId="0" applyFont="1" applyFill="1" applyBorder="1" applyAlignment="1">
      <alignment horizontal="center" wrapText="1"/>
    </xf>
    <xf numFmtId="0" fontId="0" fillId="0" borderId="14" xfId="0" applyBorder="1" applyAlignment="1">
      <alignment horizontal="center"/>
    </xf>
    <xf numFmtId="0" fontId="10" fillId="0" borderId="14" xfId="0" applyFont="1" applyBorder="1" applyAlignment="1">
      <alignment horizontal="center" vertical="center"/>
    </xf>
    <xf numFmtId="0" fontId="9" fillId="4" borderId="13" xfId="0" applyFont="1" applyFill="1" applyBorder="1" applyAlignment="1">
      <alignment horizontal="center" vertical="center" wrapText="1"/>
    </xf>
    <xf numFmtId="169" fontId="10" fillId="0" borderId="14" xfId="0" applyNumberFormat="1" applyFont="1" applyBorder="1" applyAlignment="1">
      <alignment horizontal="center" vertical="center"/>
    </xf>
    <xf numFmtId="0" fontId="14" fillId="0" borderId="1" xfId="0" applyFont="1" applyBorder="1" applyAlignment="1">
      <alignment horizontal="left" vertical="center" wrapText="1"/>
    </xf>
    <xf numFmtId="0" fontId="14" fillId="0" borderId="2" xfId="0" applyFont="1" applyBorder="1" applyAlignment="1">
      <alignment horizontal="center" vertical="center" wrapText="1"/>
    </xf>
    <xf numFmtId="0" fontId="15" fillId="2" borderId="1" xfId="0" applyFont="1" applyFill="1" applyBorder="1" applyAlignment="1">
      <alignment wrapText="1"/>
    </xf>
    <xf numFmtId="0" fontId="15" fillId="2" borderId="1" xfId="0" applyFont="1" applyFill="1" applyBorder="1" applyAlignment="1">
      <alignment horizontal="center" wrapText="1"/>
    </xf>
    <xf numFmtId="0" fontId="16" fillId="0" borderId="0" xfId="0" applyFont="1"/>
    <xf numFmtId="0" fontId="16" fillId="0" borderId="1" xfId="0" applyFont="1" applyBorder="1"/>
    <xf numFmtId="0" fontId="16" fillId="0" borderId="1" xfId="0" applyFont="1" applyBorder="1" applyAlignment="1">
      <alignment horizontal="center"/>
    </xf>
    <xf numFmtId="0" fontId="17" fillId="0" borderId="0" xfId="0" applyFont="1"/>
    <xf numFmtId="0" fontId="16" fillId="0" borderId="0" xfId="0" applyFont="1" applyAlignment="1">
      <alignment horizontal="center"/>
    </xf>
    <xf numFmtId="0" fontId="19" fillId="0" borderId="0" xfId="0" applyFont="1" applyAlignment="1">
      <alignment horizontal="center" vertical="center"/>
    </xf>
    <xf numFmtId="0" fontId="19" fillId="0" borderId="0" xfId="0" applyFont="1" applyAlignment="1">
      <alignment vertical="center"/>
    </xf>
    <xf numFmtId="0" fontId="19" fillId="0" borderId="0" xfId="0" applyFont="1"/>
    <xf numFmtId="0" fontId="20" fillId="3" borderId="1" xfId="0" applyFont="1" applyFill="1" applyBorder="1" applyAlignment="1">
      <alignment horizontal="center" vertical="center" wrapText="1"/>
    </xf>
    <xf numFmtId="0" fontId="19" fillId="0" borderId="1" xfId="0" applyFont="1" applyBorder="1" applyAlignment="1">
      <alignment horizontal="center" vertical="center"/>
    </xf>
    <xf numFmtId="0" fontId="18" fillId="0" borderId="1" xfId="0" applyFont="1" applyBorder="1" applyAlignment="1">
      <alignment vertical="center" wrapText="1"/>
    </xf>
    <xf numFmtId="0" fontId="19" fillId="0" borderId="1" xfId="0" applyFont="1" applyBorder="1" applyAlignment="1">
      <alignment vertical="center" wrapText="1"/>
    </xf>
    <xf numFmtId="0" fontId="19" fillId="0" borderId="1" xfId="0" applyFont="1" applyBorder="1" applyAlignment="1">
      <alignment vertical="center"/>
    </xf>
    <xf numFmtId="0" fontId="19" fillId="0" borderId="1" xfId="0" applyFont="1" applyBorder="1"/>
    <xf numFmtId="0" fontId="18" fillId="0" borderId="1" xfId="0" applyFont="1" applyBorder="1" applyAlignment="1">
      <alignment wrapText="1"/>
    </xf>
    <xf numFmtId="0" fontId="19" fillId="4" borderId="0" xfId="0" applyFont="1" applyFill="1" applyAlignment="1">
      <alignment horizontal="center" vertical="center"/>
    </xf>
    <xf numFmtId="0" fontId="23" fillId="5" borderId="1" xfId="0" applyFont="1" applyFill="1" applyBorder="1" applyAlignment="1">
      <alignment horizontal="center" vertical="center"/>
    </xf>
    <xf numFmtId="0" fontId="19" fillId="5" borderId="1" xfId="0" applyFont="1" applyFill="1" applyBorder="1" applyAlignment="1">
      <alignment vertical="center"/>
    </xf>
    <xf numFmtId="0" fontId="19" fillId="0" borderId="1" xfId="0" applyFont="1" applyBorder="1" applyAlignment="1">
      <alignment horizontal="left" vertical="center"/>
    </xf>
    <xf numFmtId="0" fontId="19" fillId="0" borderId="1" xfId="0" applyFont="1" applyBorder="1" applyAlignment="1">
      <alignment wrapText="1"/>
    </xf>
    <xf numFmtId="0" fontId="19" fillId="0" borderId="1" xfId="0" applyFont="1" applyBorder="1" applyAlignment="1">
      <alignment horizontal="left" vertical="center" wrapText="1"/>
    </xf>
    <xf numFmtId="0" fontId="19" fillId="5" borderId="1" xfId="0" applyFont="1" applyFill="1" applyBorder="1"/>
    <xf numFmtId="0" fontId="19" fillId="0" borderId="0" xfId="0" applyFont="1" applyAlignment="1">
      <alignment horizontal="left" vertical="center"/>
    </xf>
    <xf numFmtId="0" fontId="19" fillId="0" borderId="0" xfId="0" applyFont="1" applyAlignment="1">
      <alignment wrapText="1"/>
    </xf>
    <xf numFmtId="0" fontId="18" fillId="0" borderId="6" xfId="0" applyFont="1" applyBorder="1" applyAlignment="1">
      <alignment horizontal="center" vertical="center"/>
    </xf>
    <xf numFmtId="0" fontId="23" fillId="4" borderId="3" xfId="0" applyFont="1" applyFill="1" applyBorder="1" applyAlignment="1">
      <alignment horizontal="center" vertical="center"/>
    </xf>
    <xf numFmtId="0" fontId="23" fillId="4" borderId="3" xfId="0" applyFont="1" applyFill="1" applyBorder="1" applyAlignment="1">
      <alignment horizontal="center" vertical="center" wrapText="1"/>
    </xf>
    <xf numFmtId="0" fontId="23" fillId="4" borderId="13" xfId="0" applyFont="1" applyFill="1" applyBorder="1" applyAlignment="1">
      <alignment horizontal="center" vertical="center"/>
    </xf>
    <xf numFmtId="0" fontId="23" fillId="4" borderId="13" xfId="0" applyFont="1" applyFill="1" applyBorder="1" applyAlignment="1">
      <alignment horizontal="center" vertical="center" wrapText="1"/>
    </xf>
    <xf numFmtId="0" fontId="19" fillId="6" borderId="1" xfId="0" applyFont="1" applyFill="1" applyBorder="1" applyAlignment="1">
      <alignment horizontal="center" vertical="center"/>
    </xf>
    <xf numFmtId="0" fontId="20" fillId="6" borderId="3" xfId="0" applyFont="1" applyFill="1" applyBorder="1" applyAlignment="1">
      <alignment vertical="center" wrapText="1"/>
    </xf>
    <xf numFmtId="0" fontId="19" fillId="6" borderId="3" xfId="0" applyFont="1" applyFill="1" applyBorder="1" applyAlignment="1">
      <alignment horizontal="center" vertical="center"/>
    </xf>
    <xf numFmtId="0" fontId="19" fillId="11" borderId="14" xfId="0" applyFont="1" applyFill="1" applyBorder="1" applyAlignment="1">
      <alignment horizontal="center" vertical="center"/>
    </xf>
    <xf numFmtId="49" fontId="19" fillId="0" borderId="5" xfId="0" applyNumberFormat="1" applyFont="1" applyBorder="1" applyAlignment="1">
      <alignment horizontal="center" vertical="center"/>
    </xf>
    <xf numFmtId="0" fontId="18" fillId="0" borderId="6" xfId="0" applyFont="1" applyBorder="1" applyAlignment="1">
      <alignment vertical="center" wrapText="1"/>
    </xf>
    <xf numFmtId="0" fontId="19" fillId="0" borderId="6" xfId="0" applyFont="1" applyBorder="1" applyAlignment="1">
      <alignment horizontal="center" vertical="center"/>
    </xf>
    <xf numFmtId="0" fontId="19" fillId="0" borderId="14" xfId="0" applyFont="1" applyBorder="1" applyAlignment="1">
      <alignment horizontal="center" vertical="center"/>
    </xf>
    <xf numFmtId="169" fontId="19" fillId="0" borderId="14" xfId="0" applyNumberFormat="1" applyFont="1" applyBorder="1" applyAlignment="1">
      <alignment horizontal="center" vertical="center"/>
    </xf>
    <xf numFmtId="49" fontId="19" fillId="5" borderId="5" xfId="0" applyNumberFormat="1" applyFont="1" applyFill="1" applyBorder="1" applyAlignment="1">
      <alignment horizontal="center" vertical="center"/>
    </xf>
    <xf numFmtId="0" fontId="20" fillId="5" borderId="6" xfId="0" applyFont="1" applyFill="1" applyBorder="1" applyAlignment="1">
      <alignment vertical="center" wrapText="1"/>
    </xf>
    <xf numFmtId="0" fontId="19" fillId="5" borderId="6" xfId="0" applyFont="1" applyFill="1" applyBorder="1" applyAlignment="1">
      <alignment horizontal="center" vertical="center"/>
    </xf>
    <xf numFmtId="0" fontId="19" fillId="5" borderId="14" xfId="0" applyFont="1" applyFill="1" applyBorder="1" applyAlignment="1">
      <alignment horizontal="center" vertical="center"/>
    </xf>
    <xf numFmtId="0" fontId="23" fillId="5" borderId="1" xfId="0" applyFont="1" applyFill="1" applyBorder="1" applyAlignment="1">
      <alignment vertical="center" wrapText="1"/>
    </xf>
    <xf numFmtId="0" fontId="19" fillId="0" borderId="6" xfId="0" applyFont="1" applyBorder="1" applyAlignment="1">
      <alignment horizontal="left" vertical="center" wrapText="1"/>
    </xf>
    <xf numFmtId="0" fontId="19" fillId="0" borderId="0" xfId="0" applyFont="1" applyAlignment="1">
      <alignment vertical="center" wrapText="1"/>
    </xf>
    <xf numFmtId="0" fontId="24" fillId="0" borderId="0" xfId="0" applyFont="1"/>
    <xf numFmtId="0" fontId="19" fillId="5" borderId="1" xfId="0" applyFont="1" applyFill="1" applyBorder="1" applyAlignment="1">
      <alignment horizontal="center" vertical="center"/>
    </xf>
    <xf numFmtId="0" fontId="23" fillId="0" borderId="1" xfId="0" applyFont="1" applyBorder="1" applyAlignment="1">
      <alignment horizontal="left" vertical="center" wrapText="1"/>
    </xf>
    <xf numFmtId="0" fontId="19" fillId="0" borderId="1" xfId="0" applyFont="1" applyBorder="1" applyAlignment="1">
      <alignment horizontal="center"/>
    </xf>
    <xf numFmtId="0" fontId="23" fillId="5" borderId="1" xfId="0" applyFont="1" applyFill="1" applyBorder="1"/>
    <xf numFmtId="0" fontId="19" fillId="0" borderId="1" xfId="0" applyFont="1" applyBorder="1" applyAlignment="1">
      <alignment horizontal="left" wrapText="1"/>
    </xf>
    <xf numFmtId="0" fontId="19" fillId="0" borderId="0" xfId="0" applyFont="1" applyAlignment="1">
      <alignment horizontal="left" vertical="center" wrapText="1"/>
    </xf>
    <xf numFmtId="0" fontId="19" fillId="7" borderId="8" xfId="0" applyFont="1" applyFill="1" applyBorder="1"/>
    <xf numFmtId="0" fontId="19" fillId="0" borderId="3" xfId="0" applyFont="1" applyBorder="1"/>
    <xf numFmtId="0" fontId="19" fillId="0" borderId="5" xfId="0" applyFont="1" applyBorder="1" applyAlignment="1">
      <alignment horizontal="left" vertical="center" wrapText="1"/>
    </xf>
    <xf numFmtId="0" fontId="19" fillId="0" borderId="5" xfId="0" applyFont="1" applyBorder="1"/>
    <xf numFmtId="0" fontId="19" fillId="0" borderId="1" xfId="0" applyFont="1" applyBorder="1" applyAlignment="1">
      <alignment horizontal="center" vertical="center" wrapText="1"/>
    </xf>
    <xf numFmtId="0" fontId="23" fillId="0" borderId="1" xfId="0" applyFont="1" applyBorder="1" applyAlignment="1">
      <alignment horizontal="left" vertical="center"/>
    </xf>
    <xf numFmtId="0" fontId="20" fillId="5"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8" fillId="0" borderId="1" xfId="0" applyFont="1" applyBorder="1" applyAlignment="1">
      <alignment horizontal="left" vertical="center" wrapText="1"/>
    </xf>
    <xf numFmtId="0" fontId="20" fillId="5" borderId="1" xfId="0" applyFont="1" applyFill="1" applyBorder="1" applyAlignment="1">
      <alignment horizontal="left" vertical="center" wrapText="1"/>
    </xf>
    <xf numFmtId="0" fontId="23" fillId="5" borderId="8" xfId="0" applyFont="1" applyFill="1" applyBorder="1" applyAlignment="1">
      <alignment horizontal="center" vertical="center"/>
    </xf>
    <xf numFmtId="0" fontId="23" fillId="5" borderId="1" xfId="0" applyFont="1" applyFill="1" applyBorder="1" applyAlignment="1">
      <alignment horizontal="center"/>
    </xf>
    <xf numFmtId="0" fontId="23" fillId="5" borderId="1" xfId="0" applyFont="1" applyFill="1" applyBorder="1" applyAlignment="1">
      <alignment horizontal="left" vertical="center"/>
    </xf>
    <xf numFmtId="0" fontId="18" fillId="0" borderId="0" xfId="0" applyFont="1" applyAlignment="1">
      <alignment vertical="center" wrapText="1"/>
    </xf>
    <xf numFmtId="0" fontId="23" fillId="6" borderId="3" xfId="0" applyFont="1" applyFill="1" applyBorder="1" applyAlignment="1">
      <alignment horizontal="center" vertical="center" wrapText="1"/>
    </xf>
    <xf numFmtId="0" fontId="23" fillId="6" borderId="13" xfId="0" applyFont="1" applyFill="1" applyBorder="1" applyAlignment="1">
      <alignment horizontal="center" vertical="center" wrapText="1"/>
    </xf>
    <xf numFmtId="0" fontId="23" fillId="6" borderId="14"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14" xfId="0" applyFont="1" applyBorder="1" applyAlignment="1">
      <alignment horizontal="center" vertical="center" wrapText="1"/>
    </xf>
    <xf numFmtId="0" fontId="19" fillId="3" borderId="0" xfId="0" applyFont="1" applyFill="1" applyAlignment="1">
      <alignment horizontal="center" vertical="center"/>
    </xf>
    <xf numFmtId="0" fontId="23" fillId="0" borderId="1" xfId="0" applyFont="1" applyBorder="1" applyAlignment="1">
      <alignment vertical="center"/>
    </xf>
    <xf numFmtId="0" fontId="23" fillId="0" borderId="0" xfId="0" applyFont="1" applyAlignment="1">
      <alignment vertical="center"/>
    </xf>
    <xf numFmtId="0" fontId="18" fillId="0" borderId="0" xfId="0" applyFont="1" applyAlignment="1">
      <alignment horizontal="center" vertical="center" wrapText="1"/>
    </xf>
    <xf numFmtId="0" fontId="19" fillId="8" borderId="0" xfId="0" applyFont="1" applyFill="1" applyAlignment="1">
      <alignment horizontal="center" vertical="center" wrapText="1"/>
    </xf>
    <xf numFmtId="0" fontId="19" fillId="8" borderId="0" xfId="0" applyFont="1" applyFill="1" applyAlignment="1">
      <alignment horizontal="left" vertical="center" wrapText="1"/>
    </xf>
    <xf numFmtId="0" fontId="23" fillId="4" borderId="1"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23" fillId="8" borderId="0" xfId="0" applyFont="1" applyFill="1" applyAlignment="1">
      <alignment horizontal="center" vertical="center" wrapText="1"/>
    </xf>
    <xf numFmtId="0" fontId="19" fillId="8" borderId="1" xfId="0" applyFont="1" applyFill="1" applyBorder="1" applyAlignment="1">
      <alignment horizontal="center" vertical="center" wrapText="1"/>
    </xf>
    <xf numFmtId="0" fontId="19" fillId="8" borderId="1" xfId="0" applyFont="1" applyFill="1" applyBorder="1" applyAlignment="1">
      <alignment horizontal="left" vertical="center" wrapText="1"/>
    </xf>
    <xf numFmtId="0" fontId="19" fillId="8" borderId="14" xfId="0" applyFont="1" applyFill="1" applyBorder="1" applyAlignment="1">
      <alignment horizontal="center" vertical="center" wrapText="1"/>
    </xf>
    <xf numFmtId="0" fontId="19"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8" xfId="0" applyFont="1" applyBorder="1"/>
    <xf numFmtId="0" fontId="19" fillId="0" borderId="2" xfId="0" applyFont="1" applyBorder="1" applyAlignment="1">
      <alignment horizontal="left"/>
    </xf>
    <xf numFmtId="49" fontId="19" fillId="0" borderId="1" xfId="0" applyNumberFormat="1" applyFont="1" applyBorder="1" applyAlignment="1">
      <alignment horizontal="center" vertical="center"/>
    </xf>
    <xf numFmtId="0" fontId="19" fillId="0" borderId="0" xfId="0" applyFont="1" applyAlignment="1">
      <alignment horizontal="center"/>
    </xf>
    <xf numFmtId="0" fontId="23" fillId="0" borderId="14" xfId="0" applyFont="1" applyBorder="1" applyAlignment="1">
      <alignment vertical="center"/>
    </xf>
    <xf numFmtId="169" fontId="23" fillId="0" borderId="14" xfId="0" applyNumberFormat="1" applyFont="1" applyBorder="1" applyAlignment="1">
      <alignment horizontal="center" vertical="center"/>
    </xf>
    <xf numFmtId="0" fontId="19" fillId="0" borderId="1" xfId="0" applyFont="1" applyBorder="1" applyAlignment="1">
      <alignment vertical="top" wrapText="1"/>
    </xf>
    <xf numFmtId="0" fontId="19" fillId="0" borderId="1" xfId="0" applyFont="1" applyBorder="1" applyAlignment="1">
      <alignment horizontal="left" vertical="top" wrapText="1"/>
    </xf>
    <xf numFmtId="0" fontId="18" fillId="0" borderId="6" xfId="0" applyFont="1" applyBorder="1" applyAlignment="1">
      <alignment horizontal="center" vertical="center" wrapText="1"/>
    </xf>
    <xf numFmtId="167" fontId="19" fillId="0" borderId="5" xfId="0" applyNumberFormat="1" applyFont="1" applyBorder="1" applyAlignment="1">
      <alignment horizontal="center" vertical="center" wrapText="1"/>
    </xf>
    <xf numFmtId="0" fontId="19" fillId="0" borderId="6" xfId="0" applyFont="1" applyBorder="1" applyAlignment="1">
      <alignment horizontal="center" vertical="center" wrapText="1"/>
    </xf>
    <xf numFmtId="167" fontId="19" fillId="0" borderId="1" xfId="0" applyNumberFormat="1" applyFont="1" applyBorder="1" applyAlignment="1">
      <alignment horizontal="center" vertical="center" wrapText="1"/>
    </xf>
    <xf numFmtId="0" fontId="18" fillId="0" borderId="3" xfId="0" applyFont="1" applyBorder="1" applyAlignment="1">
      <alignment vertical="center" wrapText="1"/>
    </xf>
    <xf numFmtId="0" fontId="19" fillId="0" borderId="3" xfId="0"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vertical="center" wrapText="1"/>
    </xf>
    <xf numFmtId="0" fontId="27" fillId="3" borderId="3" xfId="0" applyFont="1" applyFill="1" applyBorder="1" applyAlignment="1">
      <alignment horizontal="center" vertical="center" wrapText="1"/>
    </xf>
    <xf numFmtId="0" fontId="27" fillId="3" borderId="14"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8" fillId="5" borderId="1" xfId="0" applyFont="1" applyFill="1" applyBorder="1" applyAlignment="1">
      <alignment vertical="center" wrapText="1"/>
    </xf>
    <xf numFmtId="0" fontId="24" fillId="5" borderId="14" xfId="0" applyFont="1" applyFill="1" applyBorder="1" applyAlignment="1">
      <alignment horizontal="center" vertical="center" wrapText="1"/>
    </xf>
    <xf numFmtId="167" fontId="24" fillId="0" borderId="1" xfId="0" applyNumberFormat="1" applyFont="1" applyBorder="1" applyAlignment="1">
      <alignment horizontal="center" vertical="center" wrapText="1"/>
    </xf>
    <xf numFmtId="0" fontId="24" fillId="0" borderId="1" xfId="0" applyFont="1" applyBorder="1" applyAlignment="1">
      <alignment vertical="center" wrapText="1"/>
    </xf>
    <xf numFmtId="0" fontId="24" fillId="0" borderId="1"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2" xfId="0" applyFont="1" applyBorder="1" applyAlignment="1">
      <alignment horizontal="center" vertical="center" wrapText="1"/>
    </xf>
    <xf numFmtId="0" fontId="24" fillId="5" borderId="2" xfId="0" applyFont="1" applyFill="1" applyBorder="1" applyAlignment="1">
      <alignment horizontal="center" vertical="center" wrapText="1"/>
    </xf>
    <xf numFmtId="0" fontId="27" fillId="6" borderId="14" xfId="0" applyFont="1" applyFill="1" applyBorder="1" applyAlignment="1">
      <alignment horizontal="center" vertical="center" wrapText="1"/>
    </xf>
    <xf numFmtId="0" fontId="29" fillId="4" borderId="13" xfId="0" applyFont="1" applyFill="1" applyBorder="1" applyAlignment="1">
      <alignment horizontal="center" vertical="center" wrapText="1"/>
    </xf>
    <xf numFmtId="0" fontId="30" fillId="0" borderId="14" xfId="0" applyFont="1" applyBorder="1" applyAlignment="1">
      <alignment horizontal="center" vertical="center"/>
    </xf>
    <xf numFmtId="169" fontId="30" fillId="0" borderId="14" xfId="0" applyNumberFormat="1" applyFont="1" applyBorder="1" applyAlignment="1">
      <alignment horizontal="center" vertical="center"/>
    </xf>
    <xf numFmtId="0" fontId="23" fillId="0" borderId="1" xfId="0" applyFont="1" applyBorder="1" applyAlignment="1">
      <alignment vertical="center" wrapText="1"/>
    </xf>
    <xf numFmtId="0" fontId="18" fillId="0" borderId="1" xfId="0" applyFont="1" applyBorder="1" applyAlignment="1">
      <alignment horizontal="center" vertical="center" wrapText="1"/>
    </xf>
    <xf numFmtId="168" fontId="19" fillId="0" borderId="1" xfId="0" applyNumberFormat="1" applyFont="1" applyBorder="1" applyAlignment="1">
      <alignment vertical="center" wrapText="1"/>
    </xf>
    <xf numFmtId="0" fontId="31" fillId="0" borderId="1" xfId="0" applyFont="1" applyBorder="1" applyAlignment="1">
      <alignment horizontal="left" vertical="center" wrapText="1"/>
    </xf>
    <xf numFmtId="16" fontId="19" fillId="0" borderId="1" xfId="0" applyNumberFormat="1" applyFont="1" applyBorder="1" applyAlignment="1">
      <alignment horizontal="center" vertical="center" wrapText="1"/>
    </xf>
    <xf numFmtId="0" fontId="19" fillId="8" borderId="1" xfId="0" applyFont="1" applyFill="1" applyBorder="1" applyAlignment="1">
      <alignment vertical="center" wrapText="1"/>
    </xf>
    <xf numFmtId="0" fontId="23" fillId="3" borderId="1"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18" fillId="0" borderId="3" xfId="0" applyFont="1" applyBorder="1" applyAlignment="1">
      <alignment horizontal="center" vertical="center" wrapText="1"/>
    </xf>
    <xf numFmtId="0" fontId="19" fillId="0" borderId="0" xfId="0" applyFont="1" applyAlignment="1">
      <alignment horizontal="left"/>
    </xf>
    <xf numFmtId="0" fontId="23" fillId="9" borderId="1" xfId="0" applyFont="1" applyFill="1" applyBorder="1" applyAlignment="1">
      <alignment horizontal="center" vertical="center"/>
    </xf>
    <xf numFmtId="0" fontId="19" fillId="9" borderId="1" xfId="0" applyFont="1" applyFill="1" applyBorder="1" applyAlignment="1">
      <alignment horizontal="center" vertical="center"/>
    </xf>
    <xf numFmtId="0" fontId="18" fillId="0" borderId="1" xfId="0" applyFont="1" applyBorder="1" applyAlignment="1">
      <alignment vertical="center"/>
    </xf>
    <xf numFmtId="0" fontId="19" fillId="0" borderId="1" xfId="0" applyFont="1" applyBorder="1" applyAlignment="1">
      <alignment horizontal="left"/>
    </xf>
    <xf numFmtId="0" fontId="18" fillId="0" borderId="1" xfId="0" applyFont="1" applyBorder="1" applyAlignment="1">
      <alignment horizontal="left" vertical="top" wrapText="1"/>
    </xf>
    <xf numFmtId="0" fontId="20" fillId="0" borderId="1" xfId="0" applyFont="1" applyBorder="1" applyAlignment="1">
      <alignment vertical="center"/>
    </xf>
    <xf numFmtId="0" fontId="20" fillId="0" borderId="1" xfId="0" applyFont="1" applyBorder="1" applyAlignment="1">
      <alignment horizontal="center" vertical="center" wrapText="1"/>
    </xf>
    <xf numFmtId="0" fontId="18" fillId="0" borderId="1" xfId="0" applyFont="1" applyBorder="1" applyAlignment="1">
      <alignment horizontal="left" vertical="center"/>
    </xf>
    <xf numFmtId="0" fontId="18" fillId="0" borderId="0" xfId="0" applyFont="1" applyAlignment="1">
      <alignment horizontal="left" vertical="center" wrapText="1"/>
    </xf>
    <xf numFmtId="0" fontId="18" fillId="0" borderId="0" xfId="0" applyFont="1" applyAlignment="1">
      <alignment vertical="center"/>
    </xf>
    <xf numFmtId="0" fontId="18" fillId="0" borderId="5" xfId="0" applyFont="1" applyBorder="1" applyAlignment="1">
      <alignment vertical="center" wrapText="1"/>
    </xf>
    <xf numFmtId="0" fontId="20" fillId="0" borderId="1" xfId="0" applyFont="1" applyBorder="1" applyAlignment="1">
      <alignment vertical="center" wrapText="1"/>
    </xf>
    <xf numFmtId="46" fontId="18" fillId="0" borderId="1" xfId="0" applyNumberFormat="1" applyFont="1" applyBorder="1" applyAlignment="1">
      <alignment horizontal="left" vertical="center"/>
    </xf>
    <xf numFmtId="9" fontId="18" fillId="0" borderId="1" xfId="0" applyNumberFormat="1" applyFont="1" applyBorder="1" applyAlignment="1">
      <alignment horizontal="left" vertical="center"/>
    </xf>
    <xf numFmtId="16" fontId="18" fillId="0" borderId="1" xfId="0" applyNumberFormat="1" applyFont="1" applyBorder="1" applyAlignment="1">
      <alignment horizontal="left" vertical="center"/>
    </xf>
    <xf numFmtId="167" fontId="18" fillId="0" borderId="1" xfId="0" applyNumberFormat="1" applyFont="1" applyBorder="1" applyAlignment="1">
      <alignment horizontal="center" vertical="center" wrapText="1"/>
    </xf>
    <xf numFmtId="0" fontId="23" fillId="6" borderId="3" xfId="0" applyFont="1" applyFill="1" applyBorder="1" applyAlignment="1">
      <alignment horizontal="left" vertical="center" wrapText="1"/>
    </xf>
    <xf numFmtId="0" fontId="32" fillId="0" borderId="0" xfId="0" applyFont="1" applyAlignment="1">
      <alignment vertical="center" wrapText="1"/>
    </xf>
    <xf numFmtId="0" fontId="32" fillId="0" borderId="0" xfId="0" applyFont="1"/>
    <xf numFmtId="0" fontId="33" fillId="6" borderId="3" xfId="0" applyFont="1" applyFill="1" applyBorder="1" applyAlignment="1">
      <alignment horizontal="center" vertical="center" wrapText="1"/>
    </xf>
    <xf numFmtId="0" fontId="33" fillId="6" borderId="15" xfId="0" applyFont="1" applyFill="1" applyBorder="1" applyAlignment="1">
      <alignment horizontal="center" vertical="center" wrapText="1"/>
    </xf>
    <xf numFmtId="0" fontId="33" fillId="4" borderId="13" xfId="0" applyFont="1" applyFill="1" applyBorder="1" applyAlignment="1">
      <alignment horizontal="center" vertical="center" wrapText="1"/>
    </xf>
    <xf numFmtId="0" fontId="32" fillId="0" borderId="1" xfId="0" applyFont="1" applyBorder="1" applyAlignment="1">
      <alignment vertical="center" wrapText="1"/>
    </xf>
    <xf numFmtId="0" fontId="33" fillId="0" borderId="0" xfId="0" applyFont="1"/>
    <xf numFmtId="0" fontId="32" fillId="0" borderId="1"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4" xfId="0" applyFont="1" applyBorder="1" applyAlignment="1">
      <alignment horizontal="center" vertical="center"/>
    </xf>
    <xf numFmtId="169" fontId="32" fillId="0" borderId="14" xfId="0" applyNumberFormat="1" applyFont="1" applyBorder="1" applyAlignment="1">
      <alignment horizontal="center" vertical="center"/>
    </xf>
    <xf numFmtId="0" fontId="33" fillId="0" borderId="1" xfId="0" applyFont="1" applyBorder="1" applyAlignment="1">
      <alignment vertical="center" wrapText="1"/>
    </xf>
    <xf numFmtId="0" fontId="18" fillId="3" borderId="1" xfId="0" applyFont="1" applyFill="1" applyBorder="1" applyAlignment="1">
      <alignment horizontal="center" vertical="center" wrapText="1"/>
    </xf>
    <xf numFmtId="0" fontId="24" fillId="0" borderId="1" xfId="0" applyFont="1" applyBorder="1" applyAlignment="1">
      <alignment wrapText="1"/>
    </xf>
    <xf numFmtId="0" fontId="24" fillId="0" borderId="1" xfId="0" applyFont="1" applyBorder="1"/>
    <xf numFmtId="0" fontId="27" fillId="6" borderId="3" xfId="0" applyFont="1" applyFill="1" applyBorder="1" applyAlignment="1">
      <alignment horizontal="center"/>
    </xf>
    <xf numFmtId="0" fontId="24" fillId="0" borderId="1" xfId="0" applyFont="1" applyBorder="1" applyAlignment="1">
      <alignment horizontal="center"/>
    </xf>
    <xf numFmtId="0" fontId="24" fillId="0" borderId="14" xfId="0" applyFont="1" applyBorder="1" applyAlignment="1">
      <alignment horizontal="center" vertical="center"/>
    </xf>
    <xf numFmtId="0" fontId="19" fillId="10" borderId="1" xfId="0" applyFont="1" applyFill="1" applyBorder="1" applyAlignment="1">
      <alignment horizontal="center" vertical="center" wrapText="1"/>
    </xf>
    <xf numFmtId="0" fontId="19" fillId="10" borderId="1" xfId="0" applyFont="1" applyFill="1" applyBorder="1" applyAlignment="1">
      <alignment horizontal="left" vertical="center" wrapText="1"/>
    </xf>
    <xf numFmtId="3" fontId="19" fillId="0" borderId="14" xfId="0" applyNumberFormat="1" applyFont="1" applyBorder="1" applyAlignment="1">
      <alignment horizontal="center" vertical="center" wrapText="1"/>
    </xf>
    <xf numFmtId="167" fontId="3" fillId="0" borderId="10" xfId="0" applyNumberFormat="1" applyFont="1" applyBorder="1" applyAlignment="1">
      <alignment horizontal="center"/>
    </xf>
    <xf numFmtId="0" fontId="3" fillId="0" borderId="10" xfId="0" applyFont="1" applyBorder="1"/>
    <xf numFmtId="167" fontId="3" fillId="0" borderId="14" xfId="0" applyNumberFormat="1" applyFont="1" applyBorder="1" applyAlignment="1">
      <alignment horizontal="center"/>
    </xf>
    <xf numFmtId="0" fontId="3" fillId="0" borderId="14" xfId="0" applyFont="1" applyBorder="1"/>
    <xf numFmtId="0" fontId="3" fillId="0" borderId="14" xfId="0" applyFont="1" applyBorder="1" applyAlignment="1">
      <alignment wrapText="1"/>
    </xf>
    <xf numFmtId="0" fontId="18" fillId="0" borderId="5" xfId="0" applyFont="1" applyBorder="1" applyAlignment="1">
      <alignment horizontal="left" vertical="center" wrapText="1"/>
    </xf>
    <xf numFmtId="165" fontId="4" fillId="0" borderId="0" xfId="1" applyFont="1"/>
    <xf numFmtId="3" fontId="23" fillId="6" borderId="14" xfId="0" applyNumberFormat="1" applyFont="1" applyFill="1" applyBorder="1" applyAlignment="1">
      <alignment horizontal="center" vertical="center" wrapText="1"/>
    </xf>
    <xf numFmtId="0" fontId="19" fillId="4" borderId="3" xfId="0" applyFont="1" applyFill="1" applyBorder="1" applyAlignment="1">
      <alignment horizontal="left" vertical="center" wrapText="1"/>
    </xf>
    <xf numFmtId="0" fontId="19" fillId="4" borderId="3" xfId="0" applyFont="1" applyFill="1" applyBorder="1" applyAlignment="1">
      <alignment horizontal="center" vertical="center" wrapText="1"/>
    </xf>
    <xf numFmtId="0" fontId="19" fillId="4" borderId="14" xfId="0" applyFont="1" applyFill="1" applyBorder="1" applyAlignment="1">
      <alignment horizontal="center" vertical="center" wrapText="1"/>
    </xf>
    <xf numFmtId="167" fontId="23" fillId="10" borderId="3" xfId="0" applyNumberFormat="1" applyFont="1" applyFill="1" applyBorder="1" applyAlignment="1">
      <alignment horizontal="center" vertical="center" wrapText="1"/>
    </xf>
    <xf numFmtId="0" fontId="23" fillId="10" borderId="3" xfId="0" applyFont="1" applyFill="1" applyBorder="1" applyAlignment="1">
      <alignment horizontal="left" vertical="center" wrapText="1"/>
    </xf>
    <xf numFmtId="0" fontId="19" fillId="10" borderId="3" xfId="0" applyFont="1" applyFill="1" applyBorder="1" applyAlignment="1">
      <alignment horizontal="center" vertical="center" wrapText="1"/>
    </xf>
    <xf numFmtId="0" fontId="19" fillId="10" borderId="14" xfId="0" applyFont="1" applyFill="1" applyBorder="1" applyAlignment="1">
      <alignment horizontal="center" vertical="center" wrapText="1"/>
    </xf>
    <xf numFmtId="0" fontId="19" fillId="10" borderId="0" xfId="0" applyFont="1" applyFill="1" applyAlignment="1">
      <alignment horizontal="center" vertical="center" wrapText="1"/>
    </xf>
    <xf numFmtId="49" fontId="19" fillId="0" borderId="1" xfId="0" applyNumberFormat="1" applyFont="1" applyBorder="1" applyAlignment="1">
      <alignment horizontal="center" vertical="center" wrapText="1"/>
    </xf>
    <xf numFmtId="167" fontId="23" fillId="10" borderId="1" xfId="0" applyNumberFormat="1" applyFont="1" applyFill="1" applyBorder="1" applyAlignment="1">
      <alignment horizontal="center" vertical="center" wrapText="1"/>
    </xf>
    <xf numFmtId="0" fontId="23" fillId="10" borderId="1" xfId="0" applyFont="1" applyFill="1" applyBorder="1" applyAlignment="1">
      <alignment horizontal="left" vertical="center" wrapText="1"/>
    </xf>
    <xf numFmtId="0" fontId="23" fillId="4" borderId="3" xfId="0" applyFont="1" applyFill="1" applyBorder="1" applyAlignment="1">
      <alignment horizontal="left" vertical="center" wrapText="1"/>
    </xf>
    <xf numFmtId="0" fontId="23" fillId="0" borderId="0" xfId="0" applyFont="1" applyAlignment="1">
      <alignment horizontal="center" vertical="center" wrapText="1"/>
    </xf>
    <xf numFmtId="49" fontId="23" fillId="0" borderId="1" xfId="0" applyNumberFormat="1" applyFont="1" applyBorder="1" applyAlignment="1">
      <alignment horizontal="center" vertical="center" wrapText="1"/>
    </xf>
    <xf numFmtId="0" fontId="19" fillId="5" borderId="1" xfId="0" applyFont="1" applyFill="1" applyBorder="1" applyAlignment="1">
      <alignment horizontal="center"/>
    </xf>
    <xf numFmtId="0" fontId="2" fillId="0" borderId="8" xfId="2" applyAlignment="1" applyProtection="1">
      <alignment vertical="center"/>
      <protection locked="0"/>
    </xf>
    <xf numFmtId="0" fontId="2" fillId="12" borderId="8" xfId="2" applyFill="1" applyAlignment="1" applyProtection="1">
      <alignment vertical="center"/>
      <protection locked="0"/>
    </xf>
    <xf numFmtId="0" fontId="2" fillId="0" borderId="8" xfId="2" applyAlignment="1" applyProtection="1">
      <alignment horizontal="center" vertical="center"/>
      <protection locked="0"/>
    </xf>
    <xf numFmtId="0" fontId="36" fillId="12" borderId="8" xfId="2" applyFont="1" applyFill="1" applyAlignment="1" applyProtection="1">
      <alignment vertical="center"/>
      <protection locked="0"/>
    </xf>
    <xf numFmtId="0" fontId="36" fillId="0" borderId="8" xfId="2" applyFont="1" applyAlignment="1" applyProtection="1">
      <alignment horizontal="center" vertical="center"/>
      <protection locked="0"/>
    </xf>
    <xf numFmtId="0" fontId="36" fillId="0" borderId="8" xfId="2" applyFont="1" applyAlignment="1" applyProtection="1">
      <alignment vertical="center"/>
      <protection locked="0"/>
    </xf>
    <xf numFmtId="0" fontId="2" fillId="0" borderId="8" xfId="2" applyAlignment="1" applyProtection="1">
      <alignment vertical="center" wrapText="1"/>
      <protection locked="0"/>
    </xf>
    <xf numFmtId="0" fontId="36" fillId="12" borderId="8" xfId="2" applyFont="1" applyFill="1" applyAlignment="1" applyProtection="1">
      <alignment vertical="center" wrapText="1"/>
      <protection locked="0"/>
    </xf>
    <xf numFmtId="165" fontId="36" fillId="0" borderId="8" xfId="2" applyNumberFormat="1" applyFont="1" applyAlignment="1" applyProtection="1">
      <alignment horizontal="center" vertical="center"/>
      <protection locked="0"/>
    </xf>
    <xf numFmtId="170" fontId="10" fillId="0" borderId="8" xfId="3" applyFont="1" applyAlignment="1" applyProtection="1">
      <alignment horizontal="center" vertical="center" wrapText="1"/>
      <protection locked="0"/>
    </xf>
    <xf numFmtId="170" fontId="10" fillId="0" borderId="8" xfId="3" applyFont="1" applyAlignment="1" applyProtection="1">
      <alignment horizontal="center" vertical="center" wrapText="1"/>
    </xf>
    <xf numFmtId="0" fontId="10" fillId="0" borderId="8" xfId="2" applyFont="1" applyAlignment="1" applyProtection="1">
      <alignment horizontal="left" vertical="center" wrapText="1"/>
      <protection locked="0"/>
    </xf>
    <xf numFmtId="171" fontId="10" fillId="0" borderId="8" xfId="2" applyNumberFormat="1" applyFont="1" applyAlignment="1" applyProtection="1">
      <alignment horizontal="center" vertical="center" wrapText="1"/>
      <protection locked="0"/>
    </xf>
    <xf numFmtId="0" fontId="36" fillId="14" borderId="17" xfId="2" applyFont="1" applyFill="1" applyBorder="1" applyAlignment="1" applyProtection="1">
      <alignment vertical="center"/>
      <protection locked="0"/>
    </xf>
    <xf numFmtId="0" fontId="2" fillId="0" borderId="17" xfId="2" applyBorder="1" applyAlignment="1" applyProtection="1">
      <alignment vertical="center"/>
      <protection locked="0"/>
    </xf>
    <xf numFmtId="0" fontId="2" fillId="0" borderId="19" xfId="2" applyBorder="1" applyAlignment="1" applyProtection="1">
      <alignment vertical="center"/>
      <protection locked="0"/>
    </xf>
    <xf numFmtId="0" fontId="2" fillId="0" borderId="8" xfId="2" applyAlignment="1" applyProtection="1">
      <alignment horizontal="left" vertical="center"/>
      <protection locked="0"/>
    </xf>
    <xf numFmtId="9" fontId="0" fillId="0" borderId="8" xfId="4" applyFont="1" applyBorder="1" applyAlignment="1" applyProtection="1">
      <alignment horizontal="center" vertical="center"/>
      <protection locked="0"/>
    </xf>
    <xf numFmtId="9" fontId="0" fillId="0" borderId="8" xfId="4" applyFont="1" applyBorder="1" applyAlignment="1" applyProtection="1">
      <alignment vertical="center"/>
    </xf>
    <xf numFmtId="172" fontId="40" fillId="12" borderId="8" xfId="2" applyNumberFormat="1" applyFont="1" applyFill="1" applyAlignment="1" applyProtection="1">
      <alignment horizontal="center" vertical="center" wrapText="1"/>
      <protection locked="0"/>
    </xf>
    <xf numFmtId="173" fontId="40" fillId="0" borderId="8" xfId="2" applyNumberFormat="1" applyFont="1" applyAlignment="1" applyProtection="1">
      <alignment horizontal="center" vertical="center" wrapText="1"/>
      <protection locked="0"/>
    </xf>
    <xf numFmtId="172" fontId="40" fillId="0" borderId="8" xfId="2" applyNumberFormat="1" applyFont="1" applyAlignment="1" applyProtection="1">
      <alignment horizontal="center" vertical="center" wrapText="1"/>
      <protection locked="0"/>
    </xf>
    <xf numFmtId="172" fontId="38" fillId="12" borderId="8" xfId="2" applyNumberFormat="1" applyFont="1" applyFill="1" applyAlignment="1" applyProtection="1">
      <alignment horizontal="center" vertical="center" wrapText="1"/>
      <protection locked="0"/>
    </xf>
    <xf numFmtId="172" fontId="38" fillId="7" borderId="8" xfId="2" applyNumberFormat="1" applyFont="1" applyFill="1" applyAlignment="1" applyProtection="1">
      <alignment horizontal="center" vertical="center" wrapText="1"/>
      <protection locked="0"/>
    </xf>
    <xf numFmtId="172" fontId="37" fillId="12" borderId="8" xfId="2" applyNumberFormat="1" applyFont="1" applyFill="1" applyAlignment="1" applyProtection="1">
      <alignment horizontal="center" vertical="center" wrapText="1"/>
      <protection locked="0"/>
    </xf>
    <xf numFmtId="172" fontId="37" fillId="0" borderId="8" xfId="2" applyNumberFormat="1" applyFont="1" applyAlignment="1" applyProtection="1">
      <alignment horizontal="center" vertical="center" wrapText="1"/>
      <protection locked="0"/>
    </xf>
    <xf numFmtId="172" fontId="38" fillId="15" borderId="8" xfId="2" applyNumberFormat="1" applyFont="1" applyFill="1" applyAlignment="1" applyProtection="1">
      <alignment horizontal="center" vertical="center" wrapText="1"/>
      <protection locked="0"/>
    </xf>
    <xf numFmtId="172" fontId="38" fillId="16" borderId="8" xfId="2" applyNumberFormat="1" applyFont="1" applyFill="1" applyAlignment="1" applyProtection="1">
      <alignment horizontal="center" vertical="center" wrapText="1"/>
      <protection locked="0"/>
    </xf>
    <xf numFmtId="172" fontId="38" fillId="17" borderId="8" xfId="2" applyNumberFormat="1" applyFont="1" applyFill="1" applyAlignment="1" applyProtection="1">
      <alignment horizontal="center" vertical="center" wrapText="1"/>
      <protection locked="0"/>
    </xf>
    <xf numFmtId="172" fontId="37" fillId="18" borderId="8" xfId="2" applyNumberFormat="1" applyFont="1" applyFill="1" applyAlignment="1" applyProtection="1">
      <alignment horizontal="center" vertical="center" wrapText="1"/>
      <protection locked="0"/>
    </xf>
    <xf numFmtId="172" fontId="37" fillId="13" borderId="8" xfId="2" applyNumberFormat="1" applyFont="1" applyFill="1" applyAlignment="1" applyProtection="1">
      <alignment horizontal="center" vertical="center" wrapText="1"/>
      <protection locked="0"/>
    </xf>
    <xf numFmtId="0" fontId="40" fillId="0" borderId="8" xfId="2" applyFont="1" applyAlignment="1" applyProtection="1">
      <alignment vertical="center" wrapText="1"/>
      <protection locked="0"/>
    </xf>
    <xf numFmtId="164" fontId="38" fillId="12" borderId="8" xfId="3" applyNumberFormat="1" applyFont="1" applyFill="1" applyAlignment="1" applyProtection="1">
      <alignment horizontal="center" vertical="center" wrapText="1"/>
      <protection locked="0"/>
    </xf>
    <xf numFmtId="164" fontId="38" fillId="19" borderId="8" xfId="3" applyNumberFormat="1" applyFont="1" applyFill="1" applyBorder="1" applyAlignment="1" applyProtection="1">
      <alignment horizontal="center" vertical="center" wrapText="1"/>
      <protection locked="0"/>
    </xf>
    <xf numFmtId="0" fontId="38" fillId="19" borderId="8" xfId="2" applyFont="1" applyFill="1" applyAlignment="1" applyProtection="1">
      <alignment horizontal="center" vertical="center" wrapText="1"/>
      <protection locked="0"/>
    </xf>
    <xf numFmtId="164" fontId="38" fillId="12" borderId="8" xfId="3" applyNumberFormat="1" applyFont="1" applyFill="1" applyAlignment="1" applyProtection="1">
      <alignment horizontal="center" vertical="center" wrapText="1"/>
    </xf>
    <xf numFmtId="164" fontId="38" fillId="19" borderId="8" xfId="3" applyNumberFormat="1" applyFont="1" applyFill="1" applyBorder="1" applyAlignment="1" applyProtection="1">
      <alignment horizontal="center" vertical="center" wrapText="1"/>
    </xf>
    <xf numFmtId="164" fontId="40" fillId="12" borderId="8" xfId="3" applyNumberFormat="1" applyFont="1" applyFill="1" applyAlignment="1" applyProtection="1">
      <alignment horizontal="center" vertical="center" wrapText="1"/>
      <protection locked="0"/>
    </xf>
    <xf numFmtId="164" fontId="40" fillId="0" borderId="8" xfId="3" applyNumberFormat="1" applyFont="1" applyBorder="1" applyAlignment="1" applyProtection="1">
      <alignment horizontal="center" vertical="center" wrapText="1"/>
      <protection locked="0"/>
    </xf>
    <xf numFmtId="0" fontId="40" fillId="0" borderId="8" xfId="2" applyFont="1" applyAlignment="1" applyProtection="1">
      <alignment horizontal="center" vertical="center" wrapText="1"/>
      <protection locked="0"/>
    </xf>
    <xf numFmtId="164" fontId="40" fillId="12" borderId="8" xfId="3" applyNumberFormat="1" applyFont="1" applyFill="1" applyAlignment="1" applyProtection="1">
      <alignment horizontal="center" vertical="center" wrapText="1"/>
    </xf>
    <xf numFmtId="164" fontId="40" fillId="0" borderId="8" xfId="3" applyNumberFormat="1" applyFont="1" applyBorder="1" applyAlignment="1" applyProtection="1">
      <alignment horizontal="center" vertical="center" wrapText="1"/>
    </xf>
    <xf numFmtId="0" fontId="2" fillId="13" borderId="8" xfId="2" applyFill="1" applyAlignment="1" applyProtection="1">
      <alignment vertical="center"/>
      <protection locked="0"/>
    </xf>
    <xf numFmtId="172" fontId="38" fillId="13" borderId="8" xfId="2" applyNumberFormat="1" applyFont="1" applyFill="1" applyAlignment="1" applyProtection="1">
      <alignment horizontal="center" vertical="center" wrapText="1"/>
      <protection locked="0"/>
    </xf>
    <xf numFmtId="174" fontId="40" fillId="13" borderId="8" xfId="5" applyFont="1" applyFill="1" applyBorder="1" applyAlignment="1" applyProtection="1">
      <alignment vertical="center" wrapText="1"/>
      <protection locked="0"/>
    </xf>
    <xf numFmtId="174" fontId="40" fillId="13" borderId="8" xfId="5" applyFont="1" applyFill="1" applyBorder="1" applyAlignment="1" applyProtection="1">
      <alignment vertical="center" wrapText="1"/>
    </xf>
    <xf numFmtId="172" fontId="38" fillId="0" borderId="8" xfId="2" applyNumberFormat="1" applyFont="1" applyAlignment="1" applyProtection="1">
      <alignment horizontal="center" vertical="center" wrapText="1"/>
      <protection locked="0"/>
    </xf>
    <xf numFmtId="0" fontId="2" fillId="20" borderId="8" xfId="2" applyFill="1" applyAlignment="1" applyProtection="1">
      <alignment vertical="center"/>
      <protection locked="0"/>
    </xf>
    <xf numFmtId="172" fontId="38" fillId="22" borderId="8" xfId="2" applyNumberFormat="1" applyFont="1" applyFill="1" applyAlignment="1" applyProtection="1">
      <alignment horizontal="center" vertical="center" wrapText="1"/>
      <protection locked="0"/>
    </xf>
    <xf numFmtId="172" fontId="38" fillId="23" borderId="8" xfId="2" applyNumberFormat="1" applyFont="1" applyFill="1" applyAlignment="1" applyProtection="1">
      <alignment horizontal="center" vertical="center" wrapText="1"/>
      <protection locked="0"/>
    </xf>
    <xf numFmtId="172" fontId="37" fillId="10" borderId="8" xfId="2" applyNumberFormat="1" applyFont="1" applyFill="1" applyAlignment="1" applyProtection="1">
      <alignment horizontal="center" vertical="center" wrapText="1"/>
      <protection locked="0"/>
    </xf>
    <xf numFmtId="172" fontId="40" fillId="26" borderId="8" xfId="2" applyNumberFormat="1" applyFont="1" applyFill="1" applyAlignment="1" applyProtection="1">
      <alignment horizontal="center" vertical="center" wrapText="1"/>
      <protection locked="0"/>
    </xf>
    <xf numFmtId="172" fontId="37" fillId="26" borderId="8" xfId="2" applyNumberFormat="1" applyFont="1" applyFill="1" applyAlignment="1" applyProtection="1">
      <alignment horizontal="center" vertical="center" wrapText="1"/>
      <protection locked="0"/>
    </xf>
    <xf numFmtId="172" fontId="37" fillId="27" borderId="8" xfId="2" applyNumberFormat="1" applyFont="1" applyFill="1" applyAlignment="1" applyProtection="1">
      <alignment horizontal="center" vertical="center" wrapText="1"/>
      <protection locked="0"/>
    </xf>
    <xf numFmtId="176" fontId="37" fillId="12" borderId="8" xfId="2" applyNumberFormat="1" applyFont="1" applyFill="1" applyAlignment="1" applyProtection="1">
      <alignment horizontal="center" vertical="center" wrapText="1"/>
      <protection locked="0"/>
    </xf>
    <xf numFmtId="176" fontId="37" fillId="0" borderId="8" xfId="2" applyNumberFormat="1" applyFont="1" applyAlignment="1" applyProtection="1">
      <alignment horizontal="center" vertical="center" wrapText="1"/>
      <protection locked="0"/>
    </xf>
    <xf numFmtId="172" fontId="40" fillId="18" borderId="8" xfId="2" applyNumberFormat="1" applyFont="1" applyFill="1" applyAlignment="1" applyProtection="1">
      <alignment horizontal="center" vertical="center" wrapText="1"/>
      <protection locked="0"/>
    </xf>
    <xf numFmtId="177" fontId="37" fillId="10" borderId="8" xfId="2" applyNumberFormat="1" applyFont="1" applyFill="1" applyAlignment="1" applyProtection="1">
      <alignment horizontal="center" vertical="center" wrapText="1"/>
      <protection locked="0"/>
    </xf>
    <xf numFmtId="172" fontId="38" fillId="28" borderId="8" xfId="2" applyNumberFormat="1" applyFont="1" applyFill="1" applyAlignment="1" applyProtection="1">
      <alignment horizontal="center" vertical="center" wrapText="1"/>
      <protection locked="0"/>
    </xf>
    <xf numFmtId="172" fontId="38" fillId="10" borderId="8" xfId="2" applyNumberFormat="1" applyFont="1" applyFill="1" applyAlignment="1" applyProtection="1">
      <alignment horizontal="center" vertical="center" wrapText="1"/>
      <protection locked="0"/>
    </xf>
    <xf numFmtId="178" fontId="37" fillId="10" borderId="8" xfId="2" applyNumberFormat="1" applyFont="1" applyFill="1" applyAlignment="1" applyProtection="1">
      <alignment horizontal="center" vertical="center" wrapText="1"/>
      <protection locked="0"/>
    </xf>
    <xf numFmtId="179" fontId="37" fillId="10" borderId="8" xfId="2" applyNumberFormat="1" applyFont="1" applyFill="1" applyAlignment="1" applyProtection="1">
      <alignment horizontal="center" vertical="center" wrapText="1"/>
      <protection locked="0"/>
    </xf>
    <xf numFmtId="172" fontId="40" fillId="13" borderId="8" xfId="2" applyNumberFormat="1" applyFont="1" applyFill="1" applyAlignment="1" applyProtection="1">
      <alignment horizontal="center" vertical="center" wrapText="1"/>
      <protection locked="0"/>
    </xf>
    <xf numFmtId="172" fontId="38" fillId="30" borderId="8" xfId="2" applyNumberFormat="1" applyFont="1" applyFill="1" applyAlignment="1" applyProtection="1">
      <alignment horizontal="center" vertical="center" wrapText="1"/>
      <protection locked="0"/>
    </xf>
    <xf numFmtId="179" fontId="37" fillId="12" borderId="8" xfId="2" applyNumberFormat="1" applyFont="1" applyFill="1" applyAlignment="1" applyProtection="1">
      <alignment horizontal="center" vertical="center" wrapText="1"/>
      <protection locked="0"/>
    </xf>
    <xf numFmtId="172" fontId="37" fillId="31" borderId="8" xfId="2" applyNumberFormat="1" applyFont="1" applyFill="1" applyAlignment="1" applyProtection="1">
      <alignment horizontal="center" vertical="center" wrapText="1"/>
      <protection locked="0"/>
    </xf>
    <xf numFmtId="174" fontId="40" fillId="0" borderId="8" xfId="5" applyFont="1" applyFill="1" applyBorder="1" applyAlignment="1" applyProtection="1">
      <alignment vertical="center" wrapText="1"/>
      <protection locked="0"/>
    </xf>
    <xf numFmtId="174" fontId="40" fillId="0" borderId="8" xfId="5" applyFont="1" applyFill="1" applyBorder="1" applyAlignment="1" applyProtection="1">
      <alignment vertical="center" wrapText="1"/>
    </xf>
    <xf numFmtId="172" fontId="37" fillId="0" borderId="8" xfId="6" applyNumberFormat="1" applyFont="1" applyAlignment="1" applyProtection="1">
      <alignment horizontal="center" vertical="center" wrapText="1"/>
      <protection locked="0"/>
    </xf>
    <xf numFmtId="0" fontId="1" fillId="0" borderId="8" xfId="2" applyFont="1" applyAlignment="1" applyProtection="1">
      <alignment vertical="center"/>
      <protection locked="0"/>
    </xf>
    <xf numFmtId="172" fontId="39" fillId="12" borderId="8" xfId="2" applyNumberFormat="1" applyFont="1" applyFill="1" applyAlignment="1" applyProtection="1">
      <alignment horizontal="center" vertical="center" wrapText="1"/>
      <protection locked="0"/>
    </xf>
    <xf numFmtId="172" fontId="39" fillId="0" borderId="14" xfId="2" applyNumberFormat="1" applyFont="1" applyBorder="1" applyAlignment="1" applyProtection="1">
      <alignment horizontal="center" vertical="center" wrapText="1"/>
      <protection locked="0"/>
    </xf>
    <xf numFmtId="173" fontId="54" fillId="34" borderId="20" xfId="2" applyNumberFormat="1" applyFont="1" applyFill="1" applyBorder="1" applyAlignment="1" applyProtection="1">
      <alignment vertical="center" wrapText="1"/>
      <protection locked="0"/>
    </xf>
    <xf numFmtId="0" fontId="2" fillId="12" borderId="8" xfId="2" applyFill="1" applyAlignment="1" applyProtection="1">
      <alignment horizontal="center" vertical="center"/>
      <protection locked="0"/>
    </xf>
    <xf numFmtId="0" fontId="36" fillId="12" borderId="8" xfId="2" applyFont="1" applyFill="1" applyAlignment="1" applyProtection="1">
      <alignment horizontal="center" vertical="center"/>
      <protection locked="0"/>
    </xf>
    <xf numFmtId="0" fontId="10" fillId="0" borderId="8" xfId="2" applyFont="1" applyAlignment="1" applyProtection="1">
      <alignment horizontal="center" vertical="center" wrapText="1"/>
      <protection locked="0"/>
    </xf>
    <xf numFmtId="172" fontId="10" fillId="0" borderId="14" xfId="2" applyNumberFormat="1" applyFont="1" applyBorder="1" applyAlignment="1" applyProtection="1">
      <alignment horizontal="center" vertical="center" wrapText="1"/>
      <protection locked="0"/>
    </xf>
    <xf numFmtId="0" fontId="10" fillId="0" borderId="14" xfId="2" applyFont="1" applyBorder="1" applyAlignment="1" applyProtection="1">
      <alignment horizontal="center" vertical="center" wrapText="1"/>
      <protection locked="0"/>
    </xf>
    <xf numFmtId="172" fontId="36" fillId="0" borderId="14" xfId="2" applyNumberFormat="1" applyFont="1" applyBorder="1" applyAlignment="1" applyProtection="1">
      <alignment horizontal="center" vertical="center"/>
      <protection locked="0"/>
    </xf>
    <xf numFmtId="0" fontId="36" fillId="14" borderId="17" xfId="2" applyFont="1" applyFill="1" applyBorder="1" applyAlignment="1" applyProtection="1">
      <alignment horizontal="center" vertical="center"/>
      <protection locked="0"/>
    </xf>
    <xf numFmtId="0" fontId="2" fillId="0" borderId="17" xfId="2" applyBorder="1" applyAlignment="1" applyProtection="1">
      <alignment horizontal="center" vertical="center"/>
      <protection locked="0"/>
    </xf>
    <xf numFmtId="0" fontId="2" fillId="0" borderId="19" xfId="2" applyBorder="1" applyAlignment="1" applyProtection="1">
      <alignment horizontal="center" vertical="center"/>
      <protection locked="0"/>
    </xf>
    <xf numFmtId="9" fontId="0" fillId="0" borderId="8" xfId="4" applyFont="1" applyBorder="1" applyAlignment="1" applyProtection="1">
      <alignment horizontal="center" vertical="center"/>
    </xf>
    <xf numFmtId="172" fontId="39" fillId="35" borderId="8" xfId="2" applyNumberFormat="1" applyFont="1" applyFill="1" applyAlignment="1" applyProtection="1">
      <alignment horizontal="center" vertical="center" wrapText="1"/>
      <protection locked="0"/>
    </xf>
    <xf numFmtId="172" fontId="40" fillId="10" borderId="8" xfId="2" applyNumberFormat="1" applyFont="1" applyFill="1" applyAlignment="1" applyProtection="1">
      <alignment horizontal="center" vertical="center" wrapText="1"/>
      <protection locked="0"/>
    </xf>
    <xf numFmtId="0" fontId="54" fillId="34" borderId="8" xfId="2" applyFont="1" applyFill="1" applyAlignment="1" applyProtection="1">
      <alignment horizontal="center" vertical="center" wrapText="1"/>
      <protection locked="0"/>
    </xf>
    <xf numFmtId="0" fontId="10" fillId="0" borderId="26" xfId="2" applyFont="1" applyBorder="1" applyAlignment="1" applyProtection="1">
      <alignment vertical="center" wrapText="1"/>
      <protection locked="0"/>
    </xf>
    <xf numFmtId="0" fontId="10" fillId="0" borderId="23" xfId="2" applyFont="1" applyBorder="1" applyAlignment="1" applyProtection="1">
      <alignment vertical="center" wrapText="1"/>
      <protection locked="0"/>
    </xf>
    <xf numFmtId="10" fontId="10" fillId="0" borderId="21" xfId="7" applyNumberFormat="1" applyFont="1" applyBorder="1" applyAlignment="1" applyProtection="1">
      <alignment horizontal="center" vertical="center" wrapText="1"/>
      <protection locked="0"/>
    </xf>
    <xf numFmtId="0" fontId="36" fillId="14" borderId="25" xfId="2" applyFont="1" applyFill="1" applyBorder="1" applyAlignment="1" applyProtection="1">
      <alignment vertical="center"/>
      <protection locked="0"/>
    </xf>
    <xf numFmtId="0" fontId="40" fillId="0" borderId="8" xfId="2" applyFont="1" applyAlignment="1">
      <alignment horizontal="center" vertical="center" wrapText="1"/>
    </xf>
    <xf numFmtId="0" fontId="2" fillId="0" borderId="8" xfId="2" applyAlignment="1">
      <alignment vertical="center"/>
    </xf>
    <xf numFmtId="0" fontId="2" fillId="0" borderId="8" xfId="2" applyAlignment="1">
      <alignment horizontal="center" vertical="center"/>
    </xf>
    <xf numFmtId="0" fontId="2" fillId="12" borderId="8" xfId="2" applyFill="1" applyAlignment="1">
      <alignment vertical="center"/>
    </xf>
    <xf numFmtId="0" fontId="37" fillId="10" borderId="8" xfId="2" applyFont="1" applyFill="1" applyAlignment="1">
      <alignment horizontal="center" vertical="center" wrapText="1"/>
    </xf>
    <xf numFmtId="0" fontId="36" fillId="0" borderId="8" xfId="2" applyFont="1" applyAlignment="1">
      <alignment vertical="center"/>
    </xf>
    <xf numFmtId="0" fontId="36" fillId="0" borderId="8" xfId="2" applyFont="1" applyAlignment="1">
      <alignment horizontal="center" vertical="center"/>
    </xf>
    <xf numFmtId="0" fontId="36" fillId="12" borderId="8" xfId="2" applyFont="1" applyFill="1" applyAlignment="1">
      <alignment vertical="center"/>
    </xf>
    <xf numFmtId="0" fontId="39" fillId="0" borderId="8" xfId="2" applyFont="1" applyAlignment="1">
      <alignment vertical="center" wrapText="1"/>
    </xf>
    <xf numFmtId="0" fontId="39" fillId="0" borderId="8" xfId="2" applyFont="1" applyAlignment="1">
      <alignment horizontal="left" vertical="center" wrapText="1"/>
    </xf>
    <xf numFmtId="0" fontId="37" fillId="0" borderId="8" xfId="2" applyFont="1" applyAlignment="1">
      <alignment vertical="center" wrapText="1"/>
    </xf>
    <xf numFmtId="173" fontId="54" fillId="34" borderId="20" xfId="2" applyNumberFormat="1" applyFont="1" applyFill="1" applyBorder="1" applyAlignment="1">
      <alignment vertical="center" wrapText="1"/>
    </xf>
    <xf numFmtId="172" fontId="40" fillId="12" borderId="8" xfId="2" applyNumberFormat="1" applyFont="1" applyFill="1" applyAlignment="1">
      <alignment horizontal="center" vertical="center" wrapText="1"/>
    </xf>
    <xf numFmtId="0" fontId="39" fillId="0" borderId="8" xfId="2" applyFont="1" applyAlignment="1">
      <alignment horizontal="center" vertical="center" wrapText="1"/>
    </xf>
    <xf numFmtId="0" fontId="53" fillId="0" borderId="8" xfId="2" applyFont="1" applyAlignment="1">
      <alignment horizontal="justify" vertical="center" wrapText="1"/>
    </xf>
    <xf numFmtId="0" fontId="39" fillId="0" borderId="14" xfId="2" applyFont="1" applyBorder="1" applyAlignment="1">
      <alignment horizontal="center" vertical="center" wrapText="1"/>
    </xf>
    <xf numFmtId="172" fontId="39" fillId="0" borderId="14" xfId="2" applyNumberFormat="1" applyFont="1" applyBorder="1" applyAlignment="1">
      <alignment horizontal="center" vertical="center" wrapText="1"/>
    </xf>
    <xf numFmtId="172" fontId="39" fillId="12" borderId="8" xfId="2" applyNumberFormat="1" applyFont="1" applyFill="1" applyAlignment="1">
      <alignment horizontal="center" vertical="center" wrapText="1"/>
    </xf>
    <xf numFmtId="0" fontId="40" fillId="0" borderId="8" xfId="2" applyFont="1" applyAlignment="1">
      <alignment vertical="center" wrapText="1"/>
    </xf>
    <xf numFmtId="0" fontId="43" fillId="0" borderId="8" xfId="2" applyFont="1" applyAlignment="1">
      <alignment horizontal="justify" vertical="center" wrapText="1"/>
    </xf>
    <xf numFmtId="172" fontId="40" fillId="0" borderId="8" xfId="2" applyNumberFormat="1" applyFont="1" applyAlignment="1">
      <alignment horizontal="center" vertical="center" wrapText="1"/>
    </xf>
    <xf numFmtId="0" fontId="38" fillId="7" borderId="8" xfId="2" applyFont="1" applyFill="1" applyAlignment="1">
      <alignment horizontal="center" vertical="center" wrapText="1"/>
    </xf>
    <xf numFmtId="0" fontId="44" fillId="7" borderId="8" xfId="2" applyFont="1" applyFill="1" applyAlignment="1">
      <alignment horizontal="justify" vertical="center" wrapText="1"/>
    </xf>
    <xf numFmtId="172" fontId="38" fillId="7" borderId="8" xfId="2" applyNumberFormat="1" applyFont="1" applyFill="1" applyAlignment="1">
      <alignment horizontal="center" vertical="center" wrapText="1"/>
    </xf>
    <xf numFmtId="172" fontId="38" fillId="12" borderId="8" xfId="2" applyNumberFormat="1" applyFont="1" applyFill="1" applyAlignment="1">
      <alignment horizontal="center" vertical="center" wrapText="1"/>
    </xf>
    <xf numFmtId="0" fontId="38" fillId="15" borderId="8" xfId="2" applyFont="1" applyFill="1" applyAlignment="1">
      <alignment horizontal="center" vertical="center" wrapText="1"/>
    </xf>
    <xf numFmtId="1" fontId="38" fillId="15" borderId="8" xfId="2" applyNumberFormat="1" applyFont="1" applyFill="1" applyAlignment="1">
      <alignment horizontal="center" vertical="center" wrapText="1"/>
    </xf>
    <xf numFmtId="0" fontId="44" fillId="15" borderId="8" xfId="2" applyFont="1" applyFill="1" applyAlignment="1">
      <alignment horizontal="justify" vertical="center" wrapText="1"/>
    </xf>
    <xf numFmtId="172" fontId="38" fillId="15" borderId="8" xfId="2" applyNumberFormat="1" applyFont="1" applyFill="1" applyAlignment="1">
      <alignment horizontal="center" vertical="center" wrapText="1"/>
    </xf>
    <xf numFmtId="49" fontId="37" fillId="0" borderId="8" xfId="2" applyNumberFormat="1" applyFont="1" applyAlignment="1">
      <alignment horizontal="center" vertical="center" wrapText="1"/>
    </xf>
    <xf numFmtId="0" fontId="45" fillId="8" borderId="8" xfId="2" applyFont="1" applyFill="1" applyAlignment="1">
      <alignment horizontal="justify" vertical="center" wrapText="1"/>
    </xf>
    <xf numFmtId="0" fontId="37" fillId="0" borderId="8" xfId="2" applyFont="1" applyAlignment="1">
      <alignment horizontal="center" vertical="center" wrapText="1"/>
    </xf>
    <xf numFmtId="4" fontId="37" fillId="0" borderId="8" xfId="2" applyNumberFormat="1" applyFont="1" applyAlignment="1">
      <alignment horizontal="center" vertical="center" wrapText="1"/>
    </xf>
    <xf numFmtId="172" fontId="37" fillId="0" borderId="8" xfId="2" applyNumberFormat="1" applyFont="1" applyAlignment="1">
      <alignment horizontal="center" vertical="center" wrapText="1"/>
    </xf>
    <xf numFmtId="172" fontId="37" fillId="12" borderId="8" xfId="2" applyNumberFormat="1" applyFont="1" applyFill="1" applyAlignment="1">
      <alignment horizontal="center" vertical="center" wrapText="1"/>
    </xf>
    <xf numFmtId="49" fontId="37" fillId="27" borderId="8" xfId="2" applyNumberFormat="1" applyFont="1" applyFill="1" applyAlignment="1">
      <alignment horizontal="center" vertical="center" wrapText="1"/>
    </xf>
    <xf numFmtId="0" fontId="45" fillId="33" borderId="8" xfId="2" applyFont="1" applyFill="1" applyAlignment="1">
      <alignment horizontal="left" vertical="center" wrapText="1"/>
    </xf>
    <xf numFmtId="0" fontId="37" fillId="27" borderId="8" xfId="2" applyFont="1" applyFill="1" applyAlignment="1">
      <alignment horizontal="center" vertical="center" wrapText="1"/>
    </xf>
    <xf numFmtId="4" fontId="37" fillId="27" borderId="8" xfId="2" applyNumberFormat="1" applyFont="1" applyFill="1" applyAlignment="1">
      <alignment horizontal="center" vertical="center" wrapText="1"/>
    </xf>
    <xf numFmtId="172" fontId="37" fillId="27" borderId="8" xfId="2" applyNumberFormat="1" applyFont="1" applyFill="1" applyAlignment="1">
      <alignment horizontal="center" vertical="center" wrapText="1"/>
    </xf>
    <xf numFmtId="0" fontId="45" fillId="27" borderId="8" xfId="2" applyFont="1" applyFill="1" applyAlignment="1">
      <alignment horizontal="left" vertical="center" wrapText="1"/>
    </xf>
    <xf numFmtId="49" fontId="37" fillId="10" borderId="8" xfId="2" applyNumberFormat="1" applyFont="1" applyFill="1" applyAlignment="1">
      <alignment horizontal="center" vertical="center" wrapText="1"/>
    </xf>
    <xf numFmtId="49" fontId="37" fillId="33" borderId="8" xfId="2" applyNumberFormat="1" applyFont="1" applyFill="1" applyAlignment="1">
      <alignment horizontal="center" vertical="center" wrapText="1"/>
    </xf>
    <xf numFmtId="0" fontId="43" fillId="27" borderId="8" xfId="2" applyFont="1" applyFill="1" applyAlignment="1">
      <alignment horizontal="left" vertical="center" wrapText="1"/>
    </xf>
    <xf numFmtId="0" fontId="37" fillId="33" borderId="8" xfId="2" applyFont="1" applyFill="1" applyAlignment="1">
      <alignment horizontal="center" vertical="center" wrapText="1"/>
    </xf>
    <xf numFmtId="49" fontId="37" fillId="13" borderId="8" xfId="2" applyNumberFormat="1" applyFont="1" applyFill="1" applyAlignment="1">
      <alignment horizontal="center" vertical="center" wrapText="1"/>
    </xf>
    <xf numFmtId="0" fontId="45" fillId="13" borderId="8" xfId="2" applyFont="1" applyFill="1" applyAlignment="1">
      <alignment horizontal="justify" vertical="center" wrapText="1"/>
    </xf>
    <xf numFmtId="0" fontId="37" fillId="13" borderId="8" xfId="2" applyFont="1" applyFill="1" applyAlignment="1">
      <alignment horizontal="center" vertical="center" wrapText="1"/>
    </xf>
    <xf numFmtId="4" fontId="37" fillId="13" borderId="8" xfId="2" applyNumberFormat="1" applyFont="1" applyFill="1" applyAlignment="1">
      <alignment horizontal="center" vertical="center" wrapText="1"/>
    </xf>
    <xf numFmtId="172" fontId="37" fillId="13" borderId="8" xfId="2" applyNumberFormat="1" applyFont="1" applyFill="1" applyAlignment="1">
      <alignment horizontal="center" vertical="center" wrapText="1"/>
    </xf>
    <xf numFmtId="0" fontId="45" fillId="0" borderId="8" xfId="2" applyFont="1" applyAlignment="1">
      <alignment horizontal="justify" vertical="center" wrapText="1"/>
    </xf>
    <xf numFmtId="172" fontId="37" fillId="0" borderId="8" xfId="6" applyNumberFormat="1" applyFont="1" applyAlignment="1">
      <alignment horizontal="center" vertical="center" wrapText="1"/>
    </xf>
    <xf numFmtId="0" fontId="45" fillId="10" borderId="8" xfId="2" applyFont="1" applyFill="1" applyAlignment="1">
      <alignment horizontal="justify" vertical="center" wrapText="1"/>
    </xf>
    <xf numFmtId="0" fontId="45" fillId="32" borderId="8" xfId="2" applyFont="1" applyFill="1" applyAlignment="1">
      <alignment horizontal="justify" vertical="center" wrapText="1"/>
    </xf>
    <xf numFmtId="0" fontId="37" fillId="32" borderId="8" xfId="2" applyFont="1" applyFill="1" applyAlignment="1">
      <alignment horizontal="center" vertical="center" wrapText="1"/>
    </xf>
    <xf numFmtId="172" fontId="37" fillId="10" borderId="8" xfId="2" applyNumberFormat="1" applyFont="1" applyFill="1" applyAlignment="1">
      <alignment horizontal="center" vertical="center" wrapText="1"/>
    </xf>
    <xf numFmtId="0" fontId="38" fillId="16" borderId="8" xfId="2" applyFont="1" applyFill="1" applyAlignment="1">
      <alignment horizontal="center" vertical="center" wrapText="1"/>
    </xf>
    <xf numFmtId="0" fontId="44" fillId="16" borderId="8" xfId="2" applyFont="1" applyFill="1" applyAlignment="1">
      <alignment horizontal="justify" vertical="center" wrapText="1"/>
    </xf>
    <xf numFmtId="172" fontId="38" fillId="16" borderId="8" xfId="2" applyNumberFormat="1" applyFont="1" applyFill="1" applyAlignment="1">
      <alignment horizontal="center" vertical="center" wrapText="1"/>
    </xf>
    <xf numFmtId="172" fontId="37" fillId="31" borderId="8" xfId="2" applyNumberFormat="1" applyFont="1" applyFill="1" applyAlignment="1">
      <alignment horizontal="center" vertical="center" wrapText="1"/>
    </xf>
    <xf numFmtId="0" fontId="40" fillId="10" borderId="8" xfId="2" applyFont="1" applyFill="1" applyAlignment="1">
      <alignment horizontal="center" vertical="center" wrapText="1"/>
    </xf>
    <xf numFmtId="0" fontId="43" fillId="10" borderId="8" xfId="2" applyFont="1" applyFill="1" applyAlignment="1">
      <alignment horizontal="justify" vertical="center" wrapText="1"/>
    </xf>
    <xf numFmtId="179" fontId="37" fillId="10" borderId="8" xfId="2" applyNumberFormat="1" applyFont="1" applyFill="1" applyAlignment="1">
      <alignment horizontal="center" vertical="center" wrapText="1"/>
    </xf>
    <xf numFmtId="179" fontId="37" fillId="12" borderId="8" xfId="2" applyNumberFormat="1" applyFont="1" applyFill="1" applyAlignment="1">
      <alignment horizontal="center" vertical="center" wrapText="1"/>
    </xf>
    <xf numFmtId="0" fontId="38" fillId="30" borderId="8" xfId="2" applyFont="1" applyFill="1" applyAlignment="1">
      <alignment horizontal="center" vertical="center" wrapText="1"/>
    </xf>
    <xf numFmtId="0" fontId="44" fillId="30" borderId="8" xfId="2" applyFont="1" applyFill="1" applyAlignment="1">
      <alignment horizontal="justify" vertical="center" wrapText="1"/>
    </xf>
    <xf numFmtId="172" fontId="38" fillId="30" borderId="8" xfId="2" applyNumberFormat="1" applyFont="1" applyFill="1" applyAlignment="1">
      <alignment horizontal="center" vertical="center" wrapText="1"/>
    </xf>
    <xf numFmtId="4" fontId="37" fillId="29" borderId="8" xfId="2" applyNumberFormat="1" applyFont="1" applyFill="1" applyAlignment="1">
      <alignment horizontal="center" vertical="center" wrapText="1"/>
    </xf>
    <xf numFmtId="0" fontId="45" fillId="27" borderId="8" xfId="2" applyFont="1" applyFill="1" applyAlignment="1">
      <alignment horizontal="justify" vertical="center" wrapText="1"/>
    </xf>
    <xf numFmtId="0" fontId="43" fillId="8" borderId="8" xfId="2" applyFont="1" applyFill="1" applyAlignment="1">
      <alignment horizontal="justify" vertical="center" wrapText="1"/>
    </xf>
    <xf numFmtId="0" fontId="40" fillId="27" borderId="8" xfId="2" applyFont="1" applyFill="1" applyAlignment="1">
      <alignment horizontal="center" vertical="center" wrapText="1"/>
    </xf>
    <xf numFmtId="0" fontId="43" fillId="27" borderId="8" xfId="2" applyFont="1" applyFill="1" applyAlignment="1">
      <alignment horizontal="justify" vertical="center" wrapText="1"/>
    </xf>
    <xf numFmtId="172" fontId="40" fillId="13" borderId="8" xfId="2" applyNumberFormat="1" applyFont="1" applyFill="1" applyAlignment="1">
      <alignment horizontal="center" vertical="center" wrapText="1"/>
    </xf>
    <xf numFmtId="0" fontId="45" fillId="27" borderId="8" xfId="2" applyFont="1" applyFill="1" applyAlignment="1">
      <alignment horizontal="left" vertical="top" wrapText="1"/>
    </xf>
    <xf numFmtId="0" fontId="45" fillId="13" borderId="8" xfId="2" applyFont="1" applyFill="1" applyAlignment="1">
      <alignment horizontal="left" vertical="top" wrapText="1"/>
    </xf>
    <xf numFmtId="0" fontId="44" fillId="7" borderId="8" xfId="2" applyFont="1" applyFill="1" applyAlignment="1">
      <alignment horizontal="justify" vertical="center"/>
    </xf>
    <xf numFmtId="178" fontId="37" fillId="10" borderId="8" xfId="2" applyNumberFormat="1" applyFont="1" applyFill="1" applyAlignment="1">
      <alignment horizontal="center" vertical="center" wrapText="1"/>
    </xf>
    <xf numFmtId="0" fontId="37" fillId="28" borderId="8" xfId="2" applyFont="1" applyFill="1" applyAlignment="1">
      <alignment horizontal="center" vertical="center" wrapText="1"/>
    </xf>
    <xf numFmtId="0" fontId="38" fillId="28" borderId="8" xfId="2" applyFont="1" applyFill="1" applyAlignment="1">
      <alignment horizontal="center" vertical="center" wrapText="1"/>
    </xf>
    <xf numFmtId="0" fontId="44" fillId="28" borderId="8" xfId="2" applyFont="1" applyFill="1" applyAlignment="1">
      <alignment horizontal="justify" vertical="center" wrapText="1"/>
    </xf>
    <xf numFmtId="172" fontId="38" fillId="28" borderId="8" xfId="2" applyNumberFormat="1" applyFont="1" applyFill="1" applyAlignment="1">
      <alignment horizontal="center" vertical="center" wrapText="1"/>
    </xf>
    <xf numFmtId="0" fontId="38" fillId="10" borderId="8" xfId="2" applyFont="1" applyFill="1" applyAlignment="1">
      <alignment horizontal="center" vertical="center" wrapText="1"/>
    </xf>
    <xf numFmtId="0" fontId="44" fillId="10" borderId="8" xfId="2" applyFont="1" applyFill="1" applyAlignment="1">
      <alignment horizontal="justify" vertical="center" wrapText="1"/>
    </xf>
    <xf numFmtId="172" fontId="38" fillId="10" borderId="8" xfId="2" applyNumberFormat="1" applyFont="1" applyFill="1" applyAlignment="1">
      <alignment horizontal="center" vertical="center" wrapText="1"/>
    </xf>
    <xf numFmtId="177" fontId="37" fillId="10" borderId="8" xfId="2" applyNumberFormat="1" applyFont="1" applyFill="1" applyAlignment="1">
      <alignment horizontal="center" vertical="center" wrapText="1"/>
    </xf>
    <xf numFmtId="0" fontId="38" fillId="23" borderId="8" xfId="2" applyFont="1" applyFill="1" applyAlignment="1">
      <alignment horizontal="center" vertical="center" wrapText="1"/>
    </xf>
    <xf numFmtId="0" fontId="44" fillId="23" borderId="8" xfId="2" applyFont="1" applyFill="1" applyAlignment="1">
      <alignment horizontal="justify" vertical="center" wrapText="1"/>
    </xf>
    <xf numFmtId="172" fontId="38" fillId="23" borderId="8" xfId="2" applyNumberFormat="1" applyFont="1" applyFill="1" applyAlignment="1">
      <alignment horizontal="center" vertical="center" wrapText="1"/>
    </xf>
    <xf numFmtId="0" fontId="40" fillId="20" borderId="8" xfId="2" applyFont="1" applyFill="1" applyAlignment="1">
      <alignment horizontal="center" vertical="center" wrapText="1"/>
    </xf>
    <xf numFmtId="0" fontId="40" fillId="18" borderId="8" xfId="2" applyFont="1" applyFill="1" applyAlignment="1">
      <alignment vertical="center" wrapText="1"/>
    </xf>
    <xf numFmtId="0" fontId="37" fillId="18" borderId="8" xfId="2" applyFont="1" applyFill="1" applyAlignment="1">
      <alignment horizontal="justify" vertical="center" wrapText="1"/>
    </xf>
    <xf numFmtId="4" fontId="37" fillId="18" borderId="8" xfId="2" applyNumberFormat="1" applyFont="1" applyFill="1" applyAlignment="1">
      <alignment horizontal="center" vertical="center" wrapText="1"/>
    </xf>
    <xf numFmtId="172" fontId="40" fillId="18" borderId="8" xfId="2" applyNumberFormat="1" applyFont="1" applyFill="1" applyAlignment="1">
      <alignment horizontal="center" vertical="center" wrapText="1"/>
    </xf>
    <xf numFmtId="0" fontId="51" fillId="8" borderId="8" xfId="2" applyFont="1" applyFill="1" applyAlignment="1">
      <alignment horizontal="justify" vertical="center" wrapText="1"/>
    </xf>
    <xf numFmtId="49" fontId="37" fillId="0" borderId="8" xfId="2" applyNumberFormat="1" applyFont="1" applyAlignment="1">
      <alignment horizontal="justify" vertical="center" wrapText="1"/>
    </xf>
    <xf numFmtId="176" fontId="37" fillId="0" borderId="8" xfId="2" applyNumberFormat="1" applyFont="1" applyAlignment="1">
      <alignment horizontal="center" vertical="center" wrapText="1"/>
    </xf>
    <xf numFmtId="176" fontId="37" fillId="12" borderId="8" xfId="2" applyNumberFormat="1" applyFont="1" applyFill="1" applyAlignment="1">
      <alignment horizontal="center" vertical="center" wrapText="1"/>
    </xf>
    <xf numFmtId="49" fontId="37" fillId="26" borderId="8" xfId="2" applyNumberFormat="1" applyFont="1" applyFill="1" applyAlignment="1">
      <alignment horizontal="center" vertical="center" wrapText="1"/>
    </xf>
    <xf numFmtId="0" fontId="45" fillId="26" borderId="8" xfId="2" applyFont="1" applyFill="1" applyAlignment="1">
      <alignment horizontal="justify" vertical="center" wrapText="1"/>
    </xf>
    <xf numFmtId="0" fontId="37" fillId="26" borderId="8" xfId="2" applyFont="1" applyFill="1" applyAlignment="1">
      <alignment horizontal="center" vertical="center" wrapText="1"/>
    </xf>
    <xf numFmtId="172" fontId="37" fillId="26" borderId="8" xfId="2" applyNumberFormat="1" applyFont="1" applyFill="1" applyAlignment="1">
      <alignment horizontal="center" vertical="center" wrapText="1"/>
    </xf>
    <xf numFmtId="49" fontId="40" fillId="26" borderId="8" xfId="2" applyNumberFormat="1" applyFont="1" applyFill="1" applyAlignment="1">
      <alignment horizontal="center" vertical="center" wrapText="1"/>
    </xf>
    <xf numFmtId="0" fontId="40" fillId="26" borderId="8" xfId="2" applyFont="1" applyFill="1" applyAlignment="1">
      <alignment horizontal="justify" vertical="center" wrapText="1" readingOrder="1"/>
    </xf>
    <xf numFmtId="0" fontId="40" fillId="26" borderId="8" xfId="2" applyFont="1" applyFill="1" applyAlignment="1">
      <alignment horizontal="center" vertical="center" wrapText="1"/>
    </xf>
    <xf numFmtId="172" fontId="40" fillId="26" borderId="8" xfId="2" applyNumberFormat="1" applyFont="1" applyFill="1" applyAlignment="1">
      <alignment horizontal="center" vertical="center" wrapText="1"/>
    </xf>
    <xf numFmtId="0" fontId="37" fillId="8" borderId="8" xfId="2" applyFont="1" applyFill="1" applyAlignment="1">
      <alignment horizontal="center" vertical="center" wrapText="1"/>
    </xf>
    <xf numFmtId="175" fontId="38" fillId="25" borderId="8" xfId="2" applyNumberFormat="1" applyFont="1" applyFill="1" applyAlignment="1">
      <alignment horizontal="center" vertical="center" wrapText="1"/>
    </xf>
    <xf numFmtId="175" fontId="38" fillId="24" borderId="8" xfId="2" applyNumberFormat="1" applyFont="1" applyFill="1" applyAlignment="1">
      <alignment horizontal="center" vertical="center" wrapText="1"/>
    </xf>
    <xf numFmtId="0" fontId="38" fillId="22" borderId="8" xfId="2" applyFont="1" applyFill="1" applyAlignment="1">
      <alignment horizontal="center" vertical="center" wrapText="1"/>
    </xf>
    <xf numFmtId="0" fontId="44" fillId="22" borderId="8" xfId="2" applyFont="1" applyFill="1" applyAlignment="1">
      <alignment horizontal="justify" vertical="center" wrapText="1"/>
    </xf>
    <xf numFmtId="172" fontId="38" fillId="22" borderId="8" xfId="2" applyNumberFormat="1" applyFont="1" applyFill="1" applyAlignment="1">
      <alignment horizontal="center" vertical="center" wrapText="1"/>
    </xf>
    <xf numFmtId="49" fontId="38" fillId="15" borderId="8" xfId="2" applyNumberFormat="1" applyFont="1" applyFill="1" applyAlignment="1">
      <alignment horizontal="center" vertical="center" wrapText="1"/>
    </xf>
    <xf numFmtId="0" fontId="49" fillId="10" borderId="8" xfId="2" applyFont="1" applyFill="1" applyAlignment="1">
      <alignment horizontal="justify" vertical="center" wrapText="1"/>
    </xf>
    <xf numFmtId="0" fontId="37" fillId="21" borderId="8" xfId="2" applyFont="1" applyFill="1" applyAlignment="1">
      <alignment horizontal="center" vertical="center" wrapText="1"/>
    </xf>
    <xf numFmtId="0" fontId="38" fillId="0" borderId="8" xfId="2" applyFont="1" applyAlignment="1">
      <alignment horizontal="center" vertical="center" wrapText="1"/>
    </xf>
    <xf numFmtId="0" fontId="44" fillId="0" borderId="8" xfId="2" applyFont="1" applyAlignment="1">
      <alignment horizontal="justify" vertical="center" wrapText="1"/>
    </xf>
    <xf numFmtId="172" fontId="38" fillId="0" borderId="8" xfId="2" applyNumberFormat="1" applyFont="1" applyAlignment="1">
      <alignment horizontal="center" vertical="center" wrapText="1"/>
    </xf>
    <xf numFmtId="0" fontId="38" fillId="20" borderId="8" xfId="2" applyFont="1" applyFill="1" applyAlignment="1">
      <alignment horizontal="center" vertical="center" wrapText="1"/>
    </xf>
    <xf numFmtId="0" fontId="38" fillId="13" borderId="8" xfId="2" applyFont="1" applyFill="1" applyAlignment="1">
      <alignment horizontal="center" vertical="center" wrapText="1"/>
    </xf>
    <xf numFmtId="0" fontId="37" fillId="13" borderId="8" xfId="2" applyFont="1" applyFill="1" applyAlignment="1">
      <alignment horizontal="justify" vertical="center" wrapText="1"/>
    </xf>
    <xf numFmtId="0" fontId="40" fillId="13" borderId="8" xfId="2" applyFont="1" applyFill="1" applyAlignment="1">
      <alignment vertical="center" wrapText="1"/>
    </xf>
    <xf numFmtId="172" fontId="38" fillId="13" borderId="8" xfId="2" applyNumberFormat="1" applyFont="1" applyFill="1" applyAlignment="1">
      <alignment horizontal="center" vertical="center" wrapText="1"/>
    </xf>
    <xf numFmtId="0" fontId="38" fillId="19" borderId="8" xfId="2" applyFont="1" applyFill="1" applyAlignment="1">
      <alignment horizontal="center" vertical="center" wrapText="1"/>
    </xf>
    <xf numFmtId="0" fontId="38" fillId="19" borderId="8" xfId="2" applyFont="1" applyFill="1" applyAlignment="1">
      <alignment horizontal="justify" vertical="center" wrapText="1"/>
    </xf>
    <xf numFmtId="0" fontId="40" fillId="0" borderId="8" xfId="2" applyFont="1" applyAlignment="1">
      <alignment horizontal="justify" vertical="center" wrapText="1"/>
    </xf>
    <xf numFmtId="172" fontId="37" fillId="18" borderId="8" xfId="2" applyNumberFormat="1" applyFont="1" applyFill="1" applyAlignment="1">
      <alignment horizontal="center" vertical="center" wrapText="1"/>
    </xf>
    <xf numFmtId="0" fontId="38" fillId="17" borderId="8" xfId="2" applyFont="1" applyFill="1" applyAlignment="1">
      <alignment horizontal="center" vertical="center" wrapText="1"/>
    </xf>
    <xf numFmtId="0" fontId="44" fillId="17" borderId="8" xfId="2" applyFont="1" applyFill="1" applyAlignment="1">
      <alignment horizontal="justify" vertical="center" wrapText="1"/>
    </xf>
    <xf numFmtId="172" fontId="38" fillId="17" borderId="8" xfId="2" applyNumberFormat="1" applyFont="1" applyFill="1" applyAlignment="1">
      <alignment horizontal="center" vertical="center" wrapText="1"/>
    </xf>
    <xf numFmtId="171" fontId="10" fillId="0" borderId="8" xfId="2" applyNumberFormat="1" applyFont="1" applyAlignment="1">
      <alignment horizontal="center" vertical="center" wrapText="1"/>
    </xf>
    <xf numFmtId="173" fontId="40" fillId="0" borderId="8" xfId="2" applyNumberFormat="1" applyFont="1" applyAlignment="1">
      <alignment horizontal="center" vertical="center" wrapText="1"/>
    </xf>
    <xf numFmtId="0" fontId="42" fillId="6" borderId="8" xfId="2" applyFont="1" applyFill="1" applyAlignment="1">
      <alignment vertical="center" wrapText="1"/>
    </xf>
    <xf numFmtId="171" fontId="1" fillId="0" borderId="8" xfId="2" applyNumberFormat="1" applyFont="1" applyAlignment="1">
      <alignment vertical="center"/>
    </xf>
    <xf numFmtId="171" fontId="1" fillId="0" borderId="8" xfId="2" applyNumberFormat="1" applyFont="1" applyAlignment="1">
      <alignment horizontal="center" vertical="center"/>
    </xf>
    <xf numFmtId="0" fontId="2" fillId="0" borderId="8" xfId="2" applyAlignment="1">
      <alignment horizontal="left" vertical="center"/>
    </xf>
    <xf numFmtId="0" fontId="2" fillId="0" borderId="18" xfId="2" applyBorder="1" applyAlignment="1">
      <alignment vertical="center"/>
    </xf>
    <xf numFmtId="0" fontId="2" fillId="0" borderId="19" xfId="2" applyBorder="1" applyAlignment="1">
      <alignment vertical="center"/>
    </xf>
    <xf numFmtId="0" fontId="2" fillId="0" borderId="17" xfId="2" applyBorder="1" applyAlignment="1">
      <alignment vertical="center"/>
    </xf>
    <xf numFmtId="0" fontId="37" fillId="0" borderId="8" xfId="2" applyFont="1" applyAlignment="1">
      <alignment horizontal="justify" vertical="center" wrapText="1"/>
    </xf>
    <xf numFmtId="0" fontId="36" fillId="14" borderId="18" xfId="2" applyFont="1" applyFill="1" applyBorder="1" applyAlignment="1">
      <alignment vertical="center"/>
    </xf>
    <xf numFmtId="0" fontId="36" fillId="14" borderId="17" xfId="2" applyFont="1" applyFill="1" applyBorder="1" applyAlignment="1">
      <alignment vertical="center"/>
    </xf>
    <xf numFmtId="172" fontId="36" fillId="0" borderId="14" xfId="2" applyNumberFormat="1" applyFont="1" applyBorder="1" applyAlignment="1">
      <alignment horizontal="center" vertical="center"/>
    </xf>
    <xf numFmtId="0" fontId="39" fillId="6" borderId="8" xfId="2" applyFont="1" applyFill="1" applyAlignment="1">
      <alignment horizontal="center" vertical="center" wrapText="1"/>
    </xf>
    <xf numFmtId="0" fontId="39" fillId="6" borderId="8" xfId="2" applyFont="1" applyFill="1" applyAlignment="1">
      <alignment vertical="center" wrapText="1"/>
    </xf>
    <xf numFmtId="0" fontId="36" fillId="13" borderId="8" xfId="2" applyFont="1" applyFill="1" applyAlignment="1">
      <alignment vertical="center"/>
    </xf>
    <xf numFmtId="0" fontId="10" fillId="0" borderId="8" xfId="2" applyFont="1" applyAlignment="1">
      <alignment horizontal="center" vertical="center" wrapText="1"/>
    </xf>
    <xf numFmtId="0" fontId="10" fillId="0" borderId="8" xfId="2" applyFont="1" applyAlignment="1">
      <alignment horizontal="left" vertical="center" wrapText="1"/>
    </xf>
    <xf numFmtId="49" fontId="39" fillId="10" borderId="8" xfId="2" applyNumberFormat="1" applyFont="1" applyFill="1" applyAlignment="1">
      <alignment horizontal="center" vertical="center" wrapText="1"/>
    </xf>
    <xf numFmtId="0" fontId="10" fillId="0" borderId="22" xfId="2" applyFont="1" applyBorder="1" applyAlignment="1">
      <alignment vertical="center" wrapText="1"/>
    </xf>
    <xf numFmtId="0" fontId="10" fillId="0" borderId="26" xfId="2" applyFont="1" applyBorder="1" applyAlignment="1">
      <alignment vertical="center" wrapText="1"/>
    </xf>
    <xf numFmtId="0" fontId="10" fillId="0" borderId="23" xfId="2" applyFont="1" applyBorder="1" applyAlignment="1">
      <alignment vertical="center" wrapText="1"/>
    </xf>
    <xf numFmtId="0" fontId="36" fillId="12" borderId="8" xfId="2" applyFont="1" applyFill="1" applyAlignment="1">
      <alignment vertical="center" wrapText="1"/>
    </xf>
    <xf numFmtId="10" fontId="10" fillId="0" borderId="21" xfId="7" applyNumberFormat="1" applyFont="1" applyBorder="1" applyAlignment="1" applyProtection="1">
      <alignment horizontal="center" vertical="center" wrapText="1"/>
    </xf>
    <xf numFmtId="0" fontId="36" fillId="14" borderId="24" xfId="2" applyFont="1" applyFill="1" applyBorder="1" applyAlignment="1">
      <alignment vertical="center"/>
    </xf>
    <xf numFmtId="0" fontId="36" fillId="14" borderId="25" xfId="2" applyFont="1" applyFill="1" applyBorder="1" applyAlignment="1">
      <alignment vertical="center"/>
    </xf>
    <xf numFmtId="0" fontId="2" fillId="0" borderId="8" xfId="2" applyAlignment="1">
      <alignment vertical="center" wrapText="1"/>
    </xf>
    <xf numFmtId="165" fontId="36" fillId="0" borderId="8" xfId="2" applyNumberFormat="1" applyFont="1" applyAlignment="1">
      <alignment horizontal="center" vertical="center"/>
    </xf>
    <xf numFmtId="0" fontId="10" fillId="0" borderId="8" xfId="2" applyFont="1" applyAlignment="1">
      <alignment vertical="center"/>
    </xf>
    <xf numFmtId="0" fontId="10" fillId="0" borderId="8" xfId="2" applyFont="1" applyAlignment="1">
      <alignment vertical="center" wrapText="1"/>
    </xf>
    <xf numFmtId="0" fontId="2" fillId="0" borderId="8" xfId="2" applyAlignment="1">
      <alignment horizontal="justify" vertical="center"/>
    </xf>
    <xf numFmtId="0" fontId="10" fillId="13" borderId="26" xfId="2" applyFont="1" applyFill="1" applyBorder="1" applyAlignment="1" applyProtection="1">
      <alignment vertical="center" wrapText="1"/>
      <protection locked="0"/>
    </xf>
    <xf numFmtId="0" fontId="10" fillId="13" borderId="23" xfId="2" applyFont="1" applyFill="1" applyBorder="1" applyAlignment="1" applyProtection="1">
      <alignment vertical="center" wrapText="1"/>
      <protection locked="0"/>
    </xf>
    <xf numFmtId="10" fontId="10" fillId="13" borderId="21" xfId="7" applyNumberFormat="1" applyFont="1" applyFill="1" applyBorder="1" applyAlignment="1" applyProtection="1">
      <alignment horizontal="center" vertical="center" wrapText="1"/>
      <protection locked="0"/>
    </xf>
    <xf numFmtId="173" fontId="54" fillId="34" borderId="8" xfId="2" applyNumberFormat="1" applyFont="1" applyFill="1" applyAlignment="1">
      <alignment vertical="center" wrapText="1"/>
    </xf>
    <xf numFmtId="0" fontId="54" fillId="34" borderId="8" xfId="2" applyFont="1" applyFill="1" applyAlignment="1">
      <alignment vertical="center" wrapText="1"/>
    </xf>
    <xf numFmtId="173" fontId="54" fillId="34" borderId="8" xfId="2" applyNumberFormat="1" applyFont="1" applyFill="1" applyAlignment="1">
      <alignment horizontal="center" vertical="center" wrapText="1"/>
    </xf>
    <xf numFmtId="0" fontId="40" fillId="10" borderId="8" xfId="2" applyFont="1" applyFill="1" applyAlignment="1">
      <alignment vertical="center" wrapText="1"/>
    </xf>
    <xf numFmtId="172" fontId="40" fillId="10" borderId="8" xfId="2" applyNumberFormat="1" applyFont="1" applyFill="1" applyAlignment="1">
      <alignment horizontal="center" vertical="center" wrapText="1"/>
    </xf>
    <xf numFmtId="0" fontId="2" fillId="0" borderId="18" xfId="2" applyBorder="1" applyAlignment="1">
      <alignment horizontal="left" vertical="center"/>
    </xf>
    <xf numFmtId="0" fontId="36" fillId="14" borderId="18" xfId="2" applyFont="1" applyFill="1" applyBorder="1" applyAlignment="1">
      <alignment horizontal="left" vertical="center"/>
    </xf>
    <xf numFmtId="0" fontId="59" fillId="0" borderId="8" xfId="2" applyFont="1" applyAlignment="1">
      <alignment vertical="center"/>
    </xf>
    <xf numFmtId="49" fontId="39" fillId="10" borderId="21" xfId="2" applyNumberFormat="1" applyFont="1" applyFill="1" applyBorder="1" applyAlignment="1">
      <alignment horizontal="center" vertical="center" wrapText="1"/>
    </xf>
    <xf numFmtId="0" fontId="10" fillId="0" borderId="14" xfId="2" applyFont="1" applyBorder="1" applyAlignment="1">
      <alignment horizontal="left" vertical="center" wrapText="1"/>
    </xf>
    <xf numFmtId="172" fontId="10" fillId="0" borderId="14" xfId="2" applyNumberFormat="1" applyFont="1" applyBorder="1" applyAlignment="1">
      <alignment horizontal="center" vertical="center" wrapText="1"/>
    </xf>
    <xf numFmtId="0" fontId="10" fillId="13" borderId="22" xfId="2" applyFont="1" applyFill="1" applyBorder="1" applyAlignment="1">
      <alignment vertical="center"/>
    </xf>
    <xf numFmtId="0" fontId="10" fillId="13" borderId="26" xfId="2" applyFont="1" applyFill="1" applyBorder="1" applyAlignment="1">
      <alignment vertical="center" wrapText="1"/>
    </xf>
    <xf numFmtId="0" fontId="10" fillId="13" borderId="23" xfId="2" applyFont="1" applyFill="1" applyBorder="1" applyAlignment="1">
      <alignment vertical="center" wrapText="1"/>
    </xf>
    <xf numFmtId="0" fontId="10" fillId="13" borderId="22" xfId="2" applyFont="1" applyFill="1" applyBorder="1" applyAlignment="1">
      <alignment vertical="center" wrapText="1"/>
    </xf>
    <xf numFmtId="10" fontId="10" fillId="13" borderId="21" xfId="7" applyNumberFormat="1" applyFont="1" applyFill="1" applyBorder="1" applyAlignment="1" applyProtection="1">
      <alignment horizontal="center" vertical="center" wrapText="1"/>
    </xf>
    <xf numFmtId="49" fontId="37" fillId="10" borderId="21" xfId="2" applyNumberFormat="1" applyFont="1" applyFill="1" applyBorder="1" applyAlignment="1">
      <alignment horizontal="center" vertical="center" wrapText="1"/>
    </xf>
    <xf numFmtId="0" fontId="59" fillId="36" borderId="8" xfId="2" applyFont="1" applyFill="1" applyAlignment="1">
      <alignment horizontal="center" vertical="center"/>
    </xf>
    <xf numFmtId="0" fontId="59" fillId="36" borderId="8" xfId="2" applyFont="1" applyFill="1" applyAlignment="1" applyProtection="1">
      <alignment horizontal="center" vertical="center"/>
      <protection locked="0"/>
    </xf>
    <xf numFmtId="0" fontId="19" fillId="0" borderId="10" xfId="0" applyFont="1" applyBorder="1" applyAlignment="1">
      <alignment horizontal="left" vertical="center" wrapText="1"/>
    </xf>
    <xf numFmtId="0" fontId="19" fillId="0" borderId="10" xfId="0" applyFont="1" applyBorder="1" applyAlignment="1">
      <alignment vertical="center" wrapText="1"/>
    </xf>
    <xf numFmtId="0" fontId="19" fillId="0" borderId="10" xfId="0" applyFont="1" applyBorder="1" applyAlignment="1">
      <alignment horizontal="center" vertical="center" wrapText="1"/>
    </xf>
    <xf numFmtId="0" fontId="19" fillId="0" borderId="10" xfId="0" applyFont="1" applyBorder="1"/>
    <xf numFmtId="0" fontId="19" fillId="0" borderId="12" xfId="0" applyFont="1" applyBorder="1"/>
    <xf numFmtId="0" fontId="18" fillId="0" borderId="10" xfId="0" applyFont="1" applyBorder="1" applyAlignment="1">
      <alignment vertical="center" wrapText="1"/>
    </xf>
    <xf numFmtId="0" fontId="7" fillId="0" borderId="10" xfId="0" applyFont="1" applyBorder="1" applyAlignment="1">
      <alignment horizontal="center" vertical="center" wrapText="1"/>
    </xf>
    <xf numFmtId="0" fontId="18" fillId="0" borderId="10" xfId="0" applyFont="1" applyBorder="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7" borderId="1" xfId="0" applyFont="1" applyFill="1" applyBorder="1" applyAlignment="1">
      <alignment vertical="center" wrapText="1"/>
    </xf>
    <xf numFmtId="0" fontId="3" fillId="0" borderId="10" xfId="0" applyFont="1" applyBorder="1" applyAlignment="1">
      <alignment horizontal="center"/>
    </xf>
    <xf numFmtId="0" fontId="3" fillId="5" borderId="10" xfId="0" applyFont="1" applyFill="1" applyBorder="1" applyAlignment="1">
      <alignment horizontal="center" vertical="center"/>
    </xf>
    <xf numFmtId="0" fontId="10" fillId="5" borderId="1" xfId="0" applyFont="1" applyFill="1" applyBorder="1" applyAlignment="1">
      <alignment vertical="center"/>
    </xf>
    <xf numFmtId="0" fontId="9" fillId="5" borderId="1" xfId="0" applyFont="1" applyFill="1" applyBorder="1" applyAlignment="1">
      <alignment vertical="center"/>
    </xf>
    <xf numFmtId="0" fontId="10" fillId="5" borderId="1" xfId="0" applyFont="1" applyFill="1" applyBorder="1" applyAlignment="1">
      <alignment vertical="center" wrapText="1"/>
    </xf>
    <xf numFmtId="167" fontId="10" fillId="0" borderId="1" xfId="0" applyNumberFormat="1" applyFont="1" applyBorder="1" applyAlignment="1">
      <alignment vertical="center"/>
    </xf>
    <xf numFmtId="0" fontId="10" fillId="0" borderId="1" xfId="0" applyFont="1" applyBorder="1" applyAlignment="1">
      <alignment vertical="center"/>
    </xf>
    <xf numFmtId="0" fontId="12" fillId="6" borderId="14" xfId="0" applyFont="1" applyFill="1" applyBorder="1" applyAlignment="1">
      <alignment horizontal="center" vertical="center" wrapText="1"/>
    </xf>
    <xf numFmtId="0" fontId="10" fillId="0" borderId="14" xfId="0" applyFont="1" applyBorder="1" applyAlignment="1">
      <alignment vertical="center"/>
    </xf>
    <xf numFmtId="0" fontId="40" fillId="0" borderId="8" xfId="2" applyFont="1" applyAlignment="1">
      <alignment horizontal="center" vertical="center" wrapText="1"/>
    </xf>
    <xf numFmtId="0" fontId="37" fillId="10" borderId="8" xfId="2" applyFont="1" applyFill="1" applyAlignment="1">
      <alignment horizontal="center" vertical="center" wrapText="1"/>
    </xf>
    <xf numFmtId="0" fontId="10" fillId="0" borderId="8" xfId="2" applyFont="1" applyAlignment="1">
      <alignment horizontal="left" vertical="center" wrapText="1"/>
    </xf>
    <xf numFmtId="0" fontId="59" fillId="36" borderId="8" xfId="2" applyFont="1" applyFill="1" applyAlignment="1">
      <alignment horizontal="center" vertical="center"/>
    </xf>
    <xf numFmtId="0" fontId="10" fillId="0" borderId="8" xfId="2" applyFont="1" applyAlignment="1">
      <alignment vertical="center"/>
    </xf>
    <xf numFmtId="4" fontId="37" fillId="10" borderId="8" xfId="2" applyNumberFormat="1" applyFont="1" applyFill="1" applyAlignment="1">
      <alignment horizontal="left" vertical="center" wrapText="1"/>
    </xf>
    <xf numFmtId="0" fontId="10" fillId="0" borderId="8" xfId="2" applyFont="1" applyAlignment="1">
      <alignment vertical="center" wrapText="1"/>
    </xf>
    <xf numFmtId="0" fontId="42" fillId="6" borderId="8" xfId="2" applyFont="1" applyFill="1" applyAlignment="1">
      <alignment horizontal="center" vertical="center" wrapText="1"/>
    </xf>
    <xf numFmtId="0" fontId="42" fillId="6" borderId="16" xfId="2" applyFont="1" applyFill="1" applyBorder="1" applyAlignment="1">
      <alignment horizontal="center" vertical="center" wrapText="1"/>
    </xf>
    <xf numFmtId="0" fontId="59" fillId="36" borderId="8" xfId="2" applyFont="1" applyFill="1" applyAlignment="1" applyProtection="1">
      <alignment horizontal="center" vertical="center"/>
      <protection locked="0"/>
    </xf>
    <xf numFmtId="0" fontId="10" fillId="0" borderId="21" xfId="2" applyFont="1" applyBorder="1" applyAlignment="1">
      <alignment horizontal="center" vertical="center" wrapText="1"/>
    </xf>
    <xf numFmtId="0" fontId="39" fillId="6" borderId="8" xfId="2" applyFont="1" applyFill="1" applyAlignment="1">
      <alignment horizontal="center" vertical="center" wrapText="1"/>
    </xf>
    <xf numFmtId="0" fontId="20" fillId="3" borderId="2" xfId="0" applyFont="1" applyFill="1" applyBorder="1" applyAlignment="1">
      <alignment vertical="center"/>
    </xf>
    <xf numFmtId="0" fontId="20" fillId="3" borderId="2" xfId="0" applyFont="1" applyFill="1" applyBorder="1" applyAlignment="1">
      <alignment horizontal="center" vertical="center"/>
    </xf>
    <xf numFmtId="0" fontId="18" fillId="0" borderId="2" xfId="0" applyFont="1" applyBorder="1" applyAlignment="1">
      <alignment horizontal="left" vertical="center" wrapText="1"/>
    </xf>
    <xf numFmtId="0" fontId="19" fillId="0" borderId="10" xfId="0" applyFont="1" applyBorder="1" applyAlignment="1">
      <alignment horizontal="left" vertical="center" wrapText="1"/>
    </xf>
    <xf numFmtId="0" fontId="19" fillId="0" borderId="2" xfId="0" applyFont="1" applyBorder="1" applyAlignment="1">
      <alignment horizontal="left" vertical="center" wrapText="1"/>
    </xf>
    <xf numFmtId="0" fontId="19" fillId="0" borderId="10" xfId="0" applyFont="1" applyBorder="1" applyAlignment="1">
      <alignment horizontal="center" vertical="center"/>
    </xf>
    <xf numFmtId="0" fontId="19" fillId="0" borderId="10" xfId="0" applyFont="1" applyBorder="1" applyAlignment="1">
      <alignment horizontal="left" vertical="center"/>
    </xf>
    <xf numFmtId="0" fontId="23" fillId="5" borderId="2" xfId="0" applyFont="1" applyFill="1" applyBorder="1" applyAlignment="1">
      <alignment horizontal="center" vertical="center"/>
    </xf>
    <xf numFmtId="0" fontId="20" fillId="5" borderId="2" xfId="0" applyFont="1" applyFill="1" applyBorder="1" applyAlignment="1">
      <alignment horizontal="center" vertical="center"/>
    </xf>
    <xf numFmtId="0" fontId="19" fillId="0" borderId="2" xfId="0" applyFont="1" applyBorder="1" applyAlignment="1">
      <alignment horizontal="left" wrapText="1"/>
    </xf>
    <xf numFmtId="0" fontId="23" fillId="0" borderId="2" xfId="0" applyFont="1" applyBorder="1" applyAlignment="1">
      <alignment horizontal="center" vertical="center"/>
    </xf>
    <xf numFmtId="0" fontId="25" fillId="0" borderId="2" xfId="0" applyFont="1" applyBorder="1" applyAlignment="1">
      <alignment horizontal="left" vertical="center" wrapText="1"/>
    </xf>
    <xf numFmtId="0" fontId="26" fillId="5" borderId="2" xfId="0" applyFont="1" applyFill="1" applyBorder="1" applyAlignment="1">
      <alignment horizontal="center" vertical="center"/>
    </xf>
    <xf numFmtId="0" fontId="19" fillId="7" borderId="2" xfId="0" applyFont="1" applyFill="1" applyBorder="1" applyAlignment="1">
      <alignment horizontal="left" vertical="center" wrapText="1"/>
    </xf>
    <xf numFmtId="0" fontId="23" fillId="5" borderId="2" xfId="0" applyFont="1" applyFill="1" applyBorder="1" applyAlignment="1">
      <alignment horizontal="center" vertical="center" wrapText="1"/>
    </xf>
    <xf numFmtId="0" fontId="23" fillId="5" borderId="2" xfId="0" applyFont="1" applyFill="1" applyBorder="1" applyAlignment="1">
      <alignment horizontal="center" wrapText="1"/>
    </xf>
    <xf numFmtId="0" fontId="23" fillId="5" borderId="2" xfId="0" applyFont="1" applyFill="1" applyBorder="1" applyAlignment="1">
      <alignment horizontal="center"/>
    </xf>
    <xf numFmtId="0" fontId="19" fillId="0" borderId="10" xfId="0" applyFont="1" applyBorder="1" applyAlignment="1">
      <alignment horizontal="center" vertical="center" wrapText="1"/>
    </xf>
    <xf numFmtId="0" fontId="19" fillId="0" borderId="11" xfId="0" applyFont="1" applyBorder="1" applyAlignment="1">
      <alignment horizontal="left" vertical="center"/>
    </xf>
    <xf numFmtId="0" fontId="19" fillId="7" borderId="10" xfId="0" applyFont="1" applyFill="1" applyBorder="1" applyAlignment="1">
      <alignment horizontal="left" vertical="center"/>
    </xf>
    <xf numFmtId="0" fontId="19" fillId="0" borderId="11" xfId="0" applyFont="1" applyBorder="1" applyAlignment="1">
      <alignment horizontal="left" vertical="center" wrapText="1"/>
    </xf>
    <xf numFmtId="0" fontId="19" fillId="0" borderId="11" xfId="0" applyFont="1" applyBorder="1" applyAlignment="1">
      <alignment horizontal="center" vertical="center"/>
    </xf>
    <xf numFmtId="0" fontId="19" fillId="0" borderId="4" xfId="0" applyFont="1" applyBorder="1" applyAlignment="1">
      <alignment horizontal="left" vertical="center"/>
    </xf>
    <xf numFmtId="0" fontId="20" fillId="3" borderId="2" xfId="0" applyFont="1" applyFill="1" applyBorder="1" applyAlignment="1">
      <alignment horizontal="center" vertical="center" wrapText="1"/>
    </xf>
    <xf numFmtId="0" fontId="19" fillId="0" borderId="2" xfId="0" applyFont="1" applyBorder="1" applyAlignment="1">
      <alignment horizontal="left"/>
    </xf>
    <xf numFmtId="0" fontId="19" fillId="0" borderId="2" xfId="0" applyFont="1" applyBorder="1" applyAlignment="1">
      <alignment horizontal="left" vertical="top" wrapText="1"/>
    </xf>
    <xf numFmtId="0" fontId="19" fillId="0" borderId="10" xfId="0" applyFont="1" applyBorder="1" applyAlignment="1">
      <alignment vertical="center" wrapText="1"/>
    </xf>
    <xf numFmtId="0" fontId="18" fillId="0" borderId="10" xfId="0" applyFont="1" applyBorder="1" applyAlignment="1">
      <alignment vertical="center" wrapText="1"/>
    </xf>
    <xf numFmtId="0" fontId="20" fillId="5" borderId="2"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left" vertical="center"/>
    </xf>
    <xf numFmtId="0" fontId="5" fillId="5" borderId="2" xfId="0" applyFont="1" applyFill="1" applyBorder="1" applyAlignment="1">
      <alignment horizontal="center" vertical="center"/>
    </xf>
    <xf numFmtId="0" fontId="7" fillId="0" borderId="10" xfId="0" applyFont="1" applyBorder="1" applyAlignment="1">
      <alignment horizontal="center" vertical="center" wrapText="1"/>
    </xf>
    <xf numFmtId="0" fontId="7" fillId="0" borderId="10" xfId="0" applyFont="1" applyBorder="1" applyAlignment="1">
      <alignment horizontal="left" vertical="center" wrapText="1"/>
    </xf>
    <xf numFmtId="0" fontId="7" fillId="0" borderId="10" xfId="0" applyFont="1" applyBorder="1" applyAlignment="1">
      <alignment horizontal="left" vertical="center"/>
    </xf>
    <xf numFmtId="0" fontId="5" fillId="9" borderId="2" xfId="0" applyFont="1" applyFill="1" applyBorder="1" applyAlignment="1">
      <alignment horizontal="left" vertical="center"/>
    </xf>
    <xf numFmtId="0" fontId="7" fillId="0" borderId="2" xfId="0" applyFont="1" applyBorder="1" applyAlignment="1">
      <alignment horizontal="left" vertical="center" wrapText="1"/>
    </xf>
    <xf numFmtId="0" fontId="3" fillId="0" borderId="10" xfId="0" applyFont="1" applyBorder="1" applyAlignment="1">
      <alignment horizontal="center" vertical="center"/>
    </xf>
    <xf numFmtId="0" fontId="7" fillId="0" borderId="12" xfId="0" applyFont="1" applyBorder="1" applyAlignment="1">
      <alignment horizontal="left" vertical="center" wrapText="1"/>
    </xf>
    <xf numFmtId="0" fontId="3" fillId="0" borderId="4" xfId="0" applyFont="1" applyBorder="1" applyAlignment="1">
      <alignment horizontal="center" vertical="center"/>
    </xf>
    <xf numFmtId="0" fontId="20" fillId="9" borderId="2" xfId="0" applyFont="1" applyFill="1" applyBorder="1" applyAlignment="1">
      <alignment horizontal="center" vertical="center"/>
    </xf>
    <xf numFmtId="0" fontId="20" fillId="9" borderId="2" xfId="0" applyFont="1" applyFill="1" applyBorder="1" applyAlignment="1">
      <alignment horizontal="left" vertical="center" wrapText="1"/>
    </xf>
    <xf numFmtId="0" fontId="20" fillId="9" borderId="2"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0" borderId="10" xfId="0" applyFont="1" applyBorder="1" applyAlignment="1">
      <alignment vertical="center"/>
    </xf>
    <xf numFmtId="0" fontId="5" fillId="3" borderId="2" xfId="0" applyFont="1" applyFill="1" applyBorder="1" applyAlignment="1">
      <alignment vertical="center"/>
    </xf>
    <xf numFmtId="0" fontId="5" fillId="3" borderId="11" xfId="0" applyFont="1" applyFill="1" applyBorder="1" applyAlignment="1">
      <alignment horizontal="center" vertical="center"/>
    </xf>
    <xf numFmtId="0" fontId="5" fillId="5" borderId="2" xfId="0" applyFont="1" applyFill="1" applyBorder="1" applyAlignment="1">
      <alignment horizontal="center" vertical="center" wrapText="1"/>
    </xf>
    <xf numFmtId="0" fontId="8" fillId="5" borderId="2" xfId="0" applyFont="1" applyFill="1" applyBorder="1" applyAlignment="1">
      <alignment horizontal="center" wrapText="1"/>
    </xf>
    <xf numFmtId="0" fontId="3" fillId="0" borderId="2" xfId="0" applyFont="1" applyBorder="1" applyAlignment="1">
      <alignment horizontal="left" vertical="top" wrapText="1"/>
    </xf>
    <xf numFmtId="0" fontId="3" fillId="7" borderId="2" xfId="0" applyFont="1" applyFill="1" applyBorder="1" applyAlignment="1">
      <alignment horizontal="left" vertical="top" wrapText="1"/>
    </xf>
    <xf numFmtId="0" fontId="8" fillId="5" borderId="2" xfId="0" applyFont="1" applyFill="1" applyBorder="1" applyAlignment="1">
      <alignment horizontal="center"/>
    </xf>
    <xf numFmtId="0" fontId="5" fillId="5" borderId="11" xfId="0" applyFont="1" applyFill="1" applyBorder="1" applyAlignment="1">
      <alignment horizontal="center" vertical="center"/>
    </xf>
    <xf numFmtId="0" fontId="8" fillId="5" borderId="13" xfId="0" applyFont="1" applyFill="1" applyBorder="1" applyAlignment="1">
      <alignment horizontal="center" vertical="center"/>
    </xf>
    <xf numFmtId="0" fontId="18" fillId="3" borderId="2" xfId="0" applyFont="1" applyFill="1" applyBorder="1" applyAlignment="1">
      <alignment vertical="center"/>
    </xf>
    <xf numFmtId="0" fontId="18" fillId="3" borderId="2" xfId="0" applyFont="1" applyFill="1" applyBorder="1" applyAlignment="1">
      <alignment horizontal="center" vertical="center"/>
    </xf>
    <xf numFmtId="0" fontId="18" fillId="5" borderId="2" xfId="0" applyFont="1" applyFill="1" applyBorder="1" applyAlignment="1">
      <alignment horizontal="left" vertical="center"/>
    </xf>
    <xf numFmtId="0" fontId="19" fillId="5" borderId="2" xfId="0" applyFont="1" applyFill="1" applyBorder="1" applyAlignment="1">
      <alignment horizontal="center" vertical="center"/>
    </xf>
    <xf numFmtId="0" fontId="19" fillId="0" borderId="4" xfId="0" applyFont="1" applyBorder="1" applyAlignment="1">
      <alignment horizontal="left" vertical="center" wrapText="1"/>
    </xf>
    <xf numFmtId="0" fontId="11" fillId="5" borderId="2"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18" fillId="0" borderId="10" xfId="0" applyFont="1" applyBorder="1" applyAlignment="1">
      <alignment horizontal="left" vertical="center" wrapText="1"/>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19" fillId="0" borderId="0" xfId="0" applyNumberFormat="1" applyFont="1"/>
    <xf numFmtId="0" fontId="20" fillId="3" borderId="2" xfId="0" applyNumberFormat="1" applyFont="1" applyFill="1" applyBorder="1" applyAlignment="1">
      <alignment vertical="center"/>
    </xf>
    <xf numFmtId="0" fontId="20" fillId="3" borderId="1" xfId="0" applyNumberFormat="1" applyFont="1" applyFill="1" applyBorder="1" applyAlignment="1">
      <alignment horizontal="center" vertical="center" wrapText="1"/>
    </xf>
    <xf numFmtId="0" fontId="20" fillId="3" borderId="2" xfId="0" applyNumberFormat="1" applyFont="1" applyFill="1" applyBorder="1" applyAlignment="1">
      <alignment horizontal="center" vertical="center"/>
    </xf>
    <xf numFmtId="0" fontId="19" fillId="0" borderId="1" xfId="0" applyNumberFormat="1" applyFont="1" applyBorder="1" applyAlignment="1">
      <alignment horizontal="center" vertical="center"/>
    </xf>
    <xf numFmtId="0" fontId="18" fillId="0" borderId="1" xfId="0" applyNumberFormat="1" applyFont="1" applyBorder="1" applyAlignment="1">
      <alignment vertical="center" wrapText="1"/>
    </xf>
    <xf numFmtId="0" fontId="18" fillId="0" borderId="2" xfId="0" applyNumberFormat="1" applyFont="1" applyBorder="1" applyAlignment="1">
      <alignment horizontal="left" vertical="center" wrapText="1"/>
    </xf>
    <xf numFmtId="0" fontId="18" fillId="0" borderId="1" xfId="0" applyNumberFormat="1" applyFont="1" applyBorder="1" applyAlignment="1">
      <alignment horizontal="center" vertical="center"/>
    </xf>
    <xf numFmtId="0" fontId="19" fillId="0" borderId="1" xfId="0" applyNumberFormat="1" applyFont="1" applyBorder="1" applyAlignment="1">
      <alignment vertical="center" wrapText="1"/>
    </xf>
    <xf numFmtId="0" fontId="19" fillId="0" borderId="10" xfId="0" applyNumberFormat="1" applyFont="1" applyBorder="1" applyAlignment="1">
      <alignment horizontal="left" vertical="center" wrapText="1"/>
    </xf>
    <xf numFmtId="0" fontId="19" fillId="0" borderId="10" xfId="0" applyNumberFormat="1" applyFont="1" applyBorder="1" applyAlignment="1">
      <alignment horizontal="center" vertical="center"/>
    </xf>
    <xf numFmtId="0" fontId="19" fillId="0" borderId="10" xfId="0" applyNumberFormat="1" applyFont="1" applyBorder="1" applyAlignment="1">
      <alignment vertical="center" wrapText="1"/>
    </xf>
    <xf numFmtId="0" fontId="19" fillId="0" borderId="1" xfId="0" applyNumberFormat="1" applyFont="1" applyBorder="1" applyAlignment="1">
      <alignment vertical="center"/>
    </xf>
    <xf numFmtId="0" fontId="19" fillId="0" borderId="2" xfId="0" applyNumberFormat="1" applyFont="1" applyBorder="1" applyAlignment="1">
      <alignment horizontal="left" vertical="center" wrapText="1"/>
    </xf>
    <xf numFmtId="0" fontId="19" fillId="0" borderId="1" xfId="0" applyNumberFormat="1" applyFont="1" applyBorder="1"/>
    <xf numFmtId="0" fontId="21" fillId="0" borderId="13" xfId="0" applyNumberFormat="1" applyFont="1" applyBorder="1" applyAlignment="1"/>
    <xf numFmtId="0" fontId="21" fillId="0" borderId="3" xfId="0" applyNumberFormat="1" applyFont="1" applyBorder="1" applyAlignment="1"/>
    <xf numFmtId="0" fontId="21" fillId="0" borderId="4" xfId="0" applyNumberFormat="1" applyFont="1" applyBorder="1" applyAlignment="1"/>
    <xf numFmtId="0" fontId="18" fillId="0" borderId="3" xfId="0" applyNumberFormat="1" applyFont="1" applyBorder="1" applyAlignment="1"/>
    <xf numFmtId="0" fontId="21" fillId="0" borderId="13" xfId="0" applyFont="1" applyBorder="1" applyAlignment="1"/>
    <xf numFmtId="0" fontId="21" fillId="0" borderId="3" xfId="0" applyFont="1" applyBorder="1" applyAlignment="1"/>
    <xf numFmtId="0" fontId="21" fillId="0" borderId="4" xfId="0" applyFont="1" applyBorder="1" applyAlignment="1"/>
    <xf numFmtId="0" fontId="21" fillId="0" borderId="5" xfId="0" applyFont="1" applyBorder="1" applyAlignment="1"/>
    <xf numFmtId="0" fontId="18" fillId="0" borderId="3" xfId="0" applyFont="1" applyBorder="1" applyAlignment="1"/>
    <xf numFmtId="0" fontId="21" fillId="0" borderId="7" xfId="0" applyFont="1" applyBorder="1" applyAlignment="1"/>
    <xf numFmtId="0" fontId="21" fillId="0" borderId="12" xfId="0" applyFont="1" applyBorder="1" applyAlignment="1"/>
    <xf numFmtId="0" fontId="6" fillId="0" borderId="13" xfId="0" applyFont="1" applyBorder="1" applyAlignment="1"/>
    <xf numFmtId="0" fontId="6" fillId="0" borderId="3" xfId="0" applyFont="1" applyBorder="1" applyAlignment="1"/>
    <xf numFmtId="0" fontId="6" fillId="0" borderId="4" xfId="0" applyFont="1" applyBorder="1" applyAlignment="1"/>
    <xf numFmtId="0" fontId="6" fillId="0" borderId="5" xfId="0" applyFont="1" applyBorder="1" applyAlignment="1"/>
    <xf numFmtId="0" fontId="6" fillId="0" borderId="9" xfId="0" applyFont="1" applyBorder="1" applyAlignment="1"/>
    <xf numFmtId="0" fontId="6" fillId="0" borderId="6" xfId="0" applyFont="1" applyBorder="1" applyAlignment="1"/>
    <xf numFmtId="0" fontId="6" fillId="0" borderId="12" xfId="0" applyFont="1" applyBorder="1" applyAlignment="1"/>
  </cellXfs>
  <cellStyles count="8">
    <cellStyle name="Moneda" xfId="1" builtinId="4"/>
    <cellStyle name="Moneda [0] 2" xfId="3" xr:uid="{48E25084-CA85-464B-8763-AD94C2F3D975}"/>
    <cellStyle name="Moneda 2" xfId="5" xr:uid="{08EE4BA7-6CE3-6F4F-86E5-2828AC3C672F}"/>
    <cellStyle name="Normal" xfId="0" builtinId="0"/>
    <cellStyle name="Normal 2" xfId="2" xr:uid="{8CCA0EBC-50D4-E347-B07B-E785620A901D}"/>
    <cellStyle name="Normal 3" xfId="6" xr:uid="{F76CA8EB-FA7B-AC44-B156-20F2DC26B3E6}"/>
    <cellStyle name="Porcentaje" xfId="7" builtinId="5"/>
    <cellStyle name="Porcentaje 2" xfId="4" xr:uid="{7C2CFF6B-D83A-E246-8B2D-FA3A8BBCCF16}"/>
  </cellStyles>
  <dxfs count="0"/>
  <tableStyles count="0" defaultTableStyle="TableStyleMedium2" defaultPivotStyle="PivotStyleLight16"/>
  <colors>
    <mruColors>
      <color rgb="FF370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474808</xdr:colOff>
      <xdr:row>0</xdr:row>
      <xdr:rowOff>132687</xdr:rowOff>
    </xdr:from>
    <xdr:ext cx="1536700" cy="780935"/>
    <xdr:pic>
      <xdr:nvPicPr>
        <xdr:cNvPr id="6" name="image1.png" descr="logo_esu" title="Imagen">
          <a:extLst>
            <a:ext uri="{FF2B5EF4-FFF2-40B4-BE49-F238E27FC236}">
              <a16:creationId xmlns:a16="http://schemas.microsoft.com/office/drawing/2014/main" id="{1D4B7F16-D281-324B-8697-A36F05D90EDB}"/>
            </a:ext>
            <a:ext uri="{147F2762-F138-4A5C-976F-8EAC2B608ADB}">
              <a16:predDERef xmlns:a16="http://schemas.microsoft.com/office/drawing/2014/main" pred="{3D308DA5-5F2A-F24E-98D8-A9DE5C898DA7}"/>
            </a:ext>
          </a:extLst>
        </xdr:cNvPr>
        <xdr:cNvPicPr preferRelativeResize="0"/>
      </xdr:nvPicPr>
      <xdr:blipFill>
        <a:blip xmlns:r="http://schemas.openxmlformats.org/officeDocument/2006/relationships" r:embed="rId1" cstate="print"/>
        <a:stretch>
          <a:fillRect/>
        </a:stretch>
      </xdr:blipFill>
      <xdr:spPr>
        <a:xfrm>
          <a:off x="11276158" y="323187"/>
          <a:ext cx="1536700" cy="780935"/>
        </a:xfrm>
        <a:prstGeom prst="rect">
          <a:avLst/>
        </a:prstGeom>
        <a:noFill/>
      </xdr:spPr>
    </xdr:pic>
    <xdr:clientData fLocksWithSheet="0"/>
  </xdr:oneCellAnchor>
  <xdr:oneCellAnchor>
    <xdr:from>
      <xdr:col>9</xdr:col>
      <xdr:colOff>1055076</xdr:colOff>
      <xdr:row>0</xdr:row>
      <xdr:rowOff>0</xdr:rowOff>
    </xdr:from>
    <xdr:ext cx="1350434" cy="1060450"/>
    <xdr:pic>
      <xdr:nvPicPr>
        <xdr:cNvPr id="7" name="image8.png" title="Imagen">
          <a:extLst>
            <a:ext uri="{FF2B5EF4-FFF2-40B4-BE49-F238E27FC236}">
              <a16:creationId xmlns:a16="http://schemas.microsoft.com/office/drawing/2014/main" id="{A20CB215-84FC-9F4D-8A0F-B4521F462541}"/>
            </a:ext>
            <a:ext uri="{147F2762-F138-4A5C-976F-8EAC2B608ADB}">
              <a16:predDERef xmlns:a16="http://schemas.microsoft.com/office/drawing/2014/main" pred="{1D4B7F16-D281-324B-8697-A36F05D90EDB}"/>
            </a:ext>
          </a:extLst>
        </xdr:cNvPr>
        <xdr:cNvPicPr preferRelativeResize="0"/>
      </xdr:nvPicPr>
      <xdr:blipFill>
        <a:blip xmlns:r="http://schemas.openxmlformats.org/officeDocument/2006/relationships" r:embed="rId2" cstate="print"/>
        <a:stretch>
          <a:fillRect/>
        </a:stretch>
      </xdr:blipFill>
      <xdr:spPr>
        <a:xfrm>
          <a:off x="13361376" y="141549"/>
          <a:ext cx="1350434" cy="10604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135467</xdr:colOff>
      <xdr:row>1</xdr:row>
      <xdr:rowOff>132291</xdr:rowOff>
    </xdr:from>
    <xdr:ext cx="1536700" cy="878628"/>
    <xdr:pic>
      <xdr:nvPicPr>
        <xdr:cNvPr id="6" name="image1.png" descr="logo_esu" title="Imagen">
          <a:extLst>
            <a:ext uri="{FF2B5EF4-FFF2-40B4-BE49-F238E27FC236}">
              <a16:creationId xmlns:a16="http://schemas.microsoft.com/office/drawing/2014/main" id="{104922F8-D84B-1A43-96CD-B78F29CF1E60}"/>
            </a:ext>
            <a:ext uri="{147F2762-F138-4A5C-976F-8EAC2B608ADB}">
              <a16:predDERef xmlns:a16="http://schemas.microsoft.com/office/drawing/2014/main" pred="{A2FA39FB-73AA-D94C-93DA-BB2BC04DF006}"/>
            </a:ext>
          </a:extLst>
        </xdr:cNvPr>
        <xdr:cNvPicPr preferRelativeResize="0"/>
      </xdr:nvPicPr>
      <xdr:blipFill>
        <a:blip xmlns:r="http://schemas.openxmlformats.org/officeDocument/2006/relationships" r:embed="rId1" cstate="print"/>
        <a:stretch>
          <a:fillRect/>
        </a:stretch>
      </xdr:blipFill>
      <xdr:spPr>
        <a:xfrm>
          <a:off x="10441517" y="313266"/>
          <a:ext cx="1536700" cy="878628"/>
        </a:xfrm>
        <a:prstGeom prst="rect">
          <a:avLst/>
        </a:prstGeom>
        <a:noFill/>
      </xdr:spPr>
    </xdr:pic>
    <xdr:clientData fLocksWithSheet="0"/>
  </xdr:oneCellAnchor>
  <xdr:oneCellAnchor>
    <xdr:from>
      <xdr:col>10</xdr:col>
      <xdr:colOff>47624</xdr:colOff>
      <xdr:row>0</xdr:row>
      <xdr:rowOff>161925</xdr:rowOff>
    </xdr:from>
    <xdr:ext cx="1350434" cy="1060450"/>
    <xdr:pic>
      <xdr:nvPicPr>
        <xdr:cNvPr id="7" name="image8.png" title="Imagen">
          <a:extLst>
            <a:ext uri="{FF2B5EF4-FFF2-40B4-BE49-F238E27FC236}">
              <a16:creationId xmlns:a16="http://schemas.microsoft.com/office/drawing/2014/main" id="{6489FBE9-B2C7-994B-B4EA-B587582CFED5}"/>
            </a:ext>
            <a:ext uri="{147F2762-F138-4A5C-976F-8EAC2B608ADB}">
              <a16:predDERef xmlns:a16="http://schemas.microsoft.com/office/drawing/2014/main" pred="{104922F8-D84B-1A43-96CD-B78F29CF1E60}"/>
            </a:ext>
          </a:extLst>
        </xdr:cNvPr>
        <xdr:cNvPicPr preferRelativeResize="0"/>
      </xdr:nvPicPr>
      <xdr:blipFill>
        <a:blip xmlns:r="http://schemas.openxmlformats.org/officeDocument/2006/relationships" r:embed="rId2" cstate="print"/>
        <a:stretch>
          <a:fillRect/>
        </a:stretch>
      </xdr:blipFill>
      <xdr:spPr>
        <a:xfrm>
          <a:off x="12287249" y="161925"/>
          <a:ext cx="1350434" cy="10604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gelica.osorio/Downloads/PRSP-PM-308%20CANTIDADES%20ESTRUCTURA.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CR%20&amp;%20C&#205;A.%20LTDA\URBANIZACI&#211;N%20BRITANIA\2.%20INFORMACI&#211;N%20REDIRECCIONADA%20ELIANA%20MAR&#205;N%20GARC&#205;A%20(31-Julio-2013)\3.%20PRESUPUESTOS%20EN%20EXCEL%20DE%20SOLUCIONES%20CIVILES%20S.A\presupuesto%20cas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omparativo%20Losa%20-%20Pilas%20-%20REVISI&#211;N%20HORAC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NFORM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aneria"/>
      <sheetName val="PUERTAS DE PASO"/>
      <sheetName val="Concreto"/>
      <sheetName val="dosificaciones"/>
      <sheetName val="DATOS"/>
      <sheetName val="MOVIMIENTO DE TIERRA "/>
      <sheetName val="PILAS"/>
      <sheetName val="VIGAS FUNDACION Y MUROS CONT"/>
      <sheetName val="EXC DESAGUES Y FOSO"/>
      <sheetName val="IMPERMEAILIZACIONES "/>
      <sheetName val="Pintura Exterior"/>
      <sheetName val="Tabla dinámica"/>
      <sheetName val="ESTRUCTURA "/>
      <sheetName val="Cantidades Acabados"/>
      <sheetName val="RESUMEN"/>
      <sheetName val="DETALLADO"/>
      <sheetName val="UNITARIOS"/>
      <sheetName val="L.PRECIOS"/>
      <sheetName val="REVOQUE Y PISOS"/>
      <sheetName val="MAMPOS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xcavación Losa Flotante"/>
      <sheetName val="Solados"/>
      <sheetName val="Concreto"/>
      <sheetName val="Acero"/>
      <sheetName val="Análisis Valor Concreto"/>
      <sheetName val="MUSS"/>
      <sheetName val="Excavación_Losa_Flotante"/>
      <sheetName val="Análisis_Valor_Conc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9.xml.rels><?xml version="1.0" encoding="UTF-8" standalone="yes"?>
<Relationships xmlns="http://schemas.openxmlformats.org/package/2006/relationships"><Relationship Id="rId8" Type="http://schemas.openxmlformats.org/officeDocument/2006/relationships/hyperlink" Target="https://www.onvif.org/" TargetMode="External"/><Relationship Id="rId13" Type="http://schemas.openxmlformats.org/officeDocument/2006/relationships/hyperlink" Target="https://www.onvif.org/" TargetMode="External"/><Relationship Id="rId18" Type="http://schemas.openxmlformats.org/officeDocument/2006/relationships/hyperlink" Target="https://www.onvif.org/" TargetMode="External"/><Relationship Id="rId3" Type="http://schemas.openxmlformats.org/officeDocument/2006/relationships/hyperlink" Target="https://www.onvif.org/" TargetMode="External"/><Relationship Id="rId7" Type="http://schemas.openxmlformats.org/officeDocument/2006/relationships/hyperlink" Target="https://www.onvif.org/" TargetMode="External"/><Relationship Id="rId12" Type="http://schemas.openxmlformats.org/officeDocument/2006/relationships/hyperlink" Target="https://www.onvif.org/" TargetMode="External"/><Relationship Id="rId17" Type="http://schemas.openxmlformats.org/officeDocument/2006/relationships/hyperlink" Target="https://www.onvif.org/" TargetMode="External"/><Relationship Id="rId2" Type="http://schemas.openxmlformats.org/officeDocument/2006/relationships/hyperlink" Target="https://www.onvif.org/" TargetMode="External"/><Relationship Id="rId16" Type="http://schemas.openxmlformats.org/officeDocument/2006/relationships/hyperlink" Target="https://www.onvif.org/" TargetMode="External"/><Relationship Id="rId20" Type="http://schemas.openxmlformats.org/officeDocument/2006/relationships/hyperlink" Target="https://www.onvif.org/" TargetMode="External"/><Relationship Id="rId1" Type="http://schemas.openxmlformats.org/officeDocument/2006/relationships/hyperlink" Target="https://www.onvif.org/" TargetMode="External"/><Relationship Id="rId6" Type="http://schemas.openxmlformats.org/officeDocument/2006/relationships/hyperlink" Target="https://www.onvif.org/" TargetMode="External"/><Relationship Id="rId11" Type="http://schemas.openxmlformats.org/officeDocument/2006/relationships/hyperlink" Target="https://www.onvif.org/" TargetMode="External"/><Relationship Id="rId5" Type="http://schemas.openxmlformats.org/officeDocument/2006/relationships/hyperlink" Target="https://www.onvif.org/" TargetMode="External"/><Relationship Id="rId15" Type="http://schemas.openxmlformats.org/officeDocument/2006/relationships/hyperlink" Target="https://www.onvif.org/" TargetMode="External"/><Relationship Id="rId10" Type="http://schemas.openxmlformats.org/officeDocument/2006/relationships/hyperlink" Target="https://www.onvif.org/" TargetMode="External"/><Relationship Id="rId19" Type="http://schemas.openxmlformats.org/officeDocument/2006/relationships/hyperlink" Target="https://www.onvif.org/" TargetMode="External"/><Relationship Id="rId4" Type="http://schemas.openxmlformats.org/officeDocument/2006/relationships/hyperlink" Target="https://www.onvif.org/" TargetMode="External"/><Relationship Id="rId9" Type="http://schemas.openxmlformats.org/officeDocument/2006/relationships/hyperlink" Target="https://www.onvif.org/" TargetMode="External"/><Relationship Id="rId14" Type="http://schemas.openxmlformats.org/officeDocument/2006/relationships/hyperlink" Target="https://www.onvif.org/"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bicsi.org/forms/Verify/CredentialHol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000"/>
  <sheetViews>
    <sheetView workbookViewId="0">
      <selection activeCell="A42" sqref="A42"/>
    </sheetView>
  </sheetViews>
  <sheetFormatPr defaultColWidth="14.42578125" defaultRowHeight="15" customHeight="1"/>
  <cols>
    <col min="1" max="1" width="27.7109375" style="81" customWidth="1"/>
    <col min="2" max="16384" width="14.42578125" style="81"/>
  </cols>
  <sheetData>
    <row r="1" spans="1:3" ht="15" customHeight="1">
      <c r="A1" s="79" t="s">
        <v>0</v>
      </c>
      <c r="B1" s="80" t="s">
        <v>1</v>
      </c>
    </row>
    <row r="2" spans="1:3" ht="15" customHeight="1">
      <c r="A2" s="82" t="s">
        <v>2</v>
      </c>
      <c r="B2" s="83" t="s">
        <v>3</v>
      </c>
    </row>
    <row r="3" spans="1:3" ht="15" customHeight="1">
      <c r="A3" s="82" t="s">
        <v>4</v>
      </c>
      <c r="B3" s="83" t="s">
        <v>3</v>
      </c>
    </row>
    <row r="4" spans="1:3" ht="15" customHeight="1">
      <c r="A4" s="82" t="s">
        <v>5</v>
      </c>
      <c r="B4" s="83" t="s">
        <v>6</v>
      </c>
    </row>
    <row r="5" spans="1:3" ht="15" customHeight="1">
      <c r="A5" s="82" t="s">
        <v>7</v>
      </c>
      <c r="B5" s="83" t="s">
        <v>6</v>
      </c>
    </row>
    <row r="6" spans="1:3" ht="15" customHeight="1">
      <c r="A6" s="82" t="s">
        <v>8</v>
      </c>
      <c r="B6" s="83" t="s">
        <v>3</v>
      </c>
    </row>
    <row r="7" spans="1:3" ht="15" customHeight="1">
      <c r="A7" s="82" t="s">
        <v>9</v>
      </c>
      <c r="B7" s="83" t="s">
        <v>6</v>
      </c>
    </row>
    <row r="8" spans="1:3" ht="15" customHeight="1">
      <c r="A8" s="82" t="s">
        <v>10</v>
      </c>
      <c r="B8" s="83" t="s">
        <v>3</v>
      </c>
    </row>
    <row r="9" spans="1:3" ht="15" customHeight="1">
      <c r="A9" s="82" t="s">
        <v>11</v>
      </c>
      <c r="B9" s="83" t="s">
        <v>6</v>
      </c>
    </row>
    <row r="10" spans="1:3" ht="15" customHeight="1">
      <c r="A10" s="82" t="s">
        <v>12</v>
      </c>
      <c r="B10" s="83" t="s">
        <v>3</v>
      </c>
    </row>
    <row r="11" spans="1:3" ht="15" customHeight="1">
      <c r="A11" s="82" t="s">
        <v>13</v>
      </c>
      <c r="B11" s="83" t="s">
        <v>6</v>
      </c>
    </row>
    <row r="12" spans="1:3" ht="15" customHeight="1">
      <c r="A12" s="82" t="s">
        <v>14</v>
      </c>
      <c r="B12" s="83" t="s">
        <v>3</v>
      </c>
    </row>
    <row r="13" spans="1:3" ht="15" customHeight="1">
      <c r="A13" s="82" t="s">
        <v>15</v>
      </c>
      <c r="B13" s="83" t="s">
        <v>6</v>
      </c>
    </row>
    <row r="14" spans="1:3" ht="15" customHeight="1">
      <c r="A14" s="82" t="s">
        <v>16</v>
      </c>
      <c r="B14" s="83" t="s">
        <v>3</v>
      </c>
    </row>
    <row r="15" spans="1:3" ht="15" customHeight="1">
      <c r="A15" s="82" t="s">
        <v>17</v>
      </c>
      <c r="B15" s="83" t="s">
        <v>6</v>
      </c>
      <c r="C15" s="84"/>
    </row>
    <row r="16" spans="1:3" ht="15" customHeight="1">
      <c r="A16" s="82" t="s">
        <v>18</v>
      </c>
      <c r="B16" s="83" t="s">
        <v>3</v>
      </c>
    </row>
    <row r="17" spans="1:2" ht="15" customHeight="1">
      <c r="A17" s="82" t="s">
        <v>19</v>
      </c>
      <c r="B17" s="83" t="s">
        <v>6</v>
      </c>
    </row>
    <row r="18" spans="1:2" ht="15" customHeight="1">
      <c r="A18" s="82" t="s">
        <v>20</v>
      </c>
      <c r="B18" s="83" t="s">
        <v>3</v>
      </c>
    </row>
    <row r="19" spans="1:2" ht="15" customHeight="1">
      <c r="A19" s="82" t="s">
        <v>21</v>
      </c>
      <c r="B19" s="83" t="s">
        <v>6</v>
      </c>
    </row>
    <row r="20" spans="1:2" ht="15" customHeight="1">
      <c r="A20" s="82" t="s">
        <v>22</v>
      </c>
      <c r="B20" s="83" t="s">
        <v>3</v>
      </c>
    </row>
    <row r="21" spans="1:2" ht="15" customHeight="1">
      <c r="A21" s="82" t="s">
        <v>23</v>
      </c>
      <c r="B21" s="83" t="s">
        <v>6</v>
      </c>
    </row>
    <row r="22" spans="1:2" ht="15" customHeight="1">
      <c r="A22" s="82" t="s">
        <v>24</v>
      </c>
      <c r="B22" s="83" t="s">
        <v>3</v>
      </c>
    </row>
    <row r="23" spans="1:2" ht="15" customHeight="1">
      <c r="A23" s="82" t="s">
        <v>25</v>
      </c>
      <c r="B23" s="83" t="s">
        <v>6</v>
      </c>
    </row>
    <row r="24" spans="1:2" ht="15" customHeight="1">
      <c r="A24" s="82" t="s">
        <v>26</v>
      </c>
      <c r="B24" s="83" t="s">
        <v>3</v>
      </c>
    </row>
    <row r="25" spans="1:2" ht="15" customHeight="1">
      <c r="A25" s="82" t="s">
        <v>27</v>
      </c>
      <c r="B25" s="83" t="s">
        <v>6</v>
      </c>
    </row>
    <row r="26" spans="1:2" ht="15" customHeight="1">
      <c r="A26" s="82" t="s">
        <v>28</v>
      </c>
      <c r="B26" s="83" t="s">
        <v>3</v>
      </c>
    </row>
    <row r="27" spans="1:2" ht="15" customHeight="1">
      <c r="A27" s="82" t="s">
        <v>29</v>
      </c>
      <c r="B27" s="83" t="s">
        <v>6</v>
      </c>
    </row>
    <row r="28" spans="1:2" ht="15" customHeight="1">
      <c r="A28" s="82" t="s">
        <v>30</v>
      </c>
      <c r="B28" s="83" t="s">
        <v>3</v>
      </c>
    </row>
    <row r="29" spans="1:2" ht="15" customHeight="1">
      <c r="A29" s="82" t="s">
        <v>31</v>
      </c>
      <c r="B29" s="83" t="s">
        <v>6</v>
      </c>
    </row>
    <row r="30" spans="1:2" ht="15" customHeight="1">
      <c r="A30" s="82" t="s">
        <v>32</v>
      </c>
      <c r="B30" s="83" t="s">
        <v>3</v>
      </c>
    </row>
    <row r="31" spans="1:2" ht="15" customHeight="1">
      <c r="A31" s="82" t="s">
        <v>33</v>
      </c>
      <c r="B31" s="83" t="s">
        <v>6</v>
      </c>
    </row>
    <row r="32" spans="1:2" ht="15" customHeight="1">
      <c r="A32" s="82" t="s">
        <v>34</v>
      </c>
      <c r="B32" s="83" t="s">
        <v>3</v>
      </c>
    </row>
    <row r="33" spans="1:2" ht="15" customHeight="1">
      <c r="A33" s="82" t="s">
        <v>35</v>
      </c>
      <c r="B33" s="83" t="s">
        <v>6</v>
      </c>
    </row>
    <row r="34" spans="1:2" ht="15" customHeight="1">
      <c r="A34" s="82" t="s">
        <v>36</v>
      </c>
      <c r="B34" s="83" t="s">
        <v>3</v>
      </c>
    </row>
    <row r="35" spans="1:2" ht="15" customHeight="1">
      <c r="A35" s="82" t="s">
        <v>37</v>
      </c>
      <c r="B35" s="83" t="s">
        <v>6</v>
      </c>
    </row>
    <row r="36" spans="1:2" ht="15" customHeight="1">
      <c r="A36" s="82" t="s">
        <v>38</v>
      </c>
      <c r="B36" s="83" t="s">
        <v>3</v>
      </c>
    </row>
    <row r="37" spans="1:2" ht="15" customHeight="1">
      <c r="A37" s="82" t="s">
        <v>39</v>
      </c>
      <c r="B37" s="83" t="s">
        <v>6</v>
      </c>
    </row>
    <row r="38" spans="1:2" ht="15" customHeight="1">
      <c r="A38" s="82" t="s">
        <v>40</v>
      </c>
      <c r="B38" s="83" t="s">
        <v>3</v>
      </c>
    </row>
    <row r="39" spans="1:2" ht="15" customHeight="1">
      <c r="A39" s="82" t="s">
        <v>41</v>
      </c>
      <c r="B39" s="83" t="s">
        <v>6</v>
      </c>
    </row>
    <row r="40" spans="1:2" ht="12.95">
      <c r="A40" s="82" t="s">
        <v>42</v>
      </c>
      <c r="B40" s="83" t="s">
        <v>3</v>
      </c>
    </row>
    <row r="41" spans="1:2" ht="12.95">
      <c r="B41" s="85"/>
    </row>
    <row r="42" spans="1:2" ht="12.95">
      <c r="B42" s="85"/>
    </row>
    <row r="43" spans="1:2" ht="12.95">
      <c r="B43" s="85"/>
    </row>
    <row r="44" spans="1:2" ht="12.95">
      <c r="B44" s="85"/>
    </row>
    <row r="45" spans="1:2" ht="12.95">
      <c r="B45" s="85"/>
    </row>
    <row r="46" spans="1:2" ht="12.95">
      <c r="B46" s="85"/>
    </row>
    <row r="47" spans="1:2" ht="12.95">
      <c r="B47" s="85"/>
    </row>
    <row r="48" spans="1:2" ht="12.95">
      <c r="B48" s="85"/>
    </row>
    <row r="49" spans="2:2" ht="12.95">
      <c r="B49" s="85"/>
    </row>
    <row r="50" spans="2:2" ht="12.95">
      <c r="B50" s="85"/>
    </row>
    <row r="51" spans="2:2" ht="12.95">
      <c r="B51" s="85"/>
    </row>
    <row r="52" spans="2:2" ht="12.95">
      <c r="B52" s="85"/>
    </row>
    <row r="53" spans="2:2" ht="12.95">
      <c r="B53" s="85"/>
    </row>
    <row r="54" spans="2:2" ht="12.95">
      <c r="B54" s="85"/>
    </row>
    <row r="55" spans="2:2" ht="12.95">
      <c r="B55" s="85"/>
    </row>
    <row r="56" spans="2:2" ht="12.95">
      <c r="B56" s="85"/>
    </row>
    <row r="57" spans="2:2" ht="12.95">
      <c r="B57" s="85"/>
    </row>
    <row r="58" spans="2:2" ht="12.95">
      <c r="B58" s="85"/>
    </row>
    <row r="59" spans="2:2" ht="12.95">
      <c r="B59" s="85"/>
    </row>
    <row r="60" spans="2:2" ht="12.95">
      <c r="B60" s="85"/>
    </row>
    <row r="61" spans="2:2" ht="12.95">
      <c r="B61" s="85"/>
    </row>
    <row r="62" spans="2:2" ht="12.95">
      <c r="B62" s="85"/>
    </row>
    <row r="63" spans="2:2" ht="12.95">
      <c r="B63" s="85"/>
    </row>
    <row r="64" spans="2:2" ht="12.95">
      <c r="B64" s="85"/>
    </row>
    <row r="65" spans="2:2" ht="12.95">
      <c r="B65" s="85"/>
    </row>
    <row r="66" spans="2:2" ht="12.95">
      <c r="B66" s="85"/>
    </row>
    <row r="67" spans="2:2" ht="12.95">
      <c r="B67" s="85"/>
    </row>
    <row r="68" spans="2:2" ht="12.95">
      <c r="B68" s="85"/>
    </row>
    <row r="69" spans="2:2" ht="12.95">
      <c r="B69" s="85"/>
    </row>
    <row r="70" spans="2:2" ht="12.95">
      <c r="B70" s="85"/>
    </row>
    <row r="71" spans="2:2" ht="12.95">
      <c r="B71" s="85"/>
    </row>
    <row r="72" spans="2:2" ht="12.95">
      <c r="B72" s="85"/>
    </row>
    <row r="73" spans="2:2" ht="12.95">
      <c r="B73" s="85"/>
    </row>
    <row r="74" spans="2:2" ht="12.95">
      <c r="B74" s="85"/>
    </row>
    <row r="75" spans="2:2" ht="12.95">
      <c r="B75" s="85"/>
    </row>
    <row r="76" spans="2:2" ht="12.95">
      <c r="B76" s="85"/>
    </row>
    <row r="77" spans="2:2" ht="12.95">
      <c r="B77" s="85"/>
    </row>
    <row r="78" spans="2:2" ht="12.95">
      <c r="B78" s="85"/>
    </row>
    <row r="79" spans="2:2" ht="12.95">
      <c r="B79" s="85"/>
    </row>
    <row r="80" spans="2:2" ht="12.95">
      <c r="B80" s="85"/>
    </row>
    <row r="81" spans="2:2" ht="12.95">
      <c r="B81" s="85"/>
    </row>
    <row r="82" spans="2:2" ht="12.95">
      <c r="B82" s="85"/>
    </row>
    <row r="83" spans="2:2" ht="12.95">
      <c r="B83" s="85"/>
    </row>
    <row r="84" spans="2:2" ht="12.95">
      <c r="B84" s="85"/>
    </row>
    <row r="85" spans="2:2" ht="12.95">
      <c r="B85" s="85"/>
    </row>
    <row r="86" spans="2:2" ht="12.95">
      <c r="B86" s="85"/>
    </row>
    <row r="87" spans="2:2" ht="12.95">
      <c r="B87" s="85"/>
    </row>
    <row r="88" spans="2:2" ht="12.95">
      <c r="B88" s="85"/>
    </row>
    <row r="89" spans="2:2" ht="12.95">
      <c r="B89" s="85"/>
    </row>
    <row r="90" spans="2:2" ht="12.95">
      <c r="B90" s="85"/>
    </row>
    <row r="91" spans="2:2" ht="12.95">
      <c r="B91" s="85"/>
    </row>
    <row r="92" spans="2:2" ht="12.95">
      <c r="B92" s="85"/>
    </row>
    <row r="93" spans="2:2" ht="12.95">
      <c r="B93" s="85"/>
    </row>
    <row r="94" spans="2:2" ht="12.95">
      <c r="B94" s="85"/>
    </row>
    <row r="95" spans="2:2" ht="12.95">
      <c r="B95" s="85"/>
    </row>
    <row r="96" spans="2:2" ht="12.95">
      <c r="B96" s="85"/>
    </row>
    <row r="97" spans="2:2" ht="12.95">
      <c r="B97" s="85"/>
    </row>
    <row r="98" spans="2:2" ht="12.95">
      <c r="B98" s="85"/>
    </row>
    <row r="99" spans="2:2" ht="12.95">
      <c r="B99" s="85"/>
    </row>
    <row r="100" spans="2:2" ht="12.95">
      <c r="B100" s="85"/>
    </row>
    <row r="101" spans="2:2" ht="12.95">
      <c r="B101" s="85"/>
    </row>
    <row r="102" spans="2:2" ht="12.95">
      <c r="B102" s="85"/>
    </row>
    <row r="103" spans="2:2" ht="12.95">
      <c r="B103" s="85"/>
    </row>
    <row r="104" spans="2:2" ht="12.95">
      <c r="B104" s="85"/>
    </row>
    <row r="105" spans="2:2" ht="12.95">
      <c r="B105" s="85"/>
    </row>
    <row r="106" spans="2:2" ht="12.95">
      <c r="B106" s="85"/>
    </row>
    <row r="107" spans="2:2" ht="12.95">
      <c r="B107" s="85"/>
    </row>
    <row r="108" spans="2:2" ht="12.95">
      <c r="B108" s="85"/>
    </row>
    <row r="109" spans="2:2" ht="12.95">
      <c r="B109" s="85"/>
    </row>
    <row r="110" spans="2:2" ht="12.95">
      <c r="B110" s="85"/>
    </row>
    <row r="111" spans="2:2" ht="12.95">
      <c r="B111" s="85"/>
    </row>
    <row r="112" spans="2:2" ht="12.95">
      <c r="B112" s="85"/>
    </row>
    <row r="113" spans="2:2" ht="12.95">
      <c r="B113" s="85"/>
    </row>
    <row r="114" spans="2:2" ht="12.95">
      <c r="B114" s="85"/>
    </row>
    <row r="115" spans="2:2" ht="12.95">
      <c r="B115" s="85"/>
    </row>
    <row r="116" spans="2:2" ht="12.95">
      <c r="B116" s="85"/>
    </row>
    <row r="117" spans="2:2" ht="12.95">
      <c r="B117" s="85"/>
    </row>
    <row r="118" spans="2:2" ht="12.95">
      <c r="B118" s="85"/>
    </row>
    <row r="119" spans="2:2" ht="12.95">
      <c r="B119" s="85"/>
    </row>
    <row r="120" spans="2:2" ht="12.95">
      <c r="B120" s="85"/>
    </row>
    <row r="121" spans="2:2" ht="12.95">
      <c r="B121" s="85"/>
    </row>
    <row r="122" spans="2:2" ht="12.95">
      <c r="B122" s="85"/>
    </row>
    <row r="123" spans="2:2" ht="12.95">
      <c r="B123" s="85"/>
    </row>
    <row r="124" spans="2:2" ht="12.95">
      <c r="B124" s="85"/>
    </row>
    <row r="125" spans="2:2" ht="12.95">
      <c r="B125" s="85"/>
    </row>
    <row r="126" spans="2:2" ht="12.95">
      <c r="B126" s="85"/>
    </row>
    <row r="127" spans="2:2" ht="12.95">
      <c r="B127" s="85"/>
    </row>
    <row r="128" spans="2:2" ht="12.95">
      <c r="B128" s="85"/>
    </row>
    <row r="129" spans="2:2" ht="12.95">
      <c r="B129" s="85"/>
    </row>
    <row r="130" spans="2:2" ht="12.95">
      <c r="B130" s="85"/>
    </row>
    <row r="131" spans="2:2" ht="12.95">
      <c r="B131" s="85"/>
    </row>
    <row r="132" spans="2:2" ht="12.95">
      <c r="B132" s="85"/>
    </row>
    <row r="133" spans="2:2" ht="12.95">
      <c r="B133" s="85"/>
    </row>
    <row r="134" spans="2:2" ht="12.95">
      <c r="B134" s="85"/>
    </row>
    <row r="135" spans="2:2" ht="12.95">
      <c r="B135" s="85"/>
    </row>
    <row r="136" spans="2:2" ht="12.95">
      <c r="B136" s="85"/>
    </row>
    <row r="137" spans="2:2" ht="12.95">
      <c r="B137" s="85"/>
    </row>
    <row r="138" spans="2:2" ht="12.95">
      <c r="B138" s="85"/>
    </row>
    <row r="139" spans="2:2" ht="12.95">
      <c r="B139" s="85"/>
    </row>
    <row r="140" spans="2:2" ht="12.95">
      <c r="B140" s="85"/>
    </row>
    <row r="141" spans="2:2" ht="12.95">
      <c r="B141" s="85"/>
    </row>
    <row r="142" spans="2:2" ht="12.95">
      <c r="B142" s="85"/>
    </row>
    <row r="143" spans="2:2" ht="12.95">
      <c r="B143" s="85"/>
    </row>
    <row r="144" spans="2:2" ht="12.95">
      <c r="B144" s="85"/>
    </row>
    <row r="145" spans="2:2" ht="12.95">
      <c r="B145" s="85"/>
    </row>
    <row r="146" spans="2:2" ht="12.95">
      <c r="B146" s="85"/>
    </row>
    <row r="147" spans="2:2" ht="12.95">
      <c r="B147" s="85"/>
    </row>
    <row r="148" spans="2:2" ht="12.95">
      <c r="B148" s="85"/>
    </row>
    <row r="149" spans="2:2" ht="12.95">
      <c r="B149" s="85"/>
    </row>
    <row r="150" spans="2:2" ht="12.95">
      <c r="B150" s="85"/>
    </row>
    <row r="151" spans="2:2" ht="12.95">
      <c r="B151" s="85"/>
    </row>
    <row r="152" spans="2:2" ht="12.95">
      <c r="B152" s="85"/>
    </row>
    <row r="153" spans="2:2" ht="12.95">
      <c r="B153" s="85"/>
    </row>
    <row r="154" spans="2:2" ht="12.95">
      <c r="B154" s="85"/>
    </row>
    <row r="155" spans="2:2" ht="12.95">
      <c r="B155" s="85"/>
    </row>
    <row r="156" spans="2:2" ht="12.95">
      <c r="B156" s="85"/>
    </row>
    <row r="157" spans="2:2" ht="12.95">
      <c r="B157" s="85"/>
    </row>
    <row r="158" spans="2:2" ht="12.95">
      <c r="B158" s="85"/>
    </row>
    <row r="159" spans="2:2" ht="12.95">
      <c r="B159" s="85"/>
    </row>
    <row r="160" spans="2:2" ht="12.95">
      <c r="B160" s="85"/>
    </row>
    <row r="161" spans="2:2" ht="12.95">
      <c r="B161" s="85"/>
    </row>
    <row r="162" spans="2:2" ht="12.95">
      <c r="B162" s="85"/>
    </row>
    <row r="163" spans="2:2" ht="12.95">
      <c r="B163" s="85"/>
    </row>
    <row r="164" spans="2:2" ht="12.95">
      <c r="B164" s="85"/>
    </row>
    <row r="165" spans="2:2" ht="12.95">
      <c r="B165" s="85"/>
    </row>
    <row r="166" spans="2:2" ht="12.95">
      <c r="B166" s="85"/>
    </row>
    <row r="167" spans="2:2" ht="12.95">
      <c r="B167" s="85"/>
    </row>
    <row r="168" spans="2:2" ht="12.95">
      <c r="B168" s="85"/>
    </row>
    <row r="169" spans="2:2" ht="12.95">
      <c r="B169" s="85"/>
    </row>
    <row r="170" spans="2:2" ht="12.95">
      <c r="B170" s="85"/>
    </row>
    <row r="171" spans="2:2" ht="12.95">
      <c r="B171" s="85"/>
    </row>
    <row r="172" spans="2:2" ht="12.95">
      <c r="B172" s="85"/>
    </row>
    <row r="173" spans="2:2" ht="12.95">
      <c r="B173" s="85"/>
    </row>
    <row r="174" spans="2:2" ht="12.95">
      <c r="B174" s="85"/>
    </row>
    <row r="175" spans="2:2" ht="12.95">
      <c r="B175" s="85"/>
    </row>
    <row r="176" spans="2:2" ht="12.95">
      <c r="B176" s="85"/>
    </row>
    <row r="177" spans="2:2" ht="12.95">
      <c r="B177" s="85"/>
    </row>
    <row r="178" spans="2:2" ht="12.95">
      <c r="B178" s="85"/>
    </row>
    <row r="179" spans="2:2" ht="12.95">
      <c r="B179" s="85"/>
    </row>
    <row r="180" spans="2:2" ht="12.95">
      <c r="B180" s="85"/>
    </row>
    <row r="181" spans="2:2" ht="12.95">
      <c r="B181" s="85"/>
    </row>
    <row r="182" spans="2:2" ht="12.95">
      <c r="B182" s="85"/>
    </row>
    <row r="183" spans="2:2" ht="12.95">
      <c r="B183" s="85"/>
    </row>
    <row r="184" spans="2:2" ht="12.95">
      <c r="B184" s="85"/>
    </row>
    <row r="185" spans="2:2" ht="12.95">
      <c r="B185" s="85"/>
    </row>
    <row r="186" spans="2:2" ht="12.95">
      <c r="B186" s="85"/>
    </row>
    <row r="187" spans="2:2" ht="12.95">
      <c r="B187" s="85"/>
    </row>
    <row r="188" spans="2:2" ht="12.95">
      <c r="B188" s="85"/>
    </row>
    <row r="189" spans="2:2" ht="12.95">
      <c r="B189" s="85"/>
    </row>
    <row r="190" spans="2:2" ht="12.95">
      <c r="B190" s="85"/>
    </row>
    <row r="191" spans="2:2" ht="12.95">
      <c r="B191" s="85"/>
    </row>
    <row r="192" spans="2:2" ht="12.95">
      <c r="B192" s="85"/>
    </row>
    <row r="193" spans="2:2" ht="12.95">
      <c r="B193" s="85"/>
    </row>
    <row r="194" spans="2:2" ht="12.95">
      <c r="B194" s="85"/>
    </row>
    <row r="195" spans="2:2" ht="12.95">
      <c r="B195" s="85"/>
    </row>
    <row r="196" spans="2:2" ht="12.95">
      <c r="B196" s="85"/>
    </row>
    <row r="197" spans="2:2" ht="12.95">
      <c r="B197" s="85"/>
    </row>
    <row r="198" spans="2:2" ht="12.95">
      <c r="B198" s="85"/>
    </row>
    <row r="199" spans="2:2" ht="12.95">
      <c r="B199" s="85"/>
    </row>
    <row r="200" spans="2:2" ht="12.95">
      <c r="B200" s="85"/>
    </row>
    <row r="201" spans="2:2" ht="12.95">
      <c r="B201" s="85"/>
    </row>
    <row r="202" spans="2:2" ht="12.95">
      <c r="B202" s="85"/>
    </row>
    <row r="203" spans="2:2" ht="12.95">
      <c r="B203" s="85"/>
    </row>
    <row r="204" spans="2:2" ht="12.95">
      <c r="B204" s="85"/>
    </row>
    <row r="205" spans="2:2" ht="12.95">
      <c r="B205" s="85"/>
    </row>
    <row r="206" spans="2:2" ht="12.95">
      <c r="B206" s="85"/>
    </row>
    <row r="207" spans="2:2" ht="12.95">
      <c r="B207" s="85"/>
    </row>
    <row r="208" spans="2:2" ht="12.95">
      <c r="B208" s="85"/>
    </row>
    <row r="209" spans="2:2" ht="12.95">
      <c r="B209" s="85"/>
    </row>
    <row r="210" spans="2:2" ht="12.95">
      <c r="B210" s="85"/>
    </row>
    <row r="211" spans="2:2" ht="12.95">
      <c r="B211" s="85"/>
    </row>
    <row r="212" spans="2:2" ht="12.95">
      <c r="B212" s="85"/>
    </row>
    <row r="213" spans="2:2" ht="12.95">
      <c r="B213" s="85"/>
    </row>
    <row r="214" spans="2:2" ht="12.95">
      <c r="B214" s="85"/>
    </row>
    <row r="215" spans="2:2" ht="12.95">
      <c r="B215" s="85"/>
    </row>
    <row r="216" spans="2:2" ht="12.95">
      <c r="B216" s="85"/>
    </row>
    <row r="217" spans="2:2" ht="12.95">
      <c r="B217" s="85"/>
    </row>
    <row r="218" spans="2:2" ht="12.95">
      <c r="B218" s="85"/>
    </row>
    <row r="219" spans="2:2" ht="12.95">
      <c r="B219" s="85"/>
    </row>
    <row r="220" spans="2:2" ht="12.95">
      <c r="B220" s="85"/>
    </row>
    <row r="221" spans="2:2" ht="12.95">
      <c r="B221" s="85"/>
    </row>
    <row r="222" spans="2:2" ht="12.95">
      <c r="B222" s="85"/>
    </row>
    <row r="223" spans="2:2" ht="12.95">
      <c r="B223" s="85"/>
    </row>
    <row r="224" spans="2:2" ht="12.95">
      <c r="B224" s="85"/>
    </row>
    <row r="225" spans="2:2" ht="12.95">
      <c r="B225" s="85"/>
    </row>
    <row r="226" spans="2:2" ht="12.95">
      <c r="B226" s="85"/>
    </row>
    <row r="227" spans="2:2" ht="12.95">
      <c r="B227" s="85"/>
    </row>
    <row r="228" spans="2:2" ht="12.95">
      <c r="B228" s="85"/>
    </row>
    <row r="229" spans="2:2" ht="12.95">
      <c r="B229" s="85"/>
    </row>
    <row r="230" spans="2:2" ht="12.95">
      <c r="B230" s="85"/>
    </row>
    <row r="231" spans="2:2" ht="12.95">
      <c r="B231" s="85"/>
    </row>
    <row r="232" spans="2:2" ht="12.95">
      <c r="B232" s="85"/>
    </row>
    <row r="233" spans="2:2" ht="12.95">
      <c r="B233" s="85"/>
    </row>
    <row r="234" spans="2:2" ht="12.95">
      <c r="B234" s="85"/>
    </row>
    <row r="235" spans="2:2" ht="12.95">
      <c r="B235" s="85"/>
    </row>
    <row r="236" spans="2:2" ht="12.95">
      <c r="B236" s="85"/>
    </row>
    <row r="237" spans="2:2" ht="12.95">
      <c r="B237" s="85"/>
    </row>
    <row r="238" spans="2:2" ht="12.95">
      <c r="B238" s="85"/>
    </row>
    <row r="239" spans="2:2" ht="12.95">
      <c r="B239" s="85"/>
    </row>
    <row r="240" spans="2:2" ht="12.95">
      <c r="B240" s="85"/>
    </row>
    <row r="241" spans="2:2" ht="12.95">
      <c r="B241" s="85"/>
    </row>
    <row r="242" spans="2:2" ht="12.95">
      <c r="B242" s="85"/>
    </row>
    <row r="243" spans="2:2" ht="12.95">
      <c r="B243" s="85"/>
    </row>
    <row r="244" spans="2:2" ht="12.95">
      <c r="B244" s="85"/>
    </row>
    <row r="245" spans="2:2" ht="12.95">
      <c r="B245" s="85"/>
    </row>
    <row r="246" spans="2:2" ht="12.95">
      <c r="B246" s="85"/>
    </row>
    <row r="247" spans="2:2" ht="12.95">
      <c r="B247" s="85"/>
    </row>
    <row r="248" spans="2:2" ht="12.95">
      <c r="B248" s="85"/>
    </row>
    <row r="249" spans="2:2" ht="12.95">
      <c r="B249" s="85"/>
    </row>
    <row r="250" spans="2:2" ht="12.95">
      <c r="B250" s="85"/>
    </row>
    <row r="251" spans="2:2" ht="12.95">
      <c r="B251" s="85"/>
    </row>
    <row r="252" spans="2:2" ht="12.95">
      <c r="B252" s="85"/>
    </row>
    <row r="253" spans="2:2" ht="12.95">
      <c r="B253" s="85"/>
    </row>
    <row r="254" spans="2:2" ht="12.95">
      <c r="B254" s="85"/>
    </row>
    <row r="255" spans="2:2" ht="12.95">
      <c r="B255" s="85"/>
    </row>
    <row r="256" spans="2:2" ht="12.95">
      <c r="B256" s="85"/>
    </row>
    <row r="257" spans="2:2" ht="12.95">
      <c r="B257" s="85"/>
    </row>
    <row r="258" spans="2:2" ht="12.95">
      <c r="B258" s="85"/>
    </row>
    <row r="259" spans="2:2" ht="12.95">
      <c r="B259" s="85"/>
    </row>
    <row r="260" spans="2:2" ht="12.95">
      <c r="B260" s="85"/>
    </row>
    <row r="261" spans="2:2" ht="12.95">
      <c r="B261" s="85"/>
    </row>
    <row r="262" spans="2:2" ht="12.95">
      <c r="B262" s="85"/>
    </row>
    <row r="263" spans="2:2" ht="12.95">
      <c r="B263" s="85"/>
    </row>
    <row r="264" spans="2:2" ht="12.95">
      <c r="B264" s="85"/>
    </row>
    <row r="265" spans="2:2" ht="12.95">
      <c r="B265" s="85"/>
    </row>
    <row r="266" spans="2:2" ht="12.95">
      <c r="B266" s="85"/>
    </row>
    <row r="267" spans="2:2" ht="12.95">
      <c r="B267" s="85"/>
    </row>
    <row r="268" spans="2:2" ht="12.95">
      <c r="B268" s="85"/>
    </row>
    <row r="269" spans="2:2" ht="12.95">
      <c r="B269" s="85"/>
    </row>
    <row r="270" spans="2:2" ht="12.95">
      <c r="B270" s="85"/>
    </row>
    <row r="271" spans="2:2" ht="12.95">
      <c r="B271" s="85"/>
    </row>
    <row r="272" spans="2:2" ht="12.95">
      <c r="B272" s="85"/>
    </row>
    <row r="273" spans="2:2" ht="12.95">
      <c r="B273" s="85"/>
    </row>
    <row r="274" spans="2:2" ht="12.95">
      <c r="B274" s="85"/>
    </row>
    <row r="275" spans="2:2" ht="12.95">
      <c r="B275" s="85"/>
    </row>
    <row r="276" spans="2:2" ht="12.95">
      <c r="B276" s="85"/>
    </row>
    <row r="277" spans="2:2" ht="12.95">
      <c r="B277" s="85"/>
    </row>
    <row r="278" spans="2:2" ht="12.95">
      <c r="B278" s="85"/>
    </row>
    <row r="279" spans="2:2" ht="12.95">
      <c r="B279" s="85"/>
    </row>
    <row r="280" spans="2:2" ht="12.95">
      <c r="B280" s="85"/>
    </row>
    <row r="281" spans="2:2" ht="12.95">
      <c r="B281" s="85"/>
    </row>
    <row r="282" spans="2:2" ht="12.95">
      <c r="B282" s="85"/>
    </row>
    <row r="283" spans="2:2" ht="12.95">
      <c r="B283" s="85"/>
    </row>
    <row r="284" spans="2:2" ht="12.95">
      <c r="B284" s="85"/>
    </row>
    <row r="285" spans="2:2" ht="12.95">
      <c r="B285" s="85"/>
    </row>
    <row r="286" spans="2:2" ht="12.95">
      <c r="B286" s="85"/>
    </row>
    <row r="287" spans="2:2" ht="12.95">
      <c r="B287" s="85"/>
    </row>
    <row r="288" spans="2:2" ht="12.95">
      <c r="B288" s="85"/>
    </row>
    <row r="289" spans="2:2" ht="12.95">
      <c r="B289" s="85"/>
    </row>
    <row r="290" spans="2:2" ht="12.95">
      <c r="B290" s="85"/>
    </row>
    <row r="291" spans="2:2" ht="12.95">
      <c r="B291" s="85"/>
    </row>
    <row r="292" spans="2:2" ht="12.95">
      <c r="B292" s="85"/>
    </row>
    <row r="293" spans="2:2" ht="12.95">
      <c r="B293" s="85"/>
    </row>
    <row r="294" spans="2:2" ht="12.95">
      <c r="B294" s="85"/>
    </row>
    <row r="295" spans="2:2" ht="12.95">
      <c r="B295" s="85"/>
    </row>
    <row r="296" spans="2:2" ht="12.95">
      <c r="B296" s="85"/>
    </row>
    <row r="297" spans="2:2" ht="12.95">
      <c r="B297" s="85"/>
    </row>
    <row r="298" spans="2:2" ht="12.95">
      <c r="B298" s="85"/>
    </row>
    <row r="299" spans="2:2" ht="12.95">
      <c r="B299" s="85"/>
    </row>
    <row r="300" spans="2:2" ht="12.95">
      <c r="B300" s="85"/>
    </row>
    <row r="301" spans="2:2" ht="12.95">
      <c r="B301" s="85"/>
    </row>
    <row r="302" spans="2:2" ht="12.95">
      <c r="B302" s="85"/>
    </row>
    <row r="303" spans="2:2" ht="12.95">
      <c r="B303" s="85"/>
    </row>
    <row r="304" spans="2:2" ht="12.95">
      <c r="B304" s="85"/>
    </row>
    <row r="305" spans="2:2" ht="12.95">
      <c r="B305" s="85"/>
    </row>
    <row r="306" spans="2:2" ht="12.95">
      <c r="B306" s="85"/>
    </row>
    <row r="307" spans="2:2" ht="12.95">
      <c r="B307" s="85"/>
    </row>
    <row r="308" spans="2:2" ht="12.95">
      <c r="B308" s="85"/>
    </row>
    <row r="309" spans="2:2" ht="12.95">
      <c r="B309" s="85"/>
    </row>
    <row r="310" spans="2:2" ht="12.95">
      <c r="B310" s="85"/>
    </row>
    <row r="311" spans="2:2" ht="12.95">
      <c r="B311" s="85"/>
    </row>
    <row r="312" spans="2:2" ht="12.95">
      <c r="B312" s="85"/>
    </row>
    <row r="313" spans="2:2" ht="12.95">
      <c r="B313" s="85"/>
    </row>
    <row r="314" spans="2:2" ht="12.95">
      <c r="B314" s="85"/>
    </row>
    <row r="315" spans="2:2" ht="12.95">
      <c r="B315" s="85"/>
    </row>
    <row r="316" spans="2:2" ht="12.95">
      <c r="B316" s="85"/>
    </row>
    <row r="317" spans="2:2" ht="12.95">
      <c r="B317" s="85"/>
    </row>
    <row r="318" spans="2:2" ht="12.95">
      <c r="B318" s="85"/>
    </row>
    <row r="319" spans="2:2" ht="12.95">
      <c r="B319" s="85"/>
    </row>
    <row r="320" spans="2:2" ht="12.95">
      <c r="B320" s="85"/>
    </row>
    <row r="321" spans="2:2" ht="12.95">
      <c r="B321" s="85"/>
    </row>
    <row r="322" spans="2:2" ht="12.95">
      <c r="B322" s="85"/>
    </row>
    <row r="323" spans="2:2" ht="12.95">
      <c r="B323" s="85"/>
    </row>
    <row r="324" spans="2:2" ht="12.95">
      <c r="B324" s="85"/>
    </row>
    <row r="325" spans="2:2" ht="12.95">
      <c r="B325" s="85"/>
    </row>
    <row r="326" spans="2:2" ht="12.95">
      <c r="B326" s="85"/>
    </row>
    <row r="327" spans="2:2" ht="12.95">
      <c r="B327" s="85"/>
    </row>
    <row r="328" spans="2:2" ht="12.95">
      <c r="B328" s="85"/>
    </row>
    <row r="329" spans="2:2" ht="12.95">
      <c r="B329" s="85"/>
    </row>
    <row r="330" spans="2:2" ht="12.95">
      <c r="B330" s="85"/>
    </row>
    <row r="331" spans="2:2" ht="12.95">
      <c r="B331" s="85"/>
    </row>
    <row r="332" spans="2:2" ht="12.95">
      <c r="B332" s="85"/>
    </row>
    <row r="333" spans="2:2" ht="12.95">
      <c r="B333" s="85"/>
    </row>
    <row r="334" spans="2:2" ht="12.95">
      <c r="B334" s="85"/>
    </row>
    <row r="335" spans="2:2" ht="12.95">
      <c r="B335" s="85"/>
    </row>
    <row r="336" spans="2:2" ht="12.95">
      <c r="B336" s="85"/>
    </row>
    <row r="337" spans="2:2" ht="12.95">
      <c r="B337" s="85"/>
    </row>
    <row r="338" spans="2:2" ht="12.95">
      <c r="B338" s="85"/>
    </row>
    <row r="339" spans="2:2" ht="12.95">
      <c r="B339" s="85"/>
    </row>
    <row r="340" spans="2:2" ht="12.95">
      <c r="B340" s="85"/>
    </row>
    <row r="341" spans="2:2" ht="12.95">
      <c r="B341" s="85"/>
    </row>
    <row r="342" spans="2:2" ht="12.95">
      <c r="B342" s="85"/>
    </row>
    <row r="343" spans="2:2" ht="12.95">
      <c r="B343" s="85"/>
    </row>
    <row r="344" spans="2:2" ht="12.95">
      <c r="B344" s="85"/>
    </row>
    <row r="345" spans="2:2" ht="12.95">
      <c r="B345" s="85"/>
    </row>
    <row r="346" spans="2:2" ht="12.95">
      <c r="B346" s="85"/>
    </row>
    <row r="347" spans="2:2" ht="12.95">
      <c r="B347" s="85"/>
    </row>
    <row r="348" spans="2:2" ht="12.95">
      <c r="B348" s="85"/>
    </row>
    <row r="349" spans="2:2" ht="12.95">
      <c r="B349" s="85"/>
    </row>
    <row r="350" spans="2:2" ht="12.95">
      <c r="B350" s="85"/>
    </row>
    <row r="351" spans="2:2" ht="12.95">
      <c r="B351" s="85"/>
    </row>
    <row r="352" spans="2:2" ht="12.95">
      <c r="B352" s="85"/>
    </row>
    <row r="353" spans="2:2" ht="12.95">
      <c r="B353" s="85"/>
    </row>
    <row r="354" spans="2:2" ht="12.95">
      <c r="B354" s="85"/>
    </row>
    <row r="355" spans="2:2" ht="12.95">
      <c r="B355" s="85"/>
    </row>
    <row r="356" spans="2:2" ht="12.95">
      <c r="B356" s="85"/>
    </row>
    <row r="357" spans="2:2" ht="12.95">
      <c r="B357" s="85"/>
    </row>
    <row r="358" spans="2:2" ht="12.95">
      <c r="B358" s="85"/>
    </row>
    <row r="359" spans="2:2" ht="12.95">
      <c r="B359" s="85"/>
    </row>
    <row r="360" spans="2:2" ht="12.95">
      <c r="B360" s="85"/>
    </row>
    <row r="361" spans="2:2" ht="12.95">
      <c r="B361" s="85"/>
    </row>
    <row r="362" spans="2:2" ht="12.95">
      <c r="B362" s="85"/>
    </row>
    <row r="363" spans="2:2" ht="12.95">
      <c r="B363" s="85"/>
    </row>
    <row r="364" spans="2:2" ht="12.95">
      <c r="B364" s="85"/>
    </row>
    <row r="365" spans="2:2" ht="12.95">
      <c r="B365" s="85"/>
    </row>
    <row r="366" spans="2:2" ht="12.95">
      <c r="B366" s="85"/>
    </row>
    <row r="367" spans="2:2" ht="12.95">
      <c r="B367" s="85"/>
    </row>
    <row r="368" spans="2:2" ht="12.95">
      <c r="B368" s="85"/>
    </row>
    <row r="369" spans="2:2" ht="12.95">
      <c r="B369" s="85"/>
    </row>
    <row r="370" spans="2:2" ht="12.95">
      <c r="B370" s="85"/>
    </row>
    <row r="371" spans="2:2" ht="12.95">
      <c r="B371" s="85"/>
    </row>
    <row r="372" spans="2:2" ht="12.95">
      <c r="B372" s="85"/>
    </row>
    <row r="373" spans="2:2" ht="12.95">
      <c r="B373" s="85"/>
    </row>
    <row r="374" spans="2:2" ht="12.95">
      <c r="B374" s="85"/>
    </row>
    <row r="375" spans="2:2" ht="12.95">
      <c r="B375" s="85"/>
    </row>
    <row r="376" spans="2:2" ht="12.95">
      <c r="B376" s="85"/>
    </row>
    <row r="377" spans="2:2" ht="12.95">
      <c r="B377" s="85"/>
    </row>
    <row r="378" spans="2:2" ht="12.95">
      <c r="B378" s="85"/>
    </row>
    <row r="379" spans="2:2" ht="12.95">
      <c r="B379" s="85"/>
    </row>
    <row r="380" spans="2:2" ht="12.95">
      <c r="B380" s="85"/>
    </row>
    <row r="381" spans="2:2" ht="12.95">
      <c r="B381" s="85"/>
    </row>
    <row r="382" spans="2:2" ht="12.95">
      <c r="B382" s="85"/>
    </row>
    <row r="383" spans="2:2" ht="12.95">
      <c r="B383" s="85"/>
    </row>
    <row r="384" spans="2:2" ht="12.95">
      <c r="B384" s="85"/>
    </row>
    <row r="385" spans="2:2" ht="12.95">
      <c r="B385" s="85"/>
    </row>
    <row r="386" spans="2:2" ht="12.95">
      <c r="B386" s="85"/>
    </row>
    <row r="387" spans="2:2" ht="12.95">
      <c r="B387" s="85"/>
    </row>
    <row r="388" spans="2:2" ht="12.95">
      <c r="B388" s="85"/>
    </row>
    <row r="389" spans="2:2" ht="12.95">
      <c r="B389" s="85"/>
    </row>
    <row r="390" spans="2:2" ht="12.95">
      <c r="B390" s="85"/>
    </row>
    <row r="391" spans="2:2" ht="12.95">
      <c r="B391" s="85"/>
    </row>
    <row r="392" spans="2:2" ht="12.95">
      <c r="B392" s="85"/>
    </row>
    <row r="393" spans="2:2" ht="12.95">
      <c r="B393" s="85"/>
    </row>
    <row r="394" spans="2:2" ht="12.95">
      <c r="B394" s="85"/>
    </row>
    <row r="395" spans="2:2" ht="12.95">
      <c r="B395" s="85"/>
    </row>
    <row r="396" spans="2:2" ht="12.95">
      <c r="B396" s="85"/>
    </row>
    <row r="397" spans="2:2" ht="12.95">
      <c r="B397" s="85"/>
    </row>
    <row r="398" spans="2:2" ht="12.95">
      <c r="B398" s="85"/>
    </row>
    <row r="399" spans="2:2" ht="12.95">
      <c r="B399" s="85"/>
    </row>
    <row r="400" spans="2:2" ht="12.95">
      <c r="B400" s="85"/>
    </row>
    <row r="401" spans="2:2" ht="12.95">
      <c r="B401" s="85"/>
    </row>
    <row r="402" spans="2:2" ht="12.95">
      <c r="B402" s="85"/>
    </row>
    <row r="403" spans="2:2" ht="12.95">
      <c r="B403" s="85"/>
    </row>
    <row r="404" spans="2:2" ht="12.95">
      <c r="B404" s="85"/>
    </row>
    <row r="405" spans="2:2" ht="12.95">
      <c r="B405" s="85"/>
    </row>
    <row r="406" spans="2:2" ht="12.95">
      <c r="B406" s="85"/>
    </row>
    <row r="407" spans="2:2" ht="12.95">
      <c r="B407" s="85"/>
    </row>
    <row r="408" spans="2:2" ht="12.95">
      <c r="B408" s="85"/>
    </row>
    <row r="409" spans="2:2" ht="12.95">
      <c r="B409" s="85"/>
    </row>
    <row r="410" spans="2:2" ht="12.95">
      <c r="B410" s="85"/>
    </row>
    <row r="411" spans="2:2" ht="12.95">
      <c r="B411" s="85"/>
    </row>
    <row r="412" spans="2:2" ht="12.95">
      <c r="B412" s="85"/>
    </row>
    <row r="413" spans="2:2" ht="12.95">
      <c r="B413" s="85"/>
    </row>
    <row r="414" spans="2:2" ht="12.95">
      <c r="B414" s="85"/>
    </row>
    <row r="415" spans="2:2" ht="12.95">
      <c r="B415" s="85"/>
    </row>
    <row r="416" spans="2:2" ht="12.95">
      <c r="B416" s="85"/>
    </row>
    <row r="417" spans="2:2" ht="12.95">
      <c r="B417" s="85"/>
    </row>
    <row r="418" spans="2:2" ht="12.95">
      <c r="B418" s="85"/>
    </row>
    <row r="419" spans="2:2" ht="12.95">
      <c r="B419" s="85"/>
    </row>
    <row r="420" spans="2:2" ht="12.95">
      <c r="B420" s="85"/>
    </row>
    <row r="421" spans="2:2" ht="12.95">
      <c r="B421" s="85"/>
    </row>
    <row r="422" spans="2:2" ht="12.95">
      <c r="B422" s="85"/>
    </row>
    <row r="423" spans="2:2" ht="12.95">
      <c r="B423" s="85"/>
    </row>
    <row r="424" spans="2:2" ht="12.95">
      <c r="B424" s="85"/>
    </row>
    <row r="425" spans="2:2" ht="12.95">
      <c r="B425" s="85"/>
    </row>
    <row r="426" spans="2:2" ht="12.95">
      <c r="B426" s="85"/>
    </row>
    <row r="427" spans="2:2" ht="12.95">
      <c r="B427" s="85"/>
    </row>
    <row r="428" spans="2:2" ht="12.95">
      <c r="B428" s="85"/>
    </row>
    <row r="429" spans="2:2" ht="12.95">
      <c r="B429" s="85"/>
    </row>
    <row r="430" spans="2:2" ht="12.95">
      <c r="B430" s="85"/>
    </row>
    <row r="431" spans="2:2" ht="12.95">
      <c r="B431" s="85"/>
    </row>
    <row r="432" spans="2:2" ht="12.95">
      <c r="B432" s="85"/>
    </row>
    <row r="433" spans="2:2" ht="12.95">
      <c r="B433" s="85"/>
    </row>
    <row r="434" spans="2:2" ht="12.95">
      <c r="B434" s="85"/>
    </row>
    <row r="435" spans="2:2" ht="12.95">
      <c r="B435" s="85"/>
    </row>
    <row r="436" spans="2:2" ht="12.95">
      <c r="B436" s="85"/>
    </row>
    <row r="437" spans="2:2" ht="12.95">
      <c r="B437" s="85"/>
    </row>
    <row r="438" spans="2:2" ht="12.95">
      <c r="B438" s="85"/>
    </row>
    <row r="439" spans="2:2" ht="12.95">
      <c r="B439" s="85"/>
    </row>
    <row r="440" spans="2:2" ht="12.95">
      <c r="B440" s="85"/>
    </row>
    <row r="441" spans="2:2" ht="12.95">
      <c r="B441" s="85"/>
    </row>
    <row r="442" spans="2:2" ht="12.95">
      <c r="B442" s="85"/>
    </row>
    <row r="443" spans="2:2" ht="12.95">
      <c r="B443" s="85"/>
    </row>
    <row r="444" spans="2:2" ht="12.95">
      <c r="B444" s="85"/>
    </row>
    <row r="445" spans="2:2" ht="12.95">
      <c r="B445" s="85"/>
    </row>
    <row r="446" spans="2:2" ht="12.95">
      <c r="B446" s="85"/>
    </row>
    <row r="447" spans="2:2" ht="12.95">
      <c r="B447" s="85"/>
    </row>
    <row r="448" spans="2:2" ht="12.95">
      <c r="B448" s="85"/>
    </row>
    <row r="449" spans="2:2" ht="12.95">
      <c r="B449" s="85"/>
    </row>
    <row r="450" spans="2:2" ht="12.95">
      <c r="B450" s="85"/>
    </row>
    <row r="451" spans="2:2" ht="12.95">
      <c r="B451" s="85"/>
    </row>
    <row r="452" spans="2:2" ht="12.95">
      <c r="B452" s="85"/>
    </row>
    <row r="453" spans="2:2" ht="12.95">
      <c r="B453" s="85"/>
    </row>
    <row r="454" spans="2:2" ht="12.95">
      <c r="B454" s="85"/>
    </row>
    <row r="455" spans="2:2" ht="12.95">
      <c r="B455" s="85"/>
    </row>
    <row r="456" spans="2:2" ht="12.95">
      <c r="B456" s="85"/>
    </row>
    <row r="457" spans="2:2" ht="12.95">
      <c r="B457" s="85"/>
    </row>
    <row r="458" spans="2:2" ht="12.95">
      <c r="B458" s="85"/>
    </row>
    <row r="459" spans="2:2" ht="12.95">
      <c r="B459" s="85"/>
    </row>
    <row r="460" spans="2:2" ht="12.95">
      <c r="B460" s="85"/>
    </row>
    <row r="461" spans="2:2" ht="12.95">
      <c r="B461" s="85"/>
    </row>
    <row r="462" spans="2:2" ht="12.95">
      <c r="B462" s="85"/>
    </row>
    <row r="463" spans="2:2" ht="12.95">
      <c r="B463" s="85"/>
    </row>
    <row r="464" spans="2:2" ht="12.95">
      <c r="B464" s="85"/>
    </row>
    <row r="465" spans="2:2" ht="12.95">
      <c r="B465" s="85"/>
    </row>
    <row r="466" spans="2:2" ht="12.95">
      <c r="B466" s="85"/>
    </row>
    <row r="467" spans="2:2" ht="12.95">
      <c r="B467" s="85"/>
    </row>
    <row r="468" spans="2:2" ht="12.95">
      <c r="B468" s="85"/>
    </row>
    <row r="469" spans="2:2" ht="12.95">
      <c r="B469" s="85"/>
    </row>
    <row r="470" spans="2:2" ht="12.95">
      <c r="B470" s="85"/>
    </row>
    <row r="471" spans="2:2" ht="12.95">
      <c r="B471" s="85"/>
    </row>
    <row r="472" spans="2:2" ht="12.95">
      <c r="B472" s="85"/>
    </row>
    <row r="473" spans="2:2" ht="12.95">
      <c r="B473" s="85"/>
    </row>
    <row r="474" spans="2:2" ht="12.95">
      <c r="B474" s="85"/>
    </row>
    <row r="475" spans="2:2" ht="12.95">
      <c r="B475" s="85"/>
    </row>
    <row r="476" spans="2:2" ht="12.95">
      <c r="B476" s="85"/>
    </row>
    <row r="477" spans="2:2" ht="12.95">
      <c r="B477" s="85"/>
    </row>
    <row r="478" spans="2:2" ht="12.95">
      <c r="B478" s="85"/>
    </row>
    <row r="479" spans="2:2" ht="12.95">
      <c r="B479" s="85"/>
    </row>
    <row r="480" spans="2:2" ht="12.95">
      <c r="B480" s="85"/>
    </row>
    <row r="481" spans="2:2" ht="12.95">
      <c r="B481" s="85"/>
    </row>
    <row r="482" spans="2:2" ht="12.95">
      <c r="B482" s="85"/>
    </row>
    <row r="483" spans="2:2" ht="12.95">
      <c r="B483" s="85"/>
    </row>
    <row r="484" spans="2:2" ht="12.95">
      <c r="B484" s="85"/>
    </row>
    <row r="485" spans="2:2" ht="12.95">
      <c r="B485" s="85"/>
    </row>
    <row r="486" spans="2:2" ht="12.95">
      <c r="B486" s="85"/>
    </row>
    <row r="487" spans="2:2" ht="12.95">
      <c r="B487" s="85"/>
    </row>
    <row r="488" spans="2:2" ht="12.95">
      <c r="B488" s="85"/>
    </row>
    <row r="489" spans="2:2" ht="12.95">
      <c r="B489" s="85"/>
    </row>
    <row r="490" spans="2:2" ht="12.95">
      <c r="B490" s="85"/>
    </row>
    <row r="491" spans="2:2" ht="12.95">
      <c r="B491" s="85"/>
    </row>
    <row r="492" spans="2:2" ht="12.95">
      <c r="B492" s="85"/>
    </row>
    <row r="493" spans="2:2" ht="12.95">
      <c r="B493" s="85"/>
    </row>
    <row r="494" spans="2:2" ht="12.95">
      <c r="B494" s="85"/>
    </row>
    <row r="495" spans="2:2" ht="12.95">
      <c r="B495" s="85"/>
    </row>
    <row r="496" spans="2:2" ht="12.95">
      <c r="B496" s="85"/>
    </row>
    <row r="497" spans="2:2" ht="12.95">
      <c r="B497" s="85"/>
    </row>
    <row r="498" spans="2:2" ht="12.95">
      <c r="B498" s="85"/>
    </row>
    <row r="499" spans="2:2" ht="12.95">
      <c r="B499" s="85"/>
    </row>
    <row r="500" spans="2:2" ht="12.95">
      <c r="B500" s="85"/>
    </row>
    <row r="501" spans="2:2" ht="12.95">
      <c r="B501" s="85"/>
    </row>
    <row r="502" spans="2:2" ht="12.95">
      <c r="B502" s="85"/>
    </row>
    <row r="503" spans="2:2" ht="12.95">
      <c r="B503" s="85"/>
    </row>
    <row r="504" spans="2:2" ht="12.95">
      <c r="B504" s="85"/>
    </row>
    <row r="505" spans="2:2" ht="12.95">
      <c r="B505" s="85"/>
    </row>
    <row r="506" spans="2:2" ht="12.95">
      <c r="B506" s="85"/>
    </row>
    <row r="507" spans="2:2" ht="12.95">
      <c r="B507" s="85"/>
    </row>
    <row r="508" spans="2:2" ht="12.95">
      <c r="B508" s="85"/>
    </row>
    <row r="509" spans="2:2" ht="12.95">
      <c r="B509" s="85"/>
    </row>
    <row r="510" spans="2:2" ht="12.95">
      <c r="B510" s="85"/>
    </row>
    <row r="511" spans="2:2" ht="12.95">
      <c r="B511" s="85"/>
    </row>
    <row r="512" spans="2:2" ht="12.95">
      <c r="B512" s="85"/>
    </row>
    <row r="513" spans="2:2" ht="12.95">
      <c r="B513" s="85"/>
    </row>
    <row r="514" spans="2:2" ht="12.95">
      <c r="B514" s="85"/>
    </row>
    <row r="515" spans="2:2" ht="12.95">
      <c r="B515" s="85"/>
    </row>
    <row r="516" spans="2:2" ht="12.95">
      <c r="B516" s="85"/>
    </row>
    <row r="517" spans="2:2" ht="12.95">
      <c r="B517" s="85"/>
    </row>
    <row r="518" spans="2:2" ht="12.95">
      <c r="B518" s="85"/>
    </row>
    <row r="519" spans="2:2" ht="12.95">
      <c r="B519" s="85"/>
    </row>
    <row r="520" spans="2:2" ht="12.95">
      <c r="B520" s="85"/>
    </row>
    <row r="521" spans="2:2" ht="12.95">
      <c r="B521" s="85"/>
    </row>
    <row r="522" spans="2:2" ht="12.95">
      <c r="B522" s="85"/>
    </row>
    <row r="523" spans="2:2" ht="12.95">
      <c r="B523" s="85"/>
    </row>
    <row r="524" spans="2:2" ht="12.95">
      <c r="B524" s="85"/>
    </row>
    <row r="525" spans="2:2" ht="12.95">
      <c r="B525" s="85"/>
    </row>
    <row r="526" spans="2:2" ht="12.95">
      <c r="B526" s="85"/>
    </row>
    <row r="527" spans="2:2" ht="12.95">
      <c r="B527" s="85"/>
    </row>
    <row r="528" spans="2:2" ht="12.95">
      <c r="B528" s="85"/>
    </row>
    <row r="529" spans="2:2" ht="12.95">
      <c r="B529" s="85"/>
    </row>
    <row r="530" spans="2:2" ht="12.95">
      <c r="B530" s="85"/>
    </row>
    <row r="531" spans="2:2" ht="12.95">
      <c r="B531" s="85"/>
    </row>
    <row r="532" spans="2:2" ht="12.95">
      <c r="B532" s="85"/>
    </row>
    <row r="533" spans="2:2" ht="12.95">
      <c r="B533" s="85"/>
    </row>
    <row r="534" spans="2:2" ht="12.95">
      <c r="B534" s="85"/>
    </row>
    <row r="535" spans="2:2" ht="12.95">
      <c r="B535" s="85"/>
    </row>
    <row r="536" spans="2:2" ht="12.95">
      <c r="B536" s="85"/>
    </row>
    <row r="537" spans="2:2" ht="12.95">
      <c r="B537" s="85"/>
    </row>
    <row r="538" spans="2:2" ht="12.95">
      <c r="B538" s="85"/>
    </row>
    <row r="539" spans="2:2" ht="12.95">
      <c r="B539" s="85"/>
    </row>
    <row r="540" spans="2:2" ht="12.95">
      <c r="B540" s="85"/>
    </row>
    <row r="541" spans="2:2" ht="12.95">
      <c r="B541" s="85"/>
    </row>
    <row r="542" spans="2:2" ht="12.95">
      <c r="B542" s="85"/>
    </row>
    <row r="543" spans="2:2" ht="12.95">
      <c r="B543" s="85"/>
    </row>
    <row r="544" spans="2:2" ht="12.95">
      <c r="B544" s="85"/>
    </row>
    <row r="545" spans="2:2" ht="12.95">
      <c r="B545" s="85"/>
    </row>
    <row r="546" spans="2:2" ht="12.95">
      <c r="B546" s="85"/>
    </row>
    <row r="547" spans="2:2" ht="12.95">
      <c r="B547" s="85"/>
    </row>
    <row r="548" spans="2:2" ht="12.95">
      <c r="B548" s="85"/>
    </row>
    <row r="549" spans="2:2" ht="12.95">
      <c r="B549" s="85"/>
    </row>
    <row r="550" spans="2:2" ht="12.95">
      <c r="B550" s="85"/>
    </row>
    <row r="551" spans="2:2" ht="12.95">
      <c r="B551" s="85"/>
    </row>
    <row r="552" spans="2:2" ht="12.95">
      <c r="B552" s="85"/>
    </row>
    <row r="553" spans="2:2" ht="12.95">
      <c r="B553" s="85"/>
    </row>
    <row r="554" spans="2:2" ht="12.95">
      <c r="B554" s="85"/>
    </row>
    <row r="555" spans="2:2" ht="12.95">
      <c r="B555" s="85"/>
    </row>
    <row r="556" spans="2:2" ht="12.95">
      <c r="B556" s="85"/>
    </row>
    <row r="557" spans="2:2" ht="12.95">
      <c r="B557" s="85"/>
    </row>
    <row r="558" spans="2:2" ht="12.95">
      <c r="B558" s="85"/>
    </row>
    <row r="559" spans="2:2" ht="12.95">
      <c r="B559" s="85"/>
    </row>
    <row r="560" spans="2:2" ht="12.95">
      <c r="B560" s="85"/>
    </row>
    <row r="561" spans="2:2" ht="12.95">
      <c r="B561" s="85"/>
    </row>
    <row r="562" spans="2:2" ht="12.95">
      <c r="B562" s="85"/>
    </row>
    <row r="563" spans="2:2" ht="12.95">
      <c r="B563" s="85"/>
    </row>
    <row r="564" spans="2:2" ht="12.95">
      <c r="B564" s="85"/>
    </row>
    <row r="565" spans="2:2" ht="12.95">
      <c r="B565" s="85"/>
    </row>
    <row r="566" spans="2:2" ht="12.95">
      <c r="B566" s="85"/>
    </row>
    <row r="567" spans="2:2" ht="12.95">
      <c r="B567" s="85"/>
    </row>
    <row r="568" spans="2:2" ht="12.95">
      <c r="B568" s="85"/>
    </row>
    <row r="569" spans="2:2" ht="12.95">
      <c r="B569" s="85"/>
    </row>
    <row r="570" spans="2:2" ht="12.95">
      <c r="B570" s="85"/>
    </row>
    <row r="571" spans="2:2" ht="12.95">
      <c r="B571" s="85"/>
    </row>
    <row r="572" spans="2:2" ht="12.95">
      <c r="B572" s="85"/>
    </row>
    <row r="573" spans="2:2" ht="12.95">
      <c r="B573" s="85"/>
    </row>
    <row r="574" spans="2:2" ht="12.95">
      <c r="B574" s="85"/>
    </row>
    <row r="575" spans="2:2" ht="12.95">
      <c r="B575" s="85"/>
    </row>
    <row r="576" spans="2:2" ht="12.95">
      <c r="B576" s="85"/>
    </row>
    <row r="577" spans="2:2" ht="12.95">
      <c r="B577" s="85"/>
    </row>
    <row r="578" spans="2:2" ht="12.95">
      <c r="B578" s="85"/>
    </row>
    <row r="579" spans="2:2" ht="12.95">
      <c r="B579" s="85"/>
    </row>
    <row r="580" spans="2:2" ht="12.95">
      <c r="B580" s="85"/>
    </row>
    <row r="581" spans="2:2" ht="12.95">
      <c r="B581" s="85"/>
    </row>
    <row r="582" spans="2:2" ht="12.95">
      <c r="B582" s="85"/>
    </row>
    <row r="583" spans="2:2" ht="12.95">
      <c r="B583" s="85"/>
    </row>
    <row r="584" spans="2:2" ht="12.95">
      <c r="B584" s="85"/>
    </row>
    <row r="585" spans="2:2" ht="12.95">
      <c r="B585" s="85"/>
    </row>
    <row r="586" spans="2:2" ht="12.95">
      <c r="B586" s="85"/>
    </row>
    <row r="587" spans="2:2" ht="12.95">
      <c r="B587" s="85"/>
    </row>
    <row r="588" spans="2:2" ht="12.95">
      <c r="B588" s="85"/>
    </row>
    <row r="589" spans="2:2" ht="12.95">
      <c r="B589" s="85"/>
    </row>
    <row r="590" spans="2:2" ht="12.95">
      <c r="B590" s="85"/>
    </row>
    <row r="591" spans="2:2" ht="12.95">
      <c r="B591" s="85"/>
    </row>
    <row r="592" spans="2:2" ht="12.95">
      <c r="B592" s="85"/>
    </row>
    <row r="593" spans="2:2" ht="12.95">
      <c r="B593" s="85"/>
    </row>
    <row r="594" spans="2:2" ht="12.95">
      <c r="B594" s="85"/>
    </row>
    <row r="595" spans="2:2" ht="12.95">
      <c r="B595" s="85"/>
    </row>
    <row r="596" spans="2:2" ht="12.95">
      <c r="B596" s="85"/>
    </row>
    <row r="597" spans="2:2" ht="12.95">
      <c r="B597" s="85"/>
    </row>
    <row r="598" spans="2:2" ht="12.95">
      <c r="B598" s="85"/>
    </row>
    <row r="599" spans="2:2" ht="12.95">
      <c r="B599" s="85"/>
    </row>
    <row r="600" spans="2:2" ht="12.95">
      <c r="B600" s="85"/>
    </row>
    <row r="601" spans="2:2" ht="12.95">
      <c r="B601" s="85"/>
    </row>
    <row r="602" spans="2:2" ht="12.95">
      <c r="B602" s="85"/>
    </row>
    <row r="603" spans="2:2" ht="12.95">
      <c r="B603" s="85"/>
    </row>
    <row r="604" spans="2:2" ht="12.95">
      <c r="B604" s="85"/>
    </row>
    <row r="605" spans="2:2" ht="12.95">
      <c r="B605" s="85"/>
    </row>
    <row r="606" spans="2:2" ht="12.95">
      <c r="B606" s="85"/>
    </row>
    <row r="607" spans="2:2" ht="12.95">
      <c r="B607" s="85"/>
    </row>
    <row r="608" spans="2:2" ht="12.95">
      <c r="B608" s="85"/>
    </row>
    <row r="609" spans="2:2" ht="12.95">
      <c r="B609" s="85"/>
    </row>
    <row r="610" spans="2:2" ht="12.95">
      <c r="B610" s="85"/>
    </row>
    <row r="611" spans="2:2" ht="12.95">
      <c r="B611" s="85"/>
    </row>
    <row r="612" spans="2:2" ht="12.95">
      <c r="B612" s="85"/>
    </row>
    <row r="613" spans="2:2" ht="12.95">
      <c r="B613" s="85"/>
    </row>
    <row r="614" spans="2:2" ht="12.95">
      <c r="B614" s="85"/>
    </row>
    <row r="615" spans="2:2" ht="12.95">
      <c r="B615" s="85"/>
    </row>
    <row r="616" spans="2:2" ht="12.95">
      <c r="B616" s="85"/>
    </row>
    <row r="617" spans="2:2" ht="12.95">
      <c r="B617" s="85"/>
    </row>
    <row r="618" spans="2:2" ht="12.95">
      <c r="B618" s="85"/>
    </row>
    <row r="619" spans="2:2" ht="12.95">
      <c r="B619" s="85"/>
    </row>
    <row r="620" spans="2:2" ht="12.95">
      <c r="B620" s="85"/>
    </row>
    <row r="621" spans="2:2" ht="12.95">
      <c r="B621" s="85"/>
    </row>
    <row r="622" spans="2:2" ht="12.95">
      <c r="B622" s="85"/>
    </row>
    <row r="623" spans="2:2" ht="12.95">
      <c r="B623" s="85"/>
    </row>
    <row r="624" spans="2:2" ht="12.95">
      <c r="B624" s="85"/>
    </row>
    <row r="625" spans="2:2" ht="12.95">
      <c r="B625" s="85"/>
    </row>
    <row r="626" spans="2:2" ht="12.95">
      <c r="B626" s="85"/>
    </row>
    <row r="627" spans="2:2" ht="12.95">
      <c r="B627" s="85"/>
    </row>
    <row r="628" spans="2:2" ht="12.95">
      <c r="B628" s="85"/>
    </row>
    <row r="629" spans="2:2" ht="12.95">
      <c r="B629" s="85"/>
    </row>
    <row r="630" spans="2:2" ht="12.95">
      <c r="B630" s="85"/>
    </row>
    <row r="631" spans="2:2" ht="12.95">
      <c r="B631" s="85"/>
    </row>
    <row r="632" spans="2:2" ht="12.95">
      <c r="B632" s="85"/>
    </row>
    <row r="633" spans="2:2" ht="12.95">
      <c r="B633" s="85"/>
    </row>
    <row r="634" spans="2:2" ht="12.95">
      <c r="B634" s="85"/>
    </row>
    <row r="635" spans="2:2" ht="12.95">
      <c r="B635" s="85"/>
    </row>
    <row r="636" spans="2:2" ht="12.95">
      <c r="B636" s="85"/>
    </row>
    <row r="637" spans="2:2" ht="12.95">
      <c r="B637" s="85"/>
    </row>
    <row r="638" spans="2:2" ht="12.95">
      <c r="B638" s="85"/>
    </row>
    <row r="639" spans="2:2" ht="12.95">
      <c r="B639" s="85"/>
    </row>
    <row r="640" spans="2:2" ht="12.95">
      <c r="B640" s="85"/>
    </row>
    <row r="641" spans="2:2" ht="12.95">
      <c r="B641" s="85"/>
    </row>
    <row r="642" spans="2:2" ht="12.95">
      <c r="B642" s="85"/>
    </row>
    <row r="643" spans="2:2" ht="12.95">
      <c r="B643" s="85"/>
    </row>
    <row r="644" spans="2:2" ht="12.95">
      <c r="B644" s="85"/>
    </row>
    <row r="645" spans="2:2" ht="12.95">
      <c r="B645" s="85"/>
    </row>
    <row r="646" spans="2:2" ht="12.95">
      <c r="B646" s="85"/>
    </row>
    <row r="647" spans="2:2" ht="12.95">
      <c r="B647" s="85"/>
    </row>
    <row r="648" spans="2:2" ht="12.95">
      <c r="B648" s="85"/>
    </row>
    <row r="649" spans="2:2" ht="12.95">
      <c r="B649" s="85"/>
    </row>
    <row r="650" spans="2:2" ht="12.95">
      <c r="B650" s="85"/>
    </row>
    <row r="651" spans="2:2" ht="12.95">
      <c r="B651" s="85"/>
    </row>
    <row r="652" spans="2:2" ht="12.95">
      <c r="B652" s="85"/>
    </row>
    <row r="653" spans="2:2" ht="12.95">
      <c r="B653" s="85"/>
    </row>
    <row r="654" spans="2:2" ht="12.95">
      <c r="B654" s="85"/>
    </row>
    <row r="655" spans="2:2" ht="12.95">
      <c r="B655" s="85"/>
    </row>
    <row r="656" spans="2:2" ht="12.95">
      <c r="B656" s="85"/>
    </row>
    <row r="657" spans="2:2" ht="12.95">
      <c r="B657" s="85"/>
    </row>
    <row r="658" spans="2:2" ht="12.95">
      <c r="B658" s="85"/>
    </row>
    <row r="659" spans="2:2" ht="12.95">
      <c r="B659" s="85"/>
    </row>
    <row r="660" spans="2:2" ht="12.95">
      <c r="B660" s="85"/>
    </row>
    <row r="661" spans="2:2" ht="12.95">
      <c r="B661" s="85"/>
    </row>
    <row r="662" spans="2:2" ht="12.95">
      <c r="B662" s="85"/>
    </row>
    <row r="663" spans="2:2" ht="12.95">
      <c r="B663" s="85"/>
    </row>
    <row r="664" spans="2:2" ht="12.95">
      <c r="B664" s="85"/>
    </row>
    <row r="665" spans="2:2" ht="12.95">
      <c r="B665" s="85"/>
    </row>
    <row r="666" spans="2:2" ht="12.95">
      <c r="B666" s="85"/>
    </row>
    <row r="667" spans="2:2" ht="12.95">
      <c r="B667" s="85"/>
    </row>
    <row r="668" spans="2:2" ht="12.95">
      <c r="B668" s="85"/>
    </row>
    <row r="669" spans="2:2" ht="12.95">
      <c r="B669" s="85"/>
    </row>
    <row r="670" spans="2:2" ht="12.95">
      <c r="B670" s="85"/>
    </row>
    <row r="671" spans="2:2" ht="12.95">
      <c r="B671" s="85"/>
    </row>
    <row r="672" spans="2:2" ht="12.95">
      <c r="B672" s="85"/>
    </row>
    <row r="673" spans="2:2" ht="12.95">
      <c r="B673" s="85"/>
    </row>
    <row r="674" spans="2:2" ht="12.95">
      <c r="B674" s="85"/>
    </row>
    <row r="675" spans="2:2" ht="12.95">
      <c r="B675" s="85"/>
    </row>
    <row r="676" spans="2:2" ht="12.95">
      <c r="B676" s="85"/>
    </row>
    <row r="677" spans="2:2" ht="12.95">
      <c r="B677" s="85"/>
    </row>
    <row r="678" spans="2:2" ht="12.95">
      <c r="B678" s="85"/>
    </row>
    <row r="679" spans="2:2" ht="12.95">
      <c r="B679" s="85"/>
    </row>
    <row r="680" spans="2:2" ht="12.95">
      <c r="B680" s="85"/>
    </row>
    <row r="681" spans="2:2" ht="12.95">
      <c r="B681" s="85"/>
    </row>
    <row r="682" spans="2:2" ht="12.95">
      <c r="B682" s="85"/>
    </row>
    <row r="683" spans="2:2" ht="12.95">
      <c r="B683" s="85"/>
    </row>
    <row r="684" spans="2:2" ht="12.95">
      <c r="B684" s="85"/>
    </row>
    <row r="685" spans="2:2" ht="12.95">
      <c r="B685" s="85"/>
    </row>
    <row r="686" spans="2:2" ht="12.95">
      <c r="B686" s="85"/>
    </row>
    <row r="687" spans="2:2" ht="12.95">
      <c r="B687" s="85"/>
    </row>
    <row r="688" spans="2:2" ht="12.95">
      <c r="B688" s="85"/>
    </row>
    <row r="689" spans="2:2" ht="12.95">
      <c r="B689" s="85"/>
    </row>
    <row r="690" spans="2:2" ht="12.95">
      <c r="B690" s="85"/>
    </row>
    <row r="691" spans="2:2" ht="12.95">
      <c r="B691" s="85"/>
    </row>
    <row r="692" spans="2:2" ht="12.95">
      <c r="B692" s="85"/>
    </row>
    <row r="693" spans="2:2" ht="12.95">
      <c r="B693" s="85"/>
    </row>
    <row r="694" spans="2:2" ht="12.95">
      <c r="B694" s="85"/>
    </row>
    <row r="695" spans="2:2" ht="12.95">
      <c r="B695" s="85"/>
    </row>
    <row r="696" spans="2:2" ht="12.95">
      <c r="B696" s="85"/>
    </row>
    <row r="697" spans="2:2" ht="12.95">
      <c r="B697" s="85"/>
    </row>
    <row r="698" spans="2:2" ht="12.95">
      <c r="B698" s="85"/>
    </row>
    <row r="699" spans="2:2" ht="12.95">
      <c r="B699" s="85"/>
    </row>
    <row r="700" spans="2:2" ht="12.95">
      <c r="B700" s="85"/>
    </row>
    <row r="701" spans="2:2" ht="12.95">
      <c r="B701" s="85"/>
    </row>
    <row r="702" spans="2:2" ht="12.95">
      <c r="B702" s="85"/>
    </row>
    <row r="703" spans="2:2" ht="12.95">
      <c r="B703" s="85"/>
    </row>
    <row r="704" spans="2:2" ht="12.95">
      <c r="B704" s="85"/>
    </row>
    <row r="705" spans="2:2" ht="12.95">
      <c r="B705" s="85"/>
    </row>
    <row r="706" spans="2:2" ht="12.95">
      <c r="B706" s="85"/>
    </row>
    <row r="707" spans="2:2" ht="12.95">
      <c r="B707" s="85"/>
    </row>
    <row r="708" spans="2:2" ht="12.95">
      <c r="B708" s="85"/>
    </row>
    <row r="709" spans="2:2" ht="12.95">
      <c r="B709" s="85"/>
    </row>
    <row r="710" spans="2:2" ht="12.95">
      <c r="B710" s="85"/>
    </row>
    <row r="711" spans="2:2" ht="12.95">
      <c r="B711" s="85"/>
    </row>
    <row r="712" spans="2:2" ht="12.95">
      <c r="B712" s="85"/>
    </row>
    <row r="713" spans="2:2" ht="12.95">
      <c r="B713" s="85"/>
    </row>
    <row r="714" spans="2:2" ht="12.95">
      <c r="B714" s="85"/>
    </row>
    <row r="715" spans="2:2" ht="12.95">
      <c r="B715" s="85"/>
    </row>
    <row r="716" spans="2:2" ht="12.95">
      <c r="B716" s="85"/>
    </row>
    <row r="717" spans="2:2" ht="12.95">
      <c r="B717" s="85"/>
    </row>
    <row r="718" spans="2:2" ht="12.95">
      <c r="B718" s="85"/>
    </row>
    <row r="719" spans="2:2" ht="12.95">
      <c r="B719" s="85"/>
    </row>
    <row r="720" spans="2:2" ht="12.95">
      <c r="B720" s="85"/>
    </row>
    <row r="721" spans="2:2" ht="12.95">
      <c r="B721" s="85"/>
    </row>
    <row r="722" spans="2:2" ht="12.95">
      <c r="B722" s="85"/>
    </row>
    <row r="723" spans="2:2" ht="12.95">
      <c r="B723" s="85"/>
    </row>
    <row r="724" spans="2:2" ht="12.95">
      <c r="B724" s="85"/>
    </row>
    <row r="725" spans="2:2" ht="12.95">
      <c r="B725" s="85"/>
    </row>
    <row r="726" spans="2:2" ht="12.95">
      <c r="B726" s="85"/>
    </row>
    <row r="727" spans="2:2" ht="12.95">
      <c r="B727" s="85"/>
    </row>
    <row r="728" spans="2:2" ht="12.95">
      <c r="B728" s="85"/>
    </row>
    <row r="729" spans="2:2" ht="12.95">
      <c r="B729" s="85"/>
    </row>
    <row r="730" spans="2:2" ht="12.95">
      <c r="B730" s="85"/>
    </row>
    <row r="731" spans="2:2" ht="12.95">
      <c r="B731" s="85"/>
    </row>
    <row r="732" spans="2:2" ht="12.95">
      <c r="B732" s="85"/>
    </row>
    <row r="733" spans="2:2" ht="12.95">
      <c r="B733" s="85"/>
    </row>
    <row r="734" spans="2:2" ht="12.95">
      <c r="B734" s="85"/>
    </row>
    <row r="735" spans="2:2" ht="12.95">
      <c r="B735" s="85"/>
    </row>
    <row r="736" spans="2:2" ht="12.95">
      <c r="B736" s="85"/>
    </row>
    <row r="737" spans="2:2" ht="12.95">
      <c r="B737" s="85"/>
    </row>
    <row r="738" spans="2:2" ht="12.95">
      <c r="B738" s="85"/>
    </row>
    <row r="739" spans="2:2" ht="12.95">
      <c r="B739" s="85"/>
    </row>
    <row r="740" spans="2:2" ht="12.95">
      <c r="B740" s="85"/>
    </row>
    <row r="741" spans="2:2" ht="12.95">
      <c r="B741" s="85"/>
    </row>
    <row r="742" spans="2:2" ht="12.95">
      <c r="B742" s="85"/>
    </row>
    <row r="743" spans="2:2" ht="12.95">
      <c r="B743" s="85"/>
    </row>
    <row r="744" spans="2:2" ht="12.95">
      <c r="B744" s="85"/>
    </row>
    <row r="745" spans="2:2" ht="12.95">
      <c r="B745" s="85"/>
    </row>
    <row r="746" spans="2:2" ht="12.95">
      <c r="B746" s="85"/>
    </row>
    <row r="747" spans="2:2" ht="12.95">
      <c r="B747" s="85"/>
    </row>
    <row r="748" spans="2:2" ht="12.95">
      <c r="B748" s="85"/>
    </row>
    <row r="749" spans="2:2" ht="12.95">
      <c r="B749" s="85"/>
    </row>
    <row r="750" spans="2:2" ht="12.95">
      <c r="B750" s="85"/>
    </row>
    <row r="751" spans="2:2" ht="12.95">
      <c r="B751" s="85"/>
    </row>
    <row r="752" spans="2:2" ht="12.95">
      <c r="B752" s="85"/>
    </row>
    <row r="753" spans="2:2" ht="12.95">
      <c r="B753" s="85"/>
    </row>
    <row r="754" spans="2:2" ht="12.95">
      <c r="B754" s="85"/>
    </row>
    <row r="755" spans="2:2" ht="12.95">
      <c r="B755" s="85"/>
    </row>
    <row r="756" spans="2:2" ht="12.95">
      <c r="B756" s="85"/>
    </row>
    <row r="757" spans="2:2" ht="12.95">
      <c r="B757" s="85"/>
    </row>
    <row r="758" spans="2:2" ht="12.95">
      <c r="B758" s="85"/>
    </row>
    <row r="759" spans="2:2" ht="12.95">
      <c r="B759" s="85"/>
    </row>
    <row r="760" spans="2:2" ht="12.95">
      <c r="B760" s="85"/>
    </row>
    <row r="761" spans="2:2" ht="12.95">
      <c r="B761" s="85"/>
    </row>
    <row r="762" spans="2:2" ht="12.95">
      <c r="B762" s="85"/>
    </row>
    <row r="763" spans="2:2" ht="12.95">
      <c r="B763" s="85"/>
    </row>
    <row r="764" spans="2:2" ht="12.95">
      <c r="B764" s="85"/>
    </row>
    <row r="765" spans="2:2" ht="12.95">
      <c r="B765" s="85"/>
    </row>
    <row r="766" spans="2:2" ht="12.95">
      <c r="B766" s="85"/>
    </row>
    <row r="767" spans="2:2" ht="12.95">
      <c r="B767" s="85"/>
    </row>
    <row r="768" spans="2:2" ht="12.95">
      <c r="B768" s="85"/>
    </row>
    <row r="769" spans="2:2" ht="12.95">
      <c r="B769" s="85"/>
    </row>
    <row r="770" spans="2:2" ht="12.95">
      <c r="B770" s="85"/>
    </row>
    <row r="771" spans="2:2" ht="12.95">
      <c r="B771" s="85"/>
    </row>
    <row r="772" spans="2:2" ht="12.95">
      <c r="B772" s="85"/>
    </row>
    <row r="773" spans="2:2" ht="12.95">
      <c r="B773" s="85"/>
    </row>
    <row r="774" spans="2:2" ht="12.95">
      <c r="B774" s="85"/>
    </row>
    <row r="775" spans="2:2" ht="12.95">
      <c r="B775" s="85"/>
    </row>
    <row r="776" spans="2:2" ht="12.95">
      <c r="B776" s="85"/>
    </row>
    <row r="777" spans="2:2" ht="12.95">
      <c r="B777" s="85"/>
    </row>
    <row r="778" spans="2:2" ht="12.95">
      <c r="B778" s="85"/>
    </row>
    <row r="779" spans="2:2" ht="12.95">
      <c r="B779" s="85"/>
    </row>
    <row r="780" spans="2:2" ht="12.95">
      <c r="B780" s="85"/>
    </row>
    <row r="781" spans="2:2" ht="12.95">
      <c r="B781" s="85"/>
    </row>
    <row r="782" spans="2:2" ht="12.95">
      <c r="B782" s="85"/>
    </row>
    <row r="783" spans="2:2" ht="12.95">
      <c r="B783" s="85"/>
    </row>
    <row r="784" spans="2:2" ht="12.95">
      <c r="B784" s="85"/>
    </row>
    <row r="785" spans="2:2" ht="12.95">
      <c r="B785" s="85"/>
    </row>
    <row r="786" spans="2:2" ht="12.95">
      <c r="B786" s="85"/>
    </row>
    <row r="787" spans="2:2" ht="12.95">
      <c r="B787" s="85"/>
    </row>
    <row r="788" spans="2:2" ht="12.95">
      <c r="B788" s="85"/>
    </row>
    <row r="789" spans="2:2" ht="12.95">
      <c r="B789" s="85"/>
    </row>
    <row r="790" spans="2:2" ht="12.95">
      <c r="B790" s="85"/>
    </row>
    <row r="791" spans="2:2" ht="12.95">
      <c r="B791" s="85"/>
    </row>
    <row r="792" spans="2:2" ht="12.95">
      <c r="B792" s="85"/>
    </row>
    <row r="793" spans="2:2" ht="12.95">
      <c r="B793" s="85"/>
    </row>
    <row r="794" spans="2:2" ht="12.95">
      <c r="B794" s="85"/>
    </row>
    <row r="795" spans="2:2" ht="12.95">
      <c r="B795" s="85"/>
    </row>
    <row r="796" spans="2:2" ht="12.95">
      <c r="B796" s="85"/>
    </row>
    <row r="797" spans="2:2" ht="12.95">
      <c r="B797" s="85"/>
    </row>
    <row r="798" spans="2:2" ht="12.95">
      <c r="B798" s="85"/>
    </row>
    <row r="799" spans="2:2" ht="12.95">
      <c r="B799" s="85"/>
    </row>
    <row r="800" spans="2:2" ht="12.95">
      <c r="B800" s="85"/>
    </row>
    <row r="801" spans="2:2" ht="12.95">
      <c r="B801" s="85"/>
    </row>
    <row r="802" spans="2:2" ht="12.95">
      <c r="B802" s="85"/>
    </row>
    <row r="803" spans="2:2" ht="12.95">
      <c r="B803" s="85"/>
    </row>
    <row r="804" spans="2:2" ht="12.95">
      <c r="B804" s="85"/>
    </row>
    <row r="805" spans="2:2" ht="12.95">
      <c r="B805" s="85"/>
    </row>
    <row r="806" spans="2:2" ht="12.95">
      <c r="B806" s="85"/>
    </row>
    <row r="807" spans="2:2" ht="12.95">
      <c r="B807" s="85"/>
    </row>
    <row r="808" spans="2:2" ht="12.95">
      <c r="B808" s="85"/>
    </row>
    <row r="809" spans="2:2" ht="12.95">
      <c r="B809" s="85"/>
    </row>
    <row r="810" spans="2:2" ht="12.95">
      <c r="B810" s="85"/>
    </row>
    <row r="811" spans="2:2" ht="12.95">
      <c r="B811" s="85"/>
    </row>
    <row r="812" spans="2:2" ht="12.95">
      <c r="B812" s="85"/>
    </row>
    <row r="813" spans="2:2" ht="12.95">
      <c r="B813" s="85"/>
    </row>
    <row r="814" spans="2:2" ht="12.95">
      <c r="B814" s="85"/>
    </row>
    <row r="815" spans="2:2" ht="12.95">
      <c r="B815" s="85"/>
    </row>
    <row r="816" spans="2:2" ht="12.95">
      <c r="B816" s="85"/>
    </row>
    <row r="817" spans="2:2" ht="12.95">
      <c r="B817" s="85"/>
    </row>
    <row r="818" spans="2:2" ht="12.95">
      <c r="B818" s="85"/>
    </row>
    <row r="819" spans="2:2" ht="12.95">
      <c r="B819" s="85"/>
    </row>
    <row r="820" spans="2:2" ht="12.95">
      <c r="B820" s="85"/>
    </row>
    <row r="821" spans="2:2" ht="12.95">
      <c r="B821" s="85"/>
    </row>
    <row r="822" spans="2:2" ht="12.95">
      <c r="B822" s="85"/>
    </row>
    <row r="823" spans="2:2" ht="12.95">
      <c r="B823" s="85"/>
    </row>
    <row r="824" spans="2:2" ht="12.95">
      <c r="B824" s="85"/>
    </row>
    <row r="825" spans="2:2" ht="12.95">
      <c r="B825" s="85"/>
    </row>
    <row r="826" spans="2:2" ht="12.95">
      <c r="B826" s="85"/>
    </row>
    <row r="827" spans="2:2" ht="12.95">
      <c r="B827" s="85"/>
    </row>
    <row r="828" spans="2:2" ht="12.95">
      <c r="B828" s="85"/>
    </row>
    <row r="829" spans="2:2" ht="12.95">
      <c r="B829" s="85"/>
    </row>
    <row r="830" spans="2:2" ht="12.95">
      <c r="B830" s="85"/>
    </row>
    <row r="831" spans="2:2" ht="12.95">
      <c r="B831" s="85"/>
    </row>
    <row r="832" spans="2:2" ht="12.95">
      <c r="B832" s="85"/>
    </row>
    <row r="833" spans="2:2" ht="12.95">
      <c r="B833" s="85"/>
    </row>
    <row r="834" spans="2:2" ht="12.95">
      <c r="B834" s="85"/>
    </row>
    <row r="835" spans="2:2" ht="12.95">
      <c r="B835" s="85"/>
    </row>
    <row r="836" spans="2:2" ht="12.95">
      <c r="B836" s="85"/>
    </row>
    <row r="837" spans="2:2" ht="12.95">
      <c r="B837" s="85"/>
    </row>
    <row r="838" spans="2:2" ht="12.95">
      <c r="B838" s="85"/>
    </row>
    <row r="839" spans="2:2" ht="12.95">
      <c r="B839" s="85"/>
    </row>
    <row r="840" spans="2:2" ht="12.95">
      <c r="B840" s="85"/>
    </row>
    <row r="841" spans="2:2" ht="12.95">
      <c r="B841" s="85"/>
    </row>
    <row r="842" spans="2:2" ht="12.95">
      <c r="B842" s="85"/>
    </row>
    <row r="843" spans="2:2" ht="12.95">
      <c r="B843" s="85"/>
    </row>
    <row r="844" spans="2:2" ht="12.95">
      <c r="B844" s="85"/>
    </row>
    <row r="845" spans="2:2" ht="12.95">
      <c r="B845" s="85"/>
    </row>
    <row r="846" spans="2:2" ht="12.95">
      <c r="B846" s="85"/>
    </row>
    <row r="847" spans="2:2" ht="12.95">
      <c r="B847" s="85"/>
    </row>
    <row r="848" spans="2:2" ht="12.95">
      <c r="B848" s="85"/>
    </row>
    <row r="849" spans="2:2" ht="12.95">
      <c r="B849" s="85"/>
    </row>
    <row r="850" spans="2:2" ht="12.95">
      <c r="B850" s="85"/>
    </row>
    <row r="851" spans="2:2" ht="12.95">
      <c r="B851" s="85"/>
    </row>
    <row r="852" spans="2:2" ht="12.95">
      <c r="B852" s="85"/>
    </row>
    <row r="853" spans="2:2" ht="12.95">
      <c r="B853" s="85"/>
    </row>
    <row r="854" spans="2:2" ht="12.95">
      <c r="B854" s="85"/>
    </row>
    <row r="855" spans="2:2" ht="12.95">
      <c r="B855" s="85"/>
    </row>
    <row r="856" spans="2:2" ht="12.95">
      <c r="B856" s="85"/>
    </row>
    <row r="857" spans="2:2" ht="12.95">
      <c r="B857" s="85"/>
    </row>
    <row r="858" spans="2:2" ht="12.95">
      <c r="B858" s="85"/>
    </row>
    <row r="859" spans="2:2" ht="12.95">
      <c r="B859" s="85"/>
    </row>
    <row r="860" spans="2:2" ht="12.95">
      <c r="B860" s="85"/>
    </row>
    <row r="861" spans="2:2" ht="12.95">
      <c r="B861" s="85"/>
    </row>
    <row r="862" spans="2:2" ht="12.95">
      <c r="B862" s="85"/>
    </row>
    <row r="863" spans="2:2" ht="12.95">
      <c r="B863" s="85"/>
    </row>
    <row r="864" spans="2:2" ht="12.95">
      <c r="B864" s="85"/>
    </row>
    <row r="865" spans="2:2" ht="12.95">
      <c r="B865" s="85"/>
    </row>
    <row r="866" spans="2:2" ht="12.95">
      <c r="B866" s="85"/>
    </row>
    <row r="867" spans="2:2" ht="12.95">
      <c r="B867" s="85"/>
    </row>
    <row r="868" spans="2:2" ht="12.95">
      <c r="B868" s="85"/>
    </row>
    <row r="869" spans="2:2" ht="12.95">
      <c r="B869" s="85"/>
    </row>
    <row r="870" spans="2:2" ht="12.95">
      <c r="B870" s="85"/>
    </row>
    <row r="871" spans="2:2" ht="12.95">
      <c r="B871" s="85"/>
    </row>
    <row r="872" spans="2:2" ht="12.95">
      <c r="B872" s="85"/>
    </row>
    <row r="873" spans="2:2" ht="12.95">
      <c r="B873" s="85"/>
    </row>
    <row r="874" spans="2:2" ht="12.95">
      <c r="B874" s="85"/>
    </row>
    <row r="875" spans="2:2" ht="12.95">
      <c r="B875" s="85"/>
    </row>
    <row r="876" spans="2:2" ht="12.95">
      <c r="B876" s="85"/>
    </row>
    <row r="877" spans="2:2" ht="12.95">
      <c r="B877" s="85"/>
    </row>
    <row r="878" spans="2:2" ht="12.95">
      <c r="B878" s="85"/>
    </row>
    <row r="879" spans="2:2" ht="12.95">
      <c r="B879" s="85"/>
    </row>
    <row r="880" spans="2:2" ht="12.95">
      <c r="B880" s="85"/>
    </row>
    <row r="881" spans="2:2" ht="12.95">
      <c r="B881" s="85"/>
    </row>
    <row r="882" spans="2:2" ht="12.95">
      <c r="B882" s="85"/>
    </row>
    <row r="883" spans="2:2" ht="12.95">
      <c r="B883" s="85"/>
    </row>
    <row r="884" spans="2:2" ht="12.95">
      <c r="B884" s="85"/>
    </row>
    <row r="885" spans="2:2" ht="12.95">
      <c r="B885" s="85"/>
    </row>
    <row r="886" spans="2:2" ht="12.95">
      <c r="B886" s="85"/>
    </row>
    <row r="887" spans="2:2" ht="12.95">
      <c r="B887" s="85"/>
    </row>
    <row r="888" spans="2:2" ht="12.95">
      <c r="B888" s="85"/>
    </row>
    <row r="889" spans="2:2" ht="12.95">
      <c r="B889" s="85"/>
    </row>
    <row r="890" spans="2:2" ht="12.95">
      <c r="B890" s="85"/>
    </row>
    <row r="891" spans="2:2" ht="12.95">
      <c r="B891" s="85"/>
    </row>
    <row r="892" spans="2:2" ht="12.95">
      <c r="B892" s="85"/>
    </row>
    <row r="893" spans="2:2" ht="12.95">
      <c r="B893" s="85"/>
    </row>
    <row r="894" spans="2:2" ht="12.95">
      <c r="B894" s="85"/>
    </row>
    <row r="895" spans="2:2" ht="12.95">
      <c r="B895" s="85"/>
    </row>
    <row r="896" spans="2:2" ht="12.95">
      <c r="B896" s="85"/>
    </row>
    <row r="897" spans="2:2" ht="12.95">
      <c r="B897" s="85"/>
    </row>
    <row r="898" spans="2:2" ht="12.95">
      <c r="B898" s="85"/>
    </row>
    <row r="899" spans="2:2" ht="12.95">
      <c r="B899" s="85"/>
    </row>
    <row r="900" spans="2:2" ht="12.95">
      <c r="B900" s="85"/>
    </row>
    <row r="901" spans="2:2" ht="12.95">
      <c r="B901" s="85"/>
    </row>
    <row r="902" spans="2:2" ht="12.95">
      <c r="B902" s="85"/>
    </row>
    <row r="903" spans="2:2" ht="12.95">
      <c r="B903" s="85"/>
    </row>
    <row r="904" spans="2:2" ht="12.95">
      <c r="B904" s="85"/>
    </row>
    <row r="905" spans="2:2" ht="12.95">
      <c r="B905" s="85"/>
    </row>
    <row r="906" spans="2:2" ht="12.95">
      <c r="B906" s="85"/>
    </row>
    <row r="907" spans="2:2" ht="12.95">
      <c r="B907" s="85"/>
    </row>
    <row r="908" spans="2:2" ht="12.95">
      <c r="B908" s="85"/>
    </row>
    <row r="909" spans="2:2" ht="12.95">
      <c r="B909" s="85"/>
    </row>
    <row r="910" spans="2:2" ht="12.95">
      <c r="B910" s="85"/>
    </row>
    <row r="911" spans="2:2" ht="12.95">
      <c r="B911" s="85"/>
    </row>
    <row r="912" spans="2:2" ht="12.95">
      <c r="B912" s="85"/>
    </row>
    <row r="913" spans="2:2" ht="12.95">
      <c r="B913" s="85"/>
    </row>
    <row r="914" spans="2:2" ht="12.95">
      <c r="B914" s="85"/>
    </row>
    <row r="915" spans="2:2" ht="12.95">
      <c r="B915" s="85"/>
    </row>
    <row r="916" spans="2:2" ht="12.95">
      <c r="B916" s="85"/>
    </row>
    <row r="917" spans="2:2" ht="12.95">
      <c r="B917" s="85"/>
    </row>
    <row r="918" spans="2:2" ht="12.95">
      <c r="B918" s="85"/>
    </row>
    <row r="919" spans="2:2" ht="12.95">
      <c r="B919" s="85"/>
    </row>
    <row r="920" spans="2:2" ht="12.95">
      <c r="B920" s="85"/>
    </row>
    <row r="921" spans="2:2" ht="12.95">
      <c r="B921" s="85"/>
    </row>
    <row r="922" spans="2:2" ht="12.95">
      <c r="B922" s="85"/>
    </row>
    <row r="923" spans="2:2" ht="12.95">
      <c r="B923" s="85"/>
    </row>
    <row r="924" spans="2:2" ht="12.95">
      <c r="B924" s="85"/>
    </row>
    <row r="925" spans="2:2" ht="12.95">
      <c r="B925" s="85"/>
    </row>
    <row r="926" spans="2:2" ht="12.95">
      <c r="B926" s="85"/>
    </row>
    <row r="927" spans="2:2" ht="12.95">
      <c r="B927" s="85"/>
    </row>
    <row r="928" spans="2:2" ht="12.95">
      <c r="B928" s="85"/>
    </row>
    <row r="929" spans="2:2" ht="12.95">
      <c r="B929" s="85"/>
    </row>
    <row r="930" spans="2:2" ht="12.95">
      <c r="B930" s="85"/>
    </row>
    <row r="931" spans="2:2" ht="12.95">
      <c r="B931" s="85"/>
    </row>
    <row r="932" spans="2:2" ht="12.95">
      <c r="B932" s="85"/>
    </row>
    <row r="933" spans="2:2" ht="12.95">
      <c r="B933" s="85"/>
    </row>
    <row r="934" spans="2:2" ht="12.95">
      <c r="B934" s="85"/>
    </row>
    <row r="935" spans="2:2" ht="12.95">
      <c r="B935" s="85"/>
    </row>
    <row r="936" spans="2:2" ht="12.95">
      <c r="B936" s="85"/>
    </row>
    <row r="937" spans="2:2" ht="12.95">
      <c r="B937" s="85"/>
    </row>
    <row r="938" spans="2:2" ht="12.95">
      <c r="B938" s="85"/>
    </row>
    <row r="939" spans="2:2" ht="12.95">
      <c r="B939" s="85"/>
    </row>
    <row r="940" spans="2:2" ht="12.95">
      <c r="B940" s="85"/>
    </row>
    <row r="941" spans="2:2" ht="12.95">
      <c r="B941" s="85"/>
    </row>
    <row r="942" spans="2:2" ht="12.95">
      <c r="B942" s="85"/>
    </row>
    <row r="943" spans="2:2" ht="12.95">
      <c r="B943" s="85"/>
    </row>
    <row r="944" spans="2:2" ht="12.95">
      <c r="B944" s="85"/>
    </row>
    <row r="945" spans="2:2" ht="12.95">
      <c r="B945" s="85"/>
    </row>
    <row r="946" spans="2:2" ht="12.95">
      <c r="B946" s="85"/>
    </row>
    <row r="947" spans="2:2" ht="12.95">
      <c r="B947" s="85"/>
    </row>
    <row r="948" spans="2:2" ht="12.95">
      <c r="B948" s="85"/>
    </row>
    <row r="949" spans="2:2" ht="12.95">
      <c r="B949" s="85"/>
    </row>
    <row r="950" spans="2:2" ht="12.95">
      <c r="B950" s="85"/>
    </row>
    <row r="951" spans="2:2" ht="12.95">
      <c r="B951" s="85"/>
    </row>
    <row r="952" spans="2:2" ht="12.95">
      <c r="B952" s="85"/>
    </row>
    <row r="953" spans="2:2" ht="12.95">
      <c r="B953" s="85"/>
    </row>
    <row r="954" spans="2:2" ht="12.95">
      <c r="B954" s="85"/>
    </row>
    <row r="955" spans="2:2" ht="12.95">
      <c r="B955" s="85"/>
    </row>
    <row r="956" spans="2:2" ht="12.95">
      <c r="B956" s="85"/>
    </row>
    <row r="957" spans="2:2" ht="12.95">
      <c r="B957" s="85"/>
    </row>
    <row r="958" spans="2:2" ht="12.95">
      <c r="B958" s="85"/>
    </row>
    <row r="959" spans="2:2" ht="12.95">
      <c r="B959" s="85"/>
    </row>
    <row r="960" spans="2:2" ht="12.95">
      <c r="B960" s="85"/>
    </row>
    <row r="961" spans="2:2" ht="12.95">
      <c r="B961" s="85"/>
    </row>
    <row r="962" spans="2:2" ht="12.95">
      <c r="B962" s="85"/>
    </row>
    <row r="963" spans="2:2" ht="12.95">
      <c r="B963" s="85"/>
    </row>
    <row r="964" spans="2:2" ht="12.95">
      <c r="B964" s="85"/>
    </row>
    <row r="965" spans="2:2" ht="12.95">
      <c r="B965" s="85"/>
    </row>
    <row r="966" spans="2:2" ht="12.95">
      <c r="B966" s="85"/>
    </row>
    <row r="967" spans="2:2" ht="12.95">
      <c r="B967" s="85"/>
    </row>
    <row r="968" spans="2:2" ht="12.95">
      <c r="B968" s="85"/>
    </row>
    <row r="969" spans="2:2" ht="12.95">
      <c r="B969" s="85"/>
    </row>
    <row r="970" spans="2:2" ht="12.95">
      <c r="B970" s="85"/>
    </row>
    <row r="971" spans="2:2" ht="12.95">
      <c r="B971" s="85"/>
    </row>
    <row r="972" spans="2:2" ht="12.95">
      <c r="B972" s="85"/>
    </row>
    <row r="973" spans="2:2" ht="12.95">
      <c r="B973" s="85"/>
    </row>
    <row r="974" spans="2:2" ht="12.95">
      <c r="B974" s="85"/>
    </row>
    <row r="975" spans="2:2" ht="12.95">
      <c r="B975" s="85"/>
    </row>
    <row r="976" spans="2:2" ht="12.95">
      <c r="B976" s="85"/>
    </row>
    <row r="977" spans="2:2" ht="12.95">
      <c r="B977" s="85"/>
    </row>
    <row r="978" spans="2:2" ht="12.95">
      <c r="B978" s="85"/>
    </row>
    <row r="979" spans="2:2" ht="12.95">
      <c r="B979" s="85"/>
    </row>
    <row r="980" spans="2:2" ht="12.95">
      <c r="B980" s="85"/>
    </row>
    <row r="981" spans="2:2" ht="12.95">
      <c r="B981" s="85"/>
    </row>
    <row r="982" spans="2:2" ht="12.95">
      <c r="B982" s="85"/>
    </row>
    <row r="983" spans="2:2" ht="12.95">
      <c r="B983" s="85"/>
    </row>
    <row r="984" spans="2:2" ht="12.95">
      <c r="B984" s="85"/>
    </row>
    <row r="985" spans="2:2" ht="12.95">
      <c r="B985" s="85"/>
    </row>
    <row r="986" spans="2:2" ht="12.95">
      <c r="B986" s="85"/>
    </row>
    <row r="987" spans="2:2" ht="12.95">
      <c r="B987" s="85"/>
    </row>
    <row r="988" spans="2:2" ht="12.95">
      <c r="B988" s="85"/>
    </row>
    <row r="989" spans="2:2" ht="12.95">
      <c r="B989" s="85"/>
    </row>
    <row r="990" spans="2:2" ht="12.95">
      <c r="B990" s="85"/>
    </row>
    <row r="991" spans="2:2" ht="12.95">
      <c r="B991" s="85"/>
    </row>
    <row r="992" spans="2:2" ht="12.95">
      <c r="B992" s="85"/>
    </row>
    <row r="993" spans="2:2" ht="12.95">
      <c r="B993" s="85"/>
    </row>
    <row r="994" spans="2:2" ht="12.95">
      <c r="B994" s="85"/>
    </row>
    <row r="995" spans="2:2" ht="12.95">
      <c r="B995" s="85"/>
    </row>
    <row r="996" spans="2:2" ht="12.95">
      <c r="B996" s="85"/>
    </row>
    <row r="997" spans="2:2" ht="12.95">
      <c r="B997" s="85"/>
    </row>
    <row r="998" spans="2:2" ht="12.95">
      <c r="B998" s="85"/>
    </row>
    <row r="999" spans="2:2" ht="12.95">
      <c r="B999" s="85"/>
    </row>
    <row r="1000" spans="2:2" ht="12.95">
      <c r="B1000" s="85"/>
    </row>
  </sheetData>
  <autoFilter ref="A1:B40"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FF"/>
    <outlinePr summaryBelow="0" summaryRight="0"/>
  </sheetPr>
  <dimension ref="A1:V977"/>
  <sheetViews>
    <sheetView zoomScale="85" zoomScaleNormal="85" workbookViewId="0">
      <selection activeCell="F6" sqref="F6"/>
    </sheetView>
  </sheetViews>
  <sheetFormatPr defaultColWidth="14.42578125" defaultRowHeight="15" customHeight="1"/>
  <cols>
    <col min="1" max="1" width="6.85546875" style="88" customWidth="1"/>
    <col min="2" max="2" width="79.42578125" style="88" customWidth="1"/>
    <col min="3" max="4" width="14.42578125" style="88"/>
    <col min="5" max="5" width="15.5703125" style="88" customWidth="1"/>
    <col min="6" max="16384" width="14.42578125" style="88"/>
  </cols>
  <sheetData>
    <row r="1" spans="1:22" ht="12">
      <c r="A1" s="156"/>
      <c r="B1" s="157"/>
      <c r="C1" s="156"/>
      <c r="D1" s="156"/>
      <c r="E1" s="156"/>
      <c r="F1" s="156"/>
      <c r="G1" s="156"/>
      <c r="H1" s="156"/>
      <c r="I1" s="156"/>
      <c r="J1" s="156"/>
      <c r="K1" s="156"/>
      <c r="L1" s="156"/>
      <c r="M1" s="156"/>
      <c r="N1" s="156"/>
      <c r="O1" s="156"/>
      <c r="P1" s="156"/>
      <c r="Q1" s="156"/>
      <c r="R1" s="156"/>
      <c r="S1" s="156"/>
      <c r="T1" s="156"/>
      <c r="U1" s="156"/>
      <c r="V1" s="156"/>
    </row>
    <row r="2" spans="1:22" ht="42" customHeight="1">
      <c r="A2" s="158" t="s">
        <v>3971</v>
      </c>
      <c r="B2" s="158" t="s">
        <v>4207</v>
      </c>
      <c r="C2" s="158" t="s">
        <v>4288</v>
      </c>
      <c r="D2" s="159" t="s">
        <v>4289</v>
      </c>
      <c r="E2" s="109" t="s">
        <v>4290</v>
      </c>
      <c r="F2" s="109" t="s">
        <v>4291</v>
      </c>
      <c r="G2" s="160"/>
      <c r="H2" s="160"/>
      <c r="I2" s="160"/>
      <c r="J2" s="160"/>
      <c r="K2" s="160"/>
      <c r="L2" s="160"/>
      <c r="M2" s="160"/>
      <c r="N2" s="160"/>
      <c r="O2" s="160"/>
      <c r="P2" s="160"/>
      <c r="Q2" s="160"/>
      <c r="R2" s="160"/>
      <c r="S2" s="160"/>
      <c r="T2" s="160"/>
      <c r="U2" s="160"/>
      <c r="V2" s="160"/>
    </row>
    <row r="3" spans="1:22" ht="96">
      <c r="A3" s="161">
        <v>1</v>
      </c>
      <c r="B3" s="162" t="s">
        <v>5324</v>
      </c>
      <c r="C3" s="161" t="s">
        <v>5172</v>
      </c>
      <c r="D3" s="163">
        <v>8</v>
      </c>
      <c r="E3" s="117"/>
      <c r="F3" s="118">
        <f>E3*D3</f>
        <v>0</v>
      </c>
      <c r="G3" s="156"/>
      <c r="H3" s="156"/>
      <c r="I3" s="156"/>
      <c r="J3" s="156"/>
      <c r="K3" s="156"/>
      <c r="L3" s="156"/>
      <c r="M3" s="156"/>
      <c r="N3" s="156"/>
      <c r="O3" s="156"/>
      <c r="P3" s="156"/>
      <c r="Q3" s="156"/>
      <c r="R3" s="156"/>
      <c r="S3" s="156"/>
      <c r="T3" s="156"/>
      <c r="U3" s="156"/>
      <c r="V3" s="156"/>
    </row>
    <row r="4" spans="1:22" ht="96">
      <c r="A4" s="161">
        <v>2</v>
      </c>
      <c r="B4" s="162" t="s">
        <v>5325</v>
      </c>
      <c r="C4" s="161" t="s">
        <v>5172</v>
      </c>
      <c r="D4" s="163">
        <v>24</v>
      </c>
      <c r="E4" s="117"/>
      <c r="F4" s="118">
        <f t="shared" ref="F4:F5" si="0">E4*D4</f>
        <v>0</v>
      </c>
      <c r="G4" s="156"/>
      <c r="H4" s="156"/>
      <c r="I4" s="156"/>
      <c r="J4" s="156"/>
      <c r="K4" s="156"/>
      <c r="L4" s="156"/>
      <c r="M4" s="156"/>
      <c r="N4" s="156"/>
      <c r="O4" s="156"/>
      <c r="P4" s="156"/>
      <c r="Q4" s="156"/>
      <c r="R4" s="156"/>
      <c r="S4" s="156"/>
      <c r="T4" s="156"/>
      <c r="U4" s="156"/>
      <c r="V4" s="156"/>
    </row>
    <row r="5" spans="1:22" ht="24">
      <c r="A5" s="161">
        <v>3</v>
      </c>
      <c r="B5" s="162" t="s">
        <v>5326</v>
      </c>
      <c r="C5" s="161" t="s">
        <v>5172</v>
      </c>
      <c r="D5" s="163">
        <v>92</v>
      </c>
      <c r="E5" s="117"/>
      <c r="F5" s="118">
        <f t="shared" si="0"/>
        <v>0</v>
      </c>
      <c r="G5" s="156"/>
      <c r="H5" s="156"/>
      <c r="I5" s="156"/>
      <c r="J5" s="156"/>
      <c r="K5" s="156"/>
      <c r="L5" s="156"/>
      <c r="M5" s="156"/>
      <c r="N5" s="156"/>
      <c r="O5" s="156"/>
      <c r="P5" s="156"/>
      <c r="Q5" s="156"/>
      <c r="R5" s="156"/>
      <c r="S5" s="156"/>
      <c r="T5" s="156"/>
      <c r="U5" s="156"/>
      <c r="V5" s="156"/>
    </row>
    <row r="6" spans="1:22" ht="84">
      <c r="A6" s="161">
        <v>4</v>
      </c>
      <c r="B6" s="162" t="s">
        <v>5327</v>
      </c>
      <c r="C6" s="161" t="s">
        <v>5172</v>
      </c>
      <c r="D6" s="163">
        <v>710</v>
      </c>
      <c r="E6" s="117"/>
      <c r="F6" s="118">
        <f t="shared" ref="F6:F7" si="1">E6*D6</f>
        <v>0</v>
      </c>
      <c r="G6" s="156"/>
      <c r="H6" s="156"/>
      <c r="I6" s="156"/>
      <c r="J6" s="156"/>
      <c r="K6" s="156"/>
      <c r="L6" s="156"/>
      <c r="M6" s="156"/>
      <c r="N6" s="156"/>
      <c r="O6" s="156"/>
      <c r="P6" s="156"/>
      <c r="Q6" s="156"/>
      <c r="R6" s="156"/>
      <c r="S6" s="156"/>
      <c r="T6" s="156"/>
      <c r="U6" s="156"/>
      <c r="V6" s="156"/>
    </row>
    <row r="7" spans="1:22" ht="72">
      <c r="A7" s="161">
        <v>5</v>
      </c>
      <c r="B7" s="162" t="s">
        <v>5328</v>
      </c>
      <c r="C7" s="161" t="s">
        <v>5172</v>
      </c>
      <c r="D7" s="163">
        <v>619</v>
      </c>
      <c r="E7" s="117"/>
      <c r="F7" s="118">
        <f t="shared" si="1"/>
        <v>0</v>
      </c>
      <c r="G7" s="156"/>
      <c r="H7" s="156"/>
      <c r="I7" s="156"/>
      <c r="J7" s="156"/>
      <c r="K7" s="156"/>
      <c r="L7" s="156"/>
      <c r="M7" s="156"/>
      <c r="N7" s="156"/>
      <c r="O7" s="156"/>
      <c r="P7" s="156"/>
      <c r="Q7" s="156"/>
      <c r="R7" s="156"/>
      <c r="S7" s="156"/>
      <c r="T7" s="156"/>
      <c r="U7" s="156"/>
      <c r="V7" s="156"/>
    </row>
    <row r="8" spans="1:22" ht="12">
      <c r="A8" s="164"/>
      <c r="B8" s="132"/>
      <c r="C8" s="164"/>
      <c r="D8" s="164"/>
      <c r="E8" s="170" t="s">
        <v>4362</v>
      </c>
      <c r="F8" s="171">
        <f>SUM(F3:F7)</f>
        <v>0</v>
      </c>
      <c r="G8" s="164"/>
      <c r="H8" s="164"/>
      <c r="I8" s="164"/>
      <c r="J8" s="164"/>
      <c r="K8" s="164"/>
      <c r="L8" s="164"/>
      <c r="M8" s="164"/>
      <c r="N8" s="164"/>
      <c r="O8" s="164"/>
      <c r="P8" s="164"/>
      <c r="Q8" s="164"/>
      <c r="R8" s="164"/>
      <c r="S8" s="164"/>
      <c r="T8" s="164"/>
      <c r="U8" s="164"/>
      <c r="V8" s="164"/>
    </row>
    <row r="9" spans="1:22" ht="12">
      <c r="A9" s="164"/>
      <c r="B9" s="132"/>
      <c r="C9" s="164"/>
      <c r="D9" s="164"/>
      <c r="E9" s="170" t="s">
        <v>4363</v>
      </c>
      <c r="F9" s="171">
        <f>F8*19%</f>
        <v>0</v>
      </c>
      <c r="G9" s="164"/>
      <c r="H9" s="164"/>
      <c r="I9" s="164"/>
      <c r="J9" s="164"/>
      <c r="K9" s="164"/>
      <c r="L9" s="164"/>
      <c r="M9" s="164"/>
      <c r="N9" s="164"/>
      <c r="O9" s="164"/>
      <c r="P9" s="164"/>
      <c r="Q9" s="164"/>
      <c r="R9" s="164"/>
      <c r="S9" s="164"/>
      <c r="T9" s="164"/>
      <c r="U9" s="164"/>
      <c r="V9" s="164"/>
    </row>
    <row r="10" spans="1:22" ht="12">
      <c r="A10" s="164"/>
      <c r="B10" s="132"/>
      <c r="C10" s="164"/>
      <c r="D10" s="164"/>
      <c r="E10" s="170" t="s">
        <v>4364</v>
      </c>
      <c r="F10" s="171">
        <f>F8+F9</f>
        <v>0</v>
      </c>
      <c r="G10" s="164"/>
      <c r="H10" s="164"/>
      <c r="I10" s="164"/>
      <c r="J10" s="164"/>
      <c r="K10" s="164"/>
      <c r="L10" s="164"/>
      <c r="M10" s="164"/>
      <c r="N10" s="164"/>
      <c r="O10" s="164"/>
      <c r="P10" s="164"/>
      <c r="Q10" s="164"/>
      <c r="R10" s="164"/>
      <c r="S10" s="164"/>
      <c r="T10" s="164"/>
      <c r="U10" s="164"/>
      <c r="V10" s="164"/>
    </row>
    <row r="11" spans="1:22" ht="12">
      <c r="A11" s="164"/>
      <c r="B11" s="132"/>
      <c r="C11" s="164"/>
      <c r="D11" s="164"/>
      <c r="E11" s="164"/>
      <c r="F11" s="164"/>
      <c r="G11" s="164"/>
      <c r="H11" s="164"/>
      <c r="I11" s="164"/>
      <c r="J11" s="164"/>
      <c r="K11" s="164"/>
      <c r="L11" s="164"/>
      <c r="M11" s="164"/>
      <c r="N11" s="164"/>
      <c r="O11" s="164"/>
      <c r="P11" s="164"/>
      <c r="Q11" s="164"/>
      <c r="R11" s="164"/>
      <c r="S11" s="164"/>
      <c r="T11" s="164"/>
      <c r="U11" s="164"/>
      <c r="V11" s="164"/>
    </row>
    <row r="12" spans="1:22" ht="12">
      <c r="A12" s="164"/>
      <c r="B12" s="132"/>
      <c r="C12" s="164"/>
      <c r="D12" s="164"/>
      <c r="E12" s="164"/>
      <c r="F12" s="164"/>
      <c r="G12" s="164"/>
      <c r="H12" s="164"/>
      <c r="I12" s="164"/>
      <c r="J12" s="164"/>
      <c r="K12" s="164"/>
      <c r="L12" s="164"/>
      <c r="M12" s="164"/>
      <c r="N12" s="164"/>
      <c r="O12" s="164"/>
      <c r="P12" s="164"/>
      <c r="Q12" s="164"/>
      <c r="R12" s="164"/>
      <c r="S12" s="164"/>
      <c r="T12" s="164"/>
      <c r="U12" s="164"/>
      <c r="V12" s="164"/>
    </row>
    <row r="13" spans="1:22" ht="12">
      <c r="A13" s="164"/>
      <c r="B13" s="132"/>
      <c r="C13" s="155"/>
      <c r="D13" s="164"/>
      <c r="E13" s="164"/>
      <c r="F13" s="164"/>
      <c r="G13" s="164"/>
      <c r="H13" s="164"/>
      <c r="I13" s="164"/>
      <c r="J13" s="164"/>
      <c r="K13" s="164"/>
      <c r="L13" s="164"/>
      <c r="M13" s="164"/>
      <c r="N13" s="164"/>
      <c r="O13" s="164"/>
      <c r="P13" s="164"/>
      <c r="Q13" s="164"/>
      <c r="R13" s="164"/>
      <c r="S13" s="164"/>
      <c r="T13" s="164"/>
      <c r="U13" s="164"/>
      <c r="V13" s="164"/>
    </row>
    <row r="14" spans="1:22" ht="12">
      <c r="A14" s="164"/>
      <c r="B14" s="132"/>
      <c r="C14" s="164"/>
      <c r="D14" s="164"/>
      <c r="E14" s="164"/>
      <c r="F14" s="164"/>
      <c r="G14" s="164"/>
      <c r="H14" s="164"/>
      <c r="I14" s="164"/>
      <c r="J14" s="164"/>
      <c r="K14" s="164"/>
      <c r="L14" s="164"/>
      <c r="M14" s="164"/>
      <c r="N14" s="164"/>
      <c r="O14" s="164"/>
      <c r="P14" s="164"/>
      <c r="Q14" s="164"/>
      <c r="R14" s="164"/>
      <c r="S14" s="164"/>
      <c r="T14" s="164"/>
      <c r="U14" s="164"/>
      <c r="V14" s="164"/>
    </row>
    <row r="15" spans="1:22" ht="12">
      <c r="A15" s="164"/>
      <c r="B15" s="132"/>
      <c r="C15" s="164"/>
      <c r="D15" s="164"/>
      <c r="E15" s="164"/>
      <c r="F15" s="164"/>
      <c r="G15" s="164"/>
      <c r="H15" s="164"/>
      <c r="I15" s="164"/>
      <c r="J15" s="164"/>
      <c r="K15" s="164"/>
      <c r="L15" s="164"/>
      <c r="M15" s="164"/>
      <c r="N15" s="164"/>
      <c r="O15" s="164"/>
      <c r="P15" s="164"/>
      <c r="Q15" s="164"/>
      <c r="R15" s="164"/>
      <c r="S15" s="164"/>
      <c r="T15" s="164"/>
      <c r="U15" s="164"/>
      <c r="V15" s="164"/>
    </row>
    <row r="16" spans="1:22" ht="12">
      <c r="A16" s="164"/>
      <c r="B16" s="132"/>
      <c r="C16" s="164"/>
      <c r="D16" s="164"/>
      <c r="E16" s="164"/>
      <c r="F16" s="164"/>
      <c r="G16" s="164"/>
      <c r="H16" s="164"/>
      <c r="I16" s="164"/>
      <c r="J16" s="164"/>
      <c r="K16" s="164"/>
      <c r="L16" s="164"/>
      <c r="M16" s="164"/>
      <c r="N16" s="164"/>
      <c r="O16" s="164"/>
      <c r="P16" s="164"/>
      <c r="Q16" s="164"/>
      <c r="R16" s="164"/>
      <c r="S16" s="164"/>
      <c r="T16" s="164"/>
      <c r="U16" s="164"/>
      <c r="V16" s="164"/>
    </row>
    <row r="17" spans="1:22" ht="12">
      <c r="A17" s="164"/>
      <c r="B17" s="132"/>
      <c r="C17" s="164"/>
      <c r="D17" s="164"/>
      <c r="E17" s="164"/>
      <c r="F17" s="164"/>
      <c r="G17" s="164"/>
      <c r="H17" s="164"/>
      <c r="I17" s="164"/>
      <c r="J17" s="164"/>
      <c r="K17" s="164"/>
      <c r="L17" s="164"/>
      <c r="M17" s="164"/>
      <c r="N17" s="164"/>
      <c r="O17" s="164"/>
      <c r="P17" s="164"/>
      <c r="Q17" s="164"/>
      <c r="R17" s="164"/>
      <c r="S17" s="164"/>
      <c r="T17" s="164"/>
      <c r="U17" s="164"/>
      <c r="V17" s="164"/>
    </row>
    <row r="18" spans="1:22" ht="12">
      <c r="A18" s="164"/>
      <c r="B18" s="132"/>
      <c r="C18" s="164"/>
      <c r="D18" s="164"/>
      <c r="E18" s="164"/>
      <c r="F18" s="164"/>
      <c r="G18" s="164"/>
      <c r="H18" s="164"/>
      <c r="I18" s="164"/>
      <c r="J18" s="164"/>
      <c r="K18" s="164"/>
      <c r="L18" s="164"/>
      <c r="M18" s="164"/>
      <c r="N18" s="164"/>
      <c r="O18" s="164"/>
      <c r="P18" s="164"/>
      <c r="Q18" s="164"/>
      <c r="R18" s="164"/>
      <c r="S18" s="164"/>
      <c r="T18" s="164"/>
      <c r="U18" s="164"/>
      <c r="V18" s="164"/>
    </row>
    <row r="19" spans="1:22" ht="12">
      <c r="A19" s="164"/>
      <c r="B19" s="132"/>
      <c r="C19" s="164"/>
      <c r="D19" s="164"/>
      <c r="E19" s="164"/>
      <c r="F19" s="164"/>
      <c r="G19" s="164"/>
      <c r="H19" s="164"/>
      <c r="I19" s="164"/>
      <c r="J19" s="164"/>
      <c r="K19" s="164"/>
      <c r="L19" s="164"/>
      <c r="M19" s="164"/>
      <c r="N19" s="164"/>
      <c r="O19" s="164"/>
      <c r="P19" s="164"/>
      <c r="Q19" s="164"/>
      <c r="R19" s="164"/>
      <c r="S19" s="164"/>
      <c r="T19" s="164"/>
      <c r="U19" s="164"/>
      <c r="V19" s="164"/>
    </row>
    <row r="20" spans="1:22" ht="12">
      <c r="A20" s="164"/>
      <c r="B20" s="132"/>
      <c r="C20" s="164"/>
      <c r="D20" s="164"/>
      <c r="E20" s="164"/>
      <c r="F20" s="164"/>
      <c r="G20" s="164"/>
      <c r="H20" s="164"/>
      <c r="I20" s="164"/>
      <c r="J20" s="164"/>
      <c r="K20" s="164"/>
      <c r="L20" s="164"/>
      <c r="M20" s="164"/>
      <c r="N20" s="164"/>
      <c r="O20" s="164"/>
      <c r="P20" s="164"/>
      <c r="Q20" s="164"/>
      <c r="R20" s="164"/>
      <c r="S20" s="164"/>
      <c r="T20" s="164"/>
      <c r="U20" s="164"/>
      <c r="V20" s="164"/>
    </row>
    <row r="21" spans="1:22" ht="12">
      <c r="A21" s="164"/>
      <c r="B21" s="132"/>
      <c r="C21" s="164"/>
      <c r="D21" s="164"/>
      <c r="E21" s="164"/>
      <c r="F21" s="164"/>
      <c r="G21" s="164"/>
      <c r="H21" s="164"/>
      <c r="I21" s="164"/>
      <c r="J21" s="164"/>
      <c r="K21" s="164"/>
      <c r="L21" s="164"/>
      <c r="M21" s="164"/>
      <c r="N21" s="164"/>
      <c r="O21" s="164"/>
      <c r="P21" s="164"/>
      <c r="Q21" s="164"/>
      <c r="R21" s="164"/>
      <c r="S21" s="164"/>
      <c r="T21" s="164"/>
      <c r="U21" s="164"/>
      <c r="V21" s="164"/>
    </row>
    <row r="22" spans="1:22" ht="12">
      <c r="A22" s="164"/>
      <c r="B22" s="132"/>
      <c r="C22" s="164"/>
      <c r="D22" s="164"/>
      <c r="E22" s="164"/>
      <c r="F22" s="164"/>
      <c r="G22" s="164"/>
      <c r="H22" s="164"/>
      <c r="I22" s="164"/>
      <c r="J22" s="164"/>
      <c r="K22" s="164"/>
      <c r="L22" s="164"/>
      <c r="M22" s="164"/>
      <c r="N22" s="164"/>
      <c r="O22" s="164"/>
      <c r="P22" s="164"/>
      <c r="Q22" s="164"/>
      <c r="R22" s="164"/>
      <c r="S22" s="164"/>
      <c r="T22" s="164"/>
      <c r="U22" s="164"/>
      <c r="V22" s="164"/>
    </row>
    <row r="23" spans="1:22" ht="12">
      <c r="A23" s="164"/>
      <c r="B23" s="132"/>
      <c r="C23" s="164"/>
      <c r="D23" s="164"/>
      <c r="E23" s="164"/>
      <c r="F23" s="164"/>
      <c r="G23" s="164"/>
      <c r="H23" s="164"/>
      <c r="I23" s="164"/>
      <c r="J23" s="164"/>
      <c r="K23" s="164"/>
      <c r="L23" s="164"/>
      <c r="M23" s="164"/>
      <c r="N23" s="164"/>
      <c r="O23" s="164"/>
      <c r="P23" s="164"/>
      <c r="Q23" s="164"/>
      <c r="R23" s="164"/>
      <c r="S23" s="164"/>
      <c r="T23" s="164"/>
      <c r="U23" s="164"/>
      <c r="V23" s="164"/>
    </row>
    <row r="24" spans="1:22" ht="12">
      <c r="A24" s="164"/>
      <c r="B24" s="132"/>
      <c r="C24" s="164"/>
      <c r="D24" s="164"/>
      <c r="E24" s="164"/>
      <c r="F24" s="164"/>
      <c r="G24" s="164"/>
      <c r="H24" s="164"/>
      <c r="I24" s="164"/>
      <c r="J24" s="164"/>
      <c r="K24" s="164"/>
      <c r="L24" s="164"/>
      <c r="M24" s="164"/>
      <c r="N24" s="164"/>
      <c r="O24" s="164"/>
      <c r="P24" s="164"/>
      <c r="Q24" s="164"/>
      <c r="R24" s="164"/>
      <c r="S24" s="164"/>
      <c r="T24" s="164"/>
      <c r="U24" s="164"/>
      <c r="V24" s="164"/>
    </row>
    <row r="25" spans="1:22" ht="12">
      <c r="A25" s="164"/>
      <c r="B25" s="132"/>
      <c r="C25" s="164"/>
      <c r="D25" s="164"/>
      <c r="E25" s="164"/>
      <c r="F25" s="164"/>
      <c r="G25" s="164"/>
      <c r="H25" s="164"/>
      <c r="I25" s="164"/>
      <c r="J25" s="164"/>
      <c r="K25" s="164"/>
      <c r="L25" s="164"/>
      <c r="M25" s="164"/>
      <c r="N25" s="164"/>
      <c r="O25" s="164"/>
      <c r="P25" s="164"/>
      <c r="Q25" s="164"/>
      <c r="R25" s="164"/>
      <c r="S25" s="164"/>
      <c r="T25" s="164"/>
      <c r="U25" s="164"/>
      <c r="V25" s="164"/>
    </row>
    <row r="26" spans="1:22" ht="12">
      <c r="A26" s="164"/>
      <c r="B26" s="132"/>
      <c r="C26" s="164"/>
      <c r="D26" s="164"/>
      <c r="E26" s="164"/>
      <c r="F26" s="164"/>
      <c r="G26" s="164"/>
      <c r="H26" s="164"/>
      <c r="I26" s="164"/>
      <c r="J26" s="164"/>
      <c r="K26" s="164"/>
      <c r="L26" s="164"/>
      <c r="M26" s="164"/>
      <c r="N26" s="164"/>
      <c r="O26" s="164"/>
      <c r="P26" s="164"/>
      <c r="Q26" s="164"/>
      <c r="R26" s="164"/>
      <c r="S26" s="164"/>
      <c r="T26" s="164"/>
      <c r="U26" s="164"/>
      <c r="V26" s="164"/>
    </row>
    <row r="27" spans="1:22" ht="12">
      <c r="A27" s="164"/>
      <c r="B27" s="132"/>
      <c r="C27" s="164"/>
      <c r="D27" s="164"/>
      <c r="E27" s="164"/>
      <c r="F27" s="164"/>
      <c r="G27" s="164"/>
      <c r="H27" s="164"/>
      <c r="I27" s="164"/>
      <c r="J27" s="164"/>
      <c r="K27" s="164"/>
      <c r="L27" s="164"/>
      <c r="M27" s="164"/>
      <c r="N27" s="164"/>
      <c r="O27" s="164"/>
      <c r="P27" s="164"/>
      <c r="Q27" s="164"/>
      <c r="R27" s="164"/>
      <c r="S27" s="164"/>
      <c r="T27" s="164"/>
      <c r="U27" s="164"/>
      <c r="V27" s="164"/>
    </row>
    <row r="28" spans="1:22" ht="12">
      <c r="A28" s="164"/>
      <c r="B28" s="132"/>
      <c r="C28" s="164"/>
      <c r="D28" s="164"/>
      <c r="E28" s="164"/>
      <c r="F28" s="164"/>
      <c r="G28" s="164"/>
      <c r="H28" s="164"/>
      <c r="I28" s="164"/>
      <c r="J28" s="164"/>
      <c r="K28" s="164"/>
      <c r="L28" s="164"/>
      <c r="M28" s="164"/>
      <c r="N28" s="164"/>
      <c r="O28" s="164"/>
      <c r="P28" s="164"/>
      <c r="Q28" s="164"/>
      <c r="R28" s="164"/>
      <c r="S28" s="164"/>
      <c r="T28" s="164"/>
      <c r="U28" s="164"/>
      <c r="V28" s="164"/>
    </row>
    <row r="29" spans="1:22" ht="12">
      <c r="A29" s="164"/>
      <c r="B29" s="132"/>
      <c r="C29" s="164"/>
      <c r="D29" s="164"/>
      <c r="E29" s="164"/>
      <c r="F29" s="164"/>
      <c r="G29" s="164"/>
      <c r="H29" s="164"/>
      <c r="I29" s="164"/>
      <c r="J29" s="164"/>
      <c r="K29" s="164"/>
      <c r="L29" s="164"/>
      <c r="M29" s="164"/>
      <c r="N29" s="164"/>
      <c r="O29" s="164"/>
      <c r="P29" s="164"/>
      <c r="Q29" s="164"/>
      <c r="R29" s="164"/>
      <c r="S29" s="164"/>
      <c r="T29" s="164"/>
      <c r="U29" s="164"/>
      <c r="V29" s="164"/>
    </row>
    <row r="30" spans="1:22" ht="12">
      <c r="A30" s="164"/>
      <c r="B30" s="132"/>
      <c r="C30" s="164"/>
      <c r="D30" s="164"/>
      <c r="E30" s="164"/>
      <c r="F30" s="164"/>
      <c r="G30" s="164"/>
      <c r="H30" s="164"/>
      <c r="I30" s="164"/>
      <c r="J30" s="164"/>
      <c r="K30" s="164"/>
      <c r="L30" s="164"/>
      <c r="M30" s="164"/>
      <c r="N30" s="164"/>
      <c r="O30" s="164"/>
      <c r="P30" s="164"/>
      <c r="Q30" s="164"/>
      <c r="R30" s="164"/>
      <c r="S30" s="164"/>
      <c r="T30" s="164"/>
      <c r="U30" s="164"/>
      <c r="V30" s="164"/>
    </row>
    <row r="31" spans="1:22" ht="12">
      <c r="A31" s="164"/>
      <c r="B31" s="132"/>
      <c r="C31" s="164"/>
      <c r="D31" s="164"/>
      <c r="E31" s="164"/>
      <c r="F31" s="164"/>
      <c r="G31" s="164"/>
      <c r="H31" s="164"/>
      <c r="I31" s="164"/>
      <c r="J31" s="164"/>
      <c r="K31" s="164"/>
      <c r="L31" s="164"/>
      <c r="M31" s="164"/>
      <c r="N31" s="164"/>
      <c r="O31" s="164"/>
      <c r="P31" s="164"/>
      <c r="Q31" s="164"/>
      <c r="R31" s="164"/>
      <c r="S31" s="164"/>
      <c r="T31" s="164"/>
      <c r="U31" s="164"/>
      <c r="V31" s="164"/>
    </row>
    <row r="32" spans="1:22" ht="12">
      <c r="A32" s="164"/>
      <c r="B32" s="132"/>
      <c r="C32" s="164"/>
      <c r="D32" s="164"/>
      <c r="E32" s="164"/>
      <c r="F32" s="164"/>
      <c r="G32" s="164"/>
      <c r="H32" s="164"/>
      <c r="I32" s="164"/>
      <c r="J32" s="164"/>
      <c r="K32" s="164"/>
      <c r="L32" s="164"/>
      <c r="M32" s="164"/>
      <c r="N32" s="164"/>
      <c r="O32" s="164"/>
      <c r="P32" s="164"/>
      <c r="Q32" s="164"/>
      <c r="R32" s="164"/>
      <c r="S32" s="164"/>
      <c r="T32" s="164"/>
      <c r="U32" s="164"/>
      <c r="V32" s="164"/>
    </row>
    <row r="33" spans="1:22" ht="12">
      <c r="A33" s="164"/>
      <c r="B33" s="132"/>
      <c r="C33" s="164"/>
      <c r="D33" s="164"/>
      <c r="E33" s="164"/>
      <c r="F33" s="164"/>
      <c r="G33" s="164"/>
      <c r="H33" s="164"/>
      <c r="I33" s="164"/>
      <c r="J33" s="164"/>
      <c r="K33" s="164"/>
      <c r="L33" s="164"/>
      <c r="M33" s="164"/>
      <c r="N33" s="164"/>
      <c r="O33" s="164"/>
      <c r="P33" s="164"/>
      <c r="Q33" s="164"/>
      <c r="R33" s="164"/>
      <c r="S33" s="164"/>
      <c r="T33" s="164"/>
      <c r="U33" s="164"/>
      <c r="V33" s="164"/>
    </row>
    <row r="34" spans="1:22" ht="12">
      <c r="A34" s="164"/>
      <c r="B34" s="132"/>
      <c r="C34" s="164"/>
      <c r="D34" s="164"/>
      <c r="E34" s="164"/>
      <c r="F34" s="164"/>
      <c r="G34" s="164"/>
      <c r="H34" s="164"/>
      <c r="I34" s="164"/>
      <c r="J34" s="164"/>
      <c r="K34" s="164"/>
      <c r="L34" s="164"/>
      <c r="M34" s="164"/>
      <c r="N34" s="164"/>
      <c r="O34" s="164"/>
      <c r="P34" s="164"/>
      <c r="Q34" s="164"/>
      <c r="R34" s="164"/>
      <c r="S34" s="164"/>
      <c r="T34" s="164"/>
      <c r="U34" s="164"/>
      <c r="V34" s="164"/>
    </row>
    <row r="35" spans="1:22" ht="12">
      <c r="A35" s="164"/>
      <c r="B35" s="132"/>
      <c r="C35" s="164"/>
      <c r="D35" s="164"/>
      <c r="E35" s="164"/>
      <c r="F35" s="164"/>
      <c r="G35" s="164"/>
      <c r="H35" s="164"/>
      <c r="I35" s="164"/>
      <c r="J35" s="164"/>
      <c r="K35" s="164"/>
      <c r="L35" s="164"/>
      <c r="M35" s="164"/>
      <c r="N35" s="164"/>
      <c r="O35" s="164"/>
      <c r="P35" s="164"/>
      <c r="Q35" s="164"/>
      <c r="R35" s="164"/>
      <c r="S35" s="164"/>
      <c r="T35" s="164"/>
      <c r="U35" s="164"/>
      <c r="V35" s="164"/>
    </row>
    <row r="36" spans="1:22" ht="12">
      <c r="A36" s="164"/>
      <c r="B36" s="132"/>
      <c r="C36" s="164"/>
      <c r="D36" s="164"/>
      <c r="E36" s="164"/>
      <c r="F36" s="164"/>
      <c r="G36" s="164"/>
      <c r="H36" s="164"/>
      <c r="I36" s="164"/>
      <c r="J36" s="164"/>
      <c r="K36" s="164"/>
      <c r="L36" s="164"/>
      <c r="M36" s="164"/>
      <c r="N36" s="164"/>
      <c r="O36" s="164"/>
      <c r="P36" s="164"/>
      <c r="Q36" s="164"/>
      <c r="R36" s="164"/>
      <c r="S36" s="164"/>
      <c r="T36" s="164"/>
      <c r="U36" s="164"/>
      <c r="V36" s="164"/>
    </row>
    <row r="37" spans="1:22" ht="12">
      <c r="A37" s="164"/>
      <c r="B37" s="132"/>
      <c r="C37" s="164"/>
      <c r="D37" s="164"/>
      <c r="E37" s="164"/>
      <c r="F37" s="164"/>
      <c r="G37" s="164"/>
      <c r="H37" s="164"/>
      <c r="I37" s="164"/>
      <c r="J37" s="164"/>
      <c r="K37" s="164"/>
      <c r="L37" s="164"/>
      <c r="M37" s="164"/>
      <c r="N37" s="164"/>
      <c r="O37" s="164"/>
      <c r="P37" s="164"/>
      <c r="Q37" s="164"/>
      <c r="R37" s="164"/>
      <c r="S37" s="164"/>
      <c r="T37" s="164"/>
      <c r="U37" s="164"/>
      <c r="V37" s="164"/>
    </row>
    <row r="38" spans="1:22" ht="12">
      <c r="A38" s="164"/>
      <c r="B38" s="132"/>
      <c r="C38" s="164"/>
      <c r="D38" s="164"/>
      <c r="E38" s="164"/>
      <c r="F38" s="164"/>
      <c r="G38" s="164"/>
      <c r="H38" s="164"/>
      <c r="I38" s="164"/>
      <c r="J38" s="164"/>
      <c r="K38" s="164"/>
      <c r="L38" s="164"/>
      <c r="M38" s="164"/>
      <c r="N38" s="164"/>
      <c r="O38" s="164"/>
      <c r="P38" s="164"/>
      <c r="Q38" s="164"/>
      <c r="R38" s="164"/>
      <c r="S38" s="164"/>
      <c r="T38" s="164"/>
      <c r="U38" s="164"/>
      <c r="V38" s="164"/>
    </row>
    <row r="39" spans="1:22" ht="12">
      <c r="A39" s="164"/>
      <c r="B39" s="132"/>
      <c r="C39" s="164"/>
      <c r="D39" s="164"/>
      <c r="E39" s="164"/>
      <c r="F39" s="164"/>
      <c r="G39" s="164"/>
      <c r="H39" s="164"/>
      <c r="I39" s="164"/>
      <c r="J39" s="164"/>
      <c r="K39" s="164"/>
      <c r="L39" s="164"/>
      <c r="M39" s="164"/>
      <c r="N39" s="164"/>
      <c r="O39" s="164"/>
      <c r="P39" s="164"/>
      <c r="Q39" s="164"/>
      <c r="R39" s="164"/>
      <c r="S39" s="164"/>
      <c r="T39" s="164"/>
      <c r="U39" s="164"/>
      <c r="V39" s="164"/>
    </row>
    <row r="40" spans="1:22" ht="12">
      <c r="A40" s="164"/>
      <c r="B40" s="132"/>
      <c r="C40" s="164"/>
      <c r="D40" s="164"/>
      <c r="E40" s="164"/>
      <c r="F40" s="164"/>
      <c r="G40" s="164"/>
      <c r="H40" s="164"/>
      <c r="I40" s="164"/>
      <c r="J40" s="164"/>
      <c r="K40" s="164"/>
      <c r="L40" s="164"/>
      <c r="M40" s="164"/>
      <c r="N40" s="164"/>
      <c r="O40" s="164"/>
      <c r="P40" s="164"/>
      <c r="Q40" s="164"/>
      <c r="R40" s="164"/>
      <c r="S40" s="164"/>
      <c r="T40" s="164"/>
      <c r="U40" s="164"/>
      <c r="V40" s="164"/>
    </row>
    <row r="41" spans="1:22" ht="12">
      <c r="A41" s="164"/>
      <c r="B41" s="132"/>
      <c r="C41" s="164"/>
      <c r="D41" s="164"/>
      <c r="E41" s="164"/>
      <c r="F41" s="164"/>
      <c r="G41" s="164"/>
      <c r="H41" s="164"/>
      <c r="I41" s="164"/>
      <c r="J41" s="164"/>
      <c r="K41" s="164"/>
      <c r="L41" s="164"/>
      <c r="M41" s="164"/>
      <c r="N41" s="164"/>
      <c r="O41" s="164"/>
      <c r="P41" s="164"/>
      <c r="Q41" s="164"/>
      <c r="R41" s="164"/>
      <c r="S41" s="164"/>
      <c r="T41" s="164"/>
      <c r="U41" s="164"/>
      <c r="V41" s="164"/>
    </row>
    <row r="42" spans="1:22" ht="12">
      <c r="A42" s="164"/>
      <c r="B42" s="132"/>
      <c r="C42" s="164"/>
      <c r="D42" s="164"/>
      <c r="E42" s="164"/>
      <c r="F42" s="164"/>
      <c r="G42" s="164"/>
      <c r="H42" s="164"/>
      <c r="I42" s="164"/>
      <c r="J42" s="164"/>
      <c r="K42" s="164"/>
      <c r="L42" s="164"/>
      <c r="M42" s="164"/>
      <c r="N42" s="164"/>
      <c r="O42" s="164"/>
      <c r="P42" s="164"/>
      <c r="Q42" s="164"/>
      <c r="R42" s="164"/>
      <c r="S42" s="164"/>
      <c r="T42" s="164"/>
      <c r="U42" s="164"/>
      <c r="V42" s="164"/>
    </row>
    <row r="43" spans="1:22" ht="12">
      <c r="A43" s="164"/>
      <c r="B43" s="132"/>
      <c r="C43" s="164"/>
      <c r="D43" s="164"/>
      <c r="E43" s="164"/>
      <c r="F43" s="164"/>
      <c r="G43" s="164"/>
      <c r="H43" s="164"/>
      <c r="I43" s="164"/>
      <c r="J43" s="164"/>
      <c r="K43" s="164"/>
      <c r="L43" s="164"/>
      <c r="M43" s="164"/>
      <c r="N43" s="164"/>
      <c r="O43" s="164"/>
      <c r="P43" s="164"/>
      <c r="Q43" s="164"/>
      <c r="R43" s="164"/>
      <c r="S43" s="164"/>
      <c r="T43" s="164"/>
      <c r="U43" s="164"/>
      <c r="V43" s="164"/>
    </row>
    <row r="44" spans="1:22" ht="12">
      <c r="A44" s="164"/>
      <c r="B44" s="132"/>
      <c r="C44" s="164"/>
      <c r="D44" s="164"/>
      <c r="E44" s="164"/>
      <c r="F44" s="164"/>
      <c r="G44" s="164"/>
      <c r="H44" s="164"/>
      <c r="I44" s="164"/>
      <c r="J44" s="164"/>
      <c r="K44" s="164"/>
      <c r="L44" s="164"/>
      <c r="M44" s="164"/>
      <c r="N44" s="164"/>
      <c r="O44" s="164"/>
      <c r="P44" s="164"/>
      <c r="Q44" s="164"/>
      <c r="R44" s="164"/>
      <c r="S44" s="164"/>
      <c r="T44" s="164"/>
      <c r="U44" s="164"/>
      <c r="V44" s="164"/>
    </row>
    <row r="45" spans="1:22" ht="12">
      <c r="A45" s="164"/>
      <c r="B45" s="132"/>
      <c r="C45" s="164"/>
      <c r="D45" s="164"/>
      <c r="E45" s="164"/>
      <c r="F45" s="164"/>
      <c r="G45" s="164"/>
      <c r="H45" s="164"/>
      <c r="I45" s="164"/>
      <c r="J45" s="164"/>
      <c r="K45" s="164"/>
      <c r="L45" s="164"/>
      <c r="M45" s="164"/>
      <c r="N45" s="164"/>
      <c r="O45" s="164"/>
      <c r="P45" s="164"/>
      <c r="Q45" s="164"/>
      <c r="R45" s="164"/>
      <c r="S45" s="164"/>
      <c r="T45" s="164"/>
      <c r="U45" s="164"/>
      <c r="V45" s="164"/>
    </row>
    <row r="46" spans="1:22" ht="12">
      <c r="A46" s="164"/>
      <c r="B46" s="132"/>
      <c r="C46" s="164"/>
      <c r="D46" s="164"/>
      <c r="E46" s="164"/>
      <c r="F46" s="164"/>
      <c r="G46" s="164"/>
      <c r="H46" s="164"/>
      <c r="I46" s="164"/>
      <c r="J46" s="164"/>
      <c r="K46" s="164"/>
      <c r="L46" s="164"/>
      <c r="M46" s="164"/>
      <c r="N46" s="164"/>
      <c r="O46" s="164"/>
      <c r="P46" s="164"/>
      <c r="Q46" s="164"/>
      <c r="R46" s="164"/>
      <c r="S46" s="164"/>
      <c r="T46" s="164"/>
      <c r="U46" s="164"/>
      <c r="V46" s="164"/>
    </row>
    <row r="47" spans="1:22" ht="12">
      <c r="A47" s="164"/>
      <c r="B47" s="132"/>
      <c r="C47" s="164"/>
      <c r="D47" s="164"/>
      <c r="E47" s="164"/>
      <c r="F47" s="164"/>
      <c r="G47" s="164"/>
      <c r="H47" s="164"/>
      <c r="I47" s="164"/>
      <c r="J47" s="164"/>
      <c r="K47" s="164"/>
      <c r="L47" s="164"/>
      <c r="M47" s="164"/>
      <c r="N47" s="164"/>
      <c r="O47" s="164"/>
      <c r="P47" s="164"/>
      <c r="Q47" s="164"/>
      <c r="R47" s="164"/>
      <c r="S47" s="164"/>
      <c r="T47" s="164"/>
      <c r="U47" s="164"/>
      <c r="V47" s="164"/>
    </row>
    <row r="48" spans="1:22" ht="12">
      <c r="A48" s="164"/>
      <c r="B48" s="132"/>
      <c r="C48" s="164"/>
      <c r="D48" s="164"/>
      <c r="E48" s="164"/>
      <c r="F48" s="164"/>
      <c r="G48" s="164"/>
      <c r="H48" s="164"/>
      <c r="I48" s="164"/>
      <c r="J48" s="164"/>
      <c r="K48" s="164"/>
      <c r="L48" s="164"/>
      <c r="M48" s="164"/>
      <c r="N48" s="164"/>
      <c r="O48" s="164"/>
      <c r="P48" s="164"/>
      <c r="Q48" s="164"/>
      <c r="R48" s="164"/>
      <c r="S48" s="164"/>
      <c r="T48" s="164"/>
      <c r="U48" s="164"/>
      <c r="V48" s="164"/>
    </row>
    <row r="49" spans="1:22" ht="12">
      <c r="A49" s="164"/>
      <c r="B49" s="132"/>
      <c r="C49" s="164"/>
      <c r="D49" s="164"/>
      <c r="E49" s="164"/>
      <c r="F49" s="164"/>
      <c r="G49" s="164"/>
      <c r="H49" s="164"/>
      <c r="I49" s="164"/>
      <c r="J49" s="164"/>
      <c r="K49" s="164"/>
      <c r="L49" s="164"/>
      <c r="M49" s="164"/>
      <c r="N49" s="164"/>
      <c r="O49" s="164"/>
      <c r="P49" s="164"/>
      <c r="Q49" s="164"/>
      <c r="R49" s="164"/>
      <c r="S49" s="164"/>
      <c r="T49" s="164"/>
      <c r="U49" s="164"/>
      <c r="V49" s="164"/>
    </row>
    <row r="50" spans="1:22" ht="12">
      <c r="A50" s="164"/>
      <c r="B50" s="132"/>
      <c r="C50" s="164"/>
      <c r="D50" s="164"/>
      <c r="E50" s="164"/>
      <c r="F50" s="164"/>
      <c r="G50" s="164"/>
      <c r="H50" s="164"/>
      <c r="I50" s="164"/>
      <c r="J50" s="164"/>
      <c r="K50" s="164"/>
      <c r="L50" s="164"/>
      <c r="M50" s="164"/>
      <c r="N50" s="164"/>
      <c r="O50" s="164"/>
      <c r="P50" s="164"/>
      <c r="Q50" s="164"/>
      <c r="R50" s="164"/>
      <c r="S50" s="164"/>
      <c r="T50" s="164"/>
      <c r="U50" s="164"/>
      <c r="V50" s="164"/>
    </row>
    <row r="51" spans="1:22" ht="12">
      <c r="A51" s="164"/>
      <c r="B51" s="132"/>
      <c r="C51" s="164"/>
      <c r="D51" s="164"/>
      <c r="E51" s="164"/>
      <c r="F51" s="164"/>
      <c r="G51" s="164"/>
      <c r="H51" s="164"/>
      <c r="I51" s="164"/>
      <c r="J51" s="164"/>
      <c r="K51" s="164"/>
      <c r="L51" s="164"/>
      <c r="M51" s="164"/>
      <c r="N51" s="164"/>
      <c r="O51" s="164"/>
      <c r="P51" s="164"/>
      <c r="Q51" s="164"/>
      <c r="R51" s="164"/>
      <c r="S51" s="164"/>
      <c r="T51" s="164"/>
      <c r="U51" s="164"/>
      <c r="V51" s="164"/>
    </row>
    <row r="52" spans="1:22" ht="12">
      <c r="A52" s="164"/>
      <c r="B52" s="132"/>
      <c r="C52" s="164"/>
      <c r="D52" s="164"/>
      <c r="E52" s="164"/>
      <c r="F52" s="164"/>
      <c r="G52" s="164"/>
      <c r="H52" s="164"/>
      <c r="I52" s="164"/>
      <c r="J52" s="164"/>
      <c r="K52" s="164"/>
      <c r="L52" s="164"/>
      <c r="M52" s="164"/>
      <c r="N52" s="164"/>
      <c r="O52" s="164"/>
      <c r="P52" s="164"/>
      <c r="Q52" s="164"/>
      <c r="R52" s="164"/>
      <c r="S52" s="164"/>
      <c r="T52" s="164"/>
      <c r="U52" s="164"/>
      <c r="V52" s="164"/>
    </row>
    <row r="53" spans="1:22" ht="12">
      <c r="A53" s="164"/>
      <c r="B53" s="132"/>
      <c r="C53" s="164"/>
      <c r="D53" s="164"/>
      <c r="E53" s="164"/>
      <c r="F53" s="164"/>
      <c r="G53" s="164"/>
      <c r="H53" s="164"/>
      <c r="I53" s="164"/>
      <c r="J53" s="164"/>
      <c r="K53" s="164"/>
      <c r="L53" s="164"/>
      <c r="M53" s="164"/>
      <c r="N53" s="164"/>
      <c r="O53" s="164"/>
      <c r="P53" s="164"/>
      <c r="Q53" s="164"/>
      <c r="R53" s="164"/>
      <c r="S53" s="164"/>
      <c r="T53" s="164"/>
      <c r="U53" s="164"/>
      <c r="V53" s="164"/>
    </row>
    <row r="54" spans="1:22" ht="12">
      <c r="A54" s="164"/>
      <c r="B54" s="132"/>
      <c r="C54" s="164"/>
      <c r="D54" s="164"/>
      <c r="E54" s="164"/>
      <c r="F54" s="164"/>
      <c r="G54" s="164"/>
      <c r="H54" s="164"/>
      <c r="I54" s="164"/>
      <c r="J54" s="164"/>
      <c r="K54" s="164"/>
      <c r="L54" s="164"/>
      <c r="M54" s="164"/>
      <c r="N54" s="164"/>
      <c r="O54" s="164"/>
      <c r="P54" s="164"/>
      <c r="Q54" s="164"/>
      <c r="R54" s="164"/>
      <c r="S54" s="164"/>
      <c r="T54" s="164"/>
      <c r="U54" s="164"/>
      <c r="V54" s="164"/>
    </row>
    <row r="55" spans="1:22" ht="12">
      <c r="A55" s="164"/>
      <c r="B55" s="132"/>
      <c r="C55" s="164"/>
      <c r="D55" s="164"/>
      <c r="E55" s="164"/>
      <c r="F55" s="164"/>
      <c r="G55" s="164"/>
      <c r="H55" s="164"/>
      <c r="I55" s="164"/>
      <c r="J55" s="164"/>
      <c r="K55" s="164"/>
      <c r="L55" s="164"/>
      <c r="M55" s="164"/>
      <c r="N55" s="164"/>
      <c r="O55" s="164"/>
      <c r="P55" s="164"/>
      <c r="Q55" s="164"/>
      <c r="R55" s="164"/>
      <c r="S55" s="164"/>
      <c r="T55" s="164"/>
      <c r="U55" s="164"/>
      <c r="V55" s="164"/>
    </row>
    <row r="56" spans="1:22" ht="12">
      <c r="A56" s="164"/>
      <c r="B56" s="132"/>
      <c r="C56" s="164"/>
      <c r="D56" s="164"/>
      <c r="E56" s="164"/>
      <c r="F56" s="164"/>
      <c r="G56" s="164"/>
      <c r="H56" s="164"/>
      <c r="I56" s="164"/>
      <c r="J56" s="164"/>
      <c r="K56" s="164"/>
      <c r="L56" s="164"/>
      <c r="M56" s="164"/>
      <c r="N56" s="164"/>
      <c r="O56" s="164"/>
      <c r="P56" s="164"/>
      <c r="Q56" s="164"/>
      <c r="R56" s="164"/>
      <c r="S56" s="164"/>
      <c r="T56" s="164"/>
      <c r="U56" s="164"/>
      <c r="V56" s="164"/>
    </row>
    <row r="57" spans="1:22" ht="12">
      <c r="A57" s="164"/>
      <c r="B57" s="132"/>
      <c r="C57" s="164"/>
      <c r="D57" s="164"/>
      <c r="E57" s="164"/>
      <c r="F57" s="164"/>
      <c r="G57" s="164"/>
      <c r="H57" s="164"/>
      <c r="I57" s="164"/>
      <c r="J57" s="164"/>
      <c r="K57" s="164"/>
      <c r="L57" s="164"/>
      <c r="M57" s="164"/>
      <c r="N57" s="164"/>
      <c r="O57" s="164"/>
      <c r="P57" s="164"/>
      <c r="Q57" s="164"/>
      <c r="R57" s="164"/>
      <c r="S57" s="164"/>
      <c r="T57" s="164"/>
      <c r="U57" s="164"/>
      <c r="V57" s="164"/>
    </row>
    <row r="58" spans="1:22" ht="12">
      <c r="A58" s="164"/>
      <c r="B58" s="132"/>
      <c r="C58" s="164"/>
      <c r="D58" s="164"/>
      <c r="E58" s="164"/>
      <c r="F58" s="164"/>
      <c r="G58" s="164"/>
      <c r="H58" s="164"/>
      <c r="I58" s="164"/>
      <c r="J58" s="164"/>
      <c r="K58" s="164"/>
      <c r="L58" s="164"/>
      <c r="M58" s="164"/>
      <c r="N58" s="164"/>
      <c r="O58" s="164"/>
      <c r="P58" s="164"/>
      <c r="Q58" s="164"/>
      <c r="R58" s="164"/>
      <c r="S58" s="164"/>
      <c r="T58" s="164"/>
      <c r="U58" s="164"/>
      <c r="V58" s="164"/>
    </row>
    <row r="59" spans="1:22" ht="12">
      <c r="A59" s="164"/>
      <c r="B59" s="132"/>
      <c r="C59" s="164"/>
      <c r="D59" s="164"/>
      <c r="E59" s="164"/>
      <c r="F59" s="164"/>
      <c r="G59" s="164"/>
      <c r="H59" s="164"/>
      <c r="I59" s="164"/>
      <c r="J59" s="164"/>
      <c r="K59" s="164"/>
      <c r="L59" s="164"/>
      <c r="M59" s="164"/>
      <c r="N59" s="164"/>
      <c r="O59" s="164"/>
      <c r="P59" s="164"/>
      <c r="Q59" s="164"/>
      <c r="R59" s="164"/>
      <c r="S59" s="164"/>
      <c r="T59" s="164"/>
      <c r="U59" s="164"/>
      <c r="V59" s="164"/>
    </row>
    <row r="60" spans="1:22" ht="12">
      <c r="A60" s="164"/>
      <c r="B60" s="132"/>
      <c r="C60" s="164"/>
      <c r="D60" s="164"/>
      <c r="E60" s="164"/>
      <c r="F60" s="164"/>
      <c r="G60" s="164"/>
      <c r="H60" s="164"/>
      <c r="I60" s="164"/>
      <c r="J60" s="164"/>
      <c r="K60" s="164"/>
      <c r="L60" s="164"/>
      <c r="M60" s="164"/>
      <c r="N60" s="164"/>
      <c r="O60" s="164"/>
      <c r="P60" s="164"/>
      <c r="Q60" s="164"/>
      <c r="R60" s="164"/>
      <c r="S60" s="164"/>
      <c r="T60" s="164"/>
      <c r="U60" s="164"/>
      <c r="V60" s="164"/>
    </row>
    <row r="61" spans="1:22" ht="12">
      <c r="A61" s="164"/>
      <c r="B61" s="132"/>
      <c r="C61" s="164"/>
      <c r="D61" s="164"/>
      <c r="E61" s="164"/>
      <c r="F61" s="164"/>
      <c r="G61" s="164"/>
      <c r="H61" s="164"/>
      <c r="I61" s="164"/>
      <c r="J61" s="164"/>
      <c r="K61" s="164"/>
      <c r="L61" s="164"/>
      <c r="M61" s="164"/>
      <c r="N61" s="164"/>
      <c r="O61" s="164"/>
      <c r="P61" s="164"/>
      <c r="Q61" s="164"/>
      <c r="R61" s="164"/>
      <c r="S61" s="164"/>
      <c r="T61" s="164"/>
      <c r="U61" s="164"/>
      <c r="V61" s="164"/>
    </row>
    <row r="62" spans="1:22" ht="12">
      <c r="A62" s="164"/>
      <c r="B62" s="132"/>
      <c r="C62" s="164"/>
      <c r="D62" s="164"/>
      <c r="E62" s="164"/>
      <c r="F62" s="164"/>
      <c r="G62" s="164"/>
      <c r="H62" s="164"/>
      <c r="I62" s="164"/>
      <c r="J62" s="164"/>
      <c r="K62" s="164"/>
      <c r="L62" s="164"/>
      <c r="M62" s="164"/>
      <c r="N62" s="164"/>
      <c r="O62" s="164"/>
      <c r="P62" s="164"/>
      <c r="Q62" s="164"/>
      <c r="R62" s="164"/>
      <c r="S62" s="164"/>
      <c r="T62" s="164"/>
      <c r="U62" s="164"/>
      <c r="V62" s="164"/>
    </row>
    <row r="63" spans="1:22" ht="12">
      <c r="A63" s="164"/>
      <c r="B63" s="132"/>
      <c r="C63" s="164"/>
      <c r="D63" s="164"/>
      <c r="E63" s="164"/>
      <c r="F63" s="164"/>
      <c r="G63" s="164"/>
      <c r="H63" s="164"/>
      <c r="I63" s="164"/>
      <c r="J63" s="164"/>
      <c r="K63" s="164"/>
      <c r="L63" s="164"/>
      <c r="M63" s="164"/>
      <c r="N63" s="164"/>
      <c r="O63" s="164"/>
      <c r="P63" s="164"/>
      <c r="Q63" s="164"/>
      <c r="R63" s="164"/>
      <c r="S63" s="164"/>
      <c r="T63" s="164"/>
      <c r="U63" s="164"/>
      <c r="V63" s="164"/>
    </row>
    <row r="64" spans="1:22" ht="12">
      <c r="A64" s="164"/>
      <c r="B64" s="132"/>
      <c r="C64" s="164"/>
      <c r="D64" s="164"/>
      <c r="E64" s="164"/>
      <c r="F64" s="164"/>
      <c r="G64" s="164"/>
      <c r="H64" s="164"/>
      <c r="I64" s="164"/>
      <c r="J64" s="164"/>
      <c r="K64" s="164"/>
      <c r="L64" s="164"/>
      <c r="M64" s="164"/>
      <c r="N64" s="164"/>
      <c r="O64" s="164"/>
      <c r="P64" s="164"/>
      <c r="Q64" s="164"/>
      <c r="R64" s="164"/>
      <c r="S64" s="164"/>
      <c r="T64" s="164"/>
      <c r="U64" s="164"/>
      <c r="V64" s="164"/>
    </row>
    <row r="65" spans="1:22" ht="12">
      <c r="A65" s="164"/>
      <c r="B65" s="132"/>
      <c r="C65" s="164"/>
      <c r="D65" s="164"/>
      <c r="E65" s="164"/>
      <c r="F65" s="164"/>
      <c r="G65" s="164"/>
      <c r="H65" s="164"/>
      <c r="I65" s="164"/>
      <c r="J65" s="164"/>
      <c r="K65" s="164"/>
      <c r="L65" s="164"/>
      <c r="M65" s="164"/>
      <c r="N65" s="164"/>
      <c r="O65" s="164"/>
      <c r="P65" s="164"/>
      <c r="Q65" s="164"/>
      <c r="R65" s="164"/>
      <c r="S65" s="164"/>
      <c r="T65" s="164"/>
      <c r="U65" s="164"/>
      <c r="V65" s="164"/>
    </row>
    <row r="66" spans="1:22" ht="12">
      <c r="A66" s="164"/>
      <c r="B66" s="132"/>
      <c r="C66" s="164"/>
      <c r="D66" s="164"/>
      <c r="E66" s="164"/>
      <c r="F66" s="164"/>
      <c r="G66" s="164"/>
      <c r="H66" s="164"/>
      <c r="I66" s="164"/>
      <c r="J66" s="164"/>
      <c r="K66" s="164"/>
      <c r="L66" s="164"/>
      <c r="M66" s="164"/>
      <c r="N66" s="164"/>
      <c r="O66" s="164"/>
      <c r="P66" s="164"/>
      <c r="Q66" s="164"/>
      <c r="R66" s="164"/>
      <c r="S66" s="164"/>
      <c r="T66" s="164"/>
      <c r="U66" s="164"/>
      <c r="V66" s="164"/>
    </row>
    <row r="67" spans="1:22" ht="12">
      <c r="A67" s="164"/>
      <c r="B67" s="132"/>
      <c r="C67" s="164"/>
      <c r="D67" s="164"/>
      <c r="E67" s="164"/>
      <c r="F67" s="164"/>
      <c r="G67" s="164"/>
      <c r="H67" s="164"/>
      <c r="I67" s="164"/>
      <c r="J67" s="164"/>
      <c r="K67" s="164"/>
      <c r="L67" s="164"/>
      <c r="M67" s="164"/>
      <c r="N67" s="164"/>
      <c r="O67" s="164"/>
      <c r="P67" s="164"/>
      <c r="Q67" s="164"/>
      <c r="R67" s="164"/>
      <c r="S67" s="164"/>
      <c r="T67" s="164"/>
      <c r="U67" s="164"/>
      <c r="V67" s="164"/>
    </row>
    <row r="68" spans="1:22" ht="12">
      <c r="A68" s="164"/>
      <c r="B68" s="132"/>
      <c r="C68" s="164"/>
      <c r="D68" s="164"/>
      <c r="E68" s="164"/>
      <c r="F68" s="164"/>
      <c r="G68" s="164"/>
      <c r="H68" s="164"/>
      <c r="I68" s="164"/>
      <c r="J68" s="164"/>
      <c r="K68" s="164"/>
      <c r="L68" s="164"/>
      <c r="M68" s="164"/>
      <c r="N68" s="164"/>
      <c r="O68" s="164"/>
      <c r="P68" s="164"/>
      <c r="Q68" s="164"/>
      <c r="R68" s="164"/>
      <c r="S68" s="164"/>
      <c r="T68" s="164"/>
      <c r="U68" s="164"/>
      <c r="V68" s="164"/>
    </row>
    <row r="69" spans="1:22" ht="12">
      <c r="A69" s="164"/>
      <c r="B69" s="132"/>
      <c r="C69" s="164"/>
      <c r="D69" s="164"/>
      <c r="E69" s="164"/>
      <c r="F69" s="164"/>
      <c r="G69" s="164"/>
      <c r="H69" s="164"/>
      <c r="I69" s="164"/>
      <c r="J69" s="164"/>
      <c r="K69" s="164"/>
      <c r="L69" s="164"/>
      <c r="M69" s="164"/>
      <c r="N69" s="164"/>
      <c r="O69" s="164"/>
      <c r="P69" s="164"/>
      <c r="Q69" s="164"/>
      <c r="R69" s="164"/>
      <c r="S69" s="164"/>
      <c r="T69" s="164"/>
      <c r="U69" s="164"/>
      <c r="V69" s="164"/>
    </row>
    <row r="70" spans="1:22" ht="12">
      <c r="A70" s="164"/>
      <c r="B70" s="132"/>
      <c r="C70" s="164"/>
      <c r="D70" s="164"/>
      <c r="E70" s="164"/>
      <c r="F70" s="164"/>
      <c r="G70" s="164"/>
      <c r="H70" s="164"/>
      <c r="I70" s="164"/>
      <c r="J70" s="164"/>
      <c r="K70" s="164"/>
      <c r="L70" s="164"/>
      <c r="M70" s="164"/>
      <c r="N70" s="164"/>
      <c r="O70" s="164"/>
      <c r="P70" s="164"/>
      <c r="Q70" s="164"/>
      <c r="R70" s="164"/>
      <c r="S70" s="164"/>
      <c r="T70" s="164"/>
      <c r="U70" s="164"/>
      <c r="V70" s="164"/>
    </row>
    <row r="71" spans="1:22" ht="12">
      <c r="A71" s="164"/>
      <c r="B71" s="132"/>
      <c r="C71" s="164"/>
      <c r="D71" s="164"/>
      <c r="E71" s="164"/>
      <c r="F71" s="164"/>
      <c r="G71" s="164"/>
      <c r="H71" s="164"/>
      <c r="I71" s="164"/>
      <c r="J71" s="164"/>
      <c r="K71" s="164"/>
      <c r="L71" s="164"/>
      <c r="M71" s="164"/>
      <c r="N71" s="164"/>
      <c r="O71" s="164"/>
      <c r="P71" s="164"/>
      <c r="Q71" s="164"/>
      <c r="R71" s="164"/>
      <c r="S71" s="164"/>
      <c r="T71" s="164"/>
      <c r="U71" s="164"/>
      <c r="V71" s="164"/>
    </row>
    <row r="72" spans="1:22" ht="12">
      <c r="A72" s="164"/>
      <c r="B72" s="132"/>
      <c r="C72" s="164"/>
      <c r="D72" s="164"/>
      <c r="E72" s="164"/>
      <c r="F72" s="164"/>
      <c r="G72" s="164"/>
      <c r="H72" s="164"/>
      <c r="I72" s="164"/>
      <c r="J72" s="164"/>
      <c r="K72" s="164"/>
      <c r="L72" s="164"/>
      <c r="M72" s="164"/>
      <c r="N72" s="164"/>
      <c r="O72" s="164"/>
      <c r="P72" s="164"/>
      <c r="Q72" s="164"/>
      <c r="R72" s="164"/>
      <c r="S72" s="164"/>
      <c r="T72" s="164"/>
      <c r="U72" s="164"/>
      <c r="V72" s="164"/>
    </row>
    <row r="73" spans="1:22" ht="12">
      <c r="A73" s="164"/>
      <c r="B73" s="132"/>
      <c r="C73" s="164"/>
      <c r="D73" s="164"/>
      <c r="E73" s="164"/>
      <c r="F73" s="164"/>
      <c r="G73" s="164"/>
      <c r="H73" s="164"/>
      <c r="I73" s="164"/>
      <c r="J73" s="164"/>
      <c r="K73" s="164"/>
      <c r="L73" s="164"/>
      <c r="M73" s="164"/>
      <c r="N73" s="164"/>
      <c r="O73" s="164"/>
      <c r="P73" s="164"/>
      <c r="Q73" s="164"/>
      <c r="R73" s="164"/>
      <c r="S73" s="164"/>
      <c r="T73" s="164"/>
      <c r="U73" s="164"/>
      <c r="V73" s="164"/>
    </row>
    <row r="74" spans="1:22" ht="12">
      <c r="A74" s="164"/>
      <c r="B74" s="132"/>
      <c r="C74" s="164"/>
      <c r="D74" s="164"/>
      <c r="E74" s="164"/>
      <c r="F74" s="164"/>
      <c r="G74" s="164"/>
      <c r="H74" s="164"/>
      <c r="I74" s="164"/>
      <c r="J74" s="164"/>
      <c r="K74" s="164"/>
      <c r="L74" s="164"/>
      <c r="M74" s="164"/>
      <c r="N74" s="164"/>
      <c r="O74" s="164"/>
      <c r="P74" s="164"/>
      <c r="Q74" s="164"/>
      <c r="R74" s="164"/>
      <c r="S74" s="164"/>
      <c r="T74" s="164"/>
      <c r="U74" s="164"/>
      <c r="V74" s="164"/>
    </row>
    <row r="75" spans="1:22" ht="12">
      <c r="A75" s="164"/>
      <c r="B75" s="132"/>
      <c r="C75" s="164"/>
      <c r="D75" s="164"/>
      <c r="E75" s="164"/>
      <c r="F75" s="164"/>
      <c r="G75" s="164"/>
      <c r="H75" s="164"/>
      <c r="I75" s="164"/>
      <c r="J75" s="164"/>
      <c r="K75" s="164"/>
      <c r="L75" s="164"/>
      <c r="M75" s="164"/>
      <c r="N75" s="164"/>
      <c r="O75" s="164"/>
      <c r="P75" s="164"/>
      <c r="Q75" s="164"/>
      <c r="R75" s="164"/>
      <c r="S75" s="164"/>
      <c r="T75" s="164"/>
      <c r="U75" s="164"/>
      <c r="V75" s="164"/>
    </row>
    <row r="76" spans="1:22" ht="12">
      <c r="A76" s="164"/>
      <c r="B76" s="132"/>
      <c r="C76" s="164"/>
      <c r="D76" s="164"/>
      <c r="E76" s="164"/>
      <c r="F76" s="164"/>
      <c r="G76" s="164"/>
      <c r="H76" s="164"/>
      <c r="I76" s="164"/>
      <c r="J76" s="164"/>
      <c r="K76" s="164"/>
      <c r="L76" s="164"/>
      <c r="M76" s="164"/>
      <c r="N76" s="164"/>
      <c r="O76" s="164"/>
      <c r="P76" s="164"/>
      <c r="Q76" s="164"/>
      <c r="R76" s="164"/>
      <c r="S76" s="164"/>
      <c r="T76" s="164"/>
      <c r="U76" s="164"/>
      <c r="V76" s="164"/>
    </row>
    <row r="77" spans="1:22" ht="12">
      <c r="A77" s="164"/>
      <c r="B77" s="132"/>
      <c r="C77" s="164"/>
      <c r="D77" s="164"/>
      <c r="E77" s="164"/>
      <c r="F77" s="164"/>
      <c r="G77" s="164"/>
      <c r="H77" s="164"/>
      <c r="I77" s="164"/>
      <c r="J77" s="164"/>
      <c r="K77" s="164"/>
      <c r="L77" s="164"/>
      <c r="M77" s="164"/>
      <c r="N77" s="164"/>
      <c r="O77" s="164"/>
      <c r="P77" s="164"/>
      <c r="Q77" s="164"/>
      <c r="R77" s="164"/>
      <c r="S77" s="164"/>
      <c r="T77" s="164"/>
      <c r="U77" s="164"/>
      <c r="V77" s="164"/>
    </row>
    <row r="78" spans="1:22" ht="12">
      <c r="A78" s="164"/>
      <c r="B78" s="132"/>
      <c r="C78" s="164"/>
      <c r="D78" s="164"/>
      <c r="E78" s="164"/>
      <c r="F78" s="164"/>
      <c r="G78" s="164"/>
      <c r="H78" s="164"/>
      <c r="I78" s="164"/>
      <c r="J78" s="164"/>
      <c r="K78" s="164"/>
      <c r="L78" s="164"/>
      <c r="M78" s="164"/>
      <c r="N78" s="164"/>
      <c r="O78" s="164"/>
      <c r="P78" s="164"/>
      <c r="Q78" s="164"/>
      <c r="R78" s="164"/>
      <c r="S78" s="164"/>
      <c r="T78" s="164"/>
      <c r="U78" s="164"/>
      <c r="V78" s="164"/>
    </row>
    <row r="79" spans="1:22" ht="12">
      <c r="A79" s="164"/>
      <c r="B79" s="132"/>
      <c r="C79" s="164"/>
      <c r="D79" s="164"/>
      <c r="E79" s="164"/>
      <c r="F79" s="164"/>
      <c r="G79" s="164"/>
      <c r="H79" s="164"/>
      <c r="I79" s="164"/>
      <c r="J79" s="164"/>
      <c r="K79" s="164"/>
      <c r="L79" s="164"/>
      <c r="M79" s="164"/>
      <c r="N79" s="164"/>
      <c r="O79" s="164"/>
      <c r="P79" s="164"/>
      <c r="Q79" s="164"/>
      <c r="R79" s="164"/>
      <c r="S79" s="164"/>
      <c r="T79" s="164"/>
      <c r="U79" s="164"/>
      <c r="V79" s="164"/>
    </row>
    <row r="80" spans="1:22" ht="12">
      <c r="A80" s="164"/>
      <c r="B80" s="132"/>
      <c r="C80" s="164"/>
      <c r="D80" s="164"/>
      <c r="E80" s="164"/>
      <c r="F80" s="164"/>
      <c r="G80" s="164"/>
      <c r="H80" s="164"/>
      <c r="I80" s="164"/>
      <c r="J80" s="164"/>
      <c r="K80" s="164"/>
      <c r="L80" s="164"/>
      <c r="M80" s="164"/>
      <c r="N80" s="164"/>
      <c r="O80" s="164"/>
      <c r="P80" s="164"/>
      <c r="Q80" s="164"/>
      <c r="R80" s="164"/>
      <c r="S80" s="164"/>
      <c r="T80" s="164"/>
      <c r="U80" s="164"/>
      <c r="V80" s="164"/>
    </row>
    <row r="81" spans="1:22" ht="12">
      <c r="A81" s="164"/>
      <c r="B81" s="132"/>
      <c r="C81" s="164"/>
      <c r="D81" s="164"/>
      <c r="E81" s="164"/>
      <c r="F81" s="164"/>
      <c r="G81" s="164"/>
      <c r="H81" s="164"/>
      <c r="I81" s="164"/>
      <c r="J81" s="164"/>
      <c r="K81" s="164"/>
      <c r="L81" s="164"/>
      <c r="M81" s="164"/>
      <c r="N81" s="164"/>
      <c r="O81" s="164"/>
      <c r="P81" s="164"/>
      <c r="Q81" s="164"/>
      <c r="R81" s="164"/>
      <c r="S81" s="164"/>
      <c r="T81" s="164"/>
      <c r="U81" s="164"/>
      <c r="V81" s="164"/>
    </row>
    <row r="82" spans="1:22" ht="12">
      <c r="A82" s="164"/>
      <c r="B82" s="132"/>
      <c r="C82" s="164"/>
      <c r="D82" s="164"/>
      <c r="E82" s="164"/>
      <c r="F82" s="164"/>
      <c r="G82" s="164"/>
      <c r="H82" s="164"/>
      <c r="I82" s="164"/>
      <c r="J82" s="164"/>
      <c r="K82" s="164"/>
      <c r="L82" s="164"/>
      <c r="M82" s="164"/>
      <c r="N82" s="164"/>
      <c r="O82" s="164"/>
      <c r="P82" s="164"/>
      <c r="Q82" s="164"/>
      <c r="R82" s="164"/>
      <c r="S82" s="164"/>
      <c r="T82" s="164"/>
      <c r="U82" s="164"/>
      <c r="V82" s="164"/>
    </row>
    <row r="83" spans="1:22" ht="12">
      <c r="A83" s="164"/>
      <c r="B83" s="132"/>
      <c r="C83" s="164"/>
      <c r="D83" s="164"/>
      <c r="E83" s="164"/>
      <c r="F83" s="164"/>
      <c r="G83" s="164"/>
      <c r="H83" s="164"/>
      <c r="I83" s="164"/>
      <c r="J83" s="164"/>
      <c r="K83" s="164"/>
      <c r="L83" s="164"/>
      <c r="M83" s="164"/>
      <c r="N83" s="164"/>
      <c r="O83" s="164"/>
      <c r="P83" s="164"/>
      <c r="Q83" s="164"/>
      <c r="R83" s="164"/>
      <c r="S83" s="164"/>
      <c r="T83" s="164"/>
      <c r="U83" s="164"/>
      <c r="V83" s="164"/>
    </row>
    <row r="84" spans="1:22" ht="12">
      <c r="A84" s="164"/>
      <c r="B84" s="132"/>
      <c r="C84" s="164"/>
      <c r="D84" s="164"/>
      <c r="E84" s="164"/>
      <c r="F84" s="164"/>
      <c r="G84" s="164"/>
      <c r="H84" s="164"/>
      <c r="I84" s="164"/>
      <c r="J84" s="164"/>
      <c r="K84" s="164"/>
      <c r="L84" s="164"/>
      <c r="M84" s="164"/>
      <c r="N84" s="164"/>
      <c r="O84" s="164"/>
      <c r="P84" s="164"/>
      <c r="Q84" s="164"/>
      <c r="R84" s="164"/>
      <c r="S84" s="164"/>
      <c r="T84" s="164"/>
      <c r="U84" s="164"/>
      <c r="V84" s="164"/>
    </row>
    <row r="85" spans="1:22" ht="12">
      <c r="A85" s="164"/>
      <c r="B85" s="132"/>
      <c r="C85" s="164"/>
      <c r="D85" s="164"/>
      <c r="E85" s="164"/>
      <c r="F85" s="164"/>
      <c r="G85" s="164"/>
      <c r="H85" s="164"/>
      <c r="I85" s="164"/>
      <c r="J85" s="164"/>
      <c r="K85" s="164"/>
      <c r="L85" s="164"/>
      <c r="M85" s="164"/>
      <c r="N85" s="164"/>
      <c r="O85" s="164"/>
      <c r="P85" s="164"/>
      <c r="Q85" s="164"/>
      <c r="R85" s="164"/>
      <c r="S85" s="164"/>
      <c r="T85" s="164"/>
      <c r="U85" s="164"/>
      <c r="V85" s="164"/>
    </row>
    <row r="86" spans="1:22" ht="12">
      <c r="A86" s="164"/>
      <c r="B86" s="132"/>
      <c r="C86" s="164"/>
      <c r="D86" s="164"/>
      <c r="E86" s="164"/>
      <c r="F86" s="164"/>
      <c r="G86" s="164"/>
      <c r="H86" s="164"/>
      <c r="I86" s="164"/>
      <c r="J86" s="164"/>
      <c r="K86" s="164"/>
      <c r="L86" s="164"/>
      <c r="M86" s="164"/>
      <c r="N86" s="164"/>
      <c r="O86" s="164"/>
      <c r="P86" s="164"/>
      <c r="Q86" s="164"/>
      <c r="R86" s="164"/>
      <c r="S86" s="164"/>
      <c r="T86" s="164"/>
      <c r="U86" s="164"/>
      <c r="V86" s="164"/>
    </row>
    <row r="87" spans="1:22" ht="12">
      <c r="A87" s="164"/>
      <c r="B87" s="132"/>
      <c r="C87" s="164"/>
      <c r="D87" s="164"/>
      <c r="E87" s="164"/>
      <c r="F87" s="164"/>
      <c r="G87" s="164"/>
      <c r="H87" s="164"/>
      <c r="I87" s="164"/>
      <c r="J87" s="164"/>
      <c r="K87" s="164"/>
      <c r="L87" s="164"/>
      <c r="M87" s="164"/>
      <c r="N87" s="164"/>
      <c r="O87" s="164"/>
      <c r="P87" s="164"/>
      <c r="Q87" s="164"/>
      <c r="R87" s="164"/>
      <c r="S87" s="164"/>
      <c r="T87" s="164"/>
      <c r="U87" s="164"/>
      <c r="V87" s="164"/>
    </row>
    <row r="88" spans="1:22" ht="12">
      <c r="A88" s="164"/>
      <c r="B88" s="132"/>
      <c r="C88" s="164"/>
      <c r="D88" s="164"/>
      <c r="E88" s="164"/>
      <c r="F88" s="164"/>
      <c r="G88" s="164"/>
      <c r="H88" s="164"/>
      <c r="I88" s="164"/>
      <c r="J88" s="164"/>
      <c r="K88" s="164"/>
      <c r="L88" s="164"/>
      <c r="M88" s="164"/>
      <c r="N88" s="164"/>
      <c r="O88" s="164"/>
      <c r="P88" s="164"/>
      <c r="Q88" s="164"/>
      <c r="R88" s="164"/>
      <c r="S88" s="164"/>
      <c r="T88" s="164"/>
      <c r="U88" s="164"/>
      <c r="V88" s="164"/>
    </row>
    <row r="89" spans="1:22" ht="12">
      <c r="A89" s="164"/>
      <c r="B89" s="132"/>
      <c r="C89" s="164"/>
      <c r="D89" s="164"/>
      <c r="E89" s="164"/>
      <c r="F89" s="164"/>
      <c r="G89" s="164"/>
      <c r="H89" s="164"/>
      <c r="I89" s="164"/>
      <c r="J89" s="164"/>
      <c r="K89" s="164"/>
      <c r="L89" s="164"/>
      <c r="M89" s="164"/>
      <c r="N89" s="164"/>
      <c r="O89" s="164"/>
      <c r="P89" s="164"/>
      <c r="Q89" s="164"/>
      <c r="R89" s="164"/>
      <c r="S89" s="164"/>
      <c r="T89" s="164"/>
      <c r="U89" s="164"/>
      <c r="V89" s="164"/>
    </row>
    <row r="90" spans="1:22" ht="12">
      <c r="A90" s="164"/>
      <c r="B90" s="132"/>
      <c r="C90" s="164"/>
      <c r="D90" s="164"/>
      <c r="E90" s="164"/>
      <c r="F90" s="164"/>
      <c r="G90" s="164"/>
      <c r="H90" s="164"/>
      <c r="I90" s="164"/>
      <c r="J90" s="164"/>
      <c r="K90" s="164"/>
      <c r="L90" s="164"/>
      <c r="M90" s="164"/>
      <c r="N90" s="164"/>
      <c r="O90" s="164"/>
      <c r="P90" s="164"/>
      <c r="Q90" s="164"/>
      <c r="R90" s="164"/>
      <c r="S90" s="164"/>
      <c r="T90" s="164"/>
      <c r="U90" s="164"/>
      <c r="V90" s="164"/>
    </row>
    <row r="91" spans="1:22" ht="12">
      <c r="A91" s="164"/>
      <c r="B91" s="132"/>
      <c r="C91" s="164"/>
      <c r="D91" s="164"/>
      <c r="E91" s="164"/>
      <c r="F91" s="164"/>
      <c r="G91" s="164"/>
      <c r="H91" s="164"/>
      <c r="I91" s="164"/>
      <c r="J91" s="164"/>
      <c r="K91" s="164"/>
      <c r="L91" s="164"/>
      <c r="M91" s="164"/>
      <c r="N91" s="164"/>
      <c r="O91" s="164"/>
      <c r="P91" s="164"/>
      <c r="Q91" s="164"/>
      <c r="R91" s="164"/>
      <c r="S91" s="164"/>
      <c r="T91" s="164"/>
      <c r="U91" s="164"/>
      <c r="V91" s="164"/>
    </row>
    <row r="92" spans="1:22" ht="12">
      <c r="A92" s="164"/>
      <c r="B92" s="132"/>
      <c r="C92" s="164"/>
      <c r="D92" s="164"/>
      <c r="E92" s="164"/>
      <c r="F92" s="164"/>
      <c r="G92" s="164"/>
      <c r="H92" s="164"/>
      <c r="I92" s="164"/>
      <c r="J92" s="164"/>
      <c r="K92" s="164"/>
      <c r="L92" s="164"/>
      <c r="M92" s="164"/>
      <c r="N92" s="164"/>
      <c r="O92" s="164"/>
      <c r="P92" s="164"/>
      <c r="Q92" s="164"/>
      <c r="R92" s="164"/>
      <c r="S92" s="164"/>
      <c r="T92" s="164"/>
      <c r="U92" s="164"/>
      <c r="V92" s="164"/>
    </row>
    <row r="93" spans="1:22" ht="12">
      <c r="A93" s="164"/>
      <c r="B93" s="132"/>
      <c r="C93" s="164"/>
      <c r="D93" s="164"/>
      <c r="E93" s="164"/>
      <c r="F93" s="164"/>
      <c r="G93" s="164"/>
      <c r="H93" s="164"/>
      <c r="I93" s="164"/>
      <c r="J93" s="164"/>
      <c r="K93" s="164"/>
      <c r="L93" s="164"/>
      <c r="M93" s="164"/>
      <c r="N93" s="164"/>
      <c r="O93" s="164"/>
      <c r="P93" s="164"/>
      <c r="Q93" s="164"/>
      <c r="R93" s="164"/>
      <c r="S93" s="164"/>
      <c r="T93" s="164"/>
      <c r="U93" s="164"/>
      <c r="V93" s="164"/>
    </row>
    <row r="94" spans="1:22" ht="12">
      <c r="A94" s="165"/>
      <c r="B94" s="135"/>
      <c r="C94" s="165"/>
      <c r="D94" s="164"/>
      <c r="E94" s="164"/>
      <c r="F94" s="164"/>
      <c r="G94" s="164"/>
      <c r="H94" s="164"/>
      <c r="I94" s="164"/>
      <c r="J94" s="164"/>
      <c r="K94" s="164"/>
      <c r="L94" s="164"/>
      <c r="M94" s="164"/>
      <c r="N94" s="164"/>
      <c r="O94" s="164"/>
      <c r="P94" s="164"/>
      <c r="Q94" s="164"/>
      <c r="R94" s="164"/>
      <c r="S94" s="164"/>
      <c r="T94" s="164"/>
      <c r="U94" s="164"/>
      <c r="V94" s="164"/>
    </row>
    <row r="95" spans="1:22" ht="12">
      <c r="A95" s="137"/>
      <c r="B95" s="101"/>
      <c r="C95" s="137"/>
      <c r="D95" s="164"/>
      <c r="E95" s="164"/>
      <c r="F95" s="164"/>
      <c r="G95" s="164"/>
      <c r="H95" s="164"/>
      <c r="I95" s="164"/>
      <c r="J95" s="164"/>
      <c r="K95" s="164"/>
      <c r="L95" s="164"/>
      <c r="M95" s="164"/>
      <c r="N95" s="164"/>
      <c r="O95" s="164"/>
      <c r="P95" s="164"/>
      <c r="Q95" s="164"/>
      <c r="R95" s="164"/>
      <c r="S95" s="164"/>
      <c r="T95" s="164"/>
      <c r="U95" s="164"/>
      <c r="V95" s="164"/>
    </row>
    <row r="96" spans="1:22" ht="12">
      <c r="A96" s="137"/>
      <c r="B96" s="101"/>
      <c r="C96" s="137"/>
      <c r="D96" s="164"/>
      <c r="E96" s="164"/>
      <c r="F96" s="164"/>
      <c r="G96" s="164"/>
      <c r="H96" s="164"/>
      <c r="I96" s="164"/>
      <c r="J96" s="164"/>
      <c r="K96" s="164"/>
      <c r="L96" s="164"/>
      <c r="M96" s="164"/>
      <c r="N96" s="164"/>
      <c r="O96" s="164"/>
      <c r="P96" s="164"/>
      <c r="Q96" s="164"/>
      <c r="R96" s="164"/>
      <c r="S96" s="164"/>
      <c r="T96" s="164"/>
      <c r="U96" s="164"/>
      <c r="V96" s="164"/>
    </row>
    <row r="97" spans="1:22" ht="12">
      <c r="A97" s="137"/>
      <c r="B97" s="101"/>
      <c r="C97" s="137"/>
      <c r="D97" s="164"/>
      <c r="E97" s="164"/>
      <c r="F97" s="164"/>
      <c r="G97" s="164"/>
      <c r="H97" s="164"/>
      <c r="I97" s="164"/>
      <c r="J97" s="164"/>
      <c r="K97" s="164"/>
      <c r="L97" s="164"/>
      <c r="M97" s="164"/>
      <c r="N97" s="164"/>
      <c r="O97" s="164"/>
      <c r="P97" s="164"/>
      <c r="Q97" s="164"/>
      <c r="R97" s="164"/>
      <c r="S97" s="164"/>
      <c r="T97" s="164"/>
      <c r="U97" s="164"/>
      <c r="V97" s="164"/>
    </row>
    <row r="98" spans="1:22" ht="12">
      <c r="A98" s="137"/>
      <c r="B98" s="101"/>
      <c r="C98" s="137"/>
      <c r="D98" s="164"/>
      <c r="E98" s="164"/>
      <c r="F98" s="164"/>
      <c r="G98" s="164"/>
      <c r="H98" s="164"/>
      <c r="I98" s="164"/>
      <c r="J98" s="164"/>
      <c r="K98" s="164"/>
      <c r="L98" s="164"/>
      <c r="M98" s="164"/>
      <c r="N98" s="164"/>
      <c r="O98" s="164"/>
      <c r="P98" s="164"/>
      <c r="Q98" s="164"/>
      <c r="R98" s="164"/>
      <c r="S98" s="164"/>
      <c r="T98" s="164"/>
      <c r="U98" s="164"/>
      <c r="V98" s="164"/>
    </row>
    <row r="99" spans="1:22" ht="12">
      <c r="A99" s="137"/>
      <c r="B99" s="101"/>
      <c r="C99" s="137"/>
      <c r="D99" s="164"/>
      <c r="E99" s="164"/>
      <c r="F99" s="164"/>
      <c r="G99" s="164"/>
      <c r="H99" s="164"/>
      <c r="I99" s="164"/>
      <c r="J99" s="164"/>
      <c r="K99" s="164"/>
      <c r="L99" s="164"/>
      <c r="M99" s="164"/>
      <c r="N99" s="164"/>
      <c r="O99" s="164"/>
      <c r="P99" s="164"/>
      <c r="Q99" s="164"/>
      <c r="R99" s="164"/>
      <c r="S99" s="164"/>
      <c r="T99" s="164"/>
      <c r="U99" s="164"/>
      <c r="V99" s="164"/>
    </row>
    <row r="100" spans="1:22" ht="12">
      <c r="A100" s="137"/>
      <c r="B100" s="101"/>
      <c r="C100" s="137"/>
      <c r="D100" s="164"/>
      <c r="E100" s="164"/>
      <c r="F100" s="164"/>
      <c r="G100" s="164"/>
      <c r="H100" s="164"/>
      <c r="I100" s="164"/>
      <c r="J100" s="164"/>
      <c r="K100" s="164"/>
      <c r="L100" s="164"/>
      <c r="M100" s="164"/>
      <c r="N100" s="164"/>
      <c r="O100" s="164"/>
      <c r="P100" s="164"/>
      <c r="Q100" s="164"/>
      <c r="R100" s="164"/>
      <c r="S100" s="164"/>
      <c r="T100" s="164"/>
      <c r="U100" s="164"/>
      <c r="V100" s="164"/>
    </row>
    <row r="101" spans="1:22" ht="12">
      <c r="A101" s="137"/>
      <c r="B101" s="101"/>
      <c r="C101" s="137"/>
      <c r="D101" s="164"/>
      <c r="E101" s="164"/>
      <c r="F101" s="164"/>
      <c r="G101" s="164"/>
      <c r="H101" s="164"/>
      <c r="I101" s="164"/>
      <c r="J101" s="164"/>
      <c r="K101" s="164"/>
      <c r="L101" s="164"/>
      <c r="M101" s="164"/>
      <c r="N101" s="164"/>
      <c r="O101" s="164"/>
      <c r="P101" s="164"/>
      <c r="Q101" s="164"/>
      <c r="R101" s="164"/>
      <c r="S101" s="164"/>
      <c r="T101" s="164"/>
      <c r="U101" s="164"/>
      <c r="V101" s="164"/>
    </row>
    <row r="102" spans="1:22" ht="12">
      <c r="A102" s="137"/>
      <c r="B102" s="101"/>
      <c r="C102" s="137"/>
      <c r="D102" s="164"/>
      <c r="E102" s="164"/>
      <c r="F102" s="164"/>
      <c r="G102" s="164"/>
      <c r="H102" s="164"/>
      <c r="I102" s="164"/>
      <c r="J102" s="164"/>
      <c r="K102" s="164"/>
      <c r="L102" s="164"/>
      <c r="M102" s="164"/>
      <c r="N102" s="164"/>
      <c r="O102" s="164"/>
      <c r="P102" s="164"/>
      <c r="Q102" s="164"/>
      <c r="R102" s="164"/>
      <c r="S102" s="164"/>
      <c r="T102" s="164"/>
      <c r="U102" s="164"/>
      <c r="V102" s="164"/>
    </row>
    <row r="103" spans="1:22" ht="12">
      <c r="A103" s="137"/>
      <c r="B103" s="101"/>
      <c r="C103" s="137"/>
      <c r="D103" s="164"/>
      <c r="E103" s="164"/>
      <c r="F103" s="164"/>
      <c r="G103" s="164"/>
      <c r="H103" s="164"/>
      <c r="I103" s="164"/>
      <c r="J103" s="164"/>
      <c r="K103" s="164"/>
      <c r="L103" s="164"/>
      <c r="M103" s="164"/>
      <c r="N103" s="164"/>
      <c r="O103" s="164"/>
      <c r="P103" s="164"/>
      <c r="Q103" s="164"/>
      <c r="R103" s="164"/>
      <c r="S103" s="164"/>
      <c r="T103" s="164"/>
      <c r="U103" s="164"/>
      <c r="V103" s="164"/>
    </row>
    <row r="104" spans="1:22" ht="12">
      <c r="A104" s="137"/>
      <c r="B104" s="101"/>
      <c r="C104" s="137"/>
      <c r="D104" s="164"/>
      <c r="E104" s="164"/>
      <c r="F104" s="164"/>
      <c r="G104" s="164"/>
      <c r="H104" s="164"/>
      <c r="I104" s="164"/>
      <c r="J104" s="164"/>
      <c r="K104" s="164"/>
      <c r="L104" s="164"/>
      <c r="M104" s="164"/>
      <c r="N104" s="164"/>
      <c r="O104" s="164"/>
      <c r="P104" s="164"/>
      <c r="Q104" s="164"/>
      <c r="R104" s="164"/>
      <c r="S104" s="164"/>
      <c r="T104" s="164"/>
      <c r="U104" s="164"/>
      <c r="V104" s="164"/>
    </row>
    <row r="105" spans="1:22" ht="12">
      <c r="A105" s="137"/>
      <c r="B105" s="101"/>
      <c r="C105" s="137"/>
      <c r="D105" s="164"/>
      <c r="E105" s="164"/>
      <c r="F105" s="164"/>
      <c r="G105" s="164"/>
      <c r="H105" s="164"/>
      <c r="I105" s="164"/>
      <c r="J105" s="164"/>
      <c r="K105" s="164"/>
      <c r="L105" s="164"/>
      <c r="M105" s="164"/>
      <c r="N105" s="164"/>
      <c r="O105" s="164"/>
      <c r="P105" s="164"/>
      <c r="Q105" s="164"/>
      <c r="R105" s="164"/>
      <c r="S105" s="164"/>
      <c r="T105" s="164"/>
      <c r="U105" s="164"/>
      <c r="V105" s="164"/>
    </row>
    <row r="106" spans="1:22" ht="12">
      <c r="A106" s="137"/>
      <c r="B106" s="101"/>
      <c r="C106" s="137"/>
      <c r="D106" s="164"/>
      <c r="E106" s="164"/>
      <c r="F106" s="164"/>
      <c r="G106" s="164"/>
      <c r="H106" s="164"/>
      <c r="I106" s="164"/>
      <c r="J106" s="164"/>
      <c r="K106" s="164"/>
      <c r="L106" s="164"/>
      <c r="M106" s="164"/>
      <c r="N106" s="164"/>
      <c r="O106" s="164"/>
      <c r="P106" s="164"/>
      <c r="Q106" s="164"/>
      <c r="R106" s="164"/>
      <c r="S106" s="164"/>
      <c r="T106" s="164"/>
      <c r="U106" s="164"/>
      <c r="V106" s="164"/>
    </row>
    <row r="107" spans="1:22" ht="12">
      <c r="A107" s="137"/>
      <c r="B107" s="101"/>
      <c r="C107" s="137"/>
      <c r="D107" s="164"/>
      <c r="E107" s="164"/>
      <c r="F107" s="164"/>
      <c r="G107" s="164"/>
      <c r="H107" s="164"/>
      <c r="I107" s="164"/>
      <c r="J107" s="164"/>
      <c r="K107" s="164"/>
      <c r="L107" s="164"/>
      <c r="M107" s="164"/>
      <c r="N107" s="164"/>
      <c r="O107" s="164"/>
      <c r="P107" s="164"/>
      <c r="Q107" s="164"/>
      <c r="R107" s="164"/>
      <c r="S107" s="164"/>
      <c r="T107" s="164"/>
      <c r="U107" s="164"/>
      <c r="V107" s="164"/>
    </row>
    <row r="108" spans="1:22" ht="12">
      <c r="A108" s="137"/>
      <c r="B108" s="101"/>
      <c r="C108" s="137"/>
      <c r="D108" s="164"/>
      <c r="E108" s="164"/>
      <c r="F108" s="164"/>
      <c r="G108" s="164"/>
      <c r="H108" s="164"/>
      <c r="I108" s="164"/>
      <c r="J108" s="164"/>
      <c r="K108" s="164"/>
      <c r="L108" s="164"/>
      <c r="M108" s="164"/>
      <c r="N108" s="164"/>
      <c r="O108" s="164"/>
      <c r="P108" s="164"/>
      <c r="Q108" s="164"/>
      <c r="R108" s="164"/>
      <c r="S108" s="164"/>
      <c r="T108" s="164"/>
      <c r="U108" s="164"/>
      <c r="V108" s="164"/>
    </row>
    <row r="109" spans="1:22" ht="12">
      <c r="A109" s="137"/>
      <c r="B109" s="101"/>
      <c r="C109" s="137"/>
      <c r="D109" s="164"/>
      <c r="E109" s="164"/>
      <c r="F109" s="164"/>
      <c r="G109" s="164"/>
      <c r="H109" s="164"/>
      <c r="I109" s="164"/>
      <c r="J109" s="164"/>
      <c r="K109" s="164"/>
      <c r="L109" s="164"/>
      <c r="M109" s="164"/>
      <c r="N109" s="164"/>
      <c r="O109" s="164"/>
      <c r="P109" s="164"/>
      <c r="Q109" s="164"/>
      <c r="R109" s="164"/>
      <c r="S109" s="164"/>
      <c r="T109" s="164"/>
      <c r="U109" s="164"/>
      <c r="V109" s="164"/>
    </row>
    <row r="110" spans="1:22" ht="12">
      <c r="A110" s="137"/>
      <c r="B110" s="101"/>
      <c r="C110" s="137"/>
      <c r="D110" s="164"/>
      <c r="E110" s="164"/>
      <c r="F110" s="164"/>
      <c r="G110" s="164"/>
      <c r="H110" s="164"/>
      <c r="I110" s="164"/>
      <c r="J110" s="164"/>
      <c r="K110" s="164"/>
      <c r="L110" s="164"/>
      <c r="M110" s="164"/>
      <c r="N110" s="164"/>
      <c r="O110" s="164"/>
      <c r="P110" s="164"/>
      <c r="Q110" s="164"/>
      <c r="R110" s="164"/>
      <c r="S110" s="164"/>
      <c r="T110" s="164"/>
      <c r="U110" s="164"/>
      <c r="V110" s="164"/>
    </row>
    <row r="111" spans="1:22" ht="12">
      <c r="A111" s="137"/>
      <c r="B111" s="101"/>
      <c r="C111" s="137"/>
      <c r="D111" s="164"/>
      <c r="E111" s="164"/>
      <c r="F111" s="164"/>
      <c r="G111" s="164"/>
      <c r="H111" s="164"/>
      <c r="I111" s="164"/>
      <c r="J111" s="164"/>
      <c r="K111" s="164"/>
      <c r="L111" s="164"/>
      <c r="M111" s="164"/>
      <c r="N111" s="164"/>
      <c r="O111" s="164"/>
      <c r="P111" s="164"/>
      <c r="Q111" s="164"/>
      <c r="R111" s="164"/>
      <c r="S111" s="164"/>
      <c r="T111" s="164"/>
      <c r="U111" s="164"/>
      <c r="V111" s="164"/>
    </row>
    <row r="112" spans="1:22" ht="12">
      <c r="A112" s="137"/>
      <c r="B112" s="101"/>
      <c r="C112" s="137"/>
      <c r="D112" s="164"/>
      <c r="E112" s="164"/>
      <c r="F112" s="164"/>
      <c r="G112" s="164"/>
      <c r="H112" s="164"/>
      <c r="I112" s="164"/>
      <c r="J112" s="164"/>
      <c r="K112" s="164"/>
      <c r="L112" s="164"/>
      <c r="M112" s="164"/>
      <c r="N112" s="164"/>
      <c r="O112" s="164"/>
      <c r="P112" s="164"/>
      <c r="Q112" s="164"/>
      <c r="R112" s="164"/>
      <c r="S112" s="164"/>
      <c r="T112" s="164"/>
      <c r="U112" s="164"/>
      <c r="V112" s="164"/>
    </row>
    <row r="113" spans="1:22" ht="12">
      <c r="A113" s="137"/>
      <c r="B113" s="101"/>
      <c r="C113" s="137"/>
      <c r="D113" s="164"/>
      <c r="E113" s="164"/>
      <c r="F113" s="164"/>
      <c r="G113" s="164"/>
      <c r="H113" s="164"/>
      <c r="I113" s="164"/>
      <c r="J113" s="164"/>
      <c r="K113" s="164"/>
      <c r="L113" s="164"/>
      <c r="M113" s="164"/>
      <c r="N113" s="164"/>
      <c r="O113" s="164"/>
      <c r="P113" s="164"/>
      <c r="Q113" s="164"/>
      <c r="R113" s="164"/>
      <c r="S113" s="164"/>
      <c r="T113" s="164"/>
      <c r="U113" s="164"/>
      <c r="V113" s="164"/>
    </row>
    <row r="114" spans="1:22" ht="12">
      <c r="A114" s="137"/>
      <c r="B114" s="101"/>
      <c r="C114" s="137"/>
      <c r="D114" s="164"/>
      <c r="E114" s="164"/>
      <c r="F114" s="164"/>
      <c r="G114" s="164"/>
      <c r="H114" s="164"/>
      <c r="I114" s="164"/>
      <c r="J114" s="164"/>
      <c r="K114" s="164"/>
      <c r="L114" s="164"/>
      <c r="M114" s="164"/>
      <c r="N114" s="164"/>
      <c r="O114" s="164"/>
      <c r="P114" s="164"/>
      <c r="Q114" s="164"/>
      <c r="R114" s="164"/>
      <c r="S114" s="164"/>
      <c r="T114" s="164"/>
      <c r="U114" s="164"/>
      <c r="V114" s="164"/>
    </row>
    <row r="115" spans="1:22" ht="12">
      <c r="A115" s="137"/>
      <c r="B115" s="101"/>
      <c r="C115" s="137"/>
      <c r="D115" s="164"/>
      <c r="E115" s="164"/>
      <c r="F115" s="164"/>
      <c r="G115" s="164"/>
      <c r="H115" s="164"/>
      <c r="I115" s="164"/>
      <c r="J115" s="164"/>
      <c r="K115" s="164"/>
      <c r="L115" s="164"/>
      <c r="M115" s="164"/>
      <c r="N115" s="164"/>
      <c r="O115" s="164"/>
      <c r="P115" s="164"/>
      <c r="Q115" s="164"/>
      <c r="R115" s="164"/>
      <c r="S115" s="164"/>
      <c r="T115" s="164"/>
      <c r="U115" s="164"/>
      <c r="V115" s="164"/>
    </row>
    <row r="116" spans="1:22" ht="12">
      <c r="A116" s="137"/>
      <c r="B116" s="101"/>
      <c r="C116" s="137"/>
      <c r="D116" s="164"/>
      <c r="E116" s="164"/>
      <c r="F116" s="164"/>
      <c r="G116" s="164"/>
      <c r="H116" s="164"/>
      <c r="I116" s="164"/>
      <c r="J116" s="164"/>
      <c r="K116" s="164"/>
      <c r="L116" s="164"/>
      <c r="M116" s="164"/>
      <c r="N116" s="164"/>
      <c r="O116" s="164"/>
      <c r="P116" s="164"/>
      <c r="Q116" s="164"/>
      <c r="R116" s="164"/>
      <c r="S116" s="164"/>
      <c r="T116" s="164"/>
      <c r="U116" s="164"/>
      <c r="V116" s="164"/>
    </row>
    <row r="117" spans="1:22" ht="12">
      <c r="A117" s="137"/>
      <c r="B117" s="101"/>
      <c r="C117" s="137"/>
      <c r="D117" s="164"/>
      <c r="E117" s="164"/>
      <c r="F117" s="164"/>
      <c r="G117" s="164"/>
      <c r="H117" s="164"/>
      <c r="I117" s="164"/>
      <c r="J117" s="164"/>
      <c r="K117" s="164"/>
      <c r="L117" s="164"/>
      <c r="M117" s="164"/>
      <c r="N117" s="164"/>
      <c r="O117" s="164"/>
      <c r="P117" s="164"/>
      <c r="Q117" s="164"/>
      <c r="R117" s="164"/>
      <c r="S117" s="164"/>
      <c r="T117" s="164"/>
      <c r="U117" s="164"/>
      <c r="V117" s="164"/>
    </row>
    <row r="118" spans="1:22" ht="12">
      <c r="A118" s="137"/>
      <c r="B118" s="101"/>
      <c r="C118" s="137"/>
      <c r="D118" s="164"/>
      <c r="E118" s="164"/>
      <c r="F118" s="164"/>
      <c r="G118" s="164"/>
      <c r="H118" s="164"/>
      <c r="I118" s="164"/>
      <c r="J118" s="164"/>
      <c r="K118" s="164"/>
      <c r="L118" s="164"/>
      <c r="M118" s="164"/>
      <c r="N118" s="164"/>
      <c r="O118" s="164"/>
      <c r="P118" s="164"/>
      <c r="Q118" s="164"/>
      <c r="R118" s="164"/>
      <c r="S118" s="164"/>
      <c r="T118" s="164"/>
      <c r="U118" s="164"/>
      <c r="V118" s="164"/>
    </row>
    <row r="119" spans="1:22" ht="12">
      <c r="A119" s="137"/>
      <c r="B119" s="101"/>
      <c r="C119" s="137"/>
      <c r="D119" s="164"/>
      <c r="E119" s="164"/>
      <c r="F119" s="164"/>
      <c r="G119" s="164"/>
      <c r="H119" s="164"/>
      <c r="I119" s="164"/>
      <c r="J119" s="164"/>
      <c r="K119" s="164"/>
      <c r="L119" s="164"/>
      <c r="M119" s="164"/>
      <c r="N119" s="164"/>
      <c r="O119" s="164"/>
      <c r="P119" s="164"/>
      <c r="Q119" s="164"/>
      <c r="R119" s="164"/>
      <c r="S119" s="164"/>
      <c r="T119" s="164"/>
      <c r="U119" s="164"/>
      <c r="V119" s="164"/>
    </row>
    <row r="120" spans="1:22" ht="12">
      <c r="A120" s="137"/>
      <c r="B120" s="101"/>
      <c r="C120" s="137"/>
      <c r="D120" s="164"/>
      <c r="E120" s="164"/>
      <c r="F120" s="164"/>
      <c r="G120" s="164"/>
      <c r="H120" s="164"/>
      <c r="I120" s="164"/>
      <c r="J120" s="164"/>
      <c r="K120" s="164"/>
      <c r="L120" s="164"/>
      <c r="M120" s="164"/>
      <c r="N120" s="164"/>
      <c r="O120" s="164"/>
      <c r="P120" s="164"/>
      <c r="Q120" s="164"/>
      <c r="R120" s="164"/>
      <c r="S120" s="164"/>
      <c r="T120" s="164"/>
      <c r="U120" s="164"/>
      <c r="V120" s="164"/>
    </row>
    <row r="121" spans="1:22" ht="12">
      <c r="A121" s="137"/>
      <c r="B121" s="101"/>
      <c r="C121" s="137"/>
      <c r="D121" s="164"/>
      <c r="E121" s="164"/>
      <c r="F121" s="164"/>
      <c r="G121" s="164"/>
      <c r="H121" s="164"/>
      <c r="I121" s="164"/>
      <c r="J121" s="164"/>
      <c r="K121" s="164"/>
      <c r="L121" s="164"/>
      <c r="M121" s="164"/>
      <c r="N121" s="164"/>
      <c r="O121" s="164"/>
      <c r="P121" s="164"/>
      <c r="Q121" s="164"/>
      <c r="R121" s="164"/>
      <c r="S121" s="164"/>
      <c r="T121" s="164"/>
      <c r="U121" s="164"/>
      <c r="V121" s="164"/>
    </row>
    <row r="122" spans="1:22" ht="12">
      <c r="A122" s="137"/>
      <c r="B122" s="101"/>
      <c r="C122" s="137"/>
      <c r="D122" s="164"/>
      <c r="E122" s="164"/>
      <c r="F122" s="164"/>
      <c r="G122" s="164"/>
      <c r="H122" s="164"/>
      <c r="I122" s="164"/>
      <c r="J122" s="164"/>
      <c r="K122" s="164"/>
      <c r="L122" s="164"/>
      <c r="M122" s="164"/>
      <c r="N122" s="164"/>
      <c r="O122" s="164"/>
      <c r="P122" s="164"/>
      <c r="Q122" s="164"/>
      <c r="R122" s="164"/>
      <c r="S122" s="164"/>
      <c r="T122" s="164"/>
      <c r="U122" s="164"/>
      <c r="V122" s="164"/>
    </row>
    <row r="123" spans="1:22" ht="12">
      <c r="A123" s="137"/>
      <c r="B123" s="101"/>
      <c r="C123" s="137"/>
      <c r="D123" s="164"/>
      <c r="E123" s="164"/>
      <c r="F123" s="164"/>
      <c r="G123" s="164"/>
      <c r="H123" s="164"/>
      <c r="I123" s="164"/>
      <c r="J123" s="164"/>
      <c r="K123" s="164"/>
      <c r="L123" s="164"/>
      <c r="M123" s="164"/>
      <c r="N123" s="164"/>
      <c r="O123" s="164"/>
      <c r="P123" s="164"/>
      <c r="Q123" s="164"/>
      <c r="R123" s="164"/>
      <c r="S123" s="164"/>
      <c r="T123" s="164"/>
      <c r="U123" s="164"/>
      <c r="V123" s="164"/>
    </row>
    <row r="124" spans="1:22" ht="12">
      <c r="A124" s="137"/>
      <c r="B124" s="101"/>
      <c r="C124" s="137"/>
      <c r="D124" s="164"/>
      <c r="E124" s="164"/>
      <c r="F124" s="164"/>
      <c r="G124" s="164"/>
      <c r="H124" s="164"/>
      <c r="I124" s="164"/>
      <c r="J124" s="164"/>
      <c r="K124" s="164"/>
      <c r="L124" s="164"/>
      <c r="M124" s="164"/>
      <c r="N124" s="164"/>
      <c r="O124" s="164"/>
      <c r="P124" s="164"/>
      <c r="Q124" s="164"/>
      <c r="R124" s="164"/>
      <c r="S124" s="164"/>
      <c r="T124" s="164"/>
      <c r="U124" s="164"/>
      <c r="V124" s="164"/>
    </row>
    <row r="125" spans="1:22" ht="12">
      <c r="A125" s="137"/>
      <c r="B125" s="101"/>
      <c r="C125" s="137"/>
      <c r="D125" s="164"/>
      <c r="E125" s="164"/>
      <c r="F125" s="164"/>
      <c r="G125" s="164"/>
      <c r="H125" s="164"/>
      <c r="I125" s="164"/>
      <c r="J125" s="164"/>
      <c r="K125" s="164"/>
      <c r="L125" s="164"/>
      <c r="M125" s="164"/>
      <c r="N125" s="164"/>
      <c r="O125" s="164"/>
      <c r="P125" s="164"/>
      <c r="Q125" s="164"/>
      <c r="R125" s="164"/>
      <c r="S125" s="164"/>
      <c r="T125" s="164"/>
      <c r="U125" s="164"/>
      <c r="V125" s="164"/>
    </row>
    <row r="126" spans="1:22" ht="12">
      <c r="A126" s="137"/>
      <c r="B126" s="101"/>
      <c r="C126" s="137"/>
      <c r="D126" s="164"/>
      <c r="E126" s="164"/>
      <c r="F126" s="164"/>
      <c r="G126" s="164"/>
      <c r="H126" s="164"/>
      <c r="I126" s="164"/>
      <c r="J126" s="164"/>
      <c r="K126" s="164"/>
      <c r="L126" s="164"/>
      <c r="M126" s="164"/>
      <c r="N126" s="164"/>
      <c r="O126" s="164"/>
      <c r="P126" s="164"/>
      <c r="Q126" s="164"/>
      <c r="R126" s="164"/>
      <c r="S126" s="164"/>
      <c r="T126" s="164"/>
      <c r="U126" s="164"/>
      <c r="V126" s="164"/>
    </row>
    <row r="127" spans="1:22" ht="12">
      <c r="A127" s="137"/>
      <c r="B127" s="101"/>
      <c r="C127" s="137"/>
      <c r="D127" s="164"/>
      <c r="E127" s="164"/>
      <c r="F127" s="164"/>
      <c r="G127" s="164"/>
      <c r="H127" s="164"/>
      <c r="I127" s="164"/>
      <c r="J127" s="164"/>
      <c r="K127" s="164"/>
      <c r="L127" s="164"/>
      <c r="M127" s="164"/>
      <c r="N127" s="164"/>
      <c r="O127" s="164"/>
      <c r="P127" s="164"/>
      <c r="Q127" s="164"/>
      <c r="R127" s="164"/>
      <c r="S127" s="164"/>
      <c r="T127" s="164"/>
      <c r="U127" s="164"/>
      <c r="V127" s="164"/>
    </row>
    <row r="128" spans="1:22" ht="12">
      <c r="A128" s="137"/>
      <c r="B128" s="101"/>
      <c r="C128" s="137"/>
      <c r="D128" s="164"/>
      <c r="E128" s="164"/>
      <c r="F128" s="164"/>
      <c r="G128" s="164"/>
      <c r="H128" s="164"/>
      <c r="I128" s="164"/>
      <c r="J128" s="164"/>
      <c r="K128" s="164"/>
      <c r="L128" s="164"/>
      <c r="M128" s="164"/>
      <c r="N128" s="164"/>
      <c r="O128" s="164"/>
      <c r="P128" s="164"/>
      <c r="Q128" s="164"/>
      <c r="R128" s="164"/>
      <c r="S128" s="164"/>
      <c r="T128" s="164"/>
      <c r="U128" s="164"/>
      <c r="V128" s="164"/>
    </row>
    <row r="129" spans="1:22" ht="12">
      <c r="A129" s="137"/>
      <c r="B129" s="101"/>
      <c r="C129" s="137"/>
      <c r="D129" s="164"/>
      <c r="E129" s="164"/>
      <c r="F129" s="164"/>
      <c r="G129" s="164"/>
      <c r="H129" s="164"/>
      <c r="I129" s="164"/>
      <c r="J129" s="164"/>
      <c r="K129" s="164"/>
      <c r="L129" s="164"/>
      <c r="M129" s="164"/>
      <c r="N129" s="164"/>
      <c r="O129" s="164"/>
      <c r="P129" s="164"/>
      <c r="Q129" s="164"/>
      <c r="R129" s="164"/>
      <c r="S129" s="164"/>
      <c r="T129" s="164"/>
      <c r="U129" s="164"/>
      <c r="V129" s="164"/>
    </row>
    <row r="130" spans="1:22" ht="12">
      <c r="A130" s="137"/>
      <c r="B130" s="101"/>
      <c r="C130" s="137"/>
      <c r="D130" s="164"/>
      <c r="E130" s="164"/>
      <c r="F130" s="164"/>
      <c r="G130" s="164"/>
      <c r="H130" s="164"/>
      <c r="I130" s="164"/>
      <c r="J130" s="164"/>
      <c r="K130" s="164"/>
      <c r="L130" s="164"/>
      <c r="M130" s="164"/>
      <c r="N130" s="164"/>
      <c r="O130" s="164"/>
      <c r="P130" s="164"/>
      <c r="Q130" s="164"/>
      <c r="R130" s="164"/>
      <c r="S130" s="164"/>
      <c r="T130" s="164"/>
      <c r="U130" s="164"/>
      <c r="V130" s="164"/>
    </row>
    <row r="131" spans="1:22" ht="12">
      <c r="A131" s="137"/>
      <c r="B131" s="101"/>
      <c r="C131" s="137"/>
      <c r="D131" s="164"/>
      <c r="E131" s="164"/>
      <c r="F131" s="164"/>
      <c r="G131" s="164"/>
      <c r="H131" s="164"/>
      <c r="I131" s="164"/>
      <c r="J131" s="164"/>
      <c r="K131" s="164"/>
      <c r="L131" s="164"/>
      <c r="M131" s="164"/>
      <c r="N131" s="164"/>
      <c r="O131" s="164"/>
      <c r="P131" s="164"/>
      <c r="Q131" s="164"/>
      <c r="R131" s="164"/>
      <c r="S131" s="164"/>
      <c r="T131" s="164"/>
      <c r="U131" s="164"/>
      <c r="V131" s="164"/>
    </row>
    <row r="132" spans="1:22" ht="12">
      <c r="A132" s="137"/>
      <c r="B132" s="101"/>
      <c r="C132" s="137"/>
      <c r="D132" s="164"/>
      <c r="E132" s="164"/>
      <c r="F132" s="164"/>
      <c r="G132" s="164"/>
      <c r="H132" s="164"/>
      <c r="I132" s="164"/>
      <c r="J132" s="164"/>
      <c r="K132" s="164"/>
      <c r="L132" s="164"/>
      <c r="M132" s="164"/>
      <c r="N132" s="164"/>
      <c r="O132" s="164"/>
      <c r="P132" s="164"/>
      <c r="Q132" s="164"/>
      <c r="R132" s="164"/>
      <c r="S132" s="164"/>
      <c r="T132" s="164"/>
      <c r="U132" s="164"/>
      <c r="V132" s="164"/>
    </row>
    <row r="133" spans="1:22" ht="12">
      <c r="A133" s="137"/>
      <c r="B133" s="101"/>
      <c r="C133" s="137"/>
      <c r="D133" s="164"/>
      <c r="E133" s="164"/>
      <c r="F133" s="164"/>
      <c r="G133" s="164"/>
      <c r="H133" s="164"/>
      <c r="I133" s="164"/>
      <c r="J133" s="164"/>
      <c r="K133" s="164"/>
      <c r="L133" s="164"/>
      <c r="M133" s="164"/>
      <c r="N133" s="164"/>
      <c r="O133" s="164"/>
      <c r="P133" s="164"/>
      <c r="Q133" s="164"/>
      <c r="R133" s="164"/>
      <c r="S133" s="164"/>
      <c r="T133" s="164"/>
      <c r="U133" s="164"/>
      <c r="V133" s="164"/>
    </row>
    <row r="134" spans="1:22" ht="12">
      <c r="A134" s="137"/>
      <c r="B134" s="101"/>
      <c r="C134" s="137"/>
      <c r="D134" s="164"/>
      <c r="E134" s="164"/>
      <c r="F134" s="164"/>
      <c r="G134" s="164"/>
      <c r="H134" s="164"/>
      <c r="I134" s="164"/>
      <c r="J134" s="164"/>
      <c r="K134" s="164"/>
      <c r="L134" s="164"/>
      <c r="M134" s="164"/>
      <c r="N134" s="164"/>
      <c r="O134" s="164"/>
      <c r="P134" s="164"/>
      <c r="Q134" s="164"/>
      <c r="R134" s="164"/>
      <c r="S134" s="164"/>
      <c r="T134" s="164"/>
      <c r="U134" s="164"/>
      <c r="V134" s="164"/>
    </row>
    <row r="135" spans="1:22" ht="12">
      <c r="A135" s="137"/>
      <c r="B135" s="101"/>
      <c r="C135" s="137"/>
      <c r="D135" s="164"/>
      <c r="E135" s="164"/>
      <c r="F135" s="164"/>
      <c r="G135" s="164"/>
      <c r="H135" s="164"/>
      <c r="I135" s="164"/>
      <c r="J135" s="164"/>
      <c r="K135" s="164"/>
      <c r="L135" s="164"/>
      <c r="M135" s="164"/>
      <c r="N135" s="164"/>
      <c r="O135" s="164"/>
      <c r="P135" s="164"/>
      <c r="Q135" s="164"/>
      <c r="R135" s="164"/>
      <c r="S135" s="164"/>
      <c r="T135" s="164"/>
      <c r="U135" s="164"/>
      <c r="V135" s="164"/>
    </row>
    <row r="136" spans="1:22" ht="12">
      <c r="A136" s="137"/>
      <c r="B136" s="101"/>
      <c r="C136" s="137"/>
      <c r="D136" s="164"/>
      <c r="E136" s="164"/>
      <c r="F136" s="164"/>
      <c r="G136" s="164"/>
      <c r="H136" s="164"/>
      <c r="I136" s="164"/>
      <c r="J136" s="164"/>
      <c r="K136" s="164"/>
      <c r="L136" s="164"/>
      <c r="M136" s="164"/>
      <c r="N136" s="164"/>
      <c r="O136" s="164"/>
      <c r="P136" s="164"/>
      <c r="Q136" s="164"/>
      <c r="R136" s="164"/>
      <c r="S136" s="164"/>
      <c r="T136" s="164"/>
      <c r="U136" s="164"/>
      <c r="V136" s="164"/>
    </row>
    <row r="137" spans="1:22" ht="12">
      <c r="A137" s="137"/>
      <c r="B137" s="101"/>
      <c r="C137" s="137"/>
      <c r="D137" s="164"/>
      <c r="E137" s="164"/>
      <c r="F137" s="164"/>
      <c r="G137" s="164"/>
      <c r="H137" s="164"/>
      <c r="I137" s="164"/>
      <c r="J137" s="164"/>
      <c r="K137" s="164"/>
      <c r="L137" s="164"/>
      <c r="M137" s="164"/>
      <c r="N137" s="164"/>
      <c r="O137" s="164"/>
      <c r="P137" s="164"/>
      <c r="Q137" s="164"/>
      <c r="R137" s="164"/>
      <c r="S137" s="164"/>
      <c r="T137" s="164"/>
      <c r="U137" s="164"/>
      <c r="V137" s="164"/>
    </row>
    <row r="138" spans="1:22" ht="12">
      <c r="A138" s="137"/>
      <c r="B138" s="101"/>
      <c r="C138" s="137"/>
      <c r="D138" s="164"/>
      <c r="E138" s="164"/>
      <c r="F138" s="164"/>
      <c r="G138" s="164"/>
      <c r="H138" s="164"/>
      <c r="I138" s="164"/>
      <c r="J138" s="164"/>
      <c r="K138" s="164"/>
      <c r="L138" s="164"/>
      <c r="M138" s="164"/>
      <c r="N138" s="164"/>
      <c r="O138" s="164"/>
      <c r="P138" s="164"/>
      <c r="Q138" s="164"/>
      <c r="R138" s="164"/>
      <c r="S138" s="164"/>
      <c r="T138" s="164"/>
      <c r="U138" s="164"/>
      <c r="V138" s="164"/>
    </row>
    <row r="139" spans="1:22" ht="12">
      <c r="A139" s="137"/>
      <c r="B139" s="101"/>
      <c r="C139" s="137"/>
      <c r="D139" s="164"/>
      <c r="E139" s="164"/>
      <c r="F139" s="164"/>
      <c r="G139" s="164"/>
      <c r="H139" s="164"/>
      <c r="I139" s="164"/>
      <c r="J139" s="164"/>
      <c r="K139" s="164"/>
      <c r="L139" s="164"/>
      <c r="M139" s="164"/>
      <c r="N139" s="164"/>
      <c r="O139" s="164"/>
      <c r="P139" s="164"/>
      <c r="Q139" s="164"/>
      <c r="R139" s="164"/>
      <c r="S139" s="164"/>
      <c r="T139" s="164"/>
      <c r="U139" s="164"/>
      <c r="V139" s="164"/>
    </row>
    <row r="140" spans="1:22" ht="12">
      <c r="A140" s="137"/>
      <c r="B140" s="101"/>
      <c r="C140" s="137"/>
      <c r="D140" s="164"/>
      <c r="E140" s="164"/>
      <c r="F140" s="164"/>
      <c r="G140" s="164"/>
      <c r="H140" s="164"/>
      <c r="I140" s="164"/>
      <c r="J140" s="164"/>
      <c r="K140" s="164"/>
      <c r="L140" s="164"/>
      <c r="M140" s="164"/>
      <c r="N140" s="164"/>
      <c r="O140" s="164"/>
      <c r="P140" s="164"/>
      <c r="Q140" s="164"/>
      <c r="R140" s="164"/>
      <c r="S140" s="164"/>
      <c r="T140" s="164"/>
      <c r="U140" s="164"/>
      <c r="V140" s="164"/>
    </row>
    <row r="141" spans="1:22" ht="12">
      <c r="A141" s="137"/>
      <c r="B141" s="101"/>
      <c r="C141" s="137"/>
      <c r="D141" s="164"/>
      <c r="E141" s="164"/>
      <c r="F141" s="164"/>
      <c r="G141" s="164"/>
      <c r="H141" s="164"/>
      <c r="I141" s="164"/>
      <c r="J141" s="164"/>
      <c r="K141" s="164"/>
      <c r="L141" s="164"/>
      <c r="M141" s="164"/>
      <c r="N141" s="164"/>
      <c r="O141" s="164"/>
      <c r="P141" s="164"/>
      <c r="Q141" s="164"/>
      <c r="R141" s="164"/>
      <c r="S141" s="164"/>
      <c r="T141" s="164"/>
      <c r="U141" s="164"/>
      <c r="V141" s="164"/>
    </row>
    <row r="142" spans="1:22" ht="12">
      <c r="A142" s="137"/>
      <c r="B142" s="101"/>
      <c r="C142" s="137"/>
      <c r="D142" s="164"/>
      <c r="E142" s="164"/>
      <c r="F142" s="164"/>
      <c r="G142" s="164"/>
      <c r="H142" s="164"/>
      <c r="I142" s="164"/>
      <c r="J142" s="164"/>
      <c r="K142" s="164"/>
      <c r="L142" s="164"/>
      <c r="M142" s="164"/>
      <c r="N142" s="164"/>
      <c r="O142" s="164"/>
      <c r="P142" s="164"/>
      <c r="Q142" s="164"/>
      <c r="R142" s="164"/>
      <c r="S142" s="164"/>
      <c r="T142" s="164"/>
      <c r="U142" s="164"/>
      <c r="V142" s="164"/>
    </row>
    <row r="143" spans="1:22" ht="12">
      <c r="A143" s="137"/>
      <c r="B143" s="101"/>
      <c r="C143" s="137"/>
      <c r="D143" s="164"/>
      <c r="E143" s="164"/>
      <c r="F143" s="164"/>
      <c r="G143" s="164"/>
      <c r="H143" s="164"/>
      <c r="I143" s="164"/>
      <c r="J143" s="164"/>
      <c r="K143" s="164"/>
      <c r="L143" s="164"/>
      <c r="M143" s="164"/>
      <c r="N143" s="164"/>
      <c r="O143" s="164"/>
      <c r="P143" s="164"/>
      <c r="Q143" s="164"/>
      <c r="R143" s="164"/>
      <c r="S143" s="164"/>
      <c r="T143" s="164"/>
      <c r="U143" s="164"/>
      <c r="V143" s="164"/>
    </row>
    <row r="144" spans="1:22" ht="12">
      <c r="A144" s="137"/>
      <c r="B144" s="101"/>
      <c r="C144" s="137"/>
      <c r="D144" s="164"/>
      <c r="E144" s="164"/>
      <c r="F144" s="164"/>
      <c r="G144" s="164"/>
      <c r="H144" s="164"/>
      <c r="I144" s="164"/>
      <c r="J144" s="164"/>
      <c r="K144" s="164"/>
      <c r="L144" s="164"/>
      <c r="M144" s="164"/>
      <c r="N144" s="164"/>
      <c r="O144" s="164"/>
      <c r="P144" s="164"/>
      <c r="Q144" s="164"/>
      <c r="R144" s="164"/>
      <c r="S144" s="164"/>
      <c r="T144" s="164"/>
      <c r="U144" s="164"/>
      <c r="V144" s="164"/>
    </row>
    <row r="145" spans="1:22" ht="12">
      <c r="A145" s="137"/>
      <c r="B145" s="101"/>
      <c r="C145" s="137"/>
      <c r="D145" s="164"/>
      <c r="E145" s="164"/>
      <c r="F145" s="164"/>
      <c r="G145" s="164"/>
      <c r="H145" s="164"/>
      <c r="I145" s="164"/>
      <c r="J145" s="164"/>
      <c r="K145" s="164"/>
      <c r="L145" s="164"/>
      <c r="M145" s="164"/>
      <c r="N145" s="164"/>
      <c r="O145" s="164"/>
      <c r="P145" s="164"/>
      <c r="Q145" s="164"/>
      <c r="R145" s="164"/>
      <c r="S145" s="164"/>
      <c r="T145" s="164"/>
      <c r="U145" s="164"/>
      <c r="V145" s="164"/>
    </row>
    <row r="146" spans="1:22" ht="12">
      <c r="A146" s="137"/>
      <c r="B146" s="101"/>
      <c r="C146" s="137"/>
      <c r="D146" s="164"/>
      <c r="E146" s="164"/>
      <c r="F146" s="164"/>
      <c r="G146" s="164"/>
      <c r="H146" s="164"/>
      <c r="I146" s="164"/>
      <c r="J146" s="164"/>
      <c r="K146" s="164"/>
      <c r="L146" s="164"/>
      <c r="M146" s="164"/>
      <c r="N146" s="164"/>
      <c r="O146" s="164"/>
      <c r="P146" s="164"/>
      <c r="Q146" s="164"/>
      <c r="R146" s="164"/>
      <c r="S146" s="164"/>
      <c r="T146" s="164"/>
      <c r="U146" s="164"/>
      <c r="V146" s="164"/>
    </row>
    <row r="147" spans="1:22" ht="12">
      <c r="A147" s="137"/>
      <c r="B147" s="101"/>
      <c r="C147" s="137"/>
      <c r="D147" s="164"/>
      <c r="E147" s="164"/>
      <c r="F147" s="164"/>
      <c r="G147" s="164"/>
      <c r="H147" s="164"/>
      <c r="I147" s="164"/>
      <c r="J147" s="164"/>
      <c r="K147" s="164"/>
      <c r="L147" s="164"/>
      <c r="M147" s="164"/>
      <c r="N147" s="164"/>
      <c r="O147" s="164"/>
      <c r="P147" s="164"/>
      <c r="Q147" s="164"/>
      <c r="R147" s="164"/>
      <c r="S147" s="164"/>
      <c r="T147" s="164"/>
      <c r="U147" s="164"/>
      <c r="V147" s="164"/>
    </row>
    <row r="148" spans="1:22" ht="12">
      <c r="A148" s="137"/>
      <c r="B148" s="101"/>
      <c r="C148" s="137"/>
      <c r="D148" s="164"/>
      <c r="E148" s="164"/>
      <c r="F148" s="164"/>
      <c r="G148" s="164"/>
      <c r="H148" s="164"/>
      <c r="I148" s="164"/>
      <c r="J148" s="164"/>
      <c r="K148" s="164"/>
      <c r="L148" s="164"/>
      <c r="M148" s="164"/>
      <c r="N148" s="164"/>
      <c r="O148" s="164"/>
      <c r="P148" s="164"/>
      <c r="Q148" s="164"/>
      <c r="R148" s="164"/>
      <c r="S148" s="164"/>
      <c r="T148" s="164"/>
      <c r="U148" s="164"/>
      <c r="V148" s="164"/>
    </row>
    <row r="149" spans="1:22" ht="12">
      <c r="A149" s="137"/>
      <c r="B149" s="101"/>
      <c r="C149" s="137"/>
      <c r="D149" s="164"/>
      <c r="E149" s="164"/>
      <c r="F149" s="164"/>
      <c r="G149" s="164"/>
      <c r="H149" s="164"/>
      <c r="I149" s="164"/>
      <c r="J149" s="164"/>
      <c r="K149" s="164"/>
      <c r="L149" s="164"/>
      <c r="M149" s="164"/>
      <c r="N149" s="164"/>
      <c r="O149" s="164"/>
      <c r="P149" s="164"/>
      <c r="Q149" s="164"/>
      <c r="R149" s="164"/>
      <c r="S149" s="164"/>
      <c r="T149" s="164"/>
      <c r="U149" s="164"/>
      <c r="V149" s="164"/>
    </row>
    <row r="150" spans="1:22" ht="12">
      <c r="A150" s="137"/>
      <c r="B150" s="101"/>
      <c r="C150" s="137"/>
      <c r="D150" s="164"/>
      <c r="E150" s="164"/>
      <c r="F150" s="164"/>
      <c r="G150" s="164"/>
      <c r="H150" s="164"/>
      <c r="I150" s="164"/>
      <c r="J150" s="164"/>
      <c r="K150" s="164"/>
      <c r="L150" s="164"/>
      <c r="M150" s="164"/>
      <c r="N150" s="164"/>
      <c r="O150" s="164"/>
      <c r="P150" s="164"/>
      <c r="Q150" s="164"/>
      <c r="R150" s="164"/>
      <c r="S150" s="164"/>
      <c r="T150" s="164"/>
      <c r="U150" s="164"/>
      <c r="V150" s="164"/>
    </row>
    <row r="151" spans="1:22" ht="12">
      <c r="A151" s="137"/>
      <c r="B151" s="101"/>
      <c r="C151" s="137"/>
      <c r="D151" s="164"/>
      <c r="E151" s="164"/>
      <c r="F151" s="164"/>
      <c r="G151" s="164"/>
      <c r="H151" s="164"/>
      <c r="I151" s="164"/>
      <c r="J151" s="164"/>
      <c r="K151" s="164"/>
      <c r="L151" s="164"/>
      <c r="M151" s="164"/>
      <c r="N151" s="164"/>
      <c r="O151" s="164"/>
      <c r="P151" s="164"/>
      <c r="Q151" s="164"/>
      <c r="R151" s="164"/>
      <c r="S151" s="164"/>
      <c r="T151" s="164"/>
      <c r="U151" s="164"/>
      <c r="V151" s="164"/>
    </row>
    <row r="152" spans="1:22" ht="12">
      <c r="A152" s="137"/>
      <c r="B152" s="101"/>
      <c r="C152" s="137"/>
      <c r="D152" s="164"/>
      <c r="E152" s="164"/>
      <c r="F152" s="164"/>
      <c r="G152" s="164"/>
      <c r="H152" s="164"/>
      <c r="I152" s="164"/>
      <c r="J152" s="164"/>
      <c r="K152" s="164"/>
      <c r="L152" s="164"/>
      <c r="M152" s="164"/>
      <c r="N152" s="164"/>
      <c r="O152" s="164"/>
      <c r="P152" s="164"/>
      <c r="Q152" s="164"/>
      <c r="R152" s="164"/>
      <c r="S152" s="164"/>
      <c r="T152" s="164"/>
      <c r="U152" s="164"/>
      <c r="V152" s="164"/>
    </row>
    <row r="153" spans="1:22" ht="12">
      <c r="A153" s="137"/>
      <c r="B153" s="101"/>
      <c r="C153" s="137"/>
      <c r="D153" s="164"/>
      <c r="E153" s="164"/>
      <c r="F153" s="164"/>
      <c r="G153" s="164"/>
      <c r="H153" s="164"/>
      <c r="I153" s="164"/>
      <c r="J153" s="164"/>
      <c r="K153" s="164"/>
      <c r="L153" s="164"/>
      <c r="M153" s="164"/>
      <c r="N153" s="164"/>
      <c r="O153" s="164"/>
      <c r="P153" s="164"/>
      <c r="Q153" s="164"/>
      <c r="R153" s="164"/>
      <c r="S153" s="164"/>
      <c r="T153" s="164"/>
      <c r="U153" s="164"/>
      <c r="V153" s="164"/>
    </row>
    <row r="154" spans="1:22" ht="12">
      <c r="A154" s="137"/>
      <c r="B154" s="101"/>
      <c r="C154" s="137"/>
      <c r="D154" s="164"/>
      <c r="E154" s="164"/>
      <c r="F154" s="164"/>
      <c r="G154" s="164"/>
      <c r="H154" s="164"/>
      <c r="I154" s="164"/>
      <c r="J154" s="164"/>
      <c r="K154" s="164"/>
      <c r="L154" s="164"/>
      <c r="M154" s="164"/>
      <c r="N154" s="164"/>
      <c r="O154" s="164"/>
      <c r="P154" s="164"/>
      <c r="Q154" s="164"/>
      <c r="R154" s="164"/>
      <c r="S154" s="164"/>
      <c r="T154" s="164"/>
      <c r="U154" s="164"/>
      <c r="V154" s="164"/>
    </row>
    <row r="155" spans="1:22" ht="12">
      <c r="A155" s="137"/>
      <c r="B155" s="101"/>
      <c r="C155" s="137"/>
      <c r="D155" s="164"/>
      <c r="E155" s="164"/>
      <c r="F155" s="164"/>
      <c r="G155" s="164"/>
      <c r="H155" s="164"/>
      <c r="I155" s="164"/>
      <c r="J155" s="164"/>
      <c r="K155" s="164"/>
      <c r="L155" s="164"/>
      <c r="M155" s="164"/>
      <c r="N155" s="164"/>
      <c r="O155" s="164"/>
      <c r="P155" s="164"/>
      <c r="Q155" s="164"/>
      <c r="R155" s="164"/>
      <c r="S155" s="164"/>
      <c r="T155" s="164"/>
      <c r="U155" s="164"/>
      <c r="V155" s="164"/>
    </row>
    <row r="156" spans="1:22" ht="12">
      <c r="A156" s="137"/>
      <c r="B156" s="101"/>
      <c r="C156" s="137"/>
      <c r="D156" s="164"/>
      <c r="E156" s="164"/>
      <c r="F156" s="164"/>
      <c r="G156" s="164"/>
      <c r="H156" s="164"/>
      <c r="I156" s="164"/>
      <c r="J156" s="164"/>
      <c r="K156" s="164"/>
      <c r="L156" s="164"/>
      <c r="M156" s="164"/>
      <c r="N156" s="164"/>
      <c r="O156" s="164"/>
      <c r="P156" s="164"/>
      <c r="Q156" s="164"/>
      <c r="R156" s="164"/>
      <c r="S156" s="164"/>
      <c r="T156" s="164"/>
      <c r="U156" s="164"/>
      <c r="V156" s="164"/>
    </row>
    <row r="157" spans="1:22" ht="12">
      <c r="A157" s="137"/>
      <c r="B157" s="101"/>
      <c r="C157" s="137"/>
      <c r="D157" s="164"/>
      <c r="E157" s="164"/>
      <c r="F157" s="164"/>
      <c r="G157" s="164"/>
      <c r="H157" s="164"/>
      <c r="I157" s="164"/>
      <c r="J157" s="164"/>
      <c r="K157" s="164"/>
      <c r="L157" s="164"/>
      <c r="M157" s="164"/>
      <c r="N157" s="164"/>
      <c r="O157" s="164"/>
      <c r="P157" s="164"/>
      <c r="Q157" s="164"/>
      <c r="R157" s="164"/>
      <c r="S157" s="164"/>
      <c r="T157" s="164"/>
      <c r="U157" s="164"/>
      <c r="V157" s="164"/>
    </row>
    <row r="158" spans="1:22" ht="12">
      <c r="A158" s="137"/>
      <c r="B158" s="101"/>
      <c r="C158" s="137"/>
      <c r="D158" s="164"/>
      <c r="E158" s="164"/>
      <c r="F158" s="164"/>
      <c r="G158" s="164"/>
      <c r="H158" s="164"/>
      <c r="I158" s="164"/>
      <c r="J158" s="164"/>
      <c r="K158" s="164"/>
      <c r="L158" s="164"/>
      <c r="M158" s="164"/>
      <c r="N158" s="164"/>
      <c r="O158" s="164"/>
      <c r="P158" s="164"/>
      <c r="Q158" s="164"/>
      <c r="R158" s="164"/>
      <c r="S158" s="164"/>
      <c r="T158" s="164"/>
      <c r="U158" s="164"/>
      <c r="V158" s="164"/>
    </row>
    <row r="159" spans="1:22" ht="12">
      <c r="A159" s="137"/>
      <c r="B159" s="101"/>
      <c r="C159" s="137"/>
      <c r="D159" s="164"/>
      <c r="E159" s="164"/>
      <c r="F159" s="164"/>
      <c r="G159" s="164"/>
      <c r="H159" s="164"/>
      <c r="I159" s="164"/>
      <c r="J159" s="164"/>
      <c r="K159" s="164"/>
      <c r="L159" s="164"/>
      <c r="M159" s="164"/>
      <c r="N159" s="164"/>
      <c r="O159" s="164"/>
      <c r="P159" s="164"/>
      <c r="Q159" s="164"/>
      <c r="R159" s="164"/>
      <c r="S159" s="164"/>
      <c r="T159" s="164"/>
      <c r="U159" s="164"/>
      <c r="V159" s="164"/>
    </row>
    <row r="160" spans="1:22" ht="12">
      <c r="A160" s="137"/>
      <c r="B160" s="101"/>
      <c r="C160" s="137"/>
      <c r="D160" s="164"/>
      <c r="E160" s="164"/>
      <c r="F160" s="164"/>
      <c r="G160" s="164"/>
      <c r="H160" s="164"/>
      <c r="I160" s="164"/>
      <c r="J160" s="164"/>
      <c r="K160" s="164"/>
      <c r="L160" s="164"/>
      <c r="M160" s="164"/>
      <c r="N160" s="164"/>
      <c r="O160" s="164"/>
      <c r="P160" s="164"/>
      <c r="Q160" s="164"/>
      <c r="R160" s="164"/>
      <c r="S160" s="164"/>
      <c r="T160" s="164"/>
      <c r="U160" s="164"/>
      <c r="V160" s="164"/>
    </row>
    <row r="161" spans="1:22" ht="12">
      <c r="A161" s="137"/>
      <c r="B161" s="101"/>
      <c r="C161" s="137"/>
      <c r="D161" s="164"/>
      <c r="E161" s="164"/>
      <c r="F161" s="164"/>
      <c r="G161" s="164"/>
      <c r="H161" s="164"/>
      <c r="I161" s="164"/>
      <c r="J161" s="164"/>
      <c r="K161" s="164"/>
      <c r="L161" s="164"/>
      <c r="M161" s="164"/>
      <c r="N161" s="164"/>
      <c r="O161" s="164"/>
      <c r="P161" s="164"/>
      <c r="Q161" s="164"/>
      <c r="R161" s="164"/>
      <c r="S161" s="164"/>
      <c r="T161" s="164"/>
      <c r="U161" s="164"/>
      <c r="V161" s="164"/>
    </row>
    <row r="162" spans="1:22" ht="12">
      <c r="A162" s="137"/>
      <c r="B162" s="101"/>
      <c r="C162" s="137"/>
      <c r="D162" s="164"/>
      <c r="E162" s="164"/>
      <c r="F162" s="164"/>
      <c r="G162" s="164"/>
      <c r="H162" s="164"/>
      <c r="I162" s="164"/>
      <c r="J162" s="164"/>
      <c r="K162" s="164"/>
      <c r="L162" s="164"/>
      <c r="M162" s="164"/>
      <c r="N162" s="164"/>
      <c r="O162" s="164"/>
      <c r="P162" s="164"/>
      <c r="Q162" s="164"/>
      <c r="R162" s="164"/>
      <c r="S162" s="164"/>
      <c r="T162" s="164"/>
      <c r="U162" s="164"/>
      <c r="V162" s="164"/>
    </row>
    <row r="163" spans="1:22" ht="12">
      <c r="A163" s="137"/>
      <c r="B163" s="101"/>
      <c r="C163" s="137"/>
      <c r="D163" s="164"/>
      <c r="E163" s="164"/>
      <c r="F163" s="164"/>
      <c r="G163" s="164"/>
      <c r="H163" s="164"/>
      <c r="I163" s="164"/>
      <c r="J163" s="164"/>
      <c r="K163" s="164"/>
      <c r="L163" s="164"/>
      <c r="M163" s="164"/>
      <c r="N163" s="164"/>
      <c r="O163" s="164"/>
      <c r="P163" s="164"/>
      <c r="Q163" s="164"/>
      <c r="R163" s="164"/>
      <c r="S163" s="164"/>
      <c r="T163" s="164"/>
      <c r="U163" s="164"/>
      <c r="V163" s="164"/>
    </row>
    <row r="164" spans="1:22" ht="12">
      <c r="A164" s="137"/>
      <c r="B164" s="101"/>
      <c r="C164" s="137"/>
      <c r="D164" s="164"/>
      <c r="E164" s="164"/>
      <c r="F164" s="164"/>
      <c r="G164" s="164"/>
      <c r="H164" s="164"/>
      <c r="I164" s="164"/>
      <c r="J164" s="164"/>
      <c r="K164" s="164"/>
      <c r="L164" s="164"/>
      <c r="M164" s="164"/>
      <c r="N164" s="164"/>
      <c r="O164" s="164"/>
      <c r="P164" s="164"/>
      <c r="Q164" s="164"/>
      <c r="R164" s="164"/>
      <c r="S164" s="164"/>
      <c r="T164" s="164"/>
      <c r="U164" s="164"/>
      <c r="V164" s="164"/>
    </row>
    <row r="165" spans="1:22" ht="12">
      <c r="A165" s="137"/>
      <c r="B165" s="101"/>
      <c r="C165" s="137"/>
      <c r="D165" s="164"/>
      <c r="E165" s="164"/>
      <c r="F165" s="164"/>
      <c r="G165" s="164"/>
      <c r="H165" s="164"/>
      <c r="I165" s="164"/>
      <c r="J165" s="164"/>
      <c r="K165" s="164"/>
      <c r="L165" s="164"/>
      <c r="M165" s="164"/>
      <c r="N165" s="164"/>
      <c r="O165" s="164"/>
      <c r="P165" s="164"/>
      <c r="Q165" s="164"/>
      <c r="R165" s="164"/>
      <c r="S165" s="164"/>
      <c r="T165" s="164"/>
      <c r="U165" s="164"/>
      <c r="V165" s="164"/>
    </row>
    <row r="166" spans="1:22" ht="12">
      <c r="A166" s="137"/>
      <c r="B166" s="101"/>
      <c r="C166" s="137"/>
      <c r="D166" s="164"/>
      <c r="E166" s="164"/>
      <c r="F166" s="164"/>
      <c r="G166" s="164"/>
      <c r="H166" s="164"/>
      <c r="I166" s="164"/>
      <c r="J166" s="164"/>
      <c r="K166" s="164"/>
      <c r="L166" s="164"/>
      <c r="M166" s="164"/>
      <c r="N166" s="164"/>
      <c r="O166" s="164"/>
      <c r="P166" s="164"/>
      <c r="Q166" s="164"/>
      <c r="R166" s="164"/>
      <c r="S166" s="164"/>
      <c r="T166" s="164"/>
      <c r="U166" s="164"/>
      <c r="V166" s="164"/>
    </row>
    <row r="167" spans="1:22" ht="12">
      <c r="A167" s="137"/>
      <c r="B167" s="101"/>
      <c r="C167" s="137"/>
      <c r="D167" s="164"/>
      <c r="E167" s="164"/>
      <c r="F167" s="164"/>
      <c r="G167" s="164"/>
      <c r="H167" s="164"/>
      <c r="I167" s="164"/>
      <c r="J167" s="164"/>
      <c r="K167" s="164"/>
      <c r="L167" s="164"/>
      <c r="M167" s="164"/>
      <c r="N167" s="164"/>
      <c r="O167" s="164"/>
      <c r="P167" s="164"/>
      <c r="Q167" s="164"/>
      <c r="R167" s="164"/>
      <c r="S167" s="164"/>
      <c r="T167" s="164"/>
      <c r="U167" s="164"/>
      <c r="V167" s="164"/>
    </row>
    <row r="168" spans="1:22" ht="12">
      <c r="A168" s="137"/>
      <c r="B168" s="101"/>
      <c r="C168" s="137"/>
      <c r="D168" s="164"/>
      <c r="E168" s="164"/>
      <c r="F168" s="164"/>
      <c r="G168" s="164"/>
      <c r="H168" s="164"/>
      <c r="I168" s="164"/>
      <c r="J168" s="164"/>
      <c r="K168" s="164"/>
      <c r="L168" s="164"/>
      <c r="M168" s="164"/>
      <c r="N168" s="164"/>
      <c r="O168" s="164"/>
      <c r="P168" s="164"/>
      <c r="Q168" s="164"/>
      <c r="R168" s="164"/>
      <c r="S168" s="164"/>
      <c r="T168" s="164"/>
      <c r="U168" s="164"/>
      <c r="V168" s="164"/>
    </row>
    <row r="169" spans="1:22" ht="12">
      <c r="A169" s="137"/>
      <c r="B169" s="101"/>
      <c r="C169" s="137"/>
      <c r="D169" s="164"/>
      <c r="E169" s="164"/>
      <c r="F169" s="164"/>
      <c r="G169" s="164"/>
      <c r="H169" s="164"/>
      <c r="I169" s="164"/>
      <c r="J169" s="164"/>
      <c r="K169" s="164"/>
      <c r="L169" s="164"/>
      <c r="M169" s="164"/>
      <c r="N169" s="164"/>
      <c r="O169" s="164"/>
      <c r="P169" s="164"/>
      <c r="Q169" s="164"/>
      <c r="R169" s="164"/>
      <c r="S169" s="164"/>
      <c r="T169" s="164"/>
      <c r="U169" s="164"/>
      <c r="V169" s="164"/>
    </row>
    <row r="170" spans="1:22" ht="12">
      <c r="A170" s="137"/>
      <c r="B170" s="101"/>
      <c r="C170" s="137"/>
      <c r="D170" s="164"/>
      <c r="E170" s="164"/>
      <c r="F170" s="164"/>
      <c r="G170" s="164"/>
      <c r="H170" s="164"/>
      <c r="I170" s="164"/>
      <c r="J170" s="164"/>
      <c r="K170" s="164"/>
      <c r="L170" s="164"/>
      <c r="M170" s="164"/>
      <c r="N170" s="164"/>
      <c r="O170" s="164"/>
      <c r="P170" s="164"/>
      <c r="Q170" s="164"/>
      <c r="R170" s="164"/>
      <c r="S170" s="164"/>
      <c r="T170" s="164"/>
      <c r="U170" s="164"/>
      <c r="V170" s="164"/>
    </row>
    <row r="171" spans="1:22" ht="12">
      <c r="A171" s="137"/>
      <c r="B171" s="101"/>
      <c r="C171" s="137"/>
      <c r="D171" s="164"/>
      <c r="E171" s="164"/>
      <c r="F171" s="164"/>
      <c r="G171" s="164"/>
      <c r="H171" s="164"/>
      <c r="I171" s="164"/>
      <c r="J171" s="164"/>
      <c r="K171" s="164"/>
      <c r="L171" s="164"/>
      <c r="M171" s="164"/>
      <c r="N171" s="164"/>
      <c r="O171" s="164"/>
      <c r="P171" s="164"/>
      <c r="Q171" s="164"/>
      <c r="R171" s="164"/>
      <c r="S171" s="164"/>
      <c r="T171" s="164"/>
      <c r="U171" s="164"/>
      <c r="V171" s="164"/>
    </row>
    <row r="172" spans="1:22" ht="12">
      <c r="A172" s="137"/>
      <c r="B172" s="101"/>
      <c r="C172" s="137"/>
      <c r="D172" s="164"/>
      <c r="E172" s="164"/>
      <c r="F172" s="164"/>
      <c r="G172" s="164"/>
      <c r="H172" s="164"/>
      <c r="I172" s="164"/>
      <c r="J172" s="164"/>
      <c r="K172" s="164"/>
      <c r="L172" s="164"/>
      <c r="M172" s="164"/>
      <c r="N172" s="164"/>
      <c r="O172" s="164"/>
      <c r="P172" s="164"/>
      <c r="Q172" s="164"/>
      <c r="R172" s="164"/>
      <c r="S172" s="164"/>
      <c r="T172" s="164"/>
      <c r="U172" s="164"/>
      <c r="V172" s="164"/>
    </row>
    <row r="173" spans="1:22" ht="12">
      <c r="A173" s="137"/>
      <c r="B173" s="101"/>
      <c r="C173" s="137"/>
      <c r="D173" s="164"/>
      <c r="E173" s="164"/>
      <c r="F173" s="164"/>
      <c r="G173" s="164"/>
      <c r="H173" s="164"/>
      <c r="I173" s="164"/>
      <c r="J173" s="164"/>
      <c r="K173" s="164"/>
      <c r="L173" s="164"/>
      <c r="M173" s="164"/>
      <c r="N173" s="164"/>
      <c r="O173" s="164"/>
      <c r="P173" s="164"/>
      <c r="Q173" s="164"/>
      <c r="R173" s="164"/>
      <c r="S173" s="164"/>
      <c r="T173" s="164"/>
      <c r="U173" s="164"/>
      <c r="V173" s="164"/>
    </row>
    <row r="174" spans="1:22" ht="12">
      <c r="A174" s="137"/>
      <c r="B174" s="101"/>
      <c r="C174" s="137"/>
      <c r="D174" s="164"/>
      <c r="E174" s="164"/>
      <c r="F174" s="164"/>
      <c r="G174" s="164"/>
      <c r="H174" s="164"/>
      <c r="I174" s="164"/>
      <c r="J174" s="164"/>
      <c r="K174" s="164"/>
      <c r="L174" s="164"/>
      <c r="M174" s="164"/>
      <c r="N174" s="164"/>
      <c r="O174" s="164"/>
      <c r="P174" s="164"/>
      <c r="Q174" s="164"/>
      <c r="R174" s="164"/>
      <c r="S174" s="164"/>
      <c r="T174" s="164"/>
      <c r="U174" s="164"/>
      <c r="V174" s="164"/>
    </row>
    <row r="175" spans="1:22" ht="12">
      <c r="A175" s="137"/>
      <c r="B175" s="101"/>
      <c r="C175" s="137"/>
      <c r="D175" s="164"/>
      <c r="E175" s="164"/>
      <c r="F175" s="164"/>
      <c r="G175" s="164"/>
      <c r="H175" s="164"/>
      <c r="I175" s="164"/>
      <c r="J175" s="164"/>
      <c r="K175" s="164"/>
      <c r="L175" s="164"/>
      <c r="M175" s="164"/>
      <c r="N175" s="164"/>
      <c r="O175" s="164"/>
      <c r="P175" s="164"/>
      <c r="Q175" s="164"/>
      <c r="R175" s="164"/>
      <c r="S175" s="164"/>
      <c r="T175" s="164"/>
      <c r="U175" s="164"/>
      <c r="V175" s="164"/>
    </row>
    <row r="176" spans="1:22" ht="12">
      <c r="A176" s="137"/>
      <c r="B176" s="101"/>
      <c r="C176" s="137"/>
      <c r="D176" s="164"/>
      <c r="E176" s="164"/>
      <c r="F176" s="164"/>
      <c r="G176" s="164"/>
      <c r="H176" s="164"/>
      <c r="I176" s="164"/>
      <c r="J176" s="164"/>
      <c r="K176" s="164"/>
      <c r="L176" s="164"/>
      <c r="M176" s="164"/>
      <c r="N176" s="164"/>
      <c r="O176" s="164"/>
      <c r="P176" s="164"/>
      <c r="Q176" s="164"/>
      <c r="R176" s="164"/>
      <c r="S176" s="164"/>
      <c r="T176" s="164"/>
      <c r="U176" s="164"/>
      <c r="V176" s="164"/>
    </row>
    <row r="177" spans="1:22" ht="12">
      <c r="A177" s="137"/>
      <c r="B177" s="101"/>
      <c r="C177" s="137"/>
      <c r="D177" s="164"/>
      <c r="E177" s="164"/>
      <c r="F177" s="164"/>
      <c r="G177" s="164"/>
      <c r="H177" s="164"/>
      <c r="I177" s="164"/>
      <c r="J177" s="164"/>
      <c r="K177" s="164"/>
      <c r="L177" s="164"/>
      <c r="M177" s="164"/>
      <c r="N177" s="164"/>
      <c r="O177" s="164"/>
      <c r="P177" s="164"/>
      <c r="Q177" s="164"/>
      <c r="R177" s="164"/>
      <c r="S177" s="164"/>
      <c r="T177" s="164"/>
      <c r="U177" s="164"/>
      <c r="V177" s="164"/>
    </row>
    <row r="178" spans="1:22" ht="12">
      <c r="A178" s="137"/>
      <c r="B178" s="101"/>
      <c r="C178" s="137"/>
      <c r="D178" s="164"/>
      <c r="E178" s="164"/>
      <c r="F178" s="164"/>
      <c r="G178" s="164"/>
      <c r="H178" s="164"/>
      <c r="I178" s="164"/>
      <c r="J178" s="164"/>
      <c r="K178" s="164"/>
      <c r="L178" s="164"/>
      <c r="M178" s="164"/>
      <c r="N178" s="164"/>
      <c r="O178" s="164"/>
      <c r="P178" s="164"/>
      <c r="Q178" s="164"/>
      <c r="R178" s="164"/>
      <c r="S178" s="164"/>
      <c r="T178" s="164"/>
      <c r="U178" s="164"/>
      <c r="V178" s="164"/>
    </row>
    <row r="179" spans="1:22" ht="12">
      <c r="A179" s="137"/>
      <c r="B179" s="101"/>
      <c r="C179" s="137"/>
      <c r="D179" s="164"/>
      <c r="E179" s="164"/>
      <c r="F179" s="164"/>
      <c r="G179" s="164"/>
      <c r="H179" s="164"/>
      <c r="I179" s="164"/>
      <c r="J179" s="164"/>
      <c r="K179" s="164"/>
      <c r="L179" s="164"/>
      <c r="M179" s="164"/>
      <c r="N179" s="164"/>
      <c r="O179" s="164"/>
      <c r="P179" s="164"/>
      <c r="Q179" s="164"/>
      <c r="R179" s="164"/>
      <c r="S179" s="164"/>
      <c r="T179" s="164"/>
      <c r="U179" s="164"/>
      <c r="V179" s="164"/>
    </row>
    <row r="180" spans="1:22" ht="12">
      <c r="A180" s="137"/>
      <c r="B180" s="101"/>
      <c r="C180" s="137"/>
      <c r="D180" s="164"/>
      <c r="E180" s="164"/>
      <c r="F180" s="164"/>
      <c r="G180" s="164"/>
      <c r="H180" s="164"/>
      <c r="I180" s="164"/>
      <c r="J180" s="164"/>
      <c r="K180" s="164"/>
      <c r="L180" s="164"/>
      <c r="M180" s="164"/>
      <c r="N180" s="164"/>
      <c r="O180" s="164"/>
      <c r="P180" s="164"/>
      <c r="Q180" s="164"/>
      <c r="R180" s="164"/>
      <c r="S180" s="164"/>
      <c r="T180" s="164"/>
      <c r="U180" s="164"/>
      <c r="V180" s="164"/>
    </row>
    <row r="181" spans="1:22" ht="12">
      <c r="A181" s="137"/>
      <c r="B181" s="101"/>
      <c r="C181" s="137"/>
      <c r="D181" s="164"/>
      <c r="E181" s="164"/>
      <c r="F181" s="164"/>
      <c r="G181" s="164"/>
      <c r="H181" s="164"/>
      <c r="I181" s="164"/>
      <c r="J181" s="164"/>
      <c r="K181" s="164"/>
      <c r="L181" s="164"/>
      <c r="M181" s="164"/>
      <c r="N181" s="164"/>
      <c r="O181" s="164"/>
      <c r="P181" s="164"/>
      <c r="Q181" s="164"/>
      <c r="R181" s="164"/>
      <c r="S181" s="164"/>
      <c r="T181" s="164"/>
      <c r="U181" s="164"/>
      <c r="V181" s="164"/>
    </row>
    <row r="182" spans="1:22" ht="12">
      <c r="A182" s="137"/>
      <c r="B182" s="101"/>
      <c r="C182" s="137"/>
      <c r="D182" s="164"/>
      <c r="E182" s="164"/>
      <c r="F182" s="164"/>
      <c r="G182" s="164"/>
      <c r="H182" s="164"/>
      <c r="I182" s="164"/>
      <c r="J182" s="164"/>
      <c r="K182" s="164"/>
      <c r="L182" s="164"/>
      <c r="M182" s="164"/>
      <c r="N182" s="164"/>
      <c r="O182" s="164"/>
      <c r="P182" s="164"/>
      <c r="Q182" s="164"/>
      <c r="R182" s="164"/>
      <c r="S182" s="164"/>
      <c r="T182" s="164"/>
      <c r="U182" s="164"/>
      <c r="V182" s="164"/>
    </row>
    <row r="183" spans="1:22" ht="12">
      <c r="A183" s="137"/>
      <c r="B183" s="101"/>
      <c r="C183" s="137"/>
      <c r="D183" s="164"/>
      <c r="E183" s="164"/>
      <c r="F183" s="164"/>
      <c r="G183" s="164"/>
      <c r="H183" s="164"/>
      <c r="I183" s="164"/>
      <c r="J183" s="164"/>
      <c r="K183" s="164"/>
      <c r="L183" s="164"/>
      <c r="M183" s="164"/>
      <c r="N183" s="164"/>
      <c r="O183" s="164"/>
      <c r="P183" s="164"/>
      <c r="Q183" s="164"/>
      <c r="R183" s="164"/>
      <c r="S183" s="164"/>
      <c r="T183" s="164"/>
      <c r="U183" s="164"/>
      <c r="V183" s="164"/>
    </row>
    <row r="184" spans="1:22" ht="12">
      <c r="A184" s="137"/>
      <c r="B184" s="101"/>
      <c r="C184" s="137"/>
      <c r="D184" s="164"/>
      <c r="E184" s="164"/>
      <c r="F184" s="164"/>
      <c r="G184" s="164"/>
      <c r="H184" s="164"/>
      <c r="I184" s="164"/>
      <c r="J184" s="164"/>
      <c r="K184" s="164"/>
      <c r="L184" s="164"/>
      <c r="M184" s="164"/>
      <c r="N184" s="164"/>
      <c r="O184" s="164"/>
      <c r="P184" s="164"/>
      <c r="Q184" s="164"/>
      <c r="R184" s="164"/>
      <c r="S184" s="164"/>
      <c r="T184" s="164"/>
      <c r="U184" s="164"/>
      <c r="V184" s="164"/>
    </row>
    <row r="185" spans="1:22" ht="12">
      <c r="A185" s="137"/>
      <c r="B185" s="101"/>
      <c r="C185" s="137"/>
      <c r="D185" s="164"/>
      <c r="E185" s="164"/>
      <c r="F185" s="164"/>
      <c r="G185" s="164"/>
      <c r="H185" s="164"/>
      <c r="I185" s="164"/>
      <c r="J185" s="164"/>
      <c r="K185" s="164"/>
      <c r="L185" s="164"/>
      <c r="M185" s="164"/>
      <c r="N185" s="164"/>
      <c r="O185" s="164"/>
      <c r="P185" s="164"/>
      <c r="Q185" s="164"/>
      <c r="R185" s="164"/>
      <c r="S185" s="164"/>
      <c r="T185" s="164"/>
      <c r="U185" s="164"/>
      <c r="V185" s="164"/>
    </row>
    <row r="186" spans="1:22" ht="12">
      <c r="A186" s="137"/>
      <c r="B186" s="101"/>
      <c r="C186" s="137"/>
      <c r="D186" s="164"/>
      <c r="E186" s="164"/>
      <c r="F186" s="164"/>
      <c r="G186" s="164"/>
      <c r="H186" s="164"/>
      <c r="I186" s="164"/>
      <c r="J186" s="164"/>
      <c r="K186" s="164"/>
      <c r="L186" s="164"/>
      <c r="M186" s="164"/>
      <c r="N186" s="164"/>
      <c r="O186" s="164"/>
      <c r="P186" s="164"/>
      <c r="Q186" s="164"/>
      <c r="R186" s="164"/>
      <c r="S186" s="164"/>
      <c r="T186" s="164"/>
      <c r="U186" s="164"/>
      <c r="V186" s="164"/>
    </row>
    <row r="187" spans="1:22" ht="12">
      <c r="A187" s="137"/>
      <c r="B187" s="101"/>
      <c r="C187" s="137"/>
      <c r="D187" s="164"/>
      <c r="E187" s="164"/>
      <c r="F187" s="164"/>
      <c r="G187" s="164"/>
      <c r="H187" s="164"/>
      <c r="I187" s="164"/>
      <c r="J187" s="164"/>
      <c r="K187" s="164"/>
      <c r="L187" s="164"/>
      <c r="M187" s="164"/>
      <c r="N187" s="164"/>
      <c r="O187" s="164"/>
      <c r="P187" s="164"/>
      <c r="Q187" s="164"/>
      <c r="R187" s="164"/>
      <c r="S187" s="164"/>
      <c r="T187" s="164"/>
      <c r="U187" s="164"/>
      <c r="V187" s="164"/>
    </row>
    <row r="188" spans="1:22" ht="12">
      <c r="A188" s="137"/>
      <c r="B188" s="101"/>
      <c r="C188" s="137"/>
      <c r="D188" s="164"/>
      <c r="E188" s="164"/>
      <c r="F188" s="164"/>
      <c r="G188" s="164"/>
      <c r="H188" s="164"/>
      <c r="I188" s="164"/>
      <c r="J188" s="164"/>
      <c r="K188" s="164"/>
      <c r="L188" s="164"/>
      <c r="M188" s="164"/>
      <c r="N188" s="164"/>
      <c r="O188" s="164"/>
      <c r="P188" s="164"/>
      <c r="Q188" s="164"/>
      <c r="R188" s="164"/>
      <c r="S188" s="164"/>
      <c r="T188" s="164"/>
      <c r="U188" s="164"/>
      <c r="V188" s="164"/>
    </row>
    <row r="189" spans="1:22" ht="12">
      <c r="A189" s="137"/>
      <c r="B189" s="101"/>
      <c r="C189" s="137"/>
      <c r="D189" s="164"/>
      <c r="E189" s="164"/>
      <c r="F189" s="164"/>
      <c r="G189" s="164"/>
      <c r="H189" s="164"/>
      <c r="I189" s="164"/>
      <c r="J189" s="164"/>
      <c r="K189" s="164"/>
      <c r="L189" s="164"/>
      <c r="M189" s="164"/>
      <c r="N189" s="164"/>
      <c r="O189" s="164"/>
      <c r="P189" s="164"/>
      <c r="Q189" s="164"/>
      <c r="R189" s="164"/>
      <c r="S189" s="164"/>
      <c r="T189" s="164"/>
      <c r="U189" s="164"/>
      <c r="V189" s="164"/>
    </row>
    <row r="190" spans="1:22" ht="12">
      <c r="A190" s="137"/>
      <c r="B190" s="101"/>
      <c r="C190" s="137"/>
      <c r="D190" s="164"/>
      <c r="E190" s="164"/>
      <c r="F190" s="164"/>
      <c r="G190" s="164"/>
      <c r="H190" s="164"/>
      <c r="I190" s="164"/>
      <c r="J190" s="164"/>
      <c r="K190" s="164"/>
      <c r="L190" s="164"/>
      <c r="M190" s="164"/>
      <c r="N190" s="164"/>
      <c r="O190" s="164"/>
      <c r="P190" s="164"/>
      <c r="Q190" s="164"/>
      <c r="R190" s="164"/>
      <c r="S190" s="164"/>
      <c r="T190" s="164"/>
      <c r="U190" s="164"/>
      <c r="V190" s="164"/>
    </row>
    <row r="191" spans="1:22" ht="12">
      <c r="A191" s="137"/>
      <c r="B191" s="101"/>
      <c r="C191" s="137"/>
      <c r="D191" s="164"/>
      <c r="E191" s="164"/>
      <c r="F191" s="164"/>
      <c r="G191" s="164"/>
      <c r="H191" s="164"/>
      <c r="I191" s="164"/>
      <c r="J191" s="164"/>
      <c r="K191" s="164"/>
      <c r="L191" s="164"/>
      <c r="M191" s="164"/>
      <c r="N191" s="164"/>
      <c r="O191" s="164"/>
      <c r="P191" s="164"/>
      <c r="Q191" s="164"/>
      <c r="R191" s="164"/>
      <c r="S191" s="164"/>
      <c r="T191" s="164"/>
      <c r="U191" s="164"/>
      <c r="V191" s="164"/>
    </row>
    <row r="192" spans="1:22" ht="12">
      <c r="A192" s="137"/>
      <c r="B192" s="101"/>
      <c r="C192" s="137"/>
      <c r="D192" s="164"/>
      <c r="E192" s="164"/>
      <c r="F192" s="164"/>
      <c r="G192" s="164"/>
      <c r="H192" s="164"/>
      <c r="I192" s="164"/>
      <c r="J192" s="164"/>
      <c r="K192" s="164"/>
      <c r="L192" s="164"/>
      <c r="M192" s="164"/>
      <c r="N192" s="164"/>
      <c r="O192" s="164"/>
      <c r="P192" s="164"/>
      <c r="Q192" s="164"/>
      <c r="R192" s="164"/>
      <c r="S192" s="164"/>
      <c r="T192" s="164"/>
      <c r="U192" s="164"/>
      <c r="V192" s="164"/>
    </row>
    <row r="193" spans="1:22" ht="12">
      <c r="A193" s="137"/>
      <c r="B193" s="101"/>
      <c r="C193" s="137"/>
      <c r="D193" s="164"/>
      <c r="E193" s="164"/>
      <c r="F193" s="164"/>
      <c r="G193" s="164"/>
      <c r="H193" s="164"/>
      <c r="I193" s="164"/>
      <c r="J193" s="164"/>
      <c r="K193" s="164"/>
      <c r="L193" s="164"/>
      <c r="M193" s="164"/>
      <c r="N193" s="164"/>
      <c r="O193" s="164"/>
      <c r="P193" s="164"/>
      <c r="Q193" s="164"/>
      <c r="R193" s="164"/>
      <c r="S193" s="164"/>
      <c r="T193" s="164"/>
      <c r="U193" s="164"/>
      <c r="V193" s="164"/>
    </row>
    <row r="194" spans="1:22" ht="12">
      <c r="A194" s="137"/>
      <c r="B194" s="101"/>
      <c r="C194" s="137"/>
      <c r="D194" s="164"/>
      <c r="E194" s="164"/>
      <c r="F194" s="164"/>
      <c r="G194" s="164"/>
      <c r="H194" s="164"/>
      <c r="I194" s="164"/>
      <c r="J194" s="164"/>
      <c r="K194" s="164"/>
      <c r="L194" s="164"/>
      <c r="M194" s="164"/>
      <c r="N194" s="164"/>
      <c r="O194" s="164"/>
      <c r="P194" s="164"/>
      <c r="Q194" s="164"/>
      <c r="R194" s="164"/>
      <c r="S194" s="164"/>
      <c r="T194" s="164"/>
      <c r="U194" s="164"/>
      <c r="V194" s="164"/>
    </row>
    <row r="195" spans="1:22" ht="12">
      <c r="A195" s="137"/>
      <c r="B195" s="101"/>
      <c r="C195" s="137"/>
      <c r="D195" s="164"/>
      <c r="E195" s="164"/>
      <c r="F195" s="164"/>
      <c r="G195" s="164"/>
      <c r="H195" s="164"/>
      <c r="I195" s="164"/>
      <c r="J195" s="164"/>
      <c r="K195" s="164"/>
      <c r="L195" s="164"/>
      <c r="M195" s="164"/>
      <c r="N195" s="164"/>
      <c r="O195" s="164"/>
      <c r="P195" s="164"/>
      <c r="Q195" s="164"/>
      <c r="R195" s="164"/>
      <c r="S195" s="164"/>
      <c r="T195" s="164"/>
      <c r="U195" s="164"/>
      <c r="V195" s="164"/>
    </row>
    <row r="196" spans="1:22" ht="12">
      <c r="A196" s="137"/>
      <c r="B196" s="101"/>
      <c r="C196" s="137"/>
      <c r="D196" s="164"/>
      <c r="E196" s="164"/>
      <c r="F196" s="164"/>
      <c r="G196" s="164"/>
      <c r="H196" s="164"/>
      <c r="I196" s="164"/>
      <c r="J196" s="164"/>
      <c r="K196" s="164"/>
      <c r="L196" s="164"/>
      <c r="M196" s="164"/>
      <c r="N196" s="164"/>
      <c r="O196" s="164"/>
      <c r="P196" s="164"/>
      <c r="Q196" s="164"/>
      <c r="R196" s="164"/>
      <c r="S196" s="164"/>
      <c r="T196" s="164"/>
      <c r="U196" s="164"/>
      <c r="V196" s="164"/>
    </row>
    <row r="197" spans="1:22" ht="12">
      <c r="A197" s="137"/>
      <c r="B197" s="101"/>
      <c r="C197" s="137"/>
      <c r="D197" s="164"/>
      <c r="E197" s="164"/>
      <c r="F197" s="164"/>
      <c r="G197" s="164"/>
      <c r="H197" s="164"/>
      <c r="I197" s="164"/>
      <c r="J197" s="164"/>
      <c r="K197" s="164"/>
      <c r="L197" s="164"/>
      <c r="M197" s="164"/>
      <c r="N197" s="164"/>
      <c r="O197" s="164"/>
      <c r="P197" s="164"/>
      <c r="Q197" s="164"/>
      <c r="R197" s="164"/>
      <c r="S197" s="164"/>
      <c r="T197" s="164"/>
      <c r="U197" s="164"/>
      <c r="V197" s="164"/>
    </row>
    <row r="198" spans="1:22" ht="12">
      <c r="A198" s="137"/>
      <c r="B198" s="101"/>
      <c r="C198" s="137"/>
      <c r="D198" s="164"/>
      <c r="E198" s="164"/>
      <c r="F198" s="164"/>
      <c r="G198" s="164"/>
      <c r="H198" s="164"/>
      <c r="I198" s="164"/>
      <c r="J198" s="164"/>
      <c r="K198" s="164"/>
      <c r="L198" s="164"/>
      <c r="M198" s="164"/>
      <c r="N198" s="164"/>
      <c r="O198" s="164"/>
      <c r="P198" s="164"/>
      <c r="Q198" s="164"/>
      <c r="R198" s="164"/>
      <c r="S198" s="164"/>
      <c r="T198" s="164"/>
      <c r="U198" s="164"/>
      <c r="V198" s="164"/>
    </row>
    <row r="199" spans="1:22" ht="12">
      <c r="A199" s="137"/>
      <c r="B199" s="101"/>
      <c r="C199" s="137"/>
      <c r="D199" s="164"/>
      <c r="E199" s="164"/>
      <c r="F199" s="164"/>
      <c r="G199" s="164"/>
      <c r="H199" s="164"/>
      <c r="I199" s="164"/>
      <c r="J199" s="164"/>
      <c r="K199" s="164"/>
      <c r="L199" s="164"/>
      <c r="M199" s="164"/>
      <c r="N199" s="164"/>
      <c r="O199" s="164"/>
      <c r="P199" s="164"/>
      <c r="Q199" s="164"/>
      <c r="R199" s="164"/>
      <c r="S199" s="164"/>
      <c r="T199" s="164"/>
      <c r="U199" s="164"/>
      <c r="V199" s="164"/>
    </row>
    <row r="200" spans="1:22" ht="12">
      <c r="A200" s="137"/>
      <c r="B200" s="101"/>
      <c r="C200" s="137"/>
      <c r="D200" s="164"/>
      <c r="E200" s="164"/>
      <c r="F200" s="164"/>
      <c r="G200" s="164"/>
      <c r="H200" s="164"/>
      <c r="I200" s="164"/>
      <c r="J200" s="164"/>
      <c r="K200" s="164"/>
      <c r="L200" s="164"/>
      <c r="M200" s="164"/>
      <c r="N200" s="164"/>
      <c r="O200" s="164"/>
      <c r="P200" s="164"/>
      <c r="Q200" s="164"/>
      <c r="R200" s="164"/>
      <c r="S200" s="164"/>
      <c r="T200" s="164"/>
      <c r="U200" s="164"/>
      <c r="V200" s="164"/>
    </row>
    <row r="201" spans="1:22" ht="12">
      <c r="A201" s="137"/>
      <c r="B201" s="101"/>
      <c r="C201" s="137"/>
      <c r="D201" s="164"/>
      <c r="E201" s="164"/>
      <c r="F201" s="164"/>
      <c r="G201" s="164"/>
      <c r="H201" s="164"/>
      <c r="I201" s="164"/>
      <c r="J201" s="164"/>
      <c r="K201" s="164"/>
      <c r="L201" s="164"/>
      <c r="M201" s="164"/>
      <c r="N201" s="164"/>
      <c r="O201" s="164"/>
      <c r="P201" s="164"/>
      <c r="Q201" s="164"/>
      <c r="R201" s="164"/>
      <c r="S201" s="164"/>
      <c r="T201" s="164"/>
      <c r="U201" s="164"/>
      <c r="V201" s="164"/>
    </row>
    <row r="202" spans="1:22" ht="12">
      <c r="A202" s="137"/>
      <c r="B202" s="101"/>
      <c r="C202" s="137"/>
      <c r="D202" s="164"/>
      <c r="E202" s="164"/>
      <c r="F202" s="164"/>
      <c r="G202" s="164"/>
      <c r="H202" s="164"/>
      <c r="I202" s="164"/>
      <c r="J202" s="164"/>
      <c r="K202" s="164"/>
      <c r="L202" s="164"/>
      <c r="M202" s="164"/>
      <c r="N202" s="164"/>
      <c r="O202" s="164"/>
      <c r="P202" s="164"/>
      <c r="Q202" s="164"/>
      <c r="R202" s="164"/>
      <c r="S202" s="164"/>
      <c r="T202" s="164"/>
      <c r="U202" s="164"/>
      <c r="V202" s="164"/>
    </row>
    <row r="203" spans="1:22" ht="12">
      <c r="A203" s="137"/>
      <c r="B203" s="101"/>
      <c r="C203" s="137"/>
      <c r="D203" s="164"/>
      <c r="E203" s="164"/>
      <c r="F203" s="164"/>
      <c r="G203" s="164"/>
      <c r="H203" s="164"/>
      <c r="I203" s="164"/>
      <c r="J203" s="164"/>
      <c r="K203" s="164"/>
      <c r="L203" s="164"/>
      <c r="M203" s="164"/>
      <c r="N203" s="164"/>
      <c r="O203" s="164"/>
      <c r="P203" s="164"/>
      <c r="Q203" s="164"/>
      <c r="R203" s="164"/>
      <c r="S203" s="164"/>
      <c r="T203" s="164"/>
      <c r="U203" s="164"/>
      <c r="V203" s="164"/>
    </row>
    <row r="204" spans="1:22" ht="12">
      <c r="A204" s="137"/>
      <c r="B204" s="101"/>
      <c r="C204" s="137"/>
      <c r="D204" s="164"/>
      <c r="E204" s="164"/>
      <c r="F204" s="164"/>
      <c r="G204" s="164"/>
      <c r="H204" s="164"/>
      <c r="I204" s="164"/>
      <c r="J204" s="164"/>
      <c r="K204" s="164"/>
      <c r="L204" s="164"/>
      <c r="M204" s="164"/>
      <c r="N204" s="164"/>
      <c r="O204" s="164"/>
      <c r="P204" s="164"/>
      <c r="Q204" s="164"/>
      <c r="R204" s="164"/>
      <c r="S204" s="164"/>
      <c r="T204" s="164"/>
      <c r="U204" s="164"/>
      <c r="V204" s="164"/>
    </row>
    <row r="205" spans="1:22" ht="12">
      <c r="A205" s="137"/>
      <c r="B205" s="101"/>
      <c r="C205" s="137"/>
      <c r="D205" s="164"/>
      <c r="E205" s="164"/>
      <c r="F205" s="164"/>
      <c r="G205" s="164"/>
      <c r="H205" s="164"/>
      <c r="I205" s="164"/>
      <c r="J205" s="164"/>
      <c r="K205" s="164"/>
      <c r="L205" s="164"/>
      <c r="M205" s="164"/>
      <c r="N205" s="164"/>
      <c r="O205" s="164"/>
      <c r="P205" s="164"/>
      <c r="Q205" s="164"/>
      <c r="R205" s="164"/>
      <c r="S205" s="164"/>
      <c r="T205" s="164"/>
      <c r="U205" s="164"/>
      <c r="V205" s="164"/>
    </row>
    <row r="206" spans="1:22" ht="12">
      <c r="A206" s="137"/>
      <c r="B206" s="101"/>
      <c r="C206" s="137"/>
      <c r="D206" s="164"/>
      <c r="E206" s="164"/>
      <c r="F206" s="164"/>
      <c r="G206" s="164"/>
      <c r="H206" s="164"/>
      <c r="I206" s="164"/>
      <c r="J206" s="164"/>
      <c r="K206" s="164"/>
      <c r="L206" s="164"/>
      <c r="M206" s="164"/>
      <c r="N206" s="164"/>
      <c r="O206" s="164"/>
      <c r="P206" s="164"/>
      <c r="Q206" s="164"/>
      <c r="R206" s="164"/>
      <c r="S206" s="164"/>
      <c r="T206" s="164"/>
      <c r="U206" s="164"/>
      <c r="V206" s="164"/>
    </row>
    <row r="207" spans="1:22" ht="12">
      <c r="A207" s="137"/>
      <c r="B207" s="101"/>
      <c r="C207" s="137"/>
      <c r="D207" s="164"/>
      <c r="E207" s="164"/>
      <c r="F207" s="164"/>
      <c r="G207" s="164"/>
      <c r="H207" s="164"/>
      <c r="I207" s="164"/>
      <c r="J207" s="164"/>
      <c r="K207" s="164"/>
      <c r="L207" s="164"/>
      <c r="M207" s="164"/>
      <c r="N207" s="164"/>
      <c r="O207" s="164"/>
      <c r="P207" s="164"/>
      <c r="Q207" s="164"/>
      <c r="R207" s="164"/>
      <c r="S207" s="164"/>
      <c r="T207" s="164"/>
      <c r="U207" s="164"/>
      <c r="V207" s="164"/>
    </row>
    <row r="208" spans="1:22" ht="12">
      <c r="A208" s="137"/>
      <c r="B208" s="101"/>
      <c r="C208" s="137"/>
      <c r="D208" s="164"/>
      <c r="E208" s="164"/>
      <c r="F208" s="164"/>
      <c r="G208" s="164"/>
      <c r="H208" s="164"/>
      <c r="I208" s="164"/>
      <c r="J208" s="164"/>
      <c r="K208" s="164"/>
      <c r="L208" s="164"/>
      <c r="M208" s="164"/>
      <c r="N208" s="164"/>
      <c r="O208" s="164"/>
      <c r="P208" s="164"/>
      <c r="Q208" s="164"/>
      <c r="R208" s="164"/>
      <c r="S208" s="164"/>
      <c r="T208" s="164"/>
      <c r="U208" s="164"/>
      <c r="V208" s="164"/>
    </row>
    <row r="209" spans="1:22" ht="12">
      <c r="A209" s="137"/>
      <c r="B209" s="101"/>
      <c r="C209" s="137"/>
      <c r="D209" s="164"/>
      <c r="E209" s="164"/>
      <c r="F209" s="164"/>
      <c r="G209" s="164"/>
      <c r="H209" s="164"/>
      <c r="I209" s="164"/>
      <c r="J209" s="164"/>
      <c r="K209" s="164"/>
      <c r="L209" s="164"/>
      <c r="M209" s="164"/>
      <c r="N209" s="164"/>
      <c r="O209" s="164"/>
      <c r="P209" s="164"/>
      <c r="Q209" s="164"/>
      <c r="R209" s="164"/>
      <c r="S209" s="164"/>
      <c r="T209" s="164"/>
      <c r="U209" s="164"/>
      <c r="V209" s="164"/>
    </row>
    <row r="210" spans="1:22" ht="12">
      <c r="A210" s="137"/>
      <c r="B210" s="101"/>
      <c r="C210" s="137"/>
      <c r="D210" s="164"/>
      <c r="E210" s="164"/>
      <c r="F210" s="164"/>
      <c r="G210" s="164"/>
      <c r="H210" s="164"/>
      <c r="I210" s="164"/>
      <c r="J210" s="164"/>
      <c r="K210" s="164"/>
      <c r="L210" s="164"/>
      <c r="M210" s="164"/>
      <c r="N210" s="164"/>
      <c r="O210" s="164"/>
      <c r="P210" s="164"/>
      <c r="Q210" s="164"/>
      <c r="R210" s="164"/>
      <c r="S210" s="164"/>
      <c r="T210" s="164"/>
      <c r="U210" s="164"/>
      <c r="V210" s="164"/>
    </row>
    <row r="211" spans="1:22" ht="12">
      <c r="A211" s="137"/>
      <c r="B211" s="101"/>
      <c r="C211" s="137"/>
      <c r="D211" s="164"/>
      <c r="E211" s="164"/>
      <c r="F211" s="164"/>
      <c r="G211" s="164"/>
      <c r="H211" s="164"/>
      <c r="I211" s="164"/>
      <c r="J211" s="164"/>
      <c r="K211" s="164"/>
      <c r="L211" s="164"/>
      <c r="M211" s="164"/>
      <c r="N211" s="164"/>
      <c r="O211" s="164"/>
      <c r="P211" s="164"/>
      <c r="Q211" s="164"/>
      <c r="R211" s="164"/>
      <c r="S211" s="164"/>
      <c r="T211" s="164"/>
      <c r="U211" s="164"/>
      <c r="V211" s="164"/>
    </row>
    <row r="212" spans="1:22" ht="12">
      <c r="A212" s="137"/>
      <c r="B212" s="101"/>
      <c r="C212" s="137"/>
      <c r="D212" s="164"/>
      <c r="E212" s="164"/>
      <c r="F212" s="164"/>
      <c r="G212" s="164"/>
      <c r="H212" s="164"/>
      <c r="I212" s="164"/>
      <c r="J212" s="164"/>
      <c r="K212" s="164"/>
      <c r="L212" s="164"/>
      <c r="M212" s="164"/>
      <c r="N212" s="164"/>
      <c r="O212" s="164"/>
      <c r="P212" s="164"/>
      <c r="Q212" s="164"/>
      <c r="R212" s="164"/>
      <c r="S212" s="164"/>
      <c r="T212" s="164"/>
      <c r="U212" s="164"/>
      <c r="V212" s="164"/>
    </row>
    <row r="213" spans="1:22" ht="12">
      <c r="A213" s="137"/>
      <c r="B213" s="101"/>
      <c r="C213" s="137"/>
      <c r="D213" s="164"/>
      <c r="E213" s="164"/>
      <c r="F213" s="164"/>
      <c r="G213" s="164"/>
      <c r="H213" s="164"/>
      <c r="I213" s="164"/>
      <c r="J213" s="164"/>
      <c r="K213" s="164"/>
      <c r="L213" s="164"/>
      <c r="M213" s="164"/>
      <c r="N213" s="164"/>
      <c r="O213" s="164"/>
      <c r="P213" s="164"/>
      <c r="Q213" s="164"/>
      <c r="R213" s="164"/>
      <c r="S213" s="164"/>
      <c r="T213" s="164"/>
      <c r="U213" s="164"/>
      <c r="V213" s="164"/>
    </row>
    <row r="214" spans="1:22" ht="12">
      <c r="A214" s="137"/>
      <c r="B214" s="101"/>
      <c r="C214" s="137"/>
      <c r="D214" s="164"/>
      <c r="E214" s="164"/>
      <c r="F214" s="164"/>
      <c r="G214" s="164"/>
      <c r="H214" s="164"/>
      <c r="I214" s="164"/>
      <c r="J214" s="164"/>
      <c r="K214" s="164"/>
      <c r="L214" s="164"/>
      <c r="M214" s="164"/>
      <c r="N214" s="164"/>
      <c r="O214" s="164"/>
      <c r="P214" s="164"/>
      <c r="Q214" s="164"/>
      <c r="R214" s="164"/>
      <c r="S214" s="164"/>
      <c r="T214" s="164"/>
      <c r="U214" s="164"/>
      <c r="V214" s="164"/>
    </row>
    <row r="215" spans="1:22" ht="12">
      <c r="A215" s="137"/>
      <c r="B215" s="101"/>
      <c r="C215" s="137"/>
      <c r="D215" s="164"/>
      <c r="E215" s="164"/>
      <c r="F215" s="164"/>
      <c r="G215" s="164"/>
      <c r="H215" s="164"/>
      <c r="I215" s="164"/>
      <c r="J215" s="164"/>
      <c r="K215" s="164"/>
      <c r="L215" s="164"/>
      <c r="M215" s="164"/>
      <c r="N215" s="164"/>
      <c r="O215" s="164"/>
      <c r="P215" s="164"/>
      <c r="Q215" s="164"/>
      <c r="R215" s="164"/>
      <c r="S215" s="164"/>
      <c r="T215" s="164"/>
      <c r="U215" s="164"/>
      <c r="V215" s="164"/>
    </row>
    <row r="216" spans="1:22" ht="12">
      <c r="A216" s="137"/>
      <c r="B216" s="101"/>
      <c r="C216" s="137"/>
      <c r="D216" s="164"/>
      <c r="E216" s="164"/>
      <c r="F216" s="164"/>
      <c r="G216" s="164"/>
      <c r="H216" s="164"/>
      <c r="I216" s="164"/>
      <c r="J216" s="164"/>
      <c r="K216" s="164"/>
      <c r="L216" s="164"/>
      <c r="M216" s="164"/>
      <c r="N216" s="164"/>
      <c r="O216" s="164"/>
      <c r="P216" s="164"/>
      <c r="Q216" s="164"/>
      <c r="R216" s="164"/>
      <c r="S216" s="164"/>
      <c r="T216" s="164"/>
      <c r="U216" s="164"/>
      <c r="V216" s="164"/>
    </row>
    <row r="217" spans="1:22" ht="12">
      <c r="A217" s="137"/>
      <c r="B217" s="101"/>
      <c r="C217" s="137"/>
      <c r="D217" s="164"/>
      <c r="E217" s="164"/>
      <c r="F217" s="164"/>
      <c r="G217" s="164"/>
      <c r="H217" s="164"/>
      <c r="I217" s="164"/>
      <c r="J217" s="164"/>
      <c r="K217" s="164"/>
      <c r="L217" s="164"/>
      <c r="M217" s="164"/>
      <c r="N217" s="164"/>
      <c r="O217" s="164"/>
      <c r="P217" s="164"/>
      <c r="Q217" s="164"/>
      <c r="R217" s="164"/>
      <c r="S217" s="164"/>
      <c r="T217" s="164"/>
      <c r="U217" s="164"/>
      <c r="V217" s="164"/>
    </row>
    <row r="218" spans="1:22" ht="12">
      <c r="A218" s="137"/>
      <c r="B218" s="101"/>
      <c r="C218" s="137"/>
      <c r="D218" s="164"/>
      <c r="E218" s="164"/>
      <c r="F218" s="164"/>
      <c r="G218" s="164"/>
      <c r="H218" s="164"/>
      <c r="I218" s="164"/>
      <c r="J218" s="164"/>
      <c r="K218" s="164"/>
      <c r="L218" s="164"/>
      <c r="M218" s="164"/>
      <c r="N218" s="164"/>
      <c r="O218" s="164"/>
      <c r="P218" s="164"/>
      <c r="Q218" s="164"/>
      <c r="R218" s="164"/>
      <c r="S218" s="164"/>
      <c r="T218" s="164"/>
      <c r="U218" s="164"/>
      <c r="V218" s="164"/>
    </row>
    <row r="219" spans="1:22" ht="12">
      <c r="A219" s="137"/>
      <c r="B219" s="101"/>
      <c r="C219" s="137"/>
      <c r="D219" s="164"/>
      <c r="E219" s="164"/>
      <c r="F219" s="164"/>
      <c r="G219" s="164"/>
      <c r="H219" s="164"/>
      <c r="I219" s="164"/>
      <c r="J219" s="164"/>
      <c r="K219" s="164"/>
      <c r="L219" s="164"/>
      <c r="M219" s="164"/>
      <c r="N219" s="164"/>
      <c r="O219" s="164"/>
      <c r="P219" s="164"/>
      <c r="Q219" s="164"/>
      <c r="R219" s="164"/>
      <c r="S219" s="164"/>
      <c r="T219" s="164"/>
      <c r="U219" s="164"/>
      <c r="V219" s="164"/>
    </row>
    <row r="220" spans="1:22" ht="12">
      <c r="A220" s="137"/>
      <c r="B220" s="101"/>
      <c r="C220" s="137"/>
      <c r="D220" s="164"/>
      <c r="E220" s="164"/>
      <c r="F220" s="164"/>
      <c r="G220" s="164"/>
      <c r="H220" s="164"/>
      <c r="I220" s="164"/>
      <c r="J220" s="164"/>
      <c r="K220" s="164"/>
      <c r="L220" s="164"/>
      <c r="M220" s="164"/>
      <c r="N220" s="164"/>
      <c r="O220" s="164"/>
      <c r="P220" s="164"/>
      <c r="Q220" s="164"/>
      <c r="R220" s="164"/>
      <c r="S220" s="164"/>
      <c r="T220" s="164"/>
      <c r="U220" s="164"/>
      <c r="V220" s="164"/>
    </row>
    <row r="221" spans="1:22" ht="12">
      <c r="A221" s="137"/>
      <c r="B221" s="101"/>
      <c r="C221" s="137"/>
      <c r="D221" s="164"/>
      <c r="E221" s="164"/>
      <c r="F221" s="164"/>
      <c r="G221" s="164"/>
      <c r="H221" s="164"/>
      <c r="I221" s="164"/>
      <c r="J221" s="164"/>
      <c r="K221" s="164"/>
      <c r="L221" s="164"/>
      <c r="M221" s="164"/>
      <c r="N221" s="164"/>
      <c r="O221" s="164"/>
      <c r="P221" s="164"/>
      <c r="Q221" s="164"/>
      <c r="R221" s="164"/>
      <c r="S221" s="164"/>
      <c r="T221" s="164"/>
      <c r="U221" s="164"/>
      <c r="V221" s="164"/>
    </row>
    <row r="222" spans="1:22" ht="12">
      <c r="A222" s="137"/>
      <c r="B222" s="101"/>
      <c r="C222" s="137"/>
      <c r="D222" s="164"/>
      <c r="E222" s="164"/>
      <c r="F222" s="164"/>
      <c r="G222" s="164"/>
      <c r="H222" s="164"/>
      <c r="I222" s="164"/>
      <c r="J222" s="164"/>
      <c r="K222" s="164"/>
      <c r="L222" s="164"/>
      <c r="M222" s="164"/>
      <c r="N222" s="164"/>
      <c r="O222" s="164"/>
      <c r="P222" s="164"/>
      <c r="Q222" s="164"/>
      <c r="R222" s="164"/>
      <c r="S222" s="164"/>
      <c r="T222" s="164"/>
      <c r="U222" s="164"/>
      <c r="V222" s="164"/>
    </row>
    <row r="223" spans="1:22" ht="12">
      <c r="A223" s="137"/>
      <c r="B223" s="101"/>
      <c r="C223" s="137"/>
      <c r="D223" s="164"/>
      <c r="E223" s="164"/>
      <c r="F223" s="164"/>
      <c r="G223" s="164"/>
      <c r="H223" s="164"/>
      <c r="I223" s="164"/>
      <c r="J223" s="164"/>
      <c r="K223" s="164"/>
      <c r="L223" s="164"/>
      <c r="M223" s="164"/>
      <c r="N223" s="164"/>
      <c r="O223" s="164"/>
      <c r="P223" s="164"/>
      <c r="Q223" s="164"/>
      <c r="R223" s="164"/>
      <c r="S223" s="164"/>
      <c r="T223" s="164"/>
      <c r="U223" s="164"/>
      <c r="V223" s="164"/>
    </row>
    <row r="224" spans="1:22" ht="12">
      <c r="A224" s="137"/>
      <c r="B224" s="101"/>
      <c r="C224" s="137"/>
      <c r="D224" s="164"/>
      <c r="E224" s="164"/>
      <c r="F224" s="164"/>
      <c r="G224" s="164"/>
      <c r="H224" s="164"/>
      <c r="I224" s="164"/>
      <c r="J224" s="164"/>
      <c r="K224" s="164"/>
      <c r="L224" s="164"/>
      <c r="M224" s="164"/>
      <c r="N224" s="164"/>
      <c r="O224" s="164"/>
      <c r="P224" s="164"/>
      <c r="Q224" s="164"/>
      <c r="R224" s="164"/>
      <c r="S224" s="164"/>
      <c r="T224" s="164"/>
      <c r="U224" s="164"/>
      <c r="V224" s="164"/>
    </row>
    <row r="225" spans="1:22" ht="12">
      <c r="A225" s="137"/>
      <c r="B225" s="101"/>
      <c r="C225" s="137"/>
      <c r="D225" s="164"/>
      <c r="E225" s="164"/>
      <c r="F225" s="164"/>
      <c r="G225" s="164"/>
      <c r="H225" s="164"/>
      <c r="I225" s="164"/>
      <c r="J225" s="164"/>
      <c r="K225" s="164"/>
      <c r="L225" s="164"/>
      <c r="M225" s="164"/>
      <c r="N225" s="164"/>
      <c r="O225" s="164"/>
      <c r="P225" s="164"/>
      <c r="Q225" s="164"/>
      <c r="R225" s="164"/>
      <c r="S225" s="164"/>
      <c r="T225" s="164"/>
      <c r="U225" s="164"/>
      <c r="V225" s="164"/>
    </row>
    <row r="226" spans="1:22" ht="12">
      <c r="A226" s="137"/>
      <c r="B226" s="101"/>
      <c r="C226" s="137"/>
      <c r="D226" s="164"/>
      <c r="E226" s="164"/>
      <c r="F226" s="164"/>
      <c r="G226" s="164"/>
      <c r="H226" s="164"/>
      <c r="I226" s="164"/>
      <c r="J226" s="164"/>
      <c r="K226" s="164"/>
      <c r="L226" s="164"/>
      <c r="M226" s="164"/>
      <c r="N226" s="164"/>
      <c r="O226" s="164"/>
      <c r="P226" s="164"/>
      <c r="Q226" s="164"/>
      <c r="R226" s="164"/>
      <c r="S226" s="164"/>
      <c r="T226" s="164"/>
      <c r="U226" s="164"/>
      <c r="V226" s="164"/>
    </row>
    <row r="227" spans="1:22" ht="12">
      <c r="A227" s="137"/>
      <c r="B227" s="101"/>
      <c r="C227" s="137"/>
      <c r="D227" s="164"/>
      <c r="E227" s="164"/>
      <c r="F227" s="164"/>
      <c r="G227" s="164"/>
      <c r="H227" s="164"/>
      <c r="I227" s="164"/>
      <c r="J227" s="164"/>
      <c r="K227" s="164"/>
      <c r="L227" s="164"/>
      <c r="M227" s="164"/>
      <c r="N227" s="164"/>
      <c r="O227" s="164"/>
      <c r="P227" s="164"/>
      <c r="Q227" s="164"/>
      <c r="R227" s="164"/>
      <c r="S227" s="164"/>
      <c r="T227" s="164"/>
      <c r="U227" s="164"/>
      <c r="V227" s="164"/>
    </row>
    <row r="228" spans="1:22" ht="12">
      <c r="A228" s="137"/>
      <c r="B228" s="101"/>
      <c r="C228" s="137"/>
      <c r="D228" s="164"/>
      <c r="E228" s="164"/>
      <c r="F228" s="164"/>
      <c r="G228" s="164"/>
      <c r="H228" s="164"/>
      <c r="I228" s="164"/>
      <c r="J228" s="164"/>
      <c r="K228" s="164"/>
      <c r="L228" s="164"/>
      <c r="M228" s="164"/>
      <c r="N228" s="164"/>
      <c r="O228" s="164"/>
      <c r="P228" s="164"/>
      <c r="Q228" s="164"/>
      <c r="R228" s="164"/>
      <c r="S228" s="164"/>
      <c r="T228" s="164"/>
      <c r="U228" s="164"/>
      <c r="V228" s="164"/>
    </row>
    <row r="229" spans="1:22" ht="12">
      <c r="A229" s="137"/>
      <c r="B229" s="101"/>
      <c r="C229" s="137"/>
      <c r="D229" s="164"/>
      <c r="E229" s="164"/>
      <c r="F229" s="164"/>
      <c r="G229" s="164"/>
      <c r="H229" s="164"/>
      <c r="I229" s="164"/>
      <c r="J229" s="164"/>
      <c r="K229" s="164"/>
      <c r="L229" s="164"/>
      <c r="M229" s="164"/>
      <c r="N229" s="164"/>
      <c r="O229" s="164"/>
      <c r="P229" s="164"/>
      <c r="Q229" s="164"/>
      <c r="R229" s="164"/>
      <c r="S229" s="164"/>
      <c r="T229" s="164"/>
      <c r="U229" s="164"/>
      <c r="V229" s="164"/>
    </row>
    <row r="230" spans="1:22" ht="12">
      <c r="A230" s="137"/>
      <c r="B230" s="101"/>
      <c r="C230" s="137"/>
      <c r="D230" s="164"/>
      <c r="E230" s="164"/>
      <c r="F230" s="164"/>
      <c r="G230" s="164"/>
      <c r="H230" s="164"/>
      <c r="I230" s="164"/>
      <c r="J230" s="164"/>
      <c r="K230" s="164"/>
      <c r="L230" s="164"/>
      <c r="M230" s="164"/>
      <c r="N230" s="164"/>
      <c r="O230" s="164"/>
      <c r="P230" s="164"/>
      <c r="Q230" s="164"/>
      <c r="R230" s="164"/>
      <c r="S230" s="164"/>
      <c r="T230" s="164"/>
      <c r="U230" s="164"/>
      <c r="V230" s="164"/>
    </row>
    <row r="231" spans="1:22" ht="12">
      <c r="A231" s="137"/>
      <c r="B231" s="101"/>
      <c r="C231" s="137"/>
      <c r="D231" s="164"/>
      <c r="E231" s="164"/>
      <c r="F231" s="164"/>
      <c r="G231" s="164"/>
      <c r="H231" s="164"/>
      <c r="I231" s="164"/>
      <c r="J231" s="164"/>
      <c r="K231" s="164"/>
      <c r="L231" s="164"/>
      <c r="M231" s="164"/>
      <c r="N231" s="164"/>
      <c r="O231" s="164"/>
      <c r="P231" s="164"/>
      <c r="Q231" s="164"/>
      <c r="R231" s="164"/>
      <c r="S231" s="164"/>
      <c r="T231" s="164"/>
      <c r="U231" s="164"/>
      <c r="V231" s="164"/>
    </row>
    <row r="232" spans="1:22" ht="12">
      <c r="A232" s="137"/>
      <c r="B232" s="101"/>
      <c r="C232" s="137"/>
      <c r="D232" s="164"/>
      <c r="E232" s="164"/>
      <c r="F232" s="164"/>
      <c r="G232" s="164"/>
      <c r="H232" s="164"/>
      <c r="I232" s="164"/>
      <c r="J232" s="164"/>
      <c r="K232" s="164"/>
      <c r="L232" s="164"/>
      <c r="M232" s="164"/>
      <c r="N232" s="164"/>
      <c r="O232" s="164"/>
      <c r="P232" s="164"/>
      <c r="Q232" s="164"/>
      <c r="R232" s="164"/>
      <c r="S232" s="164"/>
      <c r="T232" s="164"/>
      <c r="U232" s="164"/>
      <c r="V232" s="164"/>
    </row>
    <row r="233" spans="1:22" ht="12">
      <c r="A233" s="137"/>
      <c r="B233" s="101"/>
      <c r="C233" s="137"/>
      <c r="D233" s="164"/>
      <c r="E233" s="164"/>
      <c r="F233" s="164"/>
      <c r="G233" s="164"/>
      <c r="H233" s="164"/>
      <c r="I233" s="164"/>
      <c r="J233" s="164"/>
      <c r="K233" s="164"/>
      <c r="L233" s="164"/>
      <c r="M233" s="164"/>
      <c r="N233" s="164"/>
      <c r="O233" s="164"/>
      <c r="P233" s="164"/>
      <c r="Q233" s="164"/>
      <c r="R233" s="164"/>
      <c r="S233" s="164"/>
      <c r="T233" s="164"/>
      <c r="U233" s="164"/>
      <c r="V233" s="164"/>
    </row>
    <row r="234" spans="1:22" ht="12">
      <c r="A234" s="137"/>
      <c r="B234" s="101"/>
      <c r="C234" s="137"/>
      <c r="D234" s="164"/>
      <c r="E234" s="164"/>
      <c r="F234" s="164"/>
      <c r="G234" s="164"/>
      <c r="H234" s="164"/>
      <c r="I234" s="164"/>
      <c r="J234" s="164"/>
      <c r="K234" s="164"/>
      <c r="L234" s="164"/>
      <c r="M234" s="164"/>
      <c r="N234" s="164"/>
      <c r="O234" s="164"/>
      <c r="P234" s="164"/>
      <c r="Q234" s="164"/>
      <c r="R234" s="164"/>
      <c r="S234" s="164"/>
      <c r="T234" s="164"/>
      <c r="U234" s="164"/>
      <c r="V234" s="164"/>
    </row>
    <row r="235" spans="1:22" ht="12">
      <c r="A235" s="137"/>
      <c r="B235" s="101"/>
      <c r="C235" s="137"/>
      <c r="D235" s="164"/>
      <c r="E235" s="164"/>
      <c r="F235" s="164"/>
      <c r="G235" s="164"/>
      <c r="H235" s="164"/>
      <c r="I235" s="164"/>
      <c r="J235" s="164"/>
      <c r="K235" s="164"/>
      <c r="L235" s="164"/>
      <c r="M235" s="164"/>
      <c r="N235" s="164"/>
      <c r="O235" s="164"/>
      <c r="P235" s="164"/>
      <c r="Q235" s="164"/>
      <c r="R235" s="164"/>
      <c r="S235" s="164"/>
      <c r="T235" s="164"/>
      <c r="U235" s="164"/>
      <c r="V235" s="164"/>
    </row>
    <row r="236" spans="1:22" ht="12">
      <c r="A236" s="137"/>
      <c r="B236" s="101"/>
      <c r="C236" s="137"/>
      <c r="D236" s="164"/>
      <c r="E236" s="164"/>
      <c r="F236" s="164"/>
      <c r="G236" s="164"/>
      <c r="H236" s="164"/>
      <c r="I236" s="164"/>
      <c r="J236" s="164"/>
      <c r="K236" s="164"/>
      <c r="L236" s="164"/>
      <c r="M236" s="164"/>
      <c r="N236" s="164"/>
      <c r="O236" s="164"/>
      <c r="P236" s="164"/>
      <c r="Q236" s="164"/>
      <c r="R236" s="164"/>
      <c r="S236" s="164"/>
      <c r="T236" s="164"/>
      <c r="U236" s="164"/>
      <c r="V236" s="164"/>
    </row>
    <row r="237" spans="1:22" ht="12">
      <c r="A237" s="137"/>
      <c r="B237" s="101"/>
      <c r="C237" s="137"/>
      <c r="D237" s="164"/>
      <c r="E237" s="164"/>
      <c r="F237" s="164"/>
      <c r="G237" s="164"/>
      <c r="H237" s="164"/>
      <c r="I237" s="164"/>
      <c r="J237" s="164"/>
      <c r="K237" s="164"/>
      <c r="L237" s="164"/>
      <c r="M237" s="164"/>
      <c r="N237" s="164"/>
      <c r="O237" s="164"/>
      <c r="P237" s="164"/>
      <c r="Q237" s="164"/>
      <c r="R237" s="164"/>
      <c r="S237" s="164"/>
      <c r="T237" s="164"/>
      <c r="U237" s="164"/>
      <c r="V237" s="164"/>
    </row>
    <row r="238" spans="1:22" ht="12">
      <c r="A238" s="137"/>
      <c r="B238" s="101"/>
      <c r="C238" s="137"/>
      <c r="D238" s="164"/>
      <c r="E238" s="164"/>
      <c r="F238" s="164"/>
      <c r="G238" s="164"/>
      <c r="H238" s="164"/>
      <c r="I238" s="164"/>
      <c r="J238" s="164"/>
      <c r="K238" s="164"/>
      <c r="L238" s="164"/>
      <c r="M238" s="164"/>
      <c r="N238" s="164"/>
      <c r="O238" s="164"/>
      <c r="P238" s="164"/>
      <c r="Q238" s="164"/>
      <c r="R238" s="164"/>
      <c r="S238" s="164"/>
      <c r="T238" s="164"/>
      <c r="U238" s="164"/>
      <c r="V238" s="164"/>
    </row>
    <row r="239" spans="1:22" ht="12">
      <c r="A239" s="137"/>
      <c r="B239" s="101"/>
      <c r="C239" s="137"/>
      <c r="D239" s="164"/>
      <c r="E239" s="164"/>
      <c r="F239" s="164"/>
      <c r="G239" s="164"/>
      <c r="H239" s="164"/>
      <c r="I239" s="164"/>
      <c r="J239" s="164"/>
      <c r="K239" s="164"/>
      <c r="L239" s="164"/>
      <c r="M239" s="164"/>
      <c r="N239" s="164"/>
      <c r="O239" s="164"/>
      <c r="P239" s="164"/>
      <c r="Q239" s="164"/>
      <c r="R239" s="164"/>
      <c r="S239" s="164"/>
      <c r="T239" s="164"/>
      <c r="U239" s="164"/>
      <c r="V239" s="164"/>
    </row>
    <row r="240" spans="1:22" ht="12">
      <c r="A240" s="137"/>
      <c r="B240" s="101"/>
      <c r="C240" s="137"/>
      <c r="D240" s="164"/>
      <c r="E240" s="164"/>
      <c r="F240" s="164"/>
      <c r="G240" s="164"/>
      <c r="H240" s="164"/>
      <c r="I240" s="164"/>
      <c r="J240" s="164"/>
      <c r="K240" s="164"/>
      <c r="L240" s="164"/>
      <c r="M240" s="164"/>
      <c r="N240" s="164"/>
      <c r="O240" s="164"/>
      <c r="P240" s="164"/>
      <c r="Q240" s="164"/>
      <c r="R240" s="164"/>
      <c r="S240" s="164"/>
      <c r="T240" s="164"/>
      <c r="U240" s="164"/>
      <c r="V240" s="164"/>
    </row>
    <row r="241" spans="1:22" ht="12">
      <c r="A241" s="137"/>
      <c r="B241" s="101"/>
      <c r="C241" s="137"/>
      <c r="D241" s="164"/>
      <c r="E241" s="164"/>
      <c r="F241" s="164"/>
      <c r="G241" s="164"/>
      <c r="H241" s="164"/>
      <c r="I241" s="164"/>
      <c r="J241" s="164"/>
      <c r="K241" s="164"/>
      <c r="L241" s="164"/>
      <c r="M241" s="164"/>
      <c r="N241" s="164"/>
      <c r="O241" s="164"/>
      <c r="P241" s="164"/>
      <c r="Q241" s="164"/>
      <c r="R241" s="164"/>
      <c r="S241" s="164"/>
      <c r="T241" s="164"/>
      <c r="U241" s="164"/>
      <c r="V241" s="164"/>
    </row>
    <row r="242" spans="1:22" ht="12">
      <c r="A242" s="137"/>
      <c r="B242" s="101"/>
      <c r="C242" s="137"/>
      <c r="D242" s="164"/>
      <c r="E242" s="164"/>
      <c r="F242" s="164"/>
      <c r="G242" s="164"/>
      <c r="H242" s="164"/>
      <c r="I242" s="164"/>
      <c r="J242" s="164"/>
      <c r="K242" s="164"/>
      <c r="L242" s="164"/>
      <c r="M242" s="164"/>
      <c r="N242" s="164"/>
      <c r="O242" s="164"/>
      <c r="P242" s="164"/>
      <c r="Q242" s="164"/>
      <c r="R242" s="164"/>
      <c r="S242" s="164"/>
      <c r="T242" s="164"/>
      <c r="U242" s="164"/>
      <c r="V242" s="164"/>
    </row>
    <row r="243" spans="1:22" ht="12">
      <c r="A243" s="137"/>
      <c r="B243" s="101"/>
      <c r="C243" s="137"/>
      <c r="D243" s="164"/>
      <c r="E243" s="164"/>
      <c r="F243" s="164"/>
      <c r="G243" s="164"/>
      <c r="H243" s="164"/>
      <c r="I243" s="164"/>
      <c r="J243" s="164"/>
      <c r="K243" s="164"/>
      <c r="L243" s="164"/>
      <c r="M243" s="164"/>
      <c r="N243" s="164"/>
      <c r="O243" s="164"/>
      <c r="P243" s="164"/>
      <c r="Q243" s="164"/>
      <c r="R243" s="164"/>
      <c r="S243" s="164"/>
      <c r="T243" s="164"/>
      <c r="U243" s="164"/>
      <c r="V243" s="164"/>
    </row>
    <row r="244" spans="1:22" ht="12">
      <c r="A244" s="137"/>
      <c r="B244" s="101"/>
      <c r="C244" s="137"/>
      <c r="D244" s="164"/>
      <c r="E244" s="164"/>
      <c r="F244" s="164"/>
      <c r="G244" s="164"/>
      <c r="H244" s="164"/>
      <c r="I244" s="164"/>
      <c r="J244" s="164"/>
      <c r="K244" s="164"/>
      <c r="L244" s="164"/>
      <c r="M244" s="164"/>
      <c r="N244" s="164"/>
      <c r="O244" s="164"/>
      <c r="P244" s="164"/>
      <c r="Q244" s="164"/>
      <c r="R244" s="164"/>
      <c r="S244" s="164"/>
      <c r="T244" s="164"/>
      <c r="U244" s="164"/>
      <c r="V244" s="164"/>
    </row>
    <row r="245" spans="1:22" ht="12">
      <c r="A245" s="137"/>
      <c r="B245" s="101"/>
      <c r="C245" s="137"/>
      <c r="D245" s="164"/>
      <c r="E245" s="164"/>
      <c r="F245" s="164"/>
      <c r="G245" s="164"/>
      <c r="H245" s="164"/>
      <c r="I245" s="164"/>
      <c r="J245" s="164"/>
      <c r="K245" s="164"/>
      <c r="L245" s="164"/>
      <c r="M245" s="164"/>
      <c r="N245" s="164"/>
      <c r="O245" s="164"/>
      <c r="P245" s="164"/>
      <c r="Q245" s="164"/>
      <c r="R245" s="164"/>
      <c r="S245" s="164"/>
      <c r="T245" s="164"/>
      <c r="U245" s="164"/>
      <c r="V245" s="164"/>
    </row>
    <row r="246" spans="1:22" ht="12">
      <c r="A246" s="137"/>
      <c r="B246" s="101"/>
      <c r="C246" s="137"/>
      <c r="D246" s="164"/>
      <c r="E246" s="164"/>
      <c r="F246" s="164"/>
      <c r="G246" s="164"/>
      <c r="H246" s="164"/>
      <c r="I246" s="164"/>
      <c r="J246" s="164"/>
      <c r="K246" s="164"/>
      <c r="L246" s="164"/>
      <c r="M246" s="164"/>
      <c r="N246" s="164"/>
      <c r="O246" s="164"/>
      <c r="P246" s="164"/>
      <c r="Q246" s="164"/>
      <c r="R246" s="164"/>
      <c r="S246" s="164"/>
      <c r="T246" s="164"/>
      <c r="U246" s="164"/>
      <c r="V246" s="164"/>
    </row>
    <row r="247" spans="1:22" ht="12">
      <c r="A247" s="137"/>
      <c r="B247" s="101"/>
      <c r="C247" s="137"/>
      <c r="D247" s="164"/>
      <c r="E247" s="164"/>
      <c r="F247" s="164"/>
      <c r="G247" s="164"/>
      <c r="H247" s="164"/>
      <c r="I247" s="164"/>
      <c r="J247" s="164"/>
      <c r="K247" s="164"/>
      <c r="L247" s="164"/>
      <c r="M247" s="164"/>
      <c r="N247" s="164"/>
      <c r="O247" s="164"/>
      <c r="P247" s="164"/>
      <c r="Q247" s="164"/>
      <c r="R247" s="164"/>
      <c r="S247" s="164"/>
      <c r="T247" s="164"/>
      <c r="U247" s="164"/>
      <c r="V247" s="164"/>
    </row>
    <row r="248" spans="1:22" ht="12">
      <c r="A248" s="137"/>
      <c r="B248" s="101"/>
      <c r="C248" s="137"/>
      <c r="D248" s="164"/>
      <c r="E248" s="164"/>
      <c r="F248" s="164"/>
      <c r="G248" s="164"/>
      <c r="H248" s="164"/>
      <c r="I248" s="164"/>
      <c r="J248" s="164"/>
      <c r="K248" s="164"/>
      <c r="L248" s="164"/>
      <c r="M248" s="164"/>
      <c r="N248" s="164"/>
      <c r="O248" s="164"/>
      <c r="P248" s="164"/>
      <c r="Q248" s="164"/>
      <c r="R248" s="164"/>
      <c r="S248" s="164"/>
      <c r="T248" s="164"/>
      <c r="U248" s="164"/>
      <c r="V248" s="164"/>
    </row>
    <row r="249" spans="1:22" ht="12">
      <c r="A249" s="137"/>
      <c r="B249" s="101"/>
      <c r="C249" s="137"/>
      <c r="D249" s="164"/>
      <c r="E249" s="164"/>
      <c r="F249" s="164"/>
      <c r="G249" s="164"/>
      <c r="H249" s="164"/>
      <c r="I249" s="164"/>
      <c r="J249" s="164"/>
      <c r="K249" s="164"/>
      <c r="L249" s="164"/>
      <c r="M249" s="164"/>
      <c r="N249" s="164"/>
      <c r="O249" s="164"/>
      <c r="P249" s="164"/>
      <c r="Q249" s="164"/>
      <c r="R249" s="164"/>
      <c r="S249" s="164"/>
      <c r="T249" s="164"/>
      <c r="U249" s="164"/>
      <c r="V249" s="164"/>
    </row>
    <row r="250" spans="1:22" ht="12">
      <c r="A250" s="137"/>
      <c r="B250" s="101"/>
      <c r="C250" s="137"/>
      <c r="D250" s="164"/>
      <c r="E250" s="164"/>
      <c r="F250" s="164"/>
      <c r="G250" s="164"/>
      <c r="H250" s="164"/>
      <c r="I250" s="164"/>
      <c r="J250" s="164"/>
      <c r="K250" s="164"/>
      <c r="L250" s="164"/>
      <c r="M250" s="164"/>
      <c r="N250" s="164"/>
      <c r="O250" s="164"/>
      <c r="P250" s="164"/>
      <c r="Q250" s="164"/>
      <c r="R250" s="164"/>
      <c r="S250" s="164"/>
      <c r="T250" s="164"/>
      <c r="U250" s="164"/>
      <c r="V250" s="164"/>
    </row>
    <row r="251" spans="1:22" ht="12">
      <c r="A251" s="137"/>
      <c r="B251" s="101"/>
      <c r="C251" s="137"/>
      <c r="D251" s="164"/>
      <c r="E251" s="164"/>
      <c r="F251" s="164"/>
      <c r="G251" s="164"/>
      <c r="H251" s="164"/>
      <c r="I251" s="164"/>
      <c r="J251" s="164"/>
      <c r="K251" s="164"/>
      <c r="L251" s="164"/>
      <c r="M251" s="164"/>
      <c r="N251" s="164"/>
      <c r="O251" s="164"/>
      <c r="P251" s="164"/>
      <c r="Q251" s="164"/>
      <c r="R251" s="164"/>
      <c r="S251" s="164"/>
      <c r="T251" s="164"/>
      <c r="U251" s="164"/>
      <c r="V251" s="164"/>
    </row>
    <row r="252" spans="1:22" ht="12">
      <c r="A252" s="137"/>
      <c r="B252" s="101"/>
      <c r="C252" s="137"/>
      <c r="D252" s="164"/>
      <c r="E252" s="164"/>
      <c r="F252" s="164"/>
      <c r="G252" s="164"/>
      <c r="H252" s="164"/>
      <c r="I252" s="164"/>
      <c r="J252" s="164"/>
      <c r="K252" s="164"/>
      <c r="L252" s="164"/>
      <c r="M252" s="164"/>
      <c r="N252" s="164"/>
      <c r="O252" s="164"/>
      <c r="P252" s="164"/>
      <c r="Q252" s="164"/>
      <c r="R252" s="164"/>
      <c r="S252" s="164"/>
      <c r="T252" s="164"/>
      <c r="U252" s="164"/>
      <c r="V252" s="164"/>
    </row>
    <row r="253" spans="1:22" ht="12">
      <c r="A253" s="137"/>
      <c r="B253" s="101"/>
      <c r="C253" s="137"/>
      <c r="D253" s="164"/>
      <c r="E253" s="164"/>
      <c r="F253" s="164"/>
      <c r="G253" s="164"/>
      <c r="H253" s="164"/>
      <c r="I253" s="164"/>
      <c r="J253" s="164"/>
      <c r="K253" s="164"/>
      <c r="L253" s="164"/>
      <c r="M253" s="164"/>
      <c r="N253" s="164"/>
      <c r="O253" s="164"/>
      <c r="P253" s="164"/>
      <c r="Q253" s="164"/>
      <c r="R253" s="164"/>
      <c r="S253" s="164"/>
      <c r="T253" s="164"/>
      <c r="U253" s="164"/>
      <c r="V253" s="164"/>
    </row>
    <row r="254" spans="1:22" ht="12">
      <c r="A254" s="137"/>
      <c r="B254" s="101"/>
      <c r="C254" s="137"/>
      <c r="D254" s="164"/>
      <c r="E254" s="164"/>
      <c r="F254" s="164"/>
      <c r="G254" s="164"/>
      <c r="H254" s="164"/>
      <c r="I254" s="164"/>
      <c r="J254" s="164"/>
      <c r="K254" s="164"/>
      <c r="L254" s="164"/>
      <c r="M254" s="164"/>
      <c r="N254" s="164"/>
      <c r="O254" s="164"/>
      <c r="P254" s="164"/>
      <c r="Q254" s="164"/>
      <c r="R254" s="164"/>
      <c r="S254" s="164"/>
      <c r="T254" s="164"/>
      <c r="U254" s="164"/>
      <c r="V254" s="164"/>
    </row>
    <row r="255" spans="1:22" ht="12">
      <c r="A255" s="137"/>
      <c r="B255" s="101"/>
      <c r="C255" s="137"/>
      <c r="D255" s="164"/>
      <c r="E255" s="164"/>
      <c r="F255" s="164"/>
      <c r="G255" s="164"/>
      <c r="H255" s="164"/>
      <c r="I255" s="164"/>
      <c r="J255" s="164"/>
      <c r="K255" s="164"/>
      <c r="L255" s="164"/>
      <c r="M255" s="164"/>
      <c r="N255" s="164"/>
      <c r="O255" s="164"/>
      <c r="P255" s="164"/>
      <c r="Q255" s="164"/>
      <c r="R255" s="164"/>
      <c r="S255" s="164"/>
      <c r="T255" s="164"/>
      <c r="U255" s="164"/>
      <c r="V255" s="164"/>
    </row>
    <row r="256" spans="1:22" ht="12">
      <c r="A256" s="137"/>
      <c r="B256" s="101"/>
      <c r="C256" s="137"/>
      <c r="D256" s="164"/>
      <c r="E256" s="164"/>
      <c r="F256" s="164"/>
      <c r="G256" s="164"/>
      <c r="H256" s="164"/>
      <c r="I256" s="164"/>
      <c r="J256" s="164"/>
      <c r="K256" s="164"/>
      <c r="L256" s="164"/>
      <c r="M256" s="164"/>
      <c r="N256" s="164"/>
      <c r="O256" s="164"/>
      <c r="P256" s="164"/>
      <c r="Q256" s="164"/>
      <c r="R256" s="164"/>
      <c r="S256" s="164"/>
      <c r="T256" s="164"/>
      <c r="U256" s="164"/>
      <c r="V256" s="164"/>
    </row>
    <row r="257" spans="1:22" ht="12">
      <c r="A257" s="137"/>
      <c r="B257" s="101"/>
      <c r="C257" s="137"/>
      <c r="D257" s="164"/>
      <c r="E257" s="164"/>
      <c r="F257" s="164"/>
      <c r="G257" s="164"/>
      <c r="H257" s="164"/>
      <c r="I257" s="164"/>
      <c r="J257" s="164"/>
      <c r="K257" s="164"/>
      <c r="L257" s="164"/>
      <c r="M257" s="164"/>
      <c r="N257" s="164"/>
      <c r="O257" s="164"/>
      <c r="P257" s="164"/>
      <c r="Q257" s="164"/>
      <c r="R257" s="164"/>
      <c r="S257" s="164"/>
      <c r="T257" s="164"/>
      <c r="U257" s="164"/>
      <c r="V257" s="164"/>
    </row>
    <row r="258" spans="1:22" ht="12">
      <c r="A258" s="137"/>
      <c r="B258" s="101"/>
      <c r="C258" s="137"/>
      <c r="D258" s="164"/>
      <c r="E258" s="164"/>
      <c r="F258" s="164"/>
      <c r="G258" s="164"/>
      <c r="H258" s="164"/>
      <c r="I258" s="164"/>
      <c r="J258" s="164"/>
      <c r="K258" s="164"/>
      <c r="L258" s="164"/>
      <c r="M258" s="164"/>
      <c r="N258" s="164"/>
      <c r="O258" s="164"/>
      <c r="P258" s="164"/>
      <c r="Q258" s="164"/>
      <c r="R258" s="164"/>
      <c r="S258" s="164"/>
      <c r="T258" s="164"/>
      <c r="U258" s="164"/>
      <c r="V258" s="164"/>
    </row>
    <row r="259" spans="1:22" ht="12">
      <c r="A259" s="137"/>
      <c r="B259" s="101"/>
      <c r="C259" s="137"/>
      <c r="D259" s="164"/>
      <c r="E259" s="164"/>
      <c r="F259" s="164"/>
      <c r="G259" s="164"/>
      <c r="H259" s="164"/>
      <c r="I259" s="164"/>
      <c r="J259" s="164"/>
      <c r="K259" s="164"/>
      <c r="L259" s="164"/>
      <c r="M259" s="164"/>
      <c r="N259" s="164"/>
      <c r="O259" s="164"/>
      <c r="P259" s="164"/>
      <c r="Q259" s="164"/>
      <c r="R259" s="164"/>
      <c r="S259" s="164"/>
      <c r="T259" s="164"/>
      <c r="U259" s="164"/>
      <c r="V259" s="164"/>
    </row>
    <row r="260" spans="1:22" ht="12">
      <c r="A260" s="137"/>
      <c r="B260" s="101"/>
      <c r="C260" s="137"/>
      <c r="D260" s="164"/>
      <c r="E260" s="164"/>
      <c r="F260" s="164"/>
      <c r="G260" s="164"/>
      <c r="H260" s="164"/>
      <c r="I260" s="164"/>
      <c r="J260" s="164"/>
      <c r="K260" s="164"/>
      <c r="L260" s="164"/>
      <c r="M260" s="164"/>
      <c r="N260" s="164"/>
      <c r="O260" s="164"/>
      <c r="P260" s="164"/>
      <c r="Q260" s="164"/>
      <c r="R260" s="164"/>
      <c r="S260" s="164"/>
      <c r="T260" s="164"/>
      <c r="U260" s="164"/>
      <c r="V260" s="164"/>
    </row>
    <row r="261" spans="1:22" ht="12">
      <c r="A261" s="137"/>
      <c r="B261" s="101"/>
      <c r="C261" s="137"/>
      <c r="D261" s="164"/>
      <c r="E261" s="164"/>
      <c r="F261" s="164"/>
      <c r="G261" s="164"/>
      <c r="H261" s="164"/>
      <c r="I261" s="164"/>
      <c r="J261" s="164"/>
      <c r="K261" s="164"/>
      <c r="L261" s="164"/>
      <c r="M261" s="164"/>
      <c r="N261" s="164"/>
      <c r="O261" s="164"/>
      <c r="P261" s="164"/>
      <c r="Q261" s="164"/>
      <c r="R261" s="164"/>
      <c r="S261" s="164"/>
      <c r="T261" s="164"/>
      <c r="U261" s="164"/>
      <c r="V261" s="164"/>
    </row>
    <row r="262" spans="1:22" ht="12">
      <c r="A262" s="137"/>
      <c r="B262" s="101"/>
      <c r="C262" s="137"/>
      <c r="D262" s="164"/>
      <c r="E262" s="164"/>
      <c r="F262" s="164"/>
      <c r="G262" s="164"/>
      <c r="H262" s="164"/>
      <c r="I262" s="164"/>
      <c r="J262" s="164"/>
      <c r="K262" s="164"/>
      <c r="L262" s="164"/>
      <c r="M262" s="164"/>
      <c r="N262" s="164"/>
      <c r="O262" s="164"/>
      <c r="P262" s="164"/>
      <c r="Q262" s="164"/>
      <c r="R262" s="164"/>
      <c r="S262" s="164"/>
      <c r="T262" s="164"/>
      <c r="U262" s="164"/>
      <c r="V262" s="164"/>
    </row>
    <row r="263" spans="1:22" ht="12">
      <c r="A263" s="137"/>
      <c r="B263" s="101"/>
      <c r="C263" s="137"/>
      <c r="D263" s="164"/>
      <c r="E263" s="164"/>
      <c r="F263" s="164"/>
      <c r="G263" s="164"/>
      <c r="H263" s="164"/>
      <c r="I263" s="164"/>
      <c r="J263" s="164"/>
      <c r="K263" s="164"/>
      <c r="L263" s="164"/>
      <c r="M263" s="164"/>
      <c r="N263" s="164"/>
      <c r="O263" s="164"/>
      <c r="P263" s="164"/>
      <c r="Q263" s="164"/>
      <c r="R263" s="164"/>
      <c r="S263" s="164"/>
      <c r="T263" s="164"/>
      <c r="U263" s="164"/>
      <c r="V263" s="164"/>
    </row>
    <row r="264" spans="1:22" ht="12">
      <c r="A264" s="137"/>
      <c r="B264" s="101"/>
      <c r="C264" s="137"/>
      <c r="D264" s="164"/>
      <c r="E264" s="164"/>
      <c r="F264" s="164"/>
      <c r="G264" s="164"/>
      <c r="H264" s="164"/>
      <c r="I264" s="164"/>
      <c r="J264" s="164"/>
      <c r="K264" s="164"/>
      <c r="L264" s="164"/>
      <c r="M264" s="164"/>
      <c r="N264" s="164"/>
      <c r="O264" s="164"/>
      <c r="P264" s="164"/>
      <c r="Q264" s="164"/>
      <c r="R264" s="164"/>
      <c r="S264" s="164"/>
      <c r="T264" s="164"/>
      <c r="U264" s="164"/>
      <c r="V264" s="164"/>
    </row>
    <row r="265" spans="1:22" ht="12">
      <c r="A265" s="137"/>
      <c r="B265" s="101"/>
      <c r="C265" s="137"/>
      <c r="D265" s="164"/>
      <c r="E265" s="164"/>
      <c r="F265" s="164"/>
      <c r="G265" s="164"/>
      <c r="H265" s="164"/>
      <c r="I265" s="164"/>
      <c r="J265" s="164"/>
      <c r="K265" s="164"/>
      <c r="L265" s="164"/>
      <c r="M265" s="164"/>
      <c r="N265" s="164"/>
      <c r="O265" s="164"/>
      <c r="P265" s="164"/>
      <c r="Q265" s="164"/>
      <c r="R265" s="164"/>
      <c r="S265" s="164"/>
      <c r="T265" s="164"/>
      <c r="U265" s="164"/>
      <c r="V265" s="164"/>
    </row>
    <row r="266" spans="1:22" ht="12">
      <c r="A266" s="137"/>
      <c r="B266" s="101"/>
      <c r="C266" s="137"/>
      <c r="D266" s="164"/>
      <c r="E266" s="164"/>
      <c r="F266" s="164"/>
      <c r="G266" s="164"/>
      <c r="H266" s="164"/>
      <c r="I266" s="164"/>
      <c r="J266" s="164"/>
      <c r="K266" s="164"/>
      <c r="L266" s="164"/>
      <c r="M266" s="164"/>
      <c r="N266" s="164"/>
      <c r="O266" s="164"/>
      <c r="P266" s="164"/>
      <c r="Q266" s="164"/>
      <c r="R266" s="164"/>
      <c r="S266" s="164"/>
      <c r="T266" s="164"/>
      <c r="U266" s="164"/>
      <c r="V266" s="164"/>
    </row>
    <row r="267" spans="1:22" ht="12">
      <c r="A267" s="137"/>
      <c r="B267" s="101"/>
      <c r="C267" s="137"/>
      <c r="D267" s="164"/>
      <c r="E267" s="164"/>
      <c r="F267" s="164"/>
      <c r="G267" s="164"/>
      <c r="H267" s="164"/>
      <c r="I267" s="164"/>
      <c r="J267" s="164"/>
      <c r="K267" s="164"/>
      <c r="L267" s="164"/>
      <c r="M267" s="164"/>
      <c r="N267" s="164"/>
      <c r="O267" s="164"/>
      <c r="P267" s="164"/>
      <c r="Q267" s="164"/>
      <c r="R267" s="164"/>
      <c r="S267" s="164"/>
      <c r="T267" s="164"/>
      <c r="U267" s="164"/>
      <c r="V267" s="164"/>
    </row>
    <row r="268" spans="1:22" ht="12">
      <c r="A268" s="137"/>
      <c r="B268" s="101"/>
      <c r="C268" s="137"/>
      <c r="D268" s="164"/>
      <c r="E268" s="164"/>
      <c r="F268" s="164"/>
      <c r="G268" s="164"/>
      <c r="H268" s="164"/>
      <c r="I268" s="164"/>
      <c r="J268" s="164"/>
      <c r="K268" s="164"/>
      <c r="L268" s="164"/>
      <c r="M268" s="164"/>
      <c r="N268" s="164"/>
      <c r="O268" s="164"/>
      <c r="P268" s="164"/>
      <c r="Q268" s="164"/>
      <c r="R268" s="164"/>
      <c r="S268" s="164"/>
      <c r="T268" s="164"/>
      <c r="U268" s="164"/>
      <c r="V268" s="164"/>
    </row>
    <row r="269" spans="1:22" ht="12">
      <c r="A269" s="137"/>
      <c r="B269" s="101"/>
      <c r="C269" s="137"/>
      <c r="D269" s="164"/>
      <c r="E269" s="164"/>
      <c r="F269" s="164"/>
      <c r="G269" s="164"/>
      <c r="H269" s="164"/>
      <c r="I269" s="164"/>
      <c r="J269" s="164"/>
      <c r="K269" s="164"/>
      <c r="L269" s="164"/>
      <c r="M269" s="164"/>
      <c r="N269" s="164"/>
      <c r="O269" s="164"/>
      <c r="P269" s="164"/>
      <c r="Q269" s="164"/>
      <c r="R269" s="164"/>
      <c r="S269" s="164"/>
      <c r="T269" s="164"/>
      <c r="U269" s="164"/>
      <c r="V269" s="164"/>
    </row>
    <row r="270" spans="1:22" ht="12">
      <c r="A270" s="137"/>
      <c r="B270" s="101"/>
      <c r="C270" s="137"/>
      <c r="D270" s="164"/>
      <c r="E270" s="164"/>
      <c r="F270" s="164"/>
      <c r="G270" s="164"/>
      <c r="H270" s="164"/>
      <c r="I270" s="164"/>
      <c r="J270" s="164"/>
      <c r="K270" s="164"/>
      <c r="L270" s="164"/>
      <c r="M270" s="164"/>
      <c r="N270" s="164"/>
      <c r="O270" s="164"/>
      <c r="P270" s="164"/>
      <c r="Q270" s="164"/>
      <c r="R270" s="164"/>
      <c r="S270" s="164"/>
      <c r="T270" s="164"/>
      <c r="U270" s="164"/>
      <c r="V270" s="164"/>
    </row>
    <row r="271" spans="1:22" ht="12">
      <c r="A271" s="137"/>
      <c r="B271" s="101"/>
      <c r="C271" s="137"/>
      <c r="D271" s="164"/>
      <c r="E271" s="164"/>
      <c r="F271" s="164"/>
      <c r="G271" s="164"/>
      <c r="H271" s="164"/>
      <c r="I271" s="164"/>
      <c r="J271" s="164"/>
      <c r="K271" s="164"/>
      <c r="L271" s="164"/>
      <c r="M271" s="164"/>
      <c r="N271" s="164"/>
      <c r="O271" s="164"/>
      <c r="P271" s="164"/>
      <c r="Q271" s="164"/>
      <c r="R271" s="164"/>
      <c r="S271" s="164"/>
      <c r="T271" s="164"/>
      <c r="U271" s="164"/>
      <c r="V271" s="164"/>
    </row>
    <row r="272" spans="1:22" ht="12">
      <c r="A272" s="137"/>
      <c r="B272" s="101"/>
      <c r="C272" s="137"/>
      <c r="D272" s="164"/>
      <c r="E272" s="164"/>
      <c r="F272" s="164"/>
      <c r="G272" s="164"/>
      <c r="H272" s="164"/>
      <c r="I272" s="164"/>
      <c r="J272" s="164"/>
      <c r="K272" s="164"/>
      <c r="L272" s="164"/>
      <c r="M272" s="164"/>
      <c r="N272" s="164"/>
      <c r="O272" s="164"/>
      <c r="P272" s="164"/>
      <c r="Q272" s="164"/>
      <c r="R272" s="164"/>
      <c r="S272" s="164"/>
      <c r="T272" s="164"/>
      <c r="U272" s="164"/>
      <c r="V272" s="164"/>
    </row>
    <row r="273" spans="1:22" ht="12">
      <c r="A273" s="137"/>
      <c r="B273" s="101"/>
      <c r="C273" s="137"/>
      <c r="D273" s="164"/>
      <c r="E273" s="164"/>
      <c r="F273" s="164"/>
      <c r="G273" s="164"/>
      <c r="H273" s="164"/>
      <c r="I273" s="164"/>
      <c r="J273" s="164"/>
      <c r="K273" s="164"/>
      <c r="L273" s="164"/>
      <c r="M273" s="164"/>
      <c r="N273" s="164"/>
      <c r="O273" s="164"/>
      <c r="P273" s="164"/>
      <c r="Q273" s="164"/>
      <c r="R273" s="164"/>
      <c r="S273" s="164"/>
      <c r="T273" s="164"/>
      <c r="U273" s="164"/>
      <c r="V273" s="164"/>
    </row>
    <row r="274" spans="1:22" ht="12">
      <c r="A274" s="137"/>
      <c r="B274" s="101"/>
      <c r="C274" s="137"/>
      <c r="D274" s="164"/>
      <c r="E274" s="164"/>
      <c r="F274" s="164"/>
      <c r="G274" s="164"/>
      <c r="H274" s="164"/>
      <c r="I274" s="164"/>
      <c r="J274" s="164"/>
      <c r="K274" s="164"/>
      <c r="L274" s="164"/>
      <c r="M274" s="164"/>
      <c r="N274" s="164"/>
      <c r="O274" s="164"/>
      <c r="P274" s="164"/>
      <c r="Q274" s="164"/>
      <c r="R274" s="164"/>
      <c r="S274" s="164"/>
      <c r="T274" s="164"/>
      <c r="U274" s="164"/>
      <c r="V274" s="164"/>
    </row>
    <row r="275" spans="1:22" ht="12">
      <c r="A275" s="137"/>
      <c r="B275" s="101"/>
      <c r="C275" s="137"/>
      <c r="D275" s="164"/>
      <c r="E275" s="164"/>
      <c r="F275" s="164"/>
      <c r="G275" s="164"/>
      <c r="H275" s="164"/>
      <c r="I275" s="164"/>
      <c r="J275" s="164"/>
      <c r="K275" s="164"/>
      <c r="L275" s="164"/>
      <c r="M275" s="164"/>
      <c r="N275" s="164"/>
      <c r="O275" s="164"/>
      <c r="P275" s="164"/>
      <c r="Q275" s="164"/>
      <c r="R275" s="164"/>
      <c r="S275" s="164"/>
      <c r="T275" s="164"/>
      <c r="U275" s="164"/>
      <c r="V275" s="164"/>
    </row>
    <row r="276" spans="1:22" ht="12">
      <c r="A276" s="137"/>
      <c r="B276" s="101"/>
      <c r="C276" s="137"/>
      <c r="D276" s="164"/>
      <c r="E276" s="164"/>
      <c r="F276" s="164"/>
      <c r="G276" s="164"/>
      <c r="H276" s="164"/>
      <c r="I276" s="164"/>
      <c r="J276" s="164"/>
      <c r="K276" s="164"/>
      <c r="L276" s="164"/>
      <c r="M276" s="164"/>
      <c r="N276" s="164"/>
      <c r="O276" s="164"/>
      <c r="P276" s="164"/>
      <c r="Q276" s="164"/>
      <c r="R276" s="164"/>
      <c r="S276" s="164"/>
      <c r="T276" s="164"/>
      <c r="U276" s="164"/>
      <c r="V276" s="164"/>
    </row>
    <row r="277" spans="1:22" ht="12">
      <c r="A277" s="137"/>
      <c r="B277" s="101"/>
      <c r="C277" s="137"/>
      <c r="D277" s="164"/>
      <c r="E277" s="164"/>
      <c r="F277" s="164"/>
      <c r="G277" s="164"/>
      <c r="H277" s="164"/>
      <c r="I277" s="164"/>
      <c r="J277" s="164"/>
      <c r="K277" s="164"/>
      <c r="L277" s="164"/>
      <c r="M277" s="164"/>
      <c r="N277" s="164"/>
      <c r="O277" s="164"/>
      <c r="P277" s="164"/>
      <c r="Q277" s="164"/>
      <c r="R277" s="164"/>
      <c r="S277" s="164"/>
      <c r="T277" s="164"/>
      <c r="U277" s="164"/>
      <c r="V277" s="164"/>
    </row>
    <row r="278" spans="1:22" ht="12">
      <c r="A278" s="137"/>
      <c r="B278" s="101"/>
      <c r="C278" s="137"/>
      <c r="D278" s="164"/>
      <c r="E278" s="164"/>
      <c r="F278" s="164"/>
      <c r="G278" s="164"/>
      <c r="H278" s="164"/>
      <c r="I278" s="164"/>
      <c r="J278" s="164"/>
      <c r="K278" s="164"/>
      <c r="L278" s="164"/>
      <c r="M278" s="164"/>
      <c r="N278" s="164"/>
      <c r="O278" s="164"/>
      <c r="P278" s="164"/>
      <c r="Q278" s="164"/>
      <c r="R278" s="164"/>
      <c r="S278" s="164"/>
      <c r="T278" s="164"/>
      <c r="U278" s="164"/>
      <c r="V278" s="164"/>
    </row>
    <row r="279" spans="1:22" ht="12">
      <c r="A279" s="137"/>
      <c r="B279" s="101"/>
      <c r="C279" s="137"/>
      <c r="D279" s="164"/>
      <c r="E279" s="164"/>
      <c r="F279" s="164"/>
      <c r="G279" s="164"/>
      <c r="H279" s="164"/>
      <c r="I279" s="164"/>
      <c r="J279" s="164"/>
      <c r="K279" s="164"/>
      <c r="L279" s="164"/>
      <c r="M279" s="164"/>
      <c r="N279" s="164"/>
      <c r="O279" s="164"/>
      <c r="P279" s="164"/>
      <c r="Q279" s="164"/>
      <c r="R279" s="164"/>
      <c r="S279" s="164"/>
      <c r="T279" s="164"/>
      <c r="U279" s="164"/>
      <c r="V279" s="164"/>
    </row>
    <row r="280" spans="1:22" ht="12">
      <c r="A280" s="137"/>
      <c r="B280" s="101"/>
      <c r="C280" s="137"/>
      <c r="D280" s="164"/>
      <c r="E280" s="164"/>
      <c r="F280" s="164"/>
      <c r="G280" s="164"/>
      <c r="H280" s="164"/>
      <c r="I280" s="164"/>
      <c r="J280" s="164"/>
      <c r="K280" s="164"/>
      <c r="L280" s="164"/>
      <c r="M280" s="164"/>
      <c r="N280" s="164"/>
      <c r="O280" s="164"/>
      <c r="P280" s="164"/>
      <c r="Q280" s="164"/>
      <c r="R280" s="164"/>
      <c r="S280" s="164"/>
      <c r="T280" s="164"/>
      <c r="U280" s="164"/>
      <c r="V280" s="164"/>
    </row>
    <row r="281" spans="1:22" ht="12">
      <c r="A281" s="137"/>
      <c r="B281" s="101"/>
      <c r="C281" s="137"/>
      <c r="D281" s="164"/>
      <c r="E281" s="164"/>
      <c r="F281" s="164"/>
      <c r="G281" s="164"/>
      <c r="H281" s="164"/>
      <c r="I281" s="164"/>
      <c r="J281" s="164"/>
      <c r="K281" s="164"/>
      <c r="L281" s="164"/>
      <c r="M281" s="164"/>
      <c r="N281" s="164"/>
      <c r="O281" s="164"/>
      <c r="P281" s="164"/>
      <c r="Q281" s="164"/>
      <c r="R281" s="164"/>
      <c r="S281" s="164"/>
      <c r="T281" s="164"/>
      <c r="U281" s="164"/>
      <c r="V281" s="164"/>
    </row>
    <row r="282" spans="1:22" ht="12">
      <c r="A282" s="137"/>
      <c r="B282" s="101"/>
      <c r="C282" s="137"/>
      <c r="D282" s="164"/>
      <c r="E282" s="164"/>
      <c r="F282" s="164"/>
      <c r="G282" s="164"/>
      <c r="H282" s="164"/>
      <c r="I282" s="164"/>
      <c r="J282" s="164"/>
      <c r="K282" s="164"/>
      <c r="L282" s="164"/>
      <c r="M282" s="164"/>
      <c r="N282" s="164"/>
      <c r="O282" s="164"/>
      <c r="P282" s="164"/>
      <c r="Q282" s="164"/>
      <c r="R282" s="164"/>
      <c r="S282" s="164"/>
      <c r="T282" s="164"/>
      <c r="U282" s="164"/>
      <c r="V282" s="164"/>
    </row>
    <row r="283" spans="1:22" ht="12">
      <c r="A283" s="137"/>
      <c r="B283" s="101"/>
      <c r="C283" s="137"/>
      <c r="D283" s="164"/>
      <c r="E283" s="164"/>
      <c r="F283" s="164"/>
      <c r="G283" s="164"/>
      <c r="H283" s="164"/>
      <c r="I283" s="164"/>
      <c r="J283" s="164"/>
      <c r="K283" s="164"/>
      <c r="L283" s="164"/>
      <c r="M283" s="164"/>
      <c r="N283" s="164"/>
      <c r="O283" s="164"/>
      <c r="P283" s="164"/>
      <c r="Q283" s="164"/>
      <c r="R283" s="164"/>
      <c r="S283" s="164"/>
      <c r="T283" s="164"/>
      <c r="U283" s="164"/>
      <c r="V283" s="164"/>
    </row>
    <row r="284" spans="1:22" ht="12">
      <c r="A284" s="137"/>
      <c r="B284" s="101"/>
      <c r="C284" s="137"/>
      <c r="D284" s="164"/>
      <c r="E284" s="164"/>
      <c r="F284" s="164"/>
      <c r="G284" s="164"/>
      <c r="H284" s="164"/>
      <c r="I284" s="164"/>
      <c r="J284" s="164"/>
      <c r="K284" s="164"/>
      <c r="L284" s="164"/>
      <c r="M284" s="164"/>
      <c r="N284" s="164"/>
      <c r="O284" s="164"/>
      <c r="P284" s="164"/>
      <c r="Q284" s="164"/>
      <c r="R284" s="164"/>
      <c r="S284" s="164"/>
      <c r="T284" s="164"/>
      <c r="U284" s="164"/>
      <c r="V284" s="164"/>
    </row>
    <row r="285" spans="1:22" ht="12">
      <c r="A285" s="137"/>
      <c r="B285" s="101"/>
      <c r="C285" s="137"/>
      <c r="D285" s="164"/>
      <c r="E285" s="164"/>
      <c r="F285" s="164"/>
      <c r="G285" s="164"/>
      <c r="H285" s="164"/>
      <c r="I285" s="164"/>
      <c r="J285" s="164"/>
      <c r="K285" s="164"/>
      <c r="L285" s="164"/>
      <c r="M285" s="164"/>
      <c r="N285" s="164"/>
      <c r="O285" s="164"/>
      <c r="P285" s="164"/>
      <c r="Q285" s="164"/>
      <c r="R285" s="164"/>
      <c r="S285" s="164"/>
      <c r="T285" s="164"/>
      <c r="U285" s="164"/>
      <c r="V285" s="164"/>
    </row>
    <row r="286" spans="1:22" ht="12">
      <c r="A286" s="137"/>
      <c r="B286" s="101"/>
      <c r="C286" s="137"/>
      <c r="D286" s="164"/>
      <c r="E286" s="164"/>
      <c r="F286" s="164"/>
      <c r="G286" s="164"/>
      <c r="H286" s="164"/>
      <c r="I286" s="164"/>
      <c r="J286" s="164"/>
      <c r="K286" s="164"/>
      <c r="L286" s="164"/>
      <c r="M286" s="164"/>
      <c r="N286" s="164"/>
      <c r="O286" s="164"/>
      <c r="P286" s="164"/>
      <c r="Q286" s="164"/>
      <c r="R286" s="164"/>
      <c r="S286" s="164"/>
      <c r="T286" s="164"/>
      <c r="U286" s="164"/>
      <c r="V286" s="164"/>
    </row>
    <row r="287" spans="1:22" ht="12">
      <c r="A287" s="137"/>
      <c r="B287" s="101"/>
      <c r="C287" s="137"/>
      <c r="D287" s="164"/>
      <c r="E287" s="164"/>
      <c r="F287" s="164"/>
      <c r="G287" s="164"/>
      <c r="H287" s="164"/>
      <c r="I287" s="164"/>
      <c r="J287" s="164"/>
      <c r="K287" s="164"/>
      <c r="L287" s="164"/>
      <c r="M287" s="164"/>
      <c r="N287" s="164"/>
      <c r="O287" s="164"/>
      <c r="P287" s="164"/>
      <c r="Q287" s="164"/>
      <c r="R287" s="164"/>
      <c r="S287" s="164"/>
      <c r="T287" s="164"/>
      <c r="U287" s="164"/>
      <c r="V287" s="164"/>
    </row>
    <row r="288" spans="1:22" ht="12">
      <c r="A288" s="137"/>
      <c r="B288" s="101"/>
      <c r="C288" s="137"/>
      <c r="D288" s="164"/>
      <c r="E288" s="164"/>
      <c r="F288" s="164"/>
      <c r="G288" s="164"/>
      <c r="H288" s="164"/>
      <c r="I288" s="164"/>
      <c r="J288" s="164"/>
      <c r="K288" s="164"/>
      <c r="L288" s="164"/>
      <c r="M288" s="164"/>
      <c r="N288" s="164"/>
      <c r="O288" s="164"/>
      <c r="P288" s="164"/>
      <c r="Q288" s="164"/>
      <c r="R288" s="164"/>
      <c r="S288" s="164"/>
      <c r="T288" s="164"/>
      <c r="U288" s="164"/>
      <c r="V288" s="164"/>
    </row>
    <row r="289" spans="1:22" ht="12">
      <c r="A289" s="137"/>
      <c r="B289" s="101"/>
      <c r="C289" s="137"/>
      <c r="D289" s="164"/>
      <c r="E289" s="164"/>
      <c r="F289" s="164"/>
      <c r="G289" s="164"/>
      <c r="H289" s="164"/>
      <c r="I289" s="164"/>
      <c r="J289" s="164"/>
      <c r="K289" s="164"/>
      <c r="L289" s="164"/>
      <c r="M289" s="164"/>
      <c r="N289" s="164"/>
      <c r="O289" s="164"/>
      <c r="P289" s="164"/>
      <c r="Q289" s="164"/>
      <c r="R289" s="164"/>
      <c r="S289" s="164"/>
      <c r="T289" s="164"/>
      <c r="U289" s="164"/>
      <c r="V289" s="164"/>
    </row>
    <row r="290" spans="1:22" ht="12">
      <c r="A290" s="137"/>
      <c r="B290" s="101"/>
      <c r="C290" s="137"/>
      <c r="D290" s="164"/>
      <c r="E290" s="164"/>
      <c r="F290" s="164"/>
      <c r="G290" s="164"/>
      <c r="H290" s="164"/>
      <c r="I290" s="164"/>
      <c r="J290" s="164"/>
      <c r="K290" s="164"/>
      <c r="L290" s="164"/>
      <c r="M290" s="164"/>
      <c r="N290" s="164"/>
      <c r="O290" s="164"/>
      <c r="P290" s="164"/>
      <c r="Q290" s="164"/>
      <c r="R290" s="164"/>
      <c r="S290" s="164"/>
      <c r="T290" s="164"/>
      <c r="U290" s="164"/>
      <c r="V290" s="164"/>
    </row>
    <row r="291" spans="1:22" ht="12">
      <c r="A291" s="137"/>
      <c r="B291" s="101"/>
      <c r="C291" s="137"/>
      <c r="D291" s="164"/>
      <c r="E291" s="164"/>
      <c r="F291" s="164"/>
      <c r="G291" s="164"/>
      <c r="H291" s="164"/>
      <c r="I291" s="164"/>
      <c r="J291" s="164"/>
      <c r="K291" s="164"/>
      <c r="L291" s="164"/>
      <c r="M291" s="164"/>
      <c r="N291" s="164"/>
      <c r="O291" s="164"/>
      <c r="P291" s="164"/>
      <c r="Q291" s="164"/>
      <c r="R291" s="164"/>
      <c r="S291" s="164"/>
      <c r="T291" s="164"/>
      <c r="U291" s="164"/>
      <c r="V291" s="164"/>
    </row>
    <row r="292" spans="1:22" ht="12">
      <c r="A292" s="137"/>
      <c r="B292" s="101"/>
      <c r="C292" s="137"/>
      <c r="D292" s="164"/>
      <c r="E292" s="164"/>
      <c r="F292" s="164"/>
      <c r="G292" s="164"/>
      <c r="H292" s="164"/>
      <c r="I292" s="164"/>
      <c r="J292" s="164"/>
      <c r="K292" s="164"/>
      <c r="L292" s="164"/>
      <c r="M292" s="164"/>
      <c r="N292" s="164"/>
      <c r="O292" s="164"/>
      <c r="P292" s="164"/>
      <c r="Q292" s="164"/>
      <c r="R292" s="164"/>
      <c r="S292" s="164"/>
      <c r="T292" s="164"/>
      <c r="U292" s="164"/>
      <c r="V292" s="164"/>
    </row>
    <row r="293" spans="1:22" ht="12">
      <c r="A293" s="137"/>
      <c r="B293" s="101"/>
      <c r="C293" s="137"/>
      <c r="D293" s="164"/>
      <c r="E293" s="164"/>
      <c r="F293" s="164"/>
      <c r="G293" s="164"/>
      <c r="H293" s="164"/>
      <c r="I293" s="164"/>
      <c r="J293" s="164"/>
      <c r="K293" s="164"/>
      <c r="L293" s="164"/>
      <c r="M293" s="164"/>
      <c r="N293" s="164"/>
      <c r="O293" s="164"/>
      <c r="P293" s="164"/>
      <c r="Q293" s="164"/>
      <c r="R293" s="164"/>
      <c r="S293" s="164"/>
      <c r="T293" s="164"/>
      <c r="U293" s="164"/>
      <c r="V293" s="164"/>
    </row>
    <row r="294" spans="1:22" ht="12">
      <c r="A294" s="137"/>
      <c r="B294" s="101"/>
      <c r="C294" s="137"/>
      <c r="D294" s="164"/>
      <c r="E294" s="164"/>
      <c r="F294" s="164"/>
      <c r="G294" s="164"/>
      <c r="H294" s="164"/>
      <c r="I294" s="164"/>
      <c r="J294" s="164"/>
      <c r="K294" s="164"/>
      <c r="L294" s="164"/>
      <c r="M294" s="164"/>
      <c r="N294" s="164"/>
      <c r="O294" s="164"/>
      <c r="P294" s="164"/>
      <c r="Q294" s="164"/>
      <c r="R294" s="164"/>
      <c r="S294" s="164"/>
      <c r="T294" s="164"/>
      <c r="U294" s="164"/>
      <c r="V294" s="164"/>
    </row>
    <row r="295" spans="1:22" ht="12">
      <c r="A295" s="137"/>
      <c r="B295" s="101"/>
      <c r="C295" s="137"/>
      <c r="D295" s="164"/>
      <c r="E295" s="164"/>
      <c r="F295" s="164"/>
      <c r="G295" s="164"/>
      <c r="H295" s="164"/>
      <c r="I295" s="164"/>
      <c r="J295" s="164"/>
      <c r="K295" s="164"/>
      <c r="L295" s="164"/>
      <c r="M295" s="164"/>
      <c r="N295" s="164"/>
      <c r="O295" s="164"/>
      <c r="P295" s="164"/>
      <c r="Q295" s="164"/>
      <c r="R295" s="164"/>
      <c r="S295" s="164"/>
      <c r="T295" s="164"/>
      <c r="U295" s="164"/>
      <c r="V295" s="164"/>
    </row>
    <row r="296" spans="1:22" ht="12">
      <c r="A296" s="137"/>
      <c r="B296" s="101"/>
      <c r="C296" s="137"/>
      <c r="D296" s="164"/>
      <c r="E296" s="164"/>
      <c r="F296" s="164"/>
      <c r="G296" s="164"/>
      <c r="H296" s="164"/>
      <c r="I296" s="164"/>
      <c r="J296" s="164"/>
      <c r="K296" s="164"/>
      <c r="L296" s="164"/>
      <c r="M296" s="164"/>
      <c r="N296" s="164"/>
      <c r="O296" s="164"/>
      <c r="P296" s="164"/>
      <c r="Q296" s="164"/>
      <c r="R296" s="164"/>
      <c r="S296" s="164"/>
      <c r="T296" s="164"/>
      <c r="U296" s="164"/>
      <c r="V296" s="164"/>
    </row>
    <row r="297" spans="1:22" ht="12">
      <c r="A297" s="137"/>
      <c r="B297" s="101"/>
      <c r="C297" s="137"/>
      <c r="D297" s="164"/>
      <c r="E297" s="164"/>
      <c r="F297" s="164"/>
      <c r="G297" s="164"/>
      <c r="H297" s="164"/>
      <c r="I297" s="164"/>
      <c r="J297" s="164"/>
      <c r="K297" s="164"/>
      <c r="L297" s="164"/>
      <c r="M297" s="164"/>
      <c r="N297" s="164"/>
      <c r="O297" s="164"/>
      <c r="P297" s="164"/>
      <c r="Q297" s="164"/>
      <c r="R297" s="164"/>
      <c r="S297" s="164"/>
      <c r="T297" s="164"/>
      <c r="U297" s="164"/>
      <c r="V297" s="164"/>
    </row>
    <row r="298" spans="1:22" ht="12">
      <c r="A298" s="137"/>
      <c r="B298" s="101"/>
      <c r="C298" s="137"/>
      <c r="D298" s="164"/>
      <c r="E298" s="164"/>
      <c r="F298" s="164"/>
      <c r="G298" s="164"/>
      <c r="H298" s="164"/>
      <c r="I298" s="164"/>
      <c r="J298" s="164"/>
      <c r="K298" s="164"/>
      <c r="L298" s="164"/>
      <c r="M298" s="164"/>
      <c r="N298" s="164"/>
      <c r="O298" s="164"/>
      <c r="P298" s="164"/>
      <c r="Q298" s="164"/>
      <c r="R298" s="164"/>
      <c r="S298" s="164"/>
      <c r="T298" s="164"/>
      <c r="U298" s="164"/>
      <c r="V298" s="164"/>
    </row>
    <row r="299" spans="1:22" ht="12">
      <c r="A299" s="137"/>
      <c r="B299" s="101"/>
      <c r="C299" s="137"/>
      <c r="D299" s="164"/>
      <c r="E299" s="164"/>
      <c r="F299" s="164"/>
      <c r="G299" s="164"/>
      <c r="H299" s="164"/>
      <c r="I299" s="164"/>
      <c r="J299" s="164"/>
      <c r="K299" s="164"/>
      <c r="L299" s="164"/>
      <c r="M299" s="164"/>
      <c r="N299" s="164"/>
      <c r="O299" s="164"/>
      <c r="P299" s="164"/>
      <c r="Q299" s="164"/>
      <c r="R299" s="164"/>
      <c r="S299" s="164"/>
      <c r="T299" s="164"/>
      <c r="U299" s="164"/>
      <c r="V299" s="164"/>
    </row>
    <row r="300" spans="1:22" ht="12">
      <c r="A300" s="137"/>
      <c r="B300" s="101"/>
      <c r="C300" s="137"/>
      <c r="D300" s="164"/>
      <c r="E300" s="164"/>
      <c r="F300" s="164"/>
      <c r="G300" s="164"/>
      <c r="H300" s="164"/>
      <c r="I300" s="164"/>
      <c r="J300" s="164"/>
      <c r="K300" s="164"/>
      <c r="L300" s="164"/>
      <c r="M300" s="164"/>
      <c r="N300" s="164"/>
      <c r="O300" s="164"/>
      <c r="P300" s="164"/>
      <c r="Q300" s="164"/>
      <c r="R300" s="164"/>
      <c r="S300" s="164"/>
      <c r="T300" s="164"/>
      <c r="U300" s="164"/>
      <c r="V300" s="164"/>
    </row>
    <row r="301" spans="1:22" ht="12">
      <c r="A301" s="137"/>
      <c r="B301" s="101"/>
      <c r="C301" s="137"/>
      <c r="D301" s="164"/>
      <c r="E301" s="164"/>
      <c r="F301" s="164"/>
      <c r="G301" s="164"/>
      <c r="H301" s="164"/>
      <c r="I301" s="164"/>
      <c r="J301" s="164"/>
      <c r="K301" s="164"/>
      <c r="L301" s="164"/>
      <c r="M301" s="164"/>
      <c r="N301" s="164"/>
      <c r="O301" s="164"/>
      <c r="P301" s="164"/>
      <c r="Q301" s="164"/>
      <c r="R301" s="164"/>
      <c r="S301" s="164"/>
      <c r="T301" s="164"/>
      <c r="U301" s="164"/>
      <c r="V301" s="164"/>
    </row>
    <row r="302" spans="1:22" ht="12">
      <c r="A302" s="137"/>
      <c r="B302" s="101"/>
      <c r="C302" s="137"/>
      <c r="D302" s="164"/>
      <c r="E302" s="164"/>
      <c r="F302" s="164"/>
      <c r="G302" s="164"/>
      <c r="H302" s="164"/>
      <c r="I302" s="164"/>
      <c r="J302" s="164"/>
      <c r="K302" s="164"/>
      <c r="L302" s="164"/>
      <c r="M302" s="164"/>
      <c r="N302" s="164"/>
      <c r="O302" s="164"/>
      <c r="P302" s="164"/>
      <c r="Q302" s="164"/>
      <c r="R302" s="164"/>
      <c r="S302" s="164"/>
      <c r="T302" s="164"/>
      <c r="U302" s="164"/>
      <c r="V302" s="164"/>
    </row>
    <row r="303" spans="1:22" ht="12">
      <c r="A303" s="137"/>
      <c r="B303" s="101"/>
      <c r="C303" s="137"/>
      <c r="D303" s="164"/>
      <c r="E303" s="164"/>
      <c r="F303" s="164"/>
      <c r="G303" s="164"/>
      <c r="H303" s="164"/>
      <c r="I303" s="164"/>
      <c r="J303" s="164"/>
      <c r="K303" s="164"/>
      <c r="L303" s="164"/>
      <c r="M303" s="164"/>
      <c r="N303" s="164"/>
      <c r="O303" s="164"/>
      <c r="P303" s="164"/>
      <c r="Q303" s="164"/>
      <c r="R303" s="164"/>
      <c r="S303" s="164"/>
      <c r="T303" s="164"/>
      <c r="U303" s="164"/>
      <c r="V303" s="164"/>
    </row>
    <row r="304" spans="1:22" ht="12">
      <c r="A304" s="137"/>
      <c r="B304" s="101"/>
      <c r="C304" s="137"/>
      <c r="D304" s="164"/>
      <c r="E304" s="164"/>
      <c r="F304" s="164"/>
      <c r="G304" s="164"/>
      <c r="H304" s="164"/>
      <c r="I304" s="164"/>
      <c r="J304" s="164"/>
      <c r="K304" s="164"/>
      <c r="L304" s="164"/>
      <c r="M304" s="164"/>
      <c r="N304" s="164"/>
      <c r="O304" s="164"/>
      <c r="P304" s="164"/>
      <c r="Q304" s="164"/>
      <c r="R304" s="164"/>
      <c r="S304" s="164"/>
      <c r="T304" s="164"/>
      <c r="U304" s="164"/>
      <c r="V304" s="164"/>
    </row>
    <row r="305" spans="1:22" ht="12">
      <c r="A305" s="137"/>
      <c r="B305" s="101"/>
      <c r="C305" s="137"/>
      <c r="D305" s="164"/>
      <c r="E305" s="164"/>
      <c r="F305" s="164"/>
      <c r="G305" s="164"/>
      <c r="H305" s="164"/>
      <c r="I305" s="164"/>
      <c r="J305" s="164"/>
      <c r="K305" s="164"/>
      <c r="L305" s="164"/>
      <c r="M305" s="164"/>
      <c r="N305" s="164"/>
      <c r="O305" s="164"/>
      <c r="P305" s="164"/>
      <c r="Q305" s="164"/>
      <c r="R305" s="164"/>
      <c r="S305" s="164"/>
      <c r="T305" s="164"/>
      <c r="U305" s="164"/>
      <c r="V305" s="164"/>
    </row>
    <row r="306" spans="1:22" ht="12">
      <c r="A306" s="137"/>
      <c r="B306" s="101"/>
      <c r="C306" s="137"/>
      <c r="D306" s="164"/>
      <c r="E306" s="164"/>
      <c r="F306" s="164"/>
      <c r="G306" s="164"/>
      <c r="H306" s="164"/>
      <c r="I306" s="164"/>
      <c r="J306" s="164"/>
      <c r="K306" s="164"/>
      <c r="L306" s="164"/>
      <c r="M306" s="164"/>
      <c r="N306" s="164"/>
      <c r="O306" s="164"/>
      <c r="P306" s="164"/>
      <c r="Q306" s="164"/>
      <c r="R306" s="164"/>
      <c r="S306" s="164"/>
      <c r="T306" s="164"/>
      <c r="U306" s="164"/>
      <c r="V306" s="164"/>
    </row>
    <row r="307" spans="1:22" ht="12">
      <c r="A307" s="137"/>
      <c r="B307" s="101"/>
      <c r="C307" s="137"/>
      <c r="D307" s="164"/>
      <c r="E307" s="164"/>
      <c r="F307" s="164"/>
      <c r="G307" s="164"/>
      <c r="H307" s="164"/>
      <c r="I307" s="164"/>
      <c r="J307" s="164"/>
      <c r="K307" s="164"/>
      <c r="L307" s="164"/>
      <c r="M307" s="164"/>
      <c r="N307" s="164"/>
      <c r="O307" s="164"/>
      <c r="P307" s="164"/>
      <c r="Q307" s="164"/>
      <c r="R307" s="164"/>
      <c r="S307" s="164"/>
      <c r="T307" s="164"/>
      <c r="U307" s="164"/>
      <c r="V307" s="164"/>
    </row>
    <row r="308" spans="1:22" ht="12">
      <c r="A308" s="137"/>
      <c r="B308" s="101"/>
      <c r="C308" s="137"/>
      <c r="D308" s="164"/>
      <c r="E308" s="164"/>
      <c r="F308" s="164"/>
      <c r="G308" s="164"/>
      <c r="H308" s="164"/>
      <c r="I308" s="164"/>
      <c r="J308" s="164"/>
      <c r="K308" s="164"/>
      <c r="L308" s="164"/>
      <c r="M308" s="164"/>
      <c r="N308" s="164"/>
      <c r="O308" s="164"/>
      <c r="P308" s="164"/>
      <c r="Q308" s="164"/>
      <c r="R308" s="164"/>
      <c r="S308" s="164"/>
      <c r="T308" s="164"/>
      <c r="U308" s="164"/>
      <c r="V308" s="164"/>
    </row>
    <row r="309" spans="1:22" ht="12">
      <c r="A309" s="137"/>
      <c r="B309" s="101"/>
      <c r="C309" s="137"/>
      <c r="D309" s="164"/>
      <c r="E309" s="164"/>
      <c r="F309" s="164"/>
      <c r="G309" s="164"/>
      <c r="H309" s="164"/>
      <c r="I309" s="164"/>
      <c r="J309" s="164"/>
      <c r="K309" s="164"/>
      <c r="L309" s="164"/>
      <c r="M309" s="164"/>
      <c r="N309" s="164"/>
      <c r="O309" s="164"/>
      <c r="P309" s="164"/>
      <c r="Q309" s="164"/>
      <c r="R309" s="164"/>
      <c r="S309" s="164"/>
      <c r="T309" s="164"/>
      <c r="U309" s="164"/>
      <c r="V309" s="164"/>
    </row>
    <row r="310" spans="1:22" ht="12">
      <c r="A310" s="137"/>
      <c r="B310" s="101"/>
      <c r="C310" s="137"/>
      <c r="D310" s="164"/>
      <c r="E310" s="164"/>
      <c r="F310" s="164"/>
      <c r="G310" s="164"/>
      <c r="H310" s="164"/>
      <c r="I310" s="164"/>
      <c r="J310" s="164"/>
      <c r="K310" s="164"/>
      <c r="L310" s="164"/>
      <c r="M310" s="164"/>
      <c r="N310" s="164"/>
      <c r="O310" s="164"/>
      <c r="P310" s="164"/>
      <c r="Q310" s="164"/>
      <c r="R310" s="164"/>
      <c r="S310" s="164"/>
      <c r="T310" s="164"/>
      <c r="U310" s="164"/>
      <c r="V310" s="164"/>
    </row>
    <row r="311" spans="1:22" ht="12">
      <c r="A311" s="137"/>
      <c r="B311" s="101"/>
      <c r="C311" s="137"/>
      <c r="D311" s="164"/>
      <c r="E311" s="164"/>
      <c r="F311" s="164"/>
      <c r="G311" s="164"/>
      <c r="H311" s="164"/>
      <c r="I311" s="164"/>
      <c r="J311" s="164"/>
      <c r="K311" s="164"/>
      <c r="L311" s="164"/>
      <c r="M311" s="164"/>
      <c r="N311" s="164"/>
      <c r="O311" s="164"/>
      <c r="P311" s="164"/>
      <c r="Q311" s="164"/>
      <c r="R311" s="164"/>
      <c r="S311" s="164"/>
      <c r="T311" s="164"/>
      <c r="U311" s="164"/>
      <c r="V311" s="164"/>
    </row>
    <row r="312" spans="1:22" ht="12">
      <c r="A312" s="137"/>
      <c r="B312" s="101"/>
      <c r="C312" s="137"/>
      <c r="D312" s="164"/>
      <c r="E312" s="164"/>
      <c r="F312" s="164"/>
      <c r="G312" s="164"/>
      <c r="H312" s="164"/>
      <c r="I312" s="164"/>
      <c r="J312" s="164"/>
      <c r="K312" s="164"/>
      <c r="L312" s="164"/>
      <c r="M312" s="164"/>
      <c r="N312" s="164"/>
      <c r="O312" s="164"/>
      <c r="P312" s="164"/>
      <c r="Q312" s="164"/>
      <c r="R312" s="164"/>
      <c r="S312" s="164"/>
      <c r="T312" s="164"/>
      <c r="U312" s="164"/>
      <c r="V312" s="164"/>
    </row>
    <row r="313" spans="1:22" ht="12">
      <c r="A313" s="137"/>
      <c r="B313" s="101"/>
      <c r="C313" s="137"/>
      <c r="D313" s="164"/>
      <c r="E313" s="164"/>
      <c r="F313" s="164"/>
      <c r="G313" s="164"/>
      <c r="H313" s="164"/>
      <c r="I313" s="164"/>
      <c r="J313" s="164"/>
      <c r="K313" s="164"/>
      <c r="L313" s="164"/>
      <c r="M313" s="164"/>
      <c r="N313" s="164"/>
      <c r="O313" s="164"/>
      <c r="P313" s="164"/>
      <c r="Q313" s="164"/>
      <c r="R313" s="164"/>
      <c r="S313" s="164"/>
      <c r="T313" s="164"/>
      <c r="U313" s="164"/>
      <c r="V313" s="164"/>
    </row>
    <row r="314" spans="1:22" ht="12">
      <c r="A314" s="137"/>
      <c r="B314" s="101"/>
      <c r="C314" s="137"/>
      <c r="D314" s="164"/>
      <c r="E314" s="164"/>
      <c r="F314" s="164"/>
      <c r="G314" s="164"/>
      <c r="H314" s="164"/>
      <c r="I314" s="164"/>
      <c r="J314" s="164"/>
      <c r="K314" s="164"/>
      <c r="L314" s="164"/>
      <c r="M314" s="164"/>
      <c r="N314" s="164"/>
      <c r="O314" s="164"/>
      <c r="P314" s="164"/>
      <c r="Q314" s="164"/>
      <c r="R314" s="164"/>
      <c r="S314" s="164"/>
      <c r="T314" s="164"/>
      <c r="U314" s="164"/>
      <c r="V314" s="164"/>
    </row>
    <row r="315" spans="1:22" ht="12">
      <c r="A315" s="137"/>
      <c r="B315" s="101"/>
      <c r="C315" s="137"/>
      <c r="D315" s="164"/>
      <c r="E315" s="164"/>
      <c r="F315" s="164"/>
      <c r="G315" s="164"/>
      <c r="H315" s="164"/>
      <c r="I315" s="164"/>
      <c r="J315" s="164"/>
      <c r="K315" s="164"/>
      <c r="L315" s="164"/>
      <c r="M315" s="164"/>
      <c r="N315" s="164"/>
      <c r="O315" s="164"/>
      <c r="P315" s="164"/>
      <c r="Q315" s="164"/>
      <c r="R315" s="164"/>
      <c r="S315" s="164"/>
      <c r="T315" s="164"/>
      <c r="U315" s="164"/>
      <c r="V315" s="164"/>
    </row>
    <row r="316" spans="1:22" ht="12">
      <c r="A316" s="137"/>
      <c r="B316" s="101"/>
      <c r="C316" s="137"/>
      <c r="D316" s="164"/>
      <c r="E316" s="164"/>
      <c r="F316" s="164"/>
      <c r="G316" s="164"/>
      <c r="H316" s="164"/>
      <c r="I316" s="164"/>
      <c r="J316" s="164"/>
      <c r="K316" s="164"/>
      <c r="L316" s="164"/>
      <c r="M316" s="164"/>
      <c r="N316" s="164"/>
      <c r="O316" s="164"/>
      <c r="P316" s="164"/>
      <c r="Q316" s="164"/>
      <c r="R316" s="164"/>
      <c r="S316" s="164"/>
      <c r="T316" s="164"/>
      <c r="U316" s="164"/>
      <c r="V316" s="164"/>
    </row>
    <row r="317" spans="1:22" ht="12">
      <c r="A317" s="137"/>
      <c r="B317" s="101"/>
      <c r="C317" s="137"/>
      <c r="D317" s="164"/>
      <c r="E317" s="164"/>
      <c r="F317" s="164"/>
      <c r="G317" s="164"/>
      <c r="H317" s="164"/>
      <c r="I317" s="164"/>
      <c r="J317" s="164"/>
      <c r="K317" s="164"/>
      <c r="L317" s="164"/>
      <c r="M317" s="164"/>
      <c r="N317" s="164"/>
      <c r="O317" s="164"/>
      <c r="P317" s="164"/>
      <c r="Q317" s="164"/>
      <c r="R317" s="164"/>
      <c r="S317" s="164"/>
      <c r="T317" s="164"/>
      <c r="U317" s="164"/>
      <c r="V317" s="164"/>
    </row>
    <row r="318" spans="1:22" ht="12">
      <c r="A318" s="137"/>
      <c r="B318" s="101"/>
      <c r="C318" s="137"/>
      <c r="D318" s="164"/>
      <c r="E318" s="164"/>
      <c r="F318" s="164"/>
      <c r="G318" s="164"/>
      <c r="H318" s="164"/>
      <c r="I318" s="164"/>
      <c r="J318" s="164"/>
      <c r="K318" s="164"/>
      <c r="L318" s="164"/>
      <c r="M318" s="164"/>
      <c r="N318" s="164"/>
      <c r="O318" s="164"/>
      <c r="P318" s="164"/>
      <c r="Q318" s="164"/>
      <c r="R318" s="164"/>
      <c r="S318" s="164"/>
      <c r="T318" s="164"/>
      <c r="U318" s="164"/>
      <c r="V318" s="164"/>
    </row>
    <row r="319" spans="1:22" ht="12">
      <c r="A319" s="137"/>
      <c r="B319" s="101"/>
      <c r="C319" s="137"/>
      <c r="D319" s="164"/>
      <c r="E319" s="164"/>
      <c r="F319" s="164"/>
      <c r="G319" s="164"/>
      <c r="H319" s="164"/>
      <c r="I319" s="164"/>
      <c r="J319" s="164"/>
      <c r="K319" s="164"/>
      <c r="L319" s="164"/>
      <c r="M319" s="164"/>
      <c r="N319" s="164"/>
      <c r="O319" s="164"/>
      <c r="P319" s="164"/>
      <c r="Q319" s="164"/>
      <c r="R319" s="164"/>
      <c r="S319" s="164"/>
      <c r="T319" s="164"/>
      <c r="U319" s="164"/>
      <c r="V319" s="164"/>
    </row>
    <row r="320" spans="1:22" ht="12">
      <c r="A320" s="137"/>
      <c r="B320" s="101"/>
      <c r="C320" s="137"/>
      <c r="D320" s="164"/>
      <c r="E320" s="164"/>
      <c r="F320" s="164"/>
      <c r="G320" s="164"/>
      <c r="H320" s="164"/>
      <c r="I320" s="164"/>
      <c r="J320" s="164"/>
      <c r="K320" s="164"/>
      <c r="L320" s="164"/>
      <c r="M320" s="164"/>
      <c r="N320" s="164"/>
      <c r="O320" s="164"/>
      <c r="P320" s="164"/>
      <c r="Q320" s="164"/>
      <c r="R320" s="164"/>
      <c r="S320" s="164"/>
      <c r="T320" s="164"/>
      <c r="U320" s="164"/>
      <c r="V320" s="164"/>
    </row>
    <row r="321" spans="1:22" ht="12">
      <c r="A321" s="137"/>
      <c r="B321" s="101"/>
      <c r="C321" s="137"/>
      <c r="D321" s="164"/>
      <c r="E321" s="164"/>
      <c r="F321" s="164"/>
      <c r="G321" s="164"/>
      <c r="H321" s="164"/>
      <c r="I321" s="164"/>
      <c r="J321" s="164"/>
      <c r="K321" s="164"/>
      <c r="L321" s="164"/>
      <c r="M321" s="164"/>
      <c r="N321" s="164"/>
      <c r="O321" s="164"/>
      <c r="P321" s="164"/>
      <c r="Q321" s="164"/>
      <c r="R321" s="164"/>
      <c r="S321" s="164"/>
      <c r="T321" s="164"/>
      <c r="U321" s="164"/>
      <c r="V321" s="164"/>
    </row>
    <row r="322" spans="1:22" ht="12">
      <c r="A322" s="137"/>
      <c r="B322" s="101"/>
      <c r="C322" s="137"/>
      <c r="D322" s="164"/>
      <c r="E322" s="164"/>
      <c r="F322" s="164"/>
      <c r="G322" s="164"/>
      <c r="H322" s="164"/>
      <c r="I322" s="164"/>
      <c r="J322" s="164"/>
      <c r="K322" s="164"/>
      <c r="L322" s="164"/>
      <c r="M322" s="164"/>
      <c r="N322" s="164"/>
      <c r="O322" s="164"/>
      <c r="P322" s="164"/>
      <c r="Q322" s="164"/>
      <c r="R322" s="164"/>
      <c r="S322" s="164"/>
      <c r="T322" s="164"/>
      <c r="U322" s="164"/>
      <c r="V322" s="164"/>
    </row>
    <row r="323" spans="1:22" ht="12">
      <c r="A323" s="137"/>
      <c r="B323" s="101"/>
      <c r="C323" s="137"/>
      <c r="D323" s="164"/>
      <c r="E323" s="164"/>
      <c r="F323" s="164"/>
      <c r="G323" s="164"/>
      <c r="H323" s="164"/>
      <c r="I323" s="164"/>
      <c r="J323" s="164"/>
      <c r="K323" s="164"/>
      <c r="L323" s="164"/>
      <c r="M323" s="164"/>
      <c r="N323" s="164"/>
      <c r="O323" s="164"/>
      <c r="P323" s="164"/>
      <c r="Q323" s="164"/>
      <c r="R323" s="164"/>
      <c r="S323" s="164"/>
      <c r="T323" s="164"/>
      <c r="U323" s="164"/>
      <c r="V323" s="164"/>
    </row>
    <row r="324" spans="1:22" ht="12">
      <c r="A324" s="137"/>
      <c r="B324" s="101"/>
      <c r="C324" s="137"/>
      <c r="D324" s="164"/>
      <c r="E324" s="164"/>
      <c r="F324" s="164"/>
      <c r="G324" s="164"/>
      <c r="H324" s="164"/>
      <c r="I324" s="164"/>
      <c r="J324" s="164"/>
      <c r="K324" s="164"/>
      <c r="L324" s="164"/>
      <c r="M324" s="164"/>
      <c r="N324" s="164"/>
      <c r="O324" s="164"/>
      <c r="P324" s="164"/>
      <c r="Q324" s="164"/>
      <c r="R324" s="164"/>
      <c r="S324" s="164"/>
      <c r="T324" s="164"/>
      <c r="U324" s="164"/>
      <c r="V324" s="164"/>
    </row>
    <row r="325" spans="1:22" ht="12">
      <c r="A325" s="137"/>
      <c r="B325" s="101"/>
      <c r="C325" s="137"/>
      <c r="D325" s="164"/>
      <c r="E325" s="164"/>
      <c r="F325" s="164"/>
      <c r="G325" s="164"/>
      <c r="H325" s="164"/>
      <c r="I325" s="164"/>
      <c r="J325" s="164"/>
      <c r="K325" s="164"/>
      <c r="L325" s="164"/>
      <c r="M325" s="164"/>
      <c r="N325" s="164"/>
      <c r="O325" s="164"/>
      <c r="P325" s="164"/>
      <c r="Q325" s="164"/>
      <c r="R325" s="164"/>
      <c r="S325" s="164"/>
      <c r="T325" s="164"/>
      <c r="U325" s="164"/>
      <c r="V325" s="164"/>
    </row>
    <row r="326" spans="1:22" ht="12">
      <c r="A326" s="137"/>
      <c r="B326" s="101"/>
      <c r="C326" s="137"/>
      <c r="D326" s="164"/>
      <c r="E326" s="164"/>
      <c r="F326" s="164"/>
      <c r="G326" s="164"/>
      <c r="H326" s="164"/>
      <c r="I326" s="164"/>
      <c r="J326" s="164"/>
      <c r="K326" s="164"/>
      <c r="L326" s="164"/>
      <c r="M326" s="164"/>
      <c r="N326" s="164"/>
      <c r="O326" s="164"/>
      <c r="P326" s="164"/>
      <c r="Q326" s="164"/>
      <c r="R326" s="164"/>
      <c r="S326" s="164"/>
      <c r="T326" s="164"/>
      <c r="U326" s="164"/>
      <c r="V326" s="164"/>
    </row>
    <row r="327" spans="1:22" ht="12">
      <c r="A327" s="137"/>
      <c r="B327" s="101"/>
      <c r="C327" s="137"/>
      <c r="D327" s="164"/>
      <c r="E327" s="164"/>
      <c r="F327" s="164"/>
      <c r="G327" s="164"/>
      <c r="H327" s="164"/>
      <c r="I327" s="164"/>
      <c r="J327" s="164"/>
      <c r="K327" s="164"/>
      <c r="L327" s="164"/>
      <c r="M327" s="164"/>
      <c r="N327" s="164"/>
      <c r="O327" s="164"/>
      <c r="P327" s="164"/>
      <c r="Q327" s="164"/>
      <c r="R327" s="164"/>
      <c r="S327" s="164"/>
      <c r="T327" s="164"/>
      <c r="U327" s="164"/>
      <c r="V327" s="164"/>
    </row>
    <row r="328" spans="1:22" ht="12">
      <c r="A328" s="137"/>
      <c r="B328" s="101"/>
      <c r="C328" s="137"/>
      <c r="D328" s="164"/>
      <c r="E328" s="164"/>
      <c r="F328" s="164"/>
      <c r="G328" s="164"/>
      <c r="H328" s="164"/>
      <c r="I328" s="164"/>
      <c r="J328" s="164"/>
      <c r="K328" s="164"/>
      <c r="L328" s="164"/>
      <c r="M328" s="164"/>
      <c r="N328" s="164"/>
      <c r="O328" s="164"/>
      <c r="P328" s="164"/>
      <c r="Q328" s="164"/>
      <c r="R328" s="164"/>
      <c r="S328" s="164"/>
      <c r="T328" s="164"/>
      <c r="U328" s="164"/>
      <c r="V328" s="164"/>
    </row>
    <row r="329" spans="1:22" ht="12">
      <c r="A329" s="137"/>
      <c r="B329" s="101"/>
      <c r="C329" s="137"/>
      <c r="D329" s="164"/>
      <c r="E329" s="164"/>
      <c r="F329" s="164"/>
      <c r="G329" s="164"/>
      <c r="H329" s="164"/>
      <c r="I329" s="164"/>
      <c r="J329" s="164"/>
      <c r="K329" s="164"/>
      <c r="L329" s="164"/>
      <c r="M329" s="164"/>
      <c r="N329" s="164"/>
      <c r="O329" s="164"/>
      <c r="P329" s="164"/>
      <c r="Q329" s="164"/>
      <c r="R329" s="164"/>
      <c r="S329" s="164"/>
      <c r="T329" s="164"/>
      <c r="U329" s="164"/>
      <c r="V329" s="164"/>
    </row>
    <row r="330" spans="1:22" ht="12">
      <c r="A330" s="137"/>
      <c r="B330" s="101"/>
      <c r="C330" s="137"/>
      <c r="D330" s="164"/>
      <c r="E330" s="164"/>
      <c r="F330" s="164"/>
      <c r="G330" s="164"/>
      <c r="H330" s="164"/>
      <c r="I330" s="164"/>
      <c r="J330" s="164"/>
      <c r="K330" s="164"/>
      <c r="L330" s="164"/>
      <c r="M330" s="164"/>
      <c r="N330" s="164"/>
      <c r="O330" s="164"/>
      <c r="P330" s="164"/>
      <c r="Q330" s="164"/>
      <c r="R330" s="164"/>
      <c r="S330" s="164"/>
      <c r="T330" s="164"/>
      <c r="U330" s="164"/>
      <c r="V330" s="164"/>
    </row>
    <row r="331" spans="1:22" ht="12">
      <c r="A331" s="137"/>
      <c r="B331" s="101"/>
      <c r="C331" s="137"/>
      <c r="D331" s="164"/>
      <c r="E331" s="164"/>
      <c r="F331" s="164"/>
      <c r="G331" s="164"/>
      <c r="H331" s="164"/>
      <c r="I331" s="164"/>
      <c r="J331" s="164"/>
      <c r="K331" s="164"/>
      <c r="L331" s="164"/>
      <c r="M331" s="164"/>
      <c r="N331" s="164"/>
      <c r="O331" s="164"/>
      <c r="P331" s="164"/>
      <c r="Q331" s="164"/>
      <c r="R331" s="164"/>
      <c r="S331" s="164"/>
      <c r="T331" s="164"/>
      <c r="U331" s="164"/>
      <c r="V331" s="164"/>
    </row>
    <row r="332" spans="1:22" ht="12">
      <c r="A332" s="137"/>
      <c r="B332" s="101"/>
      <c r="C332" s="137"/>
      <c r="D332" s="164"/>
      <c r="E332" s="164"/>
      <c r="F332" s="164"/>
      <c r="G332" s="164"/>
      <c r="H332" s="164"/>
      <c r="I332" s="164"/>
      <c r="J332" s="164"/>
      <c r="K332" s="164"/>
      <c r="L332" s="164"/>
      <c r="M332" s="164"/>
      <c r="N332" s="164"/>
      <c r="O332" s="164"/>
      <c r="P332" s="164"/>
      <c r="Q332" s="164"/>
      <c r="R332" s="164"/>
      <c r="S332" s="164"/>
      <c r="T332" s="164"/>
      <c r="U332" s="164"/>
      <c r="V332" s="164"/>
    </row>
    <row r="333" spans="1:22" ht="12">
      <c r="A333" s="137"/>
      <c r="B333" s="101"/>
      <c r="C333" s="137"/>
      <c r="D333" s="164"/>
      <c r="E333" s="164"/>
      <c r="F333" s="164"/>
      <c r="G333" s="164"/>
      <c r="H333" s="164"/>
      <c r="I333" s="164"/>
      <c r="J333" s="164"/>
      <c r="K333" s="164"/>
      <c r="L333" s="164"/>
      <c r="M333" s="164"/>
      <c r="N333" s="164"/>
      <c r="O333" s="164"/>
      <c r="P333" s="164"/>
      <c r="Q333" s="164"/>
      <c r="R333" s="164"/>
      <c r="S333" s="164"/>
      <c r="T333" s="164"/>
      <c r="U333" s="164"/>
      <c r="V333" s="164"/>
    </row>
    <row r="334" spans="1:22" ht="12">
      <c r="A334" s="137"/>
      <c r="B334" s="101"/>
      <c r="C334" s="137"/>
      <c r="D334" s="164"/>
      <c r="E334" s="164"/>
      <c r="F334" s="164"/>
      <c r="G334" s="164"/>
      <c r="H334" s="164"/>
      <c r="I334" s="164"/>
      <c r="J334" s="164"/>
      <c r="K334" s="164"/>
      <c r="L334" s="164"/>
      <c r="M334" s="164"/>
      <c r="N334" s="164"/>
      <c r="O334" s="164"/>
      <c r="P334" s="164"/>
      <c r="Q334" s="164"/>
      <c r="R334" s="164"/>
      <c r="S334" s="164"/>
      <c r="T334" s="164"/>
      <c r="U334" s="164"/>
      <c r="V334" s="164"/>
    </row>
    <row r="335" spans="1:22" ht="12">
      <c r="A335" s="137"/>
      <c r="B335" s="101"/>
      <c r="C335" s="137"/>
      <c r="D335" s="164"/>
      <c r="E335" s="164"/>
      <c r="F335" s="164"/>
      <c r="G335" s="164"/>
      <c r="H335" s="164"/>
      <c r="I335" s="164"/>
      <c r="J335" s="164"/>
      <c r="K335" s="164"/>
      <c r="L335" s="164"/>
      <c r="M335" s="164"/>
      <c r="N335" s="164"/>
      <c r="O335" s="164"/>
      <c r="P335" s="164"/>
      <c r="Q335" s="164"/>
      <c r="R335" s="164"/>
      <c r="S335" s="164"/>
      <c r="T335" s="164"/>
      <c r="U335" s="164"/>
      <c r="V335" s="164"/>
    </row>
    <row r="336" spans="1:22" ht="12">
      <c r="A336" s="137"/>
      <c r="B336" s="101"/>
      <c r="C336" s="137"/>
      <c r="D336" s="164"/>
      <c r="E336" s="164"/>
      <c r="F336" s="164"/>
      <c r="G336" s="164"/>
      <c r="H336" s="164"/>
      <c r="I336" s="164"/>
      <c r="J336" s="164"/>
      <c r="K336" s="164"/>
      <c r="L336" s="164"/>
      <c r="M336" s="164"/>
      <c r="N336" s="164"/>
      <c r="O336" s="164"/>
      <c r="P336" s="164"/>
      <c r="Q336" s="164"/>
      <c r="R336" s="164"/>
      <c r="S336" s="164"/>
      <c r="T336" s="164"/>
      <c r="U336" s="164"/>
      <c r="V336" s="164"/>
    </row>
    <row r="337" spans="1:22" ht="12">
      <c r="A337" s="137"/>
      <c r="B337" s="101"/>
      <c r="C337" s="137"/>
      <c r="D337" s="164"/>
      <c r="E337" s="164"/>
      <c r="F337" s="164"/>
      <c r="G337" s="164"/>
      <c r="H337" s="164"/>
      <c r="I337" s="164"/>
      <c r="J337" s="164"/>
      <c r="K337" s="164"/>
      <c r="L337" s="164"/>
      <c r="M337" s="164"/>
      <c r="N337" s="164"/>
      <c r="O337" s="164"/>
      <c r="P337" s="164"/>
      <c r="Q337" s="164"/>
      <c r="R337" s="164"/>
      <c r="S337" s="164"/>
      <c r="T337" s="164"/>
      <c r="U337" s="164"/>
      <c r="V337" s="164"/>
    </row>
    <row r="338" spans="1:22" ht="12">
      <c r="A338" s="137"/>
      <c r="B338" s="101"/>
      <c r="C338" s="137"/>
      <c r="D338" s="164"/>
      <c r="E338" s="164"/>
      <c r="F338" s="164"/>
      <c r="G338" s="164"/>
      <c r="H338" s="164"/>
      <c r="I338" s="164"/>
      <c r="J338" s="164"/>
      <c r="K338" s="164"/>
      <c r="L338" s="164"/>
      <c r="M338" s="164"/>
      <c r="N338" s="164"/>
      <c r="O338" s="164"/>
      <c r="P338" s="164"/>
      <c r="Q338" s="164"/>
      <c r="R338" s="164"/>
      <c r="S338" s="164"/>
      <c r="T338" s="164"/>
      <c r="U338" s="164"/>
      <c r="V338" s="164"/>
    </row>
    <row r="339" spans="1:22" ht="12">
      <c r="A339" s="137"/>
      <c r="B339" s="101"/>
      <c r="C339" s="137"/>
      <c r="D339" s="164"/>
      <c r="E339" s="164"/>
      <c r="F339" s="164"/>
      <c r="G339" s="164"/>
      <c r="H339" s="164"/>
      <c r="I339" s="164"/>
      <c r="J339" s="164"/>
      <c r="K339" s="164"/>
      <c r="L339" s="164"/>
      <c r="M339" s="164"/>
      <c r="N339" s="164"/>
      <c r="O339" s="164"/>
      <c r="P339" s="164"/>
      <c r="Q339" s="164"/>
      <c r="R339" s="164"/>
      <c r="S339" s="164"/>
      <c r="T339" s="164"/>
      <c r="U339" s="164"/>
      <c r="V339" s="164"/>
    </row>
    <row r="340" spans="1:22" ht="12">
      <c r="A340" s="137"/>
      <c r="B340" s="101"/>
      <c r="C340" s="137"/>
      <c r="D340" s="164"/>
      <c r="E340" s="164"/>
      <c r="F340" s="164"/>
      <c r="G340" s="164"/>
      <c r="H340" s="164"/>
      <c r="I340" s="164"/>
      <c r="J340" s="164"/>
      <c r="K340" s="164"/>
      <c r="L340" s="164"/>
      <c r="M340" s="164"/>
      <c r="N340" s="164"/>
      <c r="O340" s="164"/>
      <c r="P340" s="164"/>
      <c r="Q340" s="164"/>
      <c r="R340" s="164"/>
      <c r="S340" s="164"/>
      <c r="T340" s="164"/>
      <c r="U340" s="164"/>
      <c r="V340" s="164"/>
    </row>
    <row r="341" spans="1:22" ht="12">
      <c r="A341" s="137"/>
      <c r="B341" s="101"/>
      <c r="C341" s="137"/>
      <c r="D341" s="164"/>
      <c r="E341" s="164"/>
      <c r="F341" s="164"/>
      <c r="G341" s="164"/>
      <c r="H341" s="164"/>
      <c r="I341" s="164"/>
      <c r="J341" s="164"/>
      <c r="K341" s="164"/>
      <c r="L341" s="164"/>
      <c r="M341" s="164"/>
      <c r="N341" s="164"/>
      <c r="O341" s="164"/>
      <c r="P341" s="164"/>
      <c r="Q341" s="164"/>
      <c r="R341" s="164"/>
      <c r="S341" s="164"/>
      <c r="T341" s="164"/>
      <c r="U341" s="164"/>
      <c r="V341" s="164"/>
    </row>
    <row r="342" spans="1:22" ht="12">
      <c r="A342" s="137"/>
      <c r="B342" s="101"/>
      <c r="C342" s="137"/>
      <c r="D342" s="164"/>
      <c r="E342" s="164"/>
      <c r="F342" s="164"/>
      <c r="G342" s="164"/>
      <c r="H342" s="164"/>
      <c r="I342" s="164"/>
      <c r="J342" s="164"/>
      <c r="K342" s="164"/>
      <c r="L342" s="164"/>
      <c r="M342" s="164"/>
      <c r="N342" s="164"/>
      <c r="O342" s="164"/>
      <c r="P342" s="164"/>
      <c r="Q342" s="164"/>
      <c r="R342" s="164"/>
      <c r="S342" s="164"/>
      <c r="T342" s="164"/>
      <c r="U342" s="164"/>
      <c r="V342" s="164"/>
    </row>
    <row r="343" spans="1:22" ht="12">
      <c r="A343" s="137"/>
      <c r="B343" s="101"/>
      <c r="C343" s="137"/>
      <c r="D343" s="164"/>
      <c r="E343" s="164"/>
      <c r="F343" s="164"/>
      <c r="G343" s="164"/>
      <c r="H343" s="164"/>
      <c r="I343" s="164"/>
      <c r="J343" s="164"/>
      <c r="K343" s="164"/>
      <c r="L343" s="164"/>
      <c r="M343" s="164"/>
      <c r="N343" s="164"/>
      <c r="O343" s="164"/>
      <c r="P343" s="164"/>
      <c r="Q343" s="164"/>
      <c r="R343" s="164"/>
      <c r="S343" s="164"/>
      <c r="T343" s="164"/>
      <c r="U343" s="164"/>
      <c r="V343" s="164"/>
    </row>
    <row r="344" spans="1:22" ht="12">
      <c r="A344" s="137"/>
      <c r="B344" s="101"/>
      <c r="C344" s="137"/>
      <c r="D344" s="164"/>
      <c r="E344" s="164"/>
      <c r="F344" s="164"/>
      <c r="G344" s="164"/>
      <c r="H344" s="164"/>
      <c r="I344" s="164"/>
      <c r="J344" s="164"/>
      <c r="K344" s="164"/>
      <c r="L344" s="164"/>
      <c r="M344" s="164"/>
      <c r="N344" s="164"/>
      <c r="O344" s="164"/>
      <c r="P344" s="164"/>
      <c r="Q344" s="164"/>
      <c r="R344" s="164"/>
      <c r="S344" s="164"/>
      <c r="T344" s="164"/>
      <c r="U344" s="164"/>
      <c r="V344" s="164"/>
    </row>
    <row r="345" spans="1:22" ht="12">
      <c r="A345" s="137"/>
      <c r="B345" s="101"/>
      <c r="C345" s="137"/>
      <c r="D345" s="164"/>
      <c r="E345" s="164"/>
      <c r="F345" s="164"/>
      <c r="G345" s="164"/>
      <c r="H345" s="164"/>
      <c r="I345" s="164"/>
      <c r="J345" s="164"/>
      <c r="K345" s="164"/>
      <c r="L345" s="164"/>
      <c r="M345" s="164"/>
      <c r="N345" s="164"/>
      <c r="O345" s="164"/>
      <c r="P345" s="164"/>
      <c r="Q345" s="164"/>
      <c r="R345" s="164"/>
      <c r="S345" s="164"/>
      <c r="T345" s="164"/>
      <c r="U345" s="164"/>
      <c r="V345" s="164"/>
    </row>
    <row r="346" spans="1:22" ht="12">
      <c r="A346" s="137"/>
      <c r="B346" s="101"/>
      <c r="C346" s="137"/>
      <c r="D346" s="164"/>
      <c r="E346" s="164"/>
      <c r="F346" s="164"/>
      <c r="G346" s="164"/>
      <c r="H346" s="164"/>
      <c r="I346" s="164"/>
      <c r="J346" s="164"/>
      <c r="K346" s="164"/>
      <c r="L346" s="164"/>
      <c r="M346" s="164"/>
      <c r="N346" s="164"/>
      <c r="O346" s="164"/>
      <c r="P346" s="164"/>
      <c r="Q346" s="164"/>
      <c r="R346" s="164"/>
      <c r="S346" s="164"/>
      <c r="T346" s="164"/>
      <c r="U346" s="164"/>
      <c r="V346" s="164"/>
    </row>
    <row r="347" spans="1:22" ht="12">
      <c r="A347" s="137"/>
      <c r="B347" s="101"/>
      <c r="C347" s="137"/>
      <c r="D347" s="164"/>
      <c r="E347" s="164"/>
      <c r="F347" s="164"/>
      <c r="G347" s="164"/>
      <c r="H347" s="164"/>
      <c r="I347" s="164"/>
      <c r="J347" s="164"/>
      <c r="K347" s="164"/>
      <c r="L347" s="164"/>
      <c r="M347" s="164"/>
      <c r="N347" s="164"/>
      <c r="O347" s="164"/>
      <c r="P347" s="164"/>
      <c r="Q347" s="164"/>
      <c r="R347" s="164"/>
      <c r="S347" s="164"/>
      <c r="T347" s="164"/>
      <c r="U347" s="164"/>
      <c r="V347" s="164"/>
    </row>
    <row r="348" spans="1:22" ht="12">
      <c r="A348" s="137"/>
      <c r="B348" s="101"/>
      <c r="C348" s="137"/>
      <c r="D348" s="164"/>
      <c r="E348" s="164"/>
      <c r="F348" s="164"/>
      <c r="G348" s="164"/>
      <c r="H348" s="164"/>
      <c r="I348" s="164"/>
      <c r="J348" s="164"/>
      <c r="K348" s="164"/>
      <c r="L348" s="164"/>
      <c r="M348" s="164"/>
      <c r="N348" s="164"/>
      <c r="O348" s="164"/>
      <c r="P348" s="164"/>
      <c r="Q348" s="164"/>
      <c r="R348" s="164"/>
      <c r="S348" s="164"/>
      <c r="T348" s="164"/>
      <c r="U348" s="164"/>
      <c r="V348" s="164"/>
    </row>
    <row r="349" spans="1:22" ht="12">
      <c r="A349" s="137"/>
      <c r="B349" s="101"/>
      <c r="C349" s="137"/>
      <c r="D349" s="164"/>
      <c r="E349" s="164"/>
      <c r="F349" s="164"/>
      <c r="G349" s="164"/>
      <c r="H349" s="164"/>
      <c r="I349" s="164"/>
      <c r="J349" s="164"/>
      <c r="K349" s="164"/>
      <c r="L349" s="164"/>
      <c r="M349" s="164"/>
      <c r="N349" s="164"/>
      <c r="O349" s="164"/>
      <c r="P349" s="164"/>
      <c r="Q349" s="164"/>
      <c r="R349" s="164"/>
      <c r="S349" s="164"/>
      <c r="T349" s="164"/>
      <c r="U349" s="164"/>
      <c r="V349" s="164"/>
    </row>
    <row r="350" spans="1:22" ht="12">
      <c r="A350" s="137"/>
      <c r="B350" s="101"/>
      <c r="C350" s="137"/>
      <c r="D350" s="164"/>
      <c r="E350" s="164"/>
      <c r="F350" s="164"/>
      <c r="G350" s="164"/>
      <c r="H350" s="164"/>
      <c r="I350" s="164"/>
      <c r="J350" s="164"/>
      <c r="K350" s="164"/>
      <c r="L350" s="164"/>
      <c r="M350" s="164"/>
      <c r="N350" s="164"/>
      <c r="O350" s="164"/>
      <c r="P350" s="164"/>
      <c r="Q350" s="164"/>
      <c r="R350" s="164"/>
      <c r="S350" s="164"/>
      <c r="T350" s="164"/>
      <c r="U350" s="164"/>
      <c r="V350" s="164"/>
    </row>
    <row r="351" spans="1:22" ht="12">
      <c r="A351" s="137"/>
      <c r="B351" s="101"/>
      <c r="C351" s="137"/>
      <c r="D351" s="164"/>
      <c r="E351" s="164"/>
      <c r="F351" s="164"/>
      <c r="G351" s="164"/>
      <c r="H351" s="164"/>
      <c r="I351" s="164"/>
      <c r="J351" s="164"/>
      <c r="K351" s="164"/>
      <c r="L351" s="164"/>
      <c r="M351" s="164"/>
      <c r="N351" s="164"/>
      <c r="O351" s="164"/>
      <c r="P351" s="164"/>
      <c r="Q351" s="164"/>
      <c r="R351" s="164"/>
      <c r="S351" s="164"/>
      <c r="T351" s="164"/>
      <c r="U351" s="164"/>
      <c r="V351" s="164"/>
    </row>
    <row r="352" spans="1:22" ht="12">
      <c r="A352" s="137"/>
      <c r="B352" s="101"/>
      <c r="C352" s="137"/>
      <c r="D352" s="164"/>
      <c r="E352" s="164"/>
      <c r="F352" s="164"/>
      <c r="G352" s="164"/>
      <c r="H352" s="164"/>
      <c r="I352" s="164"/>
      <c r="J352" s="164"/>
      <c r="K352" s="164"/>
      <c r="L352" s="164"/>
      <c r="M352" s="164"/>
      <c r="N352" s="164"/>
      <c r="O352" s="164"/>
      <c r="P352" s="164"/>
      <c r="Q352" s="164"/>
      <c r="R352" s="164"/>
      <c r="S352" s="164"/>
      <c r="T352" s="164"/>
      <c r="U352" s="164"/>
      <c r="V352" s="164"/>
    </row>
    <row r="353" spans="1:22" ht="12">
      <c r="A353" s="137"/>
      <c r="B353" s="101"/>
      <c r="C353" s="137"/>
      <c r="D353" s="164"/>
      <c r="E353" s="164"/>
      <c r="F353" s="164"/>
      <c r="G353" s="164"/>
      <c r="H353" s="164"/>
      <c r="I353" s="164"/>
      <c r="J353" s="164"/>
      <c r="K353" s="164"/>
      <c r="L353" s="164"/>
      <c r="M353" s="164"/>
      <c r="N353" s="164"/>
      <c r="O353" s="164"/>
      <c r="P353" s="164"/>
      <c r="Q353" s="164"/>
      <c r="R353" s="164"/>
      <c r="S353" s="164"/>
      <c r="T353" s="164"/>
      <c r="U353" s="164"/>
      <c r="V353" s="164"/>
    </row>
    <row r="354" spans="1:22" ht="12">
      <c r="A354" s="137"/>
      <c r="B354" s="101"/>
      <c r="C354" s="137"/>
      <c r="D354" s="164"/>
      <c r="E354" s="164"/>
      <c r="F354" s="164"/>
      <c r="G354" s="164"/>
      <c r="H354" s="164"/>
      <c r="I354" s="164"/>
      <c r="J354" s="164"/>
      <c r="K354" s="164"/>
      <c r="L354" s="164"/>
      <c r="M354" s="164"/>
      <c r="N354" s="164"/>
      <c r="O354" s="164"/>
      <c r="P354" s="164"/>
      <c r="Q354" s="164"/>
      <c r="R354" s="164"/>
      <c r="S354" s="164"/>
      <c r="T354" s="164"/>
      <c r="U354" s="164"/>
      <c r="V354" s="164"/>
    </row>
    <row r="355" spans="1:22" ht="12">
      <c r="A355" s="137"/>
      <c r="B355" s="101"/>
      <c r="C355" s="137"/>
      <c r="D355" s="164"/>
      <c r="E355" s="164"/>
      <c r="F355" s="164"/>
      <c r="G355" s="164"/>
      <c r="H355" s="164"/>
      <c r="I355" s="164"/>
      <c r="J355" s="164"/>
      <c r="K355" s="164"/>
      <c r="L355" s="164"/>
      <c r="M355" s="164"/>
      <c r="N355" s="164"/>
      <c r="O355" s="164"/>
      <c r="P355" s="164"/>
      <c r="Q355" s="164"/>
      <c r="R355" s="164"/>
      <c r="S355" s="164"/>
      <c r="T355" s="164"/>
      <c r="U355" s="164"/>
      <c r="V355" s="164"/>
    </row>
    <row r="356" spans="1:22" ht="12">
      <c r="A356" s="137"/>
      <c r="B356" s="101"/>
      <c r="C356" s="137"/>
      <c r="D356" s="164"/>
      <c r="E356" s="164"/>
      <c r="F356" s="164"/>
      <c r="G356" s="164"/>
      <c r="H356" s="164"/>
      <c r="I356" s="164"/>
      <c r="J356" s="164"/>
      <c r="K356" s="164"/>
      <c r="L356" s="164"/>
      <c r="M356" s="164"/>
      <c r="N356" s="164"/>
      <c r="O356" s="164"/>
      <c r="P356" s="164"/>
      <c r="Q356" s="164"/>
      <c r="R356" s="164"/>
      <c r="S356" s="164"/>
      <c r="T356" s="164"/>
      <c r="U356" s="164"/>
      <c r="V356" s="164"/>
    </row>
    <row r="357" spans="1:22" ht="12">
      <c r="A357" s="137"/>
      <c r="B357" s="101"/>
      <c r="C357" s="137"/>
      <c r="D357" s="164"/>
      <c r="E357" s="164"/>
      <c r="F357" s="164"/>
      <c r="G357" s="164"/>
      <c r="H357" s="164"/>
      <c r="I357" s="164"/>
      <c r="J357" s="164"/>
      <c r="K357" s="164"/>
      <c r="L357" s="164"/>
      <c r="M357" s="164"/>
      <c r="N357" s="164"/>
      <c r="O357" s="164"/>
      <c r="P357" s="164"/>
      <c r="Q357" s="164"/>
      <c r="R357" s="164"/>
      <c r="S357" s="164"/>
      <c r="T357" s="164"/>
      <c r="U357" s="164"/>
      <c r="V357" s="164"/>
    </row>
    <row r="358" spans="1:22" ht="12">
      <c r="A358" s="137"/>
      <c r="B358" s="101"/>
      <c r="C358" s="137"/>
      <c r="D358" s="164"/>
      <c r="E358" s="164"/>
      <c r="F358" s="164"/>
      <c r="G358" s="164"/>
      <c r="H358" s="164"/>
      <c r="I358" s="164"/>
      <c r="J358" s="164"/>
      <c r="K358" s="164"/>
      <c r="L358" s="164"/>
      <c r="M358" s="164"/>
      <c r="N358" s="164"/>
      <c r="O358" s="164"/>
      <c r="P358" s="164"/>
      <c r="Q358" s="164"/>
      <c r="R358" s="164"/>
      <c r="S358" s="164"/>
      <c r="T358" s="164"/>
      <c r="U358" s="164"/>
      <c r="V358" s="164"/>
    </row>
    <row r="359" spans="1:22" ht="12">
      <c r="A359" s="137"/>
      <c r="B359" s="101"/>
      <c r="C359" s="137"/>
      <c r="D359" s="164"/>
      <c r="E359" s="164"/>
      <c r="F359" s="164"/>
      <c r="G359" s="164"/>
      <c r="H359" s="164"/>
      <c r="I359" s="164"/>
      <c r="J359" s="164"/>
      <c r="K359" s="164"/>
      <c r="L359" s="164"/>
      <c r="M359" s="164"/>
      <c r="N359" s="164"/>
      <c r="O359" s="164"/>
      <c r="P359" s="164"/>
      <c r="Q359" s="164"/>
      <c r="R359" s="164"/>
      <c r="S359" s="164"/>
      <c r="T359" s="164"/>
      <c r="U359" s="164"/>
      <c r="V359" s="164"/>
    </row>
    <row r="360" spans="1:22" ht="12">
      <c r="A360" s="137"/>
      <c r="B360" s="101"/>
      <c r="C360" s="137"/>
      <c r="D360" s="164"/>
      <c r="E360" s="164"/>
      <c r="F360" s="164"/>
      <c r="G360" s="164"/>
      <c r="H360" s="164"/>
      <c r="I360" s="164"/>
      <c r="J360" s="164"/>
      <c r="K360" s="164"/>
      <c r="L360" s="164"/>
      <c r="M360" s="164"/>
      <c r="N360" s="164"/>
      <c r="O360" s="164"/>
      <c r="P360" s="164"/>
      <c r="Q360" s="164"/>
      <c r="R360" s="164"/>
      <c r="S360" s="164"/>
      <c r="T360" s="164"/>
      <c r="U360" s="164"/>
      <c r="V360" s="164"/>
    </row>
    <row r="361" spans="1:22" ht="12">
      <c r="A361" s="137"/>
      <c r="B361" s="101"/>
      <c r="C361" s="137"/>
      <c r="D361" s="164"/>
      <c r="E361" s="164"/>
      <c r="F361" s="164"/>
      <c r="G361" s="164"/>
      <c r="H361" s="164"/>
      <c r="I361" s="164"/>
      <c r="J361" s="164"/>
      <c r="K361" s="164"/>
      <c r="L361" s="164"/>
      <c r="M361" s="164"/>
      <c r="N361" s="164"/>
      <c r="O361" s="164"/>
      <c r="P361" s="164"/>
      <c r="Q361" s="164"/>
      <c r="R361" s="164"/>
      <c r="S361" s="164"/>
      <c r="T361" s="164"/>
      <c r="U361" s="164"/>
      <c r="V361" s="164"/>
    </row>
    <row r="362" spans="1:22" ht="12">
      <c r="A362" s="137"/>
      <c r="B362" s="101"/>
      <c r="C362" s="137"/>
      <c r="D362" s="164"/>
      <c r="E362" s="164"/>
      <c r="F362" s="164"/>
      <c r="G362" s="164"/>
      <c r="H362" s="164"/>
      <c r="I362" s="164"/>
      <c r="J362" s="164"/>
      <c r="K362" s="164"/>
      <c r="L362" s="164"/>
      <c r="M362" s="164"/>
      <c r="N362" s="164"/>
      <c r="O362" s="164"/>
      <c r="P362" s="164"/>
      <c r="Q362" s="164"/>
      <c r="R362" s="164"/>
      <c r="S362" s="164"/>
      <c r="T362" s="164"/>
      <c r="U362" s="164"/>
      <c r="V362" s="164"/>
    </row>
    <row r="363" spans="1:22" ht="12">
      <c r="A363" s="137"/>
      <c r="B363" s="101"/>
      <c r="C363" s="137"/>
      <c r="D363" s="164"/>
      <c r="E363" s="164"/>
      <c r="F363" s="164"/>
      <c r="G363" s="164"/>
      <c r="H363" s="164"/>
      <c r="I363" s="164"/>
      <c r="J363" s="164"/>
      <c r="K363" s="164"/>
      <c r="L363" s="164"/>
      <c r="M363" s="164"/>
      <c r="N363" s="164"/>
      <c r="O363" s="164"/>
      <c r="P363" s="164"/>
      <c r="Q363" s="164"/>
      <c r="R363" s="164"/>
      <c r="S363" s="164"/>
      <c r="T363" s="164"/>
      <c r="U363" s="164"/>
      <c r="V363" s="164"/>
    </row>
    <row r="364" spans="1:22" ht="12">
      <c r="A364" s="137"/>
      <c r="B364" s="101"/>
      <c r="C364" s="137"/>
      <c r="D364" s="164"/>
      <c r="E364" s="164"/>
      <c r="F364" s="164"/>
      <c r="G364" s="164"/>
      <c r="H364" s="164"/>
      <c r="I364" s="164"/>
      <c r="J364" s="164"/>
      <c r="K364" s="164"/>
      <c r="L364" s="164"/>
      <c r="M364" s="164"/>
      <c r="N364" s="164"/>
      <c r="O364" s="164"/>
      <c r="P364" s="164"/>
      <c r="Q364" s="164"/>
      <c r="R364" s="164"/>
      <c r="S364" s="164"/>
      <c r="T364" s="164"/>
      <c r="U364" s="164"/>
      <c r="V364" s="164"/>
    </row>
    <row r="365" spans="1:22" ht="12">
      <c r="A365" s="137"/>
      <c r="B365" s="101"/>
      <c r="C365" s="137"/>
      <c r="D365" s="164"/>
      <c r="E365" s="164"/>
      <c r="F365" s="164"/>
      <c r="G365" s="164"/>
      <c r="H365" s="164"/>
      <c r="I365" s="164"/>
      <c r="J365" s="164"/>
      <c r="K365" s="164"/>
      <c r="L365" s="164"/>
      <c r="M365" s="164"/>
      <c r="N365" s="164"/>
      <c r="O365" s="164"/>
      <c r="P365" s="164"/>
      <c r="Q365" s="164"/>
      <c r="R365" s="164"/>
      <c r="S365" s="164"/>
      <c r="T365" s="164"/>
      <c r="U365" s="164"/>
      <c r="V365" s="164"/>
    </row>
    <row r="366" spans="1:22" ht="12">
      <c r="A366" s="137"/>
      <c r="B366" s="101"/>
      <c r="C366" s="137"/>
      <c r="D366" s="164"/>
      <c r="E366" s="164"/>
      <c r="F366" s="164"/>
      <c r="G366" s="164"/>
      <c r="H366" s="164"/>
      <c r="I366" s="164"/>
      <c r="J366" s="164"/>
      <c r="K366" s="164"/>
      <c r="L366" s="164"/>
      <c r="M366" s="164"/>
      <c r="N366" s="164"/>
      <c r="O366" s="164"/>
      <c r="P366" s="164"/>
      <c r="Q366" s="164"/>
      <c r="R366" s="164"/>
      <c r="S366" s="164"/>
      <c r="T366" s="164"/>
      <c r="U366" s="164"/>
      <c r="V366" s="164"/>
    </row>
    <row r="367" spans="1:22" ht="12">
      <c r="A367" s="137"/>
      <c r="B367" s="101"/>
      <c r="C367" s="137"/>
      <c r="D367" s="164"/>
      <c r="E367" s="164"/>
      <c r="F367" s="164"/>
      <c r="G367" s="164"/>
      <c r="H367" s="164"/>
      <c r="I367" s="164"/>
      <c r="J367" s="164"/>
      <c r="K367" s="164"/>
      <c r="L367" s="164"/>
      <c r="M367" s="164"/>
      <c r="N367" s="164"/>
      <c r="O367" s="164"/>
      <c r="P367" s="164"/>
      <c r="Q367" s="164"/>
      <c r="R367" s="164"/>
      <c r="S367" s="164"/>
      <c r="T367" s="164"/>
      <c r="U367" s="164"/>
      <c r="V367" s="164"/>
    </row>
    <row r="368" spans="1:22" ht="12">
      <c r="A368" s="137"/>
      <c r="B368" s="101"/>
      <c r="C368" s="137"/>
      <c r="D368" s="164"/>
      <c r="E368" s="164"/>
      <c r="F368" s="164"/>
      <c r="G368" s="164"/>
      <c r="H368" s="164"/>
      <c r="I368" s="164"/>
      <c r="J368" s="164"/>
      <c r="K368" s="164"/>
      <c r="L368" s="164"/>
      <c r="M368" s="164"/>
      <c r="N368" s="164"/>
      <c r="O368" s="164"/>
      <c r="P368" s="164"/>
      <c r="Q368" s="164"/>
      <c r="R368" s="164"/>
      <c r="S368" s="164"/>
      <c r="T368" s="164"/>
      <c r="U368" s="164"/>
      <c r="V368" s="164"/>
    </row>
    <row r="369" spans="1:22" ht="12">
      <c r="A369" s="137"/>
      <c r="B369" s="101"/>
      <c r="C369" s="137"/>
      <c r="D369" s="164"/>
      <c r="E369" s="164"/>
      <c r="F369" s="164"/>
      <c r="G369" s="164"/>
      <c r="H369" s="164"/>
      <c r="I369" s="164"/>
      <c r="J369" s="164"/>
      <c r="K369" s="164"/>
      <c r="L369" s="164"/>
      <c r="M369" s="164"/>
      <c r="N369" s="164"/>
      <c r="O369" s="164"/>
      <c r="P369" s="164"/>
      <c r="Q369" s="164"/>
      <c r="R369" s="164"/>
      <c r="S369" s="164"/>
      <c r="T369" s="164"/>
      <c r="U369" s="164"/>
      <c r="V369" s="164"/>
    </row>
    <row r="370" spans="1:22" ht="12">
      <c r="A370" s="137"/>
      <c r="B370" s="101"/>
      <c r="C370" s="137"/>
      <c r="D370" s="164"/>
      <c r="E370" s="164"/>
      <c r="F370" s="164"/>
      <c r="G370" s="164"/>
      <c r="H370" s="164"/>
      <c r="I370" s="164"/>
      <c r="J370" s="164"/>
      <c r="K370" s="164"/>
      <c r="L370" s="164"/>
      <c r="M370" s="164"/>
      <c r="N370" s="164"/>
      <c r="O370" s="164"/>
      <c r="P370" s="164"/>
      <c r="Q370" s="164"/>
      <c r="R370" s="164"/>
      <c r="S370" s="164"/>
      <c r="T370" s="164"/>
      <c r="U370" s="164"/>
      <c r="V370" s="164"/>
    </row>
    <row r="371" spans="1:22" ht="12">
      <c r="A371" s="137"/>
      <c r="B371" s="101"/>
      <c r="C371" s="137"/>
      <c r="D371" s="164"/>
      <c r="E371" s="164"/>
      <c r="F371" s="164"/>
      <c r="G371" s="164"/>
      <c r="H371" s="164"/>
      <c r="I371" s="164"/>
      <c r="J371" s="164"/>
      <c r="K371" s="164"/>
      <c r="L371" s="164"/>
      <c r="M371" s="164"/>
      <c r="N371" s="164"/>
      <c r="O371" s="164"/>
      <c r="P371" s="164"/>
      <c r="Q371" s="164"/>
      <c r="R371" s="164"/>
      <c r="S371" s="164"/>
      <c r="T371" s="164"/>
      <c r="U371" s="164"/>
      <c r="V371" s="164"/>
    </row>
    <row r="372" spans="1:22" ht="12">
      <c r="A372" s="137"/>
      <c r="B372" s="101"/>
      <c r="C372" s="137"/>
      <c r="D372" s="164"/>
      <c r="E372" s="164"/>
      <c r="F372" s="164"/>
      <c r="G372" s="164"/>
      <c r="H372" s="164"/>
      <c r="I372" s="164"/>
      <c r="J372" s="164"/>
      <c r="K372" s="164"/>
      <c r="L372" s="164"/>
      <c r="M372" s="164"/>
      <c r="N372" s="164"/>
      <c r="O372" s="164"/>
      <c r="P372" s="164"/>
      <c r="Q372" s="164"/>
      <c r="R372" s="164"/>
      <c r="S372" s="164"/>
      <c r="T372" s="164"/>
      <c r="U372" s="164"/>
      <c r="V372" s="164"/>
    </row>
    <row r="373" spans="1:22" ht="12">
      <c r="A373" s="137"/>
      <c r="B373" s="101"/>
      <c r="C373" s="137"/>
      <c r="D373" s="164"/>
      <c r="E373" s="164"/>
      <c r="F373" s="164"/>
      <c r="G373" s="164"/>
      <c r="H373" s="164"/>
      <c r="I373" s="164"/>
      <c r="J373" s="164"/>
      <c r="K373" s="164"/>
      <c r="L373" s="164"/>
      <c r="M373" s="164"/>
      <c r="N373" s="164"/>
      <c r="O373" s="164"/>
      <c r="P373" s="164"/>
      <c r="Q373" s="164"/>
      <c r="R373" s="164"/>
      <c r="S373" s="164"/>
      <c r="T373" s="164"/>
      <c r="U373" s="164"/>
      <c r="V373" s="164"/>
    </row>
    <row r="374" spans="1:22" ht="12">
      <c r="A374" s="137"/>
      <c r="B374" s="101"/>
      <c r="C374" s="137"/>
      <c r="D374" s="164"/>
      <c r="E374" s="164"/>
      <c r="F374" s="164"/>
      <c r="G374" s="164"/>
      <c r="H374" s="164"/>
      <c r="I374" s="164"/>
      <c r="J374" s="164"/>
      <c r="K374" s="164"/>
      <c r="L374" s="164"/>
      <c r="M374" s="164"/>
      <c r="N374" s="164"/>
      <c r="O374" s="164"/>
      <c r="P374" s="164"/>
      <c r="Q374" s="164"/>
      <c r="R374" s="164"/>
      <c r="S374" s="164"/>
      <c r="T374" s="164"/>
      <c r="U374" s="164"/>
      <c r="V374" s="164"/>
    </row>
    <row r="375" spans="1:22" ht="12">
      <c r="A375" s="137"/>
      <c r="B375" s="101"/>
      <c r="C375" s="137"/>
      <c r="D375" s="164"/>
      <c r="E375" s="164"/>
      <c r="F375" s="164"/>
      <c r="G375" s="164"/>
      <c r="H375" s="164"/>
      <c r="I375" s="164"/>
      <c r="J375" s="164"/>
      <c r="K375" s="164"/>
      <c r="L375" s="164"/>
      <c r="M375" s="164"/>
      <c r="N375" s="164"/>
      <c r="O375" s="164"/>
      <c r="P375" s="164"/>
      <c r="Q375" s="164"/>
      <c r="R375" s="164"/>
      <c r="S375" s="164"/>
      <c r="T375" s="164"/>
      <c r="U375" s="164"/>
      <c r="V375" s="164"/>
    </row>
    <row r="376" spans="1:22" ht="12">
      <c r="A376" s="137"/>
      <c r="B376" s="101"/>
      <c r="C376" s="137"/>
      <c r="D376" s="164"/>
      <c r="E376" s="164"/>
      <c r="F376" s="164"/>
      <c r="G376" s="164"/>
      <c r="H376" s="164"/>
      <c r="I376" s="164"/>
      <c r="J376" s="164"/>
      <c r="K376" s="164"/>
      <c r="L376" s="164"/>
      <c r="M376" s="164"/>
      <c r="N376" s="164"/>
      <c r="O376" s="164"/>
      <c r="P376" s="164"/>
      <c r="Q376" s="164"/>
      <c r="R376" s="164"/>
      <c r="S376" s="164"/>
      <c r="T376" s="164"/>
      <c r="U376" s="164"/>
      <c r="V376" s="164"/>
    </row>
    <row r="377" spans="1:22" ht="12">
      <c r="A377" s="137"/>
      <c r="B377" s="101"/>
      <c r="C377" s="137"/>
      <c r="D377" s="164"/>
      <c r="E377" s="164"/>
      <c r="F377" s="164"/>
      <c r="G377" s="164"/>
      <c r="H377" s="164"/>
      <c r="I377" s="164"/>
      <c r="J377" s="164"/>
      <c r="K377" s="164"/>
      <c r="L377" s="164"/>
      <c r="M377" s="164"/>
      <c r="N377" s="164"/>
      <c r="O377" s="164"/>
      <c r="P377" s="164"/>
      <c r="Q377" s="164"/>
      <c r="R377" s="164"/>
      <c r="S377" s="164"/>
      <c r="T377" s="164"/>
      <c r="U377" s="164"/>
      <c r="V377" s="164"/>
    </row>
    <row r="378" spans="1:22" ht="12">
      <c r="A378" s="137"/>
      <c r="B378" s="101"/>
      <c r="C378" s="137"/>
      <c r="D378" s="164"/>
      <c r="E378" s="164"/>
      <c r="F378" s="164"/>
      <c r="G378" s="164"/>
      <c r="H378" s="164"/>
      <c r="I378" s="164"/>
      <c r="J378" s="164"/>
      <c r="K378" s="164"/>
      <c r="L378" s="164"/>
      <c r="M378" s="164"/>
      <c r="N378" s="164"/>
      <c r="O378" s="164"/>
      <c r="P378" s="164"/>
      <c r="Q378" s="164"/>
      <c r="R378" s="164"/>
      <c r="S378" s="164"/>
      <c r="T378" s="164"/>
      <c r="U378" s="164"/>
      <c r="V378" s="164"/>
    </row>
    <row r="379" spans="1:22" ht="12">
      <c r="A379" s="137"/>
      <c r="B379" s="101"/>
      <c r="C379" s="137"/>
      <c r="D379" s="164"/>
      <c r="E379" s="164"/>
      <c r="F379" s="164"/>
      <c r="G379" s="164"/>
      <c r="H379" s="164"/>
      <c r="I379" s="164"/>
      <c r="J379" s="164"/>
      <c r="K379" s="164"/>
      <c r="L379" s="164"/>
      <c r="M379" s="164"/>
      <c r="N379" s="164"/>
      <c r="O379" s="164"/>
      <c r="P379" s="164"/>
      <c r="Q379" s="164"/>
      <c r="R379" s="164"/>
      <c r="S379" s="164"/>
      <c r="T379" s="164"/>
      <c r="U379" s="164"/>
      <c r="V379" s="164"/>
    </row>
    <row r="380" spans="1:22" ht="12">
      <c r="A380" s="137"/>
      <c r="B380" s="101"/>
      <c r="C380" s="137"/>
      <c r="D380" s="164"/>
      <c r="E380" s="164"/>
      <c r="F380" s="164"/>
      <c r="G380" s="164"/>
      <c r="H380" s="164"/>
      <c r="I380" s="164"/>
      <c r="J380" s="164"/>
      <c r="K380" s="164"/>
      <c r="L380" s="164"/>
      <c r="M380" s="164"/>
      <c r="N380" s="164"/>
      <c r="O380" s="164"/>
      <c r="P380" s="164"/>
      <c r="Q380" s="164"/>
      <c r="R380" s="164"/>
      <c r="S380" s="164"/>
      <c r="T380" s="164"/>
      <c r="U380" s="164"/>
      <c r="V380" s="164"/>
    </row>
    <row r="381" spans="1:22" ht="12">
      <c r="A381" s="137"/>
      <c r="B381" s="101"/>
      <c r="C381" s="137"/>
      <c r="D381" s="164"/>
      <c r="E381" s="164"/>
      <c r="F381" s="164"/>
      <c r="G381" s="164"/>
      <c r="H381" s="164"/>
      <c r="I381" s="164"/>
      <c r="J381" s="164"/>
      <c r="K381" s="164"/>
      <c r="L381" s="164"/>
      <c r="M381" s="164"/>
      <c r="N381" s="164"/>
      <c r="O381" s="164"/>
      <c r="P381" s="164"/>
      <c r="Q381" s="164"/>
      <c r="R381" s="164"/>
      <c r="S381" s="164"/>
      <c r="T381" s="164"/>
      <c r="U381" s="164"/>
      <c r="V381" s="164"/>
    </row>
    <row r="382" spans="1:22" ht="12">
      <c r="A382" s="137"/>
      <c r="B382" s="101"/>
      <c r="C382" s="137"/>
      <c r="D382" s="164"/>
      <c r="E382" s="164"/>
      <c r="F382" s="164"/>
      <c r="G382" s="164"/>
      <c r="H382" s="164"/>
      <c r="I382" s="164"/>
      <c r="J382" s="164"/>
      <c r="K382" s="164"/>
      <c r="L382" s="164"/>
      <c r="M382" s="164"/>
      <c r="N382" s="164"/>
      <c r="O382" s="164"/>
      <c r="P382" s="164"/>
      <c r="Q382" s="164"/>
      <c r="R382" s="164"/>
      <c r="S382" s="164"/>
      <c r="T382" s="164"/>
      <c r="U382" s="164"/>
      <c r="V382" s="164"/>
    </row>
    <row r="383" spans="1:22" ht="12">
      <c r="A383" s="137"/>
      <c r="B383" s="101"/>
      <c r="C383" s="137"/>
      <c r="D383" s="164"/>
      <c r="E383" s="164"/>
      <c r="F383" s="164"/>
      <c r="G383" s="164"/>
      <c r="H383" s="164"/>
      <c r="I383" s="164"/>
      <c r="J383" s="164"/>
      <c r="K383" s="164"/>
      <c r="L383" s="164"/>
      <c r="M383" s="164"/>
      <c r="N383" s="164"/>
      <c r="O383" s="164"/>
      <c r="P383" s="164"/>
      <c r="Q383" s="164"/>
      <c r="R383" s="164"/>
      <c r="S383" s="164"/>
      <c r="T383" s="164"/>
      <c r="U383" s="164"/>
      <c r="V383" s="164"/>
    </row>
    <row r="384" spans="1:22" ht="12">
      <c r="A384" s="137"/>
      <c r="B384" s="101"/>
      <c r="C384" s="137"/>
      <c r="D384" s="164"/>
      <c r="E384" s="164"/>
      <c r="F384" s="164"/>
      <c r="G384" s="164"/>
      <c r="H384" s="164"/>
      <c r="I384" s="164"/>
      <c r="J384" s="164"/>
      <c r="K384" s="164"/>
      <c r="L384" s="164"/>
      <c r="M384" s="164"/>
      <c r="N384" s="164"/>
      <c r="O384" s="164"/>
      <c r="P384" s="164"/>
      <c r="Q384" s="164"/>
      <c r="R384" s="164"/>
      <c r="S384" s="164"/>
      <c r="T384" s="164"/>
      <c r="U384" s="164"/>
      <c r="V384" s="164"/>
    </row>
    <row r="385" spans="1:22" ht="12">
      <c r="A385" s="137"/>
      <c r="B385" s="101"/>
      <c r="C385" s="137"/>
      <c r="D385" s="164"/>
      <c r="E385" s="164"/>
      <c r="F385" s="164"/>
      <c r="G385" s="164"/>
      <c r="H385" s="164"/>
      <c r="I385" s="164"/>
      <c r="J385" s="164"/>
      <c r="K385" s="164"/>
      <c r="L385" s="164"/>
      <c r="M385" s="164"/>
      <c r="N385" s="164"/>
      <c r="O385" s="164"/>
      <c r="P385" s="164"/>
      <c r="Q385" s="164"/>
      <c r="R385" s="164"/>
      <c r="S385" s="164"/>
      <c r="T385" s="164"/>
      <c r="U385" s="164"/>
      <c r="V385" s="164"/>
    </row>
    <row r="386" spans="1:22" ht="12">
      <c r="A386" s="137"/>
      <c r="B386" s="101"/>
      <c r="C386" s="137"/>
      <c r="D386" s="164"/>
      <c r="E386" s="164"/>
      <c r="F386" s="164"/>
      <c r="G386" s="164"/>
      <c r="H386" s="164"/>
      <c r="I386" s="164"/>
      <c r="J386" s="164"/>
      <c r="K386" s="164"/>
      <c r="L386" s="164"/>
      <c r="M386" s="164"/>
      <c r="N386" s="164"/>
      <c r="O386" s="164"/>
      <c r="P386" s="164"/>
      <c r="Q386" s="164"/>
      <c r="R386" s="164"/>
      <c r="S386" s="164"/>
      <c r="T386" s="164"/>
      <c r="U386" s="164"/>
      <c r="V386" s="164"/>
    </row>
    <row r="387" spans="1:22" ht="12">
      <c r="A387" s="137"/>
      <c r="B387" s="101"/>
      <c r="C387" s="137"/>
      <c r="D387" s="164"/>
      <c r="E387" s="164"/>
      <c r="F387" s="164"/>
      <c r="G387" s="164"/>
      <c r="H387" s="164"/>
      <c r="I387" s="164"/>
      <c r="J387" s="164"/>
      <c r="K387" s="164"/>
      <c r="L387" s="164"/>
      <c r="M387" s="164"/>
      <c r="N387" s="164"/>
      <c r="O387" s="164"/>
      <c r="P387" s="164"/>
      <c r="Q387" s="164"/>
      <c r="R387" s="164"/>
      <c r="S387" s="164"/>
      <c r="T387" s="164"/>
      <c r="U387" s="164"/>
      <c r="V387" s="164"/>
    </row>
    <row r="388" spans="1:22" ht="12">
      <c r="A388" s="137"/>
      <c r="B388" s="101"/>
      <c r="C388" s="137"/>
      <c r="D388" s="164"/>
      <c r="E388" s="164"/>
      <c r="F388" s="164"/>
      <c r="G388" s="164"/>
      <c r="H388" s="164"/>
      <c r="I388" s="164"/>
      <c r="J388" s="164"/>
      <c r="K388" s="164"/>
      <c r="L388" s="164"/>
      <c r="M388" s="164"/>
      <c r="N388" s="164"/>
      <c r="O388" s="164"/>
      <c r="P388" s="164"/>
      <c r="Q388" s="164"/>
      <c r="R388" s="164"/>
      <c r="S388" s="164"/>
      <c r="T388" s="164"/>
      <c r="U388" s="164"/>
      <c r="V388" s="164"/>
    </row>
    <row r="389" spans="1:22" ht="12">
      <c r="A389" s="137"/>
      <c r="B389" s="101"/>
      <c r="C389" s="137"/>
      <c r="D389" s="164"/>
      <c r="E389" s="164"/>
      <c r="F389" s="164"/>
      <c r="G389" s="164"/>
      <c r="H389" s="164"/>
      <c r="I389" s="164"/>
      <c r="J389" s="164"/>
      <c r="K389" s="164"/>
      <c r="L389" s="164"/>
      <c r="M389" s="164"/>
      <c r="N389" s="164"/>
      <c r="O389" s="164"/>
      <c r="P389" s="164"/>
      <c r="Q389" s="164"/>
      <c r="R389" s="164"/>
      <c r="S389" s="164"/>
      <c r="T389" s="164"/>
      <c r="U389" s="164"/>
      <c r="V389" s="164"/>
    </row>
    <row r="390" spans="1:22" ht="12">
      <c r="A390" s="137"/>
      <c r="B390" s="101"/>
      <c r="C390" s="137"/>
      <c r="D390" s="164"/>
      <c r="E390" s="164"/>
      <c r="F390" s="164"/>
      <c r="G390" s="164"/>
      <c r="H390" s="164"/>
      <c r="I390" s="164"/>
      <c r="J390" s="164"/>
      <c r="K390" s="164"/>
      <c r="L390" s="164"/>
      <c r="M390" s="164"/>
      <c r="N390" s="164"/>
      <c r="O390" s="164"/>
      <c r="P390" s="164"/>
      <c r="Q390" s="164"/>
      <c r="R390" s="164"/>
      <c r="S390" s="164"/>
      <c r="T390" s="164"/>
      <c r="U390" s="164"/>
      <c r="V390" s="164"/>
    </row>
    <row r="391" spans="1:22" ht="12">
      <c r="A391" s="137"/>
      <c r="B391" s="101"/>
      <c r="C391" s="137"/>
      <c r="D391" s="164"/>
      <c r="E391" s="164"/>
      <c r="F391" s="164"/>
      <c r="G391" s="164"/>
      <c r="H391" s="164"/>
      <c r="I391" s="164"/>
      <c r="J391" s="164"/>
      <c r="K391" s="164"/>
      <c r="L391" s="164"/>
      <c r="M391" s="164"/>
      <c r="N391" s="164"/>
      <c r="O391" s="164"/>
      <c r="P391" s="164"/>
      <c r="Q391" s="164"/>
      <c r="R391" s="164"/>
      <c r="S391" s="164"/>
      <c r="T391" s="164"/>
      <c r="U391" s="164"/>
      <c r="V391" s="164"/>
    </row>
    <row r="392" spans="1:22" ht="12">
      <c r="A392" s="137"/>
      <c r="B392" s="101"/>
      <c r="C392" s="137"/>
      <c r="D392" s="164"/>
      <c r="E392" s="164"/>
      <c r="F392" s="164"/>
      <c r="G392" s="164"/>
      <c r="H392" s="164"/>
      <c r="I392" s="164"/>
      <c r="J392" s="164"/>
      <c r="K392" s="164"/>
      <c r="L392" s="164"/>
      <c r="M392" s="164"/>
      <c r="N392" s="164"/>
      <c r="O392" s="164"/>
      <c r="P392" s="164"/>
      <c r="Q392" s="164"/>
      <c r="R392" s="164"/>
      <c r="S392" s="164"/>
      <c r="T392" s="164"/>
      <c r="U392" s="164"/>
      <c r="V392" s="164"/>
    </row>
    <row r="393" spans="1:22" ht="12">
      <c r="A393" s="137"/>
      <c r="B393" s="101"/>
      <c r="C393" s="137"/>
      <c r="D393" s="164"/>
      <c r="E393" s="164"/>
      <c r="F393" s="164"/>
      <c r="G393" s="164"/>
      <c r="H393" s="164"/>
      <c r="I393" s="164"/>
      <c r="J393" s="164"/>
      <c r="K393" s="164"/>
      <c r="L393" s="164"/>
      <c r="M393" s="164"/>
      <c r="N393" s="164"/>
      <c r="O393" s="164"/>
      <c r="P393" s="164"/>
      <c r="Q393" s="164"/>
      <c r="R393" s="164"/>
      <c r="S393" s="164"/>
      <c r="T393" s="164"/>
      <c r="U393" s="164"/>
      <c r="V393" s="164"/>
    </row>
    <row r="394" spans="1:22" ht="12">
      <c r="A394" s="137"/>
      <c r="B394" s="101"/>
      <c r="C394" s="137"/>
      <c r="D394" s="164"/>
      <c r="E394" s="164"/>
      <c r="F394" s="164"/>
      <c r="G394" s="164"/>
      <c r="H394" s="164"/>
      <c r="I394" s="164"/>
      <c r="J394" s="164"/>
      <c r="K394" s="164"/>
      <c r="L394" s="164"/>
      <c r="M394" s="164"/>
      <c r="N394" s="164"/>
      <c r="O394" s="164"/>
      <c r="P394" s="164"/>
      <c r="Q394" s="164"/>
      <c r="R394" s="164"/>
      <c r="S394" s="164"/>
      <c r="T394" s="164"/>
      <c r="U394" s="164"/>
      <c r="V394" s="164"/>
    </row>
    <row r="395" spans="1:22" ht="12">
      <c r="A395" s="137"/>
      <c r="B395" s="101"/>
      <c r="C395" s="137"/>
      <c r="D395" s="164"/>
      <c r="E395" s="164"/>
      <c r="F395" s="164"/>
      <c r="G395" s="164"/>
      <c r="H395" s="164"/>
      <c r="I395" s="164"/>
      <c r="J395" s="164"/>
      <c r="K395" s="164"/>
      <c r="L395" s="164"/>
      <c r="M395" s="164"/>
      <c r="N395" s="164"/>
      <c r="O395" s="164"/>
      <c r="P395" s="164"/>
      <c r="Q395" s="164"/>
      <c r="R395" s="164"/>
      <c r="S395" s="164"/>
      <c r="T395" s="164"/>
      <c r="U395" s="164"/>
      <c r="V395" s="164"/>
    </row>
    <row r="396" spans="1:22" ht="12">
      <c r="A396" s="137"/>
      <c r="B396" s="101"/>
      <c r="C396" s="137"/>
      <c r="D396" s="164"/>
      <c r="E396" s="164"/>
      <c r="F396" s="164"/>
      <c r="G396" s="164"/>
      <c r="H396" s="164"/>
      <c r="I396" s="164"/>
      <c r="J396" s="164"/>
      <c r="K396" s="164"/>
      <c r="L396" s="164"/>
      <c r="M396" s="164"/>
      <c r="N396" s="164"/>
      <c r="O396" s="164"/>
      <c r="P396" s="164"/>
      <c r="Q396" s="164"/>
      <c r="R396" s="164"/>
      <c r="S396" s="164"/>
      <c r="T396" s="164"/>
      <c r="U396" s="164"/>
      <c r="V396" s="164"/>
    </row>
    <row r="397" spans="1:22" ht="12">
      <c r="A397" s="137"/>
      <c r="B397" s="101"/>
      <c r="C397" s="137"/>
      <c r="D397" s="164"/>
      <c r="E397" s="164"/>
      <c r="F397" s="164"/>
      <c r="G397" s="164"/>
      <c r="H397" s="164"/>
      <c r="I397" s="164"/>
      <c r="J397" s="164"/>
      <c r="K397" s="164"/>
      <c r="L397" s="164"/>
      <c r="M397" s="164"/>
      <c r="N397" s="164"/>
      <c r="O397" s="164"/>
      <c r="P397" s="164"/>
      <c r="Q397" s="164"/>
      <c r="R397" s="164"/>
      <c r="S397" s="164"/>
      <c r="T397" s="164"/>
      <c r="U397" s="164"/>
      <c r="V397" s="164"/>
    </row>
    <row r="398" spans="1:22" ht="12">
      <c r="A398" s="137"/>
      <c r="B398" s="101"/>
      <c r="C398" s="137"/>
      <c r="D398" s="164"/>
      <c r="E398" s="164"/>
      <c r="F398" s="164"/>
      <c r="G398" s="164"/>
      <c r="H398" s="164"/>
      <c r="I398" s="164"/>
      <c r="J398" s="164"/>
      <c r="K398" s="164"/>
      <c r="L398" s="164"/>
      <c r="M398" s="164"/>
      <c r="N398" s="164"/>
      <c r="O398" s="164"/>
      <c r="P398" s="164"/>
      <c r="Q398" s="164"/>
      <c r="R398" s="164"/>
      <c r="S398" s="164"/>
      <c r="T398" s="164"/>
      <c r="U398" s="164"/>
      <c r="V398" s="164"/>
    </row>
    <row r="399" spans="1:22" ht="12">
      <c r="A399" s="137"/>
      <c r="B399" s="101"/>
      <c r="C399" s="137"/>
      <c r="D399" s="164"/>
      <c r="E399" s="164"/>
      <c r="F399" s="164"/>
      <c r="G399" s="164"/>
      <c r="H399" s="164"/>
      <c r="I399" s="164"/>
      <c r="J399" s="164"/>
      <c r="K399" s="164"/>
      <c r="L399" s="164"/>
      <c r="M399" s="164"/>
      <c r="N399" s="164"/>
      <c r="O399" s="164"/>
      <c r="P399" s="164"/>
      <c r="Q399" s="164"/>
      <c r="R399" s="164"/>
      <c r="S399" s="164"/>
      <c r="T399" s="164"/>
      <c r="U399" s="164"/>
      <c r="V399" s="164"/>
    </row>
    <row r="400" spans="1:22" ht="12">
      <c r="A400" s="137"/>
      <c r="B400" s="101"/>
      <c r="C400" s="137"/>
      <c r="D400" s="164"/>
      <c r="E400" s="164"/>
      <c r="F400" s="164"/>
      <c r="G400" s="164"/>
      <c r="H400" s="164"/>
      <c r="I400" s="164"/>
      <c r="J400" s="164"/>
      <c r="K400" s="164"/>
      <c r="L400" s="164"/>
      <c r="M400" s="164"/>
      <c r="N400" s="164"/>
      <c r="O400" s="164"/>
      <c r="P400" s="164"/>
      <c r="Q400" s="164"/>
      <c r="R400" s="164"/>
      <c r="S400" s="164"/>
      <c r="T400" s="164"/>
      <c r="U400" s="164"/>
      <c r="V400" s="164"/>
    </row>
    <row r="401" spans="1:22" ht="12">
      <c r="A401" s="137"/>
      <c r="B401" s="101"/>
      <c r="C401" s="137"/>
      <c r="D401" s="164"/>
      <c r="E401" s="164"/>
      <c r="F401" s="164"/>
      <c r="G401" s="164"/>
      <c r="H401" s="164"/>
      <c r="I401" s="164"/>
      <c r="J401" s="164"/>
      <c r="K401" s="164"/>
      <c r="L401" s="164"/>
      <c r="M401" s="164"/>
      <c r="N401" s="164"/>
      <c r="O401" s="164"/>
      <c r="P401" s="164"/>
      <c r="Q401" s="164"/>
      <c r="R401" s="164"/>
      <c r="S401" s="164"/>
      <c r="T401" s="164"/>
      <c r="U401" s="164"/>
      <c r="V401" s="164"/>
    </row>
    <row r="402" spans="1:22" ht="12">
      <c r="A402" s="137"/>
      <c r="B402" s="101"/>
      <c r="C402" s="137"/>
      <c r="D402" s="164"/>
      <c r="E402" s="164"/>
      <c r="F402" s="164"/>
      <c r="G402" s="164"/>
      <c r="H402" s="164"/>
      <c r="I402" s="164"/>
      <c r="J402" s="164"/>
      <c r="K402" s="164"/>
      <c r="L402" s="164"/>
      <c r="M402" s="164"/>
      <c r="N402" s="164"/>
      <c r="O402" s="164"/>
      <c r="P402" s="164"/>
      <c r="Q402" s="164"/>
      <c r="R402" s="164"/>
      <c r="S402" s="164"/>
      <c r="T402" s="164"/>
      <c r="U402" s="164"/>
      <c r="V402" s="164"/>
    </row>
    <row r="403" spans="1:22" ht="12">
      <c r="A403" s="137"/>
      <c r="B403" s="101"/>
      <c r="C403" s="137"/>
      <c r="D403" s="164"/>
      <c r="E403" s="164"/>
      <c r="F403" s="164"/>
      <c r="G403" s="164"/>
      <c r="H403" s="164"/>
      <c r="I403" s="164"/>
      <c r="J403" s="164"/>
      <c r="K403" s="164"/>
      <c r="L403" s="164"/>
      <c r="M403" s="164"/>
      <c r="N403" s="164"/>
      <c r="O403" s="164"/>
      <c r="P403" s="164"/>
      <c r="Q403" s="164"/>
      <c r="R403" s="164"/>
      <c r="S403" s="164"/>
      <c r="T403" s="164"/>
      <c r="U403" s="164"/>
      <c r="V403" s="164"/>
    </row>
    <row r="404" spans="1:22" ht="12">
      <c r="A404" s="137"/>
      <c r="B404" s="101"/>
      <c r="C404" s="137"/>
      <c r="D404" s="164"/>
      <c r="E404" s="164"/>
      <c r="F404" s="164"/>
      <c r="G404" s="164"/>
      <c r="H404" s="164"/>
      <c r="I404" s="164"/>
      <c r="J404" s="164"/>
      <c r="K404" s="164"/>
      <c r="L404" s="164"/>
      <c r="M404" s="164"/>
      <c r="N404" s="164"/>
      <c r="O404" s="164"/>
      <c r="P404" s="164"/>
      <c r="Q404" s="164"/>
      <c r="R404" s="164"/>
      <c r="S404" s="164"/>
      <c r="T404" s="164"/>
      <c r="U404" s="164"/>
      <c r="V404" s="164"/>
    </row>
    <row r="405" spans="1:22" ht="12">
      <c r="A405" s="137"/>
      <c r="B405" s="101"/>
      <c r="C405" s="137"/>
      <c r="D405" s="164"/>
      <c r="E405" s="164"/>
      <c r="F405" s="164"/>
      <c r="G405" s="164"/>
      <c r="H405" s="164"/>
      <c r="I405" s="164"/>
      <c r="J405" s="164"/>
      <c r="K405" s="164"/>
      <c r="L405" s="164"/>
      <c r="M405" s="164"/>
      <c r="N405" s="164"/>
      <c r="O405" s="164"/>
      <c r="P405" s="164"/>
      <c r="Q405" s="164"/>
      <c r="R405" s="164"/>
      <c r="S405" s="164"/>
      <c r="T405" s="164"/>
      <c r="U405" s="164"/>
      <c r="V405" s="164"/>
    </row>
    <row r="406" spans="1:22" ht="12">
      <c r="A406" s="137"/>
      <c r="B406" s="101"/>
      <c r="C406" s="137"/>
      <c r="D406" s="164"/>
      <c r="E406" s="164"/>
      <c r="F406" s="164"/>
      <c r="G406" s="164"/>
      <c r="H406" s="164"/>
      <c r="I406" s="164"/>
      <c r="J406" s="164"/>
      <c r="K406" s="164"/>
      <c r="L406" s="164"/>
      <c r="M406" s="164"/>
      <c r="N406" s="164"/>
      <c r="O406" s="164"/>
      <c r="P406" s="164"/>
      <c r="Q406" s="164"/>
      <c r="R406" s="164"/>
      <c r="S406" s="164"/>
      <c r="T406" s="164"/>
      <c r="U406" s="164"/>
      <c r="V406" s="164"/>
    </row>
    <row r="407" spans="1:22" ht="12">
      <c r="A407" s="137"/>
      <c r="B407" s="101"/>
      <c r="C407" s="137"/>
      <c r="D407" s="164"/>
      <c r="E407" s="164"/>
      <c r="F407" s="164"/>
      <c r="G407" s="164"/>
      <c r="H407" s="164"/>
      <c r="I407" s="164"/>
      <c r="J407" s="164"/>
      <c r="K407" s="164"/>
      <c r="L407" s="164"/>
      <c r="M407" s="164"/>
      <c r="N407" s="164"/>
      <c r="O407" s="164"/>
      <c r="P407" s="164"/>
      <c r="Q407" s="164"/>
      <c r="R407" s="164"/>
      <c r="S407" s="164"/>
      <c r="T407" s="164"/>
      <c r="U407" s="164"/>
      <c r="V407" s="164"/>
    </row>
    <row r="408" spans="1:22" ht="12">
      <c r="A408" s="137"/>
      <c r="B408" s="101"/>
      <c r="C408" s="137"/>
      <c r="D408" s="164"/>
      <c r="E408" s="164"/>
      <c r="F408" s="164"/>
      <c r="G408" s="164"/>
      <c r="H408" s="164"/>
      <c r="I408" s="164"/>
      <c r="J408" s="164"/>
      <c r="K408" s="164"/>
      <c r="L408" s="164"/>
      <c r="M408" s="164"/>
      <c r="N408" s="164"/>
      <c r="O408" s="164"/>
      <c r="P408" s="164"/>
      <c r="Q408" s="164"/>
      <c r="R408" s="164"/>
      <c r="S408" s="164"/>
      <c r="T408" s="164"/>
      <c r="U408" s="164"/>
      <c r="V408" s="164"/>
    </row>
    <row r="409" spans="1:22" ht="12">
      <c r="A409" s="137"/>
      <c r="B409" s="101"/>
      <c r="C409" s="137"/>
      <c r="D409" s="164"/>
      <c r="E409" s="164"/>
      <c r="F409" s="164"/>
      <c r="G409" s="164"/>
      <c r="H409" s="164"/>
      <c r="I409" s="164"/>
      <c r="J409" s="164"/>
      <c r="K409" s="164"/>
      <c r="L409" s="164"/>
      <c r="M409" s="164"/>
      <c r="N409" s="164"/>
      <c r="O409" s="164"/>
      <c r="P409" s="164"/>
      <c r="Q409" s="164"/>
      <c r="R409" s="164"/>
      <c r="S409" s="164"/>
      <c r="T409" s="164"/>
      <c r="U409" s="164"/>
      <c r="V409" s="164"/>
    </row>
    <row r="410" spans="1:22" ht="12">
      <c r="A410" s="137"/>
      <c r="B410" s="101"/>
      <c r="C410" s="137"/>
      <c r="D410" s="164"/>
      <c r="E410" s="164"/>
      <c r="F410" s="164"/>
      <c r="G410" s="164"/>
      <c r="H410" s="164"/>
      <c r="I410" s="164"/>
      <c r="J410" s="164"/>
      <c r="K410" s="164"/>
      <c r="L410" s="164"/>
      <c r="M410" s="164"/>
      <c r="N410" s="164"/>
      <c r="O410" s="164"/>
      <c r="P410" s="164"/>
      <c r="Q410" s="164"/>
      <c r="R410" s="164"/>
      <c r="S410" s="164"/>
      <c r="T410" s="164"/>
      <c r="U410" s="164"/>
      <c r="V410" s="164"/>
    </row>
    <row r="411" spans="1:22" ht="12">
      <c r="A411" s="137"/>
      <c r="B411" s="101"/>
      <c r="C411" s="137"/>
      <c r="D411" s="164"/>
      <c r="E411" s="164"/>
      <c r="F411" s="164"/>
      <c r="G411" s="164"/>
      <c r="H411" s="164"/>
      <c r="I411" s="164"/>
      <c r="J411" s="164"/>
      <c r="K411" s="164"/>
      <c r="L411" s="164"/>
      <c r="M411" s="164"/>
      <c r="N411" s="164"/>
      <c r="O411" s="164"/>
      <c r="P411" s="164"/>
      <c r="Q411" s="164"/>
      <c r="R411" s="164"/>
      <c r="S411" s="164"/>
      <c r="T411" s="164"/>
      <c r="U411" s="164"/>
      <c r="V411" s="164"/>
    </row>
    <row r="412" spans="1:22" ht="12">
      <c r="A412" s="137"/>
      <c r="B412" s="101"/>
      <c r="C412" s="137"/>
      <c r="D412" s="164"/>
      <c r="E412" s="164"/>
      <c r="F412" s="164"/>
      <c r="G412" s="164"/>
      <c r="H412" s="164"/>
      <c r="I412" s="164"/>
      <c r="J412" s="164"/>
      <c r="K412" s="164"/>
      <c r="L412" s="164"/>
      <c r="M412" s="164"/>
      <c r="N412" s="164"/>
      <c r="O412" s="164"/>
      <c r="P412" s="164"/>
      <c r="Q412" s="164"/>
      <c r="R412" s="164"/>
      <c r="S412" s="164"/>
      <c r="T412" s="164"/>
      <c r="U412" s="164"/>
      <c r="V412" s="164"/>
    </row>
    <row r="413" spans="1:22" ht="12">
      <c r="A413" s="137"/>
      <c r="B413" s="101"/>
      <c r="C413" s="137"/>
      <c r="D413" s="164"/>
      <c r="E413" s="164"/>
      <c r="F413" s="164"/>
      <c r="G413" s="164"/>
      <c r="H413" s="164"/>
      <c r="I413" s="164"/>
      <c r="J413" s="164"/>
      <c r="K413" s="164"/>
      <c r="L413" s="164"/>
      <c r="M413" s="164"/>
      <c r="N413" s="164"/>
      <c r="O413" s="164"/>
      <c r="P413" s="164"/>
      <c r="Q413" s="164"/>
      <c r="R413" s="164"/>
      <c r="S413" s="164"/>
      <c r="T413" s="164"/>
      <c r="U413" s="164"/>
      <c r="V413" s="164"/>
    </row>
    <row r="414" spans="1:22" ht="12">
      <c r="A414" s="137"/>
      <c r="B414" s="101"/>
      <c r="C414" s="137"/>
      <c r="D414" s="164"/>
      <c r="E414" s="164"/>
      <c r="F414" s="164"/>
      <c r="G414" s="164"/>
      <c r="H414" s="164"/>
      <c r="I414" s="164"/>
      <c r="J414" s="164"/>
      <c r="K414" s="164"/>
      <c r="L414" s="164"/>
      <c r="M414" s="164"/>
      <c r="N414" s="164"/>
      <c r="O414" s="164"/>
      <c r="P414" s="164"/>
      <c r="Q414" s="164"/>
      <c r="R414" s="164"/>
      <c r="S414" s="164"/>
      <c r="T414" s="164"/>
      <c r="U414" s="164"/>
      <c r="V414" s="164"/>
    </row>
    <row r="415" spans="1:22" ht="12">
      <c r="A415" s="137"/>
      <c r="B415" s="101"/>
      <c r="C415" s="137"/>
      <c r="D415" s="164"/>
      <c r="E415" s="164"/>
      <c r="F415" s="164"/>
      <c r="G415" s="164"/>
      <c r="H415" s="164"/>
      <c r="I415" s="164"/>
      <c r="J415" s="164"/>
      <c r="K415" s="164"/>
      <c r="L415" s="164"/>
      <c r="M415" s="164"/>
      <c r="N415" s="164"/>
      <c r="O415" s="164"/>
      <c r="P415" s="164"/>
      <c r="Q415" s="164"/>
      <c r="R415" s="164"/>
      <c r="S415" s="164"/>
      <c r="T415" s="164"/>
      <c r="U415" s="164"/>
      <c r="V415" s="164"/>
    </row>
    <row r="416" spans="1:22" ht="12">
      <c r="A416" s="137"/>
      <c r="B416" s="101"/>
      <c r="C416" s="137"/>
      <c r="D416" s="164"/>
      <c r="E416" s="164"/>
      <c r="F416" s="164"/>
      <c r="G416" s="164"/>
      <c r="H416" s="164"/>
      <c r="I416" s="164"/>
      <c r="J416" s="164"/>
      <c r="K416" s="164"/>
      <c r="L416" s="164"/>
      <c r="M416" s="164"/>
      <c r="N416" s="164"/>
      <c r="O416" s="164"/>
      <c r="P416" s="164"/>
      <c r="Q416" s="164"/>
      <c r="R416" s="164"/>
      <c r="S416" s="164"/>
      <c r="T416" s="164"/>
      <c r="U416" s="164"/>
      <c r="V416" s="164"/>
    </row>
    <row r="417" spans="1:22" ht="12">
      <c r="A417" s="137"/>
      <c r="B417" s="101"/>
      <c r="C417" s="137"/>
      <c r="D417" s="164"/>
      <c r="E417" s="164"/>
      <c r="F417" s="164"/>
      <c r="G417" s="164"/>
      <c r="H417" s="164"/>
      <c r="I417" s="164"/>
      <c r="J417" s="164"/>
      <c r="K417" s="164"/>
      <c r="L417" s="164"/>
      <c r="M417" s="164"/>
      <c r="N417" s="164"/>
      <c r="O417" s="164"/>
      <c r="P417" s="164"/>
      <c r="Q417" s="164"/>
      <c r="R417" s="164"/>
      <c r="S417" s="164"/>
      <c r="T417" s="164"/>
      <c r="U417" s="164"/>
      <c r="V417" s="164"/>
    </row>
    <row r="418" spans="1:22" ht="12">
      <c r="A418" s="137"/>
      <c r="B418" s="101"/>
      <c r="C418" s="137"/>
      <c r="D418" s="164"/>
      <c r="E418" s="164"/>
      <c r="F418" s="164"/>
      <c r="G418" s="164"/>
      <c r="H418" s="164"/>
      <c r="I418" s="164"/>
      <c r="J418" s="164"/>
      <c r="K418" s="164"/>
      <c r="L418" s="164"/>
      <c r="M418" s="164"/>
      <c r="N418" s="164"/>
      <c r="O418" s="164"/>
      <c r="P418" s="164"/>
      <c r="Q418" s="164"/>
      <c r="R418" s="164"/>
      <c r="S418" s="164"/>
      <c r="T418" s="164"/>
      <c r="U418" s="164"/>
      <c r="V418" s="164"/>
    </row>
    <row r="419" spans="1:22" ht="12">
      <c r="A419" s="137"/>
      <c r="B419" s="101"/>
      <c r="C419" s="137"/>
      <c r="D419" s="164"/>
      <c r="E419" s="164"/>
      <c r="F419" s="164"/>
      <c r="G419" s="164"/>
      <c r="H419" s="164"/>
      <c r="I419" s="164"/>
      <c r="J419" s="164"/>
      <c r="K419" s="164"/>
      <c r="L419" s="164"/>
      <c r="M419" s="164"/>
      <c r="N419" s="164"/>
      <c r="O419" s="164"/>
      <c r="P419" s="164"/>
      <c r="Q419" s="164"/>
      <c r="R419" s="164"/>
      <c r="S419" s="164"/>
      <c r="T419" s="164"/>
      <c r="U419" s="164"/>
      <c r="V419" s="164"/>
    </row>
    <row r="420" spans="1:22" ht="12">
      <c r="A420" s="137"/>
      <c r="B420" s="101"/>
      <c r="C420" s="137"/>
      <c r="D420" s="164"/>
      <c r="E420" s="164"/>
      <c r="F420" s="164"/>
      <c r="G420" s="164"/>
      <c r="H420" s="164"/>
      <c r="I420" s="164"/>
      <c r="J420" s="164"/>
      <c r="K420" s="164"/>
      <c r="L420" s="164"/>
      <c r="M420" s="164"/>
      <c r="N420" s="164"/>
      <c r="O420" s="164"/>
      <c r="P420" s="164"/>
      <c r="Q420" s="164"/>
      <c r="R420" s="164"/>
      <c r="S420" s="164"/>
      <c r="T420" s="164"/>
      <c r="U420" s="164"/>
      <c r="V420" s="164"/>
    </row>
    <row r="421" spans="1:22" ht="12">
      <c r="A421" s="137"/>
      <c r="B421" s="101"/>
      <c r="C421" s="137"/>
      <c r="D421" s="164"/>
      <c r="E421" s="164"/>
      <c r="F421" s="164"/>
      <c r="G421" s="164"/>
      <c r="H421" s="164"/>
      <c r="I421" s="164"/>
      <c r="J421" s="164"/>
      <c r="K421" s="164"/>
      <c r="L421" s="164"/>
      <c r="M421" s="164"/>
      <c r="N421" s="164"/>
      <c r="O421" s="164"/>
      <c r="P421" s="164"/>
      <c r="Q421" s="164"/>
      <c r="R421" s="164"/>
      <c r="S421" s="164"/>
      <c r="T421" s="164"/>
      <c r="U421" s="164"/>
      <c r="V421" s="164"/>
    </row>
    <row r="422" spans="1:22" ht="12">
      <c r="A422" s="137"/>
      <c r="B422" s="101"/>
      <c r="C422" s="137"/>
      <c r="D422" s="164"/>
      <c r="E422" s="164"/>
      <c r="F422" s="164"/>
      <c r="G422" s="164"/>
      <c r="H422" s="164"/>
      <c r="I422" s="164"/>
      <c r="J422" s="164"/>
      <c r="K422" s="164"/>
      <c r="L422" s="164"/>
      <c r="M422" s="164"/>
      <c r="N422" s="164"/>
      <c r="O422" s="164"/>
      <c r="P422" s="164"/>
      <c r="Q422" s="164"/>
      <c r="R422" s="164"/>
      <c r="S422" s="164"/>
      <c r="T422" s="164"/>
      <c r="U422" s="164"/>
      <c r="V422" s="164"/>
    </row>
    <row r="423" spans="1:22" ht="12">
      <c r="A423" s="137"/>
      <c r="B423" s="101"/>
      <c r="C423" s="137"/>
      <c r="D423" s="164"/>
      <c r="E423" s="164"/>
      <c r="F423" s="164"/>
      <c r="G423" s="164"/>
      <c r="H423" s="164"/>
      <c r="I423" s="164"/>
      <c r="J423" s="164"/>
      <c r="K423" s="164"/>
      <c r="L423" s="164"/>
      <c r="M423" s="164"/>
      <c r="N423" s="164"/>
      <c r="O423" s="164"/>
      <c r="P423" s="164"/>
      <c r="Q423" s="164"/>
      <c r="R423" s="164"/>
      <c r="S423" s="164"/>
      <c r="T423" s="164"/>
      <c r="U423" s="164"/>
      <c r="V423" s="164"/>
    </row>
    <row r="424" spans="1:22" ht="12">
      <c r="A424" s="137"/>
      <c r="B424" s="101"/>
      <c r="C424" s="137"/>
      <c r="D424" s="164"/>
      <c r="E424" s="164"/>
      <c r="F424" s="164"/>
      <c r="G424" s="164"/>
      <c r="H424" s="164"/>
      <c r="I424" s="164"/>
      <c r="J424" s="164"/>
      <c r="K424" s="164"/>
      <c r="L424" s="164"/>
      <c r="M424" s="164"/>
      <c r="N424" s="164"/>
      <c r="O424" s="164"/>
      <c r="P424" s="164"/>
      <c r="Q424" s="164"/>
      <c r="R424" s="164"/>
      <c r="S424" s="164"/>
      <c r="T424" s="164"/>
      <c r="U424" s="164"/>
      <c r="V424" s="164"/>
    </row>
    <row r="425" spans="1:22" ht="12">
      <c r="A425" s="137"/>
      <c r="B425" s="101"/>
      <c r="C425" s="137"/>
      <c r="D425" s="164"/>
      <c r="E425" s="164"/>
      <c r="F425" s="164"/>
      <c r="G425" s="164"/>
      <c r="H425" s="164"/>
      <c r="I425" s="164"/>
      <c r="J425" s="164"/>
      <c r="K425" s="164"/>
      <c r="L425" s="164"/>
      <c r="M425" s="164"/>
      <c r="N425" s="164"/>
      <c r="O425" s="164"/>
      <c r="P425" s="164"/>
      <c r="Q425" s="164"/>
      <c r="R425" s="164"/>
      <c r="S425" s="164"/>
      <c r="T425" s="164"/>
      <c r="U425" s="164"/>
      <c r="V425" s="164"/>
    </row>
    <row r="426" spans="1:22" ht="12">
      <c r="A426" s="137"/>
      <c r="B426" s="101"/>
      <c r="C426" s="137"/>
      <c r="D426" s="164"/>
      <c r="E426" s="164"/>
      <c r="F426" s="164"/>
      <c r="G426" s="164"/>
      <c r="H426" s="164"/>
      <c r="I426" s="164"/>
      <c r="J426" s="164"/>
      <c r="K426" s="164"/>
      <c r="L426" s="164"/>
      <c r="M426" s="164"/>
      <c r="N426" s="164"/>
      <c r="O426" s="164"/>
      <c r="P426" s="164"/>
      <c r="Q426" s="164"/>
      <c r="R426" s="164"/>
      <c r="S426" s="164"/>
      <c r="T426" s="164"/>
      <c r="U426" s="164"/>
      <c r="V426" s="164"/>
    </row>
    <row r="427" spans="1:22" ht="12">
      <c r="A427" s="137"/>
      <c r="B427" s="101"/>
      <c r="C427" s="137"/>
      <c r="D427" s="164"/>
      <c r="E427" s="164"/>
      <c r="F427" s="164"/>
      <c r="G427" s="164"/>
      <c r="H427" s="164"/>
      <c r="I427" s="164"/>
      <c r="J427" s="164"/>
      <c r="K427" s="164"/>
      <c r="L427" s="164"/>
      <c r="M427" s="164"/>
      <c r="N427" s="164"/>
      <c r="O427" s="164"/>
      <c r="P427" s="164"/>
      <c r="Q427" s="164"/>
      <c r="R427" s="164"/>
      <c r="S427" s="164"/>
      <c r="T427" s="164"/>
      <c r="U427" s="164"/>
      <c r="V427" s="164"/>
    </row>
    <row r="428" spans="1:22" ht="12">
      <c r="A428" s="137"/>
      <c r="B428" s="101"/>
      <c r="C428" s="137"/>
      <c r="D428" s="164"/>
      <c r="E428" s="164"/>
      <c r="F428" s="164"/>
      <c r="G428" s="164"/>
      <c r="H428" s="164"/>
      <c r="I428" s="164"/>
      <c r="J428" s="164"/>
      <c r="K428" s="164"/>
      <c r="L428" s="164"/>
      <c r="M428" s="164"/>
      <c r="N428" s="164"/>
      <c r="O428" s="164"/>
      <c r="P428" s="164"/>
      <c r="Q428" s="164"/>
      <c r="R428" s="164"/>
      <c r="S428" s="164"/>
      <c r="T428" s="164"/>
      <c r="U428" s="164"/>
      <c r="V428" s="164"/>
    </row>
    <row r="429" spans="1:22" ht="12">
      <c r="A429" s="137"/>
      <c r="B429" s="101"/>
      <c r="C429" s="137"/>
      <c r="D429" s="164"/>
      <c r="E429" s="164"/>
      <c r="F429" s="164"/>
      <c r="G429" s="164"/>
      <c r="H429" s="164"/>
      <c r="I429" s="164"/>
      <c r="J429" s="164"/>
      <c r="K429" s="164"/>
      <c r="L429" s="164"/>
      <c r="M429" s="164"/>
      <c r="N429" s="164"/>
      <c r="O429" s="164"/>
      <c r="P429" s="164"/>
      <c r="Q429" s="164"/>
      <c r="R429" s="164"/>
      <c r="S429" s="164"/>
      <c r="T429" s="164"/>
      <c r="U429" s="164"/>
      <c r="V429" s="164"/>
    </row>
    <row r="430" spans="1:22" ht="12">
      <c r="A430" s="137"/>
      <c r="B430" s="101"/>
      <c r="C430" s="137"/>
      <c r="D430" s="164"/>
      <c r="E430" s="164"/>
      <c r="F430" s="164"/>
      <c r="G430" s="164"/>
      <c r="H430" s="164"/>
      <c r="I430" s="164"/>
      <c r="J430" s="164"/>
      <c r="K430" s="164"/>
      <c r="L430" s="164"/>
      <c r="M430" s="164"/>
      <c r="N430" s="164"/>
      <c r="O430" s="164"/>
      <c r="P430" s="164"/>
      <c r="Q430" s="164"/>
      <c r="R430" s="164"/>
      <c r="S430" s="164"/>
      <c r="T430" s="164"/>
      <c r="U430" s="164"/>
      <c r="V430" s="164"/>
    </row>
    <row r="431" spans="1:22" ht="12">
      <c r="A431" s="137"/>
      <c r="B431" s="101"/>
      <c r="C431" s="137"/>
      <c r="D431" s="164"/>
      <c r="E431" s="164"/>
      <c r="F431" s="164"/>
      <c r="G431" s="164"/>
      <c r="H431" s="164"/>
      <c r="I431" s="164"/>
      <c r="J431" s="164"/>
      <c r="K431" s="164"/>
      <c r="L431" s="164"/>
      <c r="M431" s="164"/>
      <c r="N431" s="164"/>
      <c r="O431" s="164"/>
      <c r="P431" s="164"/>
      <c r="Q431" s="164"/>
      <c r="R431" s="164"/>
      <c r="S431" s="164"/>
      <c r="T431" s="164"/>
      <c r="U431" s="164"/>
      <c r="V431" s="164"/>
    </row>
    <row r="432" spans="1:22" ht="12">
      <c r="A432" s="137"/>
      <c r="B432" s="101"/>
      <c r="C432" s="137"/>
      <c r="D432" s="164"/>
      <c r="E432" s="164"/>
      <c r="F432" s="164"/>
      <c r="G432" s="164"/>
      <c r="H432" s="164"/>
      <c r="I432" s="164"/>
      <c r="J432" s="164"/>
      <c r="K432" s="164"/>
      <c r="L432" s="164"/>
      <c r="M432" s="164"/>
      <c r="N432" s="164"/>
      <c r="O432" s="164"/>
      <c r="P432" s="164"/>
      <c r="Q432" s="164"/>
      <c r="R432" s="164"/>
      <c r="S432" s="164"/>
      <c r="T432" s="164"/>
      <c r="U432" s="164"/>
      <c r="V432" s="164"/>
    </row>
    <row r="433" spans="1:22" ht="12">
      <c r="A433" s="137"/>
      <c r="B433" s="101"/>
      <c r="C433" s="137"/>
      <c r="D433" s="164"/>
      <c r="E433" s="164"/>
      <c r="F433" s="164"/>
      <c r="G433" s="164"/>
      <c r="H433" s="164"/>
      <c r="I433" s="164"/>
      <c r="J433" s="164"/>
      <c r="K433" s="164"/>
      <c r="L433" s="164"/>
      <c r="M433" s="164"/>
      <c r="N433" s="164"/>
      <c r="O433" s="164"/>
      <c r="P433" s="164"/>
      <c r="Q433" s="164"/>
      <c r="R433" s="164"/>
      <c r="S433" s="164"/>
      <c r="T433" s="164"/>
      <c r="U433" s="164"/>
      <c r="V433" s="164"/>
    </row>
    <row r="434" spans="1:22" ht="12">
      <c r="A434" s="137"/>
      <c r="B434" s="101"/>
      <c r="C434" s="137"/>
      <c r="D434" s="164"/>
      <c r="E434" s="164"/>
      <c r="F434" s="164"/>
      <c r="G434" s="164"/>
      <c r="H434" s="164"/>
      <c r="I434" s="164"/>
      <c r="J434" s="164"/>
      <c r="K434" s="164"/>
      <c r="L434" s="164"/>
      <c r="M434" s="164"/>
      <c r="N434" s="164"/>
      <c r="O434" s="164"/>
      <c r="P434" s="164"/>
      <c r="Q434" s="164"/>
      <c r="R434" s="164"/>
      <c r="S434" s="164"/>
      <c r="T434" s="164"/>
      <c r="U434" s="164"/>
      <c r="V434" s="164"/>
    </row>
    <row r="435" spans="1:22" ht="12">
      <c r="A435" s="137"/>
      <c r="B435" s="101"/>
      <c r="C435" s="137"/>
      <c r="D435" s="164"/>
      <c r="E435" s="164"/>
      <c r="F435" s="164"/>
      <c r="G435" s="164"/>
      <c r="H435" s="164"/>
      <c r="I435" s="164"/>
      <c r="J435" s="164"/>
      <c r="K435" s="164"/>
      <c r="L435" s="164"/>
      <c r="M435" s="164"/>
      <c r="N435" s="164"/>
      <c r="O435" s="164"/>
      <c r="P435" s="164"/>
      <c r="Q435" s="164"/>
      <c r="R435" s="164"/>
      <c r="S435" s="164"/>
      <c r="T435" s="164"/>
      <c r="U435" s="164"/>
      <c r="V435" s="164"/>
    </row>
    <row r="436" spans="1:22" ht="12">
      <c r="A436" s="137"/>
      <c r="B436" s="101"/>
      <c r="C436" s="137"/>
      <c r="D436" s="164"/>
      <c r="E436" s="164"/>
      <c r="F436" s="164"/>
      <c r="G436" s="164"/>
      <c r="H436" s="164"/>
      <c r="I436" s="164"/>
      <c r="J436" s="164"/>
      <c r="K436" s="164"/>
      <c r="L436" s="164"/>
      <c r="M436" s="164"/>
      <c r="N436" s="164"/>
      <c r="O436" s="164"/>
      <c r="P436" s="164"/>
      <c r="Q436" s="164"/>
      <c r="R436" s="164"/>
      <c r="S436" s="164"/>
      <c r="T436" s="164"/>
      <c r="U436" s="164"/>
      <c r="V436" s="164"/>
    </row>
    <row r="437" spans="1:22" ht="12">
      <c r="A437" s="137"/>
      <c r="B437" s="101"/>
      <c r="C437" s="137"/>
      <c r="D437" s="164"/>
      <c r="E437" s="164"/>
      <c r="F437" s="164"/>
      <c r="G437" s="164"/>
      <c r="H437" s="164"/>
      <c r="I437" s="164"/>
      <c r="J437" s="164"/>
      <c r="K437" s="164"/>
      <c r="L437" s="164"/>
      <c r="M437" s="164"/>
      <c r="N437" s="164"/>
      <c r="O437" s="164"/>
      <c r="P437" s="164"/>
      <c r="Q437" s="164"/>
      <c r="R437" s="164"/>
      <c r="S437" s="164"/>
      <c r="T437" s="164"/>
      <c r="U437" s="164"/>
      <c r="V437" s="164"/>
    </row>
    <row r="438" spans="1:22" ht="12">
      <c r="A438" s="137"/>
      <c r="B438" s="101"/>
      <c r="C438" s="137"/>
      <c r="D438" s="164"/>
      <c r="E438" s="164"/>
      <c r="F438" s="164"/>
      <c r="G438" s="164"/>
      <c r="H438" s="164"/>
      <c r="I438" s="164"/>
      <c r="J438" s="164"/>
      <c r="K438" s="164"/>
      <c r="L438" s="164"/>
      <c r="M438" s="164"/>
      <c r="N438" s="164"/>
      <c r="O438" s="164"/>
      <c r="P438" s="164"/>
      <c r="Q438" s="164"/>
      <c r="R438" s="164"/>
      <c r="S438" s="164"/>
      <c r="T438" s="164"/>
      <c r="U438" s="164"/>
      <c r="V438" s="164"/>
    </row>
    <row r="439" spans="1:22" ht="12">
      <c r="A439" s="137"/>
      <c r="B439" s="101"/>
      <c r="C439" s="137"/>
      <c r="D439" s="164"/>
      <c r="E439" s="164"/>
      <c r="F439" s="164"/>
      <c r="G439" s="164"/>
      <c r="H439" s="164"/>
      <c r="I439" s="164"/>
      <c r="J439" s="164"/>
      <c r="K439" s="164"/>
      <c r="L439" s="164"/>
      <c r="M439" s="164"/>
      <c r="N439" s="164"/>
      <c r="O439" s="164"/>
      <c r="P439" s="164"/>
      <c r="Q439" s="164"/>
      <c r="R439" s="164"/>
      <c r="S439" s="164"/>
      <c r="T439" s="164"/>
      <c r="U439" s="164"/>
      <c r="V439" s="164"/>
    </row>
    <row r="440" spans="1:22" ht="12">
      <c r="A440" s="137"/>
      <c r="B440" s="101"/>
      <c r="C440" s="137"/>
      <c r="D440" s="164"/>
      <c r="E440" s="164"/>
      <c r="F440" s="164"/>
      <c r="G440" s="164"/>
      <c r="H440" s="164"/>
      <c r="I440" s="164"/>
      <c r="J440" s="164"/>
      <c r="K440" s="164"/>
      <c r="L440" s="164"/>
      <c r="M440" s="164"/>
      <c r="N440" s="164"/>
      <c r="O440" s="164"/>
      <c r="P440" s="164"/>
      <c r="Q440" s="164"/>
      <c r="R440" s="164"/>
      <c r="S440" s="164"/>
      <c r="T440" s="164"/>
      <c r="U440" s="164"/>
      <c r="V440" s="164"/>
    </row>
    <row r="441" spans="1:22" ht="12">
      <c r="A441" s="137"/>
      <c r="B441" s="101"/>
      <c r="C441" s="137"/>
      <c r="D441" s="164"/>
      <c r="E441" s="164"/>
      <c r="F441" s="164"/>
      <c r="G441" s="164"/>
      <c r="H441" s="164"/>
      <c r="I441" s="164"/>
      <c r="J441" s="164"/>
      <c r="K441" s="164"/>
      <c r="L441" s="164"/>
      <c r="M441" s="164"/>
      <c r="N441" s="164"/>
      <c r="O441" s="164"/>
      <c r="P441" s="164"/>
      <c r="Q441" s="164"/>
      <c r="R441" s="164"/>
      <c r="S441" s="164"/>
      <c r="T441" s="164"/>
      <c r="U441" s="164"/>
      <c r="V441" s="164"/>
    </row>
    <row r="442" spans="1:22" ht="12">
      <c r="A442" s="137"/>
      <c r="B442" s="101"/>
      <c r="C442" s="137"/>
      <c r="D442" s="164"/>
      <c r="E442" s="164"/>
      <c r="F442" s="164"/>
      <c r="G442" s="164"/>
      <c r="H442" s="164"/>
      <c r="I442" s="164"/>
      <c r="J442" s="164"/>
      <c r="K442" s="164"/>
      <c r="L442" s="164"/>
      <c r="M442" s="164"/>
      <c r="N442" s="164"/>
      <c r="O442" s="164"/>
      <c r="P442" s="164"/>
      <c r="Q442" s="164"/>
      <c r="R442" s="164"/>
      <c r="S442" s="164"/>
      <c r="T442" s="164"/>
      <c r="U442" s="164"/>
      <c r="V442" s="164"/>
    </row>
    <row r="443" spans="1:22" ht="12">
      <c r="A443" s="137"/>
      <c r="B443" s="101"/>
      <c r="C443" s="137"/>
      <c r="D443" s="164"/>
      <c r="E443" s="164"/>
      <c r="F443" s="164"/>
      <c r="G443" s="164"/>
      <c r="H443" s="164"/>
      <c r="I443" s="164"/>
      <c r="J443" s="164"/>
      <c r="K443" s="164"/>
      <c r="L443" s="164"/>
      <c r="M443" s="164"/>
      <c r="N443" s="164"/>
      <c r="O443" s="164"/>
      <c r="P443" s="164"/>
      <c r="Q443" s="164"/>
      <c r="R443" s="164"/>
      <c r="S443" s="164"/>
      <c r="T443" s="164"/>
      <c r="U443" s="164"/>
      <c r="V443" s="164"/>
    </row>
    <row r="444" spans="1:22" ht="12">
      <c r="A444" s="137"/>
      <c r="B444" s="101"/>
      <c r="C444" s="137"/>
      <c r="D444" s="164"/>
      <c r="E444" s="164"/>
      <c r="F444" s="164"/>
      <c r="G444" s="164"/>
      <c r="H444" s="164"/>
      <c r="I444" s="164"/>
      <c r="J444" s="164"/>
      <c r="K444" s="164"/>
      <c r="L444" s="164"/>
      <c r="M444" s="164"/>
      <c r="N444" s="164"/>
      <c r="O444" s="164"/>
      <c r="P444" s="164"/>
      <c r="Q444" s="164"/>
      <c r="R444" s="164"/>
      <c r="S444" s="164"/>
      <c r="T444" s="164"/>
      <c r="U444" s="164"/>
      <c r="V444" s="164"/>
    </row>
    <row r="445" spans="1:22" ht="12">
      <c r="A445" s="137"/>
      <c r="B445" s="101"/>
      <c r="C445" s="137"/>
      <c r="D445" s="164"/>
      <c r="E445" s="164"/>
      <c r="F445" s="164"/>
      <c r="G445" s="164"/>
      <c r="H445" s="164"/>
      <c r="I445" s="164"/>
      <c r="J445" s="164"/>
      <c r="K445" s="164"/>
      <c r="L445" s="164"/>
      <c r="M445" s="164"/>
      <c r="N445" s="164"/>
      <c r="O445" s="164"/>
      <c r="P445" s="164"/>
      <c r="Q445" s="164"/>
      <c r="R445" s="164"/>
      <c r="S445" s="164"/>
      <c r="T445" s="164"/>
      <c r="U445" s="164"/>
      <c r="V445" s="164"/>
    </row>
    <row r="446" spans="1:22" ht="12">
      <c r="A446" s="137"/>
      <c r="B446" s="101"/>
      <c r="C446" s="137"/>
      <c r="D446" s="164"/>
      <c r="E446" s="164"/>
      <c r="F446" s="164"/>
      <c r="G446" s="164"/>
      <c r="H446" s="164"/>
      <c r="I446" s="164"/>
      <c r="J446" s="164"/>
      <c r="K446" s="164"/>
      <c r="L446" s="164"/>
      <c r="M446" s="164"/>
      <c r="N446" s="164"/>
      <c r="O446" s="164"/>
      <c r="P446" s="164"/>
      <c r="Q446" s="164"/>
      <c r="R446" s="164"/>
      <c r="S446" s="164"/>
      <c r="T446" s="164"/>
      <c r="U446" s="164"/>
      <c r="V446" s="164"/>
    </row>
    <row r="447" spans="1:22" ht="12">
      <c r="A447" s="137"/>
      <c r="B447" s="101"/>
      <c r="C447" s="137"/>
      <c r="D447" s="164"/>
      <c r="E447" s="164"/>
      <c r="F447" s="164"/>
      <c r="G447" s="164"/>
      <c r="H447" s="164"/>
      <c r="I447" s="164"/>
      <c r="J447" s="164"/>
      <c r="K447" s="164"/>
      <c r="L447" s="164"/>
      <c r="M447" s="164"/>
      <c r="N447" s="164"/>
      <c r="O447" s="164"/>
      <c r="P447" s="164"/>
      <c r="Q447" s="164"/>
      <c r="R447" s="164"/>
      <c r="S447" s="164"/>
      <c r="T447" s="164"/>
      <c r="U447" s="164"/>
      <c r="V447" s="164"/>
    </row>
    <row r="448" spans="1:22" ht="12">
      <c r="A448" s="137"/>
      <c r="B448" s="101"/>
      <c r="C448" s="137"/>
      <c r="D448" s="164"/>
      <c r="E448" s="164"/>
      <c r="F448" s="164"/>
      <c r="G448" s="164"/>
      <c r="H448" s="164"/>
      <c r="I448" s="164"/>
      <c r="J448" s="164"/>
      <c r="K448" s="164"/>
      <c r="L448" s="164"/>
      <c r="M448" s="164"/>
      <c r="N448" s="164"/>
      <c r="O448" s="164"/>
      <c r="P448" s="164"/>
      <c r="Q448" s="164"/>
      <c r="R448" s="164"/>
      <c r="S448" s="164"/>
      <c r="T448" s="164"/>
      <c r="U448" s="164"/>
      <c r="V448" s="164"/>
    </row>
    <row r="449" spans="1:22" ht="12">
      <c r="A449" s="137"/>
      <c r="B449" s="101"/>
      <c r="C449" s="137"/>
      <c r="D449" s="164"/>
      <c r="E449" s="164"/>
      <c r="F449" s="164"/>
      <c r="G449" s="164"/>
      <c r="H449" s="164"/>
      <c r="I449" s="164"/>
      <c r="J449" s="164"/>
      <c r="K449" s="164"/>
      <c r="L449" s="164"/>
      <c r="M449" s="164"/>
      <c r="N449" s="164"/>
      <c r="O449" s="164"/>
      <c r="P449" s="164"/>
      <c r="Q449" s="164"/>
      <c r="R449" s="164"/>
      <c r="S449" s="164"/>
      <c r="T449" s="164"/>
      <c r="U449" s="164"/>
      <c r="V449" s="164"/>
    </row>
    <row r="450" spans="1:22" ht="12">
      <c r="A450" s="137"/>
      <c r="B450" s="101"/>
      <c r="C450" s="137"/>
      <c r="D450" s="164"/>
      <c r="E450" s="164"/>
      <c r="F450" s="164"/>
      <c r="G450" s="164"/>
      <c r="H450" s="164"/>
      <c r="I450" s="164"/>
      <c r="J450" s="164"/>
      <c r="K450" s="164"/>
      <c r="L450" s="164"/>
      <c r="M450" s="164"/>
      <c r="N450" s="164"/>
      <c r="O450" s="164"/>
      <c r="P450" s="164"/>
      <c r="Q450" s="164"/>
      <c r="R450" s="164"/>
      <c r="S450" s="164"/>
      <c r="T450" s="164"/>
      <c r="U450" s="164"/>
      <c r="V450" s="164"/>
    </row>
    <row r="451" spans="1:22" ht="12">
      <c r="A451" s="137"/>
      <c r="B451" s="101"/>
      <c r="C451" s="137"/>
      <c r="D451" s="164"/>
      <c r="E451" s="164"/>
      <c r="F451" s="164"/>
      <c r="G451" s="164"/>
      <c r="H451" s="164"/>
      <c r="I451" s="164"/>
      <c r="J451" s="164"/>
      <c r="K451" s="164"/>
      <c r="L451" s="164"/>
      <c r="M451" s="164"/>
      <c r="N451" s="164"/>
      <c r="O451" s="164"/>
      <c r="P451" s="164"/>
      <c r="Q451" s="164"/>
      <c r="R451" s="164"/>
      <c r="S451" s="164"/>
      <c r="T451" s="164"/>
      <c r="U451" s="164"/>
      <c r="V451" s="164"/>
    </row>
    <row r="452" spans="1:22" ht="12">
      <c r="A452" s="137"/>
      <c r="B452" s="101"/>
      <c r="C452" s="137"/>
      <c r="D452" s="164"/>
      <c r="E452" s="164"/>
      <c r="F452" s="164"/>
      <c r="G452" s="164"/>
      <c r="H452" s="164"/>
      <c r="I452" s="164"/>
      <c r="J452" s="164"/>
      <c r="K452" s="164"/>
      <c r="L452" s="164"/>
      <c r="M452" s="164"/>
      <c r="N452" s="164"/>
      <c r="O452" s="164"/>
      <c r="P452" s="164"/>
      <c r="Q452" s="164"/>
      <c r="R452" s="164"/>
      <c r="S452" s="164"/>
      <c r="T452" s="164"/>
      <c r="U452" s="164"/>
      <c r="V452" s="164"/>
    </row>
    <row r="453" spans="1:22" ht="12">
      <c r="A453" s="137"/>
      <c r="B453" s="101"/>
      <c r="C453" s="137"/>
      <c r="D453" s="164"/>
      <c r="E453" s="164"/>
      <c r="F453" s="164"/>
      <c r="G453" s="164"/>
      <c r="H453" s="164"/>
      <c r="I453" s="164"/>
      <c r="J453" s="164"/>
      <c r="K453" s="164"/>
      <c r="L453" s="164"/>
      <c r="M453" s="164"/>
      <c r="N453" s="164"/>
      <c r="O453" s="164"/>
      <c r="P453" s="164"/>
      <c r="Q453" s="164"/>
      <c r="R453" s="164"/>
      <c r="S453" s="164"/>
      <c r="T453" s="164"/>
      <c r="U453" s="164"/>
      <c r="V453" s="164"/>
    </row>
    <row r="454" spans="1:22" ht="12">
      <c r="A454" s="137"/>
      <c r="B454" s="101"/>
      <c r="C454" s="137"/>
      <c r="D454" s="164"/>
      <c r="E454" s="164"/>
      <c r="F454" s="164"/>
      <c r="G454" s="164"/>
      <c r="H454" s="164"/>
      <c r="I454" s="164"/>
      <c r="J454" s="164"/>
      <c r="K454" s="164"/>
      <c r="L454" s="164"/>
      <c r="M454" s="164"/>
      <c r="N454" s="164"/>
      <c r="O454" s="164"/>
      <c r="P454" s="164"/>
      <c r="Q454" s="164"/>
      <c r="R454" s="164"/>
      <c r="S454" s="164"/>
      <c r="T454" s="164"/>
      <c r="U454" s="164"/>
      <c r="V454" s="164"/>
    </row>
    <row r="455" spans="1:22" ht="12">
      <c r="A455" s="137"/>
      <c r="B455" s="101"/>
      <c r="C455" s="137"/>
      <c r="D455" s="164"/>
      <c r="E455" s="164"/>
      <c r="F455" s="164"/>
      <c r="G455" s="164"/>
      <c r="H455" s="164"/>
      <c r="I455" s="164"/>
      <c r="J455" s="164"/>
      <c r="K455" s="164"/>
      <c r="L455" s="164"/>
      <c r="M455" s="164"/>
      <c r="N455" s="164"/>
      <c r="O455" s="164"/>
      <c r="P455" s="164"/>
      <c r="Q455" s="164"/>
      <c r="R455" s="164"/>
      <c r="S455" s="164"/>
      <c r="T455" s="164"/>
      <c r="U455" s="164"/>
      <c r="V455" s="164"/>
    </row>
    <row r="456" spans="1:22" ht="12">
      <c r="A456" s="137"/>
      <c r="B456" s="101"/>
      <c r="C456" s="137"/>
      <c r="D456" s="164"/>
      <c r="E456" s="164"/>
      <c r="F456" s="164"/>
      <c r="G456" s="164"/>
      <c r="H456" s="164"/>
      <c r="I456" s="164"/>
      <c r="J456" s="164"/>
      <c r="K456" s="164"/>
      <c r="L456" s="164"/>
      <c r="M456" s="164"/>
      <c r="N456" s="164"/>
      <c r="O456" s="164"/>
      <c r="P456" s="164"/>
      <c r="Q456" s="164"/>
      <c r="R456" s="164"/>
      <c r="S456" s="164"/>
      <c r="T456" s="164"/>
      <c r="U456" s="164"/>
      <c r="V456" s="164"/>
    </row>
    <row r="457" spans="1:22" ht="12">
      <c r="A457" s="137"/>
      <c r="B457" s="101"/>
      <c r="C457" s="137"/>
      <c r="D457" s="164"/>
      <c r="E457" s="164"/>
      <c r="F457" s="164"/>
      <c r="G457" s="164"/>
      <c r="H457" s="164"/>
      <c r="I457" s="164"/>
      <c r="J457" s="164"/>
      <c r="K457" s="164"/>
      <c r="L457" s="164"/>
      <c r="M457" s="164"/>
      <c r="N457" s="164"/>
      <c r="O457" s="164"/>
      <c r="P457" s="164"/>
      <c r="Q457" s="164"/>
      <c r="R457" s="164"/>
      <c r="S457" s="164"/>
      <c r="T457" s="164"/>
      <c r="U457" s="164"/>
      <c r="V457" s="164"/>
    </row>
    <row r="458" spans="1:22" ht="12">
      <c r="A458" s="137"/>
      <c r="B458" s="101"/>
      <c r="C458" s="137"/>
      <c r="D458" s="164"/>
      <c r="E458" s="164"/>
      <c r="F458" s="164"/>
      <c r="G458" s="164"/>
      <c r="H458" s="164"/>
      <c r="I458" s="164"/>
      <c r="J458" s="164"/>
      <c r="K458" s="164"/>
      <c r="L458" s="164"/>
      <c r="M458" s="164"/>
      <c r="N458" s="164"/>
      <c r="O458" s="164"/>
      <c r="P458" s="164"/>
      <c r="Q458" s="164"/>
      <c r="R458" s="164"/>
      <c r="S458" s="164"/>
      <c r="T458" s="164"/>
      <c r="U458" s="164"/>
      <c r="V458" s="164"/>
    </row>
    <row r="459" spans="1:22" ht="12">
      <c r="A459" s="137"/>
      <c r="B459" s="101"/>
      <c r="C459" s="137"/>
      <c r="D459" s="164"/>
      <c r="E459" s="164"/>
      <c r="F459" s="164"/>
      <c r="G459" s="164"/>
      <c r="H459" s="164"/>
      <c r="I459" s="164"/>
      <c r="J459" s="164"/>
      <c r="K459" s="164"/>
      <c r="L459" s="164"/>
      <c r="M459" s="164"/>
      <c r="N459" s="164"/>
      <c r="O459" s="164"/>
      <c r="P459" s="164"/>
      <c r="Q459" s="164"/>
      <c r="R459" s="164"/>
      <c r="S459" s="164"/>
      <c r="T459" s="164"/>
      <c r="U459" s="164"/>
      <c r="V459" s="164"/>
    </row>
    <row r="460" spans="1:22" ht="12">
      <c r="A460" s="137"/>
      <c r="B460" s="101"/>
      <c r="C460" s="137"/>
      <c r="D460" s="164"/>
      <c r="E460" s="164"/>
      <c r="F460" s="164"/>
      <c r="G460" s="164"/>
      <c r="H460" s="164"/>
      <c r="I460" s="164"/>
      <c r="J460" s="164"/>
      <c r="K460" s="164"/>
      <c r="L460" s="164"/>
      <c r="M460" s="164"/>
      <c r="N460" s="164"/>
      <c r="O460" s="164"/>
      <c r="P460" s="164"/>
      <c r="Q460" s="164"/>
      <c r="R460" s="164"/>
      <c r="S460" s="164"/>
      <c r="T460" s="164"/>
      <c r="U460" s="164"/>
      <c r="V460" s="164"/>
    </row>
    <row r="461" spans="1:22" ht="12">
      <c r="A461" s="137"/>
      <c r="B461" s="101"/>
      <c r="C461" s="137"/>
      <c r="D461" s="164"/>
      <c r="E461" s="164"/>
      <c r="F461" s="164"/>
      <c r="G461" s="164"/>
      <c r="H461" s="164"/>
      <c r="I461" s="164"/>
      <c r="J461" s="164"/>
      <c r="K461" s="164"/>
      <c r="L461" s="164"/>
      <c r="M461" s="164"/>
      <c r="N461" s="164"/>
      <c r="O461" s="164"/>
      <c r="P461" s="164"/>
      <c r="Q461" s="164"/>
      <c r="R461" s="164"/>
      <c r="S461" s="164"/>
      <c r="T461" s="164"/>
      <c r="U461" s="164"/>
      <c r="V461" s="164"/>
    </row>
    <row r="462" spans="1:22" ht="12">
      <c r="A462" s="137"/>
      <c r="B462" s="101"/>
      <c r="C462" s="137"/>
      <c r="D462" s="164"/>
      <c r="E462" s="164"/>
      <c r="F462" s="164"/>
      <c r="G462" s="164"/>
      <c r="H462" s="164"/>
      <c r="I462" s="164"/>
      <c r="J462" s="164"/>
      <c r="K462" s="164"/>
      <c r="L462" s="164"/>
      <c r="M462" s="164"/>
      <c r="N462" s="164"/>
      <c r="O462" s="164"/>
      <c r="P462" s="164"/>
      <c r="Q462" s="164"/>
      <c r="R462" s="164"/>
      <c r="S462" s="164"/>
      <c r="T462" s="164"/>
      <c r="U462" s="164"/>
      <c r="V462" s="164"/>
    </row>
    <row r="463" spans="1:22" ht="12">
      <c r="A463" s="137"/>
      <c r="B463" s="101"/>
      <c r="C463" s="137"/>
      <c r="D463" s="164"/>
      <c r="E463" s="164"/>
      <c r="F463" s="164"/>
      <c r="G463" s="164"/>
      <c r="H463" s="164"/>
      <c r="I463" s="164"/>
      <c r="J463" s="164"/>
      <c r="K463" s="164"/>
      <c r="L463" s="164"/>
      <c r="M463" s="164"/>
      <c r="N463" s="164"/>
      <c r="O463" s="164"/>
      <c r="P463" s="164"/>
      <c r="Q463" s="164"/>
      <c r="R463" s="164"/>
      <c r="S463" s="164"/>
      <c r="T463" s="164"/>
      <c r="U463" s="164"/>
      <c r="V463" s="164"/>
    </row>
    <row r="464" spans="1:22" ht="12">
      <c r="A464" s="137"/>
      <c r="B464" s="101"/>
      <c r="C464" s="137"/>
      <c r="D464" s="164"/>
      <c r="E464" s="164"/>
      <c r="F464" s="164"/>
      <c r="G464" s="164"/>
      <c r="H464" s="164"/>
      <c r="I464" s="164"/>
      <c r="J464" s="164"/>
      <c r="K464" s="164"/>
      <c r="L464" s="164"/>
      <c r="M464" s="164"/>
      <c r="N464" s="164"/>
      <c r="O464" s="164"/>
      <c r="P464" s="164"/>
      <c r="Q464" s="164"/>
      <c r="R464" s="164"/>
      <c r="S464" s="164"/>
      <c r="T464" s="164"/>
      <c r="U464" s="164"/>
      <c r="V464" s="164"/>
    </row>
    <row r="465" spans="1:22" ht="12">
      <c r="A465" s="137"/>
      <c r="B465" s="101"/>
      <c r="C465" s="137"/>
      <c r="D465" s="164"/>
      <c r="E465" s="164"/>
      <c r="F465" s="164"/>
      <c r="G465" s="164"/>
      <c r="H465" s="164"/>
      <c r="I465" s="164"/>
      <c r="J465" s="164"/>
      <c r="K465" s="164"/>
      <c r="L465" s="164"/>
      <c r="M465" s="164"/>
      <c r="N465" s="164"/>
      <c r="O465" s="164"/>
      <c r="P465" s="164"/>
      <c r="Q465" s="164"/>
      <c r="R465" s="164"/>
      <c r="S465" s="164"/>
      <c r="T465" s="164"/>
      <c r="U465" s="164"/>
      <c r="V465" s="164"/>
    </row>
    <row r="466" spans="1:22" ht="12">
      <c r="A466" s="137"/>
      <c r="B466" s="101"/>
      <c r="C466" s="137"/>
      <c r="D466" s="164"/>
      <c r="E466" s="164"/>
      <c r="F466" s="164"/>
      <c r="G466" s="164"/>
      <c r="H466" s="164"/>
      <c r="I466" s="164"/>
      <c r="J466" s="164"/>
      <c r="K466" s="164"/>
      <c r="L466" s="164"/>
      <c r="M466" s="164"/>
      <c r="N466" s="164"/>
      <c r="O466" s="164"/>
      <c r="P466" s="164"/>
      <c r="Q466" s="164"/>
      <c r="R466" s="164"/>
      <c r="S466" s="164"/>
      <c r="T466" s="164"/>
      <c r="U466" s="164"/>
      <c r="V466" s="164"/>
    </row>
    <row r="467" spans="1:22" ht="12">
      <c r="A467" s="137"/>
      <c r="B467" s="101"/>
      <c r="C467" s="137"/>
      <c r="D467" s="164"/>
      <c r="E467" s="164"/>
      <c r="F467" s="164"/>
      <c r="G467" s="164"/>
      <c r="H467" s="164"/>
      <c r="I467" s="164"/>
      <c r="J467" s="164"/>
      <c r="K467" s="164"/>
      <c r="L467" s="164"/>
      <c r="M467" s="164"/>
      <c r="N467" s="164"/>
      <c r="O467" s="164"/>
      <c r="P467" s="164"/>
      <c r="Q467" s="164"/>
      <c r="R467" s="164"/>
      <c r="S467" s="164"/>
      <c r="T467" s="164"/>
      <c r="U467" s="164"/>
      <c r="V467" s="164"/>
    </row>
    <row r="468" spans="1:22" ht="12">
      <c r="A468" s="137"/>
      <c r="B468" s="101"/>
      <c r="C468" s="137"/>
      <c r="D468" s="164"/>
      <c r="E468" s="164"/>
      <c r="F468" s="164"/>
      <c r="G468" s="164"/>
      <c r="H468" s="164"/>
      <c r="I468" s="164"/>
      <c r="J468" s="164"/>
      <c r="K468" s="164"/>
      <c r="L468" s="164"/>
      <c r="M468" s="164"/>
      <c r="N468" s="164"/>
      <c r="O468" s="164"/>
      <c r="P468" s="164"/>
      <c r="Q468" s="164"/>
      <c r="R468" s="164"/>
      <c r="S468" s="164"/>
      <c r="T468" s="164"/>
      <c r="U468" s="164"/>
      <c r="V468" s="164"/>
    </row>
    <row r="469" spans="1:22" ht="12">
      <c r="A469" s="137"/>
      <c r="B469" s="101"/>
      <c r="C469" s="137"/>
      <c r="D469" s="164"/>
      <c r="E469" s="164"/>
      <c r="F469" s="164"/>
      <c r="G469" s="164"/>
      <c r="H469" s="164"/>
      <c r="I469" s="164"/>
      <c r="J469" s="164"/>
      <c r="K469" s="164"/>
      <c r="L469" s="164"/>
      <c r="M469" s="164"/>
      <c r="N469" s="164"/>
      <c r="O469" s="164"/>
      <c r="P469" s="164"/>
      <c r="Q469" s="164"/>
      <c r="R469" s="164"/>
      <c r="S469" s="164"/>
      <c r="T469" s="164"/>
      <c r="U469" s="164"/>
      <c r="V469" s="164"/>
    </row>
    <row r="470" spans="1:22" ht="12">
      <c r="A470" s="137"/>
      <c r="B470" s="101"/>
      <c r="C470" s="137"/>
      <c r="D470" s="164"/>
      <c r="E470" s="164"/>
      <c r="F470" s="164"/>
      <c r="G470" s="164"/>
      <c r="H470" s="164"/>
      <c r="I470" s="164"/>
      <c r="J470" s="164"/>
      <c r="K470" s="164"/>
      <c r="L470" s="164"/>
      <c r="M470" s="164"/>
      <c r="N470" s="164"/>
      <c r="O470" s="164"/>
      <c r="P470" s="164"/>
      <c r="Q470" s="164"/>
      <c r="R470" s="164"/>
      <c r="S470" s="164"/>
      <c r="T470" s="164"/>
      <c r="U470" s="164"/>
      <c r="V470" s="164"/>
    </row>
    <row r="471" spans="1:22" ht="12">
      <c r="A471" s="137"/>
      <c r="B471" s="101"/>
      <c r="C471" s="137"/>
      <c r="D471" s="164"/>
      <c r="E471" s="164"/>
      <c r="F471" s="164"/>
      <c r="G471" s="164"/>
      <c r="H471" s="164"/>
      <c r="I471" s="164"/>
      <c r="J471" s="164"/>
      <c r="K471" s="164"/>
      <c r="L471" s="164"/>
      <c r="M471" s="164"/>
      <c r="N471" s="164"/>
      <c r="O471" s="164"/>
      <c r="P471" s="164"/>
      <c r="Q471" s="164"/>
      <c r="R471" s="164"/>
      <c r="S471" s="164"/>
      <c r="T471" s="164"/>
      <c r="U471" s="164"/>
      <c r="V471" s="164"/>
    </row>
    <row r="472" spans="1:22" ht="12">
      <c r="A472" s="137"/>
      <c r="B472" s="101"/>
      <c r="C472" s="137"/>
      <c r="D472" s="164"/>
      <c r="E472" s="164"/>
      <c r="F472" s="164"/>
      <c r="G472" s="164"/>
      <c r="H472" s="164"/>
      <c r="I472" s="164"/>
      <c r="J472" s="164"/>
      <c r="K472" s="164"/>
      <c r="L472" s="164"/>
      <c r="M472" s="164"/>
      <c r="N472" s="164"/>
      <c r="O472" s="164"/>
      <c r="P472" s="164"/>
      <c r="Q472" s="164"/>
      <c r="R472" s="164"/>
      <c r="S472" s="164"/>
      <c r="T472" s="164"/>
      <c r="U472" s="164"/>
      <c r="V472" s="164"/>
    </row>
    <row r="473" spans="1:22" ht="12">
      <c r="A473" s="137"/>
      <c r="B473" s="101"/>
      <c r="C473" s="137"/>
      <c r="D473" s="164"/>
      <c r="E473" s="164"/>
      <c r="F473" s="164"/>
      <c r="G473" s="164"/>
      <c r="H473" s="164"/>
      <c r="I473" s="164"/>
      <c r="J473" s="164"/>
      <c r="K473" s="164"/>
      <c r="L473" s="164"/>
      <c r="M473" s="164"/>
      <c r="N473" s="164"/>
      <c r="O473" s="164"/>
      <c r="P473" s="164"/>
      <c r="Q473" s="164"/>
      <c r="R473" s="164"/>
      <c r="S473" s="164"/>
      <c r="T473" s="164"/>
      <c r="U473" s="164"/>
      <c r="V473" s="164"/>
    </row>
    <row r="474" spans="1:22" ht="12">
      <c r="A474" s="137"/>
      <c r="B474" s="101"/>
      <c r="C474" s="137"/>
      <c r="D474" s="164"/>
      <c r="E474" s="164"/>
      <c r="F474" s="164"/>
      <c r="G474" s="164"/>
      <c r="H474" s="164"/>
      <c r="I474" s="164"/>
      <c r="J474" s="164"/>
      <c r="K474" s="164"/>
      <c r="L474" s="164"/>
      <c r="M474" s="164"/>
      <c r="N474" s="164"/>
      <c r="O474" s="164"/>
      <c r="P474" s="164"/>
      <c r="Q474" s="164"/>
      <c r="R474" s="164"/>
      <c r="S474" s="164"/>
      <c r="T474" s="164"/>
      <c r="U474" s="164"/>
      <c r="V474" s="164"/>
    </row>
    <row r="475" spans="1:22" ht="12">
      <c r="A475" s="137"/>
      <c r="B475" s="101"/>
      <c r="C475" s="137"/>
      <c r="D475" s="164"/>
      <c r="E475" s="164"/>
      <c r="F475" s="164"/>
      <c r="G475" s="164"/>
      <c r="H475" s="164"/>
      <c r="I475" s="164"/>
      <c r="J475" s="164"/>
      <c r="K475" s="164"/>
      <c r="L475" s="164"/>
      <c r="M475" s="164"/>
      <c r="N475" s="164"/>
      <c r="O475" s="164"/>
      <c r="P475" s="164"/>
      <c r="Q475" s="164"/>
      <c r="R475" s="164"/>
      <c r="S475" s="164"/>
      <c r="T475" s="164"/>
      <c r="U475" s="164"/>
      <c r="V475" s="164"/>
    </row>
    <row r="476" spans="1:22" ht="12">
      <c r="A476" s="137"/>
      <c r="B476" s="101"/>
      <c r="C476" s="137"/>
      <c r="D476" s="164"/>
      <c r="E476" s="164"/>
      <c r="F476" s="164"/>
      <c r="G476" s="164"/>
      <c r="H476" s="164"/>
      <c r="I476" s="164"/>
      <c r="J476" s="164"/>
      <c r="K476" s="164"/>
      <c r="L476" s="164"/>
      <c r="M476" s="164"/>
      <c r="N476" s="164"/>
      <c r="O476" s="164"/>
      <c r="P476" s="164"/>
      <c r="Q476" s="164"/>
      <c r="R476" s="164"/>
      <c r="S476" s="164"/>
      <c r="T476" s="164"/>
      <c r="U476" s="164"/>
      <c r="V476" s="164"/>
    </row>
    <row r="477" spans="1:22" ht="12">
      <c r="A477" s="137"/>
      <c r="B477" s="101"/>
      <c r="C477" s="137"/>
      <c r="D477" s="164"/>
      <c r="E477" s="164"/>
      <c r="F477" s="164"/>
      <c r="G477" s="164"/>
      <c r="H477" s="164"/>
      <c r="I477" s="164"/>
      <c r="J477" s="164"/>
      <c r="K477" s="164"/>
      <c r="L477" s="164"/>
      <c r="M477" s="164"/>
      <c r="N477" s="164"/>
      <c r="O477" s="164"/>
      <c r="P477" s="164"/>
      <c r="Q477" s="164"/>
      <c r="R477" s="164"/>
      <c r="S477" s="164"/>
      <c r="T477" s="164"/>
      <c r="U477" s="164"/>
      <c r="V477" s="164"/>
    </row>
    <row r="478" spans="1:22" ht="12">
      <c r="A478" s="137"/>
      <c r="B478" s="101"/>
      <c r="C478" s="137"/>
      <c r="D478" s="164"/>
      <c r="E478" s="164"/>
      <c r="F478" s="164"/>
      <c r="G478" s="164"/>
      <c r="H478" s="164"/>
      <c r="I478" s="164"/>
      <c r="J478" s="164"/>
      <c r="K478" s="164"/>
      <c r="L478" s="164"/>
      <c r="M478" s="164"/>
      <c r="N478" s="164"/>
      <c r="O478" s="164"/>
      <c r="P478" s="164"/>
      <c r="Q478" s="164"/>
      <c r="R478" s="164"/>
      <c r="S478" s="164"/>
      <c r="T478" s="164"/>
      <c r="U478" s="164"/>
      <c r="V478" s="164"/>
    </row>
    <row r="479" spans="1:22" ht="12">
      <c r="A479" s="137"/>
      <c r="B479" s="101"/>
      <c r="C479" s="137"/>
      <c r="D479" s="164"/>
      <c r="E479" s="164"/>
      <c r="F479" s="164"/>
      <c r="G479" s="164"/>
      <c r="H479" s="164"/>
      <c r="I479" s="164"/>
      <c r="J479" s="164"/>
      <c r="K479" s="164"/>
      <c r="L479" s="164"/>
      <c r="M479" s="164"/>
      <c r="N479" s="164"/>
      <c r="O479" s="164"/>
      <c r="P479" s="164"/>
      <c r="Q479" s="164"/>
      <c r="R479" s="164"/>
      <c r="S479" s="164"/>
      <c r="T479" s="164"/>
      <c r="U479" s="164"/>
      <c r="V479" s="164"/>
    </row>
    <row r="480" spans="1:22" ht="12">
      <c r="A480" s="137"/>
      <c r="B480" s="101"/>
      <c r="C480" s="137"/>
      <c r="D480" s="164"/>
      <c r="E480" s="164"/>
      <c r="F480" s="164"/>
      <c r="G480" s="164"/>
      <c r="H480" s="164"/>
      <c r="I480" s="164"/>
      <c r="J480" s="164"/>
      <c r="K480" s="164"/>
      <c r="L480" s="164"/>
      <c r="M480" s="164"/>
      <c r="N480" s="164"/>
      <c r="O480" s="164"/>
      <c r="P480" s="164"/>
      <c r="Q480" s="164"/>
      <c r="R480" s="164"/>
      <c r="S480" s="164"/>
      <c r="T480" s="164"/>
      <c r="U480" s="164"/>
      <c r="V480" s="164"/>
    </row>
    <row r="481" spans="1:22" ht="12">
      <c r="A481" s="137"/>
      <c r="B481" s="101"/>
      <c r="C481" s="137"/>
      <c r="D481" s="164"/>
      <c r="E481" s="164"/>
      <c r="F481" s="164"/>
      <c r="G481" s="164"/>
      <c r="H481" s="164"/>
      <c r="I481" s="164"/>
      <c r="J481" s="164"/>
      <c r="K481" s="164"/>
      <c r="L481" s="164"/>
      <c r="M481" s="164"/>
      <c r="N481" s="164"/>
      <c r="O481" s="164"/>
      <c r="P481" s="164"/>
      <c r="Q481" s="164"/>
      <c r="R481" s="164"/>
      <c r="S481" s="164"/>
      <c r="T481" s="164"/>
      <c r="U481" s="164"/>
      <c r="V481" s="164"/>
    </row>
    <row r="482" spans="1:22" ht="12">
      <c r="A482" s="137"/>
      <c r="B482" s="101"/>
      <c r="C482" s="137"/>
      <c r="D482" s="164"/>
      <c r="E482" s="164"/>
      <c r="F482" s="164"/>
      <c r="G482" s="164"/>
      <c r="H482" s="164"/>
      <c r="I482" s="164"/>
      <c r="J482" s="164"/>
      <c r="K482" s="164"/>
      <c r="L482" s="164"/>
      <c r="M482" s="164"/>
      <c r="N482" s="164"/>
      <c r="O482" s="164"/>
      <c r="P482" s="164"/>
      <c r="Q482" s="164"/>
      <c r="R482" s="164"/>
      <c r="S482" s="164"/>
      <c r="T482" s="164"/>
      <c r="U482" s="164"/>
      <c r="V482" s="164"/>
    </row>
    <row r="483" spans="1:22" ht="12">
      <c r="A483" s="137"/>
      <c r="B483" s="101"/>
      <c r="C483" s="137"/>
      <c r="D483" s="164"/>
      <c r="E483" s="164"/>
      <c r="F483" s="164"/>
      <c r="G483" s="164"/>
      <c r="H483" s="164"/>
      <c r="I483" s="164"/>
      <c r="J483" s="164"/>
      <c r="K483" s="164"/>
      <c r="L483" s="164"/>
      <c r="M483" s="164"/>
      <c r="N483" s="164"/>
      <c r="O483" s="164"/>
      <c r="P483" s="164"/>
      <c r="Q483" s="164"/>
      <c r="R483" s="164"/>
      <c r="S483" s="164"/>
      <c r="T483" s="164"/>
      <c r="U483" s="164"/>
      <c r="V483" s="164"/>
    </row>
    <row r="484" spans="1:22" ht="12">
      <c r="A484" s="137"/>
      <c r="B484" s="101"/>
      <c r="C484" s="137"/>
      <c r="D484" s="164"/>
      <c r="E484" s="164"/>
      <c r="F484" s="164"/>
      <c r="G484" s="164"/>
      <c r="H484" s="164"/>
      <c r="I484" s="164"/>
      <c r="J484" s="164"/>
      <c r="K484" s="164"/>
      <c r="L484" s="164"/>
      <c r="M484" s="164"/>
      <c r="N484" s="164"/>
      <c r="O484" s="164"/>
      <c r="P484" s="164"/>
      <c r="Q484" s="164"/>
      <c r="R484" s="164"/>
      <c r="S484" s="164"/>
      <c r="T484" s="164"/>
      <c r="U484" s="164"/>
      <c r="V484" s="164"/>
    </row>
    <row r="485" spans="1:22" ht="12">
      <c r="A485" s="137"/>
      <c r="B485" s="101"/>
      <c r="C485" s="137"/>
      <c r="D485" s="164"/>
      <c r="E485" s="164"/>
      <c r="F485" s="164"/>
      <c r="G485" s="164"/>
      <c r="H485" s="164"/>
      <c r="I485" s="164"/>
      <c r="J485" s="164"/>
      <c r="K485" s="164"/>
      <c r="L485" s="164"/>
      <c r="M485" s="164"/>
      <c r="N485" s="164"/>
      <c r="O485" s="164"/>
      <c r="P485" s="164"/>
      <c r="Q485" s="164"/>
      <c r="R485" s="164"/>
      <c r="S485" s="164"/>
      <c r="T485" s="164"/>
      <c r="U485" s="164"/>
      <c r="V485" s="164"/>
    </row>
    <row r="486" spans="1:22" ht="12">
      <c r="A486" s="137"/>
      <c r="B486" s="101"/>
      <c r="C486" s="137"/>
      <c r="D486" s="164"/>
      <c r="E486" s="164"/>
      <c r="F486" s="164"/>
      <c r="G486" s="164"/>
      <c r="H486" s="164"/>
      <c r="I486" s="164"/>
      <c r="J486" s="164"/>
      <c r="K486" s="164"/>
      <c r="L486" s="164"/>
      <c r="M486" s="164"/>
      <c r="N486" s="164"/>
      <c r="O486" s="164"/>
      <c r="P486" s="164"/>
      <c r="Q486" s="164"/>
      <c r="R486" s="164"/>
      <c r="S486" s="164"/>
      <c r="T486" s="164"/>
      <c r="U486" s="164"/>
      <c r="V486" s="164"/>
    </row>
    <row r="487" spans="1:22" ht="12">
      <c r="A487" s="137"/>
      <c r="B487" s="101"/>
      <c r="C487" s="137"/>
      <c r="D487" s="164"/>
      <c r="E487" s="164"/>
      <c r="F487" s="164"/>
      <c r="G487" s="164"/>
      <c r="H487" s="164"/>
      <c r="I487" s="164"/>
      <c r="J487" s="164"/>
      <c r="K487" s="164"/>
      <c r="L487" s="164"/>
      <c r="M487" s="164"/>
      <c r="N487" s="164"/>
      <c r="O487" s="164"/>
      <c r="P487" s="164"/>
      <c r="Q487" s="164"/>
      <c r="R487" s="164"/>
      <c r="S487" s="164"/>
      <c r="T487" s="164"/>
      <c r="U487" s="164"/>
      <c r="V487" s="164"/>
    </row>
    <row r="488" spans="1:22" ht="12">
      <c r="A488" s="137"/>
      <c r="B488" s="101"/>
      <c r="C488" s="137"/>
      <c r="D488" s="164"/>
      <c r="E488" s="164"/>
      <c r="F488" s="164"/>
      <c r="G488" s="164"/>
      <c r="H488" s="164"/>
      <c r="I488" s="164"/>
      <c r="J488" s="164"/>
      <c r="K488" s="164"/>
      <c r="L488" s="164"/>
      <c r="M488" s="164"/>
      <c r="N488" s="164"/>
      <c r="O488" s="164"/>
      <c r="P488" s="164"/>
      <c r="Q488" s="164"/>
      <c r="R488" s="164"/>
      <c r="S488" s="164"/>
      <c r="T488" s="164"/>
      <c r="U488" s="164"/>
      <c r="V488" s="164"/>
    </row>
    <row r="489" spans="1:22" ht="12">
      <c r="A489" s="137"/>
      <c r="B489" s="101"/>
      <c r="C489" s="137"/>
      <c r="D489" s="164"/>
      <c r="E489" s="164"/>
      <c r="F489" s="164"/>
      <c r="G489" s="164"/>
      <c r="H489" s="164"/>
      <c r="I489" s="164"/>
      <c r="J489" s="164"/>
      <c r="K489" s="164"/>
      <c r="L489" s="164"/>
      <c r="M489" s="164"/>
      <c r="N489" s="164"/>
      <c r="O489" s="164"/>
      <c r="P489" s="164"/>
      <c r="Q489" s="164"/>
      <c r="R489" s="164"/>
      <c r="S489" s="164"/>
      <c r="T489" s="164"/>
      <c r="U489" s="164"/>
      <c r="V489" s="164"/>
    </row>
    <row r="490" spans="1:22" ht="12">
      <c r="A490" s="137"/>
      <c r="B490" s="101"/>
      <c r="C490" s="137"/>
      <c r="D490" s="164"/>
      <c r="E490" s="164"/>
      <c r="F490" s="164"/>
      <c r="G490" s="164"/>
      <c r="H490" s="164"/>
      <c r="I490" s="164"/>
      <c r="J490" s="164"/>
      <c r="K490" s="164"/>
      <c r="L490" s="164"/>
      <c r="M490" s="164"/>
      <c r="N490" s="164"/>
      <c r="O490" s="164"/>
      <c r="P490" s="164"/>
      <c r="Q490" s="164"/>
      <c r="R490" s="164"/>
      <c r="S490" s="164"/>
      <c r="T490" s="164"/>
      <c r="U490" s="164"/>
      <c r="V490" s="164"/>
    </row>
    <row r="491" spans="1:22" ht="12">
      <c r="A491" s="137"/>
      <c r="B491" s="101"/>
      <c r="C491" s="137"/>
      <c r="D491" s="164"/>
      <c r="E491" s="164"/>
      <c r="F491" s="164"/>
      <c r="G491" s="164"/>
      <c r="H491" s="164"/>
      <c r="I491" s="164"/>
      <c r="J491" s="164"/>
      <c r="K491" s="164"/>
      <c r="L491" s="164"/>
      <c r="M491" s="164"/>
      <c r="N491" s="164"/>
      <c r="O491" s="164"/>
      <c r="P491" s="164"/>
      <c r="Q491" s="164"/>
      <c r="R491" s="164"/>
      <c r="S491" s="164"/>
      <c r="T491" s="164"/>
      <c r="U491" s="164"/>
      <c r="V491" s="164"/>
    </row>
    <row r="492" spans="1:22" ht="12">
      <c r="A492" s="137"/>
      <c r="B492" s="101"/>
      <c r="C492" s="137"/>
      <c r="D492" s="164"/>
      <c r="E492" s="164"/>
      <c r="F492" s="164"/>
      <c r="G492" s="164"/>
      <c r="H492" s="164"/>
      <c r="I492" s="164"/>
      <c r="J492" s="164"/>
      <c r="K492" s="164"/>
      <c r="L492" s="164"/>
      <c r="M492" s="164"/>
      <c r="N492" s="164"/>
      <c r="O492" s="164"/>
      <c r="P492" s="164"/>
      <c r="Q492" s="164"/>
      <c r="R492" s="164"/>
      <c r="S492" s="164"/>
      <c r="T492" s="164"/>
      <c r="U492" s="164"/>
      <c r="V492" s="164"/>
    </row>
    <row r="493" spans="1:22" ht="12">
      <c r="A493" s="137"/>
      <c r="B493" s="101"/>
      <c r="C493" s="137"/>
      <c r="D493" s="164"/>
      <c r="E493" s="164"/>
      <c r="F493" s="164"/>
      <c r="G493" s="164"/>
      <c r="H493" s="164"/>
      <c r="I493" s="164"/>
      <c r="J493" s="164"/>
      <c r="K493" s="164"/>
      <c r="L493" s="164"/>
      <c r="M493" s="164"/>
      <c r="N493" s="164"/>
      <c r="O493" s="164"/>
      <c r="P493" s="164"/>
      <c r="Q493" s="164"/>
      <c r="R493" s="164"/>
      <c r="S493" s="164"/>
      <c r="T493" s="164"/>
      <c r="U493" s="164"/>
      <c r="V493" s="164"/>
    </row>
    <row r="494" spans="1:22" ht="12">
      <c r="A494" s="137"/>
      <c r="B494" s="101"/>
      <c r="C494" s="137"/>
      <c r="D494" s="164"/>
      <c r="E494" s="164"/>
      <c r="F494" s="164"/>
      <c r="G494" s="164"/>
      <c r="H494" s="164"/>
      <c r="I494" s="164"/>
      <c r="J494" s="164"/>
      <c r="K494" s="164"/>
      <c r="L494" s="164"/>
      <c r="M494" s="164"/>
      <c r="N494" s="164"/>
      <c r="O494" s="164"/>
      <c r="P494" s="164"/>
      <c r="Q494" s="164"/>
      <c r="R494" s="164"/>
      <c r="S494" s="164"/>
      <c r="T494" s="164"/>
      <c r="U494" s="164"/>
      <c r="V494" s="164"/>
    </row>
    <row r="495" spans="1:22" ht="12">
      <c r="A495" s="137"/>
      <c r="B495" s="101"/>
      <c r="C495" s="137"/>
      <c r="D495" s="164"/>
      <c r="E495" s="164"/>
      <c r="F495" s="164"/>
      <c r="G495" s="164"/>
      <c r="H495" s="164"/>
      <c r="I495" s="164"/>
      <c r="J495" s="164"/>
      <c r="K495" s="164"/>
      <c r="L495" s="164"/>
      <c r="M495" s="164"/>
      <c r="N495" s="164"/>
      <c r="O495" s="164"/>
      <c r="P495" s="164"/>
      <c r="Q495" s="164"/>
      <c r="R495" s="164"/>
      <c r="S495" s="164"/>
      <c r="T495" s="164"/>
      <c r="U495" s="164"/>
      <c r="V495" s="164"/>
    </row>
    <row r="496" spans="1:22" ht="12">
      <c r="A496" s="137"/>
      <c r="B496" s="101"/>
      <c r="C496" s="137"/>
      <c r="D496" s="164"/>
      <c r="E496" s="164"/>
      <c r="F496" s="164"/>
      <c r="G496" s="164"/>
      <c r="H496" s="164"/>
      <c r="I496" s="164"/>
      <c r="J496" s="164"/>
      <c r="K496" s="164"/>
      <c r="L496" s="164"/>
      <c r="M496" s="164"/>
      <c r="N496" s="164"/>
      <c r="O496" s="164"/>
      <c r="P496" s="164"/>
      <c r="Q496" s="164"/>
      <c r="R496" s="164"/>
      <c r="S496" s="164"/>
      <c r="T496" s="164"/>
      <c r="U496" s="164"/>
      <c r="V496" s="164"/>
    </row>
    <row r="497" spans="1:22" ht="12">
      <c r="A497" s="137"/>
      <c r="B497" s="101"/>
      <c r="C497" s="137"/>
      <c r="D497" s="164"/>
      <c r="E497" s="164"/>
      <c r="F497" s="164"/>
      <c r="G497" s="164"/>
      <c r="H497" s="164"/>
      <c r="I497" s="164"/>
      <c r="J497" s="164"/>
      <c r="K497" s="164"/>
      <c r="L497" s="164"/>
      <c r="M497" s="164"/>
      <c r="N497" s="164"/>
      <c r="O497" s="164"/>
      <c r="P497" s="164"/>
      <c r="Q497" s="164"/>
      <c r="R497" s="164"/>
      <c r="S497" s="164"/>
      <c r="T497" s="164"/>
      <c r="U497" s="164"/>
      <c r="V497" s="164"/>
    </row>
    <row r="498" spans="1:22" ht="12">
      <c r="A498" s="137"/>
      <c r="B498" s="101"/>
      <c r="C498" s="137"/>
      <c r="D498" s="164"/>
      <c r="E498" s="164"/>
      <c r="F498" s="164"/>
      <c r="G498" s="164"/>
      <c r="H498" s="164"/>
      <c r="I498" s="164"/>
      <c r="J498" s="164"/>
      <c r="K498" s="164"/>
      <c r="L498" s="164"/>
      <c r="M498" s="164"/>
      <c r="N498" s="164"/>
      <c r="O498" s="164"/>
      <c r="P498" s="164"/>
      <c r="Q498" s="164"/>
      <c r="R498" s="164"/>
      <c r="S498" s="164"/>
      <c r="T498" s="164"/>
      <c r="U498" s="164"/>
      <c r="V498" s="164"/>
    </row>
    <row r="499" spans="1:22" ht="12">
      <c r="A499" s="137"/>
      <c r="B499" s="101"/>
      <c r="C499" s="137"/>
      <c r="D499" s="164"/>
      <c r="E499" s="164"/>
      <c r="F499" s="164"/>
      <c r="G499" s="164"/>
      <c r="H499" s="164"/>
      <c r="I499" s="164"/>
      <c r="J499" s="164"/>
      <c r="K499" s="164"/>
      <c r="L499" s="164"/>
      <c r="M499" s="164"/>
      <c r="N499" s="164"/>
      <c r="O499" s="164"/>
      <c r="P499" s="164"/>
      <c r="Q499" s="164"/>
      <c r="R499" s="164"/>
      <c r="S499" s="164"/>
      <c r="T499" s="164"/>
      <c r="U499" s="164"/>
      <c r="V499" s="164"/>
    </row>
    <row r="500" spans="1:22" ht="12">
      <c r="A500" s="137"/>
      <c r="B500" s="101"/>
      <c r="C500" s="137"/>
      <c r="D500" s="164"/>
      <c r="E500" s="164"/>
      <c r="F500" s="164"/>
      <c r="G500" s="164"/>
      <c r="H500" s="164"/>
      <c r="I500" s="164"/>
      <c r="J500" s="164"/>
      <c r="K500" s="164"/>
      <c r="L500" s="164"/>
      <c r="M500" s="164"/>
      <c r="N500" s="164"/>
      <c r="O500" s="164"/>
      <c r="P500" s="164"/>
      <c r="Q500" s="164"/>
      <c r="R500" s="164"/>
      <c r="S500" s="164"/>
      <c r="T500" s="164"/>
      <c r="U500" s="164"/>
      <c r="V500" s="164"/>
    </row>
    <row r="501" spans="1:22" ht="12">
      <c r="A501" s="137"/>
      <c r="B501" s="101"/>
      <c r="C501" s="137"/>
      <c r="D501" s="164"/>
      <c r="E501" s="164"/>
      <c r="F501" s="164"/>
      <c r="G501" s="164"/>
      <c r="H501" s="164"/>
      <c r="I501" s="164"/>
      <c r="J501" s="164"/>
      <c r="K501" s="164"/>
      <c r="L501" s="164"/>
      <c r="M501" s="164"/>
      <c r="N501" s="164"/>
      <c r="O501" s="164"/>
      <c r="P501" s="164"/>
      <c r="Q501" s="164"/>
      <c r="R501" s="164"/>
      <c r="S501" s="164"/>
      <c r="T501" s="164"/>
      <c r="U501" s="164"/>
      <c r="V501" s="164"/>
    </row>
    <row r="502" spans="1:22" ht="12">
      <c r="A502" s="137"/>
      <c r="B502" s="101"/>
      <c r="C502" s="137"/>
      <c r="D502" s="164"/>
      <c r="E502" s="164"/>
      <c r="F502" s="164"/>
      <c r="G502" s="164"/>
      <c r="H502" s="164"/>
      <c r="I502" s="164"/>
      <c r="J502" s="164"/>
      <c r="K502" s="164"/>
      <c r="L502" s="164"/>
      <c r="M502" s="164"/>
      <c r="N502" s="164"/>
      <c r="O502" s="164"/>
      <c r="P502" s="164"/>
      <c r="Q502" s="164"/>
      <c r="R502" s="164"/>
      <c r="S502" s="164"/>
      <c r="T502" s="164"/>
      <c r="U502" s="164"/>
      <c r="V502" s="164"/>
    </row>
    <row r="503" spans="1:22" ht="12">
      <c r="A503" s="137"/>
      <c r="B503" s="101"/>
      <c r="C503" s="137"/>
      <c r="D503" s="164"/>
      <c r="E503" s="164"/>
      <c r="F503" s="164"/>
      <c r="G503" s="164"/>
      <c r="H503" s="164"/>
      <c r="I503" s="164"/>
      <c r="J503" s="164"/>
      <c r="K503" s="164"/>
      <c r="L503" s="164"/>
      <c r="M503" s="164"/>
      <c r="N503" s="164"/>
      <c r="O503" s="164"/>
      <c r="P503" s="164"/>
      <c r="Q503" s="164"/>
      <c r="R503" s="164"/>
      <c r="S503" s="164"/>
      <c r="T503" s="164"/>
      <c r="U503" s="164"/>
      <c r="V503" s="164"/>
    </row>
    <row r="504" spans="1:22" ht="12">
      <c r="A504" s="137"/>
      <c r="B504" s="101"/>
      <c r="C504" s="137"/>
      <c r="D504" s="164"/>
      <c r="E504" s="164"/>
      <c r="F504" s="164"/>
      <c r="G504" s="164"/>
      <c r="H504" s="164"/>
      <c r="I504" s="164"/>
      <c r="J504" s="164"/>
      <c r="K504" s="164"/>
      <c r="L504" s="164"/>
      <c r="M504" s="164"/>
      <c r="N504" s="164"/>
      <c r="O504" s="164"/>
      <c r="P504" s="164"/>
      <c r="Q504" s="164"/>
      <c r="R504" s="164"/>
      <c r="S504" s="164"/>
      <c r="T504" s="164"/>
      <c r="U504" s="164"/>
      <c r="V504" s="164"/>
    </row>
    <row r="505" spans="1:22" ht="12">
      <c r="A505" s="137"/>
      <c r="B505" s="101"/>
      <c r="C505" s="137"/>
      <c r="D505" s="164"/>
      <c r="E505" s="164"/>
      <c r="F505" s="164"/>
      <c r="G505" s="164"/>
      <c r="H505" s="164"/>
      <c r="I505" s="164"/>
      <c r="J505" s="164"/>
      <c r="K505" s="164"/>
      <c r="L505" s="164"/>
      <c r="M505" s="164"/>
      <c r="N505" s="164"/>
      <c r="O505" s="164"/>
      <c r="P505" s="164"/>
      <c r="Q505" s="164"/>
      <c r="R505" s="164"/>
      <c r="S505" s="164"/>
      <c r="T505" s="164"/>
      <c r="U505" s="164"/>
      <c r="V505" s="164"/>
    </row>
    <row r="506" spans="1:22" ht="12">
      <c r="A506" s="137"/>
      <c r="B506" s="101"/>
      <c r="C506" s="137"/>
      <c r="D506" s="164"/>
      <c r="E506" s="164"/>
      <c r="F506" s="164"/>
      <c r="G506" s="164"/>
      <c r="H506" s="164"/>
      <c r="I506" s="164"/>
      <c r="J506" s="164"/>
      <c r="K506" s="164"/>
      <c r="L506" s="164"/>
      <c r="M506" s="164"/>
      <c r="N506" s="164"/>
      <c r="O506" s="164"/>
      <c r="P506" s="164"/>
      <c r="Q506" s="164"/>
      <c r="R506" s="164"/>
      <c r="S506" s="164"/>
      <c r="T506" s="164"/>
      <c r="U506" s="164"/>
      <c r="V506" s="164"/>
    </row>
    <row r="507" spans="1:22" ht="12">
      <c r="A507" s="137"/>
      <c r="B507" s="101"/>
      <c r="C507" s="137"/>
      <c r="D507" s="164"/>
      <c r="E507" s="164"/>
      <c r="F507" s="164"/>
      <c r="G507" s="164"/>
      <c r="H507" s="164"/>
      <c r="I507" s="164"/>
      <c r="J507" s="164"/>
      <c r="K507" s="164"/>
      <c r="L507" s="164"/>
      <c r="M507" s="164"/>
      <c r="N507" s="164"/>
      <c r="O507" s="164"/>
      <c r="P507" s="164"/>
      <c r="Q507" s="164"/>
      <c r="R507" s="164"/>
      <c r="S507" s="164"/>
      <c r="T507" s="164"/>
      <c r="U507" s="164"/>
      <c r="V507" s="164"/>
    </row>
    <row r="508" spans="1:22" ht="12">
      <c r="A508" s="137"/>
      <c r="B508" s="101"/>
      <c r="C508" s="137"/>
      <c r="D508" s="164"/>
      <c r="E508" s="164"/>
      <c r="F508" s="164"/>
      <c r="G508" s="164"/>
      <c r="H508" s="164"/>
      <c r="I508" s="164"/>
      <c r="J508" s="164"/>
      <c r="K508" s="164"/>
      <c r="L508" s="164"/>
      <c r="M508" s="164"/>
      <c r="N508" s="164"/>
      <c r="O508" s="164"/>
      <c r="P508" s="164"/>
      <c r="Q508" s="164"/>
      <c r="R508" s="164"/>
      <c r="S508" s="164"/>
      <c r="T508" s="164"/>
      <c r="U508" s="164"/>
      <c r="V508" s="164"/>
    </row>
    <row r="509" spans="1:22" ht="12">
      <c r="A509" s="137"/>
      <c r="B509" s="101"/>
      <c r="C509" s="137"/>
      <c r="D509" s="164"/>
      <c r="E509" s="164"/>
      <c r="F509" s="164"/>
      <c r="G509" s="164"/>
      <c r="H509" s="164"/>
      <c r="I509" s="164"/>
      <c r="J509" s="164"/>
      <c r="K509" s="164"/>
      <c r="L509" s="164"/>
      <c r="M509" s="164"/>
      <c r="N509" s="164"/>
      <c r="O509" s="164"/>
      <c r="P509" s="164"/>
      <c r="Q509" s="164"/>
      <c r="R509" s="164"/>
      <c r="S509" s="164"/>
      <c r="T509" s="164"/>
      <c r="U509" s="164"/>
      <c r="V509" s="164"/>
    </row>
    <row r="510" spans="1:22" ht="12">
      <c r="A510" s="137"/>
      <c r="B510" s="101"/>
      <c r="C510" s="137"/>
      <c r="D510" s="164"/>
      <c r="E510" s="164"/>
      <c r="F510" s="164"/>
      <c r="G510" s="164"/>
      <c r="H510" s="164"/>
      <c r="I510" s="164"/>
      <c r="J510" s="164"/>
      <c r="K510" s="164"/>
      <c r="L510" s="164"/>
      <c r="M510" s="164"/>
      <c r="N510" s="164"/>
      <c r="O510" s="164"/>
      <c r="P510" s="164"/>
      <c r="Q510" s="164"/>
      <c r="R510" s="164"/>
      <c r="S510" s="164"/>
      <c r="T510" s="164"/>
      <c r="U510" s="164"/>
      <c r="V510" s="164"/>
    </row>
    <row r="511" spans="1:22" ht="12">
      <c r="A511" s="137"/>
      <c r="B511" s="101"/>
      <c r="C511" s="137"/>
      <c r="D511" s="164"/>
      <c r="E511" s="164"/>
      <c r="F511" s="164"/>
      <c r="G511" s="164"/>
      <c r="H511" s="164"/>
      <c r="I511" s="164"/>
      <c r="J511" s="164"/>
      <c r="K511" s="164"/>
      <c r="L511" s="164"/>
      <c r="M511" s="164"/>
      <c r="N511" s="164"/>
      <c r="O511" s="164"/>
      <c r="P511" s="164"/>
      <c r="Q511" s="164"/>
      <c r="R511" s="164"/>
      <c r="S511" s="164"/>
      <c r="T511" s="164"/>
      <c r="U511" s="164"/>
      <c r="V511" s="164"/>
    </row>
    <row r="512" spans="1:22" ht="12">
      <c r="A512" s="137"/>
      <c r="B512" s="101"/>
      <c r="C512" s="137"/>
      <c r="D512" s="164"/>
      <c r="E512" s="164"/>
      <c r="F512" s="164"/>
      <c r="G512" s="164"/>
      <c r="H512" s="164"/>
      <c r="I512" s="164"/>
      <c r="J512" s="164"/>
      <c r="K512" s="164"/>
      <c r="L512" s="164"/>
      <c r="M512" s="164"/>
      <c r="N512" s="164"/>
      <c r="O512" s="164"/>
      <c r="P512" s="164"/>
      <c r="Q512" s="164"/>
      <c r="R512" s="164"/>
      <c r="S512" s="164"/>
      <c r="T512" s="164"/>
      <c r="U512" s="164"/>
      <c r="V512" s="164"/>
    </row>
    <row r="513" spans="1:22" ht="12">
      <c r="A513" s="137"/>
      <c r="B513" s="101"/>
      <c r="C513" s="137"/>
      <c r="D513" s="164"/>
      <c r="E513" s="164"/>
      <c r="F513" s="164"/>
      <c r="G513" s="164"/>
      <c r="H513" s="164"/>
      <c r="I513" s="164"/>
      <c r="J513" s="164"/>
      <c r="K513" s="164"/>
      <c r="L513" s="164"/>
      <c r="M513" s="164"/>
      <c r="N513" s="164"/>
      <c r="O513" s="164"/>
      <c r="P513" s="164"/>
      <c r="Q513" s="164"/>
      <c r="R513" s="164"/>
      <c r="S513" s="164"/>
      <c r="T513" s="164"/>
      <c r="U513" s="164"/>
      <c r="V513" s="164"/>
    </row>
    <row r="514" spans="1:22" ht="12">
      <c r="A514" s="137"/>
      <c r="B514" s="101"/>
      <c r="C514" s="137"/>
      <c r="D514" s="164"/>
      <c r="E514" s="164"/>
      <c r="F514" s="164"/>
      <c r="G514" s="164"/>
      <c r="H514" s="164"/>
      <c r="I514" s="164"/>
      <c r="J514" s="164"/>
      <c r="K514" s="164"/>
      <c r="L514" s="164"/>
      <c r="M514" s="164"/>
      <c r="N514" s="164"/>
      <c r="O514" s="164"/>
      <c r="P514" s="164"/>
      <c r="Q514" s="164"/>
      <c r="R514" s="164"/>
      <c r="S514" s="164"/>
      <c r="T514" s="164"/>
      <c r="U514" s="164"/>
      <c r="V514" s="164"/>
    </row>
    <row r="515" spans="1:22" ht="12">
      <c r="A515" s="137"/>
      <c r="B515" s="101"/>
      <c r="C515" s="137"/>
      <c r="D515" s="164"/>
      <c r="E515" s="164"/>
      <c r="F515" s="164"/>
      <c r="G515" s="164"/>
      <c r="H515" s="164"/>
      <c r="I515" s="164"/>
      <c r="J515" s="164"/>
      <c r="K515" s="164"/>
      <c r="L515" s="164"/>
      <c r="M515" s="164"/>
      <c r="N515" s="164"/>
      <c r="O515" s="164"/>
      <c r="P515" s="164"/>
      <c r="Q515" s="164"/>
      <c r="R515" s="164"/>
      <c r="S515" s="164"/>
      <c r="T515" s="164"/>
      <c r="U515" s="164"/>
      <c r="V515" s="164"/>
    </row>
    <row r="516" spans="1:22" ht="12">
      <c r="A516" s="137"/>
      <c r="B516" s="101"/>
      <c r="C516" s="137"/>
      <c r="D516" s="164"/>
      <c r="E516" s="164"/>
      <c r="F516" s="164"/>
      <c r="G516" s="164"/>
      <c r="H516" s="164"/>
      <c r="I516" s="164"/>
      <c r="J516" s="164"/>
      <c r="K516" s="164"/>
      <c r="L516" s="164"/>
      <c r="M516" s="164"/>
      <c r="N516" s="164"/>
      <c r="O516" s="164"/>
      <c r="P516" s="164"/>
      <c r="Q516" s="164"/>
      <c r="R516" s="164"/>
      <c r="S516" s="164"/>
      <c r="T516" s="164"/>
      <c r="U516" s="164"/>
      <c r="V516" s="164"/>
    </row>
    <row r="517" spans="1:22" ht="12">
      <c r="A517" s="137"/>
      <c r="B517" s="101"/>
      <c r="C517" s="137"/>
      <c r="D517" s="164"/>
      <c r="E517" s="164"/>
      <c r="F517" s="164"/>
      <c r="G517" s="164"/>
      <c r="H517" s="164"/>
      <c r="I517" s="164"/>
      <c r="J517" s="164"/>
      <c r="K517" s="164"/>
      <c r="L517" s="164"/>
      <c r="M517" s="164"/>
      <c r="N517" s="164"/>
      <c r="O517" s="164"/>
      <c r="P517" s="164"/>
      <c r="Q517" s="164"/>
      <c r="R517" s="164"/>
      <c r="S517" s="164"/>
      <c r="T517" s="164"/>
      <c r="U517" s="164"/>
      <c r="V517" s="164"/>
    </row>
    <row r="518" spans="1:22" ht="12">
      <c r="A518" s="137"/>
      <c r="B518" s="101"/>
      <c r="C518" s="137"/>
      <c r="D518" s="164"/>
      <c r="E518" s="164"/>
      <c r="F518" s="164"/>
      <c r="G518" s="164"/>
      <c r="H518" s="164"/>
      <c r="I518" s="164"/>
      <c r="J518" s="164"/>
      <c r="K518" s="164"/>
      <c r="L518" s="164"/>
      <c r="M518" s="164"/>
      <c r="N518" s="164"/>
      <c r="O518" s="164"/>
      <c r="P518" s="164"/>
      <c r="Q518" s="164"/>
      <c r="R518" s="164"/>
      <c r="S518" s="164"/>
      <c r="T518" s="164"/>
      <c r="U518" s="164"/>
      <c r="V518" s="164"/>
    </row>
    <row r="519" spans="1:22" ht="12">
      <c r="A519" s="137"/>
      <c r="B519" s="101"/>
      <c r="C519" s="137"/>
      <c r="D519" s="164"/>
      <c r="E519" s="164"/>
      <c r="F519" s="164"/>
      <c r="G519" s="164"/>
      <c r="H519" s="164"/>
      <c r="I519" s="164"/>
      <c r="J519" s="164"/>
      <c r="K519" s="164"/>
      <c r="L519" s="164"/>
      <c r="M519" s="164"/>
      <c r="N519" s="164"/>
      <c r="O519" s="164"/>
      <c r="P519" s="164"/>
      <c r="Q519" s="164"/>
      <c r="R519" s="164"/>
      <c r="S519" s="164"/>
      <c r="T519" s="164"/>
      <c r="U519" s="164"/>
      <c r="V519" s="164"/>
    </row>
    <row r="520" spans="1:22" ht="12">
      <c r="A520" s="137"/>
      <c r="B520" s="101"/>
      <c r="C520" s="137"/>
      <c r="D520" s="164"/>
      <c r="E520" s="164"/>
      <c r="F520" s="164"/>
      <c r="G520" s="164"/>
      <c r="H520" s="164"/>
      <c r="I520" s="164"/>
      <c r="J520" s="164"/>
      <c r="K520" s="164"/>
      <c r="L520" s="164"/>
      <c r="M520" s="164"/>
      <c r="N520" s="164"/>
      <c r="O520" s="164"/>
      <c r="P520" s="164"/>
      <c r="Q520" s="164"/>
      <c r="R520" s="164"/>
      <c r="S520" s="164"/>
      <c r="T520" s="164"/>
      <c r="U520" s="164"/>
      <c r="V520" s="164"/>
    </row>
    <row r="521" spans="1:22" ht="12">
      <c r="A521" s="137"/>
      <c r="B521" s="101"/>
      <c r="C521" s="137"/>
      <c r="D521" s="164"/>
      <c r="E521" s="164"/>
      <c r="F521" s="164"/>
      <c r="G521" s="164"/>
      <c r="H521" s="164"/>
      <c r="I521" s="164"/>
      <c r="J521" s="164"/>
      <c r="K521" s="164"/>
      <c r="L521" s="164"/>
      <c r="M521" s="164"/>
      <c r="N521" s="164"/>
      <c r="O521" s="164"/>
      <c r="P521" s="164"/>
      <c r="Q521" s="164"/>
      <c r="R521" s="164"/>
      <c r="S521" s="164"/>
      <c r="T521" s="164"/>
      <c r="U521" s="164"/>
      <c r="V521" s="164"/>
    </row>
    <row r="522" spans="1:22" ht="12">
      <c r="A522" s="137"/>
      <c r="B522" s="101"/>
      <c r="C522" s="137"/>
      <c r="D522" s="164"/>
      <c r="E522" s="164"/>
      <c r="F522" s="164"/>
      <c r="G522" s="164"/>
      <c r="H522" s="164"/>
      <c r="I522" s="164"/>
      <c r="J522" s="164"/>
      <c r="K522" s="164"/>
      <c r="L522" s="164"/>
      <c r="M522" s="164"/>
      <c r="N522" s="164"/>
      <c r="O522" s="164"/>
      <c r="P522" s="164"/>
      <c r="Q522" s="164"/>
      <c r="R522" s="164"/>
      <c r="S522" s="164"/>
      <c r="T522" s="164"/>
      <c r="U522" s="164"/>
      <c r="V522" s="164"/>
    </row>
    <row r="523" spans="1:22" ht="12">
      <c r="A523" s="137"/>
      <c r="B523" s="101"/>
      <c r="C523" s="137"/>
      <c r="D523" s="164"/>
      <c r="E523" s="164"/>
      <c r="F523" s="164"/>
      <c r="G523" s="164"/>
      <c r="H523" s="164"/>
      <c r="I523" s="164"/>
      <c r="J523" s="164"/>
      <c r="K523" s="164"/>
      <c r="L523" s="164"/>
      <c r="M523" s="164"/>
      <c r="N523" s="164"/>
      <c r="O523" s="164"/>
      <c r="P523" s="164"/>
      <c r="Q523" s="164"/>
      <c r="R523" s="164"/>
      <c r="S523" s="164"/>
      <c r="T523" s="164"/>
      <c r="U523" s="164"/>
      <c r="V523" s="164"/>
    </row>
    <row r="524" spans="1:22" ht="12">
      <c r="A524" s="137"/>
      <c r="B524" s="101"/>
      <c r="C524" s="137"/>
      <c r="D524" s="164"/>
      <c r="E524" s="164"/>
      <c r="F524" s="164"/>
      <c r="G524" s="164"/>
      <c r="H524" s="164"/>
      <c r="I524" s="164"/>
      <c r="J524" s="164"/>
      <c r="K524" s="164"/>
      <c r="L524" s="164"/>
      <c r="M524" s="164"/>
      <c r="N524" s="164"/>
      <c r="O524" s="164"/>
      <c r="P524" s="164"/>
      <c r="Q524" s="164"/>
      <c r="R524" s="164"/>
      <c r="S524" s="164"/>
      <c r="T524" s="164"/>
      <c r="U524" s="164"/>
      <c r="V524" s="164"/>
    </row>
    <row r="525" spans="1:22" ht="12">
      <c r="A525" s="137"/>
      <c r="B525" s="101"/>
      <c r="C525" s="137"/>
      <c r="D525" s="164"/>
      <c r="E525" s="164"/>
      <c r="F525" s="164"/>
      <c r="G525" s="164"/>
      <c r="H525" s="164"/>
      <c r="I525" s="164"/>
      <c r="J525" s="164"/>
      <c r="K525" s="164"/>
      <c r="L525" s="164"/>
      <c r="M525" s="164"/>
      <c r="N525" s="164"/>
      <c r="O525" s="164"/>
      <c r="P525" s="164"/>
      <c r="Q525" s="164"/>
      <c r="R525" s="164"/>
      <c r="S525" s="164"/>
      <c r="T525" s="164"/>
      <c r="U525" s="164"/>
      <c r="V525" s="164"/>
    </row>
    <row r="526" spans="1:22" ht="12">
      <c r="A526" s="137"/>
      <c r="B526" s="101"/>
      <c r="C526" s="137"/>
      <c r="D526" s="164"/>
      <c r="E526" s="164"/>
      <c r="F526" s="164"/>
      <c r="G526" s="164"/>
      <c r="H526" s="164"/>
      <c r="I526" s="164"/>
      <c r="J526" s="164"/>
      <c r="K526" s="164"/>
      <c r="L526" s="164"/>
      <c r="M526" s="164"/>
      <c r="N526" s="164"/>
      <c r="O526" s="164"/>
      <c r="P526" s="164"/>
      <c r="Q526" s="164"/>
      <c r="R526" s="164"/>
      <c r="S526" s="164"/>
      <c r="T526" s="164"/>
      <c r="U526" s="164"/>
      <c r="V526" s="164"/>
    </row>
    <row r="527" spans="1:22" ht="12">
      <c r="A527" s="137"/>
      <c r="B527" s="101"/>
      <c r="C527" s="137"/>
      <c r="D527" s="164"/>
      <c r="E527" s="164"/>
      <c r="F527" s="164"/>
      <c r="G527" s="164"/>
      <c r="H527" s="164"/>
      <c r="I527" s="164"/>
      <c r="J527" s="164"/>
      <c r="K527" s="164"/>
      <c r="L527" s="164"/>
      <c r="M527" s="164"/>
      <c r="N527" s="164"/>
      <c r="O527" s="164"/>
      <c r="P527" s="164"/>
      <c r="Q527" s="164"/>
      <c r="R527" s="164"/>
      <c r="S527" s="164"/>
      <c r="T527" s="164"/>
      <c r="U527" s="164"/>
      <c r="V527" s="164"/>
    </row>
    <row r="528" spans="1:22" ht="12">
      <c r="A528" s="137"/>
      <c r="B528" s="101"/>
      <c r="C528" s="137"/>
      <c r="D528" s="164"/>
      <c r="E528" s="164"/>
      <c r="F528" s="164"/>
      <c r="G528" s="164"/>
      <c r="H528" s="164"/>
      <c r="I528" s="164"/>
      <c r="J528" s="164"/>
      <c r="K528" s="164"/>
      <c r="L528" s="164"/>
      <c r="M528" s="164"/>
      <c r="N528" s="164"/>
      <c r="O528" s="164"/>
      <c r="P528" s="164"/>
      <c r="Q528" s="164"/>
      <c r="R528" s="164"/>
      <c r="S528" s="164"/>
      <c r="T528" s="164"/>
      <c r="U528" s="164"/>
      <c r="V528" s="164"/>
    </row>
    <row r="529" spans="1:22" ht="12">
      <c r="A529" s="137"/>
      <c r="B529" s="101"/>
      <c r="C529" s="137"/>
      <c r="D529" s="164"/>
      <c r="E529" s="164"/>
      <c r="F529" s="164"/>
      <c r="G529" s="164"/>
      <c r="H529" s="164"/>
      <c r="I529" s="164"/>
      <c r="J529" s="164"/>
      <c r="K529" s="164"/>
      <c r="L529" s="164"/>
      <c r="M529" s="164"/>
      <c r="N529" s="164"/>
      <c r="O529" s="164"/>
      <c r="P529" s="164"/>
      <c r="Q529" s="164"/>
      <c r="R529" s="164"/>
      <c r="S529" s="164"/>
      <c r="T529" s="164"/>
      <c r="U529" s="164"/>
      <c r="V529" s="164"/>
    </row>
    <row r="530" spans="1:22" ht="12">
      <c r="A530" s="137"/>
      <c r="B530" s="101"/>
      <c r="C530" s="137"/>
      <c r="D530" s="164"/>
      <c r="E530" s="164"/>
      <c r="F530" s="164"/>
      <c r="G530" s="164"/>
      <c r="H530" s="164"/>
      <c r="I530" s="164"/>
      <c r="J530" s="164"/>
      <c r="K530" s="164"/>
      <c r="L530" s="164"/>
      <c r="M530" s="164"/>
      <c r="N530" s="164"/>
      <c r="O530" s="164"/>
      <c r="P530" s="164"/>
      <c r="Q530" s="164"/>
      <c r="R530" s="164"/>
      <c r="S530" s="164"/>
      <c r="T530" s="164"/>
      <c r="U530" s="164"/>
      <c r="V530" s="164"/>
    </row>
    <row r="531" spans="1:22" ht="12">
      <c r="A531" s="137"/>
      <c r="B531" s="101"/>
      <c r="C531" s="137"/>
      <c r="D531" s="164"/>
      <c r="E531" s="164"/>
      <c r="F531" s="164"/>
      <c r="G531" s="164"/>
      <c r="H531" s="164"/>
      <c r="I531" s="164"/>
      <c r="J531" s="164"/>
      <c r="K531" s="164"/>
      <c r="L531" s="164"/>
      <c r="M531" s="164"/>
      <c r="N531" s="164"/>
      <c r="O531" s="164"/>
      <c r="P531" s="164"/>
      <c r="Q531" s="164"/>
      <c r="R531" s="164"/>
      <c r="S531" s="164"/>
      <c r="T531" s="164"/>
      <c r="U531" s="164"/>
      <c r="V531" s="164"/>
    </row>
    <row r="532" spans="1:22" ht="12">
      <c r="A532" s="137"/>
      <c r="B532" s="101"/>
      <c r="C532" s="137"/>
      <c r="D532" s="164"/>
      <c r="E532" s="164"/>
      <c r="F532" s="164"/>
      <c r="G532" s="164"/>
      <c r="H532" s="164"/>
      <c r="I532" s="164"/>
      <c r="J532" s="164"/>
      <c r="K532" s="164"/>
      <c r="L532" s="164"/>
      <c r="M532" s="164"/>
      <c r="N532" s="164"/>
      <c r="O532" s="164"/>
      <c r="P532" s="164"/>
      <c r="Q532" s="164"/>
      <c r="R532" s="164"/>
      <c r="S532" s="164"/>
      <c r="T532" s="164"/>
      <c r="U532" s="164"/>
      <c r="V532" s="164"/>
    </row>
    <row r="533" spans="1:22" ht="12">
      <c r="A533" s="137"/>
      <c r="B533" s="101"/>
      <c r="C533" s="137"/>
      <c r="D533" s="164"/>
      <c r="E533" s="164"/>
      <c r="F533" s="164"/>
      <c r="G533" s="164"/>
      <c r="H533" s="164"/>
      <c r="I533" s="164"/>
      <c r="J533" s="164"/>
      <c r="K533" s="164"/>
      <c r="L533" s="164"/>
      <c r="M533" s="164"/>
      <c r="N533" s="164"/>
      <c r="O533" s="164"/>
      <c r="P533" s="164"/>
      <c r="Q533" s="164"/>
      <c r="R533" s="164"/>
      <c r="S533" s="164"/>
      <c r="T533" s="164"/>
      <c r="U533" s="164"/>
      <c r="V533" s="164"/>
    </row>
    <row r="534" spans="1:22" ht="12">
      <c r="A534" s="137"/>
      <c r="B534" s="101"/>
      <c r="C534" s="137"/>
      <c r="D534" s="164"/>
      <c r="E534" s="164"/>
      <c r="F534" s="164"/>
      <c r="G534" s="164"/>
      <c r="H534" s="164"/>
      <c r="I534" s="164"/>
      <c r="J534" s="164"/>
      <c r="K534" s="164"/>
      <c r="L534" s="164"/>
      <c r="M534" s="164"/>
      <c r="N534" s="164"/>
      <c r="O534" s="164"/>
      <c r="P534" s="164"/>
      <c r="Q534" s="164"/>
      <c r="R534" s="164"/>
      <c r="S534" s="164"/>
      <c r="T534" s="164"/>
      <c r="U534" s="164"/>
      <c r="V534" s="164"/>
    </row>
    <row r="535" spans="1:22" ht="12">
      <c r="A535" s="137"/>
      <c r="B535" s="101"/>
      <c r="C535" s="137"/>
      <c r="D535" s="164"/>
      <c r="E535" s="164"/>
      <c r="F535" s="164"/>
      <c r="G535" s="164"/>
      <c r="H535" s="164"/>
      <c r="I535" s="164"/>
      <c r="J535" s="164"/>
      <c r="K535" s="164"/>
      <c r="L535" s="164"/>
      <c r="M535" s="164"/>
      <c r="N535" s="164"/>
      <c r="O535" s="164"/>
      <c r="P535" s="164"/>
      <c r="Q535" s="164"/>
      <c r="R535" s="164"/>
      <c r="S535" s="164"/>
      <c r="T535" s="164"/>
      <c r="U535" s="164"/>
      <c r="V535" s="164"/>
    </row>
    <row r="536" spans="1:22" ht="12">
      <c r="A536" s="137"/>
      <c r="B536" s="101"/>
      <c r="C536" s="137"/>
      <c r="D536" s="164"/>
      <c r="E536" s="164"/>
      <c r="F536" s="164"/>
      <c r="G536" s="164"/>
      <c r="H536" s="164"/>
      <c r="I536" s="164"/>
      <c r="J536" s="164"/>
      <c r="K536" s="164"/>
      <c r="L536" s="164"/>
      <c r="M536" s="164"/>
      <c r="N536" s="164"/>
      <c r="O536" s="164"/>
      <c r="P536" s="164"/>
      <c r="Q536" s="164"/>
      <c r="R536" s="164"/>
      <c r="S536" s="164"/>
      <c r="T536" s="164"/>
      <c r="U536" s="164"/>
      <c r="V536" s="164"/>
    </row>
    <row r="537" spans="1:22" ht="12">
      <c r="A537" s="137"/>
      <c r="B537" s="101"/>
      <c r="C537" s="137"/>
      <c r="D537" s="164"/>
      <c r="E537" s="164"/>
      <c r="F537" s="164"/>
      <c r="G537" s="164"/>
      <c r="H537" s="164"/>
      <c r="I537" s="164"/>
      <c r="J537" s="164"/>
      <c r="K537" s="164"/>
      <c r="L537" s="164"/>
      <c r="M537" s="164"/>
      <c r="N537" s="164"/>
      <c r="O537" s="164"/>
      <c r="P537" s="164"/>
      <c r="Q537" s="164"/>
      <c r="R537" s="164"/>
      <c r="S537" s="164"/>
      <c r="T537" s="164"/>
      <c r="U537" s="164"/>
      <c r="V537" s="164"/>
    </row>
    <row r="538" spans="1:22" ht="12">
      <c r="A538" s="137"/>
      <c r="B538" s="101"/>
      <c r="C538" s="137"/>
      <c r="D538" s="164"/>
      <c r="E538" s="164"/>
      <c r="F538" s="164"/>
      <c r="G538" s="164"/>
      <c r="H538" s="164"/>
      <c r="I538" s="164"/>
      <c r="J538" s="164"/>
      <c r="K538" s="164"/>
      <c r="L538" s="164"/>
      <c r="M538" s="164"/>
      <c r="N538" s="164"/>
      <c r="O538" s="164"/>
      <c r="P538" s="164"/>
      <c r="Q538" s="164"/>
      <c r="R538" s="164"/>
      <c r="S538" s="164"/>
      <c r="T538" s="164"/>
      <c r="U538" s="164"/>
      <c r="V538" s="164"/>
    </row>
    <row r="539" spans="1:22" ht="12">
      <c r="A539" s="137"/>
      <c r="B539" s="101"/>
      <c r="C539" s="137"/>
      <c r="D539" s="164"/>
      <c r="E539" s="164"/>
      <c r="F539" s="164"/>
      <c r="G539" s="164"/>
      <c r="H539" s="164"/>
      <c r="I539" s="164"/>
      <c r="J539" s="164"/>
      <c r="K539" s="164"/>
      <c r="L539" s="164"/>
      <c r="M539" s="164"/>
      <c r="N539" s="164"/>
      <c r="O539" s="164"/>
      <c r="P539" s="164"/>
      <c r="Q539" s="164"/>
      <c r="R539" s="164"/>
      <c r="S539" s="164"/>
      <c r="T539" s="164"/>
      <c r="U539" s="164"/>
      <c r="V539" s="164"/>
    </row>
    <row r="540" spans="1:22" ht="12">
      <c r="A540" s="137"/>
      <c r="B540" s="101"/>
      <c r="C540" s="137"/>
      <c r="D540" s="164"/>
      <c r="E540" s="164"/>
      <c r="F540" s="164"/>
      <c r="G540" s="164"/>
      <c r="H540" s="164"/>
      <c r="I540" s="164"/>
      <c r="J540" s="164"/>
      <c r="K540" s="164"/>
      <c r="L540" s="164"/>
      <c r="M540" s="164"/>
      <c r="N540" s="164"/>
      <c r="O540" s="164"/>
      <c r="P540" s="164"/>
      <c r="Q540" s="164"/>
      <c r="R540" s="164"/>
      <c r="S540" s="164"/>
      <c r="T540" s="164"/>
      <c r="U540" s="164"/>
      <c r="V540" s="164"/>
    </row>
    <row r="541" spans="1:22" ht="12">
      <c r="A541" s="137"/>
      <c r="B541" s="101"/>
      <c r="C541" s="137"/>
      <c r="D541" s="164"/>
      <c r="E541" s="164"/>
      <c r="F541" s="164"/>
      <c r="G541" s="164"/>
      <c r="H541" s="164"/>
      <c r="I541" s="164"/>
      <c r="J541" s="164"/>
      <c r="K541" s="164"/>
      <c r="L541" s="164"/>
      <c r="M541" s="164"/>
      <c r="N541" s="164"/>
      <c r="O541" s="164"/>
      <c r="P541" s="164"/>
      <c r="Q541" s="164"/>
      <c r="R541" s="164"/>
      <c r="S541" s="164"/>
      <c r="T541" s="164"/>
      <c r="U541" s="164"/>
      <c r="V541" s="164"/>
    </row>
    <row r="542" spans="1:22" ht="12">
      <c r="A542" s="137"/>
      <c r="B542" s="101"/>
      <c r="C542" s="137"/>
      <c r="D542" s="164"/>
      <c r="E542" s="164"/>
      <c r="F542" s="164"/>
      <c r="G542" s="164"/>
      <c r="H542" s="164"/>
      <c r="I542" s="164"/>
      <c r="J542" s="164"/>
      <c r="K542" s="164"/>
      <c r="L542" s="164"/>
      <c r="M542" s="164"/>
      <c r="N542" s="164"/>
      <c r="O542" s="164"/>
      <c r="P542" s="164"/>
      <c r="Q542" s="164"/>
      <c r="R542" s="164"/>
      <c r="S542" s="164"/>
      <c r="T542" s="164"/>
      <c r="U542" s="164"/>
      <c r="V542" s="164"/>
    </row>
    <row r="543" spans="1:22" ht="12">
      <c r="A543" s="137"/>
      <c r="B543" s="101"/>
      <c r="C543" s="137"/>
      <c r="D543" s="164"/>
      <c r="E543" s="164"/>
      <c r="F543" s="164"/>
      <c r="G543" s="164"/>
      <c r="H543" s="164"/>
      <c r="I543" s="164"/>
      <c r="J543" s="164"/>
      <c r="K543" s="164"/>
      <c r="L543" s="164"/>
      <c r="M543" s="164"/>
      <c r="N543" s="164"/>
      <c r="O543" s="164"/>
      <c r="P543" s="164"/>
      <c r="Q543" s="164"/>
      <c r="R543" s="164"/>
      <c r="S543" s="164"/>
      <c r="T543" s="164"/>
      <c r="U543" s="164"/>
      <c r="V543" s="164"/>
    </row>
    <row r="544" spans="1:22" ht="12">
      <c r="A544" s="137"/>
      <c r="B544" s="101"/>
      <c r="C544" s="137"/>
      <c r="D544" s="164"/>
      <c r="E544" s="164"/>
      <c r="F544" s="164"/>
      <c r="G544" s="164"/>
      <c r="H544" s="164"/>
      <c r="I544" s="164"/>
      <c r="J544" s="164"/>
      <c r="K544" s="164"/>
      <c r="L544" s="164"/>
      <c r="M544" s="164"/>
      <c r="N544" s="164"/>
      <c r="O544" s="164"/>
      <c r="P544" s="164"/>
      <c r="Q544" s="164"/>
      <c r="R544" s="164"/>
      <c r="S544" s="164"/>
      <c r="T544" s="164"/>
      <c r="U544" s="164"/>
      <c r="V544" s="164"/>
    </row>
    <row r="545" spans="1:22" ht="12">
      <c r="A545" s="137"/>
      <c r="B545" s="101"/>
      <c r="C545" s="137"/>
      <c r="D545" s="164"/>
      <c r="E545" s="164"/>
      <c r="F545" s="164"/>
      <c r="G545" s="164"/>
      <c r="H545" s="164"/>
      <c r="I545" s="164"/>
      <c r="J545" s="164"/>
      <c r="K545" s="164"/>
      <c r="L545" s="164"/>
      <c r="M545" s="164"/>
      <c r="N545" s="164"/>
      <c r="O545" s="164"/>
      <c r="P545" s="164"/>
      <c r="Q545" s="164"/>
      <c r="R545" s="164"/>
      <c r="S545" s="164"/>
      <c r="T545" s="164"/>
      <c r="U545" s="164"/>
      <c r="V545" s="164"/>
    </row>
    <row r="546" spans="1:22" ht="12">
      <c r="A546" s="137"/>
      <c r="B546" s="101"/>
      <c r="C546" s="137"/>
      <c r="D546" s="164"/>
      <c r="E546" s="164"/>
      <c r="F546" s="164"/>
      <c r="G546" s="164"/>
      <c r="H546" s="164"/>
      <c r="I546" s="164"/>
      <c r="J546" s="164"/>
      <c r="K546" s="164"/>
      <c r="L546" s="164"/>
      <c r="M546" s="164"/>
      <c r="N546" s="164"/>
      <c r="O546" s="164"/>
      <c r="P546" s="164"/>
      <c r="Q546" s="164"/>
      <c r="R546" s="164"/>
      <c r="S546" s="164"/>
      <c r="T546" s="164"/>
      <c r="U546" s="164"/>
      <c r="V546" s="164"/>
    </row>
    <row r="547" spans="1:22" ht="12">
      <c r="A547" s="137"/>
      <c r="B547" s="101"/>
      <c r="C547" s="137"/>
      <c r="D547" s="164"/>
      <c r="E547" s="164"/>
      <c r="F547" s="164"/>
      <c r="G547" s="164"/>
      <c r="H547" s="164"/>
      <c r="I547" s="164"/>
      <c r="J547" s="164"/>
      <c r="K547" s="164"/>
      <c r="L547" s="164"/>
      <c r="M547" s="164"/>
      <c r="N547" s="164"/>
      <c r="O547" s="164"/>
      <c r="P547" s="164"/>
      <c r="Q547" s="164"/>
      <c r="R547" s="164"/>
      <c r="S547" s="164"/>
      <c r="T547" s="164"/>
      <c r="U547" s="164"/>
      <c r="V547" s="164"/>
    </row>
    <row r="548" spans="1:22" ht="12">
      <c r="A548" s="137"/>
      <c r="B548" s="101"/>
      <c r="C548" s="137"/>
      <c r="D548" s="164"/>
      <c r="E548" s="164"/>
      <c r="F548" s="164"/>
      <c r="G548" s="164"/>
      <c r="H548" s="164"/>
      <c r="I548" s="164"/>
      <c r="J548" s="164"/>
      <c r="K548" s="164"/>
      <c r="L548" s="164"/>
      <c r="M548" s="164"/>
      <c r="N548" s="164"/>
      <c r="O548" s="164"/>
      <c r="P548" s="164"/>
      <c r="Q548" s="164"/>
      <c r="R548" s="164"/>
      <c r="S548" s="164"/>
      <c r="T548" s="164"/>
      <c r="U548" s="164"/>
      <c r="V548" s="164"/>
    </row>
    <row r="549" spans="1:22" ht="12">
      <c r="A549" s="137"/>
      <c r="B549" s="101"/>
      <c r="C549" s="137"/>
      <c r="D549" s="164"/>
      <c r="E549" s="164"/>
      <c r="F549" s="164"/>
      <c r="G549" s="164"/>
      <c r="H549" s="164"/>
      <c r="I549" s="164"/>
      <c r="J549" s="164"/>
      <c r="K549" s="164"/>
      <c r="L549" s="164"/>
      <c r="M549" s="164"/>
      <c r="N549" s="164"/>
      <c r="O549" s="164"/>
      <c r="P549" s="164"/>
      <c r="Q549" s="164"/>
      <c r="R549" s="164"/>
      <c r="S549" s="164"/>
      <c r="T549" s="164"/>
      <c r="U549" s="164"/>
      <c r="V549" s="164"/>
    </row>
    <row r="550" spans="1:22" ht="12">
      <c r="A550" s="137"/>
      <c r="B550" s="101"/>
      <c r="C550" s="137"/>
      <c r="D550" s="164"/>
      <c r="E550" s="164"/>
      <c r="F550" s="164"/>
      <c r="G550" s="164"/>
      <c r="H550" s="164"/>
      <c r="I550" s="164"/>
      <c r="J550" s="164"/>
      <c r="K550" s="164"/>
      <c r="L550" s="164"/>
      <c r="M550" s="164"/>
      <c r="N550" s="164"/>
      <c r="O550" s="164"/>
      <c r="P550" s="164"/>
      <c r="Q550" s="164"/>
      <c r="R550" s="164"/>
      <c r="S550" s="164"/>
      <c r="T550" s="164"/>
      <c r="U550" s="164"/>
      <c r="V550" s="164"/>
    </row>
    <row r="551" spans="1:22" ht="12">
      <c r="A551" s="137"/>
      <c r="B551" s="101"/>
      <c r="C551" s="137"/>
      <c r="D551" s="164"/>
      <c r="E551" s="164"/>
      <c r="F551" s="164"/>
      <c r="G551" s="164"/>
      <c r="H551" s="164"/>
      <c r="I551" s="164"/>
      <c r="J551" s="164"/>
      <c r="K551" s="164"/>
      <c r="L551" s="164"/>
      <c r="M551" s="164"/>
      <c r="N551" s="164"/>
      <c r="O551" s="164"/>
      <c r="P551" s="164"/>
      <c r="Q551" s="164"/>
      <c r="R551" s="164"/>
      <c r="S551" s="164"/>
      <c r="T551" s="164"/>
      <c r="U551" s="164"/>
      <c r="V551" s="164"/>
    </row>
    <row r="552" spans="1:22" ht="12">
      <c r="A552" s="137"/>
      <c r="B552" s="101"/>
      <c r="C552" s="137"/>
      <c r="D552" s="164"/>
      <c r="E552" s="164"/>
      <c r="F552" s="164"/>
      <c r="G552" s="164"/>
      <c r="H552" s="164"/>
      <c r="I552" s="164"/>
      <c r="J552" s="164"/>
      <c r="K552" s="164"/>
      <c r="L552" s="164"/>
      <c r="M552" s="164"/>
      <c r="N552" s="164"/>
      <c r="O552" s="164"/>
      <c r="P552" s="164"/>
      <c r="Q552" s="164"/>
      <c r="R552" s="164"/>
      <c r="S552" s="164"/>
      <c r="T552" s="164"/>
      <c r="U552" s="164"/>
      <c r="V552" s="164"/>
    </row>
    <row r="553" spans="1:22" ht="12">
      <c r="A553" s="137"/>
      <c r="B553" s="101"/>
      <c r="C553" s="137"/>
      <c r="D553" s="164"/>
      <c r="E553" s="164"/>
      <c r="F553" s="164"/>
      <c r="G553" s="164"/>
      <c r="H553" s="164"/>
      <c r="I553" s="164"/>
      <c r="J553" s="164"/>
      <c r="K553" s="164"/>
      <c r="L553" s="164"/>
      <c r="M553" s="164"/>
      <c r="N553" s="164"/>
      <c r="O553" s="164"/>
      <c r="P553" s="164"/>
      <c r="Q553" s="164"/>
      <c r="R553" s="164"/>
      <c r="S553" s="164"/>
      <c r="T553" s="164"/>
      <c r="U553" s="164"/>
      <c r="V553" s="164"/>
    </row>
    <row r="554" spans="1:22" ht="12">
      <c r="A554" s="137"/>
      <c r="B554" s="101"/>
      <c r="C554" s="137"/>
      <c r="D554" s="164"/>
      <c r="E554" s="164"/>
      <c r="F554" s="164"/>
      <c r="G554" s="164"/>
      <c r="H554" s="164"/>
      <c r="I554" s="164"/>
      <c r="J554" s="164"/>
      <c r="K554" s="164"/>
      <c r="L554" s="164"/>
      <c r="M554" s="164"/>
      <c r="N554" s="164"/>
      <c r="O554" s="164"/>
      <c r="P554" s="164"/>
      <c r="Q554" s="164"/>
      <c r="R554" s="164"/>
      <c r="S554" s="164"/>
      <c r="T554" s="164"/>
      <c r="U554" s="164"/>
      <c r="V554" s="164"/>
    </row>
    <row r="555" spans="1:22" ht="12">
      <c r="A555" s="137"/>
      <c r="B555" s="101"/>
      <c r="C555" s="137"/>
      <c r="D555" s="164"/>
      <c r="E555" s="164"/>
      <c r="F555" s="164"/>
      <c r="G555" s="164"/>
      <c r="H555" s="164"/>
      <c r="I555" s="164"/>
      <c r="J555" s="164"/>
      <c r="K555" s="164"/>
      <c r="L555" s="164"/>
      <c r="M555" s="164"/>
      <c r="N555" s="164"/>
      <c r="O555" s="164"/>
      <c r="P555" s="164"/>
      <c r="Q555" s="164"/>
      <c r="R555" s="164"/>
      <c r="S555" s="164"/>
      <c r="T555" s="164"/>
      <c r="U555" s="164"/>
      <c r="V555" s="164"/>
    </row>
    <row r="556" spans="1:22" ht="12">
      <c r="A556" s="137"/>
      <c r="B556" s="101"/>
      <c r="C556" s="137"/>
      <c r="D556" s="164"/>
      <c r="E556" s="164"/>
      <c r="F556" s="164"/>
      <c r="G556" s="164"/>
      <c r="H556" s="164"/>
      <c r="I556" s="164"/>
      <c r="J556" s="164"/>
      <c r="K556" s="164"/>
      <c r="L556" s="164"/>
      <c r="M556" s="164"/>
      <c r="N556" s="164"/>
      <c r="O556" s="164"/>
      <c r="P556" s="164"/>
      <c r="Q556" s="164"/>
      <c r="R556" s="164"/>
      <c r="S556" s="164"/>
      <c r="T556" s="164"/>
      <c r="U556" s="164"/>
      <c r="V556" s="164"/>
    </row>
    <row r="557" spans="1:22" ht="12">
      <c r="A557" s="137"/>
      <c r="B557" s="101"/>
      <c r="C557" s="137"/>
      <c r="D557" s="164"/>
      <c r="E557" s="164"/>
      <c r="F557" s="164"/>
      <c r="G557" s="164"/>
      <c r="H557" s="164"/>
      <c r="I557" s="164"/>
      <c r="J557" s="164"/>
      <c r="K557" s="164"/>
      <c r="L557" s="164"/>
      <c r="M557" s="164"/>
      <c r="N557" s="164"/>
      <c r="O557" s="164"/>
      <c r="P557" s="164"/>
      <c r="Q557" s="164"/>
      <c r="R557" s="164"/>
      <c r="S557" s="164"/>
      <c r="T557" s="164"/>
      <c r="U557" s="164"/>
      <c r="V557" s="164"/>
    </row>
    <row r="558" spans="1:22" ht="12">
      <c r="A558" s="137"/>
      <c r="B558" s="101"/>
      <c r="C558" s="137"/>
      <c r="D558" s="164"/>
      <c r="E558" s="164"/>
      <c r="F558" s="164"/>
      <c r="G558" s="164"/>
      <c r="H558" s="164"/>
      <c r="I558" s="164"/>
      <c r="J558" s="164"/>
      <c r="K558" s="164"/>
      <c r="L558" s="164"/>
      <c r="M558" s="164"/>
      <c r="N558" s="164"/>
      <c r="O558" s="164"/>
      <c r="P558" s="164"/>
      <c r="Q558" s="164"/>
      <c r="R558" s="164"/>
      <c r="S558" s="164"/>
      <c r="T558" s="164"/>
      <c r="U558" s="164"/>
      <c r="V558" s="164"/>
    </row>
    <row r="559" spans="1:22" ht="12">
      <c r="A559" s="137"/>
      <c r="B559" s="101"/>
      <c r="C559" s="137"/>
      <c r="D559" s="164"/>
      <c r="E559" s="164"/>
      <c r="F559" s="164"/>
      <c r="G559" s="164"/>
      <c r="H559" s="164"/>
      <c r="I559" s="164"/>
      <c r="J559" s="164"/>
      <c r="K559" s="164"/>
      <c r="L559" s="164"/>
      <c r="M559" s="164"/>
      <c r="N559" s="164"/>
      <c r="O559" s="164"/>
      <c r="P559" s="164"/>
      <c r="Q559" s="164"/>
      <c r="R559" s="164"/>
      <c r="S559" s="164"/>
      <c r="T559" s="164"/>
      <c r="U559" s="164"/>
      <c r="V559" s="164"/>
    </row>
    <row r="560" spans="1:22" ht="12">
      <c r="A560" s="137"/>
      <c r="B560" s="101"/>
      <c r="C560" s="137"/>
      <c r="D560" s="164"/>
      <c r="E560" s="164"/>
      <c r="F560" s="164"/>
      <c r="G560" s="164"/>
      <c r="H560" s="164"/>
      <c r="I560" s="164"/>
      <c r="J560" s="164"/>
      <c r="K560" s="164"/>
      <c r="L560" s="164"/>
      <c r="M560" s="164"/>
      <c r="N560" s="164"/>
      <c r="O560" s="164"/>
      <c r="P560" s="164"/>
      <c r="Q560" s="164"/>
      <c r="R560" s="164"/>
      <c r="S560" s="164"/>
      <c r="T560" s="164"/>
      <c r="U560" s="164"/>
      <c r="V560" s="164"/>
    </row>
    <row r="561" spans="1:22" ht="12">
      <c r="A561" s="137"/>
      <c r="B561" s="101"/>
      <c r="C561" s="137"/>
      <c r="D561" s="164"/>
      <c r="E561" s="164"/>
      <c r="F561" s="164"/>
      <c r="G561" s="164"/>
      <c r="H561" s="164"/>
      <c r="I561" s="164"/>
      <c r="J561" s="164"/>
      <c r="K561" s="164"/>
      <c r="L561" s="164"/>
      <c r="M561" s="164"/>
      <c r="N561" s="164"/>
      <c r="O561" s="164"/>
      <c r="P561" s="164"/>
      <c r="Q561" s="164"/>
      <c r="R561" s="164"/>
      <c r="S561" s="164"/>
      <c r="T561" s="164"/>
      <c r="U561" s="164"/>
      <c r="V561" s="164"/>
    </row>
    <row r="562" spans="1:22" ht="12">
      <c r="A562" s="137"/>
      <c r="B562" s="101"/>
      <c r="C562" s="137"/>
      <c r="D562" s="164"/>
      <c r="E562" s="164"/>
      <c r="F562" s="164"/>
      <c r="G562" s="164"/>
      <c r="H562" s="164"/>
      <c r="I562" s="164"/>
      <c r="J562" s="164"/>
      <c r="K562" s="164"/>
      <c r="L562" s="164"/>
      <c r="M562" s="164"/>
      <c r="N562" s="164"/>
      <c r="O562" s="164"/>
      <c r="P562" s="164"/>
      <c r="Q562" s="164"/>
      <c r="R562" s="164"/>
      <c r="S562" s="164"/>
      <c r="T562" s="164"/>
      <c r="U562" s="164"/>
      <c r="V562" s="164"/>
    </row>
    <row r="563" spans="1:22" ht="12">
      <c r="A563" s="137"/>
      <c r="B563" s="101"/>
      <c r="C563" s="137"/>
      <c r="D563" s="164"/>
      <c r="E563" s="164"/>
      <c r="F563" s="164"/>
      <c r="G563" s="164"/>
      <c r="H563" s="164"/>
      <c r="I563" s="164"/>
      <c r="J563" s="164"/>
      <c r="K563" s="164"/>
      <c r="L563" s="164"/>
      <c r="M563" s="164"/>
      <c r="N563" s="164"/>
      <c r="O563" s="164"/>
      <c r="P563" s="164"/>
      <c r="Q563" s="164"/>
      <c r="R563" s="164"/>
      <c r="S563" s="164"/>
      <c r="T563" s="164"/>
      <c r="U563" s="164"/>
      <c r="V563" s="164"/>
    </row>
    <row r="564" spans="1:22" ht="12">
      <c r="A564" s="137"/>
      <c r="B564" s="101"/>
      <c r="C564" s="137"/>
      <c r="D564" s="164"/>
      <c r="E564" s="164"/>
      <c r="F564" s="164"/>
      <c r="G564" s="164"/>
      <c r="H564" s="164"/>
      <c r="I564" s="164"/>
      <c r="J564" s="164"/>
      <c r="K564" s="164"/>
      <c r="L564" s="164"/>
      <c r="M564" s="164"/>
      <c r="N564" s="164"/>
      <c r="O564" s="164"/>
      <c r="P564" s="164"/>
      <c r="Q564" s="164"/>
      <c r="R564" s="164"/>
      <c r="S564" s="164"/>
      <c r="T564" s="164"/>
      <c r="U564" s="164"/>
      <c r="V564" s="164"/>
    </row>
    <row r="565" spans="1:22" ht="12">
      <c r="A565" s="137"/>
      <c r="B565" s="101"/>
      <c r="C565" s="137"/>
      <c r="D565" s="164"/>
      <c r="E565" s="164"/>
      <c r="F565" s="164"/>
      <c r="G565" s="164"/>
      <c r="H565" s="164"/>
      <c r="I565" s="164"/>
      <c r="J565" s="164"/>
      <c r="K565" s="164"/>
      <c r="L565" s="164"/>
      <c r="M565" s="164"/>
      <c r="N565" s="164"/>
      <c r="O565" s="164"/>
      <c r="P565" s="164"/>
      <c r="Q565" s="164"/>
      <c r="R565" s="164"/>
      <c r="S565" s="164"/>
      <c r="T565" s="164"/>
      <c r="U565" s="164"/>
      <c r="V565" s="164"/>
    </row>
    <row r="566" spans="1:22" ht="12">
      <c r="A566" s="137"/>
      <c r="B566" s="101"/>
      <c r="C566" s="137"/>
      <c r="D566" s="164"/>
      <c r="E566" s="164"/>
      <c r="F566" s="164"/>
      <c r="G566" s="164"/>
      <c r="H566" s="164"/>
      <c r="I566" s="164"/>
      <c r="J566" s="164"/>
      <c r="K566" s="164"/>
      <c r="L566" s="164"/>
      <c r="M566" s="164"/>
      <c r="N566" s="164"/>
      <c r="O566" s="164"/>
      <c r="P566" s="164"/>
      <c r="Q566" s="164"/>
      <c r="R566" s="164"/>
      <c r="S566" s="164"/>
      <c r="T566" s="164"/>
      <c r="U566" s="164"/>
      <c r="V566" s="164"/>
    </row>
    <row r="567" spans="1:22" ht="12">
      <c r="A567" s="137"/>
      <c r="B567" s="101"/>
      <c r="C567" s="137"/>
      <c r="D567" s="164"/>
      <c r="E567" s="164"/>
      <c r="F567" s="164"/>
      <c r="G567" s="164"/>
      <c r="H567" s="164"/>
      <c r="I567" s="164"/>
      <c r="J567" s="164"/>
      <c r="K567" s="164"/>
      <c r="L567" s="164"/>
      <c r="M567" s="164"/>
      <c r="N567" s="164"/>
      <c r="O567" s="164"/>
      <c r="P567" s="164"/>
      <c r="Q567" s="164"/>
      <c r="R567" s="164"/>
      <c r="S567" s="164"/>
      <c r="T567" s="164"/>
      <c r="U567" s="164"/>
      <c r="V567" s="164"/>
    </row>
    <row r="568" spans="1:22" ht="12">
      <c r="A568" s="137"/>
      <c r="B568" s="101"/>
      <c r="C568" s="137"/>
      <c r="D568" s="164"/>
      <c r="E568" s="164"/>
      <c r="F568" s="164"/>
      <c r="G568" s="164"/>
      <c r="H568" s="164"/>
      <c r="I568" s="164"/>
      <c r="J568" s="164"/>
      <c r="K568" s="164"/>
      <c r="L568" s="164"/>
      <c r="M568" s="164"/>
      <c r="N568" s="164"/>
      <c r="O568" s="164"/>
      <c r="P568" s="164"/>
      <c r="Q568" s="164"/>
      <c r="R568" s="164"/>
      <c r="S568" s="164"/>
      <c r="T568" s="164"/>
      <c r="U568" s="164"/>
      <c r="V568" s="164"/>
    </row>
    <row r="569" spans="1:22" ht="12">
      <c r="A569" s="137"/>
      <c r="B569" s="101"/>
      <c r="C569" s="137"/>
      <c r="D569" s="164"/>
      <c r="E569" s="164"/>
      <c r="F569" s="164"/>
      <c r="G569" s="164"/>
      <c r="H569" s="164"/>
      <c r="I569" s="164"/>
      <c r="J569" s="164"/>
      <c r="K569" s="164"/>
      <c r="L569" s="164"/>
      <c r="M569" s="164"/>
      <c r="N569" s="164"/>
      <c r="O569" s="164"/>
      <c r="P569" s="164"/>
      <c r="Q569" s="164"/>
      <c r="R569" s="164"/>
      <c r="S569" s="164"/>
      <c r="T569" s="164"/>
      <c r="U569" s="164"/>
      <c r="V569" s="164"/>
    </row>
    <row r="570" spans="1:22" ht="12">
      <c r="A570" s="137"/>
      <c r="B570" s="101"/>
      <c r="C570" s="137"/>
      <c r="D570" s="164"/>
      <c r="E570" s="164"/>
      <c r="F570" s="164"/>
      <c r="G570" s="164"/>
      <c r="H570" s="164"/>
      <c r="I570" s="164"/>
      <c r="J570" s="164"/>
      <c r="K570" s="164"/>
      <c r="L570" s="164"/>
      <c r="M570" s="164"/>
      <c r="N570" s="164"/>
      <c r="O570" s="164"/>
      <c r="P570" s="164"/>
      <c r="Q570" s="164"/>
      <c r="R570" s="164"/>
      <c r="S570" s="164"/>
      <c r="T570" s="164"/>
      <c r="U570" s="164"/>
      <c r="V570" s="164"/>
    </row>
    <row r="571" spans="1:22" ht="12">
      <c r="A571" s="137"/>
      <c r="B571" s="101"/>
      <c r="C571" s="137"/>
      <c r="D571" s="164"/>
      <c r="E571" s="164"/>
      <c r="F571" s="164"/>
      <c r="G571" s="164"/>
      <c r="H571" s="164"/>
      <c r="I571" s="164"/>
      <c r="J571" s="164"/>
      <c r="K571" s="164"/>
      <c r="L571" s="164"/>
      <c r="M571" s="164"/>
      <c r="N571" s="164"/>
      <c r="O571" s="164"/>
      <c r="P571" s="164"/>
      <c r="Q571" s="164"/>
      <c r="R571" s="164"/>
      <c r="S571" s="164"/>
      <c r="T571" s="164"/>
      <c r="U571" s="164"/>
      <c r="V571" s="164"/>
    </row>
    <row r="572" spans="1:22" ht="12">
      <c r="A572" s="137"/>
      <c r="B572" s="101"/>
      <c r="C572" s="137"/>
      <c r="D572" s="164"/>
      <c r="E572" s="164"/>
      <c r="F572" s="164"/>
      <c r="G572" s="164"/>
      <c r="H572" s="164"/>
      <c r="I572" s="164"/>
      <c r="J572" s="164"/>
      <c r="K572" s="164"/>
      <c r="L572" s="164"/>
      <c r="M572" s="164"/>
      <c r="N572" s="164"/>
      <c r="O572" s="164"/>
      <c r="P572" s="164"/>
      <c r="Q572" s="164"/>
      <c r="R572" s="164"/>
      <c r="S572" s="164"/>
      <c r="T572" s="164"/>
      <c r="U572" s="164"/>
      <c r="V572" s="164"/>
    </row>
    <row r="573" spans="1:22" ht="12">
      <c r="A573" s="137"/>
      <c r="B573" s="101"/>
      <c r="C573" s="137"/>
      <c r="D573" s="164"/>
      <c r="E573" s="164"/>
      <c r="F573" s="164"/>
      <c r="G573" s="164"/>
      <c r="H573" s="164"/>
      <c r="I573" s="164"/>
      <c r="J573" s="164"/>
      <c r="K573" s="164"/>
      <c r="L573" s="164"/>
      <c r="M573" s="164"/>
      <c r="N573" s="164"/>
      <c r="O573" s="164"/>
      <c r="P573" s="164"/>
      <c r="Q573" s="164"/>
      <c r="R573" s="164"/>
      <c r="S573" s="164"/>
      <c r="T573" s="164"/>
      <c r="U573" s="164"/>
      <c r="V573" s="164"/>
    </row>
    <row r="574" spans="1:22" ht="12">
      <c r="A574" s="137"/>
      <c r="B574" s="101"/>
      <c r="C574" s="137"/>
      <c r="D574" s="164"/>
      <c r="E574" s="164"/>
      <c r="F574" s="164"/>
      <c r="G574" s="164"/>
      <c r="H574" s="164"/>
      <c r="I574" s="164"/>
      <c r="J574" s="164"/>
      <c r="K574" s="164"/>
      <c r="L574" s="164"/>
      <c r="M574" s="164"/>
      <c r="N574" s="164"/>
      <c r="O574" s="164"/>
      <c r="P574" s="164"/>
      <c r="Q574" s="164"/>
      <c r="R574" s="164"/>
      <c r="S574" s="164"/>
      <c r="T574" s="164"/>
      <c r="U574" s="164"/>
      <c r="V574" s="164"/>
    </row>
    <row r="575" spans="1:22" ht="12">
      <c r="A575" s="137"/>
      <c r="B575" s="101"/>
      <c r="C575" s="137"/>
      <c r="D575" s="164"/>
      <c r="E575" s="164"/>
      <c r="F575" s="164"/>
      <c r="G575" s="164"/>
      <c r="H575" s="164"/>
      <c r="I575" s="164"/>
      <c r="J575" s="164"/>
      <c r="K575" s="164"/>
      <c r="L575" s="164"/>
      <c r="M575" s="164"/>
      <c r="N575" s="164"/>
      <c r="O575" s="164"/>
      <c r="P575" s="164"/>
      <c r="Q575" s="164"/>
      <c r="R575" s="164"/>
      <c r="S575" s="164"/>
      <c r="T575" s="164"/>
      <c r="U575" s="164"/>
      <c r="V575" s="164"/>
    </row>
    <row r="576" spans="1:22" ht="12">
      <c r="A576" s="137"/>
      <c r="B576" s="101"/>
      <c r="C576" s="137"/>
      <c r="D576" s="164"/>
      <c r="E576" s="164"/>
      <c r="F576" s="164"/>
      <c r="G576" s="164"/>
      <c r="H576" s="164"/>
      <c r="I576" s="164"/>
      <c r="J576" s="164"/>
      <c r="K576" s="164"/>
      <c r="L576" s="164"/>
      <c r="M576" s="164"/>
      <c r="N576" s="164"/>
      <c r="O576" s="164"/>
      <c r="P576" s="164"/>
      <c r="Q576" s="164"/>
      <c r="R576" s="164"/>
      <c r="S576" s="164"/>
      <c r="T576" s="164"/>
      <c r="U576" s="164"/>
      <c r="V576" s="164"/>
    </row>
    <row r="577" spans="1:22" ht="12">
      <c r="A577" s="137"/>
      <c r="B577" s="101"/>
      <c r="C577" s="137"/>
      <c r="D577" s="164"/>
      <c r="E577" s="164"/>
      <c r="F577" s="164"/>
      <c r="G577" s="164"/>
      <c r="H577" s="164"/>
      <c r="I577" s="164"/>
      <c r="J577" s="164"/>
      <c r="K577" s="164"/>
      <c r="L577" s="164"/>
      <c r="M577" s="164"/>
      <c r="N577" s="164"/>
      <c r="O577" s="164"/>
      <c r="P577" s="164"/>
      <c r="Q577" s="164"/>
      <c r="R577" s="164"/>
      <c r="S577" s="164"/>
      <c r="T577" s="164"/>
      <c r="U577" s="164"/>
      <c r="V577" s="164"/>
    </row>
    <row r="578" spans="1:22" ht="12">
      <c r="A578" s="137"/>
      <c r="B578" s="101"/>
      <c r="C578" s="137"/>
      <c r="D578" s="164"/>
      <c r="E578" s="164"/>
      <c r="F578" s="164"/>
      <c r="G578" s="164"/>
      <c r="H578" s="164"/>
      <c r="I578" s="164"/>
      <c r="J578" s="164"/>
      <c r="K578" s="164"/>
      <c r="L578" s="164"/>
      <c r="M578" s="164"/>
      <c r="N578" s="164"/>
      <c r="O578" s="164"/>
      <c r="P578" s="164"/>
      <c r="Q578" s="164"/>
      <c r="R578" s="164"/>
      <c r="S578" s="164"/>
      <c r="T578" s="164"/>
      <c r="U578" s="164"/>
      <c r="V578" s="164"/>
    </row>
    <row r="579" spans="1:22" ht="12">
      <c r="A579" s="137"/>
      <c r="B579" s="101"/>
      <c r="C579" s="137"/>
      <c r="D579" s="164"/>
      <c r="E579" s="164"/>
      <c r="F579" s="164"/>
      <c r="G579" s="164"/>
      <c r="H579" s="164"/>
      <c r="I579" s="164"/>
      <c r="J579" s="164"/>
      <c r="K579" s="164"/>
      <c r="L579" s="164"/>
      <c r="M579" s="164"/>
      <c r="N579" s="164"/>
      <c r="O579" s="164"/>
      <c r="P579" s="164"/>
      <c r="Q579" s="164"/>
      <c r="R579" s="164"/>
      <c r="S579" s="164"/>
      <c r="T579" s="164"/>
      <c r="U579" s="164"/>
      <c r="V579" s="164"/>
    </row>
    <row r="580" spans="1:22" ht="12">
      <c r="A580" s="137"/>
      <c r="B580" s="101"/>
      <c r="C580" s="137"/>
      <c r="D580" s="164"/>
      <c r="E580" s="164"/>
      <c r="F580" s="164"/>
      <c r="G580" s="164"/>
      <c r="H580" s="164"/>
      <c r="I580" s="164"/>
      <c r="J580" s="164"/>
      <c r="K580" s="164"/>
      <c r="L580" s="164"/>
      <c r="M580" s="164"/>
      <c r="N580" s="164"/>
      <c r="O580" s="164"/>
      <c r="P580" s="164"/>
      <c r="Q580" s="164"/>
      <c r="R580" s="164"/>
      <c r="S580" s="164"/>
      <c r="T580" s="164"/>
      <c r="U580" s="164"/>
      <c r="V580" s="164"/>
    </row>
    <row r="581" spans="1:22" ht="12">
      <c r="A581" s="137"/>
      <c r="B581" s="101"/>
      <c r="C581" s="137"/>
      <c r="D581" s="164"/>
      <c r="E581" s="164"/>
      <c r="F581" s="164"/>
      <c r="G581" s="164"/>
      <c r="H581" s="164"/>
      <c r="I581" s="164"/>
      <c r="J581" s="164"/>
      <c r="K581" s="164"/>
      <c r="L581" s="164"/>
      <c r="M581" s="164"/>
      <c r="N581" s="164"/>
      <c r="O581" s="164"/>
      <c r="P581" s="164"/>
      <c r="Q581" s="164"/>
      <c r="R581" s="164"/>
      <c r="S581" s="164"/>
      <c r="T581" s="164"/>
      <c r="U581" s="164"/>
      <c r="V581" s="164"/>
    </row>
    <row r="582" spans="1:22" ht="12">
      <c r="A582" s="137"/>
      <c r="B582" s="101"/>
      <c r="C582" s="137"/>
      <c r="D582" s="164"/>
      <c r="E582" s="164"/>
      <c r="F582" s="164"/>
      <c r="G582" s="164"/>
      <c r="H582" s="164"/>
      <c r="I582" s="164"/>
      <c r="J582" s="164"/>
      <c r="K582" s="164"/>
      <c r="L582" s="164"/>
      <c r="M582" s="164"/>
      <c r="N582" s="164"/>
      <c r="O582" s="164"/>
      <c r="P582" s="164"/>
      <c r="Q582" s="164"/>
      <c r="R582" s="164"/>
      <c r="S582" s="164"/>
      <c r="T582" s="164"/>
      <c r="U582" s="164"/>
      <c r="V582" s="164"/>
    </row>
    <row r="583" spans="1:22" ht="12">
      <c r="A583" s="137"/>
      <c r="B583" s="101"/>
      <c r="C583" s="137"/>
      <c r="D583" s="164"/>
      <c r="E583" s="164"/>
      <c r="F583" s="164"/>
      <c r="G583" s="164"/>
      <c r="H583" s="164"/>
      <c r="I583" s="164"/>
      <c r="J583" s="164"/>
      <c r="K583" s="164"/>
      <c r="L583" s="164"/>
      <c r="M583" s="164"/>
      <c r="N583" s="164"/>
      <c r="O583" s="164"/>
      <c r="P583" s="164"/>
      <c r="Q583" s="164"/>
      <c r="R583" s="164"/>
      <c r="S583" s="164"/>
      <c r="T583" s="164"/>
      <c r="U583" s="164"/>
      <c r="V583" s="164"/>
    </row>
    <row r="584" spans="1:22" ht="12">
      <c r="A584" s="137"/>
      <c r="B584" s="101"/>
      <c r="C584" s="137"/>
      <c r="D584" s="164"/>
      <c r="E584" s="164"/>
      <c r="F584" s="164"/>
      <c r="G584" s="164"/>
      <c r="H584" s="164"/>
      <c r="I584" s="164"/>
      <c r="J584" s="164"/>
      <c r="K584" s="164"/>
      <c r="L584" s="164"/>
      <c r="M584" s="164"/>
      <c r="N584" s="164"/>
      <c r="O584" s="164"/>
      <c r="P584" s="164"/>
      <c r="Q584" s="164"/>
      <c r="R584" s="164"/>
      <c r="S584" s="164"/>
      <c r="T584" s="164"/>
      <c r="U584" s="164"/>
      <c r="V584" s="164"/>
    </row>
    <row r="585" spans="1:22" ht="12">
      <c r="A585" s="137"/>
      <c r="B585" s="101"/>
      <c r="C585" s="137"/>
      <c r="D585" s="164"/>
      <c r="E585" s="164"/>
      <c r="F585" s="164"/>
      <c r="G585" s="164"/>
      <c r="H585" s="164"/>
      <c r="I585" s="164"/>
      <c r="J585" s="164"/>
      <c r="K585" s="164"/>
      <c r="L585" s="164"/>
      <c r="M585" s="164"/>
      <c r="N585" s="164"/>
      <c r="O585" s="164"/>
      <c r="P585" s="164"/>
      <c r="Q585" s="164"/>
      <c r="R585" s="164"/>
      <c r="S585" s="164"/>
      <c r="T585" s="164"/>
      <c r="U585" s="164"/>
      <c r="V585" s="164"/>
    </row>
    <row r="586" spans="1:22" ht="12">
      <c r="A586" s="137"/>
      <c r="B586" s="101"/>
      <c r="C586" s="137"/>
      <c r="D586" s="164"/>
      <c r="E586" s="164"/>
      <c r="F586" s="164"/>
      <c r="G586" s="164"/>
      <c r="H586" s="164"/>
      <c r="I586" s="164"/>
      <c r="J586" s="164"/>
      <c r="K586" s="164"/>
      <c r="L586" s="164"/>
      <c r="M586" s="164"/>
      <c r="N586" s="164"/>
      <c r="O586" s="164"/>
      <c r="P586" s="164"/>
      <c r="Q586" s="164"/>
      <c r="R586" s="164"/>
      <c r="S586" s="164"/>
      <c r="T586" s="164"/>
      <c r="U586" s="164"/>
      <c r="V586" s="164"/>
    </row>
    <row r="587" spans="1:22" ht="12">
      <c r="A587" s="137"/>
      <c r="B587" s="101"/>
      <c r="C587" s="137"/>
      <c r="D587" s="164"/>
      <c r="E587" s="164"/>
      <c r="F587" s="164"/>
      <c r="G587" s="164"/>
      <c r="H587" s="164"/>
      <c r="I587" s="164"/>
      <c r="J587" s="164"/>
      <c r="K587" s="164"/>
      <c r="L587" s="164"/>
      <c r="M587" s="164"/>
      <c r="N587" s="164"/>
      <c r="O587" s="164"/>
      <c r="P587" s="164"/>
      <c r="Q587" s="164"/>
      <c r="R587" s="164"/>
      <c r="S587" s="164"/>
      <c r="T587" s="164"/>
      <c r="U587" s="164"/>
      <c r="V587" s="164"/>
    </row>
    <row r="588" spans="1:22" ht="12">
      <c r="A588" s="137"/>
      <c r="B588" s="101"/>
      <c r="C588" s="137"/>
      <c r="D588" s="164"/>
      <c r="E588" s="164"/>
      <c r="F588" s="164"/>
      <c r="G588" s="164"/>
      <c r="H588" s="164"/>
      <c r="I588" s="164"/>
      <c r="J588" s="164"/>
      <c r="K588" s="164"/>
      <c r="L588" s="164"/>
      <c r="M588" s="164"/>
      <c r="N588" s="164"/>
      <c r="O588" s="164"/>
      <c r="P588" s="164"/>
      <c r="Q588" s="164"/>
      <c r="R588" s="164"/>
      <c r="S588" s="164"/>
      <c r="T588" s="164"/>
      <c r="U588" s="164"/>
      <c r="V588" s="164"/>
    </row>
    <row r="589" spans="1:22" ht="12">
      <c r="A589" s="137"/>
      <c r="B589" s="101"/>
      <c r="C589" s="137"/>
      <c r="D589" s="164"/>
      <c r="E589" s="164"/>
      <c r="F589" s="164"/>
      <c r="G589" s="164"/>
      <c r="H589" s="164"/>
      <c r="I589" s="164"/>
      <c r="J589" s="164"/>
      <c r="K589" s="164"/>
      <c r="L589" s="164"/>
      <c r="M589" s="164"/>
      <c r="N589" s="164"/>
      <c r="O589" s="164"/>
      <c r="P589" s="164"/>
      <c r="Q589" s="164"/>
      <c r="R589" s="164"/>
      <c r="S589" s="164"/>
      <c r="T589" s="164"/>
      <c r="U589" s="164"/>
      <c r="V589" s="164"/>
    </row>
    <row r="590" spans="1:22" ht="12">
      <c r="A590" s="137"/>
      <c r="B590" s="101"/>
      <c r="C590" s="137"/>
      <c r="D590" s="164"/>
      <c r="E590" s="164"/>
      <c r="F590" s="164"/>
      <c r="G590" s="164"/>
      <c r="H590" s="164"/>
      <c r="I590" s="164"/>
      <c r="J590" s="164"/>
      <c r="K590" s="164"/>
      <c r="L590" s="164"/>
      <c r="M590" s="164"/>
      <c r="N590" s="164"/>
      <c r="O590" s="164"/>
      <c r="P590" s="164"/>
      <c r="Q590" s="164"/>
      <c r="R590" s="164"/>
      <c r="S590" s="164"/>
      <c r="T590" s="164"/>
      <c r="U590" s="164"/>
      <c r="V590" s="164"/>
    </row>
    <row r="591" spans="1:22" ht="12">
      <c r="A591" s="137"/>
      <c r="B591" s="101"/>
      <c r="C591" s="137"/>
      <c r="D591" s="164"/>
      <c r="E591" s="164"/>
      <c r="F591" s="164"/>
      <c r="G591" s="164"/>
      <c r="H591" s="164"/>
      <c r="I591" s="164"/>
      <c r="J591" s="164"/>
      <c r="K591" s="164"/>
      <c r="L591" s="164"/>
      <c r="M591" s="164"/>
      <c r="N591" s="164"/>
      <c r="O591" s="164"/>
      <c r="P591" s="164"/>
      <c r="Q591" s="164"/>
      <c r="R591" s="164"/>
      <c r="S591" s="164"/>
      <c r="T591" s="164"/>
      <c r="U591" s="164"/>
      <c r="V591" s="164"/>
    </row>
    <row r="592" spans="1:22" ht="12">
      <c r="A592" s="137"/>
      <c r="B592" s="101"/>
      <c r="C592" s="137"/>
      <c r="D592" s="164"/>
      <c r="E592" s="164"/>
      <c r="F592" s="164"/>
      <c r="G592" s="164"/>
      <c r="H592" s="164"/>
      <c r="I592" s="164"/>
      <c r="J592" s="164"/>
      <c r="K592" s="164"/>
      <c r="L592" s="164"/>
      <c r="M592" s="164"/>
      <c r="N592" s="164"/>
      <c r="O592" s="164"/>
      <c r="P592" s="164"/>
      <c r="Q592" s="164"/>
      <c r="R592" s="164"/>
      <c r="S592" s="164"/>
      <c r="T592" s="164"/>
      <c r="U592" s="164"/>
      <c r="V592" s="164"/>
    </row>
    <row r="593" spans="1:22" ht="12">
      <c r="A593" s="137"/>
      <c r="B593" s="101"/>
      <c r="C593" s="137"/>
      <c r="D593" s="164"/>
      <c r="E593" s="164"/>
      <c r="F593" s="164"/>
      <c r="G593" s="164"/>
      <c r="H593" s="164"/>
      <c r="I593" s="164"/>
      <c r="J593" s="164"/>
      <c r="K593" s="164"/>
      <c r="L593" s="164"/>
      <c r="M593" s="164"/>
      <c r="N593" s="164"/>
      <c r="O593" s="164"/>
      <c r="P593" s="164"/>
      <c r="Q593" s="164"/>
      <c r="R593" s="164"/>
      <c r="S593" s="164"/>
      <c r="T593" s="164"/>
      <c r="U593" s="164"/>
      <c r="V593" s="164"/>
    </row>
    <row r="594" spans="1:22" ht="12">
      <c r="A594" s="137"/>
      <c r="B594" s="101"/>
      <c r="C594" s="137"/>
      <c r="D594" s="164"/>
      <c r="E594" s="164"/>
      <c r="F594" s="164"/>
      <c r="G594" s="164"/>
      <c r="H594" s="164"/>
      <c r="I594" s="164"/>
      <c r="J594" s="164"/>
      <c r="K594" s="164"/>
      <c r="L594" s="164"/>
      <c r="M594" s="164"/>
      <c r="N594" s="164"/>
      <c r="O594" s="164"/>
      <c r="P594" s="164"/>
      <c r="Q594" s="164"/>
      <c r="R594" s="164"/>
      <c r="S594" s="164"/>
      <c r="T594" s="164"/>
      <c r="U594" s="164"/>
      <c r="V594" s="164"/>
    </row>
    <row r="595" spans="1:22" ht="12">
      <c r="A595" s="137"/>
      <c r="B595" s="101"/>
      <c r="C595" s="137"/>
      <c r="D595" s="164"/>
      <c r="E595" s="164"/>
      <c r="F595" s="164"/>
      <c r="G595" s="164"/>
      <c r="H595" s="164"/>
      <c r="I595" s="164"/>
      <c r="J595" s="164"/>
      <c r="K595" s="164"/>
      <c r="L595" s="164"/>
      <c r="M595" s="164"/>
      <c r="N595" s="164"/>
      <c r="O595" s="164"/>
      <c r="P595" s="164"/>
      <c r="Q595" s="164"/>
      <c r="R595" s="164"/>
      <c r="S595" s="164"/>
      <c r="T595" s="164"/>
      <c r="U595" s="164"/>
      <c r="V595" s="164"/>
    </row>
    <row r="596" spans="1:22" ht="12">
      <c r="A596" s="137"/>
      <c r="B596" s="101"/>
      <c r="C596" s="137"/>
      <c r="D596" s="164"/>
      <c r="E596" s="164"/>
      <c r="F596" s="164"/>
      <c r="G596" s="164"/>
      <c r="H596" s="164"/>
      <c r="I596" s="164"/>
      <c r="J596" s="164"/>
      <c r="K596" s="164"/>
      <c r="L596" s="164"/>
      <c r="M596" s="164"/>
      <c r="N596" s="164"/>
      <c r="O596" s="164"/>
      <c r="P596" s="164"/>
      <c r="Q596" s="164"/>
      <c r="R596" s="164"/>
      <c r="S596" s="164"/>
      <c r="T596" s="164"/>
      <c r="U596" s="164"/>
      <c r="V596" s="164"/>
    </row>
    <row r="597" spans="1:22" ht="12">
      <c r="A597" s="137"/>
      <c r="B597" s="101"/>
      <c r="C597" s="137"/>
      <c r="D597" s="164"/>
      <c r="E597" s="164"/>
      <c r="F597" s="164"/>
      <c r="G597" s="164"/>
      <c r="H597" s="164"/>
      <c r="I597" s="164"/>
      <c r="J597" s="164"/>
      <c r="K597" s="164"/>
      <c r="L597" s="164"/>
      <c r="M597" s="164"/>
      <c r="N597" s="164"/>
      <c r="O597" s="164"/>
      <c r="P597" s="164"/>
      <c r="Q597" s="164"/>
      <c r="R597" s="164"/>
      <c r="S597" s="164"/>
      <c r="T597" s="164"/>
      <c r="U597" s="164"/>
      <c r="V597" s="164"/>
    </row>
    <row r="598" spans="1:22" ht="12">
      <c r="A598" s="137"/>
      <c r="B598" s="101"/>
      <c r="C598" s="137"/>
      <c r="D598" s="164"/>
      <c r="E598" s="164"/>
      <c r="F598" s="164"/>
      <c r="G598" s="164"/>
      <c r="H598" s="164"/>
      <c r="I598" s="164"/>
      <c r="J598" s="164"/>
      <c r="K598" s="164"/>
      <c r="L598" s="164"/>
      <c r="M598" s="164"/>
      <c r="N598" s="164"/>
      <c r="O598" s="164"/>
      <c r="P598" s="164"/>
      <c r="Q598" s="164"/>
      <c r="R598" s="164"/>
      <c r="S598" s="164"/>
      <c r="T598" s="164"/>
      <c r="U598" s="164"/>
      <c r="V598" s="164"/>
    </row>
    <row r="599" spans="1:22" ht="12">
      <c r="A599" s="137"/>
      <c r="B599" s="101"/>
      <c r="C599" s="137"/>
      <c r="D599" s="164"/>
      <c r="E599" s="164"/>
      <c r="F599" s="164"/>
      <c r="G599" s="164"/>
      <c r="H599" s="164"/>
      <c r="I599" s="164"/>
      <c r="J599" s="164"/>
      <c r="K599" s="164"/>
      <c r="L599" s="164"/>
      <c r="M599" s="164"/>
      <c r="N599" s="164"/>
      <c r="O599" s="164"/>
      <c r="P599" s="164"/>
      <c r="Q599" s="164"/>
      <c r="R599" s="164"/>
      <c r="S599" s="164"/>
      <c r="T599" s="164"/>
      <c r="U599" s="164"/>
      <c r="V599" s="164"/>
    </row>
    <row r="600" spans="1:22" ht="12">
      <c r="A600" s="137"/>
      <c r="B600" s="101"/>
      <c r="C600" s="137"/>
      <c r="D600" s="164"/>
      <c r="E600" s="164"/>
      <c r="F600" s="164"/>
      <c r="G600" s="164"/>
      <c r="H600" s="164"/>
      <c r="I600" s="164"/>
      <c r="J600" s="164"/>
      <c r="K600" s="164"/>
      <c r="L600" s="164"/>
      <c r="M600" s="164"/>
      <c r="N600" s="164"/>
      <c r="O600" s="164"/>
      <c r="P600" s="164"/>
      <c r="Q600" s="164"/>
      <c r="R600" s="164"/>
      <c r="S600" s="164"/>
      <c r="T600" s="164"/>
      <c r="U600" s="164"/>
      <c r="V600" s="164"/>
    </row>
    <row r="601" spans="1:22" ht="12">
      <c r="A601" s="137"/>
      <c r="B601" s="101"/>
      <c r="C601" s="137"/>
      <c r="D601" s="164"/>
      <c r="E601" s="164"/>
      <c r="F601" s="164"/>
      <c r="G601" s="164"/>
      <c r="H601" s="164"/>
      <c r="I601" s="164"/>
      <c r="J601" s="164"/>
      <c r="K601" s="164"/>
      <c r="L601" s="164"/>
      <c r="M601" s="164"/>
      <c r="N601" s="164"/>
      <c r="O601" s="164"/>
      <c r="P601" s="164"/>
      <c r="Q601" s="164"/>
      <c r="R601" s="164"/>
      <c r="S601" s="164"/>
      <c r="T601" s="164"/>
      <c r="U601" s="164"/>
      <c r="V601" s="164"/>
    </row>
    <row r="602" spans="1:22" ht="12">
      <c r="A602" s="137"/>
      <c r="B602" s="101"/>
      <c r="C602" s="137"/>
      <c r="D602" s="164"/>
      <c r="E602" s="164"/>
      <c r="F602" s="164"/>
      <c r="G602" s="164"/>
      <c r="H602" s="164"/>
      <c r="I602" s="164"/>
      <c r="J602" s="164"/>
      <c r="K602" s="164"/>
      <c r="L602" s="164"/>
      <c r="M602" s="164"/>
      <c r="N602" s="164"/>
      <c r="O602" s="164"/>
      <c r="P602" s="164"/>
      <c r="Q602" s="164"/>
      <c r="R602" s="164"/>
      <c r="S602" s="164"/>
      <c r="T602" s="164"/>
      <c r="U602" s="164"/>
      <c r="V602" s="164"/>
    </row>
    <row r="603" spans="1:22" ht="12">
      <c r="A603" s="137"/>
      <c r="B603" s="101"/>
      <c r="C603" s="137"/>
      <c r="D603" s="164"/>
      <c r="E603" s="164"/>
      <c r="F603" s="164"/>
      <c r="G603" s="164"/>
      <c r="H603" s="164"/>
      <c r="I603" s="164"/>
      <c r="J603" s="164"/>
      <c r="K603" s="164"/>
      <c r="L603" s="164"/>
      <c r="M603" s="164"/>
      <c r="N603" s="164"/>
      <c r="O603" s="164"/>
      <c r="P603" s="164"/>
      <c r="Q603" s="164"/>
      <c r="R603" s="164"/>
      <c r="S603" s="164"/>
      <c r="T603" s="164"/>
      <c r="U603" s="164"/>
      <c r="V603" s="164"/>
    </row>
    <row r="604" spans="1:22" ht="12">
      <c r="A604" s="137"/>
      <c r="B604" s="101"/>
      <c r="C604" s="137"/>
      <c r="D604" s="164"/>
      <c r="E604" s="164"/>
      <c r="F604" s="164"/>
      <c r="G604" s="164"/>
      <c r="H604" s="164"/>
      <c r="I604" s="164"/>
      <c r="J604" s="164"/>
      <c r="K604" s="164"/>
      <c r="L604" s="164"/>
      <c r="M604" s="164"/>
      <c r="N604" s="164"/>
      <c r="O604" s="164"/>
      <c r="P604" s="164"/>
      <c r="Q604" s="164"/>
      <c r="R604" s="164"/>
      <c r="S604" s="164"/>
      <c r="T604" s="164"/>
      <c r="U604" s="164"/>
      <c r="V604" s="164"/>
    </row>
    <row r="605" spans="1:22" ht="12">
      <c r="A605" s="137"/>
      <c r="B605" s="101"/>
      <c r="C605" s="137"/>
      <c r="D605" s="164"/>
      <c r="E605" s="164"/>
      <c r="F605" s="164"/>
      <c r="G605" s="164"/>
      <c r="H605" s="164"/>
      <c r="I605" s="164"/>
      <c r="J605" s="164"/>
      <c r="K605" s="164"/>
      <c r="L605" s="164"/>
      <c r="M605" s="164"/>
      <c r="N605" s="164"/>
      <c r="O605" s="164"/>
      <c r="P605" s="164"/>
      <c r="Q605" s="164"/>
      <c r="R605" s="164"/>
      <c r="S605" s="164"/>
      <c r="T605" s="164"/>
      <c r="U605" s="164"/>
      <c r="V605" s="164"/>
    </row>
    <row r="606" spans="1:22" ht="12">
      <c r="A606" s="137"/>
      <c r="B606" s="101"/>
      <c r="C606" s="137"/>
      <c r="D606" s="164"/>
      <c r="E606" s="164"/>
      <c r="F606" s="164"/>
      <c r="G606" s="164"/>
      <c r="H606" s="164"/>
      <c r="I606" s="164"/>
      <c r="J606" s="164"/>
      <c r="K606" s="164"/>
      <c r="L606" s="164"/>
      <c r="M606" s="164"/>
      <c r="N606" s="164"/>
      <c r="O606" s="164"/>
      <c r="P606" s="164"/>
      <c r="Q606" s="164"/>
      <c r="R606" s="164"/>
      <c r="S606" s="164"/>
      <c r="T606" s="164"/>
      <c r="U606" s="164"/>
      <c r="V606" s="164"/>
    </row>
    <row r="607" spans="1:22" ht="12">
      <c r="A607" s="137"/>
      <c r="B607" s="101"/>
      <c r="C607" s="137"/>
      <c r="D607" s="164"/>
      <c r="E607" s="164"/>
      <c r="F607" s="164"/>
      <c r="G607" s="164"/>
      <c r="H607" s="164"/>
      <c r="I607" s="164"/>
      <c r="J607" s="164"/>
      <c r="K607" s="164"/>
      <c r="L607" s="164"/>
      <c r="M607" s="164"/>
      <c r="N607" s="164"/>
      <c r="O607" s="164"/>
      <c r="P607" s="164"/>
      <c r="Q607" s="164"/>
      <c r="R607" s="164"/>
      <c r="S607" s="164"/>
      <c r="T607" s="164"/>
      <c r="U607" s="164"/>
      <c r="V607" s="164"/>
    </row>
    <row r="608" spans="1:22" ht="12">
      <c r="A608" s="137"/>
      <c r="B608" s="101"/>
      <c r="C608" s="137"/>
      <c r="D608" s="164"/>
      <c r="E608" s="164"/>
      <c r="F608" s="164"/>
      <c r="G608" s="164"/>
      <c r="H608" s="164"/>
      <c r="I608" s="164"/>
      <c r="J608" s="164"/>
      <c r="K608" s="164"/>
      <c r="L608" s="164"/>
      <c r="M608" s="164"/>
      <c r="N608" s="164"/>
      <c r="O608" s="164"/>
      <c r="P608" s="164"/>
      <c r="Q608" s="164"/>
      <c r="R608" s="164"/>
      <c r="S608" s="164"/>
      <c r="T608" s="164"/>
      <c r="U608" s="164"/>
      <c r="V608" s="164"/>
    </row>
    <row r="609" spans="1:22" ht="12">
      <c r="A609" s="137"/>
      <c r="B609" s="101"/>
      <c r="C609" s="137"/>
      <c r="D609" s="164"/>
      <c r="E609" s="164"/>
      <c r="F609" s="164"/>
      <c r="G609" s="164"/>
      <c r="H609" s="164"/>
      <c r="I609" s="164"/>
      <c r="J609" s="164"/>
      <c r="K609" s="164"/>
      <c r="L609" s="164"/>
      <c r="M609" s="164"/>
      <c r="N609" s="164"/>
      <c r="O609" s="164"/>
      <c r="P609" s="164"/>
      <c r="Q609" s="164"/>
      <c r="R609" s="164"/>
      <c r="S609" s="164"/>
      <c r="T609" s="164"/>
      <c r="U609" s="164"/>
      <c r="V609" s="164"/>
    </row>
    <row r="610" spans="1:22" ht="12">
      <c r="A610" s="137"/>
      <c r="B610" s="101"/>
      <c r="C610" s="137"/>
      <c r="D610" s="164"/>
      <c r="E610" s="164"/>
      <c r="F610" s="164"/>
      <c r="G610" s="164"/>
      <c r="H610" s="164"/>
      <c r="I610" s="164"/>
      <c r="J610" s="164"/>
      <c r="K610" s="164"/>
      <c r="L610" s="164"/>
      <c r="M610" s="164"/>
      <c r="N610" s="164"/>
      <c r="O610" s="164"/>
      <c r="P610" s="164"/>
      <c r="Q610" s="164"/>
      <c r="R610" s="164"/>
      <c r="S610" s="164"/>
      <c r="T610" s="164"/>
      <c r="U610" s="164"/>
      <c r="V610" s="164"/>
    </row>
    <row r="611" spans="1:22" ht="12">
      <c r="A611" s="137"/>
      <c r="B611" s="101"/>
      <c r="C611" s="137"/>
      <c r="D611" s="164"/>
      <c r="E611" s="164"/>
      <c r="F611" s="164"/>
      <c r="G611" s="164"/>
      <c r="H611" s="164"/>
      <c r="I611" s="164"/>
      <c r="J611" s="164"/>
      <c r="K611" s="164"/>
      <c r="L611" s="164"/>
      <c r="M611" s="164"/>
      <c r="N611" s="164"/>
      <c r="O611" s="164"/>
      <c r="P611" s="164"/>
      <c r="Q611" s="164"/>
      <c r="R611" s="164"/>
      <c r="S611" s="164"/>
      <c r="T611" s="164"/>
      <c r="U611" s="164"/>
      <c r="V611" s="164"/>
    </row>
    <row r="612" spans="1:22" ht="12">
      <c r="A612" s="137"/>
      <c r="B612" s="101"/>
      <c r="C612" s="137"/>
      <c r="D612" s="164"/>
      <c r="E612" s="164"/>
      <c r="F612" s="164"/>
      <c r="G612" s="164"/>
      <c r="H612" s="164"/>
      <c r="I612" s="164"/>
      <c r="J612" s="164"/>
      <c r="K612" s="164"/>
      <c r="L612" s="164"/>
      <c r="M612" s="164"/>
      <c r="N612" s="164"/>
      <c r="O612" s="164"/>
      <c r="P612" s="164"/>
      <c r="Q612" s="164"/>
      <c r="R612" s="164"/>
      <c r="S612" s="164"/>
      <c r="T612" s="164"/>
      <c r="U612" s="164"/>
      <c r="V612" s="164"/>
    </row>
    <row r="613" spans="1:22" ht="12">
      <c r="A613" s="137"/>
      <c r="B613" s="101"/>
      <c r="C613" s="137"/>
      <c r="D613" s="164"/>
      <c r="E613" s="164"/>
      <c r="F613" s="164"/>
      <c r="G613" s="164"/>
      <c r="H613" s="164"/>
      <c r="I613" s="164"/>
      <c r="J613" s="164"/>
      <c r="K613" s="164"/>
      <c r="L613" s="164"/>
      <c r="M613" s="164"/>
      <c r="N613" s="164"/>
      <c r="O613" s="164"/>
      <c r="P613" s="164"/>
      <c r="Q613" s="164"/>
      <c r="R613" s="164"/>
      <c r="S613" s="164"/>
      <c r="T613" s="164"/>
      <c r="U613" s="164"/>
      <c r="V613" s="164"/>
    </row>
    <row r="614" spans="1:22" ht="12">
      <c r="A614" s="137"/>
      <c r="B614" s="101"/>
      <c r="C614" s="137"/>
      <c r="D614" s="164"/>
      <c r="E614" s="164"/>
      <c r="F614" s="164"/>
      <c r="G614" s="164"/>
      <c r="H614" s="164"/>
      <c r="I614" s="164"/>
      <c r="J614" s="164"/>
      <c r="K614" s="164"/>
      <c r="L614" s="164"/>
      <c r="M614" s="164"/>
      <c r="N614" s="164"/>
      <c r="O614" s="164"/>
      <c r="P614" s="164"/>
      <c r="Q614" s="164"/>
      <c r="R614" s="164"/>
      <c r="S614" s="164"/>
      <c r="T614" s="164"/>
      <c r="U614" s="164"/>
      <c r="V614" s="164"/>
    </row>
    <row r="615" spans="1:22" ht="12">
      <c r="A615" s="137"/>
      <c r="B615" s="101"/>
      <c r="C615" s="137"/>
      <c r="D615" s="164"/>
      <c r="E615" s="164"/>
      <c r="F615" s="164"/>
      <c r="G615" s="164"/>
      <c r="H615" s="164"/>
      <c r="I615" s="164"/>
      <c r="J615" s="164"/>
      <c r="K615" s="164"/>
      <c r="L615" s="164"/>
      <c r="M615" s="164"/>
      <c r="N615" s="164"/>
      <c r="O615" s="164"/>
      <c r="P615" s="164"/>
      <c r="Q615" s="164"/>
      <c r="R615" s="164"/>
      <c r="S615" s="164"/>
      <c r="T615" s="164"/>
      <c r="U615" s="164"/>
      <c r="V615" s="164"/>
    </row>
    <row r="616" spans="1:22" ht="12">
      <c r="A616" s="137"/>
      <c r="B616" s="101"/>
      <c r="C616" s="137"/>
      <c r="D616" s="164"/>
      <c r="E616" s="164"/>
      <c r="F616" s="164"/>
      <c r="G616" s="164"/>
      <c r="H616" s="164"/>
      <c r="I616" s="164"/>
      <c r="J616" s="164"/>
      <c r="K616" s="164"/>
      <c r="L616" s="164"/>
      <c r="M616" s="164"/>
      <c r="N616" s="164"/>
      <c r="O616" s="164"/>
      <c r="P616" s="164"/>
      <c r="Q616" s="164"/>
      <c r="R616" s="164"/>
      <c r="S616" s="164"/>
      <c r="T616" s="164"/>
      <c r="U616" s="164"/>
      <c r="V616" s="164"/>
    </row>
    <row r="617" spans="1:22" ht="12">
      <c r="A617" s="137"/>
      <c r="B617" s="101"/>
      <c r="C617" s="137"/>
      <c r="D617" s="164"/>
      <c r="E617" s="164"/>
      <c r="F617" s="164"/>
      <c r="G617" s="164"/>
      <c r="H617" s="164"/>
      <c r="I617" s="164"/>
      <c r="J617" s="164"/>
      <c r="K617" s="164"/>
      <c r="L617" s="164"/>
      <c r="M617" s="164"/>
      <c r="N617" s="164"/>
      <c r="O617" s="164"/>
      <c r="P617" s="164"/>
      <c r="Q617" s="164"/>
      <c r="R617" s="164"/>
      <c r="S617" s="164"/>
      <c r="T617" s="164"/>
      <c r="U617" s="164"/>
      <c r="V617" s="164"/>
    </row>
    <row r="618" spans="1:22" ht="12">
      <c r="A618" s="137"/>
      <c r="B618" s="101"/>
      <c r="C618" s="137"/>
      <c r="D618" s="164"/>
      <c r="E618" s="164"/>
      <c r="F618" s="164"/>
      <c r="G618" s="164"/>
      <c r="H618" s="164"/>
      <c r="I618" s="164"/>
      <c r="J618" s="164"/>
      <c r="K618" s="164"/>
      <c r="L618" s="164"/>
      <c r="M618" s="164"/>
      <c r="N618" s="164"/>
      <c r="O618" s="164"/>
      <c r="P618" s="164"/>
      <c r="Q618" s="164"/>
      <c r="R618" s="164"/>
      <c r="S618" s="164"/>
      <c r="T618" s="164"/>
      <c r="U618" s="164"/>
      <c r="V618" s="164"/>
    </row>
    <row r="619" spans="1:22" ht="12">
      <c r="A619" s="137"/>
      <c r="B619" s="101"/>
      <c r="C619" s="137"/>
      <c r="D619" s="164"/>
      <c r="E619" s="164"/>
      <c r="F619" s="164"/>
      <c r="G619" s="164"/>
      <c r="H619" s="164"/>
      <c r="I619" s="164"/>
      <c r="J619" s="164"/>
      <c r="K619" s="164"/>
      <c r="L619" s="164"/>
      <c r="M619" s="164"/>
      <c r="N619" s="164"/>
      <c r="O619" s="164"/>
      <c r="P619" s="164"/>
      <c r="Q619" s="164"/>
      <c r="R619" s="164"/>
      <c r="S619" s="164"/>
      <c r="T619" s="164"/>
      <c r="U619" s="164"/>
      <c r="V619" s="164"/>
    </row>
    <row r="620" spans="1:22" ht="12">
      <c r="A620" s="137"/>
      <c r="B620" s="101"/>
      <c r="C620" s="137"/>
      <c r="D620" s="164"/>
      <c r="E620" s="164"/>
      <c r="F620" s="164"/>
      <c r="G620" s="164"/>
      <c r="H620" s="164"/>
      <c r="I620" s="164"/>
      <c r="J620" s="164"/>
      <c r="K620" s="164"/>
      <c r="L620" s="164"/>
      <c r="M620" s="164"/>
      <c r="N620" s="164"/>
      <c r="O620" s="164"/>
      <c r="P620" s="164"/>
      <c r="Q620" s="164"/>
      <c r="R620" s="164"/>
      <c r="S620" s="164"/>
      <c r="T620" s="164"/>
      <c r="U620" s="164"/>
      <c r="V620" s="164"/>
    </row>
    <row r="621" spans="1:22" ht="12">
      <c r="A621" s="137"/>
      <c r="B621" s="101"/>
      <c r="C621" s="137"/>
      <c r="D621" s="164"/>
      <c r="E621" s="164"/>
      <c r="F621" s="164"/>
      <c r="G621" s="164"/>
      <c r="H621" s="164"/>
      <c r="I621" s="164"/>
      <c r="J621" s="164"/>
      <c r="K621" s="164"/>
      <c r="L621" s="164"/>
      <c r="M621" s="164"/>
      <c r="N621" s="164"/>
      <c r="O621" s="164"/>
      <c r="P621" s="164"/>
      <c r="Q621" s="164"/>
      <c r="R621" s="164"/>
      <c r="S621" s="164"/>
      <c r="T621" s="164"/>
      <c r="U621" s="164"/>
      <c r="V621" s="164"/>
    </row>
    <row r="622" spans="1:22" ht="12">
      <c r="A622" s="137"/>
      <c r="B622" s="101"/>
      <c r="C622" s="137"/>
      <c r="D622" s="164"/>
      <c r="E622" s="164"/>
      <c r="F622" s="164"/>
      <c r="G622" s="164"/>
      <c r="H622" s="164"/>
      <c r="I622" s="164"/>
      <c r="J622" s="164"/>
      <c r="K622" s="164"/>
      <c r="L622" s="164"/>
      <c r="M622" s="164"/>
      <c r="N622" s="164"/>
      <c r="O622" s="164"/>
      <c r="P622" s="164"/>
      <c r="Q622" s="164"/>
      <c r="R622" s="164"/>
      <c r="S622" s="164"/>
      <c r="T622" s="164"/>
      <c r="U622" s="164"/>
      <c r="V622" s="164"/>
    </row>
    <row r="623" spans="1:22" ht="12">
      <c r="A623" s="137"/>
      <c r="B623" s="101"/>
      <c r="C623" s="137"/>
      <c r="D623" s="164"/>
      <c r="E623" s="164"/>
      <c r="F623" s="164"/>
      <c r="G623" s="164"/>
      <c r="H623" s="164"/>
      <c r="I623" s="164"/>
      <c r="J623" s="164"/>
      <c r="K623" s="164"/>
      <c r="L623" s="164"/>
      <c r="M623" s="164"/>
      <c r="N623" s="164"/>
      <c r="O623" s="164"/>
      <c r="P623" s="164"/>
      <c r="Q623" s="164"/>
      <c r="R623" s="164"/>
      <c r="S623" s="164"/>
      <c r="T623" s="164"/>
      <c r="U623" s="164"/>
      <c r="V623" s="164"/>
    </row>
    <row r="624" spans="1:22" ht="12">
      <c r="A624" s="137"/>
      <c r="B624" s="101"/>
      <c r="C624" s="137"/>
      <c r="D624" s="164"/>
      <c r="E624" s="164"/>
      <c r="F624" s="164"/>
      <c r="G624" s="164"/>
      <c r="H624" s="164"/>
      <c r="I624" s="164"/>
      <c r="J624" s="164"/>
      <c r="K624" s="164"/>
      <c r="L624" s="164"/>
      <c r="M624" s="164"/>
      <c r="N624" s="164"/>
      <c r="O624" s="164"/>
      <c r="P624" s="164"/>
      <c r="Q624" s="164"/>
      <c r="R624" s="164"/>
      <c r="S624" s="164"/>
      <c r="T624" s="164"/>
      <c r="U624" s="164"/>
      <c r="V624" s="164"/>
    </row>
    <row r="625" spans="1:22" ht="12">
      <c r="A625" s="137"/>
      <c r="B625" s="101"/>
      <c r="C625" s="137"/>
      <c r="D625" s="164"/>
      <c r="E625" s="164"/>
      <c r="F625" s="164"/>
      <c r="G625" s="164"/>
      <c r="H625" s="164"/>
      <c r="I625" s="164"/>
      <c r="J625" s="164"/>
      <c r="K625" s="164"/>
      <c r="L625" s="164"/>
      <c r="M625" s="164"/>
      <c r="N625" s="164"/>
      <c r="O625" s="164"/>
      <c r="P625" s="164"/>
      <c r="Q625" s="164"/>
      <c r="R625" s="164"/>
      <c r="S625" s="164"/>
      <c r="T625" s="164"/>
      <c r="U625" s="164"/>
      <c r="V625" s="164"/>
    </row>
    <row r="626" spans="1:22" ht="12">
      <c r="A626" s="137"/>
      <c r="B626" s="101"/>
      <c r="C626" s="137"/>
      <c r="D626" s="164"/>
      <c r="E626" s="164"/>
      <c r="F626" s="164"/>
      <c r="G626" s="164"/>
      <c r="H626" s="164"/>
      <c r="I626" s="164"/>
      <c r="J626" s="164"/>
      <c r="K626" s="164"/>
      <c r="L626" s="164"/>
      <c r="M626" s="164"/>
      <c r="N626" s="164"/>
      <c r="O626" s="164"/>
      <c r="P626" s="164"/>
      <c r="Q626" s="164"/>
      <c r="R626" s="164"/>
      <c r="S626" s="164"/>
      <c r="T626" s="164"/>
      <c r="U626" s="164"/>
      <c r="V626" s="164"/>
    </row>
    <row r="627" spans="1:22" ht="12">
      <c r="A627" s="137"/>
      <c r="B627" s="101"/>
      <c r="C627" s="137"/>
      <c r="D627" s="164"/>
      <c r="E627" s="164"/>
      <c r="F627" s="164"/>
      <c r="G627" s="164"/>
      <c r="H627" s="164"/>
      <c r="I627" s="164"/>
      <c r="J627" s="164"/>
      <c r="K627" s="164"/>
      <c r="L627" s="164"/>
      <c r="M627" s="164"/>
      <c r="N627" s="164"/>
      <c r="O627" s="164"/>
      <c r="P627" s="164"/>
      <c r="Q627" s="164"/>
      <c r="R627" s="164"/>
      <c r="S627" s="164"/>
      <c r="T627" s="164"/>
      <c r="U627" s="164"/>
      <c r="V627" s="164"/>
    </row>
    <row r="628" spans="1:22" ht="12">
      <c r="A628" s="137"/>
      <c r="B628" s="101"/>
      <c r="C628" s="137"/>
      <c r="D628" s="164"/>
      <c r="E628" s="164"/>
      <c r="F628" s="164"/>
      <c r="G628" s="164"/>
      <c r="H628" s="164"/>
      <c r="I628" s="164"/>
      <c r="J628" s="164"/>
      <c r="K628" s="164"/>
      <c r="L628" s="164"/>
      <c r="M628" s="164"/>
      <c r="N628" s="164"/>
      <c r="O628" s="164"/>
      <c r="P628" s="164"/>
      <c r="Q628" s="164"/>
      <c r="R628" s="164"/>
      <c r="S628" s="164"/>
      <c r="T628" s="164"/>
      <c r="U628" s="164"/>
      <c r="V628" s="164"/>
    </row>
    <row r="629" spans="1:22" ht="12">
      <c r="A629" s="137"/>
      <c r="B629" s="101"/>
      <c r="C629" s="137"/>
      <c r="D629" s="164"/>
      <c r="E629" s="164"/>
      <c r="F629" s="164"/>
      <c r="G629" s="164"/>
      <c r="H629" s="164"/>
      <c r="I629" s="164"/>
      <c r="J629" s="164"/>
      <c r="K629" s="164"/>
      <c r="L629" s="164"/>
      <c r="M629" s="164"/>
      <c r="N629" s="164"/>
      <c r="O629" s="164"/>
      <c r="P629" s="164"/>
      <c r="Q629" s="164"/>
      <c r="R629" s="164"/>
      <c r="S629" s="164"/>
      <c r="T629" s="164"/>
      <c r="U629" s="164"/>
      <c r="V629" s="164"/>
    </row>
    <row r="630" spans="1:22" ht="12">
      <c r="A630" s="137"/>
      <c r="B630" s="101"/>
      <c r="C630" s="137"/>
      <c r="D630" s="164"/>
      <c r="E630" s="164"/>
      <c r="F630" s="164"/>
      <c r="G630" s="164"/>
      <c r="H630" s="164"/>
      <c r="I630" s="164"/>
      <c r="J630" s="164"/>
      <c r="K630" s="164"/>
      <c r="L630" s="164"/>
      <c r="M630" s="164"/>
      <c r="N630" s="164"/>
      <c r="O630" s="164"/>
      <c r="P630" s="164"/>
      <c r="Q630" s="164"/>
      <c r="R630" s="164"/>
      <c r="S630" s="164"/>
      <c r="T630" s="164"/>
      <c r="U630" s="164"/>
      <c r="V630" s="164"/>
    </row>
    <row r="631" spans="1:22" ht="12">
      <c r="A631" s="137"/>
      <c r="B631" s="101"/>
      <c r="C631" s="137"/>
      <c r="D631" s="164"/>
      <c r="E631" s="164"/>
      <c r="F631" s="164"/>
      <c r="G631" s="164"/>
      <c r="H631" s="164"/>
      <c r="I631" s="164"/>
      <c r="J631" s="164"/>
      <c r="K631" s="164"/>
      <c r="L631" s="164"/>
      <c r="M631" s="164"/>
      <c r="N631" s="164"/>
      <c r="O631" s="164"/>
      <c r="P631" s="164"/>
      <c r="Q631" s="164"/>
      <c r="R631" s="164"/>
      <c r="S631" s="164"/>
      <c r="T631" s="164"/>
      <c r="U631" s="164"/>
      <c r="V631" s="164"/>
    </row>
    <row r="632" spans="1:22" ht="12">
      <c r="A632" s="137"/>
      <c r="B632" s="101"/>
      <c r="C632" s="137"/>
      <c r="D632" s="164"/>
      <c r="E632" s="164"/>
      <c r="F632" s="164"/>
      <c r="G632" s="164"/>
      <c r="H632" s="164"/>
      <c r="I632" s="164"/>
      <c r="J632" s="164"/>
      <c r="K632" s="164"/>
      <c r="L632" s="164"/>
      <c r="M632" s="164"/>
      <c r="N632" s="164"/>
      <c r="O632" s="164"/>
      <c r="P632" s="164"/>
      <c r="Q632" s="164"/>
      <c r="R632" s="164"/>
      <c r="S632" s="164"/>
      <c r="T632" s="164"/>
      <c r="U632" s="164"/>
      <c r="V632" s="164"/>
    </row>
    <row r="633" spans="1:22" ht="12">
      <c r="A633" s="137"/>
      <c r="B633" s="101"/>
      <c r="C633" s="137"/>
      <c r="D633" s="164"/>
      <c r="E633" s="164"/>
      <c r="F633" s="164"/>
      <c r="G633" s="164"/>
      <c r="H633" s="164"/>
      <c r="I633" s="164"/>
      <c r="J633" s="164"/>
      <c r="K633" s="164"/>
      <c r="L633" s="164"/>
      <c r="M633" s="164"/>
      <c r="N633" s="164"/>
      <c r="O633" s="164"/>
      <c r="P633" s="164"/>
      <c r="Q633" s="164"/>
      <c r="R633" s="164"/>
      <c r="S633" s="164"/>
      <c r="T633" s="164"/>
      <c r="U633" s="164"/>
      <c r="V633" s="164"/>
    </row>
    <row r="634" spans="1:22" ht="12">
      <c r="A634" s="137"/>
      <c r="B634" s="101"/>
      <c r="C634" s="137"/>
      <c r="D634" s="164"/>
      <c r="E634" s="164"/>
      <c r="F634" s="164"/>
      <c r="G634" s="164"/>
      <c r="H634" s="164"/>
      <c r="I634" s="164"/>
      <c r="J634" s="164"/>
      <c r="K634" s="164"/>
      <c r="L634" s="164"/>
      <c r="M634" s="164"/>
      <c r="N634" s="164"/>
      <c r="O634" s="164"/>
      <c r="P634" s="164"/>
      <c r="Q634" s="164"/>
      <c r="R634" s="164"/>
      <c r="S634" s="164"/>
      <c r="T634" s="164"/>
      <c r="U634" s="164"/>
      <c r="V634" s="164"/>
    </row>
    <row r="635" spans="1:22" ht="12">
      <c r="A635" s="137"/>
      <c r="B635" s="101"/>
      <c r="C635" s="137"/>
      <c r="D635" s="164"/>
      <c r="E635" s="164"/>
      <c r="F635" s="164"/>
      <c r="G635" s="164"/>
      <c r="H635" s="164"/>
      <c r="I635" s="164"/>
      <c r="J635" s="164"/>
      <c r="K635" s="164"/>
      <c r="L635" s="164"/>
      <c r="M635" s="164"/>
      <c r="N635" s="164"/>
      <c r="O635" s="164"/>
      <c r="P635" s="164"/>
      <c r="Q635" s="164"/>
      <c r="R635" s="164"/>
      <c r="S635" s="164"/>
      <c r="T635" s="164"/>
      <c r="U635" s="164"/>
      <c r="V635" s="164"/>
    </row>
    <row r="636" spans="1:22" ht="12">
      <c r="A636" s="137"/>
      <c r="B636" s="101"/>
      <c r="C636" s="137"/>
      <c r="D636" s="164"/>
      <c r="E636" s="164"/>
      <c r="F636" s="164"/>
      <c r="G636" s="164"/>
      <c r="H636" s="164"/>
      <c r="I636" s="164"/>
      <c r="J636" s="164"/>
      <c r="K636" s="164"/>
      <c r="L636" s="164"/>
      <c r="M636" s="164"/>
      <c r="N636" s="164"/>
      <c r="O636" s="164"/>
      <c r="P636" s="164"/>
      <c r="Q636" s="164"/>
      <c r="R636" s="164"/>
      <c r="S636" s="164"/>
      <c r="T636" s="164"/>
      <c r="U636" s="164"/>
      <c r="V636" s="164"/>
    </row>
    <row r="637" spans="1:22" ht="12">
      <c r="A637" s="137"/>
      <c r="B637" s="101"/>
      <c r="C637" s="137"/>
      <c r="D637" s="164"/>
      <c r="E637" s="164"/>
      <c r="F637" s="164"/>
      <c r="G637" s="164"/>
      <c r="H637" s="164"/>
      <c r="I637" s="164"/>
      <c r="J637" s="164"/>
      <c r="K637" s="164"/>
      <c r="L637" s="164"/>
      <c r="M637" s="164"/>
      <c r="N637" s="164"/>
      <c r="O637" s="164"/>
      <c r="P637" s="164"/>
      <c r="Q637" s="164"/>
      <c r="R637" s="164"/>
      <c r="S637" s="164"/>
      <c r="T637" s="164"/>
      <c r="U637" s="164"/>
      <c r="V637" s="164"/>
    </row>
    <row r="638" spans="1:22" ht="12">
      <c r="A638" s="137"/>
      <c r="B638" s="101"/>
      <c r="C638" s="137"/>
      <c r="D638" s="164"/>
      <c r="E638" s="164"/>
      <c r="F638" s="164"/>
      <c r="G638" s="164"/>
      <c r="H638" s="164"/>
      <c r="I638" s="164"/>
      <c r="J638" s="164"/>
      <c r="K638" s="164"/>
      <c r="L638" s="164"/>
      <c r="M638" s="164"/>
      <c r="N638" s="164"/>
      <c r="O638" s="164"/>
      <c r="P638" s="164"/>
      <c r="Q638" s="164"/>
      <c r="R638" s="164"/>
      <c r="S638" s="164"/>
      <c r="T638" s="164"/>
      <c r="U638" s="164"/>
      <c r="V638" s="164"/>
    </row>
    <row r="639" spans="1:22" ht="12">
      <c r="A639" s="137"/>
      <c r="B639" s="101"/>
      <c r="C639" s="137"/>
      <c r="D639" s="164"/>
      <c r="E639" s="164"/>
      <c r="F639" s="164"/>
      <c r="G639" s="164"/>
      <c r="H639" s="164"/>
      <c r="I639" s="164"/>
      <c r="J639" s="164"/>
      <c r="K639" s="164"/>
      <c r="L639" s="164"/>
      <c r="M639" s="164"/>
      <c r="N639" s="164"/>
      <c r="O639" s="164"/>
      <c r="P639" s="164"/>
      <c r="Q639" s="164"/>
      <c r="R639" s="164"/>
      <c r="S639" s="164"/>
      <c r="T639" s="164"/>
      <c r="U639" s="164"/>
      <c r="V639" s="164"/>
    </row>
    <row r="640" spans="1:22" ht="12">
      <c r="A640" s="137"/>
      <c r="B640" s="101"/>
      <c r="C640" s="137"/>
      <c r="D640" s="164"/>
      <c r="E640" s="164"/>
      <c r="F640" s="164"/>
      <c r="G640" s="164"/>
      <c r="H640" s="164"/>
      <c r="I640" s="164"/>
      <c r="J640" s="164"/>
      <c r="K640" s="164"/>
      <c r="L640" s="164"/>
      <c r="M640" s="164"/>
      <c r="N640" s="164"/>
      <c r="O640" s="164"/>
      <c r="P640" s="164"/>
      <c r="Q640" s="164"/>
      <c r="R640" s="164"/>
      <c r="S640" s="164"/>
      <c r="T640" s="164"/>
      <c r="U640" s="164"/>
      <c r="V640" s="164"/>
    </row>
    <row r="641" spans="1:22" ht="12">
      <c r="A641" s="137"/>
      <c r="B641" s="101"/>
      <c r="C641" s="137"/>
      <c r="D641" s="164"/>
      <c r="E641" s="164"/>
      <c r="F641" s="164"/>
      <c r="G641" s="164"/>
      <c r="H641" s="164"/>
      <c r="I641" s="164"/>
      <c r="J641" s="164"/>
      <c r="K641" s="164"/>
      <c r="L641" s="164"/>
      <c r="M641" s="164"/>
      <c r="N641" s="164"/>
      <c r="O641" s="164"/>
      <c r="P641" s="164"/>
      <c r="Q641" s="164"/>
      <c r="R641" s="164"/>
      <c r="S641" s="164"/>
      <c r="T641" s="164"/>
      <c r="U641" s="164"/>
      <c r="V641" s="164"/>
    </row>
    <row r="642" spans="1:22" ht="12">
      <c r="A642" s="137"/>
      <c r="B642" s="101"/>
      <c r="C642" s="137"/>
      <c r="D642" s="164"/>
      <c r="E642" s="164"/>
      <c r="F642" s="164"/>
      <c r="G642" s="164"/>
      <c r="H642" s="164"/>
      <c r="I642" s="164"/>
      <c r="J642" s="164"/>
      <c r="K642" s="164"/>
      <c r="L642" s="164"/>
      <c r="M642" s="164"/>
      <c r="N642" s="164"/>
      <c r="O642" s="164"/>
      <c r="P642" s="164"/>
      <c r="Q642" s="164"/>
      <c r="R642" s="164"/>
      <c r="S642" s="164"/>
      <c r="T642" s="164"/>
      <c r="U642" s="164"/>
      <c r="V642" s="164"/>
    </row>
    <row r="643" spans="1:22" ht="12">
      <c r="A643" s="137"/>
      <c r="B643" s="101"/>
      <c r="C643" s="137"/>
      <c r="D643" s="164"/>
      <c r="E643" s="164"/>
      <c r="F643" s="164"/>
      <c r="G643" s="164"/>
      <c r="H643" s="164"/>
      <c r="I643" s="164"/>
      <c r="J643" s="164"/>
      <c r="K643" s="164"/>
      <c r="L643" s="164"/>
      <c r="M643" s="164"/>
      <c r="N643" s="164"/>
      <c r="O643" s="164"/>
      <c r="P643" s="164"/>
      <c r="Q643" s="164"/>
      <c r="R643" s="164"/>
      <c r="S643" s="164"/>
      <c r="T643" s="164"/>
      <c r="U643" s="164"/>
      <c r="V643" s="164"/>
    </row>
    <row r="644" spans="1:22" ht="12">
      <c r="A644" s="137"/>
      <c r="B644" s="101"/>
      <c r="C644" s="137"/>
      <c r="D644" s="164"/>
      <c r="E644" s="164"/>
      <c r="F644" s="164"/>
      <c r="G644" s="164"/>
      <c r="H644" s="164"/>
      <c r="I644" s="164"/>
      <c r="J644" s="164"/>
      <c r="K644" s="164"/>
      <c r="L644" s="164"/>
      <c r="M644" s="164"/>
      <c r="N644" s="164"/>
      <c r="O644" s="164"/>
      <c r="P644" s="164"/>
      <c r="Q644" s="164"/>
      <c r="R644" s="164"/>
      <c r="S644" s="164"/>
      <c r="T644" s="164"/>
      <c r="U644" s="164"/>
      <c r="V644" s="164"/>
    </row>
    <row r="645" spans="1:22" ht="12">
      <c r="A645" s="137"/>
      <c r="B645" s="101"/>
      <c r="C645" s="137"/>
      <c r="D645" s="164"/>
      <c r="E645" s="164"/>
      <c r="F645" s="164"/>
      <c r="G645" s="164"/>
      <c r="H645" s="164"/>
      <c r="I645" s="164"/>
      <c r="J645" s="164"/>
      <c r="K645" s="164"/>
      <c r="L645" s="164"/>
      <c r="M645" s="164"/>
      <c r="N645" s="164"/>
      <c r="O645" s="164"/>
      <c r="P645" s="164"/>
      <c r="Q645" s="164"/>
      <c r="R645" s="164"/>
      <c r="S645" s="164"/>
      <c r="T645" s="164"/>
      <c r="U645" s="164"/>
      <c r="V645" s="164"/>
    </row>
    <row r="646" spans="1:22" ht="12">
      <c r="A646" s="137"/>
      <c r="B646" s="101"/>
      <c r="C646" s="137"/>
      <c r="D646" s="164"/>
      <c r="E646" s="164"/>
      <c r="F646" s="164"/>
      <c r="G646" s="164"/>
      <c r="H646" s="164"/>
      <c r="I646" s="164"/>
      <c r="J646" s="164"/>
      <c r="K646" s="164"/>
      <c r="L646" s="164"/>
      <c r="M646" s="164"/>
      <c r="N646" s="164"/>
      <c r="O646" s="164"/>
      <c r="P646" s="164"/>
      <c r="Q646" s="164"/>
      <c r="R646" s="164"/>
      <c r="S646" s="164"/>
      <c r="T646" s="164"/>
      <c r="U646" s="164"/>
      <c r="V646" s="164"/>
    </row>
    <row r="647" spans="1:22" ht="12">
      <c r="A647" s="137"/>
      <c r="B647" s="101"/>
      <c r="C647" s="137"/>
      <c r="D647" s="164"/>
      <c r="E647" s="164"/>
      <c r="F647" s="164"/>
      <c r="G647" s="164"/>
      <c r="H647" s="164"/>
      <c r="I647" s="164"/>
      <c r="J647" s="164"/>
      <c r="K647" s="164"/>
      <c r="L647" s="164"/>
      <c r="M647" s="164"/>
      <c r="N647" s="164"/>
      <c r="O647" s="164"/>
      <c r="P647" s="164"/>
      <c r="Q647" s="164"/>
      <c r="R647" s="164"/>
      <c r="S647" s="164"/>
      <c r="T647" s="164"/>
      <c r="U647" s="164"/>
      <c r="V647" s="164"/>
    </row>
    <row r="648" spans="1:22" ht="12">
      <c r="A648" s="137"/>
      <c r="B648" s="101"/>
      <c r="C648" s="137"/>
      <c r="D648" s="164"/>
      <c r="E648" s="164"/>
      <c r="F648" s="164"/>
      <c r="G648" s="164"/>
      <c r="H648" s="164"/>
      <c r="I648" s="164"/>
      <c r="J648" s="164"/>
      <c r="K648" s="164"/>
      <c r="L648" s="164"/>
      <c r="M648" s="164"/>
      <c r="N648" s="164"/>
      <c r="O648" s="164"/>
      <c r="P648" s="164"/>
      <c r="Q648" s="164"/>
      <c r="R648" s="164"/>
      <c r="S648" s="164"/>
      <c r="T648" s="164"/>
      <c r="U648" s="164"/>
      <c r="V648" s="164"/>
    </row>
    <row r="649" spans="1:22" ht="12">
      <c r="A649" s="137"/>
      <c r="B649" s="101"/>
      <c r="C649" s="137"/>
      <c r="D649" s="164"/>
      <c r="E649" s="164"/>
      <c r="F649" s="164"/>
      <c r="G649" s="164"/>
      <c r="H649" s="164"/>
      <c r="I649" s="164"/>
      <c r="J649" s="164"/>
      <c r="K649" s="164"/>
      <c r="L649" s="164"/>
      <c r="M649" s="164"/>
      <c r="N649" s="164"/>
      <c r="O649" s="164"/>
      <c r="P649" s="164"/>
      <c r="Q649" s="164"/>
      <c r="R649" s="164"/>
      <c r="S649" s="164"/>
      <c r="T649" s="164"/>
      <c r="U649" s="164"/>
      <c r="V649" s="164"/>
    </row>
    <row r="650" spans="1:22" ht="12">
      <c r="A650" s="137"/>
      <c r="B650" s="101"/>
      <c r="C650" s="137"/>
      <c r="D650" s="164"/>
      <c r="E650" s="164"/>
      <c r="F650" s="164"/>
      <c r="G650" s="164"/>
      <c r="H650" s="164"/>
      <c r="I650" s="164"/>
      <c r="J650" s="164"/>
      <c r="K650" s="164"/>
      <c r="L650" s="164"/>
      <c r="M650" s="164"/>
      <c r="N650" s="164"/>
      <c r="O650" s="164"/>
      <c r="P650" s="164"/>
      <c r="Q650" s="164"/>
      <c r="R650" s="164"/>
      <c r="S650" s="164"/>
      <c r="T650" s="164"/>
      <c r="U650" s="164"/>
      <c r="V650" s="164"/>
    </row>
    <row r="651" spans="1:22" ht="12">
      <c r="A651" s="137"/>
      <c r="B651" s="101"/>
      <c r="C651" s="137"/>
      <c r="D651" s="164"/>
      <c r="E651" s="164"/>
      <c r="F651" s="164"/>
      <c r="G651" s="164"/>
      <c r="H651" s="164"/>
      <c r="I651" s="164"/>
      <c r="J651" s="164"/>
      <c r="K651" s="164"/>
      <c r="L651" s="164"/>
      <c r="M651" s="164"/>
      <c r="N651" s="164"/>
      <c r="O651" s="164"/>
      <c r="P651" s="164"/>
      <c r="Q651" s="164"/>
      <c r="R651" s="164"/>
      <c r="S651" s="164"/>
      <c r="T651" s="164"/>
      <c r="U651" s="164"/>
      <c r="V651" s="164"/>
    </row>
    <row r="652" spans="1:22" ht="12">
      <c r="A652" s="137"/>
      <c r="B652" s="101"/>
      <c r="C652" s="137"/>
      <c r="D652" s="164"/>
      <c r="E652" s="164"/>
      <c r="F652" s="164"/>
      <c r="G652" s="164"/>
      <c r="H652" s="164"/>
      <c r="I652" s="164"/>
      <c r="J652" s="164"/>
      <c r="K652" s="164"/>
      <c r="L652" s="164"/>
      <c r="M652" s="164"/>
      <c r="N652" s="164"/>
      <c r="O652" s="164"/>
      <c r="P652" s="164"/>
      <c r="Q652" s="164"/>
      <c r="R652" s="164"/>
      <c r="S652" s="164"/>
      <c r="T652" s="164"/>
      <c r="U652" s="164"/>
      <c r="V652" s="164"/>
    </row>
    <row r="653" spans="1:22" ht="12">
      <c r="A653" s="137"/>
      <c r="B653" s="101"/>
      <c r="C653" s="137"/>
      <c r="D653" s="164"/>
      <c r="E653" s="164"/>
      <c r="F653" s="164"/>
      <c r="G653" s="164"/>
      <c r="H653" s="164"/>
      <c r="I653" s="164"/>
      <c r="J653" s="164"/>
      <c r="K653" s="164"/>
      <c r="L653" s="164"/>
      <c r="M653" s="164"/>
      <c r="N653" s="164"/>
      <c r="O653" s="164"/>
      <c r="P653" s="164"/>
      <c r="Q653" s="164"/>
      <c r="R653" s="164"/>
      <c r="S653" s="164"/>
      <c r="T653" s="164"/>
      <c r="U653" s="164"/>
      <c r="V653" s="164"/>
    </row>
    <row r="654" spans="1:22" ht="12">
      <c r="A654" s="137"/>
      <c r="B654" s="101"/>
      <c r="C654" s="137"/>
      <c r="D654" s="164"/>
      <c r="E654" s="164"/>
      <c r="F654" s="164"/>
      <c r="G654" s="164"/>
      <c r="H654" s="164"/>
      <c r="I654" s="164"/>
      <c r="J654" s="164"/>
      <c r="K654" s="164"/>
      <c r="L654" s="164"/>
      <c r="M654" s="164"/>
      <c r="N654" s="164"/>
      <c r="O654" s="164"/>
      <c r="P654" s="164"/>
      <c r="Q654" s="164"/>
      <c r="R654" s="164"/>
      <c r="S654" s="164"/>
      <c r="T654" s="164"/>
      <c r="U654" s="164"/>
      <c r="V654" s="164"/>
    </row>
    <row r="655" spans="1:22" ht="12">
      <c r="A655" s="137"/>
      <c r="B655" s="101"/>
      <c r="C655" s="137"/>
      <c r="D655" s="164"/>
      <c r="E655" s="164"/>
      <c r="F655" s="164"/>
      <c r="G655" s="164"/>
      <c r="H655" s="164"/>
      <c r="I655" s="164"/>
      <c r="J655" s="164"/>
      <c r="K655" s="164"/>
      <c r="L655" s="164"/>
      <c r="M655" s="164"/>
      <c r="N655" s="164"/>
      <c r="O655" s="164"/>
      <c r="P655" s="164"/>
      <c r="Q655" s="164"/>
      <c r="R655" s="164"/>
      <c r="S655" s="164"/>
      <c r="T655" s="164"/>
      <c r="U655" s="164"/>
      <c r="V655" s="164"/>
    </row>
    <row r="656" spans="1:22" ht="12">
      <c r="A656" s="137"/>
      <c r="B656" s="101"/>
      <c r="C656" s="137"/>
      <c r="D656" s="164"/>
      <c r="E656" s="164"/>
      <c r="F656" s="164"/>
      <c r="G656" s="164"/>
      <c r="H656" s="164"/>
      <c r="I656" s="164"/>
      <c r="J656" s="164"/>
      <c r="K656" s="164"/>
      <c r="L656" s="164"/>
      <c r="M656" s="164"/>
      <c r="N656" s="164"/>
      <c r="O656" s="164"/>
      <c r="P656" s="164"/>
      <c r="Q656" s="164"/>
      <c r="R656" s="164"/>
      <c r="S656" s="164"/>
      <c r="T656" s="164"/>
      <c r="U656" s="164"/>
      <c r="V656" s="164"/>
    </row>
    <row r="657" spans="1:22" ht="12">
      <c r="A657" s="137"/>
      <c r="B657" s="101"/>
      <c r="C657" s="137"/>
      <c r="D657" s="164"/>
      <c r="E657" s="164"/>
      <c r="F657" s="164"/>
      <c r="G657" s="164"/>
      <c r="H657" s="164"/>
      <c r="I657" s="164"/>
      <c r="J657" s="164"/>
      <c r="K657" s="164"/>
      <c r="L657" s="164"/>
      <c r="M657" s="164"/>
      <c r="N657" s="164"/>
      <c r="O657" s="164"/>
      <c r="P657" s="164"/>
      <c r="Q657" s="164"/>
      <c r="R657" s="164"/>
      <c r="S657" s="164"/>
      <c r="T657" s="164"/>
      <c r="U657" s="164"/>
      <c r="V657" s="164"/>
    </row>
    <row r="658" spans="1:22" ht="12">
      <c r="A658" s="137"/>
      <c r="B658" s="101"/>
      <c r="C658" s="137"/>
      <c r="D658" s="164"/>
      <c r="E658" s="164"/>
      <c r="F658" s="164"/>
      <c r="G658" s="164"/>
      <c r="H658" s="164"/>
      <c r="I658" s="164"/>
      <c r="J658" s="164"/>
      <c r="K658" s="164"/>
      <c r="L658" s="164"/>
      <c r="M658" s="164"/>
      <c r="N658" s="164"/>
      <c r="O658" s="164"/>
      <c r="P658" s="164"/>
      <c r="Q658" s="164"/>
      <c r="R658" s="164"/>
      <c r="S658" s="164"/>
      <c r="T658" s="164"/>
      <c r="U658" s="164"/>
      <c r="V658" s="164"/>
    </row>
    <row r="659" spans="1:22" ht="12">
      <c r="A659" s="137"/>
      <c r="B659" s="101"/>
      <c r="C659" s="137"/>
      <c r="D659" s="164"/>
      <c r="E659" s="164"/>
      <c r="F659" s="164"/>
      <c r="G659" s="164"/>
      <c r="H659" s="164"/>
      <c r="I659" s="164"/>
      <c r="J659" s="164"/>
      <c r="K659" s="164"/>
      <c r="L659" s="164"/>
      <c r="M659" s="164"/>
      <c r="N659" s="164"/>
      <c r="O659" s="164"/>
      <c r="P659" s="164"/>
      <c r="Q659" s="164"/>
      <c r="R659" s="164"/>
      <c r="S659" s="164"/>
      <c r="T659" s="164"/>
      <c r="U659" s="164"/>
      <c r="V659" s="164"/>
    </row>
    <row r="660" spans="1:22" ht="12">
      <c r="A660" s="137"/>
      <c r="B660" s="101"/>
      <c r="C660" s="137"/>
      <c r="D660" s="164"/>
      <c r="E660" s="164"/>
      <c r="F660" s="164"/>
      <c r="G660" s="164"/>
      <c r="H660" s="164"/>
      <c r="I660" s="164"/>
      <c r="J660" s="164"/>
      <c r="K660" s="164"/>
      <c r="L660" s="164"/>
      <c r="M660" s="164"/>
      <c r="N660" s="164"/>
      <c r="O660" s="164"/>
      <c r="P660" s="164"/>
      <c r="Q660" s="164"/>
      <c r="R660" s="164"/>
      <c r="S660" s="164"/>
      <c r="T660" s="164"/>
      <c r="U660" s="164"/>
      <c r="V660" s="164"/>
    </row>
    <row r="661" spans="1:22" ht="12">
      <c r="A661" s="137"/>
      <c r="B661" s="101"/>
      <c r="C661" s="137"/>
      <c r="D661" s="164"/>
      <c r="E661" s="164"/>
      <c r="F661" s="164"/>
      <c r="G661" s="164"/>
      <c r="H661" s="164"/>
      <c r="I661" s="164"/>
      <c r="J661" s="164"/>
      <c r="K661" s="164"/>
      <c r="L661" s="164"/>
      <c r="M661" s="164"/>
      <c r="N661" s="164"/>
      <c r="O661" s="164"/>
      <c r="P661" s="164"/>
      <c r="Q661" s="164"/>
      <c r="R661" s="164"/>
      <c r="S661" s="164"/>
      <c r="T661" s="164"/>
      <c r="U661" s="164"/>
      <c r="V661" s="164"/>
    </row>
    <row r="662" spans="1:22" ht="12">
      <c r="A662" s="137"/>
      <c r="B662" s="101"/>
      <c r="C662" s="137"/>
      <c r="D662" s="164"/>
      <c r="E662" s="164"/>
      <c r="F662" s="164"/>
      <c r="G662" s="164"/>
      <c r="H662" s="164"/>
      <c r="I662" s="164"/>
      <c r="J662" s="164"/>
      <c r="K662" s="164"/>
      <c r="L662" s="164"/>
      <c r="M662" s="164"/>
      <c r="N662" s="164"/>
      <c r="O662" s="164"/>
      <c r="P662" s="164"/>
      <c r="Q662" s="164"/>
      <c r="R662" s="164"/>
      <c r="S662" s="164"/>
      <c r="T662" s="164"/>
      <c r="U662" s="164"/>
      <c r="V662" s="164"/>
    </row>
    <row r="663" spans="1:22" ht="12">
      <c r="A663" s="137"/>
      <c r="B663" s="101"/>
      <c r="C663" s="137"/>
      <c r="D663" s="164"/>
      <c r="E663" s="164"/>
      <c r="F663" s="164"/>
      <c r="G663" s="164"/>
      <c r="H663" s="164"/>
      <c r="I663" s="164"/>
      <c r="J663" s="164"/>
      <c r="K663" s="164"/>
      <c r="L663" s="164"/>
      <c r="M663" s="164"/>
      <c r="N663" s="164"/>
      <c r="O663" s="164"/>
      <c r="P663" s="164"/>
      <c r="Q663" s="164"/>
      <c r="R663" s="164"/>
      <c r="S663" s="164"/>
      <c r="T663" s="164"/>
      <c r="U663" s="164"/>
      <c r="V663" s="164"/>
    </row>
    <row r="664" spans="1:22" ht="12">
      <c r="A664" s="137"/>
      <c r="B664" s="101"/>
      <c r="C664" s="137"/>
      <c r="D664" s="164"/>
      <c r="E664" s="164"/>
      <c r="F664" s="164"/>
      <c r="G664" s="164"/>
      <c r="H664" s="164"/>
      <c r="I664" s="164"/>
      <c r="J664" s="164"/>
      <c r="K664" s="164"/>
      <c r="L664" s="164"/>
      <c r="M664" s="164"/>
      <c r="N664" s="164"/>
      <c r="O664" s="164"/>
      <c r="P664" s="164"/>
      <c r="Q664" s="164"/>
      <c r="R664" s="164"/>
      <c r="S664" s="164"/>
      <c r="T664" s="164"/>
      <c r="U664" s="164"/>
      <c r="V664" s="164"/>
    </row>
    <row r="665" spans="1:22" ht="12">
      <c r="A665" s="137"/>
      <c r="B665" s="101"/>
      <c r="C665" s="137"/>
      <c r="D665" s="164"/>
      <c r="E665" s="164"/>
      <c r="F665" s="164"/>
      <c r="G665" s="164"/>
      <c r="H665" s="164"/>
      <c r="I665" s="164"/>
      <c r="J665" s="164"/>
      <c r="K665" s="164"/>
      <c r="L665" s="164"/>
      <c r="M665" s="164"/>
      <c r="N665" s="164"/>
      <c r="O665" s="164"/>
      <c r="P665" s="164"/>
      <c r="Q665" s="164"/>
      <c r="R665" s="164"/>
      <c r="S665" s="164"/>
      <c r="T665" s="164"/>
      <c r="U665" s="164"/>
      <c r="V665" s="164"/>
    </row>
    <row r="666" spans="1:22" ht="12">
      <c r="A666" s="137"/>
      <c r="B666" s="101"/>
      <c r="C666" s="137"/>
      <c r="D666" s="164"/>
      <c r="E666" s="164"/>
      <c r="F666" s="164"/>
      <c r="G666" s="164"/>
      <c r="H666" s="164"/>
      <c r="I666" s="164"/>
      <c r="J666" s="164"/>
      <c r="K666" s="164"/>
      <c r="L666" s="164"/>
      <c r="M666" s="164"/>
      <c r="N666" s="164"/>
      <c r="O666" s="164"/>
      <c r="P666" s="164"/>
      <c r="Q666" s="164"/>
      <c r="R666" s="164"/>
      <c r="S666" s="164"/>
      <c r="T666" s="164"/>
      <c r="U666" s="164"/>
      <c r="V666" s="164"/>
    </row>
    <row r="667" spans="1:22" ht="12">
      <c r="A667" s="137"/>
      <c r="B667" s="101"/>
      <c r="C667" s="137"/>
      <c r="D667" s="164"/>
      <c r="E667" s="164"/>
      <c r="F667" s="164"/>
      <c r="G667" s="164"/>
      <c r="H667" s="164"/>
      <c r="I667" s="164"/>
      <c r="J667" s="164"/>
      <c r="K667" s="164"/>
      <c r="L667" s="164"/>
      <c r="M667" s="164"/>
      <c r="N667" s="164"/>
      <c r="O667" s="164"/>
      <c r="P667" s="164"/>
      <c r="Q667" s="164"/>
      <c r="R667" s="164"/>
      <c r="S667" s="164"/>
      <c r="T667" s="164"/>
      <c r="U667" s="164"/>
      <c r="V667" s="164"/>
    </row>
    <row r="668" spans="1:22" ht="12">
      <c r="A668" s="137"/>
      <c r="B668" s="101"/>
      <c r="C668" s="137"/>
      <c r="D668" s="164"/>
      <c r="E668" s="164"/>
      <c r="F668" s="164"/>
      <c r="G668" s="164"/>
      <c r="H668" s="164"/>
      <c r="I668" s="164"/>
      <c r="J668" s="164"/>
      <c r="K668" s="164"/>
      <c r="L668" s="164"/>
      <c r="M668" s="164"/>
      <c r="N668" s="164"/>
      <c r="O668" s="164"/>
      <c r="P668" s="164"/>
      <c r="Q668" s="164"/>
      <c r="R668" s="164"/>
      <c r="S668" s="164"/>
      <c r="T668" s="164"/>
      <c r="U668" s="164"/>
      <c r="V668" s="164"/>
    </row>
    <row r="669" spans="1:22" ht="12">
      <c r="A669" s="137"/>
      <c r="B669" s="101"/>
      <c r="C669" s="137"/>
      <c r="D669" s="164"/>
      <c r="E669" s="164"/>
      <c r="F669" s="164"/>
      <c r="G669" s="164"/>
      <c r="H669" s="164"/>
      <c r="I669" s="164"/>
      <c r="J669" s="164"/>
      <c r="K669" s="164"/>
      <c r="L669" s="164"/>
      <c r="M669" s="164"/>
      <c r="N669" s="164"/>
      <c r="O669" s="164"/>
      <c r="P669" s="164"/>
      <c r="Q669" s="164"/>
      <c r="R669" s="164"/>
      <c r="S669" s="164"/>
      <c r="T669" s="164"/>
      <c r="U669" s="164"/>
      <c r="V669" s="164"/>
    </row>
    <row r="670" spans="1:22" ht="12">
      <c r="A670" s="137"/>
      <c r="B670" s="101"/>
      <c r="C670" s="137"/>
      <c r="D670" s="164"/>
      <c r="E670" s="164"/>
      <c r="F670" s="164"/>
      <c r="G670" s="164"/>
      <c r="H670" s="164"/>
      <c r="I670" s="164"/>
      <c r="J670" s="164"/>
      <c r="K670" s="164"/>
      <c r="L670" s="164"/>
      <c r="M670" s="164"/>
      <c r="N670" s="164"/>
      <c r="O670" s="164"/>
      <c r="P670" s="164"/>
      <c r="Q670" s="164"/>
      <c r="R670" s="164"/>
      <c r="S670" s="164"/>
      <c r="T670" s="164"/>
      <c r="U670" s="164"/>
      <c r="V670" s="164"/>
    </row>
    <row r="671" spans="1:22" ht="12">
      <c r="A671" s="137"/>
      <c r="B671" s="101"/>
      <c r="C671" s="137"/>
      <c r="D671" s="164"/>
      <c r="E671" s="164"/>
      <c r="F671" s="164"/>
      <c r="G671" s="164"/>
      <c r="H671" s="164"/>
      <c r="I671" s="164"/>
      <c r="J671" s="164"/>
      <c r="K671" s="164"/>
      <c r="L671" s="164"/>
      <c r="M671" s="164"/>
      <c r="N671" s="164"/>
      <c r="O671" s="164"/>
      <c r="P671" s="164"/>
      <c r="Q671" s="164"/>
      <c r="R671" s="164"/>
      <c r="S671" s="164"/>
      <c r="T671" s="164"/>
      <c r="U671" s="164"/>
      <c r="V671" s="164"/>
    </row>
    <row r="672" spans="1:22" ht="12">
      <c r="A672" s="137"/>
      <c r="B672" s="101"/>
      <c r="C672" s="137"/>
      <c r="D672" s="164"/>
      <c r="E672" s="164"/>
      <c r="F672" s="164"/>
      <c r="G672" s="164"/>
      <c r="H672" s="164"/>
      <c r="I672" s="164"/>
      <c r="J672" s="164"/>
      <c r="K672" s="164"/>
      <c r="L672" s="164"/>
      <c r="M672" s="164"/>
      <c r="N672" s="164"/>
      <c r="O672" s="164"/>
      <c r="P672" s="164"/>
      <c r="Q672" s="164"/>
      <c r="R672" s="164"/>
      <c r="S672" s="164"/>
      <c r="T672" s="164"/>
      <c r="U672" s="164"/>
      <c r="V672" s="164"/>
    </row>
    <row r="673" spans="1:22" ht="12">
      <c r="A673" s="137"/>
      <c r="B673" s="101"/>
      <c r="C673" s="137"/>
      <c r="D673" s="164"/>
      <c r="E673" s="164"/>
      <c r="F673" s="164"/>
      <c r="G673" s="164"/>
      <c r="H673" s="164"/>
      <c r="I673" s="164"/>
      <c r="J673" s="164"/>
      <c r="K673" s="164"/>
      <c r="L673" s="164"/>
      <c r="M673" s="164"/>
      <c r="N673" s="164"/>
      <c r="O673" s="164"/>
      <c r="P673" s="164"/>
      <c r="Q673" s="164"/>
      <c r="R673" s="164"/>
      <c r="S673" s="164"/>
      <c r="T673" s="164"/>
      <c r="U673" s="164"/>
      <c r="V673" s="164"/>
    </row>
    <row r="674" spans="1:22" ht="12">
      <c r="A674" s="137"/>
      <c r="B674" s="101"/>
      <c r="C674" s="137"/>
      <c r="D674" s="164"/>
      <c r="E674" s="164"/>
      <c r="F674" s="164"/>
      <c r="G674" s="164"/>
      <c r="H674" s="164"/>
      <c r="I674" s="164"/>
      <c r="J674" s="164"/>
      <c r="K674" s="164"/>
      <c r="L674" s="164"/>
      <c r="M674" s="164"/>
      <c r="N674" s="164"/>
      <c r="O674" s="164"/>
      <c r="P674" s="164"/>
      <c r="Q674" s="164"/>
      <c r="R674" s="164"/>
      <c r="S674" s="164"/>
      <c r="T674" s="164"/>
      <c r="U674" s="164"/>
      <c r="V674" s="164"/>
    </row>
    <row r="675" spans="1:22" ht="12">
      <c r="A675" s="137"/>
      <c r="B675" s="101"/>
      <c r="C675" s="137"/>
      <c r="D675" s="164"/>
      <c r="E675" s="164"/>
      <c r="F675" s="164"/>
      <c r="G675" s="164"/>
      <c r="H675" s="164"/>
      <c r="I675" s="164"/>
      <c r="J675" s="164"/>
      <c r="K675" s="164"/>
      <c r="L675" s="164"/>
      <c r="M675" s="164"/>
      <c r="N675" s="164"/>
      <c r="O675" s="164"/>
      <c r="P675" s="164"/>
      <c r="Q675" s="164"/>
      <c r="R675" s="164"/>
      <c r="S675" s="164"/>
      <c r="T675" s="164"/>
      <c r="U675" s="164"/>
      <c r="V675" s="164"/>
    </row>
    <row r="676" spans="1:22" ht="12">
      <c r="A676" s="137"/>
      <c r="B676" s="101"/>
      <c r="C676" s="137"/>
      <c r="D676" s="164"/>
      <c r="E676" s="164"/>
      <c r="F676" s="164"/>
      <c r="G676" s="164"/>
      <c r="H676" s="164"/>
      <c r="I676" s="164"/>
      <c r="J676" s="164"/>
      <c r="K676" s="164"/>
      <c r="L676" s="164"/>
      <c r="M676" s="164"/>
      <c r="N676" s="164"/>
      <c r="O676" s="164"/>
      <c r="P676" s="164"/>
      <c r="Q676" s="164"/>
      <c r="R676" s="164"/>
      <c r="S676" s="164"/>
      <c r="T676" s="164"/>
      <c r="U676" s="164"/>
      <c r="V676" s="164"/>
    </row>
    <row r="677" spans="1:22" ht="12">
      <c r="A677" s="137"/>
      <c r="B677" s="101"/>
      <c r="C677" s="137"/>
      <c r="D677" s="164"/>
      <c r="E677" s="164"/>
      <c r="F677" s="164"/>
      <c r="G677" s="164"/>
      <c r="H677" s="164"/>
      <c r="I677" s="164"/>
      <c r="J677" s="164"/>
      <c r="K677" s="164"/>
      <c r="L677" s="164"/>
      <c r="M677" s="164"/>
      <c r="N677" s="164"/>
      <c r="O677" s="164"/>
      <c r="P677" s="164"/>
      <c r="Q677" s="164"/>
      <c r="R677" s="164"/>
      <c r="S677" s="164"/>
      <c r="T677" s="164"/>
      <c r="U677" s="164"/>
      <c r="V677" s="164"/>
    </row>
    <row r="678" spans="1:22" ht="12">
      <c r="A678" s="137"/>
      <c r="B678" s="101"/>
      <c r="C678" s="137"/>
      <c r="D678" s="164"/>
      <c r="E678" s="164"/>
      <c r="F678" s="164"/>
      <c r="G678" s="164"/>
      <c r="H678" s="164"/>
      <c r="I678" s="164"/>
      <c r="J678" s="164"/>
      <c r="K678" s="164"/>
      <c r="L678" s="164"/>
      <c r="M678" s="164"/>
      <c r="N678" s="164"/>
      <c r="O678" s="164"/>
      <c r="P678" s="164"/>
      <c r="Q678" s="164"/>
      <c r="R678" s="164"/>
      <c r="S678" s="164"/>
      <c r="T678" s="164"/>
      <c r="U678" s="164"/>
      <c r="V678" s="164"/>
    </row>
    <row r="679" spans="1:22" ht="12">
      <c r="A679" s="137"/>
      <c r="B679" s="101"/>
      <c r="C679" s="137"/>
      <c r="D679" s="164"/>
      <c r="E679" s="164"/>
      <c r="F679" s="164"/>
      <c r="G679" s="164"/>
      <c r="H679" s="164"/>
      <c r="I679" s="164"/>
      <c r="J679" s="164"/>
      <c r="K679" s="164"/>
      <c r="L679" s="164"/>
      <c r="M679" s="164"/>
      <c r="N679" s="164"/>
      <c r="O679" s="164"/>
      <c r="P679" s="164"/>
      <c r="Q679" s="164"/>
      <c r="R679" s="164"/>
      <c r="S679" s="164"/>
      <c r="T679" s="164"/>
      <c r="U679" s="164"/>
      <c r="V679" s="164"/>
    </row>
    <row r="680" spans="1:22" ht="12">
      <c r="A680" s="137"/>
      <c r="B680" s="101"/>
      <c r="C680" s="137"/>
      <c r="D680" s="164"/>
      <c r="E680" s="164"/>
      <c r="F680" s="164"/>
      <c r="G680" s="164"/>
      <c r="H680" s="164"/>
      <c r="I680" s="164"/>
      <c r="J680" s="164"/>
      <c r="K680" s="164"/>
      <c r="L680" s="164"/>
      <c r="M680" s="164"/>
      <c r="N680" s="164"/>
      <c r="O680" s="164"/>
      <c r="P680" s="164"/>
      <c r="Q680" s="164"/>
      <c r="R680" s="164"/>
      <c r="S680" s="164"/>
      <c r="T680" s="164"/>
      <c r="U680" s="164"/>
      <c r="V680" s="164"/>
    </row>
    <row r="681" spans="1:22" ht="12">
      <c r="A681" s="137"/>
      <c r="B681" s="101"/>
      <c r="C681" s="137"/>
      <c r="D681" s="164"/>
      <c r="E681" s="164"/>
      <c r="F681" s="164"/>
      <c r="G681" s="164"/>
      <c r="H681" s="164"/>
      <c r="I681" s="164"/>
      <c r="J681" s="164"/>
      <c r="K681" s="164"/>
      <c r="L681" s="164"/>
      <c r="M681" s="164"/>
      <c r="N681" s="164"/>
      <c r="O681" s="164"/>
      <c r="P681" s="164"/>
      <c r="Q681" s="164"/>
      <c r="R681" s="164"/>
      <c r="S681" s="164"/>
      <c r="T681" s="164"/>
      <c r="U681" s="164"/>
      <c r="V681" s="164"/>
    </row>
    <row r="682" spans="1:22" ht="12">
      <c r="A682" s="137"/>
      <c r="B682" s="101"/>
      <c r="C682" s="137"/>
      <c r="D682" s="164"/>
      <c r="E682" s="164"/>
      <c r="F682" s="164"/>
      <c r="G682" s="164"/>
      <c r="H682" s="164"/>
      <c r="I682" s="164"/>
      <c r="J682" s="164"/>
      <c r="K682" s="164"/>
      <c r="L682" s="164"/>
      <c r="M682" s="164"/>
      <c r="N682" s="164"/>
      <c r="O682" s="164"/>
      <c r="P682" s="164"/>
      <c r="Q682" s="164"/>
      <c r="R682" s="164"/>
      <c r="S682" s="164"/>
      <c r="T682" s="164"/>
      <c r="U682" s="164"/>
      <c r="V682" s="164"/>
    </row>
    <row r="683" spans="1:22" ht="12">
      <c r="A683" s="137"/>
      <c r="B683" s="101"/>
      <c r="C683" s="137"/>
      <c r="D683" s="164"/>
      <c r="E683" s="164"/>
      <c r="F683" s="164"/>
      <c r="G683" s="164"/>
      <c r="H683" s="164"/>
      <c r="I683" s="164"/>
      <c r="J683" s="164"/>
      <c r="K683" s="164"/>
      <c r="L683" s="164"/>
      <c r="M683" s="164"/>
      <c r="N683" s="164"/>
      <c r="O683" s="164"/>
      <c r="P683" s="164"/>
      <c r="Q683" s="164"/>
      <c r="R683" s="164"/>
      <c r="S683" s="164"/>
      <c r="T683" s="164"/>
      <c r="U683" s="164"/>
      <c r="V683" s="164"/>
    </row>
    <row r="684" spans="1:22" ht="12">
      <c r="A684" s="137"/>
      <c r="B684" s="101"/>
      <c r="C684" s="137"/>
      <c r="D684" s="164"/>
      <c r="E684" s="164"/>
      <c r="F684" s="164"/>
      <c r="G684" s="164"/>
      <c r="H684" s="164"/>
      <c r="I684" s="164"/>
      <c r="J684" s="164"/>
      <c r="K684" s="164"/>
      <c r="L684" s="164"/>
      <c r="M684" s="164"/>
      <c r="N684" s="164"/>
      <c r="O684" s="164"/>
      <c r="P684" s="164"/>
      <c r="Q684" s="164"/>
      <c r="R684" s="164"/>
      <c r="S684" s="164"/>
      <c r="T684" s="164"/>
      <c r="U684" s="164"/>
      <c r="V684" s="164"/>
    </row>
    <row r="685" spans="1:22" ht="12">
      <c r="A685" s="137"/>
      <c r="B685" s="101"/>
      <c r="C685" s="137"/>
      <c r="D685" s="164"/>
      <c r="E685" s="164"/>
      <c r="F685" s="164"/>
      <c r="G685" s="164"/>
      <c r="H685" s="164"/>
      <c r="I685" s="164"/>
      <c r="J685" s="164"/>
      <c r="K685" s="164"/>
      <c r="L685" s="164"/>
      <c r="M685" s="164"/>
      <c r="N685" s="164"/>
      <c r="O685" s="164"/>
      <c r="P685" s="164"/>
      <c r="Q685" s="164"/>
      <c r="R685" s="164"/>
      <c r="S685" s="164"/>
      <c r="T685" s="164"/>
      <c r="U685" s="164"/>
      <c r="V685" s="164"/>
    </row>
    <row r="686" spans="1:22" ht="12">
      <c r="A686" s="137"/>
      <c r="B686" s="101"/>
      <c r="C686" s="137"/>
      <c r="D686" s="164"/>
      <c r="E686" s="164"/>
      <c r="F686" s="164"/>
      <c r="G686" s="164"/>
      <c r="H686" s="164"/>
      <c r="I686" s="164"/>
      <c r="J686" s="164"/>
      <c r="K686" s="164"/>
      <c r="L686" s="164"/>
      <c r="M686" s="164"/>
      <c r="N686" s="164"/>
      <c r="O686" s="164"/>
      <c r="P686" s="164"/>
      <c r="Q686" s="164"/>
      <c r="R686" s="164"/>
      <c r="S686" s="164"/>
      <c r="T686" s="164"/>
      <c r="U686" s="164"/>
      <c r="V686" s="164"/>
    </row>
    <row r="687" spans="1:22" ht="12">
      <c r="A687" s="137"/>
      <c r="B687" s="101"/>
      <c r="C687" s="137"/>
      <c r="D687" s="164"/>
      <c r="E687" s="164"/>
      <c r="F687" s="164"/>
      <c r="G687" s="164"/>
      <c r="H687" s="164"/>
      <c r="I687" s="164"/>
      <c r="J687" s="164"/>
      <c r="K687" s="164"/>
      <c r="L687" s="164"/>
      <c r="M687" s="164"/>
      <c r="N687" s="164"/>
      <c r="O687" s="164"/>
      <c r="P687" s="164"/>
      <c r="Q687" s="164"/>
      <c r="R687" s="164"/>
      <c r="S687" s="164"/>
      <c r="T687" s="164"/>
      <c r="U687" s="164"/>
      <c r="V687" s="164"/>
    </row>
    <row r="688" spans="1:22" ht="12">
      <c r="A688" s="137"/>
      <c r="B688" s="101"/>
      <c r="C688" s="137"/>
      <c r="D688" s="164"/>
      <c r="E688" s="164"/>
      <c r="F688" s="164"/>
      <c r="G688" s="164"/>
      <c r="H688" s="164"/>
      <c r="I688" s="164"/>
      <c r="J688" s="164"/>
      <c r="K688" s="164"/>
      <c r="L688" s="164"/>
      <c r="M688" s="164"/>
      <c r="N688" s="164"/>
      <c r="O688" s="164"/>
      <c r="P688" s="164"/>
      <c r="Q688" s="164"/>
      <c r="R688" s="164"/>
      <c r="S688" s="164"/>
      <c r="T688" s="164"/>
      <c r="U688" s="164"/>
      <c r="V688" s="164"/>
    </row>
    <row r="689" spans="1:22" ht="12">
      <c r="A689" s="137"/>
      <c r="B689" s="101"/>
      <c r="C689" s="137"/>
      <c r="D689" s="164"/>
      <c r="E689" s="164"/>
      <c r="F689" s="164"/>
      <c r="G689" s="164"/>
      <c r="H689" s="164"/>
      <c r="I689" s="164"/>
      <c r="J689" s="164"/>
      <c r="K689" s="164"/>
      <c r="L689" s="164"/>
      <c r="M689" s="164"/>
      <c r="N689" s="164"/>
      <c r="O689" s="164"/>
      <c r="P689" s="164"/>
      <c r="Q689" s="164"/>
      <c r="R689" s="164"/>
      <c r="S689" s="164"/>
      <c r="T689" s="164"/>
      <c r="U689" s="164"/>
      <c r="V689" s="164"/>
    </row>
    <row r="690" spans="1:22" ht="12">
      <c r="A690" s="137"/>
      <c r="B690" s="101"/>
      <c r="C690" s="137"/>
      <c r="D690" s="164"/>
      <c r="E690" s="164"/>
      <c r="F690" s="164"/>
      <c r="G690" s="164"/>
      <c r="H690" s="164"/>
      <c r="I690" s="164"/>
      <c r="J690" s="164"/>
      <c r="K690" s="164"/>
      <c r="L690" s="164"/>
      <c r="M690" s="164"/>
      <c r="N690" s="164"/>
      <c r="O690" s="164"/>
      <c r="P690" s="164"/>
      <c r="Q690" s="164"/>
      <c r="R690" s="164"/>
      <c r="S690" s="164"/>
      <c r="T690" s="164"/>
      <c r="U690" s="164"/>
      <c r="V690" s="164"/>
    </row>
    <row r="691" spans="1:22" ht="12">
      <c r="A691" s="137"/>
      <c r="B691" s="101"/>
      <c r="C691" s="137"/>
      <c r="D691" s="164"/>
      <c r="E691" s="164"/>
      <c r="F691" s="164"/>
      <c r="G691" s="164"/>
      <c r="H691" s="164"/>
      <c r="I691" s="164"/>
      <c r="J691" s="164"/>
      <c r="K691" s="164"/>
      <c r="L691" s="164"/>
      <c r="M691" s="164"/>
      <c r="N691" s="164"/>
      <c r="O691" s="164"/>
      <c r="P691" s="164"/>
      <c r="Q691" s="164"/>
      <c r="R691" s="164"/>
      <c r="S691" s="164"/>
      <c r="T691" s="164"/>
      <c r="U691" s="164"/>
      <c r="V691" s="164"/>
    </row>
    <row r="692" spans="1:22" ht="12">
      <c r="A692" s="137"/>
      <c r="B692" s="101"/>
      <c r="C692" s="137"/>
      <c r="D692" s="164"/>
      <c r="E692" s="164"/>
      <c r="F692" s="164"/>
      <c r="G692" s="164"/>
      <c r="H692" s="164"/>
      <c r="I692" s="164"/>
      <c r="J692" s="164"/>
      <c r="K692" s="164"/>
      <c r="L692" s="164"/>
      <c r="M692" s="164"/>
      <c r="N692" s="164"/>
      <c r="O692" s="164"/>
      <c r="P692" s="164"/>
      <c r="Q692" s="164"/>
      <c r="R692" s="164"/>
      <c r="S692" s="164"/>
      <c r="T692" s="164"/>
      <c r="U692" s="164"/>
      <c r="V692" s="164"/>
    </row>
    <row r="693" spans="1:22" ht="12">
      <c r="A693" s="137"/>
      <c r="B693" s="101"/>
      <c r="C693" s="137"/>
      <c r="D693" s="164"/>
      <c r="E693" s="164"/>
      <c r="F693" s="164"/>
      <c r="G693" s="164"/>
      <c r="H693" s="164"/>
      <c r="I693" s="164"/>
      <c r="J693" s="164"/>
      <c r="K693" s="164"/>
      <c r="L693" s="164"/>
      <c r="M693" s="164"/>
      <c r="N693" s="164"/>
      <c r="O693" s="164"/>
      <c r="P693" s="164"/>
      <c r="Q693" s="164"/>
      <c r="R693" s="164"/>
      <c r="S693" s="164"/>
      <c r="T693" s="164"/>
      <c r="U693" s="164"/>
      <c r="V693" s="164"/>
    </row>
    <row r="694" spans="1:22" ht="12">
      <c r="A694" s="137"/>
      <c r="B694" s="101"/>
      <c r="C694" s="137"/>
      <c r="D694" s="164"/>
      <c r="E694" s="164"/>
      <c r="F694" s="164"/>
      <c r="G694" s="164"/>
      <c r="H694" s="164"/>
      <c r="I694" s="164"/>
      <c r="J694" s="164"/>
      <c r="K694" s="164"/>
      <c r="L694" s="164"/>
      <c r="M694" s="164"/>
      <c r="N694" s="164"/>
      <c r="O694" s="164"/>
      <c r="P694" s="164"/>
      <c r="Q694" s="164"/>
      <c r="R694" s="164"/>
      <c r="S694" s="164"/>
      <c r="T694" s="164"/>
      <c r="U694" s="164"/>
      <c r="V694" s="164"/>
    </row>
    <row r="695" spans="1:22" ht="12">
      <c r="A695" s="137"/>
      <c r="B695" s="101"/>
      <c r="C695" s="137"/>
      <c r="D695" s="164"/>
      <c r="E695" s="164"/>
      <c r="F695" s="164"/>
      <c r="G695" s="164"/>
      <c r="H695" s="164"/>
      <c r="I695" s="164"/>
      <c r="J695" s="164"/>
      <c r="K695" s="164"/>
      <c r="L695" s="164"/>
      <c r="M695" s="164"/>
      <c r="N695" s="164"/>
      <c r="O695" s="164"/>
      <c r="P695" s="164"/>
      <c r="Q695" s="164"/>
      <c r="R695" s="164"/>
      <c r="S695" s="164"/>
      <c r="T695" s="164"/>
      <c r="U695" s="164"/>
      <c r="V695" s="164"/>
    </row>
    <row r="696" spans="1:22" ht="12">
      <c r="A696" s="137"/>
      <c r="B696" s="101"/>
      <c r="C696" s="137"/>
      <c r="D696" s="164"/>
      <c r="E696" s="164"/>
      <c r="F696" s="164"/>
      <c r="G696" s="164"/>
      <c r="H696" s="164"/>
      <c r="I696" s="164"/>
      <c r="J696" s="164"/>
      <c r="K696" s="164"/>
      <c r="L696" s="164"/>
      <c r="M696" s="164"/>
      <c r="N696" s="164"/>
      <c r="O696" s="164"/>
      <c r="P696" s="164"/>
      <c r="Q696" s="164"/>
      <c r="R696" s="164"/>
      <c r="S696" s="164"/>
      <c r="T696" s="164"/>
      <c r="U696" s="164"/>
      <c r="V696" s="164"/>
    </row>
    <row r="697" spans="1:22" ht="12">
      <c r="A697" s="137"/>
      <c r="B697" s="101"/>
      <c r="C697" s="137"/>
      <c r="D697" s="164"/>
      <c r="E697" s="164"/>
      <c r="F697" s="164"/>
      <c r="G697" s="164"/>
      <c r="H697" s="164"/>
      <c r="I697" s="164"/>
      <c r="J697" s="164"/>
      <c r="K697" s="164"/>
      <c r="L697" s="164"/>
      <c r="M697" s="164"/>
      <c r="N697" s="164"/>
      <c r="O697" s="164"/>
      <c r="P697" s="164"/>
      <c r="Q697" s="164"/>
      <c r="R697" s="164"/>
      <c r="S697" s="164"/>
      <c r="T697" s="164"/>
      <c r="U697" s="164"/>
      <c r="V697" s="164"/>
    </row>
    <row r="698" spans="1:22" ht="12">
      <c r="A698" s="137"/>
      <c r="B698" s="101"/>
      <c r="C698" s="137"/>
      <c r="D698" s="164"/>
      <c r="E698" s="164"/>
      <c r="F698" s="164"/>
      <c r="G698" s="164"/>
      <c r="H698" s="164"/>
      <c r="I698" s="164"/>
      <c r="J698" s="164"/>
      <c r="K698" s="164"/>
      <c r="L698" s="164"/>
      <c r="M698" s="164"/>
      <c r="N698" s="164"/>
      <c r="O698" s="164"/>
      <c r="P698" s="164"/>
      <c r="Q698" s="164"/>
      <c r="R698" s="164"/>
      <c r="S698" s="164"/>
      <c r="T698" s="164"/>
      <c r="U698" s="164"/>
      <c r="V698" s="164"/>
    </row>
    <row r="699" spans="1:22" ht="12">
      <c r="A699" s="137"/>
      <c r="B699" s="101"/>
      <c r="C699" s="137"/>
      <c r="D699" s="164"/>
      <c r="E699" s="164"/>
      <c r="F699" s="164"/>
      <c r="G699" s="164"/>
      <c r="H699" s="164"/>
      <c r="I699" s="164"/>
      <c r="J699" s="164"/>
      <c r="K699" s="164"/>
      <c r="L699" s="164"/>
      <c r="M699" s="164"/>
      <c r="N699" s="164"/>
      <c r="O699" s="164"/>
      <c r="P699" s="164"/>
      <c r="Q699" s="164"/>
      <c r="R699" s="164"/>
      <c r="S699" s="164"/>
      <c r="T699" s="164"/>
      <c r="U699" s="164"/>
      <c r="V699" s="164"/>
    </row>
    <row r="700" spans="1:22" ht="12">
      <c r="A700" s="137"/>
      <c r="B700" s="101"/>
      <c r="C700" s="137"/>
      <c r="D700" s="164"/>
      <c r="E700" s="164"/>
      <c r="F700" s="164"/>
      <c r="G700" s="164"/>
      <c r="H700" s="164"/>
      <c r="I700" s="164"/>
      <c r="J700" s="164"/>
      <c r="K700" s="164"/>
      <c r="L700" s="164"/>
      <c r="M700" s="164"/>
      <c r="N700" s="164"/>
      <c r="O700" s="164"/>
      <c r="P700" s="164"/>
      <c r="Q700" s="164"/>
      <c r="R700" s="164"/>
      <c r="S700" s="164"/>
      <c r="T700" s="164"/>
      <c r="U700" s="164"/>
      <c r="V700" s="164"/>
    </row>
    <row r="701" spans="1:22" ht="12">
      <c r="A701" s="137"/>
      <c r="B701" s="101"/>
      <c r="C701" s="137"/>
      <c r="D701" s="164"/>
      <c r="E701" s="164"/>
      <c r="F701" s="164"/>
      <c r="G701" s="164"/>
      <c r="H701" s="164"/>
      <c r="I701" s="164"/>
      <c r="J701" s="164"/>
      <c r="K701" s="164"/>
      <c r="L701" s="164"/>
      <c r="M701" s="164"/>
      <c r="N701" s="164"/>
      <c r="O701" s="164"/>
      <c r="P701" s="164"/>
      <c r="Q701" s="164"/>
      <c r="R701" s="164"/>
      <c r="S701" s="164"/>
      <c r="T701" s="164"/>
      <c r="U701" s="164"/>
      <c r="V701" s="164"/>
    </row>
    <row r="702" spans="1:22" ht="12">
      <c r="A702" s="137"/>
      <c r="B702" s="101"/>
      <c r="C702" s="137"/>
      <c r="D702" s="164"/>
      <c r="E702" s="164"/>
      <c r="F702" s="164"/>
      <c r="G702" s="164"/>
      <c r="H702" s="164"/>
      <c r="I702" s="164"/>
      <c r="J702" s="164"/>
      <c r="K702" s="164"/>
      <c r="L702" s="164"/>
      <c r="M702" s="164"/>
      <c r="N702" s="164"/>
      <c r="O702" s="164"/>
      <c r="P702" s="164"/>
      <c r="Q702" s="164"/>
      <c r="R702" s="164"/>
      <c r="S702" s="164"/>
      <c r="T702" s="164"/>
      <c r="U702" s="164"/>
      <c r="V702" s="164"/>
    </row>
    <row r="703" spans="1:22" ht="12">
      <c r="A703" s="137"/>
      <c r="B703" s="101"/>
      <c r="C703" s="137"/>
      <c r="D703" s="164"/>
      <c r="E703" s="164"/>
      <c r="F703" s="164"/>
      <c r="G703" s="164"/>
      <c r="H703" s="164"/>
      <c r="I703" s="164"/>
      <c r="J703" s="164"/>
      <c r="K703" s="164"/>
      <c r="L703" s="164"/>
      <c r="M703" s="164"/>
      <c r="N703" s="164"/>
      <c r="O703" s="164"/>
      <c r="P703" s="164"/>
      <c r="Q703" s="164"/>
      <c r="R703" s="164"/>
      <c r="S703" s="164"/>
      <c r="T703" s="164"/>
      <c r="U703" s="164"/>
      <c r="V703" s="164"/>
    </row>
    <row r="704" spans="1:22" ht="12">
      <c r="A704" s="137"/>
      <c r="B704" s="101"/>
      <c r="C704" s="137"/>
      <c r="D704" s="164"/>
      <c r="E704" s="164"/>
      <c r="F704" s="164"/>
      <c r="G704" s="164"/>
      <c r="H704" s="164"/>
      <c r="I704" s="164"/>
      <c r="J704" s="164"/>
      <c r="K704" s="164"/>
      <c r="L704" s="164"/>
      <c r="M704" s="164"/>
      <c r="N704" s="164"/>
      <c r="O704" s="164"/>
      <c r="P704" s="164"/>
      <c r="Q704" s="164"/>
      <c r="R704" s="164"/>
      <c r="S704" s="164"/>
      <c r="T704" s="164"/>
      <c r="U704" s="164"/>
      <c r="V704" s="164"/>
    </row>
    <row r="705" spans="1:22" ht="12">
      <c r="A705" s="137"/>
      <c r="B705" s="101"/>
      <c r="C705" s="137"/>
      <c r="D705" s="164"/>
      <c r="E705" s="164"/>
      <c r="F705" s="164"/>
      <c r="G705" s="164"/>
      <c r="H705" s="164"/>
      <c r="I705" s="164"/>
      <c r="J705" s="164"/>
      <c r="K705" s="164"/>
      <c r="L705" s="164"/>
      <c r="M705" s="164"/>
      <c r="N705" s="164"/>
      <c r="O705" s="164"/>
      <c r="P705" s="164"/>
      <c r="Q705" s="164"/>
      <c r="R705" s="164"/>
      <c r="S705" s="164"/>
      <c r="T705" s="164"/>
      <c r="U705" s="164"/>
      <c r="V705" s="164"/>
    </row>
    <row r="706" spans="1:22" ht="12">
      <c r="A706" s="137"/>
      <c r="B706" s="101"/>
      <c r="C706" s="137"/>
      <c r="D706" s="164"/>
      <c r="E706" s="164"/>
      <c r="F706" s="164"/>
      <c r="G706" s="164"/>
      <c r="H706" s="164"/>
      <c r="I706" s="164"/>
      <c r="J706" s="164"/>
      <c r="K706" s="164"/>
      <c r="L706" s="164"/>
      <c r="M706" s="164"/>
      <c r="N706" s="164"/>
      <c r="O706" s="164"/>
      <c r="P706" s="164"/>
      <c r="Q706" s="164"/>
      <c r="R706" s="164"/>
      <c r="S706" s="164"/>
      <c r="T706" s="164"/>
      <c r="U706" s="164"/>
      <c r="V706" s="164"/>
    </row>
    <row r="707" spans="1:22" ht="12">
      <c r="A707" s="137"/>
      <c r="B707" s="101"/>
      <c r="C707" s="137"/>
      <c r="D707" s="164"/>
      <c r="E707" s="164"/>
      <c r="F707" s="164"/>
      <c r="G707" s="164"/>
      <c r="H707" s="164"/>
      <c r="I707" s="164"/>
      <c r="J707" s="164"/>
      <c r="K707" s="164"/>
      <c r="L707" s="164"/>
      <c r="M707" s="164"/>
      <c r="N707" s="164"/>
      <c r="O707" s="164"/>
      <c r="P707" s="164"/>
      <c r="Q707" s="164"/>
      <c r="R707" s="164"/>
      <c r="S707" s="164"/>
      <c r="T707" s="164"/>
      <c r="U707" s="164"/>
      <c r="V707" s="164"/>
    </row>
    <row r="708" spans="1:22" ht="12">
      <c r="A708" s="137"/>
      <c r="B708" s="101"/>
      <c r="C708" s="137"/>
      <c r="D708" s="164"/>
      <c r="E708" s="164"/>
      <c r="F708" s="164"/>
      <c r="G708" s="164"/>
      <c r="H708" s="164"/>
      <c r="I708" s="164"/>
      <c r="J708" s="164"/>
      <c r="K708" s="164"/>
      <c r="L708" s="164"/>
      <c r="M708" s="164"/>
      <c r="N708" s="164"/>
      <c r="O708" s="164"/>
      <c r="P708" s="164"/>
      <c r="Q708" s="164"/>
      <c r="R708" s="164"/>
      <c r="S708" s="164"/>
      <c r="T708" s="164"/>
      <c r="U708" s="164"/>
      <c r="V708" s="164"/>
    </row>
    <row r="709" spans="1:22" ht="12">
      <c r="A709" s="137"/>
      <c r="B709" s="101"/>
      <c r="C709" s="137"/>
      <c r="D709" s="164"/>
      <c r="E709" s="164"/>
      <c r="F709" s="164"/>
      <c r="G709" s="164"/>
      <c r="H709" s="164"/>
      <c r="I709" s="164"/>
      <c r="J709" s="164"/>
      <c r="K709" s="164"/>
      <c r="L709" s="164"/>
      <c r="M709" s="164"/>
      <c r="N709" s="164"/>
      <c r="O709" s="164"/>
      <c r="P709" s="164"/>
      <c r="Q709" s="164"/>
      <c r="R709" s="164"/>
      <c r="S709" s="164"/>
      <c r="T709" s="164"/>
      <c r="U709" s="164"/>
      <c r="V709" s="164"/>
    </row>
    <row r="710" spans="1:22" ht="12">
      <c r="A710" s="137"/>
      <c r="B710" s="101"/>
      <c r="C710" s="137"/>
      <c r="D710" s="164"/>
      <c r="E710" s="164"/>
      <c r="F710" s="164"/>
      <c r="G710" s="164"/>
      <c r="H710" s="164"/>
      <c r="I710" s="164"/>
      <c r="J710" s="164"/>
      <c r="K710" s="164"/>
      <c r="L710" s="164"/>
      <c r="M710" s="164"/>
      <c r="N710" s="164"/>
      <c r="O710" s="164"/>
      <c r="P710" s="164"/>
      <c r="Q710" s="164"/>
      <c r="R710" s="164"/>
      <c r="S710" s="164"/>
      <c r="T710" s="164"/>
      <c r="U710" s="164"/>
      <c r="V710" s="164"/>
    </row>
    <row r="711" spans="1:22" ht="12">
      <c r="A711" s="137"/>
      <c r="B711" s="101"/>
      <c r="C711" s="137"/>
      <c r="D711" s="164"/>
      <c r="E711" s="164"/>
      <c r="F711" s="164"/>
      <c r="G711" s="164"/>
      <c r="H711" s="164"/>
      <c r="I711" s="164"/>
      <c r="J711" s="164"/>
      <c r="K711" s="164"/>
      <c r="L711" s="164"/>
      <c r="M711" s="164"/>
      <c r="N711" s="164"/>
      <c r="O711" s="164"/>
      <c r="P711" s="164"/>
      <c r="Q711" s="164"/>
      <c r="R711" s="164"/>
      <c r="S711" s="164"/>
      <c r="T711" s="164"/>
      <c r="U711" s="164"/>
      <c r="V711" s="164"/>
    </row>
    <row r="712" spans="1:22" ht="12">
      <c r="A712" s="137"/>
      <c r="B712" s="101"/>
      <c r="C712" s="137"/>
      <c r="D712" s="164"/>
      <c r="E712" s="164"/>
      <c r="F712" s="164"/>
      <c r="G712" s="164"/>
      <c r="H712" s="164"/>
      <c r="I712" s="164"/>
      <c r="J712" s="164"/>
      <c r="K712" s="164"/>
      <c r="L712" s="164"/>
      <c r="M712" s="164"/>
      <c r="N712" s="164"/>
      <c r="O712" s="164"/>
      <c r="P712" s="164"/>
      <c r="Q712" s="164"/>
      <c r="R712" s="164"/>
      <c r="S712" s="164"/>
      <c r="T712" s="164"/>
      <c r="U712" s="164"/>
      <c r="V712" s="164"/>
    </row>
    <row r="713" spans="1:22" ht="12">
      <c r="A713" s="137"/>
      <c r="B713" s="101"/>
      <c r="C713" s="137"/>
      <c r="D713" s="164"/>
      <c r="E713" s="164"/>
      <c r="F713" s="164"/>
      <c r="G713" s="164"/>
      <c r="H713" s="164"/>
      <c r="I713" s="164"/>
      <c r="J713" s="164"/>
      <c r="K713" s="164"/>
      <c r="L713" s="164"/>
      <c r="M713" s="164"/>
      <c r="N713" s="164"/>
      <c r="O713" s="164"/>
      <c r="P713" s="164"/>
      <c r="Q713" s="164"/>
      <c r="R713" s="164"/>
      <c r="S713" s="164"/>
      <c r="T713" s="164"/>
      <c r="U713" s="164"/>
      <c r="V713" s="164"/>
    </row>
    <row r="714" spans="1:22" ht="12">
      <c r="A714" s="137"/>
      <c r="B714" s="101"/>
      <c r="C714" s="137"/>
      <c r="D714" s="164"/>
      <c r="E714" s="164"/>
      <c r="F714" s="164"/>
      <c r="G714" s="164"/>
      <c r="H714" s="164"/>
      <c r="I714" s="164"/>
      <c r="J714" s="164"/>
      <c r="K714" s="164"/>
      <c r="L714" s="164"/>
      <c r="M714" s="164"/>
      <c r="N714" s="164"/>
      <c r="O714" s="164"/>
      <c r="P714" s="164"/>
      <c r="Q714" s="164"/>
      <c r="R714" s="164"/>
      <c r="S714" s="164"/>
      <c r="T714" s="164"/>
      <c r="U714" s="164"/>
      <c r="V714" s="164"/>
    </row>
    <row r="715" spans="1:22" ht="12">
      <c r="A715" s="137"/>
      <c r="B715" s="101"/>
      <c r="C715" s="137"/>
      <c r="D715" s="164"/>
      <c r="E715" s="164"/>
      <c r="F715" s="164"/>
      <c r="G715" s="164"/>
      <c r="H715" s="164"/>
      <c r="I715" s="164"/>
      <c r="J715" s="164"/>
      <c r="K715" s="164"/>
      <c r="L715" s="164"/>
      <c r="M715" s="164"/>
      <c r="N715" s="164"/>
      <c r="O715" s="164"/>
      <c r="P715" s="164"/>
      <c r="Q715" s="164"/>
      <c r="R715" s="164"/>
      <c r="S715" s="164"/>
      <c r="T715" s="164"/>
      <c r="U715" s="164"/>
      <c r="V715" s="164"/>
    </row>
    <row r="716" spans="1:22" ht="12">
      <c r="A716" s="137"/>
      <c r="B716" s="101"/>
      <c r="C716" s="137"/>
      <c r="D716" s="164"/>
      <c r="E716" s="164"/>
      <c r="F716" s="164"/>
      <c r="G716" s="164"/>
      <c r="H716" s="164"/>
      <c r="I716" s="164"/>
      <c r="J716" s="164"/>
      <c r="K716" s="164"/>
      <c r="L716" s="164"/>
      <c r="M716" s="164"/>
      <c r="N716" s="164"/>
      <c r="O716" s="164"/>
      <c r="P716" s="164"/>
      <c r="Q716" s="164"/>
      <c r="R716" s="164"/>
      <c r="S716" s="164"/>
      <c r="T716" s="164"/>
      <c r="U716" s="164"/>
      <c r="V716" s="164"/>
    </row>
    <row r="717" spans="1:22" ht="12">
      <c r="A717" s="137"/>
      <c r="B717" s="101"/>
      <c r="C717" s="137"/>
      <c r="D717" s="164"/>
      <c r="E717" s="164"/>
      <c r="F717" s="164"/>
      <c r="G717" s="164"/>
      <c r="H717" s="164"/>
      <c r="I717" s="164"/>
      <c r="J717" s="164"/>
      <c r="K717" s="164"/>
      <c r="L717" s="164"/>
      <c r="M717" s="164"/>
      <c r="N717" s="164"/>
      <c r="O717" s="164"/>
      <c r="P717" s="164"/>
      <c r="Q717" s="164"/>
      <c r="R717" s="164"/>
      <c r="S717" s="164"/>
      <c r="T717" s="164"/>
      <c r="U717" s="164"/>
      <c r="V717" s="164"/>
    </row>
    <row r="718" spans="1:22" ht="12">
      <c r="A718" s="137"/>
      <c r="B718" s="101"/>
      <c r="C718" s="137"/>
      <c r="D718" s="164"/>
      <c r="E718" s="164"/>
      <c r="F718" s="164"/>
      <c r="G718" s="164"/>
      <c r="H718" s="164"/>
      <c r="I718" s="164"/>
      <c r="J718" s="164"/>
      <c r="K718" s="164"/>
      <c r="L718" s="164"/>
      <c r="M718" s="164"/>
      <c r="N718" s="164"/>
      <c r="O718" s="164"/>
      <c r="P718" s="164"/>
      <c r="Q718" s="164"/>
      <c r="R718" s="164"/>
      <c r="S718" s="164"/>
      <c r="T718" s="164"/>
      <c r="U718" s="164"/>
      <c r="V718" s="164"/>
    </row>
    <row r="719" spans="1:22" ht="12">
      <c r="A719" s="137"/>
      <c r="B719" s="101"/>
      <c r="C719" s="137"/>
      <c r="D719" s="164"/>
      <c r="E719" s="164"/>
      <c r="F719" s="164"/>
      <c r="G719" s="164"/>
      <c r="H719" s="164"/>
      <c r="I719" s="164"/>
      <c r="J719" s="164"/>
      <c r="K719" s="164"/>
      <c r="L719" s="164"/>
      <c r="M719" s="164"/>
      <c r="N719" s="164"/>
      <c r="O719" s="164"/>
      <c r="P719" s="164"/>
      <c r="Q719" s="164"/>
      <c r="R719" s="164"/>
      <c r="S719" s="164"/>
      <c r="T719" s="164"/>
      <c r="U719" s="164"/>
      <c r="V719" s="164"/>
    </row>
    <row r="720" spans="1:22" ht="12">
      <c r="A720" s="137"/>
      <c r="B720" s="101"/>
      <c r="C720" s="137"/>
      <c r="D720" s="164"/>
      <c r="E720" s="164"/>
      <c r="F720" s="164"/>
      <c r="G720" s="164"/>
      <c r="H720" s="164"/>
      <c r="I720" s="164"/>
      <c r="J720" s="164"/>
      <c r="K720" s="164"/>
      <c r="L720" s="164"/>
      <c r="M720" s="164"/>
      <c r="N720" s="164"/>
      <c r="O720" s="164"/>
      <c r="P720" s="164"/>
      <c r="Q720" s="164"/>
      <c r="R720" s="164"/>
      <c r="S720" s="164"/>
      <c r="T720" s="164"/>
      <c r="U720" s="164"/>
      <c r="V720" s="164"/>
    </row>
    <row r="721" spans="1:22" ht="12">
      <c r="A721" s="137"/>
      <c r="B721" s="101"/>
      <c r="C721" s="137"/>
      <c r="D721" s="164"/>
      <c r="E721" s="164"/>
      <c r="F721" s="164"/>
      <c r="G721" s="164"/>
      <c r="H721" s="164"/>
      <c r="I721" s="164"/>
      <c r="J721" s="164"/>
      <c r="K721" s="164"/>
      <c r="L721" s="164"/>
      <c r="M721" s="164"/>
      <c r="N721" s="164"/>
      <c r="O721" s="164"/>
      <c r="P721" s="164"/>
      <c r="Q721" s="164"/>
      <c r="R721" s="164"/>
      <c r="S721" s="164"/>
      <c r="T721" s="164"/>
      <c r="U721" s="164"/>
      <c r="V721" s="164"/>
    </row>
    <row r="722" spans="1:22" ht="12">
      <c r="A722" s="137"/>
      <c r="B722" s="101"/>
      <c r="C722" s="137"/>
      <c r="D722" s="164"/>
      <c r="E722" s="164"/>
      <c r="F722" s="164"/>
      <c r="G722" s="164"/>
      <c r="H722" s="164"/>
      <c r="I722" s="164"/>
      <c r="J722" s="164"/>
      <c r="K722" s="164"/>
      <c r="L722" s="164"/>
      <c r="M722" s="164"/>
      <c r="N722" s="164"/>
      <c r="O722" s="164"/>
      <c r="P722" s="164"/>
      <c r="Q722" s="164"/>
      <c r="R722" s="164"/>
      <c r="S722" s="164"/>
      <c r="T722" s="164"/>
      <c r="U722" s="164"/>
      <c r="V722" s="164"/>
    </row>
    <row r="723" spans="1:22" ht="12">
      <c r="A723" s="137"/>
      <c r="B723" s="101"/>
      <c r="C723" s="137"/>
      <c r="D723" s="164"/>
      <c r="E723" s="164"/>
      <c r="F723" s="164"/>
      <c r="G723" s="164"/>
      <c r="H723" s="164"/>
      <c r="I723" s="164"/>
      <c r="J723" s="164"/>
      <c r="K723" s="164"/>
      <c r="L723" s="164"/>
      <c r="M723" s="164"/>
      <c r="N723" s="164"/>
      <c r="O723" s="164"/>
      <c r="P723" s="164"/>
      <c r="Q723" s="164"/>
      <c r="R723" s="164"/>
      <c r="S723" s="164"/>
      <c r="T723" s="164"/>
      <c r="U723" s="164"/>
      <c r="V723" s="164"/>
    </row>
    <row r="724" spans="1:22" ht="12">
      <c r="A724" s="137"/>
      <c r="B724" s="101"/>
      <c r="C724" s="137"/>
      <c r="D724" s="164"/>
      <c r="E724" s="164"/>
      <c r="F724" s="164"/>
      <c r="G724" s="164"/>
      <c r="H724" s="164"/>
      <c r="I724" s="164"/>
      <c r="J724" s="164"/>
      <c r="K724" s="164"/>
      <c r="L724" s="164"/>
      <c r="M724" s="164"/>
      <c r="N724" s="164"/>
      <c r="O724" s="164"/>
      <c r="P724" s="164"/>
      <c r="Q724" s="164"/>
      <c r="R724" s="164"/>
      <c r="S724" s="164"/>
      <c r="T724" s="164"/>
      <c r="U724" s="164"/>
      <c r="V724" s="164"/>
    </row>
    <row r="725" spans="1:22" ht="12">
      <c r="A725" s="137"/>
      <c r="B725" s="101"/>
      <c r="C725" s="137"/>
      <c r="D725" s="164"/>
      <c r="E725" s="164"/>
      <c r="F725" s="164"/>
      <c r="G725" s="164"/>
      <c r="H725" s="164"/>
      <c r="I725" s="164"/>
      <c r="J725" s="164"/>
      <c r="K725" s="164"/>
      <c r="L725" s="164"/>
      <c r="M725" s="164"/>
      <c r="N725" s="164"/>
      <c r="O725" s="164"/>
      <c r="P725" s="164"/>
      <c r="Q725" s="164"/>
      <c r="R725" s="164"/>
      <c r="S725" s="164"/>
      <c r="T725" s="164"/>
      <c r="U725" s="164"/>
      <c r="V725" s="164"/>
    </row>
    <row r="726" spans="1:22" ht="12">
      <c r="A726" s="137"/>
      <c r="B726" s="101"/>
      <c r="C726" s="137"/>
      <c r="D726" s="164"/>
      <c r="E726" s="164"/>
      <c r="F726" s="164"/>
      <c r="G726" s="164"/>
      <c r="H726" s="164"/>
      <c r="I726" s="164"/>
      <c r="J726" s="164"/>
      <c r="K726" s="164"/>
      <c r="L726" s="164"/>
      <c r="M726" s="164"/>
      <c r="N726" s="164"/>
      <c r="O726" s="164"/>
      <c r="P726" s="164"/>
      <c r="Q726" s="164"/>
      <c r="R726" s="164"/>
      <c r="S726" s="164"/>
      <c r="T726" s="164"/>
      <c r="U726" s="164"/>
      <c r="V726" s="164"/>
    </row>
    <row r="727" spans="1:22" ht="12">
      <c r="A727" s="137"/>
      <c r="B727" s="101"/>
      <c r="C727" s="137"/>
      <c r="D727" s="164"/>
      <c r="E727" s="164"/>
      <c r="F727" s="164"/>
      <c r="G727" s="164"/>
      <c r="H727" s="164"/>
      <c r="I727" s="164"/>
      <c r="J727" s="164"/>
      <c r="K727" s="164"/>
      <c r="L727" s="164"/>
      <c r="M727" s="164"/>
      <c r="N727" s="164"/>
      <c r="O727" s="164"/>
      <c r="P727" s="164"/>
      <c r="Q727" s="164"/>
      <c r="R727" s="164"/>
      <c r="S727" s="164"/>
      <c r="T727" s="164"/>
      <c r="U727" s="164"/>
      <c r="V727" s="164"/>
    </row>
    <row r="728" spans="1:22" ht="12">
      <c r="A728" s="137"/>
      <c r="B728" s="101"/>
      <c r="C728" s="137"/>
      <c r="D728" s="164"/>
      <c r="E728" s="164"/>
      <c r="F728" s="164"/>
      <c r="G728" s="164"/>
      <c r="H728" s="164"/>
      <c r="I728" s="164"/>
      <c r="J728" s="164"/>
      <c r="K728" s="164"/>
      <c r="L728" s="164"/>
      <c r="M728" s="164"/>
      <c r="N728" s="164"/>
      <c r="O728" s="164"/>
      <c r="P728" s="164"/>
      <c r="Q728" s="164"/>
      <c r="R728" s="164"/>
      <c r="S728" s="164"/>
      <c r="T728" s="164"/>
      <c r="U728" s="164"/>
      <c r="V728" s="164"/>
    </row>
    <row r="729" spans="1:22" ht="12">
      <c r="A729" s="137"/>
      <c r="B729" s="101"/>
      <c r="C729" s="137"/>
      <c r="D729" s="164"/>
      <c r="E729" s="164"/>
      <c r="F729" s="164"/>
      <c r="G729" s="164"/>
      <c r="H729" s="164"/>
      <c r="I729" s="164"/>
      <c r="J729" s="164"/>
      <c r="K729" s="164"/>
      <c r="L729" s="164"/>
      <c r="M729" s="164"/>
      <c r="N729" s="164"/>
      <c r="O729" s="164"/>
      <c r="P729" s="164"/>
      <c r="Q729" s="164"/>
      <c r="R729" s="164"/>
      <c r="S729" s="164"/>
      <c r="T729" s="164"/>
      <c r="U729" s="164"/>
      <c r="V729" s="164"/>
    </row>
    <row r="730" spans="1:22" ht="12">
      <c r="A730" s="137"/>
      <c r="B730" s="101"/>
      <c r="C730" s="137"/>
      <c r="D730" s="164"/>
      <c r="E730" s="164"/>
      <c r="F730" s="164"/>
      <c r="G730" s="164"/>
      <c r="H730" s="164"/>
      <c r="I730" s="164"/>
      <c r="J730" s="164"/>
      <c r="K730" s="164"/>
      <c r="L730" s="164"/>
      <c r="M730" s="164"/>
      <c r="N730" s="164"/>
      <c r="O730" s="164"/>
      <c r="P730" s="164"/>
      <c r="Q730" s="164"/>
      <c r="R730" s="164"/>
      <c r="S730" s="164"/>
      <c r="T730" s="164"/>
      <c r="U730" s="164"/>
      <c r="V730" s="164"/>
    </row>
    <row r="731" spans="1:22" ht="12">
      <c r="A731" s="137"/>
      <c r="B731" s="101"/>
      <c r="C731" s="137"/>
      <c r="D731" s="164"/>
      <c r="E731" s="164"/>
      <c r="F731" s="164"/>
      <c r="G731" s="164"/>
      <c r="H731" s="164"/>
      <c r="I731" s="164"/>
      <c r="J731" s="164"/>
      <c r="K731" s="164"/>
      <c r="L731" s="164"/>
      <c r="M731" s="164"/>
      <c r="N731" s="164"/>
      <c r="O731" s="164"/>
      <c r="P731" s="164"/>
      <c r="Q731" s="164"/>
      <c r="R731" s="164"/>
      <c r="S731" s="164"/>
      <c r="T731" s="164"/>
      <c r="U731" s="164"/>
      <c r="V731" s="164"/>
    </row>
    <row r="732" spans="1:22" ht="12">
      <c r="A732" s="137"/>
      <c r="B732" s="101"/>
      <c r="C732" s="137"/>
      <c r="D732" s="164"/>
      <c r="E732" s="164"/>
      <c r="F732" s="164"/>
      <c r="G732" s="164"/>
      <c r="H732" s="164"/>
      <c r="I732" s="164"/>
      <c r="J732" s="164"/>
      <c r="K732" s="164"/>
      <c r="L732" s="164"/>
      <c r="M732" s="164"/>
      <c r="N732" s="164"/>
      <c r="O732" s="164"/>
      <c r="P732" s="164"/>
      <c r="Q732" s="164"/>
      <c r="R732" s="164"/>
      <c r="S732" s="164"/>
      <c r="T732" s="164"/>
      <c r="U732" s="164"/>
      <c r="V732" s="164"/>
    </row>
    <row r="733" spans="1:22" ht="12">
      <c r="A733" s="137"/>
      <c r="B733" s="101"/>
      <c r="C733" s="137"/>
      <c r="D733" s="164"/>
      <c r="E733" s="164"/>
      <c r="F733" s="164"/>
      <c r="G733" s="164"/>
      <c r="H733" s="164"/>
      <c r="I733" s="164"/>
      <c r="J733" s="164"/>
      <c r="K733" s="164"/>
      <c r="L733" s="164"/>
      <c r="M733" s="164"/>
      <c r="N733" s="164"/>
      <c r="O733" s="164"/>
      <c r="P733" s="164"/>
      <c r="Q733" s="164"/>
      <c r="R733" s="164"/>
      <c r="S733" s="164"/>
      <c r="T733" s="164"/>
      <c r="U733" s="164"/>
      <c r="V733" s="164"/>
    </row>
    <row r="734" spans="1:22" ht="12">
      <c r="A734" s="137"/>
      <c r="B734" s="101"/>
      <c r="C734" s="137"/>
      <c r="D734" s="164"/>
      <c r="E734" s="164"/>
      <c r="F734" s="164"/>
      <c r="G734" s="164"/>
      <c r="H734" s="164"/>
      <c r="I734" s="164"/>
      <c r="J734" s="164"/>
      <c r="K734" s="164"/>
      <c r="L734" s="164"/>
      <c r="M734" s="164"/>
      <c r="N734" s="164"/>
      <c r="O734" s="164"/>
      <c r="P734" s="164"/>
      <c r="Q734" s="164"/>
      <c r="R734" s="164"/>
      <c r="S734" s="164"/>
      <c r="T734" s="164"/>
      <c r="U734" s="164"/>
      <c r="V734" s="164"/>
    </row>
    <row r="735" spans="1:22" ht="12">
      <c r="A735" s="137"/>
      <c r="B735" s="101"/>
      <c r="C735" s="137"/>
      <c r="D735" s="164"/>
      <c r="E735" s="164"/>
      <c r="F735" s="164"/>
      <c r="G735" s="164"/>
      <c r="H735" s="164"/>
      <c r="I735" s="164"/>
      <c r="J735" s="164"/>
      <c r="K735" s="164"/>
      <c r="L735" s="164"/>
      <c r="M735" s="164"/>
      <c r="N735" s="164"/>
      <c r="O735" s="164"/>
      <c r="P735" s="164"/>
      <c r="Q735" s="164"/>
      <c r="R735" s="164"/>
      <c r="S735" s="164"/>
      <c r="T735" s="164"/>
      <c r="U735" s="164"/>
      <c r="V735" s="164"/>
    </row>
    <row r="736" spans="1:22" ht="12">
      <c r="A736" s="137"/>
      <c r="B736" s="101"/>
      <c r="C736" s="137"/>
      <c r="D736" s="164"/>
      <c r="E736" s="164"/>
      <c r="F736" s="164"/>
      <c r="G736" s="164"/>
      <c r="H736" s="164"/>
      <c r="I736" s="164"/>
      <c r="J736" s="164"/>
      <c r="K736" s="164"/>
      <c r="L736" s="164"/>
      <c r="M736" s="164"/>
      <c r="N736" s="164"/>
      <c r="O736" s="164"/>
      <c r="P736" s="164"/>
      <c r="Q736" s="164"/>
      <c r="R736" s="164"/>
      <c r="S736" s="164"/>
      <c r="T736" s="164"/>
      <c r="U736" s="164"/>
      <c r="V736" s="164"/>
    </row>
    <row r="737" spans="1:22" ht="12">
      <c r="A737" s="137"/>
      <c r="B737" s="101"/>
      <c r="C737" s="137"/>
      <c r="D737" s="164"/>
      <c r="E737" s="164"/>
      <c r="F737" s="164"/>
      <c r="G737" s="164"/>
      <c r="H737" s="164"/>
      <c r="I737" s="164"/>
      <c r="J737" s="164"/>
      <c r="K737" s="164"/>
      <c r="L737" s="164"/>
      <c r="M737" s="164"/>
      <c r="N737" s="164"/>
      <c r="O737" s="164"/>
      <c r="P737" s="164"/>
      <c r="Q737" s="164"/>
      <c r="R737" s="164"/>
      <c r="S737" s="164"/>
      <c r="T737" s="164"/>
      <c r="U737" s="164"/>
      <c r="V737" s="164"/>
    </row>
    <row r="738" spans="1:22" ht="12">
      <c r="A738" s="137"/>
      <c r="B738" s="101"/>
      <c r="C738" s="137"/>
      <c r="D738" s="164"/>
      <c r="E738" s="164"/>
      <c r="F738" s="164"/>
      <c r="G738" s="164"/>
      <c r="H738" s="164"/>
      <c r="I738" s="164"/>
      <c r="J738" s="164"/>
      <c r="K738" s="164"/>
      <c r="L738" s="164"/>
      <c r="M738" s="164"/>
      <c r="N738" s="164"/>
      <c r="O738" s="164"/>
      <c r="P738" s="164"/>
      <c r="Q738" s="164"/>
      <c r="R738" s="164"/>
      <c r="S738" s="164"/>
      <c r="T738" s="164"/>
      <c r="U738" s="164"/>
      <c r="V738" s="164"/>
    </row>
    <row r="739" spans="1:22" ht="12">
      <c r="A739" s="137"/>
      <c r="B739" s="101"/>
      <c r="C739" s="137"/>
      <c r="D739" s="164"/>
      <c r="E739" s="164"/>
      <c r="F739" s="164"/>
      <c r="G739" s="164"/>
      <c r="H739" s="164"/>
      <c r="I739" s="164"/>
      <c r="J739" s="164"/>
      <c r="K739" s="164"/>
      <c r="L739" s="164"/>
      <c r="M739" s="164"/>
      <c r="N739" s="164"/>
      <c r="O739" s="164"/>
      <c r="P739" s="164"/>
      <c r="Q739" s="164"/>
      <c r="R739" s="164"/>
      <c r="S739" s="164"/>
      <c r="T739" s="164"/>
      <c r="U739" s="164"/>
      <c r="V739" s="164"/>
    </row>
    <row r="740" spans="1:22" ht="12">
      <c r="A740" s="137"/>
      <c r="B740" s="101"/>
      <c r="C740" s="137"/>
      <c r="D740" s="164"/>
      <c r="E740" s="164"/>
      <c r="F740" s="164"/>
      <c r="G740" s="164"/>
      <c r="H740" s="164"/>
      <c r="I740" s="164"/>
      <c r="J740" s="164"/>
      <c r="K740" s="164"/>
      <c r="L740" s="164"/>
      <c r="M740" s="164"/>
      <c r="N740" s="164"/>
      <c r="O740" s="164"/>
      <c r="P740" s="164"/>
      <c r="Q740" s="164"/>
      <c r="R740" s="164"/>
      <c r="S740" s="164"/>
      <c r="T740" s="164"/>
      <c r="U740" s="164"/>
      <c r="V740" s="164"/>
    </row>
    <row r="741" spans="1:22" ht="12">
      <c r="A741" s="137"/>
      <c r="B741" s="101"/>
      <c r="C741" s="137"/>
      <c r="D741" s="164"/>
      <c r="E741" s="164"/>
      <c r="F741" s="164"/>
      <c r="G741" s="164"/>
      <c r="H741" s="164"/>
      <c r="I741" s="164"/>
      <c r="J741" s="164"/>
      <c r="K741" s="164"/>
      <c r="L741" s="164"/>
      <c r="M741" s="164"/>
      <c r="N741" s="164"/>
      <c r="O741" s="164"/>
      <c r="P741" s="164"/>
      <c r="Q741" s="164"/>
      <c r="R741" s="164"/>
      <c r="S741" s="164"/>
      <c r="T741" s="164"/>
      <c r="U741" s="164"/>
      <c r="V741" s="164"/>
    </row>
    <row r="742" spans="1:22" ht="12">
      <c r="A742" s="137"/>
      <c r="B742" s="101"/>
      <c r="C742" s="137"/>
      <c r="D742" s="164"/>
      <c r="E742" s="164"/>
      <c r="F742" s="164"/>
      <c r="G742" s="164"/>
      <c r="H742" s="164"/>
      <c r="I742" s="164"/>
      <c r="J742" s="164"/>
      <c r="K742" s="164"/>
      <c r="L742" s="164"/>
      <c r="M742" s="164"/>
      <c r="N742" s="164"/>
      <c r="O742" s="164"/>
      <c r="P742" s="164"/>
      <c r="Q742" s="164"/>
      <c r="R742" s="164"/>
      <c r="S742" s="164"/>
      <c r="T742" s="164"/>
      <c r="U742" s="164"/>
      <c r="V742" s="164"/>
    </row>
    <row r="743" spans="1:22" ht="12">
      <c r="A743" s="137"/>
      <c r="B743" s="101"/>
      <c r="C743" s="137"/>
      <c r="D743" s="164"/>
      <c r="E743" s="164"/>
      <c r="F743" s="164"/>
      <c r="G743" s="164"/>
      <c r="H743" s="164"/>
      <c r="I743" s="164"/>
      <c r="J743" s="164"/>
      <c r="K743" s="164"/>
      <c r="L743" s="164"/>
      <c r="M743" s="164"/>
      <c r="N743" s="164"/>
      <c r="O743" s="164"/>
      <c r="P743" s="164"/>
      <c r="Q743" s="164"/>
      <c r="R743" s="164"/>
      <c r="S743" s="164"/>
      <c r="T743" s="164"/>
      <c r="U743" s="164"/>
      <c r="V743" s="164"/>
    </row>
    <row r="744" spans="1:22" ht="12">
      <c r="A744" s="137"/>
      <c r="B744" s="101"/>
      <c r="C744" s="137"/>
      <c r="D744" s="164"/>
      <c r="E744" s="164"/>
      <c r="F744" s="164"/>
      <c r="G744" s="164"/>
      <c r="H744" s="164"/>
      <c r="I744" s="164"/>
      <c r="J744" s="164"/>
      <c r="K744" s="164"/>
      <c r="L744" s="164"/>
      <c r="M744" s="164"/>
      <c r="N744" s="164"/>
      <c r="O744" s="164"/>
      <c r="P744" s="164"/>
      <c r="Q744" s="164"/>
      <c r="R744" s="164"/>
      <c r="S744" s="164"/>
      <c r="T744" s="164"/>
      <c r="U744" s="164"/>
      <c r="V744" s="164"/>
    </row>
    <row r="745" spans="1:22" ht="12">
      <c r="A745" s="137"/>
      <c r="B745" s="101"/>
      <c r="C745" s="137"/>
      <c r="D745" s="164"/>
      <c r="E745" s="164"/>
      <c r="F745" s="164"/>
      <c r="G745" s="164"/>
      <c r="H745" s="164"/>
      <c r="I745" s="164"/>
      <c r="J745" s="164"/>
      <c r="K745" s="164"/>
      <c r="L745" s="164"/>
      <c r="M745" s="164"/>
      <c r="N745" s="164"/>
      <c r="O745" s="164"/>
      <c r="P745" s="164"/>
      <c r="Q745" s="164"/>
      <c r="R745" s="164"/>
      <c r="S745" s="164"/>
      <c r="T745" s="164"/>
      <c r="U745" s="164"/>
      <c r="V745" s="164"/>
    </row>
    <row r="746" spans="1:22" ht="12">
      <c r="A746" s="137"/>
      <c r="B746" s="101"/>
      <c r="C746" s="137"/>
      <c r="D746" s="164"/>
      <c r="E746" s="164"/>
      <c r="F746" s="164"/>
      <c r="G746" s="164"/>
      <c r="H746" s="164"/>
      <c r="I746" s="164"/>
      <c r="J746" s="164"/>
      <c r="K746" s="164"/>
      <c r="L746" s="164"/>
      <c r="M746" s="164"/>
      <c r="N746" s="164"/>
      <c r="O746" s="164"/>
      <c r="P746" s="164"/>
      <c r="Q746" s="164"/>
      <c r="R746" s="164"/>
      <c r="S746" s="164"/>
      <c r="T746" s="164"/>
      <c r="U746" s="164"/>
      <c r="V746" s="164"/>
    </row>
    <row r="747" spans="1:22" ht="12">
      <c r="A747" s="137"/>
      <c r="B747" s="101"/>
      <c r="C747" s="137"/>
      <c r="D747" s="164"/>
      <c r="E747" s="164"/>
      <c r="F747" s="164"/>
      <c r="G747" s="164"/>
      <c r="H747" s="164"/>
      <c r="I747" s="164"/>
      <c r="J747" s="164"/>
      <c r="K747" s="164"/>
      <c r="L747" s="164"/>
      <c r="M747" s="164"/>
      <c r="N747" s="164"/>
      <c r="O747" s="164"/>
      <c r="P747" s="164"/>
      <c r="Q747" s="164"/>
      <c r="R747" s="164"/>
      <c r="S747" s="164"/>
      <c r="T747" s="164"/>
      <c r="U747" s="164"/>
      <c r="V747" s="164"/>
    </row>
    <row r="748" spans="1:22" ht="12">
      <c r="A748" s="137"/>
      <c r="B748" s="101"/>
      <c r="C748" s="137"/>
      <c r="D748" s="164"/>
      <c r="E748" s="164"/>
      <c r="F748" s="164"/>
      <c r="G748" s="164"/>
      <c r="H748" s="164"/>
      <c r="I748" s="164"/>
      <c r="J748" s="164"/>
      <c r="K748" s="164"/>
      <c r="L748" s="164"/>
      <c r="M748" s="164"/>
      <c r="N748" s="164"/>
      <c r="O748" s="164"/>
      <c r="P748" s="164"/>
      <c r="Q748" s="164"/>
      <c r="R748" s="164"/>
      <c r="S748" s="164"/>
      <c r="T748" s="164"/>
      <c r="U748" s="164"/>
      <c r="V748" s="164"/>
    </row>
    <row r="749" spans="1:22" ht="12">
      <c r="A749" s="137"/>
      <c r="B749" s="101"/>
      <c r="C749" s="137"/>
      <c r="D749" s="164"/>
      <c r="E749" s="164"/>
      <c r="F749" s="164"/>
      <c r="G749" s="164"/>
      <c r="H749" s="164"/>
      <c r="I749" s="164"/>
      <c r="J749" s="164"/>
      <c r="K749" s="164"/>
      <c r="L749" s="164"/>
      <c r="M749" s="164"/>
      <c r="N749" s="164"/>
      <c r="O749" s="164"/>
      <c r="P749" s="164"/>
      <c r="Q749" s="164"/>
      <c r="R749" s="164"/>
      <c r="S749" s="164"/>
      <c r="T749" s="164"/>
      <c r="U749" s="164"/>
      <c r="V749" s="164"/>
    </row>
    <row r="750" spans="1:22" ht="12">
      <c r="A750" s="137"/>
      <c r="B750" s="101"/>
      <c r="C750" s="137"/>
      <c r="D750" s="164"/>
      <c r="E750" s="164"/>
      <c r="F750" s="164"/>
      <c r="G750" s="164"/>
      <c r="H750" s="164"/>
      <c r="I750" s="164"/>
      <c r="J750" s="164"/>
      <c r="K750" s="164"/>
      <c r="L750" s="164"/>
      <c r="M750" s="164"/>
      <c r="N750" s="164"/>
      <c r="O750" s="164"/>
      <c r="P750" s="164"/>
      <c r="Q750" s="164"/>
      <c r="R750" s="164"/>
      <c r="S750" s="164"/>
      <c r="T750" s="164"/>
      <c r="U750" s="164"/>
      <c r="V750" s="164"/>
    </row>
    <row r="751" spans="1:22" ht="12">
      <c r="A751" s="137"/>
      <c r="B751" s="101"/>
      <c r="C751" s="137"/>
      <c r="D751" s="164"/>
      <c r="E751" s="164"/>
      <c r="F751" s="164"/>
      <c r="G751" s="164"/>
      <c r="H751" s="164"/>
      <c r="I751" s="164"/>
      <c r="J751" s="164"/>
      <c r="K751" s="164"/>
      <c r="L751" s="164"/>
      <c r="M751" s="164"/>
      <c r="N751" s="164"/>
      <c r="O751" s="164"/>
      <c r="P751" s="164"/>
      <c r="Q751" s="164"/>
      <c r="R751" s="164"/>
      <c r="S751" s="164"/>
      <c r="T751" s="164"/>
      <c r="U751" s="164"/>
      <c r="V751" s="164"/>
    </row>
    <row r="752" spans="1:22" ht="12">
      <c r="A752" s="137"/>
      <c r="B752" s="101"/>
      <c r="C752" s="137"/>
      <c r="D752" s="164"/>
      <c r="E752" s="164"/>
      <c r="F752" s="164"/>
      <c r="G752" s="164"/>
      <c r="H752" s="164"/>
      <c r="I752" s="164"/>
      <c r="J752" s="164"/>
      <c r="K752" s="164"/>
      <c r="L752" s="164"/>
      <c r="M752" s="164"/>
      <c r="N752" s="164"/>
      <c r="O752" s="164"/>
      <c r="P752" s="164"/>
      <c r="Q752" s="164"/>
      <c r="R752" s="164"/>
      <c r="S752" s="164"/>
      <c r="T752" s="164"/>
      <c r="U752" s="164"/>
      <c r="V752" s="164"/>
    </row>
    <row r="753" spans="1:22" ht="12">
      <c r="A753" s="137"/>
      <c r="B753" s="101"/>
      <c r="C753" s="137"/>
      <c r="D753" s="164"/>
      <c r="E753" s="164"/>
      <c r="F753" s="164"/>
      <c r="G753" s="164"/>
      <c r="H753" s="164"/>
      <c r="I753" s="164"/>
      <c r="J753" s="164"/>
      <c r="K753" s="164"/>
      <c r="L753" s="164"/>
      <c r="M753" s="164"/>
      <c r="N753" s="164"/>
      <c r="O753" s="164"/>
      <c r="P753" s="164"/>
      <c r="Q753" s="164"/>
      <c r="R753" s="164"/>
      <c r="S753" s="164"/>
      <c r="T753" s="164"/>
      <c r="U753" s="164"/>
      <c r="V753" s="164"/>
    </row>
    <row r="754" spans="1:22" ht="12">
      <c r="A754" s="137"/>
      <c r="B754" s="101"/>
      <c r="C754" s="137"/>
      <c r="D754" s="164"/>
      <c r="E754" s="164"/>
      <c r="F754" s="164"/>
      <c r="G754" s="164"/>
      <c r="H754" s="164"/>
      <c r="I754" s="164"/>
      <c r="J754" s="164"/>
      <c r="K754" s="164"/>
      <c r="L754" s="164"/>
      <c r="M754" s="164"/>
      <c r="N754" s="164"/>
      <c r="O754" s="164"/>
      <c r="P754" s="164"/>
      <c r="Q754" s="164"/>
      <c r="R754" s="164"/>
      <c r="S754" s="164"/>
      <c r="T754" s="164"/>
      <c r="U754" s="164"/>
      <c r="V754" s="164"/>
    </row>
    <row r="755" spans="1:22" ht="12">
      <c r="A755" s="137"/>
      <c r="B755" s="101"/>
      <c r="C755" s="137"/>
      <c r="D755" s="164"/>
      <c r="E755" s="164"/>
      <c r="F755" s="164"/>
      <c r="G755" s="164"/>
      <c r="H755" s="164"/>
      <c r="I755" s="164"/>
      <c r="J755" s="164"/>
      <c r="K755" s="164"/>
      <c r="L755" s="164"/>
      <c r="M755" s="164"/>
      <c r="N755" s="164"/>
      <c r="O755" s="164"/>
      <c r="P755" s="164"/>
      <c r="Q755" s="164"/>
      <c r="R755" s="164"/>
      <c r="S755" s="164"/>
      <c r="T755" s="164"/>
      <c r="U755" s="164"/>
      <c r="V755" s="164"/>
    </row>
    <row r="756" spans="1:22" ht="12">
      <c r="A756" s="137"/>
      <c r="B756" s="101"/>
      <c r="C756" s="137"/>
      <c r="D756" s="164"/>
      <c r="E756" s="164"/>
      <c r="F756" s="164"/>
      <c r="G756" s="164"/>
      <c r="H756" s="164"/>
      <c r="I756" s="164"/>
      <c r="J756" s="164"/>
      <c r="K756" s="164"/>
      <c r="L756" s="164"/>
      <c r="M756" s="164"/>
      <c r="N756" s="164"/>
      <c r="O756" s="164"/>
      <c r="P756" s="164"/>
      <c r="Q756" s="164"/>
      <c r="R756" s="164"/>
      <c r="S756" s="164"/>
      <c r="T756" s="164"/>
      <c r="U756" s="164"/>
      <c r="V756" s="164"/>
    </row>
    <row r="757" spans="1:22" ht="12">
      <c r="A757" s="137"/>
      <c r="B757" s="101"/>
      <c r="C757" s="137"/>
      <c r="D757" s="164"/>
      <c r="E757" s="164"/>
      <c r="F757" s="164"/>
      <c r="G757" s="164"/>
      <c r="H757" s="164"/>
      <c r="I757" s="164"/>
      <c r="J757" s="164"/>
      <c r="K757" s="164"/>
      <c r="L757" s="164"/>
      <c r="M757" s="164"/>
      <c r="N757" s="164"/>
      <c r="O757" s="164"/>
      <c r="P757" s="164"/>
      <c r="Q757" s="164"/>
      <c r="R757" s="164"/>
      <c r="S757" s="164"/>
      <c r="T757" s="164"/>
      <c r="U757" s="164"/>
      <c r="V757" s="164"/>
    </row>
    <row r="758" spans="1:22" ht="12">
      <c r="A758" s="137"/>
      <c r="B758" s="101"/>
      <c r="C758" s="137"/>
      <c r="D758" s="164"/>
      <c r="E758" s="164"/>
      <c r="F758" s="164"/>
      <c r="G758" s="164"/>
      <c r="H758" s="164"/>
      <c r="I758" s="164"/>
      <c r="J758" s="164"/>
      <c r="K758" s="164"/>
      <c r="L758" s="164"/>
      <c r="M758" s="164"/>
      <c r="N758" s="164"/>
      <c r="O758" s="164"/>
      <c r="P758" s="164"/>
      <c r="Q758" s="164"/>
      <c r="R758" s="164"/>
      <c r="S758" s="164"/>
      <c r="T758" s="164"/>
      <c r="U758" s="164"/>
      <c r="V758" s="164"/>
    </row>
    <row r="759" spans="1:22" ht="12">
      <c r="A759" s="137"/>
      <c r="B759" s="101"/>
      <c r="C759" s="137"/>
      <c r="D759" s="164"/>
      <c r="E759" s="164"/>
      <c r="F759" s="164"/>
      <c r="G759" s="164"/>
      <c r="H759" s="164"/>
      <c r="I759" s="164"/>
      <c r="J759" s="164"/>
      <c r="K759" s="164"/>
      <c r="L759" s="164"/>
      <c r="M759" s="164"/>
      <c r="N759" s="164"/>
      <c r="O759" s="164"/>
      <c r="P759" s="164"/>
      <c r="Q759" s="164"/>
      <c r="R759" s="164"/>
      <c r="S759" s="164"/>
      <c r="T759" s="164"/>
      <c r="U759" s="164"/>
      <c r="V759" s="164"/>
    </row>
    <row r="760" spans="1:22" ht="12">
      <c r="A760" s="137"/>
      <c r="B760" s="101"/>
      <c r="C760" s="137"/>
      <c r="D760" s="164"/>
      <c r="E760" s="164"/>
      <c r="F760" s="164"/>
      <c r="G760" s="164"/>
      <c r="H760" s="164"/>
      <c r="I760" s="164"/>
      <c r="J760" s="164"/>
      <c r="K760" s="164"/>
      <c r="L760" s="164"/>
      <c r="M760" s="164"/>
      <c r="N760" s="164"/>
      <c r="O760" s="164"/>
      <c r="P760" s="164"/>
      <c r="Q760" s="164"/>
      <c r="R760" s="164"/>
      <c r="S760" s="164"/>
      <c r="T760" s="164"/>
      <c r="U760" s="164"/>
      <c r="V760" s="164"/>
    </row>
    <row r="761" spans="1:22" ht="12">
      <c r="A761" s="137"/>
      <c r="B761" s="101"/>
      <c r="C761" s="137"/>
      <c r="D761" s="164"/>
      <c r="E761" s="164"/>
      <c r="F761" s="164"/>
      <c r="G761" s="164"/>
      <c r="H761" s="164"/>
      <c r="I761" s="164"/>
      <c r="J761" s="164"/>
      <c r="K761" s="164"/>
      <c r="L761" s="164"/>
      <c r="M761" s="164"/>
      <c r="N761" s="164"/>
      <c r="O761" s="164"/>
      <c r="P761" s="164"/>
      <c r="Q761" s="164"/>
      <c r="R761" s="164"/>
      <c r="S761" s="164"/>
      <c r="T761" s="164"/>
      <c r="U761" s="164"/>
      <c r="V761" s="164"/>
    </row>
    <row r="762" spans="1:22" ht="12">
      <c r="A762" s="137"/>
      <c r="B762" s="101"/>
      <c r="C762" s="137"/>
      <c r="D762" s="164"/>
      <c r="E762" s="164"/>
      <c r="F762" s="164"/>
      <c r="G762" s="164"/>
      <c r="H762" s="164"/>
      <c r="I762" s="164"/>
      <c r="J762" s="164"/>
      <c r="K762" s="164"/>
      <c r="L762" s="164"/>
      <c r="M762" s="164"/>
      <c r="N762" s="164"/>
      <c r="O762" s="164"/>
      <c r="P762" s="164"/>
      <c r="Q762" s="164"/>
      <c r="R762" s="164"/>
      <c r="S762" s="164"/>
      <c r="T762" s="164"/>
      <c r="U762" s="164"/>
      <c r="V762" s="164"/>
    </row>
    <row r="763" spans="1:22" ht="12">
      <c r="A763" s="137"/>
      <c r="B763" s="101"/>
      <c r="C763" s="137"/>
      <c r="D763" s="164"/>
      <c r="E763" s="164"/>
      <c r="F763" s="164"/>
      <c r="G763" s="164"/>
      <c r="H763" s="164"/>
      <c r="I763" s="164"/>
      <c r="J763" s="164"/>
      <c r="K763" s="164"/>
      <c r="L763" s="164"/>
      <c r="M763" s="164"/>
      <c r="N763" s="164"/>
      <c r="O763" s="164"/>
      <c r="P763" s="164"/>
      <c r="Q763" s="164"/>
      <c r="R763" s="164"/>
      <c r="S763" s="164"/>
      <c r="T763" s="164"/>
      <c r="U763" s="164"/>
      <c r="V763" s="164"/>
    </row>
    <row r="764" spans="1:22" ht="12">
      <c r="A764" s="137"/>
      <c r="B764" s="101"/>
      <c r="C764" s="137"/>
      <c r="D764" s="164"/>
      <c r="E764" s="164"/>
      <c r="F764" s="164"/>
      <c r="G764" s="164"/>
      <c r="H764" s="164"/>
      <c r="I764" s="164"/>
      <c r="J764" s="164"/>
      <c r="K764" s="164"/>
      <c r="L764" s="164"/>
      <c r="M764" s="164"/>
      <c r="N764" s="164"/>
      <c r="O764" s="164"/>
      <c r="P764" s="164"/>
      <c r="Q764" s="164"/>
      <c r="R764" s="164"/>
      <c r="S764" s="164"/>
      <c r="T764" s="164"/>
      <c r="U764" s="164"/>
      <c r="V764" s="164"/>
    </row>
    <row r="765" spans="1:22" ht="12">
      <c r="A765" s="137"/>
      <c r="B765" s="101"/>
      <c r="C765" s="137"/>
      <c r="D765" s="164"/>
      <c r="E765" s="164"/>
      <c r="F765" s="164"/>
      <c r="G765" s="164"/>
      <c r="H765" s="164"/>
      <c r="I765" s="164"/>
      <c r="J765" s="164"/>
      <c r="K765" s="164"/>
      <c r="L765" s="164"/>
      <c r="M765" s="164"/>
      <c r="N765" s="164"/>
      <c r="O765" s="164"/>
      <c r="P765" s="164"/>
      <c r="Q765" s="164"/>
      <c r="R765" s="164"/>
      <c r="S765" s="164"/>
      <c r="T765" s="164"/>
      <c r="U765" s="164"/>
      <c r="V765" s="164"/>
    </row>
    <row r="766" spans="1:22" ht="12">
      <c r="A766" s="137"/>
      <c r="B766" s="101"/>
      <c r="C766" s="137"/>
      <c r="D766" s="164"/>
      <c r="E766" s="164"/>
      <c r="F766" s="164"/>
      <c r="G766" s="164"/>
      <c r="H766" s="164"/>
      <c r="I766" s="164"/>
      <c r="J766" s="164"/>
      <c r="K766" s="164"/>
      <c r="L766" s="164"/>
      <c r="M766" s="164"/>
      <c r="N766" s="164"/>
      <c r="O766" s="164"/>
      <c r="P766" s="164"/>
      <c r="Q766" s="164"/>
      <c r="R766" s="164"/>
      <c r="S766" s="164"/>
      <c r="T766" s="164"/>
      <c r="U766" s="164"/>
      <c r="V766" s="164"/>
    </row>
    <row r="767" spans="1:22" ht="12">
      <c r="A767" s="137"/>
      <c r="B767" s="101"/>
      <c r="C767" s="137"/>
      <c r="D767" s="164"/>
      <c r="E767" s="164"/>
      <c r="F767" s="164"/>
      <c r="G767" s="164"/>
      <c r="H767" s="164"/>
      <c r="I767" s="164"/>
      <c r="J767" s="164"/>
      <c r="K767" s="164"/>
      <c r="L767" s="164"/>
      <c r="M767" s="164"/>
      <c r="N767" s="164"/>
      <c r="O767" s="164"/>
      <c r="P767" s="164"/>
      <c r="Q767" s="164"/>
      <c r="R767" s="164"/>
      <c r="S767" s="164"/>
      <c r="T767" s="164"/>
      <c r="U767" s="164"/>
      <c r="V767" s="164"/>
    </row>
    <row r="768" spans="1:22" ht="12">
      <c r="A768" s="137"/>
      <c r="B768" s="101"/>
      <c r="C768" s="137"/>
      <c r="D768" s="164"/>
      <c r="E768" s="164"/>
      <c r="F768" s="164"/>
      <c r="G768" s="164"/>
      <c r="H768" s="164"/>
      <c r="I768" s="164"/>
      <c r="J768" s="164"/>
      <c r="K768" s="164"/>
      <c r="L768" s="164"/>
      <c r="M768" s="164"/>
      <c r="N768" s="164"/>
      <c r="O768" s="164"/>
      <c r="P768" s="164"/>
      <c r="Q768" s="164"/>
      <c r="R768" s="164"/>
      <c r="S768" s="164"/>
      <c r="T768" s="164"/>
      <c r="U768" s="164"/>
      <c r="V768" s="164"/>
    </row>
    <row r="769" spans="1:22" ht="12">
      <c r="A769" s="137"/>
      <c r="B769" s="101"/>
      <c r="C769" s="137"/>
      <c r="D769" s="164"/>
      <c r="E769" s="164"/>
      <c r="F769" s="164"/>
      <c r="G769" s="164"/>
      <c r="H769" s="164"/>
      <c r="I769" s="164"/>
      <c r="J769" s="164"/>
      <c r="K769" s="164"/>
      <c r="L769" s="164"/>
      <c r="M769" s="164"/>
      <c r="N769" s="164"/>
      <c r="O769" s="164"/>
      <c r="P769" s="164"/>
      <c r="Q769" s="164"/>
      <c r="R769" s="164"/>
      <c r="S769" s="164"/>
      <c r="T769" s="164"/>
      <c r="U769" s="164"/>
      <c r="V769" s="164"/>
    </row>
    <row r="770" spans="1:22" ht="12">
      <c r="A770" s="137"/>
      <c r="B770" s="101"/>
      <c r="C770" s="137"/>
      <c r="D770" s="164"/>
      <c r="E770" s="164"/>
      <c r="F770" s="164"/>
      <c r="G770" s="164"/>
      <c r="H770" s="164"/>
      <c r="I770" s="164"/>
      <c r="J770" s="164"/>
      <c r="K770" s="164"/>
      <c r="L770" s="164"/>
      <c r="M770" s="164"/>
      <c r="N770" s="164"/>
      <c r="O770" s="164"/>
      <c r="P770" s="164"/>
      <c r="Q770" s="164"/>
      <c r="R770" s="164"/>
      <c r="S770" s="164"/>
      <c r="T770" s="164"/>
      <c r="U770" s="164"/>
      <c r="V770" s="164"/>
    </row>
    <row r="771" spans="1:22" ht="12">
      <c r="A771" s="137"/>
      <c r="B771" s="101"/>
      <c r="C771" s="137"/>
      <c r="D771" s="164"/>
      <c r="E771" s="164"/>
      <c r="F771" s="164"/>
      <c r="G771" s="164"/>
      <c r="H771" s="164"/>
      <c r="I771" s="164"/>
      <c r="J771" s="164"/>
      <c r="K771" s="164"/>
      <c r="L771" s="164"/>
      <c r="M771" s="164"/>
      <c r="N771" s="164"/>
      <c r="O771" s="164"/>
      <c r="P771" s="164"/>
      <c r="Q771" s="164"/>
      <c r="R771" s="164"/>
      <c r="S771" s="164"/>
      <c r="T771" s="164"/>
      <c r="U771" s="164"/>
      <c r="V771" s="164"/>
    </row>
    <row r="772" spans="1:22" ht="12">
      <c r="A772" s="137"/>
      <c r="B772" s="101"/>
      <c r="C772" s="137"/>
      <c r="D772" s="164"/>
      <c r="E772" s="164"/>
      <c r="F772" s="164"/>
      <c r="G772" s="164"/>
      <c r="H772" s="164"/>
      <c r="I772" s="164"/>
      <c r="J772" s="164"/>
      <c r="K772" s="164"/>
      <c r="L772" s="164"/>
      <c r="M772" s="164"/>
      <c r="N772" s="164"/>
      <c r="O772" s="164"/>
      <c r="P772" s="164"/>
      <c r="Q772" s="164"/>
      <c r="R772" s="164"/>
      <c r="S772" s="164"/>
      <c r="T772" s="164"/>
      <c r="U772" s="164"/>
      <c r="V772" s="164"/>
    </row>
    <row r="773" spans="1:22" ht="12">
      <c r="A773" s="137"/>
      <c r="B773" s="101"/>
      <c r="C773" s="137"/>
      <c r="D773" s="164"/>
      <c r="E773" s="164"/>
      <c r="F773" s="164"/>
      <c r="G773" s="164"/>
      <c r="H773" s="164"/>
      <c r="I773" s="164"/>
      <c r="J773" s="164"/>
      <c r="K773" s="164"/>
      <c r="L773" s="164"/>
      <c r="M773" s="164"/>
      <c r="N773" s="164"/>
      <c r="O773" s="164"/>
      <c r="P773" s="164"/>
      <c r="Q773" s="164"/>
      <c r="R773" s="164"/>
      <c r="S773" s="164"/>
      <c r="T773" s="164"/>
      <c r="U773" s="164"/>
      <c r="V773" s="164"/>
    </row>
    <row r="774" spans="1:22" ht="12">
      <c r="A774" s="137"/>
      <c r="B774" s="101"/>
      <c r="C774" s="137"/>
      <c r="D774" s="164"/>
      <c r="E774" s="164"/>
      <c r="F774" s="164"/>
      <c r="G774" s="164"/>
      <c r="H774" s="164"/>
      <c r="I774" s="164"/>
      <c r="J774" s="164"/>
      <c r="K774" s="164"/>
      <c r="L774" s="164"/>
      <c r="M774" s="164"/>
      <c r="N774" s="164"/>
      <c r="O774" s="164"/>
      <c r="P774" s="164"/>
      <c r="Q774" s="164"/>
      <c r="R774" s="164"/>
      <c r="S774" s="164"/>
      <c r="T774" s="164"/>
      <c r="U774" s="164"/>
      <c r="V774" s="164"/>
    </row>
    <row r="775" spans="1:22" ht="12">
      <c r="A775" s="137"/>
      <c r="B775" s="101"/>
      <c r="C775" s="137"/>
      <c r="D775" s="164"/>
      <c r="E775" s="164"/>
      <c r="F775" s="164"/>
      <c r="G775" s="164"/>
      <c r="H775" s="164"/>
      <c r="I775" s="164"/>
      <c r="J775" s="164"/>
      <c r="K775" s="164"/>
      <c r="L775" s="164"/>
      <c r="M775" s="164"/>
      <c r="N775" s="164"/>
      <c r="O775" s="164"/>
      <c r="P775" s="164"/>
      <c r="Q775" s="164"/>
      <c r="R775" s="164"/>
      <c r="S775" s="164"/>
      <c r="T775" s="164"/>
      <c r="U775" s="164"/>
      <c r="V775" s="164"/>
    </row>
    <row r="776" spans="1:22" ht="12">
      <c r="A776" s="137"/>
      <c r="B776" s="101"/>
      <c r="C776" s="137"/>
      <c r="D776" s="164"/>
      <c r="E776" s="164"/>
      <c r="F776" s="164"/>
      <c r="G776" s="164"/>
      <c r="H776" s="164"/>
      <c r="I776" s="164"/>
      <c r="J776" s="164"/>
      <c r="K776" s="164"/>
      <c r="L776" s="164"/>
      <c r="M776" s="164"/>
      <c r="N776" s="164"/>
      <c r="O776" s="164"/>
      <c r="P776" s="164"/>
      <c r="Q776" s="164"/>
      <c r="R776" s="164"/>
      <c r="S776" s="164"/>
      <c r="T776" s="164"/>
      <c r="U776" s="164"/>
      <c r="V776" s="164"/>
    </row>
    <row r="777" spans="1:22" ht="12">
      <c r="A777" s="137"/>
      <c r="B777" s="101"/>
      <c r="C777" s="137"/>
      <c r="D777" s="164"/>
      <c r="E777" s="164"/>
      <c r="F777" s="164"/>
      <c r="G777" s="164"/>
      <c r="H777" s="164"/>
      <c r="I777" s="164"/>
      <c r="J777" s="164"/>
      <c r="K777" s="164"/>
      <c r="L777" s="164"/>
      <c r="M777" s="164"/>
      <c r="N777" s="164"/>
      <c r="O777" s="164"/>
      <c r="P777" s="164"/>
      <c r="Q777" s="164"/>
      <c r="R777" s="164"/>
      <c r="S777" s="164"/>
      <c r="T777" s="164"/>
      <c r="U777" s="164"/>
      <c r="V777" s="164"/>
    </row>
    <row r="778" spans="1:22" ht="12">
      <c r="A778" s="137"/>
      <c r="B778" s="101"/>
      <c r="C778" s="137"/>
      <c r="D778" s="164"/>
      <c r="E778" s="164"/>
      <c r="F778" s="164"/>
      <c r="G778" s="164"/>
      <c r="H778" s="164"/>
      <c r="I778" s="164"/>
      <c r="J778" s="164"/>
      <c r="K778" s="164"/>
      <c r="L778" s="164"/>
      <c r="M778" s="164"/>
      <c r="N778" s="164"/>
      <c r="O778" s="164"/>
      <c r="P778" s="164"/>
      <c r="Q778" s="164"/>
      <c r="R778" s="164"/>
      <c r="S778" s="164"/>
      <c r="T778" s="164"/>
      <c r="U778" s="164"/>
      <c r="V778" s="164"/>
    </row>
    <row r="779" spans="1:22" ht="12">
      <c r="A779" s="137"/>
      <c r="B779" s="101"/>
      <c r="C779" s="137"/>
      <c r="D779" s="164"/>
      <c r="E779" s="164"/>
      <c r="F779" s="164"/>
      <c r="G779" s="164"/>
      <c r="H779" s="164"/>
      <c r="I779" s="164"/>
      <c r="J779" s="164"/>
      <c r="K779" s="164"/>
      <c r="L779" s="164"/>
      <c r="M779" s="164"/>
      <c r="N779" s="164"/>
      <c r="O779" s="164"/>
      <c r="P779" s="164"/>
      <c r="Q779" s="164"/>
      <c r="R779" s="164"/>
      <c r="S779" s="164"/>
      <c r="T779" s="164"/>
      <c r="U779" s="164"/>
      <c r="V779" s="164"/>
    </row>
    <row r="780" spans="1:22" ht="12">
      <c r="A780" s="137"/>
      <c r="B780" s="101"/>
      <c r="C780" s="137"/>
      <c r="D780" s="164"/>
      <c r="E780" s="164"/>
      <c r="F780" s="164"/>
      <c r="G780" s="164"/>
      <c r="H780" s="164"/>
      <c r="I780" s="164"/>
      <c r="J780" s="164"/>
      <c r="K780" s="164"/>
      <c r="L780" s="164"/>
      <c r="M780" s="164"/>
      <c r="N780" s="164"/>
      <c r="O780" s="164"/>
      <c r="P780" s="164"/>
      <c r="Q780" s="164"/>
      <c r="R780" s="164"/>
      <c r="S780" s="164"/>
      <c r="T780" s="164"/>
      <c r="U780" s="164"/>
      <c r="V780" s="164"/>
    </row>
    <row r="781" spans="1:22" ht="12">
      <c r="A781" s="137"/>
      <c r="B781" s="101"/>
      <c r="C781" s="137"/>
      <c r="D781" s="164"/>
      <c r="E781" s="164"/>
      <c r="F781" s="164"/>
      <c r="G781" s="164"/>
      <c r="H781" s="164"/>
      <c r="I781" s="164"/>
      <c r="J781" s="164"/>
      <c r="K781" s="164"/>
      <c r="L781" s="164"/>
      <c r="M781" s="164"/>
      <c r="N781" s="164"/>
      <c r="O781" s="164"/>
      <c r="P781" s="164"/>
      <c r="Q781" s="164"/>
      <c r="R781" s="164"/>
      <c r="S781" s="164"/>
      <c r="T781" s="164"/>
      <c r="U781" s="164"/>
      <c r="V781" s="164"/>
    </row>
    <row r="782" spans="1:22" ht="12">
      <c r="A782" s="137"/>
      <c r="B782" s="101"/>
      <c r="C782" s="137"/>
      <c r="D782" s="164"/>
      <c r="E782" s="164"/>
      <c r="F782" s="164"/>
      <c r="G782" s="164"/>
      <c r="H782" s="164"/>
      <c r="I782" s="164"/>
      <c r="J782" s="164"/>
      <c r="K782" s="164"/>
      <c r="L782" s="164"/>
      <c r="M782" s="164"/>
      <c r="N782" s="164"/>
      <c r="O782" s="164"/>
      <c r="P782" s="164"/>
      <c r="Q782" s="164"/>
      <c r="R782" s="164"/>
      <c r="S782" s="164"/>
      <c r="T782" s="164"/>
      <c r="U782" s="164"/>
      <c r="V782" s="164"/>
    </row>
    <row r="783" spans="1:22" ht="12">
      <c r="A783" s="137"/>
      <c r="B783" s="101"/>
      <c r="C783" s="137"/>
      <c r="D783" s="164"/>
      <c r="E783" s="164"/>
      <c r="F783" s="164"/>
      <c r="G783" s="164"/>
      <c r="H783" s="164"/>
      <c r="I783" s="164"/>
      <c r="J783" s="164"/>
      <c r="K783" s="164"/>
      <c r="L783" s="164"/>
      <c r="M783" s="164"/>
      <c r="N783" s="164"/>
      <c r="O783" s="164"/>
      <c r="P783" s="164"/>
      <c r="Q783" s="164"/>
      <c r="R783" s="164"/>
      <c r="S783" s="164"/>
      <c r="T783" s="164"/>
      <c r="U783" s="164"/>
      <c r="V783" s="164"/>
    </row>
    <row r="784" spans="1:22" ht="12">
      <c r="A784" s="137"/>
      <c r="B784" s="101"/>
      <c r="C784" s="137"/>
      <c r="D784" s="164"/>
      <c r="E784" s="164"/>
      <c r="F784" s="164"/>
      <c r="G784" s="164"/>
      <c r="H784" s="164"/>
      <c r="I784" s="164"/>
      <c r="J784" s="164"/>
      <c r="K784" s="164"/>
      <c r="L784" s="164"/>
      <c r="M784" s="164"/>
      <c r="N784" s="164"/>
      <c r="O784" s="164"/>
      <c r="P784" s="164"/>
      <c r="Q784" s="164"/>
      <c r="R784" s="164"/>
      <c r="S784" s="164"/>
      <c r="T784" s="164"/>
      <c r="U784" s="164"/>
      <c r="V784" s="164"/>
    </row>
    <row r="785" spans="1:22" ht="12">
      <c r="A785" s="137"/>
      <c r="B785" s="101"/>
      <c r="C785" s="137"/>
      <c r="D785" s="164"/>
      <c r="E785" s="164"/>
      <c r="F785" s="164"/>
      <c r="G785" s="164"/>
      <c r="H785" s="164"/>
      <c r="I785" s="164"/>
      <c r="J785" s="164"/>
      <c r="K785" s="164"/>
      <c r="L785" s="164"/>
      <c r="M785" s="164"/>
      <c r="N785" s="164"/>
      <c r="O785" s="164"/>
      <c r="P785" s="164"/>
      <c r="Q785" s="164"/>
      <c r="R785" s="164"/>
      <c r="S785" s="164"/>
      <c r="T785" s="164"/>
      <c r="U785" s="164"/>
      <c r="V785" s="164"/>
    </row>
    <row r="786" spans="1:22" ht="12">
      <c r="A786" s="137"/>
      <c r="B786" s="101"/>
      <c r="C786" s="137"/>
      <c r="D786" s="164"/>
      <c r="E786" s="164"/>
      <c r="F786" s="164"/>
      <c r="G786" s="164"/>
      <c r="H786" s="164"/>
      <c r="I786" s="164"/>
      <c r="J786" s="164"/>
      <c r="K786" s="164"/>
      <c r="L786" s="164"/>
      <c r="M786" s="164"/>
      <c r="N786" s="164"/>
      <c r="O786" s="164"/>
      <c r="P786" s="164"/>
      <c r="Q786" s="164"/>
      <c r="R786" s="164"/>
      <c r="S786" s="164"/>
      <c r="T786" s="164"/>
      <c r="U786" s="164"/>
      <c r="V786" s="164"/>
    </row>
    <row r="787" spans="1:22" ht="12">
      <c r="A787" s="137"/>
      <c r="B787" s="101"/>
      <c r="C787" s="137"/>
      <c r="D787" s="164"/>
      <c r="E787" s="164"/>
      <c r="F787" s="164"/>
      <c r="G787" s="164"/>
      <c r="H787" s="164"/>
      <c r="I787" s="164"/>
      <c r="J787" s="164"/>
      <c r="K787" s="164"/>
      <c r="L787" s="164"/>
      <c r="M787" s="164"/>
      <c r="N787" s="164"/>
      <c r="O787" s="164"/>
      <c r="P787" s="164"/>
      <c r="Q787" s="164"/>
      <c r="R787" s="164"/>
      <c r="S787" s="164"/>
      <c r="T787" s="164"/>
      <c r="U787" s="164"/>
      <c r="V787" s="164"/>
    </row>
    <row r="788" spans="1:22" ht="12">
      <c r="A788" s="137"/>
      <c r="B788" s="101"/>
      <c r="C788" s="137"/>
      <c r="D788" s="164"/>
      <c r="E788" s="164"/>
      <c r="F788" s="164"/>
      <c r="G788" s="164"/>
      <c r="H788" s="164"/>
      <c r="I788" s="164"/>
      <c r="J788" s="164"/>
      <c r="K788" s="164"/>
      <c r="L788" s="164"/>
      <c r="M788" s="164"/>
      <c r="N788" s="164"/>
      <c r="O788" s="164"/>
      <c r="P788" s="164"/>
      <c r="Q788" s="164"/>
      <c r="R788" s="164"/>
      <c r="S788" s="164"/>
      <c r="T788" s="164"/>
      <c r="U788" s="164"/>
      <c r="V788" s="164"/>
    </row>
    <row r="789" spans="1:22" ht="12">
      <c r="A789" s="137"/>
      <c r="B789" s="101"/>
      <c r="C789" s="137"/>
      <c r="D789" s="164"/>
      <c r="E789" s="164"/>
      <c r="F789" s="164"/>
      <c r="G789" s="164"/>
      <c r="H789" s="164"/>
      <c r="I789" s="164"/>
      <c r="J789" s="164"/>
      <c r="K789" s="164"/>
      <c r="L789" s="164"/>
      <c r="M789" s="164"/>
      <c r="N789" s="164"/>
      <c r="O789" s="164"/>
      <c r="P789" s="164"/>
      <c r="Q789" s="164"/>
      <c r="R789" s="164"/>
      <c r="S789" s="164"/>
      <c r="T789" s="164"/>
      <c r="U789" s="164"/>
      <c r="V789" s="164"/>
    </row>
    <row r="790" spans="1:22" ht="12">
      <c r="A790" s="137"/>
      <c r="B790" s="101"/>
      <c r="C790" s="137"/>
      <c r="D790" s="164"/>
      <c r="E790" s="164"/>
      <c r="F790" s="164"/>
      <c r="G790" s="164"/>
      <c r="H790" s="164"/>
      <c r="I790" s="164"/>
      <c r="J790" s="164"/>
      <c r="K790" s="164"/>
      <c r="L790" s="164"/>
      <c r="M790" s="164"/>
      <c r="N790" s="164"/>
      <c r="O790" s="164"/>
      <c r="P790" s="164"/>
      <c r="Q790" s="164"/>
      <c r="R790" s="164"/>
      <c r="S790" s="164"/>
      <c r="T790" s="164"/>
      <c r="U790" s="164"/>
      <c r="V790" s="164"/>
    </row>
    <row r="791" spans="1:22" ht="12">
      <c r="A791" s="137"/>
      <c r="B791" s="101"/>
      <c r="C791" s="137"/>
      <c r="D791" s="164"/>
      <c r="E791" s="164"/>
      <c r="F791" s="164"/>
      <c r="G791" s="164"/>
      <c r="H791" s="164"/>
      <c r="I791" s="164"/>
      <c r="J791" s="164"/>
      <c r="K791" s="164"/>
      <c r="L791" s="164"/>
      <c r="M791" s="164"/>
      <c r="N791" s="164"/>
      <c r="O791" s="164"/>
      <c r="P791" s="164"/>
      <c r="Q791" s="164"/>
      <c r="R791" s="164"/>
      <c r="S791" s="164"/>
      <c r="T791" s="164"/>
      <c r="U791" s="164"/>
      <c r="V791" s="164"/>
    </row>
    <row r="792" spans="1:22" ht="12">
      <c r="A792" s="137"/>
      <c r="B792" s="101"/>
      <c r="C792" s="137"/>
      <c r="D792" s="164"/>
      <c r="E792" s="164"/>
      <c r="F792" s="164"/>
      <c r="G792" s="164"/>
      <c r="H792" s="164"/>
      <c r="I792" s="164"/>
      <c r="J792" s="164"/>
      <c r="K792" s="164"/>
      <c r="L792" s="164"/>
      <c r="M792" s="164"/>
      <c r="N792" s="164"/>
      <c r="O792" s="164"/>
      <c r="P792" s="164"/>
      <c r="Q792" s="164"/>
      <c r="R792" s="164"/>
      <c r="S792" s="164"/>
      <c r="T792" s="164"/>
      <c r="U792" s="164"/>
      <c r="V792" s="164"/>
    </row>
    <row r="793" spans="1:22" ht="12">
      <c r="A793" s="137"/>
      <c r="B793" s="101"/>
      <c r="C793" s="137"/>
      <c r="D793" s="164"/>
      <c r="E793" s="164"/>
      <c r="F793" s="164"/>
      <c r="G793" s="164"/>
      <c r="H793" s="164"/>
      <c r="I793" s="164"/>
      <c r="J793" s="164"/>
      <c r="K793" s="164"/>
      <c r="L793" s="164"/>
      <c r="M793" s="164"/>
      <c r="N793" s="164"/>
      <c r="O793" s="164"/>
      <c r="P793" s="164"/>
      <c r="Q793" s="164"/>
      <c r="R793" s="164"/>
      <c r="S793" s="164"/>
      <c r="T793" s="164"/>
      <c r="U793" s="164"/>
      <c r="V793" s="164"/>
    </row>
    <row r="794" spans="1:22" ht="12">
      <c r="A794" s="137"/>
      <c r="B794" s="101"/>
      <c r="C794" s="137"/>
      <c r="D794" s="164"/>
      <c r="E794" s="164"/>
      <c r="F794" s="164"/>
      <c r="G794" s="164"/>
      <c r="H794" s="164"/>
      <c r="I794" s="164"/>
      <c r="J794" s="164"/>
      <c r="K794" s="164"/>
      <c r="L794" s="164"/>
      <c r="M794" s="164"/>
      <c r="N794" s="164"/>
      <c r="O794" s="164"/>
      <c r="P794" s="164"/>
      <c r="Q794" s="164"/>
      <c r="R794" s="164"/>
      <c r="S794" s="164"/>
      <c r="T794" s="164"/>
      <c r="U794" s="164"/>
      <c r="V794" s="164"/>
    </row>
    <row r="795" spans="1:22" ht="12">
      <c r="A795" s="137"/>
      <c r="B795" s="101"/>
      <c r="C795" s="137"/>
      <c r="D795" s="164"/>
      <c r="E795" s="164"/>
      <c r="F795" s="164"/>
      <c r="G795" s="164"/>
      <c r="H795" s="164"/>
      <c r="I795" s="164"/>
      <c r="J795" s="164"/>
      <c r="K795" s="164"/>
      <c r="L795" s="164"/>
      <c r="M795" s="164"/>
      <c r="N795" s="164"/>
      <c r="O795" s="164"/>
      <c r="P795" s="164"/>
      <c r="Q795" s="164"/>
      <c r="R795" s="164"/>
      <c r="S795" s="164"/>
      <c r="T795" s="164"/>
      <c r="U795" s="164"/>
      <c r="V795" s="164"/>
    </row>
    <row r="796" spans="1:22" ht="12">
      <c r="A796" s="137"/>
      <c r="B796" s="101"/>
      <c r="C796" s="137"/>
      <c r="D796" s="164"/>
      <c r="E796" s="164"/>
      <c r="F796" s="164"/>
      <c r="G796" s="164"/>
      <c r="H796" s="164"/>
      <c r="I796" s="164"/>
      <c r="J796" s="164"/>
      <c r="K796" s="164"/>
      <c r="L796" s="164"/>
      <c r="M796" s="164"/>
      <c r="N796" s="164"/>
      <c r="O796" s="164"/>
      <c r="P796" s="164"/>
      <c r="Q796" s="164"/>
      <c r="R796" s="164"/>
      <c r="S796" s="164"/>
      <c r="T796" s="164"/>
      <c r="U796" s="164"/>
      <c r="V796" s="164"/>
    </row>
    <row r="797" spans="1:22" ht="12">
      <c r="A797" s="137"/>
      <c r="B797" s="101"/>
      <c r="C797" s="137"/>
      <c r="D797" s="164"/>
      <c r="E797" s="164"/>
      <c r="F797" s="164"/>
      <c r="G797" s="164"/>
      <c r="H797" s="164"/>
      <c r="I797" s="164"/>
      <c r="J797" s="164"/>
      <c r="K797" s="164"/>
      <c r="L797" s="164"/>
      <c r="M797" s="164"/>
      <c r="N797" s="164"/>
      <c r="O797" s="164"/>
      <c r="P797" s="164"/>
      <c r="Q797" s="164"/>
      <c r="R797" s="164"/>
      <c r="S797" s="164"/>
      <c r="T797" s="164"/>
      <c r="U797" s="164"/>
      <c r="V797" s="164"/>
    </row>
    <row r="798" spans="1:22" ht="12">
      <c r="A798" s="137"/>
      <c r="B798" s="101"/>
      <c r="C798" s="137"/>
      <c r="D798" s="164"/>
      <c r="E798" s="164"/>
      <c r="F798" s="164"/>
      <c r="G798" s="164"/>
      <c r="H798" s="164"/>
      <c r="I798" s="164"/>
      <c r="J798" s="164"/>
      <c r="K798" s="164"/>
      <c r="L798" s="164"/>
      <c r="M798" s="164"/>
      <c r="N798" s="164"/>
      <c r="O798" s="164"/>
      <c r="P798" s="164"/>
      <c r="Q798" s="164"/>
      <c r="R798" s="164"/>
      <c r="S798" s="164"/>
      <c r="T798" s="164"/>
      <c r="U798" s="164"/>
      <c r="V798" s="164"/>
    </row>
    <row r="799" spans="1:22" ht="12">
      <c r="A799" s="137"/>
      <c r="B799" s="101"/>
      <c r="C799" s="137"/>
      <c r="D799" s="164"/>
      <c r="E799" s="164"/>
      <c r="F799" s="164"/>
      <c r="G799" s="164"/>
      <c r="H799" s="164"/>
      <c r="I799" s="164"/>
      <c r="J799" s="164"/>
      <c r="K799" s="164"/>
      <c r="L799" s="164"/>
      <c r="M799" s="164"/>
      <c r="N799" s="164"/>
      <c r="O799" s="164"/>
      <c r="P799" s="164"/>
      <c r="Q799" s="164"/>
      <c r="R799" s="164"/>
      <c r="S799" s="164"/>
      <c r="T799" s="164"/>
      <c r="U799" s="164"/>
      <c r="V799" s="164"/>
    </row>
    <row r="800" spans="1:22" ht="12">
      <c r="A800" s="137"/>
      <c r="B800" s="101"/>
      <c r="C800" s="137"/>
      <c r="D800" s="164"/>
      <c r="E800" s="164"/>
      <c r="F800" s="164"/>
      <c r="G800" s="164"/>
      <c r="H800" s="164"/>
      <c r="I800" s="164"/>
      <c r="J800" s="164"/>
      <c r="K800" s="164"/>
      <c r="L800" s="164"/>
      <c r="M800" s="164"/>
      <c r="N800" s="164"/>
      <c r="O800" s="164"/>
      <c r="P800" s="164"/>
      <c r="Q800" s="164"/>
      <c r="R800" s="164"/>
      <c r="S800" s="164"/>
      <c r="T800" s="164"/>
      <c r="U800" s="164"/>
      <c r="V800" s="164"/>
    </row>
    <row r="801" spans="1:22" ht="12">
      <c r="A801" s="137"/>
      <c r="B801" s="101"/>
      <c r="C801" s="137"/>
      <c r="D801" s="164"/>
      <c r="E801" s="164"/>
      <c r="F801" s="164"/>
      <c r="G801" s="164"/>
      <c r="H801" s="164"/>
      <c r="I801" s="164"/>
      <c r="J801" s="164"/>
      <c r="K801" s="164"/>
      <c r="L801" s="164"/>
      <c r="M801" s="164"/>
      <c r="N801" s="164"/>
      <c r="O801" s="164"/>
      <c r="P801" s="164"/>
      <c r="Q801" s="164"/>
      <c r="R801" s="164"/>
      <c r="S801" s="164"/>
      <c r="T801" s="164"/>
      <c r="U801" s="164"/>
      <c r="V801" s="164"/>
    </row>
    <row r="802" spans="1:22" ht="12">
      <c r="A802" s="137"/>
      <c r="B802" s="101"/>
      <c r="C802" s="137"/>
      <c r="D802" s="164"/>
      <c r="E802" s="164"/>
      <c r="F802" s="164"/>
      <c r="G802" s="164"/>
      <c r="H802" s="164"/>
      <c r="I802" s="164"/>
      <c r="J802" s="164"/>
      <c r="K802" s="164"/>
      <c r="L802" s="164"/>
      <c r="M802" s="164"/>
      <c r="N802" s="164"/>
      <c r="O802" s="164"/>
      <c r="P802" s="164"/>
      <c r="Q802" s="164"/>
      <c r="R802" s="164"/>
      <c r="S802" s="164"/>
      <c r="T802" s="164"/>
      <c r="U802" s="164"/>
      <c r="V802" s="164"/>
    </row>
    <row r="803" spans="1:22" ht="12">
      <c r="A803" s="137"/>
      <c r="B803" s="101"/>
      <c r="C803" s="137"/>
      <c r="D803" s="164"/>
      <c r="E803" s="164"/>
      <c r="F803" s="164"/>
      <c r="G803" s="164"/>
      <c r="H803" s="164"/>
      <c r="I803" s="164"/>
      <c r="J803" s="164"/>
      <c r="K803" s="164"/>
      <c r="L803" s="164"/>
      <c r="M803" s="164"/>
      <c r="N803" s="164"/>
      <c r="O803" s="164"/>
      <c r="P803" s="164"/>
      <c r="Q803" s="164"/>
      <c r="R803" s="164"/>
      <c r="S803" s="164"/>
      <c r="T803" s="164"/>
      <c r="U803" s="164"/>
      <c r="V803" s="164"/>
    </row>
    <row r="804" spans="1:22" ht="12">
      <c r="A804" s="137"/>
      <c r="B804" s="101"/>
      <c r="C804" s="137"/>
      <c r="D804" s="164"/>
      <c r="E804" s="164"/>
      <c r="F804" s="164"/>
      <c r="G804" s="164"/>
      <c r="H804" s="164"/>
      <c r="I804" s="164"/>
      <c r="J804" s="164"/>
      <c r="K804" s="164"/>
      <c r="L804" s="164"/>
      <c r="M804" s="164"/>
      <c r="N804" s="164"/>
      <c r="O804" s="164"/>
      <c r="P804" s="164"/>
      <c r="Q804" s="164"/>
      <c r="R804" s="164"/>
      <c r="S804" s="164"/>
      <c r="T804" s="164"/>
      <c r="U804" s="164"/>
      <c r="V804" s="164"/>
    </row>
    <row r="805" spans="1:22" ht="12">
      <c r="A805" s="137"/>
      <c r="B805" s="101"/>
      <c r="C805" s="137"/>
      <c r="D805" s="164"/>
      <c r="E805" s="164"/>
      <c r="F805" s="164"/>
      <c r="G805" s="164"/>
      <c r="H805" s="164"/>
      <c r="I805" s="164"/>
      <c r="J805" s="164"/>
      <c r="K805" s="164"/>
      <c r="L805" s="164"/>
      <c r="M805" s="164"/>
      <c r="N805" s="164"/>
      <c r="O805" s="164"/>
      <c r="P805" s="164"/>
      <c r="Q805" s="164"/>
      <c r="R805" s="164"/>
      <c r="S805" s="164"/>
      <c r="T805" s="164"/>
      <c r="U805" s="164"/>
      <c r="V805" s="164"/>
    </row>
    <row r="806" spans="1:22" ht="12">
      <c r="A806" s="137"/>
      <c r="B806" s="101"/>
      <c r="C806" s="137"/>
      <c r="D806" s="164"/>
      <c r="E806" s="164"/>
      <c r="F806" s="164"/>
      <c r="G806" s="164"/>
      <c r="H806" s="164"/>
      <c r="I806" s="164"/>
      <c r="J806" s="164"/>
      <c r="K806" s="164"/>
      <c r="L806" s="164"/>
      <c r="M806" s="164"/>
      <c r="N806" s="164"/>
      <c r="O806" s="164"/>
      <c r="P806" s="164"/>
      <c r="Q806" s="164"/>
      <c r="R806" s="164"/>
      <c r="S806" s="164"/>
      <c r="T806" s="164"/>
      <c r="U806" s="164"/>
      <c r="V806" s="164"/>
    </row>
    <row r="807" spans="1:22" ht="12">
      <c r="A807" s="137"/>
      <c r="B807" s="101"/>
      <c r="C807" s="137"/>
      <c r="D807" s="164"/>
      <c r="E807" s="164"/>
      <c r="F807" s="164"/>
      <c r="G807" s="164"/>
      <c r="H807" s="164"/>
      <c r="I807" s="164"/>
      <c r="J807" s="164"/>
      <c r="K807" s="164"/>
      <c r="L807" s="164"/>
      <c r="M807" s="164"/>
      <c r="N807" s="164"/>
      <c r="O807" s="164"/>
      <c r="P807" s="164"/>
      <c r="Q807" s="164"/>
      <c r="R807" s="164"/>
      <c r="S807" s="164"/>
      <c r="T807" s="164"/>
      <c r="U807" s="164"/>
      <c r="V807" s="164"/>
    </row>
    <row r="808" spans="1:22" ht="12">
      <c r="A808" s="137"/>
      <c r="B808" s="101"/>
      <c r="C808" s="137"/>
      <c r="D808" s="164"/>
      <c r="E808" s="164"/>
      <c r="F808" s="164"/>
      <c r="G808" s="164"/>
      <c r="H808" s="164"/>
      <c r="I808" s="164"/>
      <c r="J808" s="164"/>
      <c r="K808" s="164"/>
      <c r="L808" s="164"/>
      <c r="M808" s="164"/>
      <c r="N808" s="164"/>
      <c r="O808" s="164"/>
      <c r="P808" s="164"/>
      <c r="Q808" s="164"/>
      <c r="R808" s="164"/>
      <c r="S808" s="164"/>
      <c r="T808" s="164"/>
      <c r="U808" s="164"/>
      <c r="V808" s="164"/>
    </row>
    <row r="809" spans="1:22" ht="12">
      <c r="A809" s="137"/>
      <c r="B809" s="101"/>
      <c r="C809" s="137"/>
      <c r="D809" s="164"/>
      <c r="E809" s="164"/>
      <c r="F809" s="164"/>
      <c r="G809" s="164"/>
      <c r="H809" s="164"/>
      <c r="I809" s="164"/>
      <c r="J809" s="164"/>
      <c r="K809" s="164"/>
      <c r="L809" s="164"/>
      <c r="M809" s="164"/>
      <c r="N809" s="164"/>
      <c r="O809" s="164"/>
      <c r="P809" s="164"/>
      <c r="Q809" s="164"/>
      <c r="R809" s="164"/>
      <c r="S809" s="164"/>
      <c r="T809" s="164"/>
      <c r="U809" s="164"/>
      <c r="V809" s="164"/>
    </row>
    <row r="810" spans="1:22" ht="12">
      <c r="A810" s="137"/>
      <c r="B810" s="101"/>
      <c r="C810" s="137"/>
      <c r="D810" s="164"/>
      <c r="E810" s="164"/>
      <c r="F810" s="164"/>
      <c r="G810" s="164"/>
      <c r="H810" s="164"/>
      <c r="I810" s="164"/>
      <c r="J810" s="164"/>
      <c r="K810" s="164"/>
      <c r="L810" s="164"/>
      <c r="M810" s="164"/>
      <c r="N810" s="164"/>
      <c r="O810" s="164"/>
      <c r="P810" s="164"/>
      <c r="Q810" s="164"/>
      <c r="R810" s="164"/>
      <c r="S810" s="164"/>
      <c r="T810" s="164"/>
      <c r="U810" s="164"/>
      <c r="V810" s="164"/>
    </row>
    <row r="811" spans="1:22" ht="12">
      <c r="A811" s="137"/>
      <c r="B811" s="101"/>
      <c r="C811" s="137"/>
      <c r="D811" s="164"/>
      <c r="E811" s="164"/>
      <c r="F811" s="164"/>
      <c r="G811" s="164"/>
      <c r="H811" s="164"/>
      <c r="I811" s="164"/>
      <c r="J811" s="164"/>
      <c r="K811" s="164"/>
      <c r="L811" s="164"/>
      <c r="M811" s="164"/>
      <c r="N811" s="164"/>
      <c r="O811" s="164"/>
      <c r="P811" s="164"/>
      <c r="Q811" s="164"/>
      <c r="R811" s="164"/>
      <c r="S811" s="164"/>
      <c r="T811" s="164"/>
      <c r="U811" s="164"/>
      <c r="V811" s="164"/>
    </row>
    <row r="812" spans="1:22" ht="12">
      <c r="A812" s="137"/>
      <c r="B812" s="101"/>
      <c r="C812" s="137"/>
      <c r="D812" s="164"/>
      <c r="E812" s="164"/>
      <c r="F812" s="164"/>
      <c r="G812" s="164"/>
      <c r="H812" s="164"/>
      <c r="I812" s="164"/>
      <c r="J812" s="164"/>
      <c r="K812" s="164"/>
      <c r="L812" s="164"/>
      <c r="M812" s="164"/>
      <c r="N812" s="164"/>
      <c r="O812" s="164"/>
      <c r="P812" s="164"/>
      <c r="Q812" s="164"/>
      <c r="R812" s="164"/>
      <c r="S812" s="164"/>
      <c r="T812" s="164"/>
      <c r="U812" s="164"/>
      <c r="V812" s="164"/>
    </row>
    <row r="813" spans="1:22" ht="12">
      <c r="A813" s="137"/>
      <c r="B813" s="101"/>
      <c r="C813" s="137"/>
      <c r="D813" s="164"/>
      <c r="E813" s="164"/>
      <c r="F813" s="164"/>
      <c r="G813" s="164"/>
      <c r="H813" s="164"/>
      <c r="I813" s="164"/>
      <c r="J813" s="164"/>
      <c r="K813" s="164"/>
      <c r="L813" s="164"/>
      <c r="M813" s="164"/>
      <c r="N813" s="164"/>
      <c r="O813" s="164"/>
      <c r="P813" s="164"/>
      <c r="Q813" s="164"/>
      <c r="R813" s="164"/>
      <c r="S813" s="164"/>
      <c r="T813" s="164"/>
      <c r="U813" s="164"/>
      <c r="V813" s="164"/>
    </row>
    <row r="814" spans="1:22" ht="12">
      <c r="A814" s="137"/>
      <c r="B814" s="101"/>
      <c r="C814" s="137"/>
      <c r="D814" s="164"/>
      <c r="E814" s="164"/>
      <c r="F814" s="164"/>
      <c r="G814" s="164"/>
      <c r="H814" s="164"/>
      <c r="I814" s="164"/>
      <c r="J814" s="164"/>
      <c r="K814" s="164"/>
      <c r="L814" s="164"/>
      <c r="M814" s="164"/>
      <c r="N814" s="164"/>
      <c r="O814" s="164"/>
      <c r="P814" s="164"/>
      <c r="Q814" s="164"/>
      <c r="R814" s="164"/>
      <c r="S814" s="164"/>
      <c r="T814" s="164"/>
      <c r="U814" s="164"/>
      <c r="V814" s="164"/>
    </row>
    <row r="815" spans="1:22" ht="12">
      <c r="A815" s="137"/>
      <c r="B815" s="101"/>
      <c r="C815" s="137"/>
      <c r="D815" s="164"/>
      <c r="E815" s="164"/>
      <c r="F815" s="164"/>
      <c r="G815" s="164"/>
      <c r="H815" s="164"/>
      <c r="I815" s="164"/>
      <c r="J815" s="164"/>
      <c r="K815" s="164"/>
      <c r="L815" s="164"/>
      <c r="M815" s="164"/>
      <c r="N815" s="164"/>
      <c r="O815" s="164"/>
      <c r="P815" s="164"/>
      <c r="Q815" s="164"/>
      <c r="R815" s="164"/>
      <c r="S815" s="164"/>
      <c r="T815" s="164"/>
      <c r="U815" s="164"/>
      <c r="V815" s="164"/>
    </row>
    <row r="816" spans="1:22" ht="12">
      <c r="A816" s="137"/>
      <c r="B816" s="101"/>
      <c r="C816" s="137"/>
      <c r="D816" s="164"/>
      <c r="E816" s="164"/>
      <c r="F816" s="164"/>
      <c r="G816" s="164"/>
      <c r="H816" s="164"/>
      <c r="I816" s="164"/>
      <c r="J816" s="164"/>
      <c r="K816" s="164"/>
      <c r="L816" s="164"/>
      <c r="M816" s="164"/>
      <c r="N816" s="164"/>
      <c r="O816" s="164"/>
      <c r="P816" s="164"/>
      <c r="Q816" s="164"/>
      <c r="R816" s="164"/>
      <c r="S816" s="164"/>
      <c r="T816" s="164"/>
      <c r="U816" s="164"/>
      <c r="V816" s="164"/>
    </row>
    <row r="817" spans="1:22" ht="12">
      <c r="A817" s="137"/>
      <c r="B817" s="101"/>
      <c r="C817" s="137"/>
      <c r="D817" s="164"/>
      <c r="E817" s="164"/>
      <c r="F817" s="164"/>
      <c r="G817" s="164"/>
      <c r="H817" s="164"/>
      <c r="I817" s="164"/>
      <c r="J817" s="164"/>
      <c r="K817" s="164"/>
      <c r="L817" s="164"/>
      <c r="M817" s="164"/>
      <c r="N817" s="164"/>
      <c r="O817" s="164"/>
      <c r="P817" s="164"/>
      <c r="Q817" s="164"/>
      <c r="R817" s="164"/>
      <c r="S817" s="164"/>
      <c r="T817" s="164"/>
      <c r="U817" s="164"/>
      <c r="V817" s="164"/>
    </row>
    <row r="818" spans="1:22" ht="12">
      <c r="A818" s="137"/>
      <c r="B818" s="101"/>
      <c r="C818" s="137"/>
      <c r="D818" s="164"/>
      <c r="E818" s="164"/>
      <c r="F818" s="164"/>
      <c r="G818" s="164"/>
      <c r="H818" s="164"/>
      <c r="I818" s="164"/>
      <c r="J818" s="164"/>
      <c r="K818" s="164"/>
      <c r="L818" s="164"/>
      <c r="M818" s="164"/>
      <c r="N818" s="164"/>
      <c r="O818" s="164"/>
      <c r="P818" s="164"/>
      <c r="Q818" s="164"/>
      <c r="R818" s="164"/>
      <c r="S818" s="164"/>
      <c r="T818" s="164"/>
      <c r="U818" s="164"/>
      <c r="V818" s="164"/>
    </row>
    <row r="819" spans="1:22" ht="12">
      <c r="A819" s="137"/>
      <c r="B819" s="101"/>
      <c r="C819" s="137"/>
      <c r="D819" s="164"/>
      <c r="E819" s="164"/>
      <c r="F819" s="164"/>
      <c r="G819" s="164"/>
      <c r="H819" s="164"/>
      <c r="I819" s="164"/>
      <c r="J819" s="164"/>
      <c r="K819" s="164"/>
      <c r="L819" s="164"/>
      <c r="M819" s="164"/>
      <c r="N819" s="164"/>
      <c r="O819" s="164"/>
      <c r="P819" s="164"/>
      <c r="Q819" s="164"/>
      <c r="R819" s="164"/>
      <c r="S819" s="164"/>
      <c r="T819" s="164"/>
      <c r="U819" s="164"/>
      <c r="V819" s="164"/>
    </row>
    <row r="820" spans="1:22" ht="12">
      <c r="A820" s="137"/>
      <c r="B820" s="101"/>
      <c r="C820" s="137"/>
      <c r="D820" s="164"/>
      <c r="E820" s="164"/>
      <c r="F820" s="164"/>
      <c r="G820" s="164"/>
      <c r="H820" s="164"/>
      <c r="I820" s="164"/>
      <c r="J820" s="164"/>
      <c r="K820" s="164"/>
      <c r="L820" s="164"/>
      <c r="M820" s="164"/>
      <c r="N820" s="164"/>
      <c r="O820" s="164"/>
      <c r="P820" s="164"/>
      <c r="Q820" s="164"/>
      <c r="R820" s="164"/>
      <c r="S820" s="164"/>
      <c r="T820" s="164"/>
      <c r="U820" s="164"/>
      <c r="V820" s="164"/>
    </row>
    <row r="821" spans="1:22" ht="12">
      <c r="A821" s="137"/>
      <c r="B821" s="101"/>
      <c r="C821" s="137"/>
      <c r="D821" s="164"/>
      <c r="E821" s="164"/>
      <c r="F821" s="164"/>
      <c r="G821" s="164"/>
      <c r="H821" s="164"/>
      <c r="I821" s="164"/>
      <c r="J821" s="164"/>
      <c r="K821" s="164"/>
      <c r="L821" s="164"/>
      <c r="M821" s="164"/>
      <c r="N821" s="164"/>
      <c r="O821" s="164"/>
      <c r="P821" s="164"/>
      <c r="Q821" s="164"/>
      <c r="R821" s="164"/>
      <c r="S821" s="164"/>
      <c r="T821" s="164"/>
      <c r="U821" s="164"/>
      <c r="V821" s="164"/>
    </row>
    <row r="822" spans="1:22" ht="12">
      <c r="A822" s="137"/>
      <c r="B822" s="101"/>
      <c r="C822" s="137"/>
      <c r="D822" s="164"/>
      <c r="E822" s="164"/>
      <c r="F822" s="164"/>
      <c r="G822" s="164"/>
      <c r="H822" s="164"/>
      <c r="I822" s="164"/>
      <c r="J822" s="164"/>
      <c r="K822" s="164"/>
      <c r="L822" s="164"/>
      <c r="M822" s="164"/>
      <c r="N822" s="164"/>
      <c r="O822" s="164"/>
      <c r="P822" s="164"/>
      <c r="Q822" s="164"/>
      <c r="R822" s="164"/>
      <c r="S822" s="164"/>
      <c r="T822" s="164"/>
      <c r="U822" s="164"/>
      <c r="V822" s="164"/>
    </row>
    <row r="823" spans="1:22" ht="12">
      <c r="A823" s="137"/>
      <c r="B823" s="101"/>
      <c r="C823" s="137"/>
      <c r="D823" s="164"/>
      <c r="E823" s="164"/>
      <c r="F823" s="164"/>
      <c r="G823" s="164"/>
      <c r="H823" s="164"/>
      <c r="I823" s="164"/>
      <c r="J823" s="164"/>
      <c r="K823" s="164"/>
      <c r="L823" s="164"/>
      <c r="M823" s="164"/>
      <c r="N823" s="164"/>
      <c r="O823" s="164"/>
      <c r="P823" s="164"/>
      <c r="Q823" s="164"/>
      <c r="R823" s="164"/>
      <c r="S823" s="164"/>
      <c r="T823" s="164"/>
      <c r="U823" s="164"/>
      <c r="V823" s="164"/>
    </row>
    <row r="824" spans="1:22" ht="12">
      <c r="A824" s="137"/>
      <c r="B824" s="101"/>
      <c r="C824" s="137"/>
      <c r="D824" s="164"/>
      <c r="E824" s="164"/>
      <c r="F824" s="164"/>
      <c r="G824" s="164"/>
      <c r="H824" s="164"/>
      <c r="I824" s="164"/>
      <c r="J824" s="164"/>
      <c r="K824" s="164"/>
      <c r="L824" s="164"/>
      <c r="M824" s="164"/>
      <c r="N824" s="164"/>
      <c r="O824" s="164"/>
      <c r="P824" s="164"/>
      <c r="Q824" s="164"/>
      <c r="R824" s="164"/>
      <c r="S824" s="164"/>
      <c r="T824" s="164"/>
      <c r="U824" s="164"/>
      <c r="V824" s="164"/>
    </row>
    <row r="825" spans="1:22" ht="12">
      <c r="A825" s="137"/>
      <c r="B825" s="101"/>
      <c r="C825" s="137"/>
      <c r="D825" s="164"/>
      <c r="E825" s="164"/>
      <c r="F825" s="164"/>
      <c r="G825" s="164"/>
      <c r="H825" s="164"/>
      <c r="I825" s="164"/>
      <c r="J825" s="164"/>
      <c r="K825" s="164"/>
      <c r="L825" s="164"/>
      <c r="M825" s="164"/>
      <c r="N825" s="164"/>
      <c r="O825" s="164"/>
      <c r="P825" s="164"/>
      <c r="Q825" s="164"/>
      <c r="R825" s="164"/>
      <c r="S825" s="164"/>
      <c r="T825" s="164"/>
      <c r="U825" s="164"/>
      <c r="V825" s="164"/>
    </row>
    <row r="826" spans="1:22" ht="12">
      <c r="A826" s="137"/>
      <c r="B826" s="101"/>
      <c r="C826" s="137"/>
      <c r="D826" s="164"/>
      <c r="E826" s="164"/>
      <c r="F826" s="164"/>
      <c r="G826" s="164"/>
      <c r="H826" s="164"/>
      <c r="I826" s="164"/>
      <c r="J826" s="164"/>
      <c r="K826" s="164"/>
      <c r="L826" s="164"/>
      <c r="M826" s="164"/>
      <c r="N826" s="164"/>
      <c r="O826" s="164"/>
      <c r="P826" s="164"/>
      <c r="Q826" s="164"/>
      <c r="R826" s="164"/>
      <c r="S826" s="164"/>
      <c r="T826" s="164"/>
      <c r="U826" s="164"/>
      <c r="V826" s="164"/>
    </row>
    <row r="827" spans="1:22" ht="12">
      <c r="A827" s="137"/>
      <c r="B827" s="101"/>
      <c r="C827" s="137"/>
      <c r="D827" s="164"/>
      <c r="E827" s="164"/>
      <c r="F827" s="164"/>
      <c r="G827" s="164"/>
      <c r="H827" s="164"/>
      <c r="I827" s="164"/>
      <c r="J827" s="164"/>
      <c r="K827" s="164"/>
      <c r="L827" s="164"/>
      <c r="M827" s="164"/>
      <c r="N827" s="164"/>
      <c r="O827" s="164"/>
      <c r="P827" s="164"/>
      <c r="Q827" s="164"/>
      <c r="R827" s="164"/>
      <c r="S827" s="164"/>
      <c r="T827" s="164"/>
      <c r="U827" s="164"/>
      <c r="V827" s="164"/>
    </row>
    <row r="828" spans="1:22" ht="12">
      <c r="A828" s="137"/>
      <c r="B828" s="101"/>
      <c r="C828" s="137"/>
      <c r="D828" s="164"/>
      <c r="E828" s="164"/>
      <c r="F828" s="164"/>
      <c r="G828" s="164"/>
      <c r="H828" s="164"/>
      <c r="I828" s="164"/>
      <c r="J828" s="164"/>
      <c r="K828" s="164"/>
      <c r="L828" s="164"/>
      <c r="M828" s="164"/>
      <c r="N828" s="164"/>
      <c r="O828" s="164"/>
      <c r="P828" s="164"/>
      <c r="Q828" s="164"/>
      <c r="R828" s="164"/>
      <c r="S828" s="164"/>
      <c r="T828" s="164"/>
      <c r="U828" s="164"/>
      <c r="V828" s="164"/>
    </row>
    <row r="829" spans="1:22" ht="12">
      <c r="A829" s="137"/>
      <c r="B829" s="101"/>
      <c r="C829" s="137"/>
      <c r="D829" s="164"/>
      <c r="E829" s="164"/>
      <c r="F829" s="164"/>
      <c r="G829" s="164"/>
      <c r="H829" s="164"/>
      <c r="I829" s="164"/>
      <c r="J829" s="164"/>
      <c r="K829" s="164"/>
      <c r="L829" s="164"/>
      <c r="M829" s="164"/>
      <c r="N829" s="164"/>
      <c r="O829" s="164"/>
      <c r="P829" s="164"/>
      <c r="Q829" s="164"/>
      <c r="R829" s="164"/>
      <c r="S829" s="164"/>
      <c r="T829" s="164"/>
      <c r="U829" s="164"/>
      <c r="V829" s="164"/>
    </row>
    <row r="830" spans="1:22" ht="12">
      <c r="A830" s="137"/>
      <c r="B830" s="101"/>
      <c r="C830" s="137"/>
      <c r="D830" s="164"/>
      <c r="E830" s="164"/>
      <c r="F830" s="164"/>
      <c r="G830" s="164"/>
      <c r="H830" s="164"/>
      <c r="I830" s="164"/>
      <c r="J830" s="164"/>
      <c r="K830" s="164"/>
      <c r="L830" s="164"/>
      <c r="M830" s="164"/>
      <c r="N830" s="164"/>
      <c r="O830" s="164"/>
      <c r="P830" s="164"/>
      <c r="Q830" s="164"/>
      <c r="R830" s="164"/>
      <c r="S830" s="164"/>
      <c r="T830" s="164"/>
      <c r="U830" s="164"/>
      <c r="V830" s="164"/>
    </row>
    <row r="831" spans="1:22" ht="12">
      <c r="A831" s="137"/>
      <c r="B831" s="101"/>
      <c r="C831" s="137"/>
      <c r="D831" s="164"/>
      <c r="E831" s="164"/>
      <c r="F831" s="164"/>
      <c r="G831" s="164"/>
      <c r="H831" s="164"/>
      <c r="I831" s="164"/>
      <c r="J831" s="164"/>
      <c r="K831" s="164"/>
      <c r="L831" s="164"/>
      <c r="M831" s="164"/>
      <c r="N831" s="164"/>
      <c r="O831" s="164"/>
      <c r="P831" s="164"/>
      <c r="Q831" s="164"/>
      <c r="R831" s="164"/>
      <c r="S831" s="164"/>
      <c r="T831" s="164"/>
      <c r="U831" s="164"/>
      <c r="V831" s="164"/>
    </row>
    <row r="832" spans="1:22" ht="12">
      <c r="A832" s="137"/>
      <c r="B832" s="101"/>
      <c r="C832" s="137"/>
      <c r="D832" s="164"/>
      <c r="E832" s="164"/>
      <c r="F832" s="164"/>
      <c r="G832" s="164"/>
      <c r="H832" s="164"/>
      <c r="I832" s="164"/>
      <c r="J832" s="164"/>
      <c r="K832" s="164"/>
      <c r="L832" s="164"/>
      <c r="M832" s="164"/>
      <c r="N832" s="164"/>
      <c r="O832" s="164"/>
      <c r="P832" s="164"/>
      <c r="Q832" s="164"/>
      <c r="R832" s="164"/>
      <c r="S832" s="164"/>
      <c r="T832" s="164"/>
      <c r="U832" s="164"/>
      <c r="V832" s="164"/>
    </row>
    <row r="833" spans="1:22" ht="12">
      <c r="A833" s="137"/>
      <c r="B833" s="101"/>
      <c r="C833" s="137"/>
      <c r="D833" s="164"/>
      <c r="E833" s="164"/>
      <c r="F833" s="164"/>
      <c r="G833" s="164"/>
      <c r="H833" s="164"/>
      <c r="I833" s="164"/>
      <c r="J833" s="164"/>
      <c r="K833" s="164"/>
      <c r="L833" s="164"/>
      <c r="M833" s="164"/>
      <c r="N833" s="164"/>
      <c r="O833" s="164"/>
      <c r="P833" s="164"/>
      <c r="Q833" s="164"/>
      <c r="R833" s="164"/>
      <c r="S833" s="164"/>
      <c r="T833" s="164"/>
      <c r="U833" s="164"/>
      <c r="V833" s="164"/>
    </row>
    <row r="834" spans="1:22" ht="12">
      <c r="A834" s="137"/>
      <c r="B834" s="101"/>
      <c r="C834" s="137"/>
      <c r="D834" s="164"/>
      <c r="E834" s="164"/>
      <c r="F834" s="164"/>
      <c r="G834" s="164"/>
      <c r="H834" s="164"/>
      <c r="I834" s="164"/>
      <c r="J834" s="164"/>
      <c r="K834" s="164"/>
      <c r="L834" s="164"/>
      <c r="M834" s="164"/>
      <c r="N834" s="164"/>
      <c r="O834" s="164"/>
      <c r="P834" s="164"/>
      <c r="Q834" s="164"/>
      <c r="R834" s="164"/>
      <c r="S834" s="164"/>
      <c r="T834" s="164"/>
      <c r="U834" s="164"/>
      <c r="V834" s="164"/>
    </row>
    <row r="835" spans="1:22" ht="12">
      <c r="A835" s="137"/>
      <c r="B835" s="101"/>
      <c r="C835" s="137"/>
      <c r="D835" s="164"/>
      <c r="E835" s="164"/>
      <c r="F835" s="164"/>
      <c r="G835" s="164"/>
      <c r="H835" s="164"/>
      <c r="I835" s="164"/>
      <c r="J835" s="164"/>
      <c r="K835" s="164"/>
      <c r="L835" s="164"/>
      <c r="M835" s="164"/>
      <c r="N835" s="164"/>
      <c r="O835" s="164"/>
      <c r="P835" s="164"/>
      <c r="Q835" s="164"/>
      <c r="R835" s="164"/>
      <c r="S835" s="164"/>
      <c r="T835" s="164"/>
      <c r="U835" s="164"/>
      <c r="V835" s="164"/>
    </row>
    <row r="836" spans="1:22" ht="12">
      <c r="A836" s="137"/>
      <c r="B836" s="101"/>
      <c r="C836" s="137"/>
      <c r="D836" s="164"/>
      <c r="E836" s="164"/>
      <c r="F836" s="164"/>
      <c r="G836" s="164"/>
      <c r="H836" s="164"/>
      <c r="I836" s="164"/>
      <c r="J836" s="164"/>
      <c r="K836" s="164"/>
      <c r="L836" s="164"/>
      <c r="M836" s="164"/>
      <c r="N836" s="164"/>
      <c r="O836" s="164"/>
      <c r="P836" s="164"/>
      <c r="Q836" s="164"/>
      <c r="R836" s="164"/>
      <c r="S836" s="164"/>
      <c r="T836" s="164"/>
      <c r="U836" s="164"/>
      <c r="V836" s="164"/>
    </row>
    <row r="837" spans="1:22" ht="12">
      <c r="A837" s="137"/>
      <c r="B837" s="101"/>
      <c r="C837" s="137"/>
      <c r="D837" s="164"/>
      <c r="E837" s="164"/>
      <c r="F837" s="164"/>
      <c r="G837" s="164"/>
      <c r="H837" s="164"/>
      <c r="I837" s="164"/>
      <c r="J837" s="164"/>
      <c r="K837" s="164"/>
      <c r="L837" s="164"/>
      <c r="M837" s="164"/>
      <c r="N837" s="164"/>
      <c r="O837" s="164"/>
      <c r="P837" s="164"/>
      <c r="Q837" s="164"/>
      <c r="R837" s="164"/>
      <c r="S837" s="164"/>
      <c r="T837" s="164"/>
      <c r="U837" s="164"/>
      <c r="V837" s="164"/>
    </row>
    <row r="838" spans="1:22" ht="12">
      <c r="A838" s="137"/>
      <c r="B838" s="101"/>
      <c r="C838" s="137"/>
      <c r="D838" s="164"/>
      <c r="E838" s="164"/>
      <c r="F838" s="164"/>
      <c r="G838" s="164"/>
      <c r="H838" s="164"/>
      <c r="I838" s="164"/>
      <c r="J838" s="164"/>
      <c r="K838" s="164"/>
      <c r="L838" s="164"/>
      <c r="M838" s="164"/>
      <c r="N838" s="164"/>
      <c r="O838" s="164"/>
      <c r="P838" s="164"/>
      <c r="Q838" s="164"/>
      <c r="R838" s="164"/>
      <c r="S838" s="164"/>
      <c r="T838" s="164"/>
      <c r="U838" s="164"/>
      <c r="V838" s="164"/>
    </row>
    <row r="839" spans="1:22" ht="12">
      <c r="A839" s="137"/>
      <c r="B839" s="101"/>
      <c r="C839" s="137"/>
      <c r="D839" s="164"/>
      <c r="E839" s="164"/>
      <c r="F839" s="164"/>
      <c r="G839" s="164"/>
      <c r="H839" s="164"/>
      <c r="I839" s="164"/>
      <c r="J839" s="164"/>
      <c r="K839" s="164"/>
      <c r="L839" s="164"/>
      <c r="M839" s="164"/>
      <c r="N839" s="164"/>
      <c r="O839" s="164"/>
      <c r="P839" s="164"/>
      <c r="Q839" s="164"/>
      <c r="R839" s="164"/>
      <c r="S839" s="164"/>
      <c r="T839" s="164"/>
      <c r="U839" s="164"/>
      <c r="V839" s="164"/>
    </row>
    <row r="840" spans="1:22" ht="12">
      <c r="A840" s="137"/>
      <c r="B840" s="101"/>
      <c r="C840" s="137"/>
      <c r="D840" s="164"/>
      <c r="E840" s="164"/>
      <c r="F840" s="164"/>
      <c r="G840" s="164"/>
      <c r="H840" s="164"/>
      <c r="I840" s="164"/>
      <c r="J840" s="164"/>
      <c r="K840" s="164"/>
      <c r="L840" s="164"/>
      <c r="M840" s="164"/>
      <c r="N840" s="164"/>
      <c r="O840" s="164"/>
      <c r="P840" s="164"/>
      <c r="Q840" s="164"/>
      <c r="R840" s="164"/>
      <c r="S840" s="164"/>
      <c r="T840" s="164"/>
      <c r="U840" s="164"/>
      <c r="V840" s="164"/>
    </row>
    <row r="841" spans="1:22" ht="12">
      <c r="A841" s="137"/>
      <c r="B841" s="101"/>
      <c r="C841" s="137"/>
      <c r="D841" s="164"/>
      <c r="E841" s="164"/>
      <c r="F841" s="164"/>
      <c r="G841" s="164"/>
      <c r="H841" s="164"/>
      <c r="I841" s="164"/>
      <c r="J841" s="164"/>
      <c r="K841" s="164"/>
      <c r="L841" s="164"/>
      <c r="M841" s="164"/>
      <c r="N841" s="164"/>
      <c r="O841" s="164"/>
      <c r="P841" s="164"/>
      <c r="Q841" s="164"/>
      <c r="R841" s="164"/>
      <c r="S841" s="164"/>
      <c r="T841" s="164"/>
      <c r="U841" s="164"/>
      <c r="V841" s="164"/>
    </row>
    <row r="842" spans="1:22" ht="12">
      <c r="A842" s="137"/>
      <c r="B842" s="101"/>
      <c r="C842" s="137"/>
      <c r="D842" s="164"/>
      <c r="E842" s="164"/>
      <c r="F842" s="164"/>
      <c r="G842" s="164"/>
      <c r="H842" s="164"/>
      <c r="I842" s="164"/>
      <c r="J842" s="164"/>
      <c r="K842" s="164"/>
      <c r="L842" s="164"/>
      <c r="M842" s="164"/>
      <c r="N842" s="164"/>
      <c r="O842" s="164"/>
      <c r="P842" s="164"/>
      <c r="Q842" s="164"/>
      <c r="R842" s="164"/>
      <c r="S842" s="164"/>
      <c r="T842" s="164"/>
      <c r="U842" s="164"/>
      <c r="V842" s="164"/>
    </row>
    <row r="843" spans="1:22" ht="12">
      <c r="A843" s="137"/>
      <c r="B843" s="101"/>
      <c r="C843" s="137"/>
      <c r="D843" s="164"/>
      <c r="E843" s="164"/>
      <c r="F843" s="164"/>
      <c r="G843" s="164"/>
      <c r="H843" s="164"/>
      <c r="I843" s="164"/>
      <c r="J843" s="164"/>
      <c r="K843" s="164"/>
      <c r="L843" s="164"/>
      <c r="M843" s="164"/>
      <c r="N843" s="164"/>
      <c r="O843" s="164"/>
      <c r="P843" s="164"/>
      <c r="Q843" s="164"/>
      <c r="R843" s="164"/>
      <c r="S843" s="164"/>
      <c r="T843" s="164"/>
      <c r="U843" s="164"/>
      <c r="V843" s="164"/>
    </row>
    <row r="844" spans="1:22" ht="12">
      <c r="A844" s="137"/>
      <c r="B844" s="101"/>
      <c r="C844" s="137"/>
      <c r="D844" s="164"/>
      <c r="E844" s="164"/>
      <c r="F844" s="164"/>
      <c r="G844" s="164"/>
      <c r="H844" s="164"/>
      <c r="I844" s="164"/>
      <c r="J844" s="164"/>
      <c r="K844" s="164"/>
      <c r="L844" s="164"/>
      <c r="M844" s="164"/>
      <c r="N844" s="164"/>
      <c r="O844" s="164"/>
      <c r="P844" s="164"/>
      <c r="Q844" s="164"/>
      <c r="R844" s="164"/>
      <c r="S844" s="164"/>
      <c r="T844" s="164"/>
      <c r="U844" s="164"/>
      <c r="V844" s="164"/>
    </row>
    <row r="845" spans="1:22" ht="12">
      <c r="A845" s="137"/>
      <c r="B845" s="101"/>
      <c r="C845" s="137"/>
      <c r="D845" s="164"/>
      <c r="E845" s="164"/>
      <c r="F845" s="164"/>
      <c r="G845" s="164"/>
      <c r="H845" s="164"/>
      <c r="I845" s="164"/>
      <c r="J845" s="164"/>
      <c r="K845" s="164"/>
      <c r="L845" s="164"/>
      <c r="M845" s="164"/>
      <c r="N845" s="164"/>
      <c r="O845" s="164"/>
      <c r="P845" s="164"/>
      <c r="Q845" s="164"/>
      <c r="R845" s="164"/>
      <c r="S845" s="164"/>
      <c r="T845" s="164"/>
      <c r="U845" s="164"/>
      <c r="V845" s="164"/>
    </row>
    <row r="846" spans="1:22" ht="12">
      <c r="A846" s="137"/>
      <c r="B846" s="101"/>
      <c r="C846" s="137"/>
      <c r="D846" s="164"/>
      <c r="E846" s="164"/>
      <c r="F846" s="164"/>
      <c r="G846" s="164"/>
      <c r="H846" s="164"/>
      <c r="I846" s="164"/>
      <c r="J846" s="164"/>
      <c r="K846" s="164"/>
      <c r="L846" s="164"/>
      <c r="M846" s="164"/>
      <c r="N846" s="164"/>
      <c r="O846" s="164"/>
      <c r="P846" s="164"/>
      <c r="Q846" s="164"/>
      <c r="R846" s="164"/>
      <c r="S846" s="164"/>
      <c r="T846" s="164"/>
      <c r="U846" s="164"/>
      <c r="V846" s="164"/>
    </row>
    <row r="847" spans="1:22" ht="12">
      <c r="A847" s="137"/>
      <c r="B847" s="101"/>
      <c r="C847" s="137"/>
      <c r="D847" s="164"/>
      <c r="E847" s="164"/>
      <c r="F847" s="164"/>
      <c r="G847" s="164"/>
      <c r="H847" s="164"/>
      <c r="I847" s="164"/>
      <c r="J847" s="164"/>
      <c r="K847" s="164"/>
      <c r="L847" s="164"/>
      <c r="M847" s="164"/>
      <c r="N847" s="164"/>
      <c r="O847" s="164"/>
      <c r="P847" s="164"/>
      <c r="Q847" s="164"/>
      <c r="R847" s="164"/>
      <c r="S847" s="164"/>
      <c r="T847" s="164"/>
      <c r="U847" s="164"/>
      <c r="V847" s="164"/>
    </row>
    <row r="848" spans="1:22" ht="12">
      <c r="A848" s="137"/>
      <c r="B848" s="101"/>
      <c r="C848" s="137"/>
      <c r="D848" s="164"/>
      <c r="E848" s="164"/>
      <c r="F848" s="164"/>
      <c r="G848" s="164"/>
      <c r="H848" s="164"/>
      <c r="I848" s="164"/>
      <c r="J848" s="164"/>
      <c r="K848" s="164"/>
      <c r="L848" s="164"/>
      <c r="M848" s="164"/>
      <c r="N848" s="164"/>
      <c r="O848" s="164"/>
      <c r="P848" s="164"/>
      <c r="Q848" s="164"/>
      <c r="R848" s="164"/>
      <c r="S848" s="164"/>
      <c r="T848" s="164"/>
      <c r="U848" s="164"/>
      <c r="V848" s="164"/>
    </row>
    <row r="849" spans="1:22" ht="12">
      <c r="A849" s="137"/>
      <c r="B849" s="101"/>
      <c r="C849" s="137"/>
      <c r="D849" s="164"/>
      <c r="E849" s="164"/>
      <c r="F849" s="164"/>
      <c r="G849" s="164"/>
      <c r="H849" s="164"/>
      <c r="I849" s="164"/>
      <c r="J849" s="164"/>
      <c r="K849" s="164"/>
      <c r="L849" s="164"/>
      <c r="M849" s="164"/>
      <c r="N849" s="164"/>
      <c r="O849" s="164"/>
      <c r="P849" s="164"/>
      <c r="Q849" s="164"/>
      <c r="R849" s="164"/>
      <c r="S849" s="164"/>
      <c r="T849" s="164"/>
      <c r="U849" s="164"/>
      <c r="V849" s="164"/>
    </row>
    <row r="850" spans="1:22" ht="12">
      <c r="A850" s="137"/>
      <c r="B850" s="101"/>
      <c r="C850" s="137"/>
      <c r="D850" s="164"/>
      <c r="E850" s="164"/>
      <c r="F850" s="164"/>
      <c r="G850" s="164"/>
      <c r="H850" s="164"/>
      <c r="I850" s="164"/>
      <c r="J850" s="164"/>
      <c r="K850" s="164"/>
      <c r="L850" s="164"/>
      <c r="M850" s="164"/>
      <c r="N850" s="164"/>
      <c r="O850" s="164"/>
      <c r="P850" s="164"/>
      <c r="Q850" s="164"/>
      <c r="R850" s="164"/>
      <c r="S850" s="164"/>
      <c r="T850" s="164"/>
      <c r="U850" s="164"/>
      <c r="V850" s="164"/>
    </row>
    <row r="851" spans="1:22" ht="12">
      <c r="A851" s="137"/>
      <c r="B851" s="101"/>
      <c r="C851" s="137"/>
      <c r="D851" s="164"/>
      <c r="E851" s="164"/>
      <c r="F851" s="164"/>
      <c r="G851" s="164"/>
      <c r="H851" s="164"/>
      <c r="I851" s="164"/>
      <c r="J851" s="164"/>
      <c r="K851" s="164"/>
      <c r="L851" s="164"/>
      <c r="M851" s="164"/>
      <c r="N851" s="164"/>
      <c r="O851" s="164"/>
      <c r="P851" s="164"/>
      <c r="Q851" s="164"/>
      <c r="R851" s="164"/>
      <c r="S851" s="164"/>
      <c r="T851" s="164"/>
      <c r="U851" s="164"/>
      <c r="V851" s="164"/>
    </row>
    <row r="852" spans="1:22" ht="12">
      <c r="A852" s="137"/>
      <c r="B852" s="101"/>
      <c r="C852" s="137"/>
      <c r="D852" s="164"/>
      <c r="E852" s="164"/>
      <c r="F852" s="164"/>
      <c r="G852" s="164"/>
      <c r="H852" s="164"/>
      <c r="I852" s="164"/>
      <c r="J852" s="164"/>
      <c r="K852" s="164"/>
      <c r="L852" s="164"/>
      <c r="M852" s="164"/>
      <c r="N852" s="164"/>
      <c r="O852" s="164"/>
      <c r="P852" s="164"/>
      <c r="Q852" s="164"/>
      <c r="R852" s="164"/>
      <c r="S852" s="164"/>
      <c r="T852" s="164"/>
      <c r="U852" s="164"/>
      <c r="V852" s="164"/>
    </row>
    <row r="853" spans="1:22" ht="12">
      <c r="A853" s="137"/>
      <c r="B853" s="101"/>
      <c r="C853" s="137"/>
      <c r="D853" s="164"/>
      <c r="E853" s="164"/>
      <c r="F853" s="164"/>
      <c r="G853" s="164"/>
      <c r="H853" s="164"/>
      <c r="I853" s="164"/>
      <c r="J853" s="164"/>
      <c r="K853" s="164"/>
      <c r="L853" s="164"/>
      <c r="M853" s="164"/>
      <c r="N853" s="164"/>
      <c r="O853" s="164"/>
      <c r="P853" s="164"/>
      <c r="Q853" s="164"/>
      <c r="R853" s="164"/>
      <c r="S853" s="164"/>
      <c r="T853" s="164"/>
      <c r="U853" s="164"/>
      <c r="V853" s="164"/>
    </row>
    <row r="854" spans="1:22" ht="12">
      <c r="A854" s="137"/>
      <c r="B854" s="101"/>
      <c r="C854" s="137"/>
      <c r="D854" s="164"/>
      <c r="E854" s="164"/>
      <c r="F854" s="164"/>
      <c r="G854" s="164"/>
      <c r="H854" s="164"/>
      <c r="I854" s="164"/>
      <c r="J854" s="164"/>
      <c r="K854" s="164"/>
      <c r="L854" s="164"/>
      <c r="M854" s="164"/>
      <c r="N854" s="164"/>
      <c r="O854" s="164"/>
      <c r="P854" s="164"/>
      <c r="Q854" s="164"/>
      <c r="R854" s="164"/>
      <c r="S854" s="164"/>
      <c r="T854" s="164"/>
      <c r="U854" s="164"/>
      <c r="V854" s="164"/>
    </row>
    <row r="855" spans="1:22" ht="12">
      <c r="A855" s="137"/>
      <c r="B855" s="101"/>
      <c r="C855" s="137"/>
      <c r="D855" s="164"/>
      <c r="E855" s="164"/>
      <c r="F855" s="164"/>
      <c r="G855" s="164"/>
      <c r="H855" s="164"/>
      <c r="I855" s="164"/>
      <c r="J855" s="164"/>
      <c r="K855" s="164"/>
      <c r="L855" s="164"/>
      <c r="M855" s="164"/>
      <c r="N855" s="164"/>
      <c r="O855" s="164"/>
      <c r="P855" s="164"/>
      <c r="Q855" s="164"/>
      <c r="R855" s="164"/>
      <c r="S855" s="164"/>
      <c r="T855" s="164"/>
      <c r="U855" s="164"/>
      <c r="V855" s="164"/>
    </row>
    <row r="856" spans="1:22" ht="12">
      <c r="A856" s="137"/>
      <c r="B856" s="101"/>
      <c r="C856" s="137"/>
      <c r="D856" s="164"/>
      <c r="E856" s="164"/>
      <c r="F856" s="164"/>
      <c r="G856" s="164"/>
      <c r="H856" s="164"/>
      <c r="I856" s="164"/>
      <c r="J856" s="164"/>
      <c r="K856" s="164"/>
      <c r="L856" s="164"/>
      <c r="M856" s="164"/>
      <c r="N856" s="164"/>
      <c r="O856" s="164"/>
      <c r="P856" s="164"/>
      <c r="Q856" s="164"/>
      <c r="R856" s="164"/>
      <c r="S856" s="164"/>
      <c r="T856" s="164"/>
      <c r="U856" s="164"/>
      <c r="V856" s="164"/>
    </row>
    <row r="857" spans="1:22" ht="12">
      <c r="A857" s="137"/>
      <c r="B857" s="101"/>
      <c r="C857" s="137"/>
      <c r="D857" s="164"/>
      <c r="E857" s="164"/>
      <c r="F857" s="164"/>
      <c r="G857" s="164"/>
      <c r="H857" s="164"/>
      <c r="I857" s="164"/>
      <c r="J857" s="164"/>
      <c r="K857" s="164"/>
      <c r="L857" s="164"/>
      <c r="M857" s="164"/>
      <c r="N857" s="164"/>
      <c r="O857" s="164"/>
      <c r="P857" s="164"/>
      <c r="Q857" s="164"/>
      <c r="R857" s="164"/>
      <c r="S857" s="164"/>
      <c r="T857" s="164"/>
      <c r="U857" s="164"/>
      <c r="V857" s="164"/>
    </row>
    <row r="858" spans="1:22" ht="12">
      <c r="A858" s="137"/>
      <c r="B858" s="101"/>
      <c r="C858" s="137"/>
      <c r="D858" s="164"/>
      <c r="E858" s="164"/>
      <c r="F858" s="164"/>
      <c r="G858" s="164"/>
      <c r="H858" s="164"/>
      <c r="I858" s="164"/>
      <c r="J858" s="164"/>
      <c r="K858" s="164"/>
      <c r="L858" s="164"/>
      <c r="M858" s="164"/>
      <c r="N858" s="164"/>
      <c r="O858" s="164"/>
      <c r="P858" s="164"/>
      <c r="Q858" s="164"/>
      <c r="R858" s="164"/>
      <c r="S858" s="164"/>
      <c r="T858" s="164"/>
      <c r="U858" s="164"/>
      <c r="V858" s="164"/>
    </row>
    <row r="859" spans="1:22" ht="12">
      <c r="A859" s="137"/>
      <c r="B859" s="101"/>
      <c r="C859" s="137"/>
      <c r="D859" s="164"/>
      <c r="E859" s="164"/>
      <c r="F859" s="164"/>
      <c r="G859" s="164"/>
      <c r="H859" s="164"/>
      <c r="I859" s="164"/>
      <c r="J859" s="164"/>
      <c r="K859" s="164"/>
      <c r="L859" s="164"/>
      <c r="M859" s="164"/>
      <c r="N859" s="164"/>
      <c r="O859" s="164"/>
      <c r="P859" s="164"/>
      <c r="Q859" s="164"/>
      <c r="R859" s="164"/>
      <c r="S859" s="164"/>
      <c r="T859" s="164"/>
      <c r="U859" s="164"/>
      <c r="V859" s="164"/>
    </row>
    <row r="860" spans="1:22" ht="12">
      <c r="A860" s="137"/>
      <c r="B860" s="101"/>
      <c r="C860" s="137"/>
      <c r="D860" s="164"/>
      <c r="E860" s="164"/>
      <c r="F860" s="164"/>
      <c r="G860" s="164"/>
      <c r="H860" s="164"/>
      <c r="I860" s="164"/>
      <c r="J860" s="164"/>
      <c r="K860" s="164"/>
      <c r="L860" s="164"/>
      <c r="M860" s="164"/>
      <c r="N860" s="164"/>
      <c r="O860" s="164"/>
      <c r="P860" s="164"/>
      <c r="Q860" s="164"/>
      <c r="R860" s="164"/>
      <c r="S860" s="164"/>
      <c r="T860" s="164"/>
      <c r="U860" s="164"/>
      <c r="V860" s="164"/>
    </row>
    <row r="861" spans="1:22" ht="12">
      <c r="A861" s="137"/>
      <c r="B861" s="101"/>
      <c r="C861" s="137"/>
      <c r="D861" s="164"/>
      <c r="E861" s="164"/>
      <c r="F861" s="164"/>
      <c r="G861" s="164"/>
      <c r="H861" s="164"/>
      <c r="I861" s="164"/>
      <c r="J861" s="164"/>
      <c r="K861" s="164"/>
      <c r="L861" s="164"/>
      <c r="M861" s="164"/>
      <c r="N861" s="164"/>
      <c r="O861" s="164"/>
      <c r="P861" s="164"/>
      <c r="Q861" s="164"/>
      <c r="R861" s="164"/>
      <c r="S861" s="164"/>
      <c r="T861" s="164"/>
      <c r="U861" s="164"/>
      <c r="V861" s="164"/>
    </row>
    <row r="862" spans="1:22" ht="12">
      <c r="A862" s="137"/>
      <c r="B862" s="101"/>
      <c r="C862" s="137"/>
      <c r="D862" s="164"/>
      <c r="E862" s="164"/>
      <c r="F862" s="164"/>
      <c r="G862" s="164"/>
      <c r="H862" s="164"/>
      <c r="I862" s="164"/>
      <c r="J862" s="164"/>
      <c r="K862" s="164"/>
      <c r="L862" s="164"/>
      <c r="M862" s="164"/>
      <c r="N862" s="164"/>
      <c r="O862" s="164"/>
      <c r="P862" s="164"/>
      <c r="Q862" s="164"/>
      <c r="R862" s="164"/>
      <c r="S862" s="164"/>
      <c r="T862" s="164"/>
      <c r="U862" s="164"/>
      <c r="V862" s="164"/>
    </row>
    <row r="863" spans="1:22" ht="12">
      <c r="A863" s="137"/>
      <c r="B863" s="101"/>
      <c r="C863" s="137"/>
      <c r="D863" s="164"/>
      <c r="E863" s="164"/>
      <c r="F863" s="164"/>
      <c r="G863" s="164"/>
      <c r="H863" s="164"/>
      <c r="I863" s="164"/>
      <c r="J863" s="164"/>
      <c r="K863" s="164"/>
      <c r="L863" s="164"/>
      <c r="M863" s="164"/>
      <c r="N863" s="164"/>
      <c r="O863" s="164"/>
      <c r="P863" s="164"/>
      <c r="Q863" s="164"/>
      <c r="R863" s="164"/>
      <c r="S863" s="164"/>
      <c r="T863" s="164"/>
      <c r="U863" s="164"/>
      <c r="V863" s="164"/>
    </row>
    <row r="864" spans="1:22" ht="12">
      <c r="A864" s="137"/>
      <c r="B864" s="101"/>
      <c r="C864" s="137"/>
      <c r="D864" s="164"/>
      <c r="E864" s="164"/>
      <c r="F864" s="164"/>
      <c r="G864" s="164"/>
      <c r="H864" s="164"/>
      <c r="I864" s="164"/>
      <c r="J864" s="164"/>
      <c r="K864" s="164"/>
      <c r="L864" s="164"/>
      <c r="M864" s="164"/>
      <c r="N864" s="164"/>
      <c r="O864" s="164"/>
      <c r="P864" s="164"/>
      <c r="Q864" s="164"/>
      <c r="R864" s="164"/>
      <c r="S864" s="164"/>
      <c r="T864" s="164"/>
      <c r="U864" s="164"/>
      <c r="V864" s="164"/>
    </row>
    <row r="865" spans="1:22" ht="12">
      <c r="A865" s="137"/>
      <c r="B865" s="101"/>
      <c r="C865" s="137"/>
      <c r="D865" s="164"/>
      <c r="E865" s="164"/>
      <c r="F865" s="164"/>
      <c r="G865" s="164"/>
      <c r="H865" s="164"/>
      <c r="I865" s="164"/>
      <c r="J865" s="164"/>
      <c r="K865" s="164"/>
      <c r="L865" s="164"/>
      <c r="M865" s="164"/>
      <c r="N865" s="164"/>
      <c r="O865" s="164"/>
      <c r="P865" s="164"/>
      <c r="Q865" s="164"/>
      <c r="R865" s="164"/>
      <c r="S865" s="164"/>
      <c r="T865" s="164"/>
      <c r="U865" s="164"/>
      <c r="V865" s="164"/>
    </row>
    <row r="866" spans="1:22" ht="12">
      <c r="A866" s="137"/>
      <c r="B866" s="101"/>
      <c r="C866" s="137"/>
      <c r="D866" s="164"/>
      <c r="E866" s="164"/>
      <c r="F866" s="164"/>
      <c r="G866" s="164"/>
      <c r="H866" s="164"/>
      <c r="I866" s="164"/>
      <c r="J866" s="164"/>
      <c r="K866" s="164"/>
      <c r="L866" s="164"/>
      <c r="M866" s="164"/>
      <c r="N866" s="164"/>
      <c r="O866" s="164"/>
      <c r="P866" s="164"/>
      <c r="Q866" s="164"/>
      <c r="R866" s="164"/>
      <c r="S866" s="164"/>
      <c r="T866" s="164"/>
      <c r="U866" s="164"/>
      <c r="V866" s="164"/>
    </row>
    <row r="867" spans="1:22" ht="12">
      <c r="A867" s="137"/>
      <c r="B867" s="101"/>
      <c r="C867" s="137"/>
      <c r="D867" s="164"/>
      <c r="E867" s="164"/>
      <c r="F867" s="164"/>
      <c r="G867" s="164"/>
      <c r="H867" s="164"/>
      <c r="I867" s="164"/>
      <c r="J867" s="164"/>
      <c r="K867" s="164"/>
      <c r="L867" s="164"/>
      <c r="M867" s="164"/>
      <c r="N867" s="164"/>
      <c r="O867" s="164"/>
      <c r="P867" s="164"/>
      <c r="Q867" s="164"/>
      <c r="R867" s="164"/>
      <c r="S867" s="164"/>
      <c r="T867" s="164"/>
      <c r="U867" s="164"/>
      <c r="V867" s="164"/>
    </row>
    <row r="868" spans="1:22" ht="12">
      <c r="A868" s="137"/>
      <c r="B868" s="101"/>
      <c r="C868" s="137"/>
      <c r="D868" s="164"/>
      <c r="E868" s="164"/>
      <c r="F868" s="164"/>
      <c r="G868" s="164"/>
      <c r="H868" s="164"/>
      <c r="I868" s="164"/>
      <c r="J868" s="164"/>
      <c r="K868" s="164"/>
      <c r="L868" s="164"/>
      <c r="M868" s="164"/>
      <c r="N868" s="164"/>
      <c r="O868" s="164"/>
      <c r="P868" s="164"/>
      <c r="Q868" s="164"/>
      <c r="R868" s="164"/>
      <c r="S868" s="164"/>
      <c r="T868" s="164"/>
      <c r="U868" s="164"/>
      <c r="V868" s="164"/>
    </row>
    <row r="869" spans="1:22" ht="12">
      <c r="A869" s="137"/>
      <c r="B869" s="101"/>
      <c r="C869" s="137"/>
      <c r="D869" s="164"/>
      <c r="E869" s="164"/>
      <c r="F869" s="164"/>
      <c r="G869" s="164"/>
      <c r="H869" s="164"/>
      <c r="I869" s="164"/>
      <c r="J869" s="164"/>
      <c r="K869" s="164"/>
      <c r="L869" s="164"/>
      <c r="M869" s="164"/>
      <c r="N869" s="164"/>
      <c r="O869" s="164"/>
      <c r="P869" s="164"/>
      <c r="Q869" s="164"/>
      <c r="R869" s="164"/>
      <c r="S869" s="164"/>
      <c r="T869" s="164"/>
      <c r="U869" s="164"/>
      <c r="V869" s="164"/>
    </row>
    <row r="870" spans="1:22" ht="12">
      <c r="A870" s="137"/>
      <c r="B870" s="101"/>
      <c r="C870" s="137"/>
      <c r="D870" s="164"/>
      <c r="E870" s="164"/>
      <c r="F870" s="164"/>
      <c r="G870" s="164"/>
      <c r="H870" s="164"/>
      <c r="I870" s="164"/>
      <c r="J870" s="164"/>
      <c r="K870" s="164"/>
      <c r="L870" s="164"/>
      <c r="M870" s="164"/>
      <c r="N870" s="164"/>
      <c r="O870" s="164"/>
      <c r="P870" s="164"/>
      <c r="Q870" s="164"/>
      <c r="R870" s="164"/>
      <c r="S870" s="164"/>
      <c r="T870" s="164"/>
      <c r="U870" s="164"/>
      <c r="V870" s="164"/>
    </row>
    <row r="871" spans="1:22" ht="12">
      <c r="A871" s="137"/>
      <c r="B871" s="101"/>
      <c r="C871" s="137"/>
      <c r="D871" s="164"/>
      <c r="E871" s="164"/>
      <c r="F871" s="164"/>
      <c r="G871" s="164"/>
      <c r="H871" s="164"/>
      <c r="I871" s="164"/>
      <c r="J871" s="164"/>
      <c r="K871" s="164"/>
      <c r="L871" s="164"/>
      <c r="M871" s="164"/>
      <c r="N871" s="164"/>
      <c r="O871" s="164"/>
      <c r="P871" s="164"/>
      <c r="Q871" s="164"/>
      <c r="R871" s="164"/>
      <c r="S871" s="164"/>
      <c r="T871" s="164"/>
      <c r="U871" s="164"/>
      <c r="V871" s="164"/>
    </row>
    <row r="872" spans="1:22" ht="12">
      <c r="A872" s="137"/>
      <c r="B872" s="101"/>
      <c r="C872" s="137"/>
      <c r="D872" s="164"/>
      <c r="E872" s="164"/>
      <c r="F872" s="164"/>
      <c r="G872" s="164"/>
      <c r="H872" s="164"/>
      <c r="I872" s="164"/>
      <c r="J872" s="164"/>
      <c r="K872" s="164"/>
      <c r="L872" s="164"/>
      <c r="M872" s="164"/>
      <c r="N872" s="164"/>
      <c r="O872" s="164"/>
      <c r="P872" s="164"/>
      <c r="Q872" s="164"/>
      <c r="R872" s="164"/>
      <c r="S872" s="164"/>
      <c r="T872" s="164"/>
      <c r="U872" s="164"/>
      <c r="V872" s="164"/>
    </row>
    <row r="873" spans="1:22" ht="12">
      <c r="A873" s="137"/>
      <c r="B873" s="101"/>
      <c r="C873" s="137"/>
      <c r="D873" s="164"/>
      <c r="E873" s="164"/>
      <c r="F873" s="164"/>
      <c r="G873" s="164"/>
      <c r="H873" s="164"/>
      <c r="I873" s="164"/>
      <c r="J873" s="164"/>
      <c r="K873" s="164"/>
      <c r="L873" s="164"/>
      <c r="M873" s="164"/>
      <c r="N873" s="164"/>
      <c r="O873" s="164"/>
      <c r="P873" s="164"/>
      <c r="Q873" s="164"/>
      <c r="R873" s="164"/>
      <c r="S873" s="164"/>
      <c r="T873" s="164"/>
      <c r="U873" s="164"/>
      <c r="V873" s="164"/>
    </row>
    <row r="874" spans="1:22" ht="12">
      <c r="A874" s="137"/>
      <c r="B874" s="101"/>
      <c r="C874" s="137"/>
      <c r="D874" s="164"/>
      <c r="E874" s="164"/>
      <c r="F874" s="164"/>
      <c r="G874" s="164"/>
      <c r="H874" s="164"/>
      <c r="I874" s="164"/>
      <c r="J874" s="164"/>
      <c r="K874" s="164"/>
      <c r="L874" s="164"/>
      <c r="M874" s="164"/>
      <c r="N874" s="164"/>
      <c r="O874" s="164"/>
      <c r="P874" s="164"/>
      <c r="Q874" s="164"/>
      <c r="R874" s="164"/>
      <c r="S874" s="164"/>
      <c r="T874" s="164"/>
      <c r="U874" s="164"/>
      <c r="V874" s="164"/>
    </row>
    <row r="875" spans="1:22" ht="12">
      <c r="A875" s="137"/>
      <c r="B875" s="101"/>
      <c r="C875" s="137"/>
      <c r="D875" s="164"/>
      <c r="E875" s="164"/>
      <c r="F875" s="164"/>
      <c r="G875" s="164"/>
      <c r="H875" s="164"/>
      <c r="I875" s="164"/>
      <c r="J875" s="164"/>
      <c r="K875" s="164"/>
      <c r="L875" s="164"/>
      <c r="M875" s="164"/>
      <c r="N875" s="164"/>
      <c r="O875" s="164"/>
      <c r="P875" s="164"/>
      <c r="Q875" s="164"/>
      <c r="R875" s="164"/>
      <c r="S875" s="164"/>
      <c r="T875" s="164"/>
      <c r="U875" s="164"/>
      <c r="V875" s="164"/>
    </row>
    <row r="876" spans="1:22" ht="12">
      <c r="A876" s="137"/>
      <c r="B876" s="101"/>
      <c r="C876" s="137"/>
      <c r="D876" s="164"/>
      <c r="E876" s="164"/>
      <c r="F876" s="164"/>
      <c r="G876" s="164"/>
      <c r="H876" s="164"/>
      <c r="I876" s="164"/>
      <c r="J876" s="164"/>
      <c r="K876" s="164"/>
      <c r="L876" s="164"/>
      <c r="M876" s="164"/>
      <c r="N876" s="164"/>
      <c r="O876" s="164"/>
      <c r="P876" s="164"/>
      <c r="Q876" s="164"/>
      <c r="R876" s="164"/>
      <c r="S876" s="164"/>
      <c r="T876" s="164"/>
      <c r="U876" s="164"/>
      <c r="V876" s="164"/>
    </row>
    <row r="877" spans="1:22" ht="12">
      <c r="A877" s="137"/>
      <c r="B877" s="101"/>
      <c r="C877" s="137"/>
      <c r="D877" s="164"/>
      <c r="E877" s="164"/>
      <c r="F877" s="164"/>
      <c r="G877" s="164"/>
      <c r="H877" s="164"/>
      <c r="I877" s="164"/>
      <c r="J877" s="164"/>
      <c r="K877" s="164"/>
      <c r="L877" s="164"/>
      <c r="M877" s="164"/>
      <c r="N877" s="164"/>
      <c r="O877" s="164"/>
      <c r="P877" s="164"/>
      <c r="Q877" s="164"/>
      <c r="R877" s="164"/>
      <c r="S877" s="164"/>
      <c r="T877" s="164"/>
      <c r="U877" s="164"/>
      <c r="V877" s="164"/>
    </row>
    <row r="878" spans="1:22" ht="12">
      <c r="A878" s="137"/>
      <c r="B878" s="101"/>
      <c r="C878" s="137"/>
      <c r="D878" s="164"/>
      <c r="E878" s="164"/>
      <c r="F878" s="164"/>
      <c r="G878" s="164"/>
      <c r="H878" s="164"/>
      <c r="I878" s="164"/>
      <c r="J878" s="164"/>
      <c r="K878" s="164"/>
      <c r="L878" s="164"/>
      <c r="M878" s="164"/>
      <c r="N878" s="164"/>
      <c r="O878" s="164"/>
      <c r="P878" s="164"/>
      <c r="Q878" s="164"/>
      <c r="R878" s="164"/>
      <c r="S878" s="164"/>
      <c r="T878" s="164"/>
      <c r="U878" s="164"/>
      <c r="V878" s="164"/>
    </row>
    <row r="879" spans="1:22" ht="12">
      <c r="A879" s="137"/>
      <c r="B879" s="101"/>
      <c r="C879" s="137"/>
      <c r="D879" s="164"/>
      <c r="E879" s="164"/>
      <c r="F879" s="164"/>
      <c r="G879" s="164"/>
      <c r="H879" s="164"/>
      <c r="I879" s="164"/>
      <c r="J879" s="164"/>
      <c r="K879" s="164"/>
      <c r="L879" s="164"/>
      <c r="M879" s="164"/>
      <c r="N879" s="164"/>
      <c r="O879" s="164"/>
      <c r="P879" s="164"/>
      <c r="Q879" s="164"/>
      <c r="R879" s="164"/>
      <c r="S879" s="164"/>
      <c r="T879" s="164"/>
      <c r="U879" s="164"/>
      <c r="V879" s="164"/>
    </row>
    <row r="880" spans="1:22" ht="12">
      <c r="A880" s="137"/>
      <c r="B880" s="101"/>
      <c r="C880" s="137"/>
      <c r="D880" s="164"/>
      <c r="E880" s="164"/>
      <c r="F880" s="164"/>
      <c r="G880" s="164"/>
      <c r="H880" s="164"/>
      <c r="I880" s="164"/>
      <c r="J880" s="164"/>
      <c r="K880" s="164"/>
      <c r="L880" s="164"/>
      <c r="M880" s="164"/>
      <c r="N880" s="164"/>
      <c r="O880" s="164"/>
      <c r="P880" s="164"/>
      <c r="Q880" s="164"/>
      <c r="R880" s="164"/>
      <c r="S880" s="164"/>
      <c r="T880" s="164"/>
      <c r="U880" s="164"/>
      <c r="V880" s="164"/>
    </row>
    <row r="881" spans="1:22" ht="12">
      <c r="A881" s="137"/>
      <c r="B881" s="101"/>
      <c r="C881" s="137"/>
      <c r="D881" s="164"/>
      <c r="E881" s="164"/>
      <c r="F881" s="164"/>
      <c r="G881" s="164"/>
      <c r="H881" s="164"/>
      <c r="I881" s="164"/>
      <c r="J881" s="164"/>
      <c r="K881" s="164"/>
      <c r="L881" s="164"/>
      <c r="M881" s="164"/>
      <c r="N881" s="164"/>
      <c r="O881" s="164"/>
      <c r="P881" s="164"/>
      <c r="Q881" s="164"/>
      <c r="R881" s="164"/>
      <c r="S881" s="164"/>
      <c r="T881" s="164"/>
      <c r="U881" s="164"/>
      <c r="V881" s="164"/>
    </row>
    <row r="882" spans="1:22" ht="12">
      <c r="A882" s="137"/>
      <c r="B882" s="101"/>
      <c r="C882" s="137"/>
      <c r="D882" s="164"/>
      <c r="E882" s="164"/>
      <c r="F882" s="164"/>
      <c r="G882" s="164"/>
      <c r="H882" s="164"/>
      <c r="I882" s="164"/>
      <c r="J882" s="164"/>
      <c r="K882" s="164"/>
      <c r="L882" s="164"/>
      <c r="M882" s="164"/>
      <c r="N882" s="164"/>
      <c r="O882" s="164"/>
      <c r="P882" s="164"/>
      <c r="Q882" s="164"/>
      <c r="R882" s="164"/>
      <c r="S882" s="164"/>
      <c r="T882" s="164"/>
      <c r="U882" s="164"/>
      <c r="V882" s="164"/>
    </row>
    <row r="883" spans="1:22" ht="12">
      <c r="A883" s="137"/>
      <c r="B883" s="101"/>
      <c r="C883" s="137"/>
      <c r="D883" s="164"/>
      <c r="E883" s="164"/>
      <c r="F883" s="164"/>
      <c r="G883" s="164"/>
      <c r="H883" s="164"/>
      <c r="I883" s="164"/>
      <c r="J883" s="164"/>
      <c r="K883" s="164"/>
      <c r="L883" s="164"/>
      <c r="M883" s="164"/>
      <c r="N883" s="164"/>
      <c r="O883" s="164"/>
      <c r="P883" s="164"/>
      <c r="Q883" s="164"/>
      <c r="R883" s="164"/>
      <c r="S883" s="164"/>
      <c r="T883" s="164"/>
      <c r="U883" s="164"/>
      <c r="V883" s="164"/>
    </row>
    <row r="884" spans="1:22" ht="12">
      <c r="A884" s="137"/>
      <c r="B884" s="101"/>
      <c r="C884" s="137"/>
      <c r="D884" s="164"/>
      <c r="E884" s="164"/>
      <c r="F884" s="164"/>
      <c r="G884" s="164"/>
      <c r="H884" s="164"/>
      <c r="I884" s="164"/>
      <c r="J884" s="164"/>
      <c r="K884" s="164"/>
      <c r="L884" s="164"/>
      <c r="M884" s="164"/>
      <c r="N884" s="164"/>
      <c r="O884" s="164"/>
      <c r="P884" s="164"/>
      <c r="Q884" s="164"/>
      <c r="R884" s="164"/>
      <c r="S884" s="164"/>
      <c r="T884" s="164"/>
      <c r="U884" s="164"/>
      <c r="V884" s="164"/>
    </row>
    <row r="885" spans="1:22" ht="12">
      <c r="A885" s="137"/>
      <c r="B885" s="101"/>
      <c r="C885" s="137"/>
      <c r="D885" s="164"/>
      <c r="E885" s="164"/>
      <c r="F885" s="164"/>
      <c r="G885" s="164"/>
      <c r="H885" s="164"/>
      <c r="I885" s="164"/>
      <c r="J885" s="164"/>
      <c r="K885" s="164"/>
      <c r="L885" s="164"/>
      <c r="M885" s="164"/>
      <c r="N885" s="164"/>
      <c r="O885" s="164"/>
      <c r="P885" s="164"/>
      <c r="Q885" s="164"/>
      <c r="R885" s="164"/>
      <c r="S885" s="164"/>
      <c r="T885" s="164"/>
      <c r="U885" s="164"/>
      <c r="V885" s="164"/>
    </row>
    <row r="886" spans="1:22" ht="12">
      <c r="A886" s="137"/>
      <c r="B886" s="101"/>
      <c r="C886" s="137"/>
      <c r="D886" s="164"/>
      <c r="E886" s="164"/>
      <c r="F886" s="164"/>
      <c r="G886" s="164"/>
      <c r="H886" s="164"/>
      <c r="I886" s="164"/>
      <c r="J886" s="164"/>
      <c r="K886" s="164"/>
      <c r="L886" s="164"/>
      <c r="M886" s="164"/>
      <c r="N886" s="164"/>
      <c r="O886" s="164"/>
      <c r="P886" s="164"/>
      <c r="Q886" s="164"/>
      <c r="R886" s="164"/>
      <c r="S886" s="164"/>
      <c r="T886" s="164"/>
      <c r="U886" s="164"/>
      <c r="V886" s="164"/>
    </row>
    <row r="887" spans="1:22" ht="12">
      <c r="A887" s="137"/>
      <c r="B887" s="101"/>
      <c r="C887" s="137"/>
      <c r="D887" s="164"/>
      <c r="E887" s="164"/>
      <c r="F887" s="164"/>
      <c r="G887" s="164"/>
      <c r="H887" s="164"/>
      <c r="I887" s="164"/>
      <c r="J887" s="164"/>
      <c r="K887" s="164"/>
      <c r="L887" s="164"/>
      <c r="M887" s="164"/>
      <c r="N887" s="164"/>
      <c r="O887" s="164"/>
      <c r="P887" s="164"/>
      <c r="Q887" s="164"/>
      <c r="R887" s="164"/>
      <c r="S887" s="164"/>
      <c r="T887" s="164"/>
      <c r="U887" s="164"/>
      <c r="V887" s="164"/>
    </row>
    <row r="888" spans="1:22" ht="12">
      <c r="A888" s="137"/>
      <c r="B888" s="101"/>
      <c r="C888" s="137"/>
      <c r="D888" s="164"/>
      <c r="E888" s="164"/>
      <c r="F888" s="164"/>
      <c r="G888" s="164"/>
      <c r="H888" s="164"/>
      <c r="I888" s="164"/>
      <c r="J888" s="164"/>
      <c r="K888" s="164"/>
      <c r="L888" s="164"/>
      <c r="M888" s="164"/>
      <c r="N888" s="164"/>
      <c r="O888" s="164"/>
      <c r="P888" s="164"/>
      <c r="Q888" s="164"/>
      <c r="R888" s="164"/>
      <c r="S888" s="164"/>
      <c r="T888" s="164"/>
      <c r="U888" s="164"/>
      <c r="V888" s="164"/>
    </row>
    <row r="889" spans="1:22" ht="12">
      <c r="A889" s="137"/>
      <c r="B889" s="101"/>
      <c r="C889" s="137"/>
      <c r="D889" s="164"/>
      <c r="E889" s="164"/>
      <c r="F889" s="164"/>
      <c r="G889" s="164"/>
      <c r="H889" s="164"/>
      <c r="I889" s="164"/>
      <c r="J889" s="164"/>
      <c r="K889" s="164"/>
      <c r="L889" s="164"/>
      <c r="M889" s="164"/>
      <c r="N889" s="164"/>
      <c r="O889" s="164"/>
      <c r="P889" s="164"/>
      <c r="Q889" s="164"/>
      <c r="R889" s="164"/>
      <c r="S889" s="164"/>
      <c r="T889" s="164"/>
      <c r="U889" s="164"/>
      <c r="V889" s="164"/>
    </row>
    <row r="890" spans="1:22" ht="12">
      <c r="A890" s="137"/>
      <c r="B890" s="101"/>
      <c r="C890" s="137"/>
      <c r="D890" s="164"/>
      <c r="E890" s="164"/>
      <c r="F890" s="164"/>
      <c r="G890" s="164"/>
      <c r="H890" s="164"/>
      <c r="I890" s="164"/>
      <c r="J890" s="164"/>
      <c r="K890" s="164"/>
      <c r="L890" s="164"/>
      <c r="M890" s="164"/>
      <c r="N890" s="164"/>
      <c r="O890" s="164"/>
      <c r="P890" s="164"/>
      <c r="Q890" s="164"/>
      <c r="R890" s="164"/>
      <c r="S890" s="164"/>
      <c r="T890" s="164"/>
      <c r="U890" s="164"/>
      <c r="V890" s="164"/>
    </row>
    <row r="891" spans="1:22" ht="12">
      <c r="A891" s="137"/>
      <c r="B891" s="101"/>
      <c r="C891" s="137"/>
      <c r="D891" s="164"/>
      <c r="E891" s="164"/>
      <c r="F891" s="164"/>
      <c r="G891" s="164"/>
      <c r="H891" s="164"/>
      <c r="I891" s="164"/>
      <c r="J891" s="164"/>
      <c r="K891" s="164"/>
      <c r="L891" s="164"/>
      <c r="M891" s="164"/>
      <c r="N891" s="164"/>
      <c r="O891" s="164"/>
      <c r="P891" s="164"/>
      <c r="Q891" s="164"/>
      <c r="R891" s="164"/>
      <c r="S891" s="164"/>
      <c r="T891" s="164"/>
      <c r="U891" s="164"/>
      <c r="V891" s="164"/>
    </row>
    <row r="892" spans="1:22" ht="12">
      <c r="A892" s="137"/>
      <c r="B892" s="101"/>
      <c r="C892" s="137"/>
      <c r="D892" s="164"/>
      <c r="E892" s="164"/>
      <c r="F892" s="164"/>
      <c r="G892" s="164"/>
      <c r="H892" s="164"/>
      <c r="I892" s="164"/>
      <c r="J892" s="164"/>
      <c r="K892" s="164"/>
      <c r="L892" s="164"/>
      <c r="M892" s="164"/>
      <c r="N892" s="164"/>
      <c r="O892" s="164"/>
      <c r="P892" s="164"/>
      <c r="Q892" s="164"/>
      <c r="R892" s="164"/>
      <c r="S892" s="164"/>
      <c r="T892" s="164"/>
      <c r="U892" s="164"/>
      <c r="V892" s="164"/>
    </row>
    <row r="893" spans="1:22" ht="12">
      <c r="A893" s="137"/>
      <c r="B893" s="101"/>
      <c r="C893" s="137"/>
      <c r="D893" s="164"/>
      <c r="E893" s="164"/>
      <c r="F893" s="164"/>
      <c r="G893" s="164"/>
      <c r="H893" s="164"/>
      <c r="I893" s="164"/>
      <c r="J893" s="164"/>
      <c r="K893" s="164"/>
      <c r="L893" s="164"/>
      <c r="M893" s="164"/>
      <c r="N893" s="164"/>
      <c r="O893" s="164"/>
      <c r="P893" s="164"/>
      <c r="Q893" s="164"/>
      <c r="R893" s="164"/>
      <c r="S893" s="164"/>
      <c r="T893" s="164"/>
      <c r="U893" s="164"/>
      <c r="V893" s="164"/>
    </row>
    <row r="894" spans="1:22" ht="12">
      <c r="A894" s="137"/>
      <c r="B894" s="101"/>
      <c r="C894" s="137"/>
      <c r="D894" s="164"/>
      <c r="E894" s="164"/>
      <c r="F894" s="164"/>
      <c r="G894" s="164"/>
      <c r="H894" s="164"/>
      <c r="I894" s="164"/>
      <c r="J894" s="164"/>
      <c r="K894" s="164"/>
      <c r="L894" s="164"/>
      <c r="M894" s="164"/>
      <c r="N894" s="164"/>
      <c r="O894" s="164"/>
      <c r="P894" s="164"/>
      <c r="Q894" s="164"/>
      <c r="R894" s="164"/>
      <c r="S894" s="164"/>
      <c r="T894" s="164"/>
      <c r="U894" s="164"/>
      <c r="V894" s="164"/>
    </row>
    <row r="895" spans="1:22" ht="12">
      <c r="A895" s="137"/>
      <c r="B895" s="101"/>
      <c r="C895" s="137"/>
      <c r="D895" s="164"/>
      <c r="E895" s="164"/>
      <c r="F895" s="164"/>
      <c r="G895" s="164"/>
      <c r="H895" s="164"/>
      <c r="I895" s="164"/>
      <c r="J895" s="164"/>
      <c r="K895" s="164"/>
      <c r="L895" s="164"/>
      <c r="M895" s="164"/>
      <c r="N895" s="164"/>
      <c r="O895" s="164"/>
      <c r="P895" s="164"/>
      <c r="Q895" s="164"/>
      <c r="R895" s="164"/>
      <c r="S895" s="164"/>
      <c r="T895" s="164"/>
      <c r="U895" s="164"/>
      <c r="V895" s="164"/>
    </row>
    <row r="896" spans="1:22" ht="12">
      <c r="A896" s="137"/>
      <c r="B896" s="101"/>
      <c r="C896" s="137"/>
      <c r="D896" s="164"/>
      <c r="E896" s="164"/>
      <c r="F896" s="164"/>
      <c r="G896" s="164"/>
      <c r="H896" s="164"/>
      <c r="I896" s="164"/>
      <c r="J896" s="164"/>
      <c r="K896" s="164"/>
      <c r="L896" s="164"/>
      <c r="M896" s="164"/>
      <c r="N896" s="164"/>
      <c r="O896" s="164"/>
      <c r="P896" s="164"/>
      <c r="Q896" s="164"/>
      <c r="R896" s="164"/>
      <c r="S896" s="164"/>
      <c r="T896" s="164"/>
      <c r="U896" s="164"/>
      <c r="V896" s="164"/>
    </row>
    <row r="897" spans="1:22" ht="12">
      <c r="A897" s="137"/>
      <c r="B897" s="101"/>
      <c r="C897" s="137"/>
      <c r="D897" s="164"/>
      <c r="E897" s="164"/>
      <c r="F897" s="164"/>
      <c r="G897" s="164"/>
      <c r="H897" s="164"/>
      <c r="I897" s="164"/>
      <c r="J897" s="164"/>
      <c r="K897" s="164"/>
      <c r="L897" s="164"/>
      <c r="M897" s="164"/>
      <c r="N897" s="164"/>
      <c r="O897" s="164"/>
      <c r="P897" s="164"/>
      <c r="Q897" s="164"/>
      <c r="R897" s="164"/>
      <c r="S897" s="164"/>
      <c r="T897" s="164"/>
      <c r="U897" s="164"/>
      <c r="V897" s="164"/>
    </row>
    <row r="898" spans="1:22" ht="12">
      <c r="A898" s="137"/>
      <c r="B898" s="101"/>
      <c r="C898" s="137"/>
      <c r="D898" s="164"/>
      <c r="E898" s="164"/>
      <c r="F898" s="164"/>
      <c r="G898" s="164"/>
      <c r="H898" s="164"/>
      <c r="I898" s="164"/>
      <c r="J898" s="164"/>
      <c r="K898" s="164"/>
      <c r="L898" s="164"/>
      <c r="M898" s="164"/>
      <c r="N898" s="164"/>
      <c r="O898" s="164"/>
      <c r="P898" s="164"/>
      <c r="Q898" s="164"/>
      <c r="R898" s="164"/>
      <c r="S898" s="164"/>
      <c r="T898" s="164"/>
      <c r="U898" s="164"/>
      <c r="V898" s="164"/>
    </row>
    <row r="899" spans="1:22" ht="12">
      <c r="A899" s="137"/>
      <c r="B899" s="101"/>
      <c r="C899" s="137"/>
      <c r="D899" s="164"/>
      <c r="E899" s="164"/>
      <c r="F899" s="164"/>
      <c r="G899" s="164"/>
      <c r="H899" s="164"/>
      <c r="I899" s="164"/>
      <c r="J899" s="164"/>
      <c r="K899" s="164"/>
      <c r="L899" s="164"/>
      <c r="M899" s="164"/>
      <c r="N899" s="164"/>
      <c r="O899" s="164"/>
      <c r="P899" s="164"/>
      <c r="Q899" s="164"/>
      <c r="R899" s="164"/>
      <c r="S899" s="164"/>
      <c r="T899" s="164"/>
      <c r="U899" s="164"/>
      <c r="V899" s="164"/>
    </row>
    <row r="900" spans="1:22" ht="12">
      <c r="A900" s="137"/>
      <c r="B900" s="101"/>
      <c r="C900" s="137"/>
      <c r="D900" s="164"/>
      <c r="E900" s="164"/>
      <c r="F900" s="164"/>
      <c r="G900" s="164"/>
      <c r="H900" s="164"/>
      <c r="I900" s="164"/>
      <c r="J900" s="164"/>
      <c r="K900" s="164"/>
      <c r="L900" s="164"/>
      <c r="M900" s="164"/>
      <c r="N900" s="164"/>
      <c r="O900" s="164"/>
      <c r="P900" s="164"/>
      <c r="Q900" s="164"/>
      <c r="R900" s="164"/>
      <c r="S900" s="164"/>
      <c r="T900" s="164"/>
      <c r="U900" s="164"/>
      <c r="V900" s="164"/>
    </row>
    <row r="901" spans="1:22" ht="12">
      <c r="A901" s="137"/>
      <c r="B901" s="101"/>
      <c r="C901" s="137"/>
      <c r="D901" s="164"/>
      <c r="E901" s="164"/>
      <c r="F901" s="164"/>
      <c r="G901" s="164"/>
      <c r="H901" s="164"/>
      <c r="I901" s="164"/>
      <c r="J901" s="164"/>
      <c r="K901" s="164"/>
      <c r="L901" s="164"/>
      <c r="M901" s="164"/>
      <c r="N901" s="164"/>
      <c r="O901" s="164"/>
      <c r="P901" s="164"/>
      <c r="Q901" s="164"/>
      <c r="R901" s="164"/>
      <c r="S901" s="164"/>
      <c r="T901" s="164"/>
      <c r="U901" s="164"/>
      <c r="V901" s="164"/>
    </row>
    <row r="902" spans="1:22" ht="12">
      <c r="A902" s="137"/>
      <c r="B902" s="101"/>
      <c r="C902" s="137"/>
      <c r="D902" s="164"/>
      <c r="E902" s="164"/>
      <c r="F902" s="164"/>
      <c r="G902" s="164"/>
      <c r="H902" s="164"/>
      <c r="I902" s="164"/>
      <c r="J902" s="164"/>
      <c r="K902" s="164"/>
      <c r="L902" s="164"/>
      <c r="M902" s="164"/>
      <c r="N902" s="164"/>
      <c r="O902" s="164"/>
      <c r="P902" s="164"/>
      <c r="Q902" s="164"/>
      <c r="R902" s="164"/>
      <c r="S902" s="164"/>
      <c r="T902" s="164"/>
      <c r="U902" s="164"/>
      <c r="V902" s="164"/>
    </row>
    <row r="903" spans="1:22" ht="12">
      <c r="A903" s="137"/>
      <c r="B903" s="101"/>
      <c r="C903" s="137"/>
      <c r="D903" s="164"/>
      <c r="E903" s="164"/>
      <c r="F903" s="164"/>
      <c r="G903" s="164"/>
      <c r="H903" s="164"/>
      <c r="I903" s="164"/>
      <c r="J903" s="164"/>
      <c r="K903" s="164"/>
      <c r="L903" s="164"/>
      <c r="M903" s="164"/>
      <c r="N903" s="164"/>
      <c r="O903" s="164"/>
      <c r="P903" s="164"/>
      <c r="Q903" s="164"/>
      <c r="R903" s="164"/>
      <c r="S903" s="164"/>
      <c r="T903" s="164"/>
      <c r="U903" s="164"/>
      <c r="V903" s="164"/>
    </row>
    <row r="904" spans="1:22" ht="12">
      <c r="A904" s="137"/>
      <c r="B904" s="101"/>
      <c r="C904" s="137"/>
      <c r="D904" s="164"/>
      <c r="E904" s="164"/>
      <c r="F904" s="164"/>
      <c r="G904" s="164"/>
      <c r="H904" s="164"/>
      <c r="I904" s="164"/>
      <c r="J904" s="164"/>
      <c r="K904" s="164"/>
      <c r="L904" s="164"/>
      <c r="M904" s="164"/>
      <c r="N904" s="164"/>
      <c r="O904" s="164"/>
      <c r="P904" s="164"/>
      <c r="Q904" s="164"/>
      <c r="R904" s="164"/>
      <c r="S904" s="164"/>
      <c r="T904" s="164"/>
      <c r="U904" s="164"/>
      <c r="V904" s="164"/>
    </row>
    <row r="905" spans="1:22" ht="12">
      <c r="A905" s="137"/>
      <c r="B905" s="101"/>
      <c r="C905" s="137"/>
      <c r="D905" s="164"/>
      <c r="E905" s="164"/>
      <c r="F905" s="164"/>
      <c r="G905" s="164"/>
      <c r="H905" s="164"/>
      <c r="I905" s="164"/>
      <c r="J905" s="164"/>
      <c r="K905" s="164"/>
      <c r="L905" s="164"/>
      <c r="M905" s="164"/>
      <c r="N905" s="164"/>
      <c r="O905" s="164"/>
      <c r="P905" s="164"/>
      <c r="Q905" s="164"/>
      <c r="R905" s="164"/>
      <c r="S905" s="164"/>
      <c r="T905" s="164"/>
      <c r="U905" s="164"/>
      <c r="V905" s="164"/>
    </row>
    <row r="906" spans="1:22" ht="12">
      <c r="A906" s="137"/>
      <c r="B906" s="101"/>
      <c r="C906" s="137"/>
      <c r="D906" s="164"/>
      <c r="E906" s="164"/>
      <c r="F906" s="164"/>
      <c r="G906" s="164"/>
      <c r="H906" s="164"/>
      <c r="I906" s="164"/>
      <c r="J906" s="164"/>
      <c r="K906" s="164"/>
      <c r="L906" s="164"/>
      <c r="M906" s="164"/>
      <c r="N906" s="164"/>
      <c r="O906" s="164"/>
      <c r="P906" s="164"/>
      <c r="Q906" s="164"/>
      <c r="R906" s="164"/>
      <c r="S906" s="164"/>
      <c r="T906" s="164"/>
      <c r="U906" s="164"/>
      <c r="V906" s="164"/>
    </row>
    <row r="907" spans="1:22" ht="12">
      <c r="A907" s="137"/>
      <c r="B907" s="101"/>
      <c r="C907" s="137"/>
      <c r="D907" s="164"/>
      <c r="E907" s="164"/>
      <c r="F907" s="164"/>
      <c r="G907" s="164"/>
      <c r="H907" s="164"/>
      <c r="I907" s="164"/>
      <c r="J907" s="164"/>
      <c r="K907" s="164"/>
      <c r="L907" s="164"/>
      <c r="M907" s="164"/>
      <c r="N907" s="164"/>
      <c r="O907" s="164"/>
      <c r="P907" s="164"/>
      <c r="Q907" s="164"/>
      <c r="R907" s="164"/>
      <c r="S907" s="164"/>
      <c r="T907" s="164"/>
      <c r="U907" s="164"/>
      <c r="V907" s="164"/>
    </row>
    <row r="908" spans="1:22" ht="12">
      <c r="A908" s="137"/>
      <c r="B908" s="101"/>
      <c r="C908" s="137"/>
      <c r="D908" s="164"/>
      <c r="E908" s="164"/>
      <c r="F908" s="164"/>
      <c r="G908" s="164"/>
      <c r="H908" s="164"/>
      <c r="I908" s="164"/>
      <c r="J908" s="164"/>
      <c r="K908" s="164"/>
      <c r="L908" s="164"/>
      <c r="M908" s="164"/>
      <c r="N908" s="164"/>
      <c r="O908" s="164"/>
      <c r="P908" s="164"/>
      <c r="Q908" s="164"/>
      <c r="R908" s="164"/>
      <c r="S908" s="164"/>
      <c r="T908" s="164"/>
      <c r="U908" s="164"/>
      <c r="V908" s="164"/>
    </row>
    <row r="909" spans="1:22" ht="12">
      <c r="A909" s="137"/>
      <c r="B909" s="101"/>
      <c r="C909" s="137"/>
      <c r="D909" s="164"/>
      <c r="E909" s="164"/>
      <c r="F909" s="164"/>
      <c r="G909" s="164"/>
      <c r="H909" s="164"/>
      <c r="I909" s="164"/>
      <c r="J909" s="164"/>
      <c r="K909" s="164"/>
      <c r="L909" s="164"/>
      <c r="M909" s="164"/>
      <c r="N909" s="164"/>
      <c r="O909" s="164"/>
      <c r="P909" s="164"/>
      <c r="Q909" s="164"/>
      <c r="R909" s="164"/>
      <c r="S909" s="164"/>
      <c r="T909" s="164"/>
      <c r="U909" s="164"/>
      <c r="V909" s="164"/>
    </row>
    <row r="910" spans="1:22" ht="12">
      <c r="A910" s="137"/>
      <c r="B910" s="101"/>
      <c r="C910" s="137"/>
      <c r="D910" s="164"/>
      <c r="E910" s="164"/>
      <c r="F910" s="164"/>
      <c r="G910" s="164"/>
      <c r="H910" s="164"/>
      <c r="I910" s="164"/>
      <c r="J910" s="164"/>
      <c r="K910" s="164"/>
      <c r="L910" s="164"/>
      <c r="M910" s="164"/>
      <c r="N910" s="164"/>
      <c r="O910" s="164"/>
      <c r="P910" s="164"/>
      <c r="Q910" s="164"/>
      <c r="R910" s="164"/>
      <c r="S910" s="164"/>
      <c r="T910" s="164"/>
      <c r="U910" s="164"/>
      <c r="V910" s="164"/>
    </row>
    <row r="911" spans="1:22" ht="12">
      <c r="A911" s="137"/>
      <c r="B911" s="101"/>
      <c r="C911" s="137"/>
      <c r="D911" s="164"/>
      <c r="E911" s="164"/>
      <c r="F911" s="164"/>
      <c r="G911" s="164"/>
      <c r="H911" s="164"/>
      <c r="I911" s="164"/>
      <c r="J911" s="164"/>
      <c r="K911" s="164"/>
      <c r="L911" s="164"/>
      <c r="M911" s="164"/>
      <c r="N911" s="164"/>
      <c r="O911" s="164"/>
      <c r="P911" s="164"/>
      <c r="Q911" s="164"/>
      <c r="R911" s="164"/>
      <c r="S911" s="164"/>
      <c r="T911" s="164"/>
      <c r="U911" s="164"/>
      <c r="V911" s="164"/>
    </row>
    <row r="912" spans="1:22" ht="12">
      <c r="A912" s="137"/>
      <c r="B912" s="101"/>
      <c r="C912" s="137"/>
      <c r="D912" s="164"/>
      <c r="E912" s="164"/>
      <c r="F912" s="164"/>
      <c r="G912" s="164"/>
      <c r="H912" s="164"/>
      <c r="I912" s="164"/>
      <c r="J912" s="164"/>
      <c r="K912" s="164"/>
      <c r="L912" s="164"/>
      <c r="M912" s="164"/>
      <c r="N912" s="164"/>
      <c r="O912" s="164"/>
      <c r="P912" s="164"/>
      <c r="Q912" s="164"/>
      <c r="R912" s="164"/>
      <c r="S912" s="164"/>
      <c r="T912" s="164"/>
      <c r="U912" s="164"/>
      <c r="V912" s="164"/>
    </row>
    <row r="913" spans="1:22" ht="12">
      <c r="A913" s="137"/>
      <c r="B913" s="101"/>
      <c r="C913" s="137"/>
      <c r="D913" s="164"/>
      <c r="E913" s="164"/>
      <c r="F913" s="164"/>
      <c r="G913" s="164"/>
      <c r="H913" s="164"/>
      <c r="I913" s="164"/>
      <c r="J913" s="164"/>
      <c r="K913" s="164"/>
      <c r="L913" s="164"/>
      <c r="M913" s="164"/>
      <c r="N913" s="164"/>
      <c r="O913" s="164"/>
      <c r="P913" s="164"/>
      <c r="Q913" s="164"/>
      <c r="R913" s="164"/>
      <c r="S913" s="164"/>
      <c r="T913" s="164"/>
      <c r="U913" s="164"/>
      <c r="V913" s="164"/>
    </row>
    <row r="914" spans="1:22" ht="12">
      <c r="A914" s="137"/>
      <c r="B914" s="101"/>
      <c r="C914" s="137"/>
      <c r="D914" s="164"/>
      <c r="E914" s="164"/>
      <c r="F914" s="164"/>
      <c r="G914" s="164"/>
      <c r="H914" s="164"/>
      <c r="I914" s="164"/>
      <c r="J914" s="164"/>
      <c r="K914" s="164"/>
      <c r="L914" s="164"/>
      <c r="M914" s="164"/>
      <c r="N914" s="164"/>
      <c r="O914" s="164"/>
      <c r="P914" s="164"/>
      <c r="Q914" s="164"/>
      <c r="R914" s="164"/>
      <c r="S914" s="164"/>
      <c r="T914" s="164"/>
      <c r="U914" s="164"/>
      <c r="V914" s="164"/>
    </row>
    <row r="915" spans="1:22" ht="12">
      <c r="A915" s="137"/>
      <c r="B915" s="101"/>
      <c r="C915" s="137"/>
      <c r="D915" s="164"/>
      <c r="E915" s="164"/>
      <c r="F915" s="164"/>
      <c r="G915" s="164"/>
      <c r="H915" s="164"/>
      <c r="I915" s="164"/>
      <c r="J915" s="164"/>
      <c r="K915" s="164"/>
      <c r="L915" s="164"/>
      <c r="M915" s="164"/>
      <c r="N915" s="164"/>
      <c r="O915" s="164"/>
      <c r="P915" s="164"/>
      <c r="Q915" s="164"/>
      <c r="R915" s="164"/>
      <c r="S915" s="164"/>
      <c r="T915" s="164"/>
      <c r="U915" s="164"/>
      <c r="V915" s="164"/>
    </row>
    <row r="916" spans="1:22" ht="12">
      <c r="A916" s="137"/>
      <c r="B916" s="101"/>
      <c r="C916" s="137"/>
      <c r="D916" s="164"/>
      <c r="E916" s="164"/>
      <c r="F916" s="164"/>
      <c r="G916" s="164"/>
      <c r="H916" s="164"/>
      <c r="I916" s="164"/>
      <c r="J916" s="164"/>
      <c r="K916" s="164"/>
      <c r="L916" s="164"/>
      <c r="M916" s="164"/>
      <c r="N916" s="164"/>
      <c r="O916" s="164"/>
      <c r="P916" s="164"/>
      <c r="Q916" s="164"/>
      <c r="R916" s="164"/>
      <c r="S916" s="164"/>
      <c r="T916" s="164"/>
      <c r="U916" s="164"/>
      <c r="V916" s="164"/>
    </row>
    <row r="917" spans="1:22" ht="12">
      <c r="A917" s="137"/>
      <c r="B917" s="101"/>
      <c r="C917" s="137"/>
      <c r="D917" s="164"/>
      <c r="E917" s="164"/>
      <c r="F917" s="164"/>
      <c r="G917" s="164"/>
      <c r="H917" s="164"/>
      <c r="I917" s="164"/>
      <c r="J917" s="164"/>
      <c r="K917" s="164"/>
      <c r="L917" s="164"/>
      <c r="M917" s="164"/>
      <c r="N917" s="164"/>
      <c r="O917" s="164"/>
      <c r="P917" s="164"/>
      <c r="Q917" s="164"/>
      <c r="R917" s="164"/>
      <c r="S917" s="164"/>
      <c r="T917" s="164"/>
      <c r="U917" s="164"/>
      <c r="V917" s="164"/>
    </row>
    <row r="918" spans="1:22" ht="12">
      <c r="A918" s="137"/>
      <c r="B918" s="101"/>
      <c r="C918" s="137"/>
      <c r="D918" s="164"/>
      <c r="E918" s="164"/>
      <c r="F918" s="164"/>
      <c r="G918" s="164"/>
      <c r="H918" s="164"/>
      <c r="I918" s="164"/>
      <c r="J918" s="164"/>
      <c r="K918" s="164"/>
      <c r="L918" s="164"/>
      <c r="M918" s="164"/>
      <c r="N918" s="164"/>
      <c r="O918" s="164"/>
      <c r="P918" s="164"/>
      <c r="Q918" s="164"/>
      <c r="R918" s="164"/>
      <c r="S918" s="164"/>
      <c r="T918" s="164"/>
      <c r="U918" s="164"/>
      <c r="V918" s="164"/>
    </row>
    <row r="919" spans="1:22" ht="12">
      <c r="A919" s="137"/>
      <c r="B919" s="101"/>
      <c r="C919" s="137"/>
      <c r="D919" s="164"/>
      <c r="E919" s="164"/>
      <c r="F919" s="164"/>
      <c r="G919" s="164"/>
      <c r="H919" s="164"/>
      <c r="I919" s="164"/>
      <c r="J919" s="164"/>
      <c r="K919" s="164"/>
      <c r="L919" s="164"/>
      <c r="M919" s="164"/>
      <c r="N919" s="164"/>
      <c r="O919" s="164"/>
      <c r="P919" s="164"/>
      <c r="Q919" s="164"/>
      <c r="R919" s="164"/>
      <c r="S919" s="164"/>
      <c r="T919" s="164"/>
      <c r="U919" s="164"/>
      <c r="V919" s="164"/>
    </row>
    <row r="920" spans="1:22" ht="12">
      <c r="A920" s="137"/>
      <c r="B920" s="101"/>
      <c r="C920" s="137"/>
      <c r="D920" s="164"/>
      <c r="E920" s="164"/>
      <c r="F920" s="164"/>
      <c r="G920" s="164"/>
      <c r="H920" s="164"/>
      <c r="I920" s="164"/>
      <c r="J920" s="164"/>
      <c r="K920" s="164"/>
      <c r="L920" s="164"/>
      <c r="M920" s="164"/>
      <c r="N920" s="164"/>
      <c r="O920" s="164"/>
      <c r="P920" s="164"/>
      <c r="Q920" s="164"/>
      <c r="R920" s="164"/>
      <c r="S920" s="164"/>
      <c r="T920" s="164"/>
      <c r="U920" s="164"/>
      <c r="V920" s="164"/>
    </row>
    <row r="921" spans="1:22" ht="12">
      <c r="A921" s="137"/>
      <c r="B921" s="101"/>
      <c r="C921" s="137"/>
      <c r="D921" s="164"/>
      <c r="E921" s="164"/>
      <c r="F921" s="164"/>
      <c r="G921" s="164"/>
      <c r="H921" s="164"/>
      <c r="I921" s="164"/>
      <c r="J921" s="164"/>
      <c r="K921" s="164"/>
      <c r="L921" s="164"/>
      <c r="M921" s="164"/>
      <c r="N921" s="164"/>
      <c r="O921" s="164"/>
      <c r="P921" s="164"/>
      <c r="Q921" s="164"/>
      <c r="R921" s="164"/>
      <c r="S921" s="164"/>
      <c r="T921" s="164"/>
      <c r="U921" s="164"/>
      <c r="V921" s="164"/>
    </row>
    <row r="922" spans="1:22" ht="12">
      <c r="A922" s="137"/>
      <c r="B922" s="101"/>
      <c r="C922" s="137"/>
      <c r="D922" s="164"/>
      <c r="E922" s="164"/>
      <c r="F922" s="164"/>
      <c r="G922" s="164"/>
      <c r="H922" s="164"/>
      <c r="I922" s="164"/>
      <c r="J922" s="164"/>
      <c r="K922" s="164"/>
      <c r="L922" s="164"/>
      <c r="M922" s="164"/>
      <c r="N922" s="164"/>
      <c r="O922" s="164"/>
      <c r="P922" s="164"/>
      <c r="Q922" s="164"/>
      <c r="R922" s="164"/>
      <c r="S922" s="164"/>
      <c r="T922" s="164"/>
      <c r="U922" s="164"/>
      <c r="V922" s="164"/>
    </row>
    <row r="923" spans="1:22" ht="12">
      <c r="A923" s="137"/>
      <c r="B923" s="101"/>
      <c r="C923" s="137"/>
      <c r="D923" s="164"/>
      <c r="E923" s="164"/>
      <c r="F923" s="164"/>
      <c r="G923" s="164"/>
      <c r="H923" s="164"/>
      <c r="I923" s="164"/>
      <c r="J923" s="164"/>
      <c r="K923" s="164"/>
      <c r="L923" s="164"/>
      <c r="M923" s="164"/>
      <c r="N923" s="164"/>
      <c r="O923" s="164"/>
      <c r="P923" s="164"/>
      <c r="Q923" s="164"/>
      <c r="R923" s="164"/>
      <c r="S923" s="164"/>
      <c r="T923" s="164"/>
      <c r="U923" s="164"/>
      <c r="V923" s="164"/>
    </row>
    <row r="924" spans="1:22" ht="12">
      <c r="A924" s="137"/>
      <c r="B924" s="101"/>
      <c r="C924" s="137"/>
      <c r="D924" s="164"/>
      <c r="E924" s="164"/>
      <c r="F924" s="164"/>
      <c r="G924" s="164"/>
      <c r="H924" s="164"/>
      <c r="I924" s="164"/>
      <c r="J924" s="164"/>
      <c r="K924" s="164"/>
      <c r="L924" s="164"/>
      <c r="M924" s="164"/>
      <c r="N924" s="164"/>
      <c r="O924" s="164"/>
      <c r="P924" s="164"/>
      <c r="Q924" s="164"/>
      <c r="R924" s="164"/>
      <c r="S924" s="164"/>
      <c r="T924" s="164"/>
      <c r="U924" s="164"/>
      <c r="V924" s="164"/>
    </row>
    <row r="925" spans="1:22" ht="12">
      <c r="A925" s="137"/>
      <c r="B925" s="101"/>
      <c r="C925" s="137"/>
      <c r="D925" s="164"/>
      <c r="E925" s="164"/>
      <c r="F925" s="164"/>
      <c r="G925" s="164"/>
      <c r="H925" s="164"/>
      <c r="I925" s="164"/>
      <c r="J925" s="164"/>
      <c r="K925" s="164"/>
      <c r="L925" s="164"/>
      <c r="M925" s="164"/>
      <c r="N925" s="164"/>
      <c r="O925" s="164"/>
      <c r="P925" s="164"/>
      <c r="Q925" s="164"/>
      <c r="R925" s="164"/>
      <c r="S925" s="164"/>
      <c r="T925" s="164"/>
      <c r="U925" s="164"/>
      <c r="V925" s="164"/>
    </row>
    <row r="926" spans="1:22" ht="12">
      <c r="A926" s="137"/>
      <c r="B926" s="101"/>
      <c r="C926" s="137"/>
      <c r="D926" s="164"/>
      <c r="E926" s="164"/>
      <c r="F926" s="164"/>
      <c r="G926" s="164"/>
      <c r="H926" s="164"/>
      <c r="I926" s="164"/>
      <c r="J926" s="164"/>
      <c r="K926" s="164"/>
      <c r="L926" s="164"/>
      <c r="M926" s="164"/>
      <c r="N926" s="164"/>
      <c r="O926" s="164"/>
      <c r="P926" s="164"/>
      <c r="Q926" s="164"/>
      <c r="R926" s="164"/>
      <c r="S926" s="164"/>
      <c r="T926" s="164"/>
      <c r="U926" s="164"/>
      <c r="V926" s="164"/>
    </row>
    <row r="927" spans="1:22" ht="12">
      <c r="A927" s="137"/>
      <c r="B927" s="101"/>
      <c r="C927" s="137"/>
      <c r="D927" s="164"/>
      <c r="E927" s="164"/>
      <c r="F927" s="164"/>
      <c r="G927" s="164"/>
      <c r="H927" s="164"/>
      <c r="I927" s="164"/>
      <c r="J927" s="164"/>
      <c r="K927" s="164"/>
      <c r="L927" s="164"/>
      <c r="M927" s="164"/>
      <c r="N927" s="164"/>
      <c r="O927" s="164"/>
      <c r="P927" s="164"/>
      <c r="Q927" s="164"/>
      <c r="R927" s="164"/>
      <c r="S927" s="164"/>
      <c r="T927" s="164"/>
      <c r="U927" s="164"/>
      <c r="V927" s="164"/>
    </row>
    <row r="928" spans="1:22" ht="12">
      <c r="A928" s="137"/>
      <c r="B928" s="101"/>
      <c r="C928" s="137"/>
      <c r="D928" s="164"/>
      <c r="E928" s="164"/>
      <c r="F928" s="164"/>
      <c r="G928" s="164"/>
      <c r="H928" s="164"/>
      <c r="I928" s="164"/>
      <c r="J928" s="164"/>
      <c r="K928" s="164"/>
      <c r="L928" s="164"/>
      <c r="M928" s="164"/>
      <c r="N928" s="164"/>
      <c r="O928" s="164"/>
      <c r="P928" s="164"/>
      <c r="Q928" s="164"/>
      <c r="R928" s="164"/>
      <c r="S928" s="164"/>
      <c r="T928" s="164"/>
      <c r="U928" s="164"/>
      <c r="V928" s="164"/>
    </row>
    <row r="929" spans="1:22" ht="12">
      <c r="A929" s="137"/>
      <c r="B929" s="101"/>
      <c r="C929" s="137"/>
      <c r="D929" s="164"/>
      <c r="E929" s="164"/>
      <c r="F929" s="164"/>
      <c r="G929" s="164"/>
      <c r="H929" s="164"/>
      <c r="I929" s="164"/>
      <c r="J929" s="164"/>
      <c r="K929" s="164"/>
      <c r="L929" s="164"/>
      <c r="M929" s="164"/>
      <c r="N929" s="164"/>
      <c r="O929" s="164"/>
      <c r="P929" s="164"/>
      <c r="Q929" s="164"/>
      <c r="R929" s="164"/>
      <c r="S929" s="164"/>
      <c r="T929" s="164"/>
      <c r="U929" s="164"/>
      <c r="V929" s="164"/>
    </row>
    <row r="930" spans="1:22" ht="12">
      <c r="A930" s="137"/>
      <c r="B930" s="101"/>
      <c r="C930" s="137"/>
      <c r="D930" s="164"/>
      <c r="E930" s="164"/>
      <c r="F930" s="164"/>
      <c r="G930" s="164"/>
      <c r="H930" s="164"/>
      <c r="I930" s="164"/>
      <c r="J930" s="164"/>
      <c r="K930" s="164"/>
      <c r="L930" s="164"/>
      <c r="M930" s="164"/>
      <c r="N930" s="164"/>
      <c r="O930" s="164"/>
      <c r="P930" s="164"/>
      <c r="Q930" s="164"/>
      <c r="R930" s="164"/>
      <c r="S930" s="164"/>
      <c r="T930" s="164"/>
      <c r="U930" s="164"/>
      <c r="V930" s="164"/>
    </row>
    <row r="931" spans="1:22" ht="12">
      <c r="A931" s="137"/>
      <c r="B931" s="101"/>
      <c r="C931" s="137"/>
      <c r="D931" s="164"/>
      <c r="E931" s="164"/>
      <c r="F931" s="164"/>
      <c r="G931" s="164"/>
      <c r="H931" s="164"/>
      <c r="I931" s="164"/>
      <c r="J931" s="164"/>
      <c r="K931" s="164"/>
      <c r="L931" s="164"/>
      <c r="M931" s="164"/>
      <c r="N931" s="164"/>
      <c r="O931" s="164"/>
      <c r="P931" s="164"/>
      <c r="Q931" s="164"/>
      <c r="R931" s="164"/>
      <c r="S931" s="164"/>
      <c r="T931" s="164"/>
      <c r="U931" s="164"/>
      <c r="V931" s="164"/>
    </row>
    <row r="932" spans="1:22" ht="12">
      <c r="A932" s="137"/>
      <c r="B932" s="101"/>
      <c r="C932" s="137"/>
      <c r="D932" s="164"/>
      <c r="E932" s="164"/>
      <c r="F932" s="164"/>
      <c r="G932" s="164"/>
      <c r="H932" s="164"/>
      <c r="I932" s="164"/>
      <c r="J932" s="164"/>
      <c r="K932" s="164"/>
      <c r="L932" s="164"/>
      <c r="M932" s="164"/>
      <c r="N932" s="164"/>
      <c r="O932" s="164"/>
      <c r="P932" s="164"/>
      <c r="Q932" s="164"/>
      <c r="R932" s="164"/>
      <c r="S932" s="164"/>
      <c r="T932" s="164"/>
      <c r="U932" s="164"/>
      <c r="V932" s="164"/>
    </row>
    <row r="933" spans="1:22" ht="12">
      <c r="A933" s="137"/>
      <c r="B933" s="101"/>
      <c r="C933" s="137"/>
      <c r="D933" s="164"/>
      <c r="E933" s="164"/>
      <c r="F933" s="164"/>
      <c r="G933" s="164"/>
      <c r="H933" s="164"/>
      <c r="I933" s="164"/>
      <c r="J933" s="164"/>
      <c r="K933" s="164"/>
      <c r="L933" s="164"/>
      <c r="M933" s="164"/>
      <c r="N933" s="164"/>
      <c r="O933" s="164"/>
      <c r="P933" s="164"/>
      <c r="Q933" s="164"/>
      <c r="R933" s="164"/>
      <c r="S933" s="164"/>
      <c r="T933" s="164"/>
      <c r="U933" s="164"/>
      <c r="V933" s="164"/>
    </row>
    <row r="934" spans="1:22" ht="12">
      <c r="A934" s="137"/>
      <c r="B934" s="101"/>
      <c r="C934" s="137"/>
      <c r="D934" s="164"/>
      <c r="E934" s="164"/>
      <c r="F934" s="164"/>
      <c r="G934" s="164"/>
      <c r="H934" s="164"/>
      <c r="I934" s="164"/>
      <c r="J934" s="164"/>
      <c r="K934" s="164"/>
      <c r="L934" s="164"/>
      <c r="M934" s="164"/>
      <c r="N934" s="164"/>
      <c r="O934" s="164"/>
      <c r="P934" s="164"/>
      <c r="Q934" s="164"/>
      <c r="R934" s="164"/>
      <c r="S934" s="164"/>
      <c r="T934" s="164"/>
      <c r="U934" s="164"/>
      <c r="V934" s="164"/>
    </row>
    <row r="935" spans="1:22" ht="12">
      <c r="A935" s="137"/>
      <c r="B935" s="101"/>
      <c r="C935" s="137"/>
      <c r="D935" s="164"/>
      <c r="E935" s="164"/>
      <c r="F935" s="164"/>
      <c r="G935" s="164"/>
      <c r="H935" s="164"/>
      <c r="I935" s="164"/>
      <c r="J935" s="164"/>
      <c r="K935" s="164"/>
      <c r="L935" s="164"/>
      <c r="M935" s="164"/>
      <c r="N935" s="164"/>
      <c r="O935" s="164"/>
      <c r="P935" s="164"/>
      <c r="Q935" s="164"/>
      <c r="R935" s="164"/>
      <c r="S935" s="164"/>
      <c r="T935" s="164"/>
      <c r="U935" s="164"/>
      <c r="V935" s="164"/>
    </row>
    <row r="936" spans="1:22" ht="12">
      <c r="A936" s="137"/>
      <c r="B936" s="101"/>
      <c r="C936" s="137"/>
      <c r="D936" s="164"/>
      <c r="E936" s="164"/>
      <c r="F936" s="164"/>
      <c r="G936" s="164"/>
      <c r="H936" s="164"/>
      <c r="I936" s="164"/>
      <c r="J936" s="164"/>
      <c r="K936" s="164"/>
      <c r="L936" s="164"/>
      <c r="M936" s="164"/>
      <c r="N936" s="164"/>
      <c r="O936" s="164"/>
      <c r="P936" s="164"/>
      <c r="Q936" s="164"/>
      <c r="R936" s="164"/>
      <c r="S936" s="164"/>
      <c r="T936" s="164"/>
      <c r="U936" s="164"/>
      <c r="V936" s="164"/>
    </row>
    <row r="937" spans="1:22" ht="12">
      <c r="A937" s="137"/>
      <c r="B937" s="101"/>
      <c r="C937" s="137"/>
      <c r="D937" s="164"/>
      <c r="E937" s="164"/>
      <c r="F937" s="164"/>
      <c r="G937" s="164"/>
      <c r="H937" s="164"/>
      <c r="I937" s="164"/>
      <c r="J937" s="164"/>
      <c r="K937" s="164"/>
      <c r="L937" s="164"/>
      <c r="M937" s="164"/>
      <c r="N937" s="164"/>
      <c r="O937" s="164"/>
      <c r="P937" s="164"/>
      <c r="Q937" s="164"/>
      <c r="R937" s="164"/>
      <c r="S937" s="164"/>
      <c r="T937" s="164"/>
      <c r="U937" s="164"/>
      <c r="V937" s="164"/>
    </row>
    <row r="938" spans="1:22" ht="12">
      <c r="A938" s="137"/>
      <c r="B938" s="101"/>
      <c r="C938" s="137"/>
      <c r="D938" s="164"/>
      <c r="E938" s="164"/>
      <c r="F938" s="164"/>
      <c r="G938" s="164"/>
      <c r="H938" s="164"/>
      <c r="I938" s="164"/>
      <c r="J938" s="164"/>
      <c r="K938" s="164"/>
      <c r="L938" s="164"/>
      <c r="M938" s="164"/>
      <c r="N938" s="164"/>
      <c r="O938" s="164"/>
      <c r="P938" s="164"/>
      <c r="Q938" s="164"/>
      <c r="R938" s="164"/>
      <c r="S938" s="164"/>
      <c r="T938" s="164"/>
      <c r="U938" s="164"/>
      <c r="V938" s="164"/>
    </row>
    <row r="939" spans="1:22" ht="12">
      <c r="A939" s="137"/>
      <c r="B939" s="101"/>
      <c r="C939" s="137"/>
      <c r="D939" s="164"/>
      <c r="E939" s="164"/>
      <c r="F939" s="164"/>
      <c r="G939" s="164"/>
      <c r="H939" s="164"/>
      <c r="I939" s="164"/>
      <c r="J939" s="164"/>
      <c r="K939" s="164"/>
      <c r="L939" s="164"/>
      <c r="M939" s="164"/>
      <c r="N939" s="164"/>
      <c r="O939" s="164"/>
      <c r="P939" s="164"/>
      <c r="Q939" s="164"/>
      <c r="R939" s="164"/>
      <c r="S939" s="164"/>
      <c r="T939" s="164"/>
      <c r="U939" s="164"/>
      <c r="V939" s="164"/>
    </row>
    <row r="940" spans="1:22" ht="12">
      <c r="A940" s="137"/>
      <c r="B940" s="101"/>
      <c r="C940" s="137"/>
      <c r="D940" s="164"/>
      <c r="E940" s="164"/>
      <c r="F940" s="164"/>
      <c r="G940" s="164"/>
      <c r="H940" s="164"/>
      <c r="I940" s="164"/>
      <c r="J940" s="164"/>
      <c r="K940" s="164"/>
      <c r="L940" s="164"/>
      <c r="M940" s="164"/>
      <c r="N940" s="164"/>
      <c r="O940" s="164"/>
      <c r="P940" s="164"/>
      <c r="Q940" s="164"/>
      <c r="R940" s="164"/>
      <c r="S940" s="164"/>
      <c r="T940" s="164"/>
      <c r="U940" s="164"/>
      <c r="V940" s="164"/>
    </row>
    <row r="941" spans="1:22" ht="12">
      <c r="A941" s="137"/>
      <c r="B941" s="101"/>
      <c r="C941" s="137"/>
      <c r="D941" s="164"/>
      <c r="E941" s="164"/>
      <c r="F941" s="164"/>
      <c r="G941" s="164"/>
      <c r="H941" s="164"/>
      <c r="I941" s="164"/>
      <c r="J941" s="164"/>
      <c r="K941" s="164"/>
      <c r="L941" s="164"/>
      <c r="M941" s="164"/>
      <c r="N941" s="164"/>
      <c r="O941" s="164"/>
      <c r="P941" s="164"/>
      <c r="Q941" s="164"/>
      <c r="R941" s="164"/>
      <c r="S941" s="164"/>
      <c r="T941" s="164"/>
      <c r="U941" s="164"/>
      <c r="V941" s="164"/>
    </row>
    <row r="942" spans="1:22" ht="12">
      <c r="A942" s="137"/>
      <c r="B942" s="101"/>
      <c r="C942" s="137"/>
      <c r="D942" s="164"/>
      <c r="E942" s="164"/>
      <c r="F942" s="164"/>
      <c r="G942" s="164"/>
      <c r="H942" s="164"/>
      <c r="I942" s="164"/>
      <c r="J942" s="164"/>
      <c r="K942" s="164"/>
      <c r="L942" s="164"/>
      <c r="M942" s="164"/>
      <c r="N942" s="164"/>
      <c r="O942" s="164"/>
      <c r="P942" s="164"/>
      <c r="Q942" s="164"/>
      <c r="R942" s="164"/>
      <c r="S942" s="164"/>
      <c r="T942" s="164"/>
      <c r="U942" s="164"/>
      <c r="V942" s="164"/>
    </row>
    <row r="943" spans="1:22" ht="12">
      <c r="A943" s="137"/>
      <c r="B943" s="101"/>
      <c r="C943" s="137"/>
      <c r="D943" s="164"/>
      <c r="E943" s="164"/>
      <c r="F943" s="164"/>
      <c r="G943" s="164"/>
      <c r="H943" s="164"/>
      <c r="I943" s="164"/>
      <c r="J943" s="164"/>
      <c r="K943" s="164"/>
      <c r="L943" s="164"/>
      <c r="M943" s="164"/>
      <c r="N943" s="164"/>
      <c r="O943" s="164"/>
      <c r="P943" s="164"/>
      <c r="Q943" s="164"/>
      <c r="R943" s="164"/>
      <c r="S943" s="164"/>
      <c r="T943" s="164"/>
      <c r="U943" s="164"/>
      <c r="V943" s="164"/>
    </row>
    <row r="944" spans="1:22" ht="12">
      <c r="A944" s="137"/>
      <c r="B944" s="101"/>
      <c r="C944" s="137"/>
      <c r="D944" s="164"/>
      <c r="E944" s="164"/>
      <c r="F944" s="164"/>
      <c r="G944" s="164"/>
      <c r="H944" s="164"/>
      <c r="I944" s="164"/>
      <c r="J944" s="164"/>
      <c r="K944" s="164"/>
      <c r="L944" s="164"/>
      <c r="M944" s="164"/>
      <c r="N944" s="164"/>
      <c r="O944" s="164"/>
      <c r="P944" s="164"/>
      <c r="Q944" s="164"/>
      <c r="R944" s="164"/>
      <c r="S944" s="164"/>
      <c r="T944" s="164"/>
      <c r="U944" s="164"/>
      <c r="V944" s="164"/>
    </row>
    <row r="945" spans="1:22" ht="12">
      <c r="A945" s="137"/>
      <c r="B945" s="101"/>
      <c r="C945" s="137"/>
      <c r="D945" s="164"/>
      <c r="E945" s="164"/>
      <c r="F945" s="164"/>
      <c r="G945" s="164"/>
      <c r="H945" s="164"/>
      <c r="I945" s="164"/>
      <c r="J945" s="164"/>
      <c r="K945" s="164"/>
      <c r="L945" s="164"/>
      <c r="M945" s="164"/>
      <c r="N945" s="164"/>
      <c r="O945" s="164"/>
      <c r="P945" s="164"/>
      <c r="Q945" s="164"/>
      <c r="R945" s="164"/>
      <c r="S945" s="164"/>
      <c r="T945" s="164"/>
      <c r="U945" s="164"/>
      <c r="V945" s="164"/>
    </row>
    <row r="946" spans="1:22" ht="12">
      <c r="A946" s="137"/>
      <c r="B946" s="101"/>
      <c r="C946" s="137"/>
      <c r="D946" s="164"/>
      <c r="E946" s="164"/>
      <c r="F946" s="164"/>
      <c r="G946" s="164"/>
      <c r="H946" s="164"/>
      <c r="I946" s="164"/>
      <c r="J946" s="164"/>
      <c r="K946" s="164"/>
      <c r="L946" s="164"/>
      <c r="M946" s="164"/>
      <c r="N946" s="164"/>
      <c r="O946" s="164"/>
      <c r="P946" s="164"/>
      <c r="Q946" s="164"/>
      <c r="R946" s="164"/>
      <c r="S946" s="164"/>
      <c r="T946" s="164"/>
      <c r="U946" s="164"/>
      <c r="V946" s="164"/>
    </row>
    <row r="947" spans="1:22" ht="12">
      <c r="A947" s="137"/>
      <c r="B947" s="101"/>
      <c r="C947" s="137"/>
      <c r="D947" s="164"/>
      <c r="E947" s="164"/>
      <c r="F947" s="164"/>
      <c r="G947" s="164"/>
      <c r="H947" s="164"/>
      <c r="I947" s="164"/>
      <c r="J947" s="164"/>
      <c r="K947" s="164"/>
      <c r="L947" s="164"/>
      <c r="M947" s="164"/>
      <c r="N947" s="164"/>
      <c r="O947" s="164"/>
      <c r="P947" s="164"/>
      <c r="Q947" s="164"/>
      <c r="R947" s="164"/>
      <c r="S947" s="164"/>
      <c r="T947" s="164"/>
      <c r="U947" s="164"/>
      <c r="V947" s="164"/>
    </row>
    <row r="948" spans="1:22" ht="12">
      <c r="A948" s="137"/>
      <c r="B948" s="101"/>
      <c r="C948" s="137"/>
      <c r="D948" s="164"/>
      <c r="E948" s="164"/>
      <c r="F948" s="164"/>
      <c r="G948" s="164"/>
      <c r="H948" s="164"/>
      <c r="I948" s="164"/>
      <c r="J948" s="164"/>
      <c r="K948" s="164"/>
      <c r="L948" s="164"/>
      <c r="M948" s="164"/>
      <c r="N948" s="164"/>
      <c r="O948" s="164"/>
      <c r="P948" s="164"/>
      <c r="Q948" s="164"/>
      <c r="R948" s="164"/>
      <c r="S948" s="164"/>
      <c r="T948" s="164"/>
      <c r="U948" s="164"/>
      <c r="V948" s="164"/>
    </row>
    <row r="949" spans="1:22" ht="12">
      <c r="A949" s="137"/>
      <c r="B949" s="101"/>
      <c r="C949" s="137"/>
      <c r="D949" s="164"/>
      <c r="E949" s="164"/>
      <c r="F949" s="164"/>
      <c r="G949" s="164"/>
      <c r="H949" s="164"/>
      <c r="I949" s="164"/>
      <c r="J949" s="164"/>
      <c r="K949" s="164"/>
      <c r="L949" s="164"/>
      <c r="M949" s="164"/>
      <c r="N949" s="164"/>
      <c r="O949" s="164"/>
      <c r="P949" s="164"/>
      <c r="Q949" s="164"/>
      <c r="R949" s="164"/>
      <c r="S949" s="164"/>
      <c r="T949" s="164"/>
      <c r="U949" s="164"/>
      <c r="V949" s="164"/>
    </row>
    <row r="950" spans="1:22" ht="12">
      <c r="A950" s="137"/>
      <c r="B950" s="101"/>
      <c r="C950" s="137"/>
      <c r="D950" s="164"/>
      <c r="E950" s="164"/>
      <c r="F950" s="164"/>
      <c r="G950" s="164"/>
      <c r="H950" s="164"/>
      <c r="I950" s="164"/>
      <c r="J950" s="164"/>
      <c r="K950" s="164"/>
      <c r="L950" s="164"/>
      <c r="M950" s="164"/>
      <c r="N950" s="164"/>
      <c r="O950" s="164"/>
      <c r="P950" s="164"/>
      <c r="Q950" s="164"/>
      <c r="R950" s="164"/>
      <c r="S950" s="164"/>
      <c r="T950" s="164"/>
      <c r="U950" s="164"/>
      <c r="V950" s="164"/>
    </row>
    <row r="951" spans="1:22" ht="12">
      <c r="A951" s="137"/>
      <c r="B951" s="101"/>
      <c r="C951" s="137"/>
      <c r="D951" s="164"/>
      <c r="E951" s="164"/>
      <c r="F951" s="164"/>
      <c r="G951" s="164"/>
      <c r="H951" s="164"/>
      <c r="I951" s="164"/>
      <c r="J951" s="164"/>
      <c r="K951" s="164"/>
      <c r="L951" s="164"/>
      <c r="M951" s="164"/>
      <c r="N951" s="164"/>
      <c r="O951" s="164"/>
      <c r="P951" s="164"/>
      <c r="Q951" s="164"/>
      <c r="R951" s="164"/>
      <c r="S951" s="164"/>
      <c r="T951" s="164"/>
      <c r="U951" s="164"/>
      <c r="V951" s="164"/>
    </row>
    <row r="952" spans="1:22" ht="12">
      <c r="A952" s="137"/>
      <c r="B952" s="101"/>
      <c r="C952" s="137"/>
      <c r="D952" s="164"/>
      <c r="E952" s="164"/>
      <c r="F952" s="164"/>
      <c r="G952" s="164"/>
      <c r="H952" s="164"/>
      <c r="I952" s="164"/>
      <c r="J952" s="164"/>
      <c r="K952" s="164"/>
      <c r="L952" s="164"/>
      <c r="M952" s="164"/>
      <c r="N952" s="164"/>
      <c r="O952" s="164"/>
      <c r="P952" s="164"/>
      <c r="Q952" s="164"/>
      <c r="R952" s="164"/>
      <c r="S952" s="164"/>
      <c r="T952" s="164"/>
      <c r="U952" s="164"/>
      <c r="V952" s="164"/>
    </row>
    <row r="953" spans="1:22" ht="12">
      <c r="A953" s="137"/>
      <c r="B953" s="101"/>
      <c r="C953" s="137"/>
      <c r="D953" s="164"/>
      <c r="E953" s="164"/>
      <c r="F953" s="164"/>
      <c r="G953" s="164"/>
      <c r="H953" s="164"/>
      <c r="I953" s="164"/>
      <c r="J953" s="164"/>
      <c r="K953" s="164"/>
      <c r="L953" s="164"/>
      <c r="M953" s="164"/>
      <c r="N953" s="164"/>
      <c r="O953" s="164"/>
      <c r="P953" s="164"/>
      <c r="Q953" s="164"/>
      <c r="R953" s="164"/>
      <c r="S953" s="164"/>
      <c r="T953" s="164"/>
      <c r="U953" s="164"/>
      <c r="V953" s="164"/>
    </row>
    <row r="954" spans="1:22" ht="12">
      <c r="A954" s="137"/>
      <c r="B954" s="101"/>
      <c r="C954" s="137"/>
      <c r="D954" s="164"/>
      <c r="E954" s="164"/>
      <c r="F954" s="164"/>
      <c r="G954" s="164"/>
      <c r="H954" s="164"/>
      <c r="I954" s="164"/>
      <c r="J954" s="164"/>
      <c r="K954" s="164"/>
      <c r="L954" s="164"/>
      <c r="M954" s="164"/>
      <c r="N954" s="164"/>
      <c r="O954" s="164"/>
      <c r="P954" s="164"/>
      <c r="Q954" s="164"/>
      <c r="R954" s="164"/>
      <c r="S954" s="164"/>
      <c r="T954" s="164"/>
      <c r="U954" s="164"/>
      <c r="V954" s="164"/>
    </row>
    <row r="955" spans="1:22" ht="12">
      <c r="A955" s="137"/>
      <c r="B955" s="101"/>
      <c r="C955" s="137"/>
      <c r="D955" s="164"/>
      <c r="E955" s="164"/>
      <c r="F955" s="164"/>
      <c r="G955" s="164"/>
      <c r="H955" s="164"/>
      <c r="I955" s="164"/>
      <c r="J955" s="164"/>
      <c r="K955" s="164"/>
      <c r="L955" s="164"/>
      <c r="M955" s="164"/>
      <c r="N955" s="164"/>
      <c r="O955" s="164"/>
      <c r="P955" s="164"/>
      <c r="Q955" s="164"/>
      <c r="R955" s="164"/>
      <c r="S955" s="164"/>
      <c r="T955" s="164"/>
      <c r="U955" s="164"/>
      <c r="V955" s="164"/>
    </row>
    <row r="956" spans="1:22" ht="12">
      <c r="A956" s="137"/>
      <c r="B956" s="101"/>
      <c r="C956" s="137"/>
      <c r="D956" s="164"/>
      <c r="E956" s="164"/>
      <c r="F956" s="164"/>
      <c r="G956" s="164"/>
      <c r="H956" s="164"/>
      <c r="I956" s="164"/>
      <c r="J956" s="164"/>
      <c r="K956" s="164"/>
      <c r="L956" s="164"/>
      <c r="M956" s="164"/>
      <c r="N956" s="164"/>
      <c r="O956" s="164"/>
      <c r="P956" s="164"/>
      <c r="Q956" s="164"/>
      <c r="R956" s="164"/>
      <c r="S956" s="164"/>
      <c r="T956" s="164"/>
      <c r="U956" s="164"/>
      <c r="V956" s="164"/>
    </row>
    <row r="957" spans="1:22" ht="12">
      <c r="A957" s="137"/>
      <c r="B957" s="101"/>
      <c r="C957" s="137"/>
      <c r="D957" s="164"/>
      <c r="E957" s="164"/>
      <c r="F957" s="164"/>
      <c r="G957" s="164"/>
      <c r="H957" s="164"/>
      <c r="I957" s="164"/>
      <c r="J957" s="164"/>
      <c r="K957" s="164"/>
      <c r="L957" s="164"/>
      <c r="M957" s="164"/>
      <c r="N957" s="164"/>
      <c r="O957" s="164"/>
      <c r="P957" s="164"/>
      <c r="Q957" s="164"/>
      <c r="R957" s="164"/>
      <c r="S957" s="164"/>
      <c r="T957" s="164"/>
      <c r="U957" s="164"/>
      <c r="V957" s="164"/>
    </row>
    <row r="958" spans="1:22" ht="12">
      <c r="A958" s="137"/>
      <c r="B958" s="101"/>
      <c r="C958" s="137"/>
      <c r="D958" s="164"/>
      <c r="E958" s="164"/>
      <c r="F958" s="164"/>
      <c r="G958" s="164"/>
      <c r="H958" s="164"/>
      <c r="I958" s="164"/>
      <c r="J958" s="164"/>
      <c r="K958" s="164"/>
      <c r="L958" s="164"/>
      <c r="M958" s="164"/>
      <c r="N958" s="164"/>
      <c r="O958" s="164"/>
      <c r="P958" s="164"/>
      <c r="Q958" s="164"/>
      <c r="R958" s="164"/>
      <c r="S958" s="164"/>
      <c r="T958" s="164"/>
      <c r="U958" s="164"/>
      <c r="V958" s="164"/>
    </row>
    <row r="959" spans="1:22" ht="12">
      <c r="A959" s="137"/>
      <c r="B959" s="101"/>
      <c r="C959" s="137"/>
      <c r="D959" s="164"/>
      <c r="E959" s="164"/>
      <c r="F959" s="164"/>
      <c r="G959" s="164"/>
      <c r="H959" s="164"/>
      <c r="I959" s="164"/>
      <c r="J959" s="164"/>
      <c r="K959" s="164"/>
      <c r="L959" s="164"/>
      <c r="M959" s="164"/>
      <c r="N959" s="164"/>
      <c r="O959" s="164"/>
      <c r="P959" s="164"/>
      <c r="Q959" s="164"/>
      <c r="R959" s="164"/>
      <c r="S959" s="164"/>
      <c r="T959" s="164"/>
      <c r="U959" s="164"/>
      <c r="V959" s="164"/>
    </row>
    <row r="960" spans="1:22" ht="12">
      <c r="A960" s="137"/>
      <c r="B960" s="101"/>
      <c r="C960" s="137"/>
      <c r="D960" s="164"/>
      <c r="E960" s="164"/>
      <c r="F960" s="164"/>
      <c r="G960" s="164"/>
      <c r="H960" s="164"/>
      <c r="I960" s="164"/>
      <c r="J960" s="164"/>
      <c r="K960" s="164"/>
      <c r="L960" s="164"/>
      <c r="M960" s="164"/>
      <c r="N960" s="164"/>
      <c r="O960" s="164"/>
      <c r="P960" s="164"/>
      <c r="Q960" s="164"/>
      <c r="R960" s="164"/>
      <c r="S960" s="164"/>
      <c r="T960" s="164"/>
      <c r="U960" s="164"/>
      <c r="V960" s="164"/>
    </row>
    <row r="961" spans="1:22" ht="12">
      <c r="A961" s="137"/>
      <c r="B961" s="101"/>
      <c r="C961" s="137"/>
      <c r="D961" s="164"/>
      <c r="E961" s="164"/>
      <c r="F961" s="164"/>
      <c r="G961" s="164"/>
      <c r="H961" s="164"/>
      <c r="I961" s="164"/>
      <c r="J961" s="164"/>
      <c r="K961" s="164"/>
      <c r="L961" s="164"/>
      <c r="M961" s="164"/>
      <c r="N961" s="164"/>
      <c r="O961" s="164"/>
      <c r="P961" s="164"/>
      <c r="Q961" s="164"/>
      <c r="R961" s="164"/>
      <c r="S961" s="164"/>
      <c r="T961" s="164"/>
      <c r="U961" s="164"/>
      <c r="V961" s="164"/>
    </row>
    <row r="962" spans="1:22" ht="12">
      <c r="A962" s="137"/>
      <c r="B962" s="101"/>
      <c r="C962" s="137"/>
      <c r="D962" s="164"/>
      <c r="E962" s="164"/>
      <c r="F962" s="164"/>
      <c r="G962" s="164"/>
      <c r="H962" s="164"/>
      <c r="I962" s="164"/>
      <c r="J962" s="164"/>
      <c r="K962" s="164"/>
      <c r="L962" s="164"/>
      <c r="M962" s="164"/>
      <c r="N962" s="164"/>
      <c r="O962" s="164"/>
      <c r="P962" s="164"/>
      <c r="Q962" s="164"/>
      <c r="R962" s="164"/>
      <c r="S962" s="164"/>
      <c r="T962" s="164"/>
      <c r="U962" s="164"/>
      <c r="V962" s="164"/>
    </row>
    <row r="963" spans="1:22" ht="12">
      <c r="A963" s="137"/>
      <c r="B963" s="101"/>
      <c r="C963" s="137"/>
      <c r="D963" s="164"/>
      <c r="E963" s="164"/>
      <c r="F963" s="164"/>
      <c r="G963" s="164"/>
      <c r="H963" s="164"/>
      <c r="I963" s="164"/>
      <c r="J963" s="164"/>
      <c r="K963" s="164"/>
      <c r="L963" s="164"/>
      <c r="M963" s="164"/>
      <c r="N963" s="164"/>
      <c r="O963" s="164"/>
      <c r="P963" s="164"/>
      <c r="Q963" s="164"/>
      <c r="R963" s="164"/>
      <c r="S963" s="164"/>
      <c r="T963" s="164"/>
      <c r="U963" s="164"/>
      <c r="V963" s="164"/>
    </row>
    <row r="964" spans="1:22" ht="12">
      <c r="A964" s="137"/>
      <c r="B964" s="101"/>
      <c r="C964" s="137"/>
      <c r="D964" s="164"/>
      <c r="E964" s="164"/>
      <c r="F964" s="164"/>
      <c r="G964" s="164"/>
      <c r="H964" s="164"/>
      <c r="I964" s="164"/>
      <c r="J964" s="164"/>
      <c r="K964" s="164"/>
      <c r="L964" s="164"/>
      <c r="M964" s="164"/>
      <c r="N964" s="164"/>
      <c r="O964" s="164"/>
      <c r="P964" s="164"/>
      <c r="Q964" s="164"/>
      <c r="R964" s="164"/>
      <c r="S964" s="164"/>
      <c r="T964" s="164"/>
      <c r="U964" s="164"/>
      <c r="V964" s="164"/>
    </row>
    <row r="965" spans="1:22" ht="12">
      <c r="A965" s="137"/>
      <c r="B965" s="101"/>
      <c r="C965" s="137"/>
      <c r="D965" s="164"/>
      <c r="E965" s="164"/>
      <c r="F965" s="164"/>
      <c r="G965" s="164"/>
      <c r="H965" s="164"/>
      <c r="I965" s="164"/>
      <c r="J965" s="164"/>
      <c r="K965" s="164"/>
      <c r="L965" s="164"/>
      <c r="M965" s="164"/>
      <c r="N965" s="164"/>
      <c r="O965" s="164"/>
      <c r="P965" s="164"/>
      <c r="Q965" s="164"/>
      <c r="R965" s="164"/>
      <c r="S965" s="164"/>
      <c r="T965" s="164"/>
      <c r="U965" s="164"/>
      <c r="V965" s="164"/>
    </row>
    <row r="966" spans="1:22" ht="12">
      <c r="A966" s="137"/>
      <c r="B966" s="101"/>
      <c r="C966" s="137"/>
      <c r="D966" s="164"/>
      <c r="E966" s="164"/>
      <c r="F966" s="164"/>
      <c r="G966" s="164"/>
      <c r="H966" s="164"/>
      <c r="I966" s="164"/>
      <c r="J966" s="164"/>
      <c r="K966" s="164"/>
      <c r="L966" s="164"/>
      <c r="M966" s="164"/>
      <c r="N966" s="164"/>
      <c r="O966" s="164"/>
      <c r="P966" s="164"/>
      <c r="Q966" s="164"/>
      <c r="R966" s="164"/>
      <c r="S966" s="164"/>
      <c r="T966" s="164"/>
      <c r="U966" s="164"/>
      <c r="V966" s="164"/>
    </row>
    <row r="967" spans="1:22" ht="12">
      <c r="A967" s="137"/>
      <c r="B967" s="101"/>
      <c r="C967" s="137"/>
      <c r="D967" s="164"/>
      <c r="E967" s="164"/>
      <c r="F967" s="164"/>
      <c r="G967" s="164"/>
      <c r="H967" s="164"/>
      <c r="I967" s="164"/>
      <c r="J967" s="164"/>
      <c r="K967" s="164"/>
      <c r="L967" s="164"/>
      <c r="M967" s="164"/>
      <c r="N967" s="164"/>
      <c r="O967" s="164"/>
      <c r="P967" s="164"/>
      <c r="Q967" s="164"/>
      <c r="R967" s="164"/>
      <c r="S967" s="164"/>
      <c r="T967" s="164"/>
      <c r="U967" s="164"/>
      <c r="V967" s="164"/>
    </row>
    <row r="968" spans="1:22" ht="12">
      <c r="A968" s="137"/>
      <c r="B968" s="101"/>
      <c r="C968" s="137"/>
      <c r="D968" s="164"/>
      <c r="E968" s="164"/>
      <c r="F968" s="164"/>
      <c r="G968" s="164"/>
      <c r="H968" s="164"/>
      <c r="I968" s="164"/>
      <c r="J968" s="164"/>
      <c r="K968" s="164"/>
      <c r="L968" s="164"/>
      <c r="M968" s="164"/>
      <c r="N968" s="164"/>
      <c r="O968" s="164"/>
      <c r="P968" s="164"/>
      <c r="Q968" s="164"/>
      <c r="R968" s="164"/>
      <c r="S968" s="164"/>
      <c r="T968" s="164"/>
      <c r="U968" s="164"/>
      <c r="V968" s="164"/>
    </row>
    <row r="969" spans="1:22" ht="12">
      <c r="A969" s="137"/>
      <c r="B969" s="101"/>
      <c r="C969" s="137"/>
      <c r="D969" s="164"/>
      <c r="E969" s="164"/>
      <c r="F969" s="164"/>
      <c r="G969" s="164"/>
      <c r="H969" s="164"/>
      <c r="I969" s="164"/>
      <c r="J969" s="164"/>
      <c r="K969" s="164"/>
      <c r="L969" s="164"/>
      <c r="M969" s="164"/>
      <c r="N969" s="164"/>
      <c r="O969" s="164"/>
      <c r="P969" s="164"/>
      <c r="Q969" s="164"/>
      <c r="R969" s="164"/>
      <c r="S969" s="164"/>
      <c r="T969" s="164"/>
      <c r="U969" s="164"/>
      <c r="V969" s="164"/>
    </row>
    <row r="970" spans="1:22" ht="12">
      <c r="A970" s="137"/>
      <c r="B970" s="101"/>
      <c r="C970" s="137"/>
      <c r="D970" s="164"/>
      <c r="E970" s="164"/>
      <c r="F970" s="164"/>
      <c r="G970" s="164"/>
      <c r="H970" s="164"/>
      <c r="I970" s="164"/>
      <c r="J970" s="164"/>
      <c r="K970" s="164"/>
      <c r="L970" s="164"/>
      <c r="M970" s="164"/>
      <c r="N970" s="164"/>
      <c r="O970" s="164"/>
      <c r="P970" s="164"/>
      <c r="Q970" s="164"/>
      <c r="R970" s="164"/>
      <c r="S970" s="164"/>
      <c r="T970" s="164"/>
      <c r="U970" s="164"/>
      <c r="V970" s="164"/>
    </row>
    <row r="971" spans="1:22" ht="12">
      <c r="A971" s="137"/>
      <c r="B971" s="101"/>
      <c r="C971" s="137"/>
      <c r="D971" s="164"/>
      <c r="E971" s="164"/>
      <c r="F971" s="164"/>
      <c r="G971" s="164"/>
      <c r="H971" s="164"/>
      <c r="I971" s="164"/>
      <c r="J971" s="164"/>
      <c r="K971" s="164"/>
      <c r="L971" s="164"/>
      <c r="M971" s="164"/>
      <c r="N971" s="164"/>
      <c r="O971" s="164"/>
      <c r="P971" s="164"/>
      <c r="Q971" s="164"/>
      <c r="R971" s="164"/>
      <c r="S971" s="164"/>
      <c r="T971" s="164"/>
      <c r="U971" s="164"/>
      <c r="V971" s="164"/>
    </row>
    <row r="972" spans="1:22" ht="12">
      <c r="A972" s="137"/>
      <c r="B972" s="101"/>
      <c r="C972" s="137"/>
      <c r="D972" s="164"/>
      <c r="E972" s="164"/>
      <c r="F972" s="164"/>
      <c r="G972" s="164"/>
      <c r="H972" s="164"/>
      <c r="I972" s="164"/>
      <c r="J972" s="164"/>
      <c r="K972" s="164"/>
      <c r="L972" s="164"/>
      <c r="M972" s="164"/>
      <c r="N972" s="164"/>
      <c r="O972" s="164"/>
      <c r="P972" s="164"/>
      <c r="Q972" s="164"/>
      <c r="R972" s="164"/>
      <c r="S972" s="164"/>
      <c r="T972" s="164"/>
      <c r="U972" s="164"/>
      <c r="V972" s="164"/>
    </row>
    <row r="973" spans="1:22" ht="12">
      <c r="A973" s="137"/>
      <c r="B973" s="101"/>
      <c r="C973" s="137"/>
      <c r="D973" s="164"/>
      <c r="E973" s="164"/>
      <c r="F973" s="164"/>
      <c r="G973" s="164"/>
      <c r="H973" s="164"/>
      <c r="I973" s="164"/>
      <c r="J973" s="164"/>
      <c r="K973" s="164"/>
      <c r="L973" s="164"/>
      <c r="M973" s="164"/>
      <c r="N973" s="164"/>
      <c r="O973" s="164"/>
      <c r="P973" s="164"/>
      <c r="Q973" s="164"/>
      <c r="R973" s="164"/>
      <c r="S973" s="164"/>
      <c r="T973" s="164"/>
      <c r="U973" s="164"/>
      <c r="V973" s="164"/>
    </row>
    <row r="974" spans="1:22" ht="12">
      <c r="A974" s="137"/>
      <c r="B974" s="101"/>
      <c r="C974" s="137"/>
      <c r="D974" s="164"/>
      <c r="E974" s="164"/>
      <c r="F974" s="164"/>
      <c r="G974" s="164"/>
      <c r="H974" s="164"/>
      <c r="I974" s="164"/>
      <c r="J974" s="164"/>
      <c r="K974" s="164"/>
      <c r="L974" s="164"/>
      <c r="M974" s="164"/>
      <c r="N974" s="164"/>
      <c r="O974" s="164"/>
      <c r="P974" s="164"/>
      <c r="Q974" s="164"/>
      <c r="R974" s="164"/>
      <c r="S974" s="164"/>
      <c r="T974" s="164"/>
      <c r="U974" s="164"/>
      <c r="V974" s="164"/>
    </row>
    <row r="975" spans="1:22" ht="12">
      <c r="A975" s="137"/>
      <c r="B975" s="101"/>
      <c r="C975" s="137"/>
      <c r="D975" s="164"/>
      <c r="E975" s="164"/>
      <c r="F975" s="164"/>
      <c r="G975" s="164"/>
      <c r="H975" s="164"/>
      <c r="I975" s="164"/>
      <c r="J975" s="164"/>
      <c r="K975" s="164"/>
      <c r="L975" s="164"/>
      <c r="M975" s="164"/>
      <c r="N975" s="164"/>
      <c r="O975" s="164"/>
      <c r="P975" s="164"/>
      <c r="Q975" s="164"/>
      <c r="R975" s="164"/>
      <c r="S975" s="164"/>
      <c r="T975" s="164"/>
      <c r="U975" s="164"/>
      <c r="V975" s="164"/>
    </row>
    <row r="976" spans="1:22" ht="12">
      <c r="A976" s="137"/>
      <c r="B976" s="101"/>
      <c r="C976" s="137"/>
      <c r="D976" s="164"/>
      <c r="E976" s="164"/>
      <c r="F976" s="164"/>
      <c r="G976" s="164"/>
      <c r="H976" s="164"/>
      <c r="I976" s="164"/>
      <c r="J976" s="164"/>
      <c r="K976" s="164"/>
      <c r="L976" s="164"/>
      <c r="M976" s="164"/>
      <c r="N976" s="164"/>
      <c r="O976" s="164"/>
      <c r="P976" s="164"/>
      <c r="Q976" s="164"/>
      <c r="R976" s="164"/>
      <c r="S976" s="164"/>
      <c r="T976" s="164"/>
      <c r="U976" s="164"/>
      <c r="V976" s="164"/>
    </row>
    <row r="977" spans="1:22" ht="12">
      <c r="A977" s="137"/>
      <c r="B977" s="101"/>
      <c r="C977" s="137"/>
      <c r="D977" s="164"/>
      <c r="E977" s="164"/>
      <c r="F977" s="164"/>
      <c r="G977" s="164"/>
      <c r="H977" s="164"/>
      <c r="I977" s="164"/>
      <c r="J977" s="164"/>
      <c r="K977" s="164"/>
      <c r="L977" s="164"/>
      <c r="M977" s="164"/>
      <c r="N977" s="164"/>
      <c r="O977" s="164"/>
      <c r="P977" s="164"/>
      <c r="Q977" s="164"/>
      <c r="R977" s="164"/>
      <c r="S977" s="164"/>
      <c r="T977" s="164"/>
      <c r="U977" s="164"/>
      <c r="V977" s="16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Z1000"/>
  <sheetViews>
    <sheetView workbookViewId="0">
      <selection sqref="A1:XFD1048576"/>
    </sheetView>
  </sheetViews>
  <sheetFormatPr defaultColWidth="14.42578125" defaultRowHeight="15" customHeight="1"/>
  <cols>
    <col min="1" max="1" width="6.5703125" style="88" customWidth="1"/>
    <col min="2" max="2" width="33.85546875" style="88" customWidth="1"/>
    <col min="3" max="3" width="45.5703125" style="88" customWidth="1"/>
    <col min="4" max="5" width="11.5703125" style="88" customWidth="1"/>
    <col min="6" max="24" width="11.42578125" style="88" customWidth="1"/>
    <col min="25" max="26" width="10.5703125" style="88" customWidth="1"/>
    <col min="27" max="16384" width="14.42578125" style="88"/>
  </cols>
  <sheetData>
    <row r="1" spans="1:26" ht="12"/>
    <row r="2" spans="1:26" ht="12">
      <c r="A2" s="86"/>
      <c r="B2" s="574" t="s">
        <v>5329</v>
      </c>
      <c r="C2" s="659"/>
      <c r="D2" s="659"/>
      <c r="E2" s="659"/>
    </row>
    <row r="3" spans="1:26" ht="12">
      <c r="A3" s="89" t="s">
        <v>3971</v>
      </c>
      <c r="B3" s="574" t="s">
        <v>4207</v>
      </c>
      <c r="C3" s="660"/>
      <c r="D3" s="89" t="s">
        <v>51</v>
      </c>
      <c r="E3" s="89" t="s">
        <v>52</v>
      </c>
      <c r="G3" s="166"/>
    </row>
    <row r="4" spans="1:26" ht="12">
      <c r="A4" s="139">
        <v>1</v>
      </c>
      <c r="B4" s="581" t="s">
        <v>5330</v>
      </c>
      <c r="C4" s="660"/>
      <c r="D4" s="139"/>
      <c r="E4" s="139"/>
    </row>
    <row r="5" spans="1:26" ht="12">
      <c r="A5" s="90" t="s">
        <v>4180</v>
      </c>
      <c r="B5" s="94" t="s">
        <v>48</v>
      </c>
      <c r="C5" s="94" t="s">
        <v>4387</v>
      </c>
      <c r="D5" s="93"/>
      <c r="E5" s="93"/>
    </row>
    <row r="6" spans="1:26" ht="12">
      <c r="A6" s="90" t="s">
        <v>4183</v>
      </c>
      <c r="B6" s="94" t="s">
        <v>4209</v>
      </c>
      <c r="C6" s="94" t="s">
        <v>4210</v>
      </c>
      <c r="D6" s="94"/>
      <c r="E6" s="94"/>
    </row>
    <row r="7" spans="1:26" ht="12">
      <c r="A7" s="90" t="s">
        <v>4186</v>
      </c>
      <c r="B7" s="94" t="s">
        <v>4211</v>
      </c>
      <c r="C7" s="94" t="s">
        <v>4210</v>
      </c>
      <c r="D7" s="94"/>
      <c r="E7" s="94"/>
    </row>
    <row r="8" spans="1:26" ht="36.75" customHeight="1">
      <c r="A8" s="137" t="s">
        <v>4188</v>
      </c>
      <c r="B8" s="577" t="s">
        <v>5331</v>
      </c>
      <c r="C8" s="660"/>
      <c r="D8" s="92"/>
      <c r="E8" s="92"/>
      <c r="F8" s="125"/>
      <c r="G8" s="125"/>
      <c r="H8" s="125"/>
      <c r="I8" s="125"/>
      <c r="J8" s="125"/>
      <c r="K8" s="125"/>
      <c r="L8" s="125"/>
      <c r="M8" s="125"/>
      <c r="N8" s="125"/>
      <c r="O8" s="125"/>
      <c r="P8" s="125"/>
      <c r="Q8" s="125"/>
      <c r="R8" s="125"/>
      <c r="S8" s="125"/>
      <c r="T8" s="125"/>
      <c r="U8" s="125"/>
      <c r="V8" s="125"/>
      <c r="W8" s="125"/>
      <c r="X8" s="125"/>
      <c r="Y8" s="125"/>
      <c r="Z8" s="125"/>
    </row>
    <row r="9" spans="1:26" ht="50.25" customHeight="1">
      <c r="A9" s="137" t="s">
        <v>4191</v>
      </c>
      <c r="B9" s="577" t="s">
        <v>5332</v>
      </c>
      <c r="C9" s="660"/>
      <c r="D9" s="92"/>
      <c r="E9" s="92"/>
      <c r="F9" s="125"/>
      <c r="G9" s="125"/>
      <c r="H9" s="125"/>
      <c r="I9" s="125"/>
      <c r="J9" s="125"/>
      <c r="K9" s="125"/>
      <c r="L9" s="125"/>
      <c r="M9" s="125"/>
      <c r="N9" s="125"/>
      <c r="O9" s="125"/>
      <c r="P9" s="125"/>
      <c r="Q9" s="125"/>
      <c r="R9" s="125"/>
      <c r="S9" s="125"/>
      <c r="T9" s="125"/>
      <c r="U9" s="125"/>
      <c r="V9" s="125"/>
      <c r="W9" s="125"/>
      <c r="X9" s="125"/>
      <c r="Y9" s="125"/>
      <c r="Z9" s="125"/>
    </row>
    <row r="10" spans="1:26" ht="36.75" customHeight="1">
      <c r="A10" s="137" t="s">
        <v>4194</v>
      </c>
      <c r="B10" s="577" t="s">
        <v>5333</v>
      </c>
      <c r="C10" s="660"/>
      <c r="D10" s="92"/>
      <c r="E10" s="92"/>
      <c r="F10" s="125"/>
      <c r="G10" s="125"/>
      <c r="H10" s="125"/>
      <c r="I10" s="125"/>
      <c r="J10" s="125"/>
      <c r="K10" s="125"/>
      <c r="L10" s="125"/>
      <c r="M10" s="125"/>
      <c r="N10" s="125"/>
      <c r="O10" s="125"/>
      <c r="P10" s="125"/>
      <c r="Q10" s="125"/>
      <c r="R10" s="125"/>
      <c r="S10" s="125"/>
      <c r="T10" s="125"/>
      <c r="U10" s="125"/>
      <c r="V10" s="125"/>
      <c r="W10" s="125"/>
      <c r="X10" s="125"/>
      <c r="Y10" s="125"/>
      <c r="Z10" s="125"/>
    </row>
    <row r="11" spans="1:26" ht="36.75" customHeight="1">
      <c r="A11" s="137" t="s">
        <v>4197</v>
      </c>
      <c r="B11" s="577" t="s">
        <v>5334</v>
      </c>
      <c r="C11" s="660"/>
      <c r="D11" s="92"/>
      <c r="E11" s="92"/>
      <c r="F11" s="125"/>
      <c r="G11" s="125"/>
      <c r="H11" s="125"/>
      <c r="I11" s="125"/>
      <c r="J11" s="125"/>
      <c r="K11" s="125"/>
      <c r="L11" s="125"/>
      <c r="M11" s="125"/>
      <c r="N11" s="125"/>
      <c r="O11" s="125"/>
      <c r="P11" s="125"/>
      <c r="Q11" s="125"/>
      <c r="R11" s="125"/>
      <c r="S11" s="125"/>
      <c r="T11" s="125"/>
      <c r="U11" s="125"/>
      <c r="V11" s="125"/>
      <c r="W11" s="125"/>
      <c r="X11" s="125"/>
      <c r="Y11" s="125"/>
      <c r="Z11" s="125"/>
    </row>
    <row r="12" spans="1:26" ht="12">
      <c r="A12" s="137" t="s">
        <v>4200</v>
      </c>
      <c r="B12" s="577" t="s">
        <v>5335</v>
      </c>
      <c r="C12" s="660"/>
      <c r="D12" s="92"/>
      <c r="E12" s="92"/>
      <c r="F12" s="125"/>
      <c r="G12" s="125"/>
      <c r="H12" s="125"/>
      <c r="I12" s="125"/>
      <c r="J12" s="125"/>
      <c r="K12" s="125"/>
      <c r="L12" s="125"/>
      <c r="M12" s="125"/>
      <c r="N12" s="125"/>
      <c r="O12" s="125"/>
      <c r="P12" s="125"/>
      <c r="Q12" s="125"/>
      <c r="R12" s="125"/>
      <c r="S12" s="125"/>
      <c r="T12" s="125"/>
      <c r="U12" s="125"/>
      <c r="V12" s="125"/>
      <c r="W12" s="125"/>
      <c r="X12" s="125"/>
      <c r="Y12" s="125"/>
      <c r="Z12" s="125"/>
    </row>
    <row r="13" spans="1:26" ht="24" customHeight="1">
      <c r="A13" s="137" t="s">
        <v>4223</v>
      </c>
      <c r="B13" s="577" t="s">
        <v>5336</v>
      </c>
      <c r="C13" s="663"/>
      <c r="D13" s="92"/>
      <c r="E13" s="92"/>
      <c r="F13" s="125"/>
      <c r="G13" s="125"/>
      <c r="H13" s="125"/>
      <c r="I13" s="125"/>
      <c r="J13" s="125"/>
      <c r="K13" s="125"/>
      <c r="L13" s="125"/>
      <c r="M13" s="125"/>
      <c r="N13" s="125"/>
      <c r="O13" s="125"/>
      <c r="P13" s="125"/>
      <c r="Q13" s="125"/>
      <c r="R13" s="125"/>
      <c r="S13" s="125"/>
      <c r="T13" s="125"/>
      <c r="U13" s="125"/>
      <c r="V13" s="125"/>
      <c r="W13" s="125"/>
      <c r="X13" s="125"/>
      <c r="Y13" s="125"/>
      <c r="Z13" s="125"/>
    </row>
    <row r="14" spans="1:26" ht="21.75" customHeight="1">
      <c r="A14" s="137" t="s">
        <v>4226</v>
      </c>
      <c r="B14" s="577" t="s">
        <v>5337</v>
      </c>
      <c r="C14" s="660"/>
      <c r="D14" s="92"/>
      <c r="E14" s="92"/>
      <c r="F14" s="125"/>
      <c r="G14" s="125"/>
      <c r="H14" s="125"/>
      <c r="I14" s="125"/>
      <c r="J14" s="125"/>
      <c r="K14" s="125"/>
      <c r="L14" s="125"/>
      <c r="M14" s="125"/>
      <c r="N14" s="125"/>
      <c r="O14" s="125"/>
      <c r="P14" s="125"/>
      <c r="Q14" s="125"/>
      <c r="R14" s="125"/>
      <c r="S14" s="125"/>
      <c r="T14" s="125"/>
      <c r="U14" s="125"/>
      <c r="V14" s="125"/>
      <c r="W14" s="125"/>
      <c r="X14" s="125"/>
      <c r="Y14" s="125"/>
      <c r="Z14" s="125"/>
    </row>
    <row r="15" spans="1:26" ht="24.75" customHeight="1">
      <c r="A15" s="137" t="s">
        <v>4233</v>
      </c>
      <c r="B15" s="577" t="s">
        <v>5338</v>
      </c>
      <c r="C15" s="660"/>
      <c r="D15" s="92"/>
      <c r="E15" s="92"/>
      <c r="F15" s="125"/>
      <c r="G15" s="125"/>
      <c r="H15" s="125"/>
      <c r="I15" s="125"/>
      <c r="J15" s="125"/>
      <c r="K15" s="125"/>
      <c r="L15" s="125"/>
      <c r="M15" s="125"/>
      <c r="N15" s="125"/>
      <c r="O15" s="125"/>
      <c r="P15" s="125"/>
      <c r="Q15" s="125"/>
      <c r="R15" s="125"/>
      <c r="S15" s="125"/>
      <c r="T15" s="125"/>
      <c r="U15" s="125"/>
      <c r="V15" s="125"/>
      <c r="W15" s="125"/>
      <c r="X15" s="125"/>
      <c r="Y15" s="125"/>
      <c r="Z15" s="125"/>
    </row>
    <row r="16" spans="1:26" ht="18" customHeight="1">
      <c r="A16" s="137" t="s">
        <v>4236</v>
      </c>
      <c r="B16" s="577" t="s">
        <v>5339</v>
      </c>
      <c r="C16" s="660"/>
      <c r="D16" s="92"/>
      <c r="E16" s="92"/>
      <c r="F16" s="125"/>
      <c r="G16" s="125"/>
      <c r="H16" s="125"/>
      <c r="I16" s="125"/>
      <c r="J16" s="125"/>
      <c r="K16" s="125"/>
      <c r="L16" s="125"/>
      <c r="M16" s="125"/>
      <c r="N16" s="125"/>
      <c r="O16" s="125"/>
      <c r="P16" s="125"/>
      <c r="Q16" s="125"/>
      <c r="R16" s="125"/>
      <c r="S16" s="125"/>
      <c r="T16" s="125"/>
      <c r="U16" s="125"/>
      <c r="V16" s="125"/>
      <c r="W16" s="125"/>
      <c r="X16" s="125"/>
      <c r="Y16" s="125"/>
      <c r="Z16" s="125"/>
    </row>
    <row r="17" spans="1:26" ht="31.5" customHeight="1">
      <c r="A17" s="137" t="s">
        <v>4239</v>
      </c>
      <c r="B17" s="577" t="s">
        <v>5340</v>
      </c>
      <c r="C17" s="660"/>
      <c r="D17" s="92"/>
      <c r="E17" s="92"/>
      <c r="F17" s="125"/>
      <c r="G17" s="125"/>
      <c r="H17" s="125"/>
      <c r="I17" s="125"/>
      <c r="J17" s="125"/>
      <c r="K17" s="125"/>
      <c r="L17" s="125"/>
      <c r="M17" s="125"/>
      <c r="N17" s="125"/>
      <c r="O17" s="125"/>
      <c r="P17" s="125"/>
      <c r="Q17" s="125"/>
      <c r="R17" s="125"/>
      <c r="S17" s="125"/>
      <c r="T17" s="125"/>
      <c r="U17" s="125"/>
      <c r="V17" s="125"/>
      <c r="W17" s="125"/>
      <c r="X17" s="125"/>
      <c r="Y17" s="125"/>
      <c r="Z17" s="125"/>
    </row>
    <row r="18" spans="1:26" ht="24.75" customHeight="1">
      <c r="A18" s="137" t="s">
        <v>4242</v>
      </c>
      <c r="B18" s="577" t="s">
        <v>5341</v>
      </c>
      <c r="C18" s="660"/>
      <c r="D18" s="92"/>
      <c r="E18" s="92"/>
      <c r="F18" s="125"/>
      <c r="G18" s="125"/>
      <c r="H18" s="125"/>
      <c r="I18" s="125"/>
      <c r="J18" s="125"/>
      <c r="K18" s="125"/>
      <c r="L18" s="125"/>
      <c r="M18" s="125"/>
      <c r="N18" s="125"/>
      <c r="O18" s="125"/>
      <c r="P18" s="125"/>
      <c r="Q18" s="125"/>
      <c r="R18" s="125"/>
      <c r="S18" s="125"/>
      <c r="T18" s="125"/>
      <c r="U18" s="125"/>
      <c r="V18" s="125"/>
      <c r="W18" s="125"/>
      <c r="X18" s="125"/>
      <c r="Y18" s="125"/>
      <c r="Z18" s="125"/>
    </row>
    <row r="19" spans="1:26" ht="39" customHeight="1">
      <c r="A19" s="137" t="s">
        <v>4245</v>
      </c>
      <c r="B19" s="577" t="s">
        <v>5342</v>
      </c>
      <c r="C19" s="660"/>
      <c r="D19" s="92"/>
      <c r="E19" s="92"/>
      <c r="F19" s="125"/>
      <c r="G19" s="125"/>
      <c r="H19" s="125"/>
      <c r="I19" s="125"/>
      <c r="J19" s="125"/>
      <c r="K19" s="125"/>
      <c r="L19" s="125"/>
      <c r="M19" s="125"/>
      <c r="N19" s="125"/>
      <c r="O19" s="125"/>
      <c r="P19" s="125"/>
      <c r="Q19" s="125"/>
      <c r="R19" s="125"/>
      <c r="S19" s="125"/>
      <c r="T19" s="125"/>
      <c r="U19" s="125"/>
      <c r="V19" s="125"/>
      <c r="W19" s="125"/>
      <c r="X19" s="125"/>
      <c r="Y19" s="125"/>
      <c r="Z19" s="125"/>
    </row>
    <row r="20" spans="1:26" ht="52.5" customHeight="1">
      <c r="A20" s="137" t="s">
        <v>4248</v>
      </c>
      <c r="B20" s="577" t="s">
        <v>5343</v>
      </c>
      <c r="C20" s="660"/>
      <c r="D20" s="92"/>
      <c r="E20" s="92"/>
      <c r="F20" s="125"/>
      <c r="G20" s="125"/>
      <c r="H20" s="125"/>
      <c r="I20" s="125"/>
      <c r="J20" s="125"/>
      <c r="K20" s="125"/>
      <c r="L20" s="125"/>
      <c r="M20" s="125"/>
      <c r="N20" s="125"/>
      <c r="O20" s="125"/>
      <c r="P20" s="125"/>
      <c r="Q20" s="125"/>
      <c r="R20" s="125"/>
      <c r="S20" s="125"/>
      <c r="T20" s="125"/>
      <c r="U20" s="125"/>
      <c r="V20" s="125"/>
      <c r="W20" s="125"/>
      <c r="X20" s="125"/>
      <c r="Y20" s="125"/>
      <c r="Z20" s="125"/>
    </row>
    <row r="21" spans="1:26" ht="57" customHeight="1">
      <c r="A21" s="137" t="s">
        <v>4251</v>
      </c>
      <c r="B21" s="577" t="s">
        <v>5344</v>
      </c>
      <c r="C21" s="660"/>
      <c r="D21" s="92"/>
      <c r="E21" s="92"/>
      <c r="F21" s="125"/>
      <c r="G21" s="125"/>
      <c r="H21" s="125"/>
      <c r="I21" s="125"/>
      <c r="J21" s="125"/>
      <c r="K21" s="125"/>
      <c r="L21" s="125"/>
      <c r="M21" s="125"/>
      <c r="N21" s="125"/>
      <c r="O21" s="125"/>
      <c r="P21" s="125"/>
      <c r="Q21" s="125"/>
      <c r="R21" s="125"/>
      <c r="S21" s="125"/>
      <c r="T21" s="125"/>
      <c r="U21" s="125"/>
      <c r="V21" s="125"/>
      <c r="W21" s="125"/>
      <c r="X21" s="125"/>
      <c r="Y21" s="125"/>
      <c r="Z21" s="125"/>
    </row>
    <row r="22" spans="1:26" ht="27" customHeight="1">
      <c r="A22" s="137" t="s">
        <v>4254</v>
      </c>
      <c r="B22" s="577" t="s">
        <v>5345</v>
      </c>
      <c r="C22" s="660"/>
      <c r="D22" s="92"/>
      <c r="E22" s="92"/>
      <c r="F22" s="125"/>
      <c r="G22" s="125"/>
      <c r="H22" s="125"/>
      <c r="I22" s="125"/>
      <c r="J22" s="125"/>
      <c r="K22" s="125"/>
      <c r="L22" s="125"/>
      <c r="M22" s="125"/>
      <c r="N22" s="125"/>
      <c r="O22" s="125"/>
      <c r="P22" s="125"/>
      <c r="Q22" s="125"/>
      <c r="R22" s="125"/>
      <c r="S22" s="125"/>
      <c r="T22" s="125"/>
      <c r="U22" s="125"/>
      <c r="V22" s="125"/>
      <c r="W22" s="125"/>
      <c r="X22" s="125"/>
      <c r="Y22" s="125"/>
      <c r="Z22" s="125"/>
    </row>
    <row r="23" spans="1:26" ht="34.5" customHeight="1">
      <c r="A23" s="137" t="s">
        <v>4257</v>
      </c>
      <c r="B23" s="577" t="s">
        <v>5346</v>
      </c>
      <c r="C23" s="660"/>
      <c r="D23" s="92"/>
      <c r="E23" s="92"/>
      <c r="F23" s="125"/>
      <c r="G23" s="125"/>
      <c r="H23" s="125"/>
      <c r="I23" s="125"/>
      <c r="J23" s="125"/>
      <c r="K23" s="125"/>
      <c r="L23" s="125"/>
      <c r="M23" s="125"/>
      <c r="N23" s="125"/>
      <c r="O23" s="125"/>
      <c r="P23" s="125"/>
      <c r="Q23" s="125"/>
      <c r="R23" s="125"/>
      <c r="S23" s="125"/>
      <c r="T23" s="125"/>
      <c r="U23" s="125"/>
      <c r="V23" s="125"/>
      <c r="W23" s="125"/>
      <c r="X23" s="125"/>
      <c r="Y23" s="125"/>
      <c r="Z23" s="125"/>
    </row>
    <row r="24" spans="1:26" ht="31.5" customHeight="1">
      <c r="A24" s="137" t="s">
        <v>4260</v>
      </c>
      <c r="B24" s="577" t="s">
        <v>5347</v>
      </c>
      <c r="C24" s="660"/>
      <c r="D24" s="92"/>
      <c r="E24" s="92"/>
      <c r="F24" s="125"/>
      <c r="G24" s="125"/>
      <c r="H24" s="125"/>
      <c r="I24" s="125"/>
      <c r="J24" s="125"/>
      <c r="K24" s="125"/>
      <c r="L24" s="125"/>
      <c r="M24" s="125"/>
      <c r="N24" s="125"/>
      <c r="O24" s="125"/>
      <c r="P24" s="125"/>
      <c r="Q24" s="125"/>
      <c r="R24" s="125"/>
      <c r="S24" s="125"/>
      <c r="T24" s="125"/>
      <c r="U24" s="125"/>
      <c r="V24" s="125"/>
      <c r="W24" s="125"/>
      <c r="X24" s="125"/>
      <c r="Y24" s="125"/>
      <c r="Z24" s="125"/>
    </row>
    <row r="25" spans="1:26" ht="41.25" customHeight="1">
      <c r="A25" s="137" t="s">
        <v>5348</v>
      </c>
      <c r="B25" s="577" t="s">
        <v>5349</v>
      </c>
      <c r="C25" s="660"/>
      <c r="D25" s="92"/>
      <c r="E25" s="92"/>
      <c r="F25" s="125"/>
      <c r="G25" s="125"/>
      <c r="H25" s="125"/>
      <c r="I25" s="125"/>
      <c r="J25" s="125"/>
      <c r="K25" s="125"/>
      <c r="L25" s="125"/>
      <c r="M25" s="125"/>
      <c r="N25" s="125"/>
      <c r="O25" s="125"/>
      <c r="P25" s="125"/>
      <c r="Q25" s="125"/>
      <c r="R25" s="125"/>
      <c r="S25" s="125"/>
      <c r="T25" s="125"/>
      <c r="U25" s="125"/>
      <c r="V25" s="125"/>
      <c r="W25" s="125"/>
      <c r="X25" s="125"/>
      <c r="Y25" s="125"/>
      <c r="Z25" s="125"/>
    </row>
    <row r="26" spans="1:26" ht="37.5" customHeight="1">
      <c r="A26" s="137" t="s">
        <v>5350</v>
      </c>
      <c r="B26" s="577" t="s">
        <v>5351</v>
      </c>
      <c r="C26" s="660"/>
      <c r="D26" s="92"/>
      <c r="E26" s="92"/>
      <c r="F26" s="125"/>
      <c r="G26" s="125"/>
      <c r="H26" s="125"/>
      <c r="I26" s="125"/>
      <c r="J26" s="125"/>
      <c r="K26" s="125"/>
      <c r="L26" s="125"/>
      <c r="M26" s="125"/>
      <c r="N26" s="125"/>
      <c r="O26" s="125"/>
      <c r="P26" s="125"/>
      <c r="Q26" s="125"/>
      <c r="R26" s="125"/>
      <c r="S26" s="125"/>
      <c r="T26" s="125"/>
      <c r="U26" s="125"/>
      <c r="V26" s="125"/>
      <c r="W26" s="125"/>
      <c r="X26" s="125"/>
      <c r="Y26" s="125"/>
      <c r="Z26" s="125"/>
    </row>
    <row r="27" spans="1:26" ht="69" customHeight="1">
      <c r="A27" s="137" t="s">
        <v>5352</v>
      </c>
      <c r="B27" s="577" t="s">
        <v>5353</v>
      </c>
      <c r="C27" s="660"/>
      <c r="D27" s="92"/>
      <c r="E27" s="92"/>
      <c r="F27" s="125"/>
      <c r="G27" s="125"/>
      <c r="H27" s="125"/>
      <c r="I27" s="125"/>
      <c r="J27" s="125"/>
      <c r="K27" s="125"/>
      <c r="L27" s="125"/>
      <c r="M27" s="125"/>
      <c r="N27" s="125"/>
      <c r="O27" s="125"/>
      <c r="P27" s="125"/>
      <c r="Q27" s="125"/>
      <c r="R27" s="125"/>
      <c r="S27" s="125"/>
      <c r="T27" s="125"/>
      <c r="U27" s="125"/>
      <c r="V27" s="125"/>
      <c r="W27" s="125"/>
      <c r="X27" s="125"/>
      <c r="Y27" s="125"/>
      <c r="Z27" s="125"/>
    </row>
    <row r="28" spans="1:26" ht="34.5" customHeight="1">
      <c r="A28" s="137" t="s">
        <v>5354</v>
      </c>
      <c r="B28" s="577" t="s">
        <v>5355</v>
      </c>
      <c r="C28" s="660"/>
      <c r="D28" s="92"/>
      <c r="E28" s="92"/>
      <c r="F28" s="125"/>
      <c r="G28" s="125"/>
      <c r="H28" s="125"/>
      <c r="I28" s="125"/>
      <c r="J28" s="125"/>
      <c r="K28" s="125"/>
      <c r="L28" s="125"/>
      <c r="M28" s="125"/>
      <c r="N28" s="125"/>
      <c r="O28" s="125"/>
      <c r="P28" s="125"/>
      <c r="Q28" s="125"/>
      <c r="R28" s="125"/>
      <c r="S28" s="125"/>
      <c r="T28" s="125"/>
      <c r="U28" s="125"/>
      <c r="V28" s="125"/>
      <c r="W28" s="125"/>
      <c r="X28" s="125"/>
      <c r="Y28" s="125"/>
      <c r="Z28" s="125"/>
    </row>
    <row r="29" spans="1:26" ht="49.5" customHeight="1">
      <c r="A29" s="137" t="s">
        <v>5356</v>
      </c>
      <c r="B29" s="577" t="s">
        <v>5357</v>
      </c>
      <c r="C29" s="660"/>
      <c r="D29" s="92"/>
      <c r="E29" s="92"/>
      <c r="F29" s="125"/>
      <c r="G29" s="125"/>
      <c r="H29" s="125"/>
      <c r="I29" s="125"/>
      <c r="J29" s="125"/>
      <c r="K29" s="125"/>
      <c r="L29" s="125"/>
      <c r="M29" s="125"/>
      <c r="N29" s="125"/>
      <c r="O29" s="125"/>
      <c r="P29" s="125"/>
      <c r="Q29" s="125"/>
      <c r="R29" s="125"/>
      <c r="S29" s="125"/>
      <c r="T29" s="125"/>
      <c r="U29" s="125"/>
      <c r="V29" s="125"/>
      <c r="W29" s="125"/>
      <c r="X29" s="125"/>
      <c r="Y29" s="125"/>
      <c r="Z29" s="125"/>
    </row>
    <row r="30" spans="1:26" ht="36.75" customHeight="1">
      <c r="A30" s="137" t="s">
        <v>5358</v>
      </c>
      <c r="B30" s="577" t="s">
        <v>5359</v>
      </c>
      <c r="C30" s="660"/>
      <c r="D30" s="92"/>
      <c r="E30" s="92"/>
      <c r="F30" s="125"/>
      <c r="G30" s="125"/>
      <c r="H30" s="125"/>
      <c r="I30" s="125"/>
      <c r="J30" s="125"/>
      <c r="K30" s="125"/>
      <c r="L30" s="125"/>
      <c r="M30" s="125"/>
      <c r="N30" s="125"/>
      <c r="O30" s="125"/>
      <c r="P30" s="125"/>
      <c r="Q30" s="125"/>
      <c r="R30" s="125"/>
      <c r="S30" s="125"/>
      <c r="T30" s="125"/>
      <c r="U30" s="125"/>
      <c r="V30" s="125"/>
      <c r="W30" s="125"/>
      <c r="X30" s="125"/>
      <c r="Y30" s="125"/>
      <c r="Z30" s="125"/>
    </row>
    <row r="31" spans="1:26" ht="19.5" customHeight="1">
      <c r="A31" s="90" t="s">
        <v>5360</v>
      </c>
      <c r="B31" s="597" t="s">
        <v>5361</v>
      </c>
      <c r="C31" s="660"/>
      <c r="D31" s="94"/>
      <c r="E31" s="94"/>
    </row>
    <row r="32" spans="1:26" ht="19.5" customHeight="1">
      <c r="A32" s="90" t="s">
        <v>5362</v>
      </c>
      <c r="B32" s="167" t="s">
        <v>5363</v>
      </c>
      <c r="C32" s="134"/>
      <c r="D32" s="94"/>
      <c r="E32" s="94"/>
    </row>
    <row r="33" spans="1:5" ht="39.75" customHeight="1">
      <c r="A33" s="90" t="s">
        <v>5362</v>
      </c>
      <c r="B33" s="94" t="s">
        <v>4261</v>
      </c>
      <c r="C33" s="100" t="s">
        <v>4262</v>
      </c>
      <c r="D33" s="129"/>
      <c r="E33" s="129"/>
    </row>
    <row r="34" spans="1:5" ht="15.75" customHeight="1">
      <c r="A34" s="144">
        <v>2</v>
      </c>
      <c r="B34" s="589" t="s">
        <v>5298</v>
      </c>
      <c r="C34" s="660"/>
      <c r="D34" s="130"/>
      <c r="E34" s="130"/>
    </row>
    <row r="35" spans="1:5" ht="15.75" customHeight="1">
      <c r="A35" s="129" t="s">
        <v>4264</v>
      </c>
      <c r="B35" s="94" t="s">
        <v>48</v>
      </c>
      <c r="C35" s="94" t="s">
        <v>4387</v>
      </c>
      <c r="D35" s="94"/>
      <c r="E35" s="94"/>
    </row>
    <row r="36" spans="1:5" ht="15.75" customHeight="1">
      <c r="A36" s="129" t="s">
        <v>4265</v>
      </c>
      <c r="B36" s="94" t="s">
        <v>4209</v>
      </c>
      <c r="C36" s="94" t="s">
        <v>4210</v>
      </c>
      <c r="D36" s="94"/>
      <c r="E36" s="94"/>
    </row>
    <row r="37" spans="1:5" ht="15.75" customHeight="1">
      <c r="A37" s="129" t="s">
        <v>4266</v>
      </c>
      <c r="B37" s="94" t="s">
        <v>4211</v>
      </c>
      <c r="C37" s="94" t="s">
        <v>4210</v>
      </c>
      <c r="D37" s="94"/>
      <c r="E37" s="94"/>
    </row>
    <row r="38" spans="1:5" ht="15.75" customHeight="1">
      <c r="A38" s="129" t="s">
        <v>4269</v>
      </c>
      <c r="B38" s="93" t="s">
        <v>5276</v>
      </c>
      <c r="C38" s="100" t="s">
        <v>5300</v>
      </c>
      <c r="D38" s="94"/>
      <c r="E38" s="94"/>
    </row>
    <row r="39" spans="1:5" ht="15.75" customHeight="1">
      <c r="A39" s="129" t="s">
        <v>4272</v>
      </c>
      <c r="B39" s="577" t="s">
        <v>5302</v>
      </c>
      <c r="C39" s="660"/>
      <c r="D39" s="94"/>
      <c r="E39" s="94"/>
    </row>
    <row r="40" spans="1:5" ht="20.25" customHeight="1">
      <c r="A40" s="129" t="s">
        <v>4275</v>
      </c>
      <c r="B40" s="577" t="s">
        <v>5304</v>
      </c>
      <c r="C40" s="660"/>
      <c r="D40" s="94"/>
      <c r="E40" s="94"/>
    </row>
    <row r="41" spans="1:5" ht="20.25" customHeight="1">
      <c r="A41" s="129" t="s">
        <v>4278</v>
      </c>
      <c r="B41" s="577" t="s">
        <v>5306</v>
      </c>
      <c r="C41" s="660"/>
      <c r="D41" s="94"/>
      <c r="E41" s="94"/>
    </row>
    <row r="42" spans="1:5" ht="39" customHeight="1">
      <c r="A42" s="129" t="s">
        <v>4281</v>
      </c>
      <c r="B42" s="577" t="s">
        <v>5292</v>
      </c>
      <c r="C42" s="660"/>
      <c r="D42" s="94"/>
      <c r="E42" s="94"/>
    </row>
    <row r="43" spans="1:5" ht="20.25" customHeight="1">
      <c r="A43" s="129" t="s">
        <v>4284</v>
      </c>
      <c r="B43" s="577" t="s">
        <v>5309</v>
      </c>
      <c r="C43" s="660"/>
      <c r="D43" s="94"/>
      <c r="E43" s="94"/>
    </row>
    <row r="44" spans="1:5" ht="20.25" customHeight="1">
      <c r="A44" s="129" t="s">
        <v>4287</v>
      </c>
      <c r="B44" s="577" t="s">
        <v>5311</v>
      </c>
      <c r="C44" s="660"/>
      <c r="D44" s="94"/>
      <c r="E44" s="94"/>
    </row>
    <row r="45" spans="1:5" ht="35.25" customHeight="1">
      <c r="A45" s="129" t="s">
        <v>5364</v>
      </c>
      <c r="B45" s="577" t="s">
        <v>5313</v>
      </c>
      <c r="C45" s="660"/>
      <c r="D45" s="94"/>
      <c r="E45" s="94"/>
    </row>
    <row r="46" spans="1:5" ht="20.25" customHeight="1">
      <c r="A46" s="129" t="s">
        <v>5365</v>
      </c>
      <c r="B46" s="577" t="s">
        <v>5315</v>
      </c>
      <c r="C46" s="660"/>
      <c r="D46" s="94"/>
      <c r="E46" s="94"/>
    </row>
    <row r="47" spans="1:5" ht="32.25" customHeight="1">
      <c r="A47" s="129" t="s">
        <v>5366</v>
      </c>
      <c r="B47" s="94" t="s">
        <v>4261</v>
      </c>
      <c r="C47" s="100" t="s">
        <v>4262</v>
      </c>
      <c r="D47" s="94"/>
      <c r="E47" s="94"/>
    </row>
    <row r="48" spans="1:5" ht="15.75" customHeight="1">
      <c r="A48" s="144">
        <v>3</v>
      </c>
      <c r="B48" s="589" t="s">
        <v>5367</v>
      </c>
      <c r="C48" s="660"/>
      <c r="D48" s="144"/>
      <c r="E48" s="144"/>
    </row>
    <row r="49" spans="1:5" ht="41.25" customHeight="1">
      <c r="A49" s="129" t="s">
        <v>4386</v>
      </c>
      <c r="B49" s="582" t="s">
        <v>5368</v>
      </c>
      <c r="C49" s="660"/>
      <c r="D49" s="94"/>
      <c r="E49" s="94"/>
    </row>
    <row r="50" spans="1:5" ht="15.75" customHeight="1"/>
    <row r="51" spans="1:5" ht="15.75" customHeight="1"/>
    <row r="52" spans="1:5" ht="15.75" customHeight="1"/>
    <row r="53" spans="1:5" ht="15.75" customHeight="1"/>
    <row r="54" spans="1:5" ht="15.75" customHeight="1"/>
    <row r="55" spans="1:5" ht="15.75" customHeight="1"/>
    <row r="56" spans="1:5" ht="15.75" customHeight="1"/>
    <row r="57" spans="1:5" ht="15.75" customHeight="1"/>
    <row r="58" spans="1:5" ht="15.75" customHeight="1"/>
    <row r="59" spans="1:5" ht="15.75" customHeight="1"/>
    <row r="60" spans="1:5" ht="15.75" customHeight="1"/>
    <row r="61" spans="1:5" ht="15.75" customHeight="1"/>
    <row r="62" spans="1:5" ht="15.75" customHeight="1"/>
    <row r="63" spans="1:5" ht="15.75" customHeight="1"/>
    <row r="64" spans="1: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B49:C49"/>
    <mergeCell ref="B39:C39"/>
    <mergeCell ref="B40:C40"/>
    <mergeCell ref="B41:C41"/>
    <mergeCell ref="B42:C42"/>
    <mergeCell ref="B43:C43"/>
    <mergeCell ref="B44:C44"/>
    <mergeCell ref="B45:C45"/>
    <mergeCell ref="B30:C30"/>
    <mergeCell ref="B31:C31"/>
    <mergeCell ref="B34:C34"/>
    <mergeCell ref="B46:C46"/>
    <mergeCell ref="B48:C48"/>
    <mergeCell ref="B25:C25"/>
    <mergeCell ref="B26:C26"/>
    <mergeCell ref="B27:C27"/>
    <mergeCell ref="B28:C28"/>
    <mergeCell ref="B29:C29"/>
    <mergeCell ref="B20:C20"/>
    <mergeCell ref="B21:C21"/>
    <mergeCell ref="B22:C22"/>
    <mergeCell ref="B23:C23"/>
    <mergeCell ref="B24:C24"/>
    <mergeCell ref="B15:C15"/>
    <mergeCell ref="B16:C16"/>
    <mergeCell ref="B17:C17"/>
    <mergeCell ref="B18:C18"/>
    <mergeCell ref="B19:C19"/>
    <mergeCell ref="B10:C10"/>
    <mergeCell ref="B11:C11"/>
    <mergeCell ref="B12:C12"/>
    <mergeCell ref="B13:C13"/>
    <mergeCell ref="B14:C14"/>
    <mergeCell ref="B2:E2"/>
    <mergeCell ref="B3:C3"/>
    <mergeCell ref="B4:C4"/>
    <mergeCell ref="B8:C8"/>
    <mergeCell ref="B9:C9"/>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outlinePr summaryBelow="0" summaryRight="0"/>
  </sheetPr>
  <dimension ref="A1:V976"/>
  <sheetViews>
    <sheetView workbookViewId="0">
      <selection activeCell="E5" sqref="E5:F7"/>
    </sheetView>
  </sheetViews>
  <sheetFormatPr defaultColWidth="14.42578125" defaultRowHeight="15" customHeight="1"/>
  <cols>
    <col min="1" max="1" width="13.42578125" style="88" customWidth="1"/>
    <col min="2" max="2" width="36.42578125" style="88" customWidth="1"/>
    <col min="3" max="16384" width="14.42578125" style="88"/>
  </cols>
  <sheetData>
    <row r="1" spans="1:22" ht="12">
      <c r="A1" s="125"/>
      <c r="B1" s="125"/>
      <c r="C1" s="125"/>
      <c r="D1" s="125"/>
      <c r="E1" s="125"/>
      <c r="F1" s="125"/>
      <c r="G1" s="125"/>
      <c r="H1" s="125"/>
      <c r="I1" s="125"/>
      <c r="J1" s="125"/>
      <c r="K1" s="125"/>
      <c r="L1" s="125"/>
      <c r="M1" s="125"/>
      <c r="N1" s="125"/>
      <c r="O1" s="125"/>
      <c r="P1" s="125"/>
      <c r="Q1" s="125"/>
      <c r="R1" s="125"/>
      <c r="S1" s="125"/>
      <c r="T1" s="125"/>
      <c r="U1" s="125"/>
      <c r="V1" s="125"/>
    </row>
    <row r="2" spans="1:22" ht="12">
      <c r="A2" s="147" t="s">
        <v>3971</v>
      </c>
      <c r="B2" s="147" t="s">
        <v>4207</v>
      </c>
      <c r="C2" s="147" t="s">
        <v>4288</v>
      </c>
      <c r="D2" s="149" t="s">
        <v>4289</v>
      </c>
      <c r="E2" s="109" t="s">
        <v>4290</v>
      </c>
      <c r="F2" s="109" t="s">
        <v>4291</v>
      </c>
      <c r="G2" s="125"/>
      <c r="H2" s="125"/>
      <c r="I2" s="125"/>
      <c r="J2" s="125"/>
      <c r="K2" s="125"/>
      <c r="L2" s="125"/>
      <c r="M2" s="125"/>
      <c r="N2" s="125"/>
      <c r="O2" s="125"/>
      <c r="P2" s="125"/>
      <c r="Q2" s="125"/>
      <c r="R2" s="125"/>
      <c r="S2" s="125"/>
      <c r="T2" s="125"/>
      <c r="U2" s="125"/>
      <c r="V2" s="125"/>
    </row>
    <row r="3" spans="1:22" ht="36">
      <c r="A3" s="137">
        <v>1</v>
      </c>
      <c r="B3" s="92" t="s">
        <v>5369</v>
      </c>
      <c r="C3" s="137" t="s">
        <v>5172</v>
      </c>
      <c r="D3" s="151">
        <v>49</v>
      </c>
      <c r="E3" s="117"/>
      <c r="F3" s="118">
        <f>E3*D3</f>
        <v>0</v>
      </c>
      <c r="G3" s="125"/>
      <c r="H3" s="125"/>
      <c r="I3" s="125"/>
      <c r="J3" s="125"/>
      <c r="K3" s="125"/>
      <c r="L3" s="125"/>
      <c r="M3" s="125"/>
      <c r="N3" s="125"/>
      <c r="O3" s="125"/>
      <c r="P3" s="125"/>
      <c r="Q3" s="125"/>
      <c r="R3" s="125"/>
      <c r="S3" s="125"/>
      <c r="T3" s="125"/>
      <c r="U3" s="125"/>
      <c r="V3" s="125"/>
    </row>
    <row r="4" spans="1:22" ht="12">
      <c r="A4" s="137">
        <v>2</v>
      </c>
      <c r="B4" s="141" t="s">
        <v>5370</v>
      </c>
      <c r="C4" s="137" t="s">
        <v>5172</v>
      </c>
      <c r="D4" s="151">
        <v>98</v>
      </c>
      <c r="E4" s="117"/>
      <c r="F4" s="118">
        <f t="shared" ref="F4" si="0">E4*D4</f>
        <v>0</v>
      </c>
      <c r="G4" s="125"/>
      <c r="H4" s="125"/>
      <c r="I4" s="125"/>
      <c r="J4" s="125"/>
      <c r="K4" s="125"/>
      <c r="L4" s="125"/>
      <c r="M4" s="125"/>
      <c r="N4" s="125"/>
      <c r="O4" s="125"/>
      <c r="P4" s="125"/>
      <c r="Q4" s="125"/>
      <c r="R4" s="125"/>
      <c r="S4" s="125"/>
      <c r="T4" s="125"/>
      <c r="U4" s="125"/>
      <c r="V4" s="125"/>
    </row>
    <row r="5" spans="1:22" ht="12">
      <c r="A5" s="125"/>
      <c r="B5" s="125"/>
      <c r="C5" s="125"/>
      <c r="D5" s="125"/>
      <c r="E5" s="170" t="s">
        <v>4362</v>
      </c>
      <c r="F5" s="171">
        <f>SUM(F3:F4)</f>
        <v>0</v>
      </c>
      <c r="G5" s="125"/>
      <c r="H5" s="125"/>
      <c r="I5" s="125"/>
      <c r="J5" s="125"/>
      <c r="K5" s="125"/>
      <c r="L5" s="125"/>
      <c r="M5" s="125"/>
      <c r="N5" s="125"/>
      <c r="O5" s="125"/>
      <c r="P5" s="125"/>
      <c r="Q5" s="125"/>
      <c r="R5" s="125"/>
      <c r="S5" s="125"/>
      <c r="T5" s="125"/>
      <c r="U5" s="125"/>
      <c r="V5" s="125"/>
    </row>
    <row r="6" spans="1:22" ht="12">
      <c r="A6" s="125"/>
      <c r="B6" s="125"/>
      <c r="C6" s="125"/>
      <c r="D6" s="125"/>
      <c r="E6" s="170" t="s">
        <v>4363</v>
      </c>
      <c r="F6" s="171">
        <f>F5*19%</f>
        <v>0</v>
      </c>
      <c r="G6" s="125"/>
      <c r="H6" s="125"/>
      <c r="I6" s="125"/>
      <c r="J6" s="125"/>
      <c r="K6" s="125"/>
      <c r="L6" s="125"/>
      <c r="M6" s="125"/>
      <c r="N6" s="125"/>
      <c r="O6" s="125"/>
      <c r="P6" s="125"/>
      <c r="Q6" s="125"/>
      <c r="R6" s="125"/>
      <c r="S6" s="125"/>
      <c r="T6" s="125"/>
      <c r="U6" s="125"/>
      <c r="V6" s="125"/>
    </row>
    <row r="7" spans="1:22" ht="12">
      <c r="A7" s="125"/>
      <c r="B7" s="125"/>
      <c r="C7" s="125"/>
      <c r="D7" s="125"/>
      <c r="E7" s="170" t="s">
        <v>4364</v>
      </c>
      <c r="F7" s="171">
        <f>F5+F6</f>
        <v>0</v>
      </c>
      <c r="G7" s="125"/>
      <c r="H7" s="125"/>
      <c r="I7" s="125"/>
      <c r="J7" s="125"/>
      <c r="K7" s="125"/>
      <c r="L7" s="125"/>
      <c r="M7" s="125"/>
      <c r="N7" s="125"/>
      <c r="O7" s="125"/>
      <c r="P7" s="125"/>
      <c r="Q7" s="125"/>
      <c r="R7" s="125"/>
      <c r="S7" s="125"/>
      <c r="T7" s="125"/>
      <c r="U7" s="125"/>
      <c r="V7" s="125"/>
    </row>
    <row r="8" spans="1:22" ht="12">
      <c r="A8" s="125"/>
      <c r="B8" s="125"/>
      <c r="C8" s="125"/>
      <c r="D8" s="125"/>
      <c r="E8" s="125"/>
      <c r="F8" s="125"/>
      <c r="G8" s="125"/>
      <c r="H8" s="125"/>
      <c r="I8" s="125"/>
      <c r="J8" s="125"/>
      <c r="K8" s="125"/>
      <c r="L8" s="125"/>
      <c r="M8" s="125"/>
      <c r="N8" s="125"/>
      <c r="O8" s="125"/>
      <c r="P8" s="125"/>
      <c r="Q8" s="125"/>
      <c r="R8" s="125"/>
      <c r="S8" s="125"/>
      <c r="T8" s="125"/>
      <c r="U8" s="125"/>
      <c r="V8" s="125"/>
    </row>
    <row r="9" spans="1:22" ht="12">
      <c r="A9" s="125"/>
      <c r="B9" s="125"/>
      <c r="C9" s="125"/>
      <c r="D9" s="125"/>
      <c r="E9" s="125"/>
      <c r="F9" s="125"/>
      <c r="G9" s="125"/>
      <c r="H9" s="125"/>
      <c r="I9" s="125"/>
      <c r="J9" s="125"/>
      <c r="K9" s="125"/>
      <c r="L9" s="125"/>
      <c r="M9" s="125"/>
      <c r="N9" s="125"/>
      <c r="O9" s="125"/>
      <c r="P9" s="125"/>
      <c r="Q9" s="125"/>
      <c r="R9" s="125"/>
      <c r="S9" s="125"/>
      <c r="T9" s="125"/>
      <c r="U9" s="125"/>
      <c r="V9" s="125"/>
    </row>
    <row r="10" spans="1:22" ht="12">
      <c r="A10" s="125"/>
      <c r="B10" s="125"/>
      <c r="C10" s="125"/>
      <c r="D10" s="125"/>
      <c r="E10" s="125"/>
      <c r="F10" s="125"/>
      <c r="G10" s="125"/>
      <c r="H10" s="125"/>
      <c r="I10" s="125"/>
      <c r="J10" s="125"/>
      <c r="K10" s="125"/>
      <c r="L10" s="125"/>
      <c r="M10" s="125"/>
      <c r="N10" s="125"/>
      <c r="O10" s="125"/>
      <c r="P10" s="125"/>
      <c r="Q10" s="125"/>
      <c r="R10" s="125"/>
      <c r="S10" s="125"/>
      <c r="T10" s="125"/>
      <c r="U10" s="125"/>
      <c r="V10" s="125"/>
    </row>
    <row r="11" spans="1:22" ht="12">
      <c r="A11" s="125"/>
      <c r="B11" s="125"/>
      <c r="C11" s="125"/>
      <c r="D11" s="125"/>
      <c r="E11" s="125"/>
      <c r="F11" s="125"/>
      <c r="G11" s="125"/>
      <c r="H11" s="125"/>
      <c r="I11" s="125"/>
      <c r="J11" s="125"/>
      <c r="K11" s="125"/>
      <c r="L11" s="125"/>
      <c r="M11" s="125"/>
      <c r="N11" s="125"/>
      <c r="O11" s="125"/>
      <c r="P11" s="125"/>
      <c r="Q11" s="125"/>
      <c r="R11" s="125"/>
      <c r="S11" s="125"/>
      <c r="T11" s="125"/>
      <c r="U11" s="125"/>
      <c r="V11" s="125"/>
    </row>
    <row r="12" spans="1:22" ht="12">
      <c r="A12" s="125"/>
      <c r="B12" s="125"/>
      <c r="C12" s="125"/>
      <c r="D12" s="125"/>
      <c r="E12" s="125"/>
      <c r="F12" s="125"/>
      <c r="G12" s="125"/>
      <c r="H12" s="125"/>
      <c r="I12" s="125"/>
      <c r="J12" s="125"/>
      <c r="K12" s="125"/>
      <c r="L12" s="125"/>
      <c r="M12" s="125"/>
      <c r="N12" s="125"/>
      <c r="O12" s="125"/>
      <c r="P12" s="125"/>
      <c r="Q12" s="125"/>
      <c r="R12" s="125"/>
      <c r="S12" s="125"/>
      <c r="T12" s="125"/>
      <c r="U12" s="125"/>
      <c r="V12" s="125"/>
    </row>
    <row r="13" spans="1:22" ht="12">
      <c r="A13" s="125"/>
      <c r="B13" s="125"/>
      <c r="C13" s="146"/>
      <c r="D13" s="125"/>
      <c r="E13" s="125"/>
      <c r="F13" s="125"/>
      <c r="G13" s="125"/>
      <c r="H13" s="125"/>
      <c r="I13" s="125"/>
      <c r="J13" s="125"/>
      <c r="K13" s="125"/>
      <c r="L13" s="125"/>
      <c r="M13" s="125"/>
      <c r="N13" s="125"/>
      <c r="O13" s="125"/>
      <c r="P13" s="125"/>
      <c r="Q13" s="125"/>
      <c r="R13" s="125"/>
      <c r="S13" s="125"/>
      <c r="T13" s="125"/>
      <c r="U13" s="125"/>
      <c r="V13" s="125"/>
    </row>
    <row r="14" spans="1:22" ht="12">
      <c r="A14" s="125"/>
      <c r="B14" s="125"/>
      <c r="C14" s="125"/>
      <c r="D14" s="125"/>
      <c r="E14" s="125"/>
      <c r="F14" s="125"/>
      <c r="G14" s="125"/>
      <c r="H14" s="125"/>
      <c r="I14" s="125"/>
      <c r="J14" s="125"/>
      <c r="K14" s="125"/>
      <c r="L14" s="125"/>
      <c r="M14" s="125"/>
      <c r="N14" s="125"/>
      <c r="O14" s="125"/>
      <c r="P14" s="125"/>
      <c r="Q14" s="125"/>
      <c r="R14" s="125"/>
      <c r="S14" s="125"/>
      <c r="T14" s="125"/>
      <c r="U14" s="125"/>
      <c r="V14" s="125"/>
    </row>
    <row r="15" spans="1:22" ht="12">
      <c r="A15" s="125"/>
      <c r="B15" s="92"/>
      <c r="C15" s="125"/>
      <c r="D15" s="125"/>
      <c r="E15" s="125"/>
      <c r="F15" s="125"/>
      <c r="G15" s="125"/>
      <c r="H15" s="125"/>
      <c r="I15" s="125"/>
      <c r="J15" s="125"/>
      <c r="K15" s="125"/>
      <c r="L15" s="125"/>
      <c r="M15" s="125"/>
      <c r="N15" s="125"/>
      <c r="O15" s="125"/>
      <c r="P15" s="125"/>
      <c r="Q15" s="125"/>
      <c r="R15" s="125"/>
      <c r="S15" s="125"/>
      <c r="T15" s="125"/>
      <c r="U15" s="125"/>
      <c r="V15" s="125"/>
    </row>
    <row r="16" spans="1:22" ht="12">
      <c r="A16" s="125"/>
      <c r="B16" s="125"/>
      <c r="C16" s="125"/>
      <c r="D16" s="125"/>
      <c r="E16" s="125"/>
      <c r="F16" s="125"/>
      <c r="G16" s="125"/>
      <c r="H16" s="125"/>
      <c r="I16" s="125"/>
      <c r="J16" s="125"/>
      <c r="K16" s="125"/>
      <c r="L16" s="125"/>
      <c r="M16" s="125"/>
      <c r="N16" s="125"/>
      <c r="O16" s="125"/>
      <c r="P16" s="125"/>
      <c r="Q16" s="125"/>
      <c r="R16" s="125"/>
      <c r="S16" s="125"/>
      <c r="T16" s="125"/>
      <c r="U16" s="125"/>
      <c r="V16" s="125"/>
    </row>
    <row r="17" spans="1:22" ht="12">
      <c r="A17" s="125"/>
      <c r="B17" s="125"/>
      <c r="C17" s="125"/>
      <c r="D17" s="125"/>
      <c r="E17" s="125"/>
      <c r="F17" s="125"/>
      <c r="G17" s="125"/>
      <c r="H17" s="125"/>
      <c r="I17" s="125"/>
      <c r="J17" s="125"/>
      <c r="K17" s="125"/>
      <c r="L17" s="125"/>
      <c r="M17" s="125"/>
      <c r="N17" s="125"/>
      <c r="O17" s="125"/>
      <c r="P17" s="125"/>
      <c r="Q17" s="125"/>
      <c r="R17" s="125"/>
      <c r="S17" s="125"/>
      <c r="T17" s="125"/>
      <c r="U17" s="125"/>
      <c r="V17" s="125"/>
    </row>
    <row r="18" spans="1:22" ht="12">
      <c r="A18" s="125"/>
      <c r="B18" s="125"/>
      <c r="C18" s="125"/>
      <c r="D18" s="125"/>
      <c r="E18" s="125"/>
      <c r="F18" s="125"/>
      <c r="G18" s="125"/>
      <c r="H18" s="125"/>
      <c r="I18" s="125"/>
      <c r="J18" s="125"/>
      <c r="K18" s="125"/>
      <c r="L18" s="125"/>
      <c r="M18" s="125"/>
      <c r="N18" s="125"/>
      <c r="O18" s="125"/>
      <c r="P18" s="125"/>
      <c r="Q18" s="125"/>
      <c r="R18" s="125"/>
      <c r="S18" s="125"/>
      <c r="T18" s="125"/>
      <c r="U18" s="125"/>
      <c r="V18" s="125"/>
    </row>
    <row r="19" spans="1:22" ht="12">
      <c r="A19" s="125"/>
      <c r="B19" s="125"/>
      <c r="C19" s="125"/>
      <c r="D19" s="125"/>
      <c r="E19" s="125"/>
      <c r="F19" s="125"/>
      <c r="G19" s="125"/>
      <c r="H19" s="125"/>
      <c r="I19" s="125"/>
      <c r="J19" s="125"/>
      <c r="K19" s="125"/>
      <c r="L19" s="125"/>
      <c r="M19" s="125"/>
      <c r="N19" s="125"/>
      <c r="O19" s="125"/>
      <c r="P19" s="125"/>
      <c r="Q19" s="125"/>
      <c r="R19" s="125"/>
      <c r="S19" s="125"/>
      <c r="T19" s="125"/>
      <c r="U19" s="125"/>
      <c r="V19" s="125"/>
    </row>
    <row r="20" spans="1:22" ht="12">
      <c r="A20" s="125"/>
      <c r="B20" s="125"/>
      <c r="C20" s="125"/>
      <c r="D20" s="125"/>
      <c r="E20" s="125"/>
      <c r="F20" s="125"/>
      <c r="G20" s="125"/>
      <c r="H20" s="125"/>
      <c r="I20" s="125"/>
      <c r="J20" s="125"/>
      <c r="K20" s="125"/>
      <c r="L20" s="125"/>
      <c r="M20" s="125"/>
      <c r="N20" s="125"/>
      <c r="O20" s="125"/>
      <c r="P20" s="125"/>
      <c r="Q20" s="125"/>
      <c r="R20" s="125"/>
      <c r="S20" s="125"/>
      <c r="T20" s="125"/>
      <c r="U20" s="125"/>
      <c r="V20" s="125"/>
    </row>
    <row r="21" spans="1:22" ht="12">
      <c r="A21" s="125"/>
      <c r="B21" s="125"/>
      <c r="C21" s="125"/>
      <c r="D21" s="125"/>
      <c r="E21" s="125"/>
      <c r="F21" s="125"/>
      <c r="G21" s="125"/>
      <c r="H21" s="125"/>
      <c r="I21" s="125"/>
      <c r="J21" s="125"/>
      <c r="K21" s="125"/>
      <c r="L21" s="125"/>
      <c r="M21" s="125"/>
      <c r="N21" s="125"/>
      <c r="O21" s="125"/>
      <c r="P21" s="125"/>
      <c r="Q21" s="125"/>
      <c r="R21" s="125"/>
      <c r="S21" s="125"/>
      <c r="T21" s="125"/>
      <c r="U21" s="125"/>
      <c r="V21" s="125"/>
    </row>
    <row r="22" spans="1:22" ht="12">
      <c r="A22" s="125"/>
      <c r="B22" s="125"/>
      <c r="C22" s="125"/>
      <c r="D22" s="125"/>
      <c r="E22" s="125"/>
      <c r="F22" s="125"/>
      <c r="G22" s="125"/>
      <c r="H22" s="125"/>
      <c r="I22" s="125"/>
      <c r="J22" s="125"/>
      <c r="K22" s="125"/>
      <c r="L22" s="125"/>
      <c r="M22" s="125"/>
      <c r="N22" s="125"/>
      <c r="O22" s="125"/>
      <c r="P22" s="125"/>
      <c r="Q22" s="125"/>
      <c r="R22" s="125"/>
      <c r="S22" s="125"/>
      <c r="T22" s="125"/>
      <c r="U22" s="125"/>
      <c r="V22" s="125"/>
    </row>
    <row r="23" spans="1:22" ht="12">
      <c r="A23" s="125"/>
      <c r="B23" s="125"/>
      <c r="C23" s="125"/>
      <c r="D23" s="125"/>
      <c r="E23" s="125"/>
      <c r="F23" s="125"/>
      <c r="G23" s="125"/>
      <c r="H23" s="125"/>
      <c r="I23" s="125"/>
      <c r="J23" s="125"/>
      <c r="K23" s="125"/>
      <c r="L23" s="125"/>
      <c r="M23" s="125"/>
      <c r="N23" s="125"/>
      <c r="O23" s="125"/>
      <c r="P23" s="125"/>
      <c r="Q23" s="125"/>
      <c r="R23" s="125"/>
      <c r="S23" s="125"/>
      <c r="T23" s="125"/>
      <c r="U23" s="125"/>
      <c r="V23" s="125"/>
    </row>
    <row r="24" spans="1:22" ht="12">
      <c r="A24" s="125"/>
      <c r="B24" s="125"/>
      <c r="C24" s="125"/>
      <c r="D24" s="125"/>
      <c r="E24" s="125"/>
      <c r="F24" s="125"/>
      <c r="G24" s="125"/>
      <c r="H24" s="125"/>
      <c r="I24" s="125"/>
      <c r="J24" s="125"/>
      <c r="K24" s="125"/>
      <c r="L24" s="125"/>
      <c r="M24" s="125"/>
      <c r="N24" s="125"/>
      <c r="O24" s="125"/>
      <c r="P24" s="125"/>
      <c r="Q24" s="125"/>
      <c r="R24" s="125"/>
      <c r="S24" s="125"/>
      <c r="T24" s="125"/>
      <c r="U24" s="125"/>
      <c r="V24" s="125"/>
    </row>
    <row r="25" spans="1:22" ht="12">
      <c r="A25" s="125"/>
      <c r="B25" s="125"/>
      <c r="C25" s="125"/>
      <c r="D25" s="125"/>
      <c r="E25" s="125"/>
      <c r="F25" s="125"/>
      <c r="G25" s="125"/>
      <c r="H25" s="125"/>
      <c r="I25" s="125"/>
      <c r="J25" s="125"/>
      <c r="K25" s="125"/>
      <c r="L25" s="125"/>
      <c r="M25" s="125"/>
      <c r="N25" s="125"/>
      <c r="O25" s="125"/>
      <c r="P25" s="125"/>
      <c r="Q25" s="125"/>
      <c r="R25" s="125"/>
      <c r="S25" s="125"/>
      <c r="T25" s="125"/>
      <c r="U25" s="125"/>
      <c r="V25" s="125"/>
    </row>
    <row r="26" spans="1:22" ht="12">
      <c r="A26" s="125"/>
      <c r="B26" s="125"/>
      <c r="C26" s="125"/>
      <c r="D26" s="125"/>
      <c r="E26" s="125"/>
      <c r="F26" s="125"/>
      <c r="G26" s="125"/>
      <c r="H26" s="125"/>
      <c r="I26" s="125"/>
      <c r="J26" s="125"/>
      <c r="K26" s="125"/>
      <c r="L26" s="125"/>
      <c r="M26" s="125"/>
      <c r="N26" s="125"/>
      <c r="O26" s="125"/>
      <c r="P26" s="125"/>
      <c r="Q26" s="125"/>
      <c r="R26" s="125"/>
      <c r="S26" s="125"/>
      <c r="T26" s="125"/>
      <c r="U26" s="125"/>
      <c r="V26" s="125"/>
    </row>
    <row r="27" spans="1:22" ht="12">
      <c r="A27" s="125"/>
      <c r="B27" s="125"/>
      <c r="C27" s="125"/>
      <c r="D27" s="125"/>
      <c r="E27" s="125"/>
      <c r="F27" s="125"/>
      <c r="G27" s="125"/>
      <c r="H27" s="125"/>
      <c r="I27" s="125"/>
      <c r="J27" s="125"/>
      <c r="K27" s="125"/>
      <c r="L27" s="125"/>
      <c r="M27" s="125"/>
      <c r="N27" s="125"/>
      <c r="O27" s="125"/>
      <c r="P27" s="125"/>
      <c r="Q27" s="125"/>
      <c r="R27" s="125"/>
      <c r="S27" s="125"/>
      <c r="T27" s="125"/>
      <c r="U27" s="125"/>
      <c r="V27" s="125"/>
    </row>
    <row r="28" spans="1:22" ht="12">
      <c r="A28" s="125"/>
      <c r="B28" s="125"/>
      <c r="C28" s="125"/>
      <c r="D28" s="125"/>
      <c r="E28" s="125"/>
      <c r="F28" s="125"/>
      <c r="G28" s="125"/>
      <c r="H28" s="125"/>
      <c r="I28" s="125"/>
      <c r="J28" s="125"/>
      <c r="K28" s="125"/>
      <c r="L28" s="125"/>
      <c r="M28" s="125"/>
      <c r="N28" s="125"/>
      <c r="O28" s="125"/>
      <c r="P28" s="125"/>
      <c r="Q28" s="125"/>
      <c r="R28" s="125"/>
      <c r="S28" s="125"/>
      <c r="T28" s="125"/>
      <c r="U28" s="125"/>
      <c r="V28" s="125"/>
    </row>
    <row r="29" spans="1:22" ht="12">
      <c r="A29" s="125"/>
      <c r="B29" s="125"/>
      <c r="C29" s="125"/>
      <c r="D29" s="125"/>
      <c r="E29" s="125"/>
      <c r="F29" s="125"/>
      <c r="G29" s="125"/>
      <c r="H29" s="125"/>
      <c r="I29" s="125"/>
      <c r="J29" s="125"/>
      <c r="K29" s="125"/>
      <c r="L29" s="125"/>
      <c r="M29" s="125"/>
      <c r="N29" s="125"/>
      <c r="O29" s="125"/>
      <c r="P29" s="125"/>
      <c r="Q29" s="125"/>
      <c r="R29" s="125"/>
      <c r="S29" s="125"/>
      <c r="T29" s="125"/>
      <c r="U29" s="125"/>
      <c r="V29" s="125"/>
    </row>
    <row r="30" spans="1:22" ht="12">
      <c r="A30" s="125"/>
      <c r="B30" s="125"/>
      <c r="C30" s="125"/>
      <c r="D30" s="125"/>
      <c r="E30" s="125"/>
      <c r="F30" s="125"/>
      <c r="G30" s="125"/>
      <c r="H30" s="125"/>
      <c r="I30" s="125"/>
      <c r="J30" s="125"/>
      <c r="K30" s="125"/>
      <c r="L30" s="125"/>
      <c r="M30" s="125"/>
      <c r="N30" s="125"/>
      <c r="O30" s="125"/>
      <c r="P30" s="125"/>
      <c r="Q30" s="125"/>
      <c r="R30" s="125"/>
      <c r="S30" s="125"/>
      <c r="T30" s="125"/>
      <c r="U30" s="125"/>
      <c r="V30" s="125"/>
    </row>
    <row r="31" spans="1:22" ht="12">
      <c r="A31" s="125"/>
      <c r="B31" s="125"/>
      <c r="C31" s="125"/>
      <c r="D31" s="125"/>
      <c r="E31" s="125"/>
      <c r="F31" s="125"/>
      <c r="G31" s="125"/>
      <c r="H31" s="125"/>
      <c r="I31" s="125"/>
      <c r="J31" s="125"/>
      <c r="K31" s="125"/>
      <c r="L31" s="125"/>
      <c r="M31" s="125"/>
      <c r="N31" s="125"/>
      <c r="O31" s="125"/>
      <c r="P31" s="125"/>
      <c r="Q31" s="125"/>
      <c r="R31" s="125"/>
      <c r="S31" s="125"/>
      <c r="T31" s="125"/>
      <c r="U31" s="125"/>
      <c r="V31" s="125"/>
    </row>
    <row r="32" spans="1:22" ht="12">
      <c r="A32" s="125"/>
      <c r="B32" s="125"/>
      <c r="C32" s="125"/>
      <c r="D32" s="125"/>
      <c r="E32" s="125"/>
      <c r="F32" s="125"/>
      <c r="G32" s="125"/>
      <c r="H32" s="125"/>
      <c r="I32" s="125"/>
      <c r="J32" s="125"/>
      <c r="K32" s="125"/>
      <c r="L32" s="125"/>
      <c r="M32" s="125"/>
      <c r="N32" s="125"/>
      <c r="O32" s="125"/>
      <c r="P32" s="125"/>
      <c r="Q32" s="125"/>
      <c r="R32" s="125"/>
      <c r="S32" s="125"/>
      <c r="T32" s="125"/>
      <c r="U32" s="125"/>
      <c r="V32" s="125"/>
    </row>
    <row r="33" spans="1:22" ht="12">
      <c r="A33" s="125"/>
      <c r="B33" s="125"/>
      <c r="C33" s="125"/>
      <c r="D33" s="125"/>
      <c r="E33" s="125"/>
      <c r="F33" s="125"/>
      <c r="G33" s="125"/>
      <c r="H33" s="125"/>
      <c r="I33" s="125"/>
      <c r="J33" s="125"/>
      <c r="K33" s="125"/>
      <c r="L33" s="125"/>
      <c r="M33" s="125"/>
      <c r="N33" s="125"/>
      <c r="O33" s="125"/>
      <c r="P33" s="125"/>
      <c r="Q33" s="125"/>
      <c r="R33" s="125"/>
      <c r="S33" s="125"/>
      <c r="T33" s="125"/>
      <c r="U33" s="125"/>
      <c r="V33" s="125"/>
    </row>
    <row r="34" spans="1:22" ht="12">
      <c r="A34" s="125"/>
      <c r="B34" s="125"/>
      <c r="C34" s="125"/>
      <c r="D34" s="125"/>
      <c r="E34" s="125"/>
      <c r="F34" s="125"/>
      <c r="G34" s="125"/>
      <c r="H34" s="125"/>
      <c r="I34" s="125"/>
      <c r="J34" s="125"/>
      <c r="K34" s="125"/>
      <c r="L34" s="125"/>
      <c r="M34" s="125"/>
      <c r="N34" s="125"/>
      <c r="O34" s="125"/>
      <c r="P34" s="125"/>
      <c r="Q34" s="125"/>
      <c r="R34" s="125"/>
      <c r="S34" s="125"/>
      <c r="T34" s="125"/>
      <c r="U34" s="125"/>
      <c r="V34" s="125"/>
    </row>
    <row r="35" spans="1:22" ht="12">
      <c r="A35" s="125"/>
      <c r="B35" s="125"/>
      <c r="C35" s="125"/>
      <c r="D35" s="125"/>
      <c r="E35" s="125"/>
      <c r="F35" s="125"/>
      <c r="G35" s="125"/>
      <c r="H35" s="125"/>
      <c r="I35" s="125"/>
      <c r="J35" s="125"/>
      <c r="K35" s="125"/>
      <c r="L35" s="125"/>
      <c r="M35" s="125"/>
      <c r="N35" s="125"/>
      <c r="O35" s="125"/>
      <c r="P35" s="125"/>
      <c r="Q35" s="125"/>
      <c r="R35" s="125"/>
      <c r="S35" s="125"/>
      <c r="T35" s="125"/>
      <c r="U35" s="125"/>
      <c r="V35" s="125"/>
    </row>
    <row r="36" spans="1:22" ht="12">
      <c r="A36" s="125"/>
      <c r="B36" s="125"/>
      <c r="C36" s="125"/>
      <c r="D36" s="125"/>
      <c r="E36" s="125"/>
      <c r="F36" s="125"/>
      <c r="G36" s="125"/>
      <c r="H36" s="125"/>
      <c r="I36" s="125"/>
      <c r="J36" s="125"/>
      <c r="K36" s="125"/>
      <c r="L36" s="125"/>
      <c r="M36" s="125"/>
      <c r="N36" s="125"/>
      <c r="O36" s="125"/>
      <c r="P36" s="125"/>
      <c r="Q36" s="125"/>
      <c r="R36" s="125"/>
      <c r="S36" s="125"/>
      <c r="T36" s="125"/>
      <c r="U36" s="125"/>
      <c r="V36" s="125"/>
    </row>
    <row r="37" spans="1:22" ht="12">
      <c r="A37" s="125"/>
      <c r="B37" s="125"/>
      <c r="C37" s="125"/>
      <c r="D37" s="125"/>
      <c r="E37" s="125"/>
      <c r="F37" s="125"/>
      <c r="G37" s="125"/>
      <c r="H37" s="125"/>
      <c r="I37" s="125"/>
      <c r="J37" s="125"/>
      <c r="K37" s="125"/>
      <c r="L37" s="125"/>
      <c r="M37" s="125"/>
      <c r="N37" s="125"/>
      <c r="O37" s="125"/>
      <c r="P37" s="125"/>
      <c r="Q37" s="125"/>
      <c r="R37" s="125"/>
      <c r="S37" s="125"/>
      <c r="T37" s="125"/>
      <c r="U37" s="125"/>
      <c r="V37" s="125"/>
    </row>
    <row r="38" spans="1:22" ht="12">
      <c r="A38" s="125"/>
      <c r="B38" s="125"/>
      <c r="C38" s="125"/>
      <c r="D38" s="125"/>
      <c r="E38" s="125"/>
      <c r="F38" s="125"/>
      <c r="G38" s="125"/>
      <c r="H38" s="125"/>
      <c r="I38" s="125"/>
      <c r="J38" s="125"/>
      <c r="K38" s="125"/>
      <c r="L38" s="125"/>
      <c r="M38" s="125"/>
      <c r="N38" s="125"/>
      <c r="O38" s="125"/>
      <c r="P38" s="125"/>
      <c r="Q38" s="125"/>
      <c r="R38" s="125"/>
      <c r="S38" s="125"/>
      <c r="T38" s="125"/>
      <c r="U38" s="125"/>
      <c r="V38" s="125"/>
    </row>
    <row r="39" spans="1:22" ht="12">
      <c r="A39" s="125"/>
      <c r="B39" s="125"/>
      <c r="C39" s="125"/>
      <c r="D39" s="125"/>
      <c r="E39" s="125"/>
      <c r="F39" s="125"/>
      <c r="G39" s="125"/>
      <c r="H39" s="125"/>
      <c r="I39" s="125"/>
      <c r="J39" s="125"/>
      <c r="K39" s="125"/>
      <c r="L39" s="125"/>
      <c r="M39" s="125"/>
      <c r="N39" s="125"/>
      <c r="O39" s="125"/>
      <c r="P39" s="125"/>
      <c r="Q39" s="125"/>
      <c r="R39" s="125"/>
      <c r="S39" s="125"/>
      <c r="T39" s="125"/>
      <c r="U39" s="125"/>
      <c r="V39" s="125"/>
    </row>
    <row r="40" spans="1:22" ht="12">
      <c r="A40" s="125"/>
      <c r="B40" s="125"/>
      <c r="C40" s="125"/>
      <c r="D40" s="125"/>
      <c r="E40" s="125"/>
      <c r="F40" s="125"/>
      <c r="G40" s="125"/>
      <c r="H40" s="125"/>
      <c r="I40" s="125"/>
      <c r="J40" s="125"/>
      <c r="K40" s="125"/>
      <c r="L40" s="125"/>
      <c r="M40" s="125"/>
      <c r="N40" s="125"/>
      <c r="O40" s="125"/>
      <c r="P40" s="125"/>
      <c r="Q40" s="125"/>
      <c r="R40" s="125"/>
      <c r="S40" s="125"/>
      <c r="T40" s="125"/>
      <c r="U40" s="125"/>
      <c r="V40" s="125"/>
    </row>
    <row r="41" spans="1:22" ht="12">
      <c r="A41" s="125"/>
      <c r="B41" s="125"/>
      <c r="C41" s="125"/>
      <c r="D41" s="125"/>
      <c r="E41" s="125"/>
      <c r="F41" s="125"/>
      <c r="G41" s="125"/>
      <c r="H41" s="125"/>
      <c r="I41" s="125"/>
      <c r="J41" s="125"/>
      <c r="K41" s="125"/>
      <c r="L41" s="125"/>
      <c r="M41" s="125"/>
      <c r="N41" s="125"/>
      <c r="O41" s="125"/>
      <c r="P41" s="125"/>
      <c r="Q41" s="125"/>
      <c r="R41" s="125"/>
      <c r="S41" s="125"/>
      <c r="T41" s="125"/>
      <c r="U41" s="125"/>
      <c r="V41" s="125"/>
    </row>
    <row r="42" spans="1:22" ht="12">
      <c r="A42" s="125"/>
      <c r="B42" s="125"/>
      <c r="C42" s="125"/>
      <c r="D42" s="125"/>
      <c r="E42" s="125"/>
      <c r="F42" s="125"/>
      <c r="G42" s="125"/>
      <c r="H42" s="125"/>
      <c r="I42" s="125"/>
      <c r="J42" s="125"/>
      <c r="K42" s="125"/>
      <c r="L42" s="125"/>
      <c r="M42" s="125"/>
      <c r="N42" s="125"/>
      <c r="O42" s="125"/>
      <c r="P42" s="125"/>
      <c r="Q42" s="125"/>
      <c r="R42" s="125"/>
      <c r="S42" s="125"/>
      <c r="T42" s="125"/>
      <c r="U42" s="125"/>
      <c r="V42" s="125"/>
    </row>
    <row r="43" spans="1:22" ht="12">
      <c r="A43" s="125"/>
      <c r="B43" s="125"/>
      <c r="C43" s="125"/>
      <c r="D43" s="125"/>
      <c r="E43" s="125"/>
      <c r="F43" s="125"/>
      <c r="G43" s="125"/>
      <c r="H43" s="125"/>
      <c r="I43" s="125"/>
      <c r="J43" s="125"/>
      <c r="K43" s="125"/>
      <c r="L43" s="125"/>
      <c r="M43" s="125"/>
      <c r="N43" s="125"/>
      <c r="O43" s="125"/>
      <c r="P43" s="125"/>
      <c r="Q43" s="125"/>
      <c r="R43" s="125"/>
      <c r="S43" s="125"/>
      <c r="T43" s="125"/>
      <c r="U43" s="125"/>
      <c r="V43" s="125"/>
    </row>
    <row r="44" spans="1:22" ht="12">
      <c r="A44" s="125"/>
      <c r="B44" s="125"/>
      <c r="C44" s="125"/>
      <c r="D44" s="125"/>
      <c r="E44" s="125"/>
      <c r="F44" s="125"/>
      <c r="G44" s="125"/>
      <c r="H44" s="125"/>
      <c r="I44" s="125"/>
      <c r="J44" s="125"/>
      <c r="K44" s="125"/>
      <c r="L44" s="125"/>
      <c r="M44" s="125"/>
      <c r="N44" s="125"/>
      <c r="O44" s="125"/>
      <c r="P44" s="125"/>
      <c r="Q44" s="125"/>
      <c r="R44" s="125"/>
      <c r="S44" s="125"/>
      <c r="T44" s="125"/>
      <c r="U44" s="125"/>
      <c r="V44" s="125"/>
    </row>
    <row r="45" spans="1:22" ht="12">
      <c r="A45" s="125"/>
      <c r="B45" s="125"/>
      <c r="C45" s="125"/>
      <c r="D45" s="125"/>
      <c r="E45" s="125"/>
      <c r="F45" s="125"/>
      <c r="G45" s="125"/>
      <c r="H45" s="125"/>
      <c r="I45" s="125"/>
      <c r="J45" s="125"/>
      <c r="K45" s="125"/>
      <c r="L45" s="125"/>
      <c r="M45" s="125"/>
      <c r="N45" s="125"/>
      <c r="O45" s="125"/>
      <c r="P45" s="125"/>
      <c r="Q45" s="125"/>
      <c r="R45" s="125"/>
      <c r="S45" s="125"/>
      <c r="T45" s="125"/>
      <c r="U45" s="125"/>
      <c r="V45" s="125"/>
    </row>
    <row r="46" spans="1:22" ht="12">
      <c r="A46" s="125"/>
      <c r="B46" s="125"/>
      <c r="C46" s="125"/>
      <c r="D46" s="125"/>
      <c r="E46" s="125"/>
      <c r="F46" s="125"/>
      <c r="G46" s="125"/>
      <c r="H46" s="125"/>
      <c r="I46" s="125"/>
      <c r="J46" s="125"/>
      <c r="K46" s="125"/>
      <c r="L46" s="125"/>
      <c r="M46" s="125"/>
      <c r="N46" s="125"/>
      <c r="O46" s="125"/>
      <c r="P46" s="125"/>
      <c r="Q46" s="125"/>
      <c r="R46" s="125"/>
      <c r="S46" s="125"/>
      <c r="T46" s="125"/>
      <c r="U46" s="125"/>
      <c r="V46" s="125"/>
    </row>
    <row r="47" spans="1:22" ht="12">
      <c r="A47" s="125"/>
      <c r="B47" s="125"/>
      <c r="C47" s="125"/>
      <c r="D47" s="125"/>
      <c r="E47" s="125"/>
      <c r="F47" s="125"/>
      <c r="G47" s="125"/>
      <c r="H47" s="125"/>
      <c r="I47" s="125"/>
      <c r="J47" s="125"/>
      <c r="K47" s="125"/>
      <c r="L47" s="125"/>
      <c r="M47" s="125"/>
      <c r="N47" s="125"/>
      <c r="O47" s="125"/>
      <c r="P47" s="125"/>
      <c r="Q47" s="125"/>
      <c r="R47" s="125"/>
      <c r="S47" s="125"/>
      <c r="T47" s="125"/>
      <c r="U47" s="125"/>
      <c r="V47" s="125"/>
    </row>
    <row r="48" spans="1:22" ht="12">
      <c r="A48" s="125"/>
      <c r="B48" s="125"/>
      <c r="C48" s="125"/>
      <c r="D48" s="125"/>
      <c r="E48" s="125"/>
      <c r="F48" s="125"/>
      <c r="G48" s="125"/>
      <c r="H48" s="125"/>
      <c r="I48" s="125"/>
      <c r="J48" s="125"/>
      <c r="K48" s="125"/>
      <c r="L48" s="125"/>
      <c r="M48" s="125"/>
      <c r="N48" s="125"/>
      <c r="O48" s="125"/>
      <c r="P48" s="125"/>
      <c r="Q48" s="125"/>
      <c r="R48" s="125"/>
      <c r="S48" s="125"/>
      <c r="T48" s="125"/>
      <c r="U48" s="125"/>
      <c r="V48" s="125"/>
    </row>
    <row r="49" spans="1:22" ht="12">
      <c r="A49" s="125"/>
      <c r="B49" s="125"/>
      <c r="C49" s="125"/>
      <c r="D49" s="125"/>
      <c r="E49" s="125"/>
      <c r="F49" s="125"/>
      <c r="G49" s="125"/>
      <c r="H49" s="125"/>
      <c r="I49" s="125"/>
      <c r="J49" s="125"/>
      <c r="K49" s="125"/>
      <c r="L49" s="125"/>
      <c r="M49" s="125"/>
      <c r="N49" s="125"/>
      <c r="O49" s="125"/>
      <c r="P49" s="125"/>
      <c r="Q49" s="125"/>
      <c r="R49" s="125"/>
      <c r="S49" s="125"/>
      <c r="T49" s="125"/>
      <c r="U49" s="125"/>
      <c r="V49" s="125"/>
    </row>
    <row r="50" spans="1:22" ht="12">
      <c r="A50" s="125"/>
      <c r="B50" s="125"/>
      <c r="C50" s="125"/>
      <c r="D50" s="125"/>
      <c r="E50" s="125"/>
      <c r="F50" s="125"/>
      <c r="G50" s="125"/>
      <c r="H50" s="125"/>
      <c r="I50" s="125"/>
      <c r="J50" s="125"/>
      <c r="K50" s="125"/>
      <c r="L50" s="125"/>
      <c r="M50" s="125"/>
      <c r="N50" s="125"/>
      <c r="O50" s="125"/>
      <c r="P50" s="125"/>
      <c r="Q50" s="125"/>
      <c r="R50" s="125"/>
      <c r="S50" s="125"/>
      <c r="T50" s="125"/>
      <c r="U50" s="125"/>
      <c r="V50" s="125"/>
    </row>
    <row r="51" spans="1:22" ht="12">
      <c r="A51" s="125"/>
      <c r="B51" s="125"/>
      <c r="C51" s="125"/>
      <c r="D51" s="125"/>
      <c r="E51" s="125"/>
      <c r="F51" s="125"/>
      <c r="G51" s="125"/>
      <c r="H51" s="125"/>
      <c r="I51" s="125"/>
      <c r="J51" s="125"/>
      <c r="K51" s="125"/>
      <c r="L51" s="125"/>
      <c r="M51" s="125"/>
      <c r="N51" s="125"/>
      <c r="O51" s="125"/>
      <c r="P51" s="125"/>
      <c r="Q51" s="125"/>
      <c r="R51" s="125"/>
      <c r="S51" s="125"/>
      <c r="T51" s="125"/>
      <c r="U51" s="125"/>
      <c r="V51" s="125"/>
    </row>
    <row r="52" spans="1:22" ht="12">
      <c r="A52" s="125"/>
      <c r="B52" s="125"/>
      <c r="C52" s="125"/>
      <c r="D52" s="125"/>
      <c r="E52" s="125"/>
      <c r="F52" s="125"/>
      <c r="G52" s="125"/>
      <c r="H52" s="125"/>
      <c r="I52" s="125"/>
      <c r="J52" s="125"/>
      <c r="K52" s="125"/>
      <c r="L52" s="125"/>
      <c r="M52" s="125"/>
      <c r="N52" s="125"/>
      <c r="O52" s="125"/>
      <c r="P52" s="125"/>
      <c r="Q52" s="125"/>
      <c r="R52" s="125"/>
      <c r="S52" s="125"/>
      <c r="T52" s="125"/>
      <c r="U52" s="125"/>
      <c r="V52" s="125"/>
    </row>
    <row r="53" spans="1:22" ht="12">
      <c r="A53" s="125"/>
      <c r="B53" s="125"/>
      <c r="C53" s="125"/>
      <c r="D53" s="125"/>
      <c r="E53" s="125"/>
      <c r="F53" s="125"/>
      <c r="G53" s="125"/>
      <c r="H53" s="125"/>
      <c r="I53" s="125"/>
      <c r="J53" s="125"/>
      <c r="K53" s="125"/>
      <c r="L53" s="125"/>
      <c r="M53" s="125"/>
      <c r="N53" s="125"/>
      <c r="O53" s="125"/>
      <c r="P53" s="125"/>
      <c r="Q53" s="125"/>
      <c r="R53" s="125"/>
      <c r="S53" s="125"/>
      <c r="T53" s="125"/>
      <c r="U53" s="125"/>
      <c r="V53" s="125"/>
    </row>
    <row r="54" spans="1:22" ht="12">
      <c r="A54" s="125"/>
      <c r="B54" s="125"/>
      <c r="C54" s="125"/>
      <c r="D54" s="125"/>
      <c r="E54" s="125"/>
      <c r="F54" s="125"/>
      <c r="G54" s="125"/>
      <c r="H54" s="125"/>
      <c r="I54" s="125"/>
      <c r="J54" s="125"/>
      <c r="K54" s="125"/>
      <c r="L54" s="125"/>
      <c r="M54" s="125"/>
      <c r="N54" s="125"/>
      <c r="O54" s="125"/>
      <c r="P54" s="125"/>
      <c r="Q54" s="125"/>
      <c r="R54" s="125"/>
      <c r="S54" s="125"/>
      <c r="T54" s="125"/>
      <c r="U54" s="125"/>
      <c r="V54" s="125"/>
    </row>
    <row r="55" spans="1:22" ht="12">
      <c r="A55" s="125"/>
      <c r="B55" s="125"/>
      <c r="C55" s="125"/>
      <c r="D55" s="125"/>
      <c r="E55" s="125"/>
      <c r="F55" s="125"/>
      <c r="G55" s="125"/>
      <c r="H55" s="125"/>
      <c r="I55" s="125"/>
      <c r="J55" s="125"/>
      <c r="K55" s="125"/>
      <c r="L55" s="125"/>
      <c r="M55" s="125"/>
      <c r="N55" s="125"/>
      <c r="O55" s="125"/>
      <c r="P55" s="125"/>
      <c r="Q55" s="125"/>
      <c r="R55" s="125"/>
      <c r="S55" s="125"/>
      <c r="T55" s="125"/>
      <c r="U55" s="125"/>
      <c r="V55" s="125"/>
    </row>
    <row r="56" spans="1:22" ht="12">
      <c r="A56" s="125"/>
      <c r="B56" s="125"/>
      <c r="C56" s="125"/>
      <c r="D56" s="125"/>
      <c r="E56" s="125"/>
      <c r="F56" s="125"/>
      <c r="G56" s="125"/>
      <c r="H56" s="125"/>
      <c r="I56" s="125"/>
      <c r="J56" s="125"/>
      <c r="K56" s="125"/>
      <c r="L56" s="125"/>
      <c r="M56" s="125"/>
      <c r="N56" s="125"/>
      <c r="O56" s="125"/>
      <c r="P56" s="125"/>
      <c r="Q56" s="125"/>
      <c r="R56" s="125"/>
      <c r="S56" s="125"/>
      <c r="T56" s="125"/>
      <c r="U56" s="125"/>
      <c r="V56" s="125"/>
    </row>
    <row r="57" spans="1:22" ht="12">
      <c r="A57" s="125"/>
      <c r="B57" s="125"/>
      <c r="C57" s="125"/>
      <c r="D57" s="125"/>
      <c r="E57" s="125"/>
      <c r="F57" s="125"/>
      <c r="G57" s="125"/>
      <c r="H57" s="125"/>
      <c r="I57" s="125"/>
      <c r="J57" s="125"/>
      <c r="K57" s="125"/>
      <c r="L57" s="125"/>
      <c r="M57" s="125"/>
      <c r="N57" s="125"/>
      <c r="O57" s="125"/>
      <c r="P57" s="125"/>
      <c r="Q57" s="125"/>
      <c r="R57" s="125"/>
      <c r="S57" s="125"/>
      <c r="T57" s="125"/>
      <c r="U57" s="125"/>
      <c r="V57" s="125"/>
    </row>
    <row r="58" spans="1:22" ht="12">
      <c r="A58" s="125"/>
      <c r="B58" s="125"/>
      <c r="C58" s="125"/>
      <c r="D58" s="125"/>
      <c r="E58" s="125"/>
      <c r="F58" s="125"/>
      <c r="G58" s="125"/>
      <c r="H58" s="125"/>
      <c r="I58" s="125"/>
      <c r="J58" s="125"/>
      <c r="K58" s="125"/>
      <c r="L58" s="125"/>
      <c r="M58" s="125"/>
      <c r="N58" s="125"/>
      <c r="O58" s="125"/>
      <c r="P58" s="125"/>
      <c r="Q58" s="125"/>
      <c r="R58" s="125"/>
      <c r="S58" s="125"/>
      <c r="T58" s="125"/>
      <c r="U58" s="125"/>
      <c r="V58" s="125"/>
    </row>
    <row r="59" spans="1:22" ht="12">
      <c r="A59" s="125"/>
      <c r="B59" s="125"/>
      <c r="C59" s="125"/>
      <c r="D59" s="125"/>
      <c r="E59" s="125"/>
      <c r="F59" s="125"/>
      <c r="G59" s="125"/>
      <c r="H59" s="125"/>
      <c r="I59" s="125"/>
      <c r="J59" s="125"/>
      <c r="K59" s="125"/>
      <c r="L59" s="125"/>
      <c r="M59" s="125"/>
      <c r="N59" s="125"/>
      <c r="O59" s="125"/>
      <c r="P59" s="125"/>
      <c r="Q59" s="125"/>
      <c r="R59" s="125"/>
      <c r="S59" s="125"/>
      <c r="T59" s="125"/>
      <c r="U59" s="125"/>
      <c r="V59" s="125"/>
    </row>
    <row r="60" spans="1:22" ht="12">
      <c r="A60" s="125"/>
      <c r="B60" s="125"/>
      <c r="C60" s="125"/>
      <c r="D60" s="125"/>
      <c r="E60" s="125"/>
      <c r="F60" s="125"/>
      <c r="G60" s="125"/>
      <c r="H60" s="125"/>
      <c r="I60" s="125"/>
      <c r="J60" s="125"/>
      <c r="K60" s="125"/>
      <c r="L60" s="125"/>
      <c r="M60" s="125"/>
      <c r="N60" s="125"/>
      <c r="O60" s="125"/>
      <c r="P60" s="125"/>
      <c r="Q60" s="125"/>
      <c r="R60" s="125"/>
      <c r="S60" s="125"/>
      <c r="T60" s="125"/>
      <c r="U60" s="125"/>
      <c r="V60" s="125"/>
    </row>
    <row r="61" spans="1:22" ht="12">
      <c r="A61" s="125"/>
      <c r="B61" s="125"/>
      <c r="C61" s="125"/>
      <c r="D61" s="125"/>
      <c r="E61" s="125"/>
      <c r="F61" s="125"/>
      <c r="G61" s="125"/>
      <c r="H61" s="125"/>
      <c r="I61" s="125"/>
      <c r="J61" s="125"/>
      <c r="K61" s="125"/>
      <c r="L61" s="125"/>
      <c r="M61" s="125"/>
      <c r="N61" s="125"/>
      <c r="O61" s="125"/>
      <c r="P61" s="125"/>
      <c r="Q61" s="125"/>
      <c r="R61" s="125"/>
      <c r="S61" s="125"/>
      <c r="T61" s="125"/>
      <c r="U61" s="125"/>
      <c r="V61" s="125"/>
    </row>
    <row r="62" spans="1:22" ht="12">
      <c r="A62" s="125"/>
      <c r="B62" s="125"/>
      <c r="C62" s="125"/>
      <c r="D62" s="125"/>
      <c r="E62" s="125"/>
      <c r="F62" s="125"/>
      <c r="G62" s="125"/>
      <c r="H62" s="125"/>
      <c r="I62" s="125"/>
      <c r="J62" s="125"/>
      <c r="K62" s="125"/>
      <c r="L62" s="125"/>
      <c r="M62" s="125"/>
      <c r="N62" s="125"/>
      <c r="O62" s="125"/>
      <c r="P62" s="125"/>
      <c r="Q62" s="125"/>
      <c r="R62" s="125"/>
      <c r="S62" s="125"/>
      <c r="T62" s="125"/>
      <c r="U62" s="125"/>
      <c r="V62" s="125"/>
    </row>
    <row r="63" spans="1:22" ht="12">
      <c r="A63" s="125"/>
      <c r="B63" s="125"/>
      <c r="C63" s="125"/>
      <c r="D63" s="125"/>
      <c r="E63" s="125"/>
      <c r="F63" s="125"/>
      <c r="G63" s="125"/>
      <c r="H63" s="125"/>
      <c r="I63" s="125"/>
      <c r="J63" s="125"/>
      <c r="K63" s="125"/>
      <c r="L63" s="125"/>
      <c r="M63" s="125"/>
      <c r="N63" s="125"/>
      <c r="O63" s="125"/>
      <c r="P63" s="125"/>
      <c r="Q63" s="125"/>
      <c r="R63" s="125"/>
      <c r="S63" s="125"/>
      <c r="T63" s="125"/>
      <c r="U63" s="125"/>
      <c r="V63" s="125"/>
    </row>
    <row r="64" spans="1:22" ht="12">
      <c r="A64" s="125"/>
      <c r="B64" s="125"/>
      <c r="C64" s="125"/>
      <c r="D64" s="125"/>
      <c r="E64" s="125"/>
      <c r="F64" s="125"/>
      <c r="G64" s="125"/>
      <c r="H64" s="125"/>
      <c r="I64" s="125"/>
      <c r="J64" s="125"/>
      <c r="K64" s="125"/>
      <c r="L64" s="125"/>
      <c r="M64" s="125"/>
      <c r="N64" s="125"/>
      <c r="O64" s="125"/>
      <c r="P64" s="125"/>
      <c r="Q64" s="125"/>
      <c r="R64" s="125"/>
      <c r="S64" s="125"/>
      <c r="T64" s="125"/>
      <c r="U64" s="125"/>
      <c r="V64" s="125"/>
    </row>
    <row r="65" spans="1:22" ht="12">
      <c r="A65" s="125"/>
      <c r="B65" s="125"/>
      <c r="C65" s="125"/>
      <c r="D65" s="125"/>
      <c r="E65" s="125"/>
      <c r="F65" s="125"/>
      <c r="G65" s="125"/>
      <c r="H65" s="125"/>
      <c r="I65" s="125"/>
      <c r="J65" s="125"/>
      <c r="K65" s="125"/>
      <c r="L65" s="125"/>
      <c r="M65" s="125"/>
      <c r="N65" s="125"/>
      <c r="O65" s="125"/>
      <c r="P65" s="125"/>
      <c r="Q65" s="125"/>
      <c r="R65" s="125"/>
      <c r="S65" s="125"/>
      <c r="T65" s="125"/>
      <c r="U65" s="125"/>
      <c r="V65" s="125"/>
    </row>
    <row r="66" spans="1:22" ht="12">
      <c r="A66" s="125"/>
      <c r="B66" s="125"/>
      <c r="C66" s="125"/>
      <c r="D66" s="125"/>
      <c r="E66" s="125"/>
      <c r="F66" s="125"/>
      <c r="G66" s="125"/>
      <c r="H66" s="125"/>
      <c r="I66" s="125"/>
      <c r="J66" s="125"/>
      <c r="K66" s="125"/>
      <c r="L66" s="125"/>
      <c r="M66" s="125"/>
      <c r="N66" s="125"/>
      <c r="O66" s="125"/>
      <c r="P66" s="125"/>
      <c r="Q66" s="125"/>
      <c r="R66" s="125"/>
      <c r="S66" s="125"/>
      <c r="T66" s="125"/>
      <c r="U66" s="125"/>
      <c r="V66" s="125"/>
    </row>
    <row r="67" spans="1:22" ht="12">
      <c r="A67" s="125"/>
      <c r="B67" s="125"/>
      <c r="C67" s="125"/>
      <c r="D67" s="125"/>
      <c r="E67" s="125"/>
      <c r="F67" s="125"/>
      <c r="G67" s="125"/>
      <c r="H67" s="125"/>
      <c r="I67" s="125"/>
      <c r="J67" s="125"/>
      <c r="K67" s="125"/>
      <c r="L67" s="125"/>
      <c r="M67" s="125"/>
      <c r="N67" s="125"/>
      <c r="O67" s="125"/>
      <c r="P67" s="125"/>
      <c r="Q67" s="125"/>
      <c r="R67" s="125"/>
      <c r="S67" s="125"/>
      <c r="T67" s="125"/>
      <c r="U67" s="125"/>
      <c r="V67" s="125"/>
    </row>
    <row r="68" spans="1:22" ht="12">
      <c r="A68" s="125"/>
      <c r="B68" s="125"/>
      <c r="C68" s="125"/>
      <c r="D68" s="125"/>
      <c r="E68" s="125"/>
      <c r="F68" s="125"/>
      <c r="G68" s="125"/>
      <c r="H68" s="125"/>
      <c r="I68" s="125"/>
      <c r="J68" s="125"/>
      <c r="K68" s="125"/>
      <c r="L68" s="125"/>
      <c r="M68" s="125"/>
      <c r="N68" s="125"/>
      <c r="O68" s="125"/>
      <c r="P68" s="125"/>
      <c r="Q68" s="125"/>
      <c r="R68" s="125"/>
      <c r="S68" s="125"/>
      <c r="T68" s="125"/>
      <c r="U68" s="125"/>
      <c r="V68" s="125"/>
    </row>
    <row r="69" spans="1:22" ht="12">
      <c r="A69" s="125"/>
      <c r="B69" s="125"/>
      <c r="C69" s="125"/>
      <c r="D69" s="125"/>
      <c r="E69" s="125"/>
      <c r="F69" s="125"/>
      <c r="G69" s="125"/>
      <c r="H69" s="125"/>
      <c r="I69" s="125"/>
      <c r="J69" s="125"/>
      <c r="K69" s="125"/>
      <c r="L69" s="125"/>
      <c r="M69" s="125"/>
      <c r="N69" s="125"/>
      <c r="O69" s="125"/>
      <c r="P69" s="125"/>
      <c r="Q69" s="125"/>
      <c r="R69" s="125"/>
      <c r="S69" s="125"/>
      <c r="T69" s="125"/>
      <c r="U69" s="125"/>
      <c r="V69" s="125"/>
    </row>
    <row r="70" spans="1:22" ht="12">
      <c r="A70" s="125"/>
      <c r="B70" s="125"/>
      <c r="C70" s="125"/>
      <c r="D70" s="125"/>
      <c r="E70" s="125"/>
      <c r="F70" s="125"/>
      <c r="G70" s="125"/>
      <c r="H70" s="125"/>
      <c r="I70" s="125"/>
      <c r="J70" s="125"/>
      <c r="K70" s="125"/>
      <c r="L70" s="125"/>
      <c r="M70" s="125"/>
      <c r="N70" s="125"/>
      <c r="O70" s="125"/>
      <c r="P70" s="125"/>
      <c r="Q70" s="125"/>
      <c r="R70" s="125"/>
      <c r="S70" s="125"/>
      <c r="T70" s="125"/>
      <c r="U70" s="125"/>
      <c r="V70" s="125"/>
    </row>
    <row r="71" spans="1:22" ht="12">
      <c r="A71" s="125"/>
      <c r="B71" s="125"/>
      <c r="C71" s="125"/>
      <c r="D71" s="125"/>
      <c r="E71" s="125"/>
      <c r="F71" s="125"/>
      <c r="G71" s="125"/>
      <c r="H71" s="125"/>
      <c r="I71" s="125"/>
      <c r="J71" s="125"/>
      <c r="K71" s="125"/>
      <c r="L71" s="125"/>
      <c r="M71" s="125"/>
      <c r="N71" s="125"/>
      <c r="O71" s="125"/>
      <c r="P71" s="125"/>
      <c r="Q71" s="125"/>
      <c r="R71" s="125"/>
      <c r="S71" s="125"/>
      <c r="T71" s="125"/>
      <c r="U71" s="125"/>
      <c r="V71" s="125"/>
    </row>
    <row r="72" spans="1:22" ht="12">
      <c r="A72" s="125"/>
      <c r="B72" s="125"/>
      <c r="C72" s="125"/>
      <c r="D72" s="125"/>
      <c r="E72" s="125"/>
      <c r="F72" s="125"/>
      <c r="G72" s="125"/>
      <c r="H72" s="125"/>
      <c r="I72" s="125"/>
      <c r="J72" s="125"/>
      <c r="K72" s="125"/>
      <c r="L72" s="125"/>
      <c r="M72" s="125"/>
      <c r="N72" s="125"/>
      <c r="O72" s="125"/>
      <c r="P72" s="125"/>
      <c r="Q72" s="125"/>
      <c r="R72" s="125"/>
      <c r="S72" s="125"/>
      <c r="T72" s="125"/>
      <c r="U72" s="125"/>
      <c r="V72" s="125"/>
    </row>
    <row r="73" spans="1:22" ht="12">
      <c r="A73" s="125"/>
      <c r="B73" s="125"/>
      <c r="C73" s="125"/>
      <c r="D73" s="125"/>
      <c r="E73" s="125"/>
      <c r="F73" s="125"/>
      <c r="G73" s="125"/>
      <c r="H73" s="125"/>
      <c r="I73" s="125"/>
      <c r="J73" s="125"/>
      <c r="K73" s="125"/>
      <c r="L73" s="125"/>
      <c r="M73" s="125"/>
      <c r="N73" s="125"/>
      <c r="O73" s="125"/>
      <c r="P73" s="125"/>
      <c r="Q73" s="125"/>
      <c r="R73" s="125"/>
      <c r="S73" s="125"/>
      <c r="T73" s="125"/>
      <c r="U73" s="125"/>
      <c r="V73" s="125"/>
    </row>
    <row r="74" spans="1:22" ht="12">
      <c r="A74" s="125"/>
      <c r="B74" s="125"/>
      <c r="C74" s="125"/>
      <c r="D74" s="125"/>
      <c r="E74" s="125"/>
      <c r="F74" s="125"/>
      <c r="G74" s="125"/>
      <c r="H74" s="125"/>
      <c r="I74" s="125"/>
      <c r="J74" s="125"/>
      <c r="K74" s="125"/>
      <c r="L74" s="125"/>
      <c r="M74" s="125"/>
      <c r="N74" s="125"/>
      <c r="O74" s="125"/>
      <c r="P74" s="125"/>
      <c r="Q74" s="125"/>
      <c r="R74" s="125"/>
      <c r="S74" s="125"/>
      <c r="T74" s="125"/>
      <c r="U74" s="125"/>
      <c r="V74" s="125"/>
    </row>
    <row r="75" spans="1:22" ht="12">
      <c r="A75" s="125"/>
      <c r="B75" s="125"/>
      <c r="C75" s="125"/>
      <c r="D75" s="125"/>
      <c r="E75" s="125"/>
      <c r="F75" s="125"/>
      <c r="G75" s="125"/>
      <c r="H75" s="125"/>
      <c r="I75" s="125"/>
      <c r="J75" s="125"/>
      <c r="K75" s="125"/>
      <c r="L75" s="125"/>
      <c r="M75" s="125"/>
      <c r="N75" s="125"/>
      <c r="O75" s="125"/>
      <c r="P75" s="125"/>
      <c r="Q75" s="125"/>
      <c r="R75" s="125"/>
      <c r="S75" s="125"/>
      <c r="T75" s="125"/>
      <c r="U75" s="125"/>
      <c r="V75" s="125"/>
    </row>
    <row r="76" spans="1:22" ht="12">
      <c r="A76" s="125"/>
      <c r="B76" s="125"/>
      <c r="C76" s="125"/>
      <c r="D76" s="125"/>
      <c r="E76" s="125"/>
      <c r="F76" s="125"/>
      <c r="G76" s="125"/>
      <c r="H76" s="125"/>
      <c r="I76" s="125"/>
      <c r="J76" s="125"/>
      <c r="K76" s="125"/>
      <c r="L76" s="125"/>
      <c r="M76" s="125"/>
      <c r="N76" s="125"/>
      <c r="O76" s="125"/>
      <c r="P76" s="125"/>
      <c r="Q76" s="125"/>
      <c r="R76" s="125"/>
      <c r="S76" s="125"/>
      <c r="T76" s="125"/>
      <c r="U76" s="125"/>
      <c r="V76" s="125"/>
    </row>
    <row r="77" spans="1:22" ht="12">
      <c r="A77" s="125"/>
      <c r="B77" s="125"/>
      <c r="C77" s="125"/>
      <c r="D77" s="125"/>
      <c r="E77" s="125"/>
      <c r="F77" s="125"/>
      <c r="G77" s="125"/>
      <c r="H77" s="125"/>
      <c r="I77" s="125"/>
      <c r="J77" s="125"/>
      <c r="K77" s="125"/>
      <c r="L77" s="125"/>
      <c r="M77" s="125"/>
      <c r="N77" s="125"/>
      <c r="O77" s="125"/>
      <c r="P77" s="125"/>
      <c r="Q77" s="125"/>
      <c r="R77" s="125"/>
      <c r="S77" s="125"/>
      <c r="T77" s="125"/>
      <c r="U77" s="125"/>
      <c r="V77" s="125"/>
    </row>
    <row r="78" spans="1:22" ht="12">
      <c r="A78" s="125"/>
      <c r="B78" s="125"/>
      <c r="C78" s="125"/>
      <c r="D78" s="125"/>
      <c r="E78" s="125"/>
      <c r="F78" s="125"/>
      <c r="G78" s="125"/>
      <c r="H78" s="125"/>
      <c r="I78" s="125"/>
      <c r="J78" s="125"/>
      <c r="K78" s="125"/>
      <c r="L78" s="125"/>
      <c r="M78" s="125"/>
      <c r="N78" s="125"/>
      <c r="O78" s="125"/>
      <c r="P78" s="125"/>
      <c r="Q78" s="125"/>
      <c r="R78" s="125"/>
      <c r="S78" s="125"/>
      <c r="T78" s="125"/>
      <c r="U78" s="125"/>
      <c r="V78" s="125"/>
    </row>
    <row r="79" spans="1:22" ht="12">
      <c r="A79" s="125"/>
      <c r="B79" s="125"/>
      <c r="C79" s="125"/>
      <c r="D79" s="125"/>
      <c r="E79" s="125"/>
      <c r="F79" s="125"/>
      <c r="G79" s="125"/>
      <c r="H79" s="125"/>
      <c r="I79" s="125"/>
      <c r="J79" s="125"/>
      <c r="K79" s="125"/>
      <c r="L79" s="125"/>
      <c r="M79" s="125"/>
      <c r="N79" s="125"/>
      <c r="O79" s="125"/>
      <c r="P79" s="125"/>
      <c r="Q79" s="125"/>
      <c r="R79" s="125"/>
      <c r="S79" s="125"/>
      <c r="T79" s="125"/>
      <c r="U79" s="125"/>
      <c r="V79" s="125"/>
    </row>
    <row r="80" spans="1:22" ht="12">
      <c r="A80" s="125"/>
      <c r="B80" s="125"/>
      <c r="C80" s="125"/>
      <c r="D80" s="125"/>
      <c r="E80" s="125"/>
      <c r="F80" s="125"/>
      <c r="G80" s="125"/>
      <c r="H80" s="125"/>
      <c r="I80" s="125"/>
      <c r="J80" s="125"/>
      <c r="K80" s="125"/>
      <c r="L80" s="125"/>
      <c r="M80" s="125"/>
      <c r="N80" s="125"/>
      <c r="O80" s="125"/>
      <c r="P80" s="125"/>
      <c r="Q80" s="125"/>
      <c r="R80" s="125"/>
      <c r="S80" s="125"/>
      <c r="T80" s="125"/>
      <c r="U80" s="125"/>
      <c r="V80" s="125"/>
    </row>
    <row r="81" spans="1:22" ht="12">
      <c r="A81" s="125"/>
      <c r="B81" s="125"/>
      <c r="C81" s="125"/>
      <c r="D81" s="125"/>
      <c r="E81" s="125"/>
      <c r="F81" s="125"/>
      <c r="G81" s="125"/>
      <c r="H81" s="125"/>
      <c r="I81" s="125"/>
      <c r="J81" s="125"/>
      <c r="K81" s="125"/>
      <c r="L81" s="125"/>
      <c r="M81" s="125"/>
      <c r="N81" s="125"/>
      <c r="O81" s="125"/>
      <c r="P81" s="125"/>
      <c r="Q81" s="125"/>
      <c r="R81" s="125"/>
      <c r="S81" s="125"/>
      <c r="T81" s="125"/>
      <c r="U81" s="125"/>
      <c r="V81" s="125"/>
    </row>
    <row r="82" spans="1:22" ht="12">
      <c r="A82" s="125"/>
      <c r="B82" s="125"/>
      <c r="C82" s="125"/>
      <c r="D82" s="125"/>
      <c r="E82" s="125"/>
      <c r="F82" s="125"/>
      <c r="G82" s="125"/>
      <c r="H82" s="125"/>
      <c r="I82" s="125"/>
      <c r="J82" s="125"/>
      <c r="K82" s="125"/>
      <c r="L82" s="125"/>
      <c r="M82" s="125"/>
      <c r="N82" s="125"/>
      <c r="O82" s="125"/>
      <c r="P82" s="125"/>
      <c r="Q82" s="125"/>
      <c r="R82" s="125"/>
      <c r="S82" s="125"/>
      <c r="T82" s="125"/>
      <c r="U82" s="125"/>
      <c r="V82" s="125"/>
    </row>
    <row r="83" spans="1:22" ht="12">
      <c r="A83" s="125"/>
      <c r="B83" s="125"/>
      <c r="C83" s="125"/>
      <c r="D83" s="125"/>
      <c r="E83" s="125"/>
      <c r="F83" s="125"/>
      <c r="G83" s="125"/>
      <c r="H83" s="125"/>
      <c r="I83" s="125"/>
      <c r="J83" s="125"/>
      <c r="K83" s="125"/>
      <c r="L83" s="125"/>
      <c r="M83" s="125"/>
      <c r="N83" s="125"/>
      <c r="O83" s="125"/>
      <c r="P83" s="125"/>
      <c r="Q83" s="125"/>
      <c r="R83" s="125"/>
      <c r="S83" s="125"/>
      <c r="T83" s="125"/>
      <c r="U83" s="125"/>
      <c r="V83" s="125"/>
    </row>
    <row r="84" spans="1:22" ht="12">
      <c r="A84" s="125"/>
      <c r="B84" s="125"/>
      <c r="C84" s="125"/>
      <c r="D84" s="125"/>
      <c r="E84" s="125"/>
      <c r="F84" s="125"/>
      <c r="G84" s="125"/>
      <c r="H84" s="125"/>
      <c r="I84" s="125"/>
      <c r="J84" s="125"/>
      <c r="K84" s="125"/>
      <c r="L84" s="125"/>
      <c r="M84" s="125"/>
      <c r="N84" s="125"/>
      <c r="O84" s="125"/>
      <c r="P84" s="125"/>
      <c r="Q84" s="125"/>
      <c r="R84" s="125"/>
      <c r="S84" s="125"/>
      <c r="T84" s="125"/>
      <c r="U84" s="125"/>
      <c r="V84" s="125"/>
    </row>
    <row r="85" spans="1:22" ht="12">
      <c r="A85" s="125"/>
      <c r="B85" s="125"/>
      <c r="C85" s="125"/>
      <c r="D85" s="125"/>
      <c r="E85" s="125"/>
      <c r="F85" s="125"/>
      <c r="G85" s="125"/>
      <c r="H85" s="125"/>
      <c r="I85" s="125"/>
      <c r="J85" s="125"/>
      <c r="K85" s="125"/>
      <c r="L85" s="125"/>
      <c r="M85" s="125"/>
      <c r="N85" s="125"/>
      <c r="O85" s="125"/>
      <c r="P85" s="125"/>
      <c r="Q85" s="125"/>
      <c r="R85" s="125"/>
      <c r="S85" s="125"/>
      <c r="T85" s="125"/>
      <c r="U85" s="125"/>
      <c r="V85" s="125"/>
    </row>
    <row r="86" spans="1:22" ht="12">
      <c r="A86" s="125"/>
      <c r="B86" s="125"/>
      <c r="C86" s="125"/>
      <c r="D86" s="125"/>
      <c r="E86" s="125"/>
      <c r="F86" s="125"/>
      <c r="G86" s="125"/>
      <c r="H86" s="125"/>
      <c r="I86" s="125"/>
      <c r="J86" s="125"/>
      <c r="K86" s="125"/>
      <c r="L86" s="125"/>
      <c r="M86" s="125"/>
      <c r="N86" s="125"/>
      <c r="O86" s="125"/>
      <c r="P86" s="125"/>
      <c r="Q86" s="125"/>
      <c r="R86" s="125"/>
      <c r="S86" s="125"/>
      <c r="T86" s="125"/>
      <c r="U86" s="125"/>
      <c r="V86" s="125"/>
    </row>
    <row r="87" spans="1:22" ht="12">
      <c r="A87" s="125"/>
      <c r="B87" s="125"/>
      <c r="C87" s="125"/>
      <c r="D87" s="125"/>
      <c r="E87" s="125"/>
      <c r="F87" s="125"/>
      <c r="G87" s="125"/>
      <c r="H87" s="125"/>
      <c r="I87" s="125"/>
      <c r="J87" s="125"/>
      <c r="K87" s="125"/>
      <c r="L87" s="125"/>
      <c r="M87" s="125"/>
      <c r="N87" s="125"/>
      <c r="O87" s="125"/>
      <c r="P87" s="125"/>
      <c r="Q87" s="125"/>
      <c r="R87" s="125"/>
      <c r="S87" s="125"/>
      <c r="T87" s="125"/>
      <c r="U87" s="125"/>
      <c r="V87" s="125"/>
    </row>
    <row r="88" spans="1:22" ht="12">
      <c r="A88" s="125"/>
      <c r="B88" s="125"/>
      <c r="C88" s="125"/>
      <c r="D88" s="125"/>
      <c r="E88" s="125"/>
      <c r="F88" s="125"/>
      <c r="G88" s="125"/>
      <c r="H88" s="125"/>
      <c r="I88" s="125"/>
      <c r="J88" s="125"/>
      <c r="K88" s="125"/>
      <c r="L88" s="125"/>
      <c r="M88" s="125"/>
      <c r="N88" s="125"/>
      <c r="O88" s="125"/>
      <c r="P88" s="125"/>
      <c r="Q88" s="125"/>
      <c r="R88" s="125"/>
      <c r="S88" s="125"/>
      <c r="T88" s="125"/>
      <c r="U88" s="125"/>
      <c r="V88" s="125"/>
    </row>
    <row r="89" spans="1:22" ht="12">
      <c r="A89" s="125"/>
      <c r="B89" s="125"/>
      <c r="C89" s="125"/>
      <c r="D89" s="125"/>
      <c r="E89" s="125"/>
      <c r="F89" s="125"/>
      <c r="G89" s="125"/>
      <c r="H89" s="125"/>
      <c r="I89" s="125"/>
      <c r="J89" s="125"/>
      <c r="K89" s="125"/>
      <c r="L89" s="125"/>
      <c r="M89" s="125"/>
      <c r="N89" s="125"/>
      <c r="O89" s="125"/>
      <c r="P89" s="125"/>
      <c r="Q89" s="125"/>
      <c r="R89" s="125"/>
      <c r="S89" s="125"/>
      <c r="T89" s="125"/>
      <c r="U89" s="125"/>
      <c r="V89" s="125"/>
    </row>
    <row r="90" spans="1:22" ht="12">
      <c r="A90" s="125"/>
      <c r="B90" s="125"/>
      <c r="C90" s="125"/>
      <c r="D90" s="125"/>
      <c r="E90" s="125"/>
      <c r="F90" s="125"/>
      <c r="G90" s="125"/>
      <c r="H90" s="125"/>
      <c r="I90" s="125"/>
      <c r="J90" s="125"/>
      <c r="K90" s="125"/>
      <c r="L90" s="125"/>
      <c r="M90" s="125"/>
      <c r="N90" s="125"/>
      <c r="O90" s="125"/>
      <c r="P90" s="125"/>
      <c r="Q90" s="125"/>
      <c r="R90" s="125"/>
      <c r="S90" s="125"/>
      <c r="T90" s="125"/>
      <c r="U90" s="125"/>
      <c r="V90" s="125"/>
    </row>
    <row r="91" spans="1:22" ht="12">
      <c r="A91" s="125"/>
      <c r="B91" s="125"/>
      <c r="C91" s="125"/>
      <c r="D91" s="125"/>
      <c r="E91" s="125"/>
      <c r="F91" s="125"/>
      <c r="G91" s="125"/>
      <c r="H91" s="125"/>
      <c r="I91" s="125"/>
      <c r="J91" s="125"/>
      <c r="K91" s="125"/>
      <c r="L91" s="125"/>
      <c r="M91" s="125"/>
      <c r="N91" s="125"/>
      <c r="O91" s="125"/>
      <c r="P91" s="125"/>
      <c r="Q91" s="125"/>
      <c r="R91" s="125"/>
      <c r="S91" s="125"/>
      <c r="T91" s="125"/>
      <c r="U91" s="125"/>
      <c r="V91" s="125"/>
    </row>
    <row r="92" spans="1:22" ht="12">
      <c r="A92" s="125"/>
      <c r="B92" s="125"/>
      <c r="C92" s="125"/>
      <c r="D92" s="125"/>
      <c r="E92" s="125"/>
      <c r="F92" s="125"/>
      <c r="G92" s="125"/>
      <c r="H92" s="125"/>
      <c r="I92" s="125"/>
      <c r="J92" s="125"/>
      <c r="K92" s="125"/>
      <c r="L92" s="125"/>
      <c r="M92" s="125"/>
      <c r="N92" s="125"/>
      <c r="O92" s="125"/>
      <c r="P92" s="125"/>
      <c r="Q92" s="125"/>
      <c r="R92" s="125"/>
      <c r="S92" s="125"/>
      <c r="T92" s="125"/>
      <c r="U92" s="125"/>
      <c r="V92" s="125"/>
    </row>
    <row r="93" spans="1:22" ht="12">
      <c r="A93" s="125"/>
      <c r="B93" s="125"/>
      <c r="C93" s="125"/>
      <c r="D93" s="125"/>
      <c r="E93" s="125"/>
      <c r="F93" s="125"/>
      <c r="G93" s="125"/>
      <c r="H93" s="125"/>
      <c r="I93" s="125"/>
      <c r="J93" s="125"/>
      <c r="K93" s="125"/>
      <c r="L93" s="125"/>
      <c r="M93" s="125"/>
      <c r="N93" s="125"/>
      <c r="O93" s="125"/>
      <c r="P93" s="125"/>
      <c r="Q93" s="125"/>
      <c r="R93" s="125"/>
      <c r="S93" s="125"/>
      <c r="T93" s="125"/>
      <c r="U93" s="125"/>
      <c r="V93" s="125"/>
    </row>
    <row r="94" spans="1:22" ht="12">
      <c r="A94" s="125"/>
      <c r="B94" s="125"/>
      <c r="C94" s="125"/>
      <c r="D94" s="125"/>
      <c r="E94" s="125"/>
      <c r="F94" s="125"/>
      <c r="G94" s="125"/>
      <c r="H94" s="125"/>
      <c r="I94" s="125"/>
      <c r="J94" s="125"/>
      <c r="K94" s="125"/>
      <c r="L94" s="125"/>
      <c r="M94" s="125"/>
      <c r="N94" s="125"/>
      <c r="O94" s="125"/>
      <c r="P94" s="125"/>
      <c r="Q94" s="125"/>
      <c r="R94" s="125"/>
      <c r="S94" s="125"/>
      <c r="T94" s="125"/>
      <c r="U94" s="125"/>
      <c r="V94" s="125"/>
    </row>
    <row r="95" spans="1:22" ht="12">
      <c r="A95" s="125"/>
      <c r="B95" s="125"/>
      <c r="C95" s="125"/>
      <c r="D95" s="125"/>
      <c r="E95" s="125"/>
      <c r="F95" s="125"/>
      <c r="G95" s="125"/>
      <c r="H95" s="125"/>
      <c r="I95" s="125"/>
      <c r="J95" s="125"/>
      <c r="K95" s="125"/>
      <c r="L95" s="125"/>
      <c r="M95" s="125"/>
      <c r="N95" s="125"/>
      <c r="O95" s="125"/>
      <c r="P95" s="125"/>
      <c r="Q95" s="125"/>
      <c r="R95" s="125"/>
      <c r="S95" s="125"/>
      <c r="T95" s="125"/>
      <c r="U95" s="125"/>
      <c r="V95" s="125"/>
    </row>
    <row r="96" spans="1:22" ht="12">
      <c r="A96" s="125"/>
      <c r="B96" s="125"/>
      <c r="C96" s="125"/>
      <c r="D96" s="125"/>
      <c r="E96" s="125"/>
      <c r="F96" s="125"/>
      <c r="G96" s="125"/>
      <c r="H96" s="125"/>
      <c r="I96" s="125"/>
      <c r="J96" s="125"/>
      <c r="K96" s="125"/>
      <c r="L96" s="125"/>
      <c r="M96" s="125"/>
      <c r="N96" s="125"/>
      <c r="O96" s="125"/>
      <c r="P96" s="125"/>
      <c r="Q96" s="125"/>
      <c r="R96" s="125"/>
      <c r="S96" s="125"/>
      <c r="T96" s="125"/>
      <c r="U96" s="125"/>
      <c r="V96" s="125"/>
    </row>
    <row r="97" spans="1:22" ht="12">
      <c r="A97" s="125"/>
      <c r="B97" s="125"/>
      <c r="C97" s="125"/>
      <c r="D97" s="125"/>
      <c r="E97" s="125"/>
      <c r="F97" s="125"/>
      <c r="G97" s="125"/>
      <c r="H97" s="125"/>
      <c r="I97" s="125"/>
      <c r="J97" s="125"/>
      <c r="K97" s="125"/>
      <c r="L97" s="125"/>
      <c r="M97" s="125"/>
      <c r="N97" s="125"/>
      <c r="O97" s="125"/>
      <c r="P97" s="125"/>
      <c r="Q97" s="125"/>
      <c r="R97" s="125"/>
      <c r="S97" s="125"/>
      <c r="T97" s="125"/>
      <c r="U97" s="125"/>
      <c r="V97" s="125"/>
    </row>
    <row r="98" spans="1:22" ht="12">
      <c r="A98" s="125"/>
      <c r="B98" s="125"/>
      <c r="C98" s="125"/>
      <c r="D98" s="125"/>
      <c r="E98" s="125"/>
      <c r="F98" s="125"/>
      <c r="G98" s="125"/>
      <c r="H98" s="125"/>
      <c r="I98" s="125"/>
      <c r="J98" s="125"/>
      <c r="K98" s="125"/>
      <c r="L98" s="125"/>
      <c r="M98" s="125"/>
      <c r="N98" s="125"/>
      <c r="O98" s="125"/>
      <c r="P98" s="125"/>
      <c r="Q98" s="125"/>
      <c r="R98" s="125"/>
      <c r="S98" s="125"/>
      <c r="T98" s="125"/>
      <c r="U98" s="125"/>
      <c r="V98" s="125"/>
    </row>
    <row r="99" spans="1:22" ht="12">
      <c r="A99" s="125"/>
      <c r="B99" s="125"/>
      <c r="C99" s="125"/>
      <c r="D99" s="125"/>
      <c r="E99" s="125"/>
      <c r="F99" s="125"/>
      <c r="G99" s="125"/>
      <c r="H99" s="125"/>
      <c r="I99" s="125"/>
      <c r="J99" s="125"/>
      <c r="K99" s="125"/>
      <c r="L99" s="125"/>
      <c r="M99" s="125"/>
      <c r="N99" s="125"/>
      <c r="O99" s="125"/>
      <c r="P99" s="125"/>
      <c r="Q99" s="125"/>
      <c r="R99" s="125"/>
      <c r="S99" s="125"/>
      <c r="T99" s="125"/>
      <c r="U99" s="125"/>
      <c r="V99" s="125"/>
    </row>
    <row r="100" spans="1:22" ht="12">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row>
    <row r="101" spans="1:22" ht="12">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row>
    <row r="102" spans="1:22" ht="12">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row>
    <row r="103" spans="1:22" ht="12">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row>
    <row r="104" spans="1:22" ht="12">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row>
    <row r="105" spans="1:22" ht="12">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row>
    <row r="106" spans="1:22" ht="12">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row>
    <row r="107" spans="1:22" ht="12">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row>
    <row r="108" spans="1:22" ht="12">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row>
    <row r="109" spans="1:22" ht="12">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row>
    <row r="110" spans="1:22" ht="12">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row>
    <row r="111" spans="1:22" ht="12">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row>
    <row r="112" spans="1:22" ht="12">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row>
    <row r="113" spans="1:22" ht="12">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row>
    <row r="114" spans="1:22" ht="12">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row>
    <row r="115" spans="1:22" ht="12">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row>
    <row r="116" spans="1:22" ht="12">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row>
    <row r="117" spans="1:22" ht="12">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row>
    <row r="118" spans="1:22" ht="12">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row>
    <row r="119" spans="1:22" ht="12">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row>
    <row r="120" spans="1:22" ht="12">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row>
    <row r="121" spans="1:22" ht="12">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row>
    <row r="122" spans="1:22" ht="12">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row>
    <row r="123" spans="1:22" ht="12">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row>
    <row r="124" spans="1:22" ht="12">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row>
    <row r="125" spans="1:22" ht="12">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row>
    <row r="126" spans="1:22" ht="12">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row>
    <row r="127" spans="1:22" ht="12">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row>
    <row r="128" spans="1:22" ht="12">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row>
    <row r="129" spans="1:22" ht="12">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row>
    <row r="130" spans="1:22" ht="12">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row>
    <row r="131" spans="1:22" ht="12">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row>
    <row r="132" spans="1:22" ht="12">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row>
    <row r="133" spans="1:22" ht="12">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row>
    <row r="134" spans="1:22" ht="12">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row>
    <row r="135" spans="1:22" ht="12">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row>
    <row r="136" spans="1:22" ht="12">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row>
    <row r="137" spans="1:22" ht="12">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row>
    <row r="138" spans="1:22" ht="12">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row>
    <row r="139" spans="1:22" ht="12">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row>
    <row r="140" spans="1:22" ht="12">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row>
    <row r="141" spans="1:22" ht="12">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row>
    <row r="142" spans="1:22" ht="12">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row>
    <row r="143" spans="1:22" ht="12">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row>
    <row r="144" spans="1:22" ht="12">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row>
    <row r="145" spans="1:22" ht="12">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row>
    <row r="146" spans="1:22" ht="12">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row>
    <row r="147" spans="1:22" ht="12">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row>
    <row r="148" spans="1:22" ht="12">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row>
    <row r="149" spans="1:22" ht="12">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row>
    <row r="150" spans="1:22" ht="12">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row>
    <row r="151" spans="1:22" ht="12">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row>
    <row r="152" spans="1:22" ht="12">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row>
    <row r="153" spans="1:22" ht="12">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row>
    <row r="154" spans="1:22" ht="12">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row>
    <row r="155" spans="1:22" ht="12">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row>
    <row r="156" spans="1:22" ht="12">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row>
    <row r="157" spans="1:22" ht="12">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row>
    <row r="158" spans="1:22" ht="12">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row>
    <row r="159" spans="1:22" ht="12">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row>
    <row r="160" spans="1:22" ht="12">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row>
    <row r="161" spans="1:22" ht="12">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row>
    <row r="162" spans="1:22" ht="12">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row>
    <row r="163" spans="1:22" ht="12">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row>
    <row r="164" spans="1:22" ht="12">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row>
    <row r="165" spans="1:22" ht="12">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row>
    <row r="166" spans="1:22" ht="12">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row>
    <row r="167" spans="1:22" ht="12">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row>
    <row r="168" spans="1:22" ht="12">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row>
    <row r="169" spans="1:22" ht="12">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row>
    <row r="170" spans="1:22" ht="12">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row>
    <row r="171" spans="1:22" ht="12">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row>
    <row r="172" spans="1:22" ht="12">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row>
    <row r="173" spans="1:22" ht="12">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row>
    <row r="174" spans="1:22" ht="12">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row>
    <row r="175" spans="1:22" ht="12">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row>
    <row r="176" spans="1:22" ht="12">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row>
    <row r="177" spans="1:22" ht="12">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row>
    <row r="178" spans="1:22" ht="12">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row>
    <row r="179" spans="1:22" ht="12">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row>
    <row r="180" spans="1:22" ht="12">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row>
    <row r="181" spans="1:22" ht="12">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row>
    <row r="182" spans="1:22" ht="12">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row>
    <row r="183" spans="1:22" ht="12">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row>
    <row r="184" spans="1:22" ht="12">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row>
    <row r="185" spans="1:22" ht="12">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row>
    <row r="186" spans="1:22" ht="12">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row>
    <row r="187" spans="1:22" ht="12">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row>
    <row r="188" spans="1:22" ht="12">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row>
    <row r="189" spans="1:22" ht="12">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row>
    <row r="190" spans="1:22" ht="12">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row>
    <row r="191" spans="1:22" ht="12">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row>
    <row r="192" spans="1:22" ht="12">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row>
    <row r="193" spans="1:22" ht="12">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row>
    <row r="194" spans="1:22" ht="12">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row>
    <row r="195" spans="1:22" ht="12">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row>
    <row r="196" spans="1:22" ht="12">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row>
    <row r="197" spans="1:22" ht="12">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row>
    <row r="198" spans="1:22" ht="12">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row>
    <row r="199" spans="1:22" ht="12">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row>
    <row r="200" spans="1:22" ht="12">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row>
    <row r="201" spans="1:22" ht="12">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row>
    <row r="202" spans="1:22" ht="12">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row>
    <row r="203" spans="1:22" ht="12">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row>
    <row r="204" spans="1:22" ht="12">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row>
    <row r="205" spans="1:22" ht="12">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row>
    <row r="206" spans="1:22" ht="12">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row>
    <row r="207" spans="1:22" ht="12">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row>
    <row r="208" spans="1:22" ht="12">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row>
    <row r="209" spans="1:22" ht="12">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row>
    <row r="210" spans="1:22" ht="12">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row>
    <row r="211" spans="1:22" ht="12">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row>
    <row r="212" spans="1:22" ht="12">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row>
    <row r="213" spans="1:22" ht="12">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row>
    <row r="214" spans="1:22" ht="12">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row>
    <row r="215" spans="1:22" ht="12">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row>
    <row r="216" spans="1:22" ht="12">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row>
    <row r="217" spans="1:22" ht="12">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row>
    <row r="218" spans="1:22" ht="12">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row>
    <row r="219" spans="1:22" ht="12">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row>
    <row r="220" spans="1:22" ht="12">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row>
    <row r="221" spans="1:22" ht="12">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row>
    <row r="222" spans="1:22" ht="12">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row>
    <row r="223" spans="1:22" ht="12">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row>
    <row r="224" spans="1:22" ht="12">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row>
    <row r="225" spans="1:22" ht="12">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row>
    <row r="226" spans="1:22" ht="12">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row>
    <row r="227" spans="1:22" ht="12">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row>
    <row r="228" spans="1:22" ht="12">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row>
    <row r="229" spans="1:22" ht="12">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row>
    <row r="230" spans="1:22" ht="12">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row>
    <row r="231" spans="1:22" ht="12">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row>
    <row r="232" spans="1:22" ht="12">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row>
    <row r="233" spans="1:22" ht="12">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row>
    <row r="234" spans="1:22" ht="12">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row>
    <row r="235" spans="1:22" ht="12">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row>
    <row r="236" spans="1:22" ht="12">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row>
    <row r="237" spans="1:22" ht="12">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row>
    <row r="238" spans="1:22" ht="12">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row>
    <row r="239" spans="1:22" ht="12">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row>
    <row r="240" spans="1:22" ht="12">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row>
    <row r="241" spans="1:22" ht="12">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row>
    <row r="242" spans="1:22" ht="12">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row>
    <row r="243" spans="1:22" ht="12">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row>
    <row r="244" spans="1:22" ht="12">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row>
    <row r="245" spans="1:22" ht="12">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row>
    <row r="246" spans="1:22" ht="12">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row>
    <row r="247" spans="1:22" ht="12">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row>
    <row r="248" spans="1:22" ht="12">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row>
    <row r="249" spans="1:22" ht="12">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row>
    <row r="250" spans="1:22" ht="12">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row>
    <row r="251" spans="1:22" ht="12">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row>
    <row r="252" spans="1:22" ht="12">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row>
    <row r="253" spans="1:22" ht="12">
      <c r="A253" s="125"/>
      <c r="B253" s="125"/>
      <c r="C253" s="125"/>
      <c r="D253" s="125"/>
      <c r="E253" s="125"/>
      <c r="F253" s="125"/>
      <c r="G253" s="125"/>
      <c r="H253" s="125"/>
      <c r="I253" s="125"/>
      <c r="J253" s="125"/>
      <c r="K253" s="125"/>
      <c r="L253" s="125"/>
      <c r="M253" s="125"/>
      <c r="N253" s="125"/>
      <c r="O253" s="125"/>
      <c r="P253" s="125"/>
      <c r="Q253" s="125"/>
      <c r="R253" s="125"/>
      <c r="S253" s="125"/>
      <c r="T253" s="125"/>
      <c r="U253" s="125"/>
      <c r="V253" s="125"/>
    </row>
    <row r="254" spans="1:22" ht="12">
      <c r="A254" s="125"/>
      <c r="B254" s="125"/>
      <c r="C254" s="125"/>
      <c r="D254" s="125"/>
      <c r="E254" s="125"/>
      <c r="F254" s="125"/>
      <c r="G254" s="125"/>
      <c r="H254" s="125"/>
      <c r="I254" s="125"/>
      <c r="J254" s="125"/>
      <c r="K254" s="125"/>
      <c r="L254" s="125"/>
      <c r="M254" s="125"/>
      <c r="N254" s="125"/>
      <c r="O254" s="125"/>
      <c r="P254" s="125"/>
      <c r="Q254" s="125"/>
      <c r="R254" s="125"/>
      <c r="S254" s="125"/>
      <c r="T254" s="125"/>
      <c r="U254" s="125"/>
      <c r="V254" s="125"/>
    </row>
    <row r="255" spans="1:22" ht="12">
      <c r="A255" s="125"/>
      <c r="B255" s="125"/>
      <c r="C255" s="125"/>
      <c r="D255" s="125"/>
      <c r="E255" s="125"/>
      <c r="F255" s="125"/>
      <c r="G255" s="125"/>
      <c r="H255" s="125"/>
      <c r="I255" s="125"/>
      <c r="J255" s="125"/>
      <c r="K255" s="125"/>
      <c r="L255" s="125"/>
      <c r="M255" s="125"/>
      <c r="N255" s="125"/>
      <c r="O255" s="125"/>
      <c r="P255" s="125"/>
      <c r="Q255" s="125"/>
      <c r="R255" s="125"/>
      <c r="S255" s="125"/>
      <c r="T255" s="125"/>
      <c r="U255" s="125"/>
      <c r="V255" s="125"/>
    </row>
    <row r="256" spans="1:22" ht="12">
      <c r="A256" s="125"/>
      <c r="B256" s="125"/>
      <c r="C256" s="125"/>
      <c r="D256" s="125"/>
      <c r="E256" s="125"/>
      <c r="F256" s="125"/>
      <c r="G256" s="125"/>
      <c r="H256" s="125"/>
      <c r="I256" s="125"/>
      <c r="J256" s="125"/>
      <c r="K256" s="125"/>
      <c r="L256" s="125"/>
      <c r="M256" s="125"/>
      <c r="N256" s="125"/>
      <c r="O256" s="125"/>
      <c r="P256" s="125"/>
      <c r="Q256" s="125"/>
      <c r="R256" s="125"/>
      <c r="S256" s="125"/>
      <c r="T256" s="125"/>
      <c r="U256" s="125"/>
      <c r="V256" s="125"/>
    </row>
    <row r="257" spans="1:22" ht="12">
      <c r="A257" s="125"/>
      <c r="B257" s="125"/>
      <c r="C257" s="125"/>
      <c r="D257" s="125"/>
      <c r="E257" s="125"/>
      <c r="F257" s="125"/>
      <c r="G257" s="125"/>
      <c r="H257" s="125"/>
      <c r="I257" s="125"/>
      <c r="J257" s="125"/>
      <c r="K257" s="125"/>
      <c r="L257" s="125"/>
      <c r="M257" s="125"/>
      <c r="N257" s="125"/>
      <c r="O257" s="125"/>
      <c r="P257" s="125"/>
      <c r="Q257" s="125"/>
      <c r="R257" s="125"/>
      <c r="S257" s="125"/>
      <c r="T257" s="125"/>
      <c r="U257" s="125"/>
      <c r="V257" s="125"/>
    </row>
    <row r="258" spans="1:22" ht="12">
      <c r="A258" s="125"/>
      <c r="B258" s="125"/>
      <c r="C258" s="125"/>
      <c r="D258" s="125"/>
      <c r="E258" s="125"/>
      <c r="F258" s="125"/>
      <c r="G258" s="125"/>
      <c r="H258" s="125"/>
      <c r="I258" s="125"/>
      <c r="J258" s="125"/>
      <c r="K258" s="125"/>
      <c r="L258" s="125"/>
      <c r="M258" s="125"/>
      <c r="N258" s="125"/>
      <c r="O258" s="125"/>
      <c r="P258" s="125"/>
      <c r="Q258" s="125"/>
      <c r="R258" s="125"/>
      <c r="S258" s="125"/>
      <c r="T258" s="125"/>
      <c r="U258" s="125"/>
      <c r="V258" s="125"/>
    </row>
    <row r="259" spans="1:22" ht="12">
      <c r="A259" s="125"/>
      <c r="B259" s="125"/>
      <c r="C259" s="125"/>
      <c r="D259" s="125"/>
      <c r="E259" s="125"/>
      <c r="F259" s="125"/>
      <c r="G259" s="125"/>
      <c r="H259" s="125"/>
      <c r="I259" s="125"/>
      <c r="J259" s="125"/>
      <c r="K259" s="125"/>
      <c r="L259" s="125"/>
      <c r="M259" s="125"/>
      <c r="N259" s="125"/>
      <c r="O259" s="125"/>
      <c r="P259" s="125"/>
      <c r="Q259" s="125"/>
      <c r="R259" s="125"/>
      <c r="S259" s="125"/>
      <c r="T259" s="125"/>
      <c r="U259" s="125"/>
      <c r="V259" s="125"/>
    </row>
    <row r="260" spans="1:22" ht="12">
      <c r="A260" s="125"/>
      <c r="B260" s="125"/>
      <c r="C260" s="125"/>
      <c r="D260" s="125"/>
      <c r="E260" s="125"/>
      <c r="F260" s="125"/>
      <c r="G260" s="125"/>
      <c r="H260" s="125"/>
      <c r="I260" s="125"/>
      <c r="J260" s="125"/>
      <c r="K260" s="125"/>
      <c r="L260" s="125"/>
      <c r="M260" s="125"/>
      <c r="N260" s="125"/>
      <c r="O260" s="125"/>
      <c r="P260" s="125"/>
      <c r="Q260" s="125"/>
      <c r="R260" s="125"/>
      <c r="S260" s="125"/>
      <c r="T260" s="125"/>
      <c r="U260" s="125"/>
      <c r="V260" s="125"/>
    </row>
    <row r="261" spans="1:22" ht="12">
      <c r="A261" s="125"/>
      <c r="B261" s="125"/>
      <c r="C261" s="125"/>
      <c r="D261" s="125"/>
      <c r="E261" s="125"/>
      <c r="F261" s="125"/>
      <c r="G261" s="125"/>
      <c r="H261" s="125"/>
      <c r="I261" s="125"/>
      <c r="J261" s="125"/>
      <c r="K261" s="125"/>
      <c r="L261" s="125"/>
      <c r="M261" s="125"/>
      <c r="N261" s="125"/>
      <c r="O261" s="125"/>
      <c r="P261" s="125"/>
      <c r="Q261" s="125"/>
      <c r="R261" s="125"/>
      <c r="S261" s="125"/>
      <c r="T261" s="125"/>
      <c r="U261" s="125"/>
      <c r="V261" s="125"/>
    </row>
    <row r="262" spans="1:22" ht="12">
      <c r="A262" s="125"/>
      <c r="B262" s="125"/>
      <c r="C262" s="125"/>
      <c r="D262" s="125"/>
      <c r="E262" s="125"/>
      <c r="F262" s="125"/>
      <c r="G262" s="125"/>
      <c r="H262" s="125"/>
      <c r="I262" s="125"/>
      <c r="J262" s="125"/>
      <c r="K262" s="125"/>
      <c r="L262" s="125"/>
      <c r="M262" s="125"/>
      <c r="N262" s="125"/>
      <c r="O262" s="125"/>
      <c r="P262" s="125"/>
      <c r="Q262" s="125"/>
      <c r="R262" s="125"/>
      <c r="S262" s="125"/>
      <c r="T262" s="125"/>
      <c r="U262" s="125"/>
      <c r="V262" s="125"/>
    </row>
    <row r="263" spans="1:22" ht="12">
      <c r="A263" s="125"/>
      <c r="B263" s="125"/>
      <c r="C263" s="125"/>
      <c r="D263" s="125"/>
      <c r="E263" s="125"/>
      <c r="F263" s="125"/>
      <c r="G263" s="125"/>
      <c r="H263" s="125"/>
      <c r="I263" s="125"/>
      <c r="J263" s="125"/>
      <c r="K263" s="125"/>
      <c r="L263" s="125"/>
      <c r="M263" s="125"/>
      <c r="N263" s="125"/>
      <c r="O263" s="125"/>
      <c r="P263" s="125"/>
      <c r="Q263" s="125"/>
      <c r="R263" s="125"/>
      <c r="S263" s="125"/>
      <c r="T263" s="125"/>
      <c r="U263" s="125"/>
      <c r="V263" s="125"/>
    </row>
    <row r="264" spans="1:22" ht="12">
      <c r="A264" s="125"/>
      <c r="B264" s="125"/>
      <c r="C264" s="125"/>
      <c r="D264" s="125"/>
      <c r="E264" s="125"/>
      <c r="F264" s="125"/>
      <c r="G264" s="125"/>
      <c r="H264" s="125"/>
      <c r="I264" s="125"/>
      <c r="J264" s="125"/>
      <c r="K264" s="125"/>
      <c r="L264" s="125"/>
      <c r="M264" s="125"/>
      <c r="N264" s="125"/>
      <c r="O264" s="125"/>
      <c r="P264" s="125"/>
      <c r="Q264" s="125"/>
      <c r="R264" s="125"/>
      <c r="S264" s="125"/>
      <c r="T264" s="125"/>
      <c r="U264" s="125"/>
      <c r="V264" s="125"/>
    </row>
    <row r="265" spans="1:22" ht="12">
      <c r="A265" s="125"/>
      <c r="B265" s="125"/>
      <c r="C265" s="125"/>
      <c r="D265" s="125"/>
      <c r="E265" s="125"/>
      <c r="F265" s="125"/>
      <c r="G265" s="125"/>
      <c r="H265" s="125"/>
      <c r="I265" s="125"/>
      <c r="J265" s="125"/>
      <c r="K265" s="125"/>
      <c r="L265" s="125"/>
      <c r="M265" s="125"/>
      <c r="N265" s="125"/>
      <c r="O265" s="125"/>
      <c r="P265" s="125"/>
      <c r="Q265" s="125"/>
      <c r="R265" s="125"/>
      <c r="S265" s="125"/>
      <c r="T265" s="125"/>
      <c r="U265" s="125"/>
      <c r="V265" s="125"/>
    </row>
    <row r="266" spans="1:22" ht="12">
      <c r="A266" s="125"/>
      <c r="B266" s="125"/>
      <c r="C266" s="125"/>
      <c r="D266" s="125"/>
      <c r="E266" s="125"/>
      <c r="F266" s="125"/>
      <c r="G266" s="125"/>
      <c r="H266" s="125"/>
      <c r="I266" s="125"/>
      <c r="J266" s="125"/>
      <c r="K266" s="125"/>
      <c r="L266" s="125"/>
      <c r="M266" s="125"/>
      <c r="N266" s="125"/>
      <c r="O266" s="125"/>
      <c r="P266" s="125"/>
      <c r="Q266" s="125"/>
      <c r="R266" s="125"/>
      <c r="S266" s="125"/>
      <c r="T266" s="125"/>
      <c r="U266" s="125"/>
      <c r="V266" s="125"/>
    </row>
    <row r="267" spans="1:22" ht="12">
      <c r="A267" s="125"/>
      <c r="B267" s="125"/>
      <c r="C267" s="125"/>
      <c r="D267" s="125"/>
      <c r="E267" s="125"/>
      <c r="F267" s="125"/>
      <c r="G267" s="125"/>
      <c r="H267" s="125"/>
      <c r="I267" s="125"/>
      <c r="J267" s="125"/>
      <c r="K267" s="125"/>
      <c r="L267" s="125"/>
      <c r="M267" s="125"/>
      <c r="N267" s="125"/>
      <c r="O267" s="125"/>
      <c r="P267" s="125"/>
      <c r="Q267" s="125"/>
      <c r="R267" s="125"/>
      <c r="S267" s="125"/>
      <c r="T267" s="125"/>
      <c r="U267" s="125"/>
      <c r="V267" s="125"/>
    </row>
    <row r="268" spans="1:22" ht="12">
      <c r="A268" s="125"/>
      <c r="B268" s="125"/>
      <c r="C268" s="125"/>
      <c r="D268" s="125"/>
      <c r="E268" s="125"/>
      <c r="F268" s="125"/>
      <c r="G268" s="125"/>
      <c r="H268" s="125"/>
      <c r="I268" s="125"/>
      <c r="J268" s="125"/>
      <c r="K268" s="125"/>
      <c r="L268" s="125"/>
      <c r="M268" s="125"/>
      <c r="N268" s="125"/>
      <c r="O268" s="125"/>
      <c r="P268" s="125"/>
      <c r="Q268" s="125"/>
      <c r="R268" s="125"/>
      <c r="S268" s="125"/>
      <c r="T268" s="125"/>
      <c r="U268" s="125"/>
      <c r="V268" s="125"/>
    </row>
    <row r="269" spans="1:22" ht="12">
      <c r="A269" s="125"/>
      <c r="B269" s="125"/>
      <c r="C269" s="125"/>
      <c r="D269" s="125"/>
      <c r="E269" s="125"/>
      <c r="F269" s="125"/>
      <c r="G269" s="125"/>
      <c r="H269" s="125"/>
      <c r="I269" s="125"/>
      <c r="J269" s="125"/>
      <c r="K269" s="125"/>
      <c r="L269" s="125"/>
      <c r="M269" s="125"/>
      <c r="N269" s="125"/>
      <c r="O269" s="125"/>
      <c r="P269" s="125"/>
      <c r="Q269" s="125"/>
      <c r="R269" s="125"/>
      <c r="S269" s="125"/>
      <c r="T269" s="125"/>
      <c r="U269" s="125"/>
      <c r="V269" s="125"/>
    </row>
    <row r="270" spans="1:22" ht="12">
      <c r="A270" s="125"/>
      <c r="B270" s="125"/>
      <c r="C270" s="125"/>
      <c r="D270" s="125"/>
      <c r="E270" s="125"/>
      <c r="F270" s="125"/>
      <c r="G270" s="125"/>
      <c r="H270" s="125"/>
      <c r="I270" s="125"/>
      <c r="J270" s="125"/>
      <c r="K270" s="125"/>
      <c r="L270" s="125"/>
      <c r="M270" s="125"/>
      <c r="N270" s="125"/>
      <c r="O270" s="125"/>
      <c r="P270" s="125"/>
      <c r="Q270" s="125"/>
      <c r="R270" s="125"/>
      <c r="S270" s="125"/>
      <c r="T270" s="125"/>
      <c r="U270" s="125"/>
      <c r="V270" s="125"/>
    </row>
    <row r="271" spans="1:22" ht="12">
      <c r="A271" s="125"/>
      <c r="B271" s="125"/>
      <c r="C271" s="125"/>
      <c r="D271" s="125"/>
      <c r="E271" s="125"/>
      <c r="F271" s="125"/>
      <c r="G271" s="125"/>
      <c r="H271" s="125"/>
      <c r="I271" s="125"/>
      <c r="J271" s="125"/>
      <c r="K271" s="125"/>
      <c r="L271" s="125"/>
      <c r="M271" s="125"/>
      <c r="N271" s="125"/>
      <c r="O271" s="125"/>
      <c r="P271" s="125"/>
      <c r="Q271" s="125"/>
      <c r="R271" s="125"/>
      <c r="S271" s="125"/>
      <c r="T271" s="125"/>
      <c r="U271" s="125"/>
      <c r="V271" s="125"/>
    </row>
    <row r="272" spans="1:22" ht="12">
      <c r="A272" s="125"/>
      <c r="B272" s="125"/>
      <c r="C272" s="125"/>
      <c r="D272" s="125"/>
      <c r="E272" s="125"/>
      <c r="F272" s="125"/>
      <c r="G272" s="125"/>
      <c r="H272" s="125"/>
      <c r="I272" s="125"/>
      <c r="J272" s="125"/>
      <c r="K272" s="125"/>
      <c r="L272" s="125"/>
      <c r="M272" s="125"/>
      <c r="N272" s="125"/>
      <c r="O272" s="125"/>
      <c r="P272" s="125"/>
      <c r="Q272" s="125"/>
      <c r="R272" s="125"/>
      <c r="S272" s="125"/>
      <c r="T272" s="125"/>
      <c r="U272" s="125"/>
      <c r="V272" s="125"/>
    </row>
    <row r="273" spans="1:22" ht="12">
      <c r="A273" s="125"/>
      <c r="B273" s="125"/>
      <c r="C273" s="125"/>
      <c r="D273" s="125"/>
      <c r="E273" s="125"/>
      <c r="F273" s="125"/>
      <c r="G273" s="125"/>
      <c r="H273" s="125"/>
      <c r="I273" s="125"/>
      <c r="J273" s="125"/>
      <c r="K273" s="125"/>
      <c r="L273" s="125"/>
      <c r="M273" s="125"/>
      <c r="N273" s="125"/>
      <c r="O273" s="125"/>
      <c r="P273" s="125"/>
      <c r="Q273" s="125"/>
      <c r="R273" s="125"/>
      <c r="S273" s="125"/>
      <c r="T273" s="125"/>
      <c r="U273" s="125"/>
      <c r="V273" s="125"/>
    </row>
    <row r="274" spans="1:22" ht="12">
      <c r="A274" s="125"/>
      <c r="B274" s="125"/>
      <c r="C274" s="125"/>
      <c r="D274" s="125"/>
      <c r="E274" s="125"/>
      <c r="F274" s="125"/>
      <c r="G274" s="125"/>
      <c r="H274" s="125"/>
      <c r="I274" s="125"/>
      <c r="J274" s="125"/>
      <c r="K274" s="125"/>
      <c r="L274" s="125"/>
      <c r="M274" s="125"/>
      <c r="N274" s="125"/>
      <c r="O274" s="125"/>
      <c r="P274" s="125"/>
      <c r="Q274" s="125"/>
      <c r="R274" s="125"/>
      <c r="S274" s="125"/>
      <c r="T274" s="125"/>
      <c r="U274" s="125"/>
      <c r="V274" s="125"/>
    </row>
    <row r="275" spans="1:22" ht="12">
      <c r="A275" s="125"/>
      <c r="B275" s="125"/>
      <c r="C275" s="125"/>
      <c r="D275" s="125"/>
      <c r="E275" s="125"/>
      <c r="F275" s="125"/>
      <c r="G275" s="125"/>
      <c r="H275" s="125"/>
      <c r="I275" s="125"/>
      <c r="J275" s="125"/>
      <c r="K275" s="125"/>
      <c r="L275" s="125"/>
      <c r="M275" s="125"/>
      <c r="N275" s="125"/>
      <c r="O275" s="125"/>
      <c r="P275" s="125"/>
      <c r="Q275" s="125"/>
      <c r="R275" s="125"/>
      <c r="S275" s="125"/>
      <c r="T275" s="125"/>
      <c r="U275" s="125"/>
      <c r="V275" s="125"/>
    </row>
    <row r="276" spans="1:22" ht="12">
      <c r="A276" s="125"/>
      <c r="B276" s="125"/>
      <c r="C276" s="125"/>
      <c r="D276" s="125"/>
      <c r="E276" s="125"/>
      <c r="F276" s="125"/>
      <c r="G276" s="125"/>
      <c r="H276" s="125"/>
      <c r="I276" s="125"/>
      <c r="J276" s="125"/>
      <c r="K276" s="125"/>
      <c r="L276" s="125"/>
      <c r="M276" s="125"/>
      <c r="N276" s="125"/>
      <c r="O276" s="125"/>
      <c r="P276" s="125"/>
      <c r="Q276" s="125"/>
      <c r="R276" s="125"/>
      <c r="S276" s="125"/>
      <c r="T276" s="125"/>
      <c r="U276" s="125"/>
      <c r="V276" s="125"/>
    </row>
    <row r="277" spans="1:22" ht="12">
      <c r="A277" s="125"/>
      <c r="B277" s="125"/>
      <c r="C277" s="125"/>
      <c r="D277" s="125"/>
      <c r="E277" s="125"/>
      <c r="F277" s="125"/>
      <c r="G277" s="125"/>
      <c r="H277" s="125"/>
      <c r="I277" s="125"/>
      <c r="J277" s="125"/>
      <c r="K277" s="125"/>
      <c r="L277" s="125"/>
      <c r="M277" s="125"/>
      <c r="N277" s="125"/>
      <c r="O277" s="125"/>
      <c r="P277" s="125"/>
      <c r="Q277" s="125"/>
      <c r="R277" s="125"/>
      <c r="S277" s="125"/>
      <c r="T277" s="125"/>
      <c r="U277" s="125"/>
      <c r="V277" s="125"/>
    </row>
    <row r="278" spans="1:22" ht="12">
      <c r="A278" s="125"/>
      <c r="B278" s="125"/>
      <c r="C278" s="125"/>
      <c r="D278" s="125"/>
      <c r="E278" s="125"/>
      <c r="F278" s="125"/>
      <c r="G278" s="125"/>
      <c r="H278" s="125"/>
      <c r="I278" s="125"/>
      <c r="J278" s="125"/>
      <c r="K278" s="125"/>
      <c r="L278" s="125"/>
      <c r="M278" s="125"/>
      <c r="N278" s="125"/>
      <c r="O278" s="125"/>
      <c r="P278" s="125"/>
      <c r="Q278" s="125"/>
      <c r="R278" s="125"/>
      <c r="S278" s="125"/>
      <c r="T278" s="125"/>
      <c r="U278" s="125"/>
      <c r="V278" s="125"/>
    </row>
    <row r="279" spans="1:22" ht="12">
      <c r="A279" s="125"/>
      <c r="B279" s="125"/>
      <c r="C279" s="125"/>
      <c r="D279" s="125"/>
      <c r="E279" s="125"/>
      <c r="F279" s="125"/>
      <c r="G279" s="125"/>
      <c r="H279" s="125"/>
      <c r="I279" s="125"/>
      <c r="J279" s="125"/>
      <c r="K279" s="125"/>
      <c r="L279" s="125"/>
      <c r="M279" s="125"/>
      <c r="N279" s="125"/>
      <c r="O279" s="125"/>
      <c r="P279" s="125"/>
      <c r="Q279" s="125"/>
      <c r="R279" s="125"/>
      <c r="S279" s="125"/>
      <c r="T279" s="125"/>
      <c r="U279" s="125"/>
      <c r="V279" s="125"/>
    </row>
    <row r="280" spans="1:22" ht="12">
      <c r="A280" s="125"/>
      <c r="B280" s="125"/>
      <c r="C280" s="125"/>
      <c r="D280" s="125"/>
      <c r="E280" s="125"/>
      <c r="F280" s="125"/>
      <c r="G280" s="125"/>
      <c r="H280" s="125"/>
      <c r="I280" s="125"/>
      <c r="J280" s="125"/>
      <c r="K280" s="125"/>
      <c r="L280" s="125"/>
      <c r="M280" s="125"/>
      <c r="N280" s="125"/>
      <c r="O280" s="125"/>
      <c r="P280" s="125"/>
      <c r="Q280" s="125"/>
      <c r="R280" s="125"/>
      <c r="S280" s="125"/>
      <c r="T280" s="125"/>
      <c r="U280" s="125"/>
      <c r="V280" s="125"/>
    </row>
    <row r="281" spans="1:22" ht="12">
      <c r="A281" s="125"/>
      <c r="B281" s="125"/>
      <c r="C281" s="125"/>
      <c r="D281" s="125"/>
      <c r="E281" s="125"/>
      <c r="F281" s="125"/>
      <c r="G281" s="125"/>
      <c r="H281" s="125"/>
      <c r="I281" s="125"/>
      <c r="J281" s="125"/>
      <c r="K281" s="125"/>
      <c r="L281" s="125"/>
      <c r="M281" s="125"/>
      <c r="N281" s="125"/>
      <c r="O281" s="125"/>
      <c r="P281" s="125"/>
      <c r="Q281" s="125"/>
      <c r="R281" s="125"/>
      <c r="S281" s="125"/>
      <c r="T281" s="125"/>
      <c r="U281" s="125"/>
      <c r="V281" s="125"/>
    </row>
    <row r="282" spans="1:22" ht="12">
      <c r="A282" s="125"/>
      <c r="B282" s="125"/>
      <c r="C282" s="125"/>
      <c r="D282" s="125"/>
      <c r="E282" s="125"/>
      <c r="F282" s="125"/>
      <c r="G282" s="125"/>
      <c r="H282" s="125"/>
      <c r="I282" s="125"/>
      <c r="J282" s="125"/>
      <c r="K282" s="125"/>
      <c r="L282" s="125"/>
      <c r="M282" s="125"/>
      <c r="N282" s="125"/>
      <c r="O282" s="125"/>
      <c r="P282" s="125"/>
      <c r="Q282" s="125"/>
      <c r="R282" s="125"/>
      <c r="S282" s="125"/>
      <c r="T282" s="125"/>
      <c r="U282" s="125"/>
      <c r="V282" s="125"/>
    </row>
    <row r="283" spans="1:22" ht="12">
      <c r="A283" s="125"/>
      <c r="B283" s="125"/>
      <c r="C283" s="125"/>
      <c r="D283" s="125"/>
      <c r="E283" s="125"/>
      <c r="F283" s="125"/>
      <c r="G283" s="125"/>
      <c r="H283" s="125"/>
      <c r="I283" s="125"/>
      <c r="J283" s="125"/>
      <c r="K283" s="125"/>
      <c r="L283" s="125"/>
      <c r="M283" s="125"/>
      <c r="N283" s="125"/>
      <c r="O283" s="125"/>
      <c r="P283" s="125"/>
      <c r="Q283" s="125"/>
      <c r="R283" s="125"/>
      <c r="S283" s="125"/>
      <c r="T283" s="125"/>
      <c r="U283" s="125"/>
      <c r="V283" s="125"/>
    </row>
    <row r="284" spans="1:22" ht="12">
      <c r="A284" s="125"/>
      <c r="B284" s="125"/>
      <c r="C284" s="125"/>
      <c r="D284" s="125"/>
      <c r="E284" s="125"/>
      <c r="F284" s="125"/>
      <c r="G284" s="125"/>
      <c r="H284" s="125"/>
      <c r="I284" s="125"/>
      <c r="J284" s="125"/>
      <c r="K284" s="125"/>
      <c r="L284" s="125"/>
      <c r="M284" s="125"/>
      <c r="N284" s="125"/>
      <c r="O284" s="125"/>
      <c r="P284" s="125"/>
      <c r="Q284" s="125"/>
      <c r="R284" s="125"/>
      <c r="S284" s="125"/>
      <c r="T284" s="125"/>
      <c r="U284" s="125"/>
      <c r="V284" s="125"/>
    </row>
    <row r="285" spans="1:22" ht="12">
      <c r="A285" s="125"/>
      <c r="B285" s="125"/>
      <c r="C285" s="125"/>
      <c r="D285" s="125"/>
      <c r="E285" s="125"/>
      <c r="F285" s="125"/>
      <c r="G285" s="125"/>
      <c r="H285" s="125"/>
      <c r="I285" s="125"/>
      <c r="J285" s="125"/>
      <c r="K285" s="125"/>
      <c r="L285" s="125"/>
      <c r="M285" s="125"/>
      <c r="N285" s="125"/>
      <c r="O285" s="125"/>
      <c r="P285" s="125"/>
      <c r="Q285" s="125"/>
      <c r="R285" s="125"/>
      <c r="S285" s="125"/>
      <c r="T285" s="125"/>
      <c r="U285" s="125"/>
      <c r="V285" s="125"/>
    </row>
    <row r="286" spans="1:22" ht="12">
      <c r="A286" s="125"/>
      <c r="B286" s="125"/>
      <c r="C286" s="125"/>
      <c r="D286" s="125"/>
      <c r="E286" s="125"/>
      <c r="F286" s="125"/>
      <c r="G286" s="125"/>
      <c r="H286" s="125"/>
      <c r="I286" s="125"/>
      <c r="J286" s="125"/>
      <c r="K286" s="125"/>
      <c r="L286" s="125"/>
      <c r="M286" s="125"/>
      <c r="N286" s="125"/>
      <c r="O286" s="125"/>
      <c r="P286" s="125"/>
      <c r="Q286" s="125"/>
      <c r="R286" s="125"/>
      <c r="S286" s="125"/>
      <c r="T286" s="125"/>
      <c r="U286" s="125"/>
      <c r="V286" s="125"/>
    </row>
    <row r="287" spans="1:22" ht="12">
      <c r="A287" s="125"/>
      <c r="B287" s="125"/>
      <c r="C287" s="125"/>
      <c r="D287" s="125"/>
      <c r="E287" s="125"/>
      <c r="F287" s="125"/>
      <c r="G287" s="125"/>
      <c r="H287" s="125"/>
      <c r="I287" s="125"/>
      <c r="J287" s="125"/>
      <c r="K287" s="125"/>
      <c r="L287" s="125"/>
      <c r="M287" s="125"/>
      <c r="N287" s="125"/>
      <c r="O287" s="125"/>
      <c r="P287" s="125"/>
      <c r="Q287" s="125"/>
      <c r="R287" s="125"/>
      <c r="S287" s="125"/>
      <c r="T287" s="125"/>
      <c r="U287" s="125"/>
      <c r="V287" s="125"/>
    </row>
    <row r="288" spans="1:22" ht="12">
      <c r="A288" s="125"/>
      <c r="B288" s="125"/>
      <c r="C288" s="125"/>
      <c r="D288" s="125"/>
      <c r="E288" s="125"/>
      <c r="F288" s="125"/>
      <c r="G288" s="125"/>
      <c r="H288" s="125"/>
      <c r="I288" s="125"/>
      <c r="J288" s="125"/>
      <c r="K288" s="125"/>
      <c r="L288" s="125"/>
      <c r="M288" s="125"/>
      <c r="N288" s="125"/>
      <c r="O288" s="125"/>
      <c r="P288" s="125"/>
      <c r="Q288" s="125"/>
      <c r="R288" s="125"/>
      <c r="S288" s="125"/>
      <c r="T288" s="125"/>
      <c r="U288" s="125"/>
      <c r="V288" s="125"/>
    </row>
    <row r="289" spans="1:22" ht="12">
      <c r="A289" s="125"/>
      <c r="B289" s="125"/>
      <c r="C289" s="125"/>
      <c r="D289" s="125"/>
      <c r="E289" s="125"/>
      <c r="F289" s="125"/>
      <c r="G289" s="125"/>
      <c r="H289" s="125"/>
      <c r="I289" s="125"/>
      <c r="J289" s="125"/>
      <c r="K289" s="125"/>
      <c r="L289" s="125"/>
      <c r="M289" s="125"/>
      <c r="N289" s="125"/>
      <c r="O289" s="125"/>
      <c r="P289" s="125"/>
      <c r="Q289" s="125"/>
      <c r="R289" s="125"/>
      <c r="S289" s="125"/>
      <c r="T289" s="125"/>
      <c r="U289" s="125"/>
      <c r="V289" s="125"/>
    </row>
    <row r="290" spans="1:22" ht="12">
      <c r="A290" s="125"/>
      <c r="B290" s="125"/>
      <c r="C290" s="125"/>
      <c r="D290" s="125"/>
      <c r="E290" s="125"/>
      <c r="F290" s="125"/>
      <c r="G290" s="125"/>
      <c r="H290" s="125"/>
      <c r="I290" s="125"/>
      <c r="J290" s="125"/>
      <c r="K290" s="125"/>
      <c r="L290" s="125"/>
      <c r="M290" s="125"/>
      <c r="N290" s="125"/>
      <c r="O290" s="125"/>
      <c r="P290" s="125"/>
      <c r="Q290" s="125"/>
      <c r="R290" s="125"/>
      <c r="S290" s="125"/>
      <c r="T290" s="125"/>
      <c r="U290" s="125"/>
      <c r="V290" s="125"/>
    </row>
    <row r="291" spans="1:22" ht="12">
      <c r="A291" s="125"/>
      <c r="B291" s="125"/>
      <c r="C291" s="125"/>
      <c r="D291" s="125"/>
      <c r="E291" s="125"/>
      <c r="F291" s="125"/>
      <c r="G291" s="125"/>
      <c r="H291" s="125"/>
      <c r="I291" s="125"/>
      <c r="J291" s="125"/>
      <c r="K291" s="125"/>
      <c r="L291" s="125"/>
      <c r="M291" s="125"/>
      <c r="N291" s="125"/>
      <c r="O291" s="125"/>
      <c r="P291" s="125"/>
      <c r="Q291" s="125"/>
      <c r="R291" s="125"/>
      <c r="S291" s="125"/>
      <c r="T291" s="125"/>
      <c r="U291" s="125"/>
      <c r="V291" s="125"/>
    </row>
    <row r="292" spans="1:22" ht="12">
      <c r="A292" s="125"/>
      <c r="B292" s="125"/>
      <c r="C292" s="125"/>
      <c r="D292" s="125"/>
      <c r="E292" s="125"/>
      <c r="F292" s="125"/>
      <c r="G292" s="125"/>
      <c r="H292" s="125"/>
      <c r="I292" s="125"/>
      <c r="J292" s="125"/>
      <c r="K292" s="125"/>
      <c r="L292" s="125"/>
      <c r="M292" s="125"/>
      <c r="N292" s="125"/>
      <c r="O292" s="125"/>
      <c r="P292" s="125"/>
      <c r="Q292" s="125"/>
      <c r="R292" s="125"/>
      <c r="S292" s="125"/>
      <c r="T292" s="125"/>
      <c r="U292" s="125"/>
      <c r="V292" s="125"/>
    </row>
    <row r="293" spans="1:22" ht="12">
      <c r="A293" s="125"/>
      <c r="B293" s="125"/>
      <c r="C293" s="125"/>
      <c r="D293" s="125"/>
      <c r="E293" s="125"/>
      <c r="F293" s="125"/>
      <c r="G293" s="125"/>
      <c r="H293" s="125"/>
      <c r="I293" s="125"/>
      <c r="J293" s="125"/>
      <c r="K293" s="125"/>
      <c r="L293" s="125"/>
      <c r="M293" s="125"/>
      <c r="N293" s="125"/>
      <c r="O293" s="125"/>
      <c r="P293" s="125"/>
      <c r="Q293" s="125"/>
      <c r="R293" s="125"/>
      <c r="S293" s="125"/>
      <c r="T293" s="125"/>
      <c r="U293" s="125"/>
      <c r="V293" s="125"/>
    </row>
    <row r="294" spans="1:22" ht="12">
      <c r="A294" s="125"/>
      <c r="B294" s="125"/>
      <c r="C294" s="125"/>
      <c r="D294" s="125"/>
      <c r="E294" s="125"/>
      <c r="F294" s="125"/>
      <c r="G294" s="125"/>
      <c r="H294" s="125"/>
      <c r="I294" s="125"/>
      <c r="J294" s="125"/>
      <c r="K294" s="125"/>
      <c r="L294" s="125"/>
      <c r="M294" s="125"/>
      <c r="N294" s="125"/>
      <c r="O294" s="125"/>
      <c r="P294" s="125"/>
      <c r="Q294" s="125"/>
      <c r="R294" s="125"/>
      <c r="S294" s="125"/>
      <c r="T294" s="125"/>
      <c r="U294" s="125"/>
      <c r="V294" s="125"/>
    </row>
    <row r="295" spans="1:22" ht="12">
      <c r="A295" s="125"/>
      <c r="B295" s="125"/>
      <c r="C295" s="125"/>
      <c r="D295" s="125"/>
      <c r="E295" s="125"/>
      <c r="F295" s="125"/>
      <c r="G295" s="125"/>
      <c r="H295" s="125"/>
      <c r="I295" s="125"/>
      <c r="J295" s="125"/>
      <c r="K295" s="125"/>
      <c r="L295" s="125"/>
      <c r="M295" s="125"/>
      <c r="N295" s="125"/>
      <c r="O295" s="125"/>
      <c r="P295" s="125"/>
      <c r="Q295" s="125"/>
      <c r="R295" s="125"/>
      <c r="S295" s="125"/>
      <c r="T295" s="125"/>
      <c r="U295" s="125"/>
      <c r="V295" s="125"/>
    </row>
    <row r="296" spans="1:22" ht="12">
      <c r="A296" s="125"/>
      <c r="B296" s="125"/>
      <c r="C296" s="125"/>
      <c r="D296" s="125"/>
      <c r="E296" s="125"/>
      <c r="F296" s="125"/>
      <c r="G296" s="125"/>
      <c r="H296" s="125"/>
      <c r="I296" s="125"/>
      <c r="J296" s="125"/>
      <c r="K296" s="125"/>
      <c r="L296" s="125"/>
      <c r="M296" s="125"/>
      <c r="N296" s="125"/>
      <c r="O296" s="125"/>
      <c r="P296" s="125"/>
      <c r="Q296" s="125"/>
      <c r="R296" s="125"/>
      <c r="S296" s="125"/>
      <c r="T296" s="125"/>
      <c r="U296" s="125"/>
      <c r="V296" s="125"/>
    </row>
    <row r="297" spans="1:22" ht="12">
      <c r="A297" s="125"/>
      <c r="B297" s="125"/>
      <c r="C297" s="125"/>
      <c r="D297" s="125"/>
      <c r="E297" s="125"/>
      <c r="F297" s="125"/>
      <c r="G297" s="125"/>
      <c r="H297" s="125"/>
      <c r="I297" s="125"/>
      <c r="J297" s="125"/>
      <c r="K297" s="125"/>
      <c r="L297" s="125"/>
      <c r="M297" s="125"/>
      <c r="N297" s="125"/>
      <c r="O297" s="125"/>
      <c r="P297" s="125"/>
      <c r="Q297" s="125"/>
      <c r="R297" s="125"/>
      <c r="S297" s="125"/>
      <c r="T297" s="125"/>
      <c r="U297" s="125"/>
      <c r="V297" s="125"/>
    </row>
    <row r="298" spans="1:22" ht="12">
      <c r="A298" s="125"/>
      <c r="B298" s="125"/>
      <c r="C298" s="125"/>
      <c r="D298" s="125"/>
      <c r="E298" s="125"/>
      <c r="F298" s="125"/>
      <c r="G298" s="125"/>
      <c r="H298" s="125"/>
      <c r="I298" s="125"/>
      <c r="J298" s="125"/>
      <c r="K298" s="125"/>
      <c r="L298" s="125"/>
      <c r="M298" s="125"/>
      <c r="N298" s="125"/>
      <c r="O298" s="125"/>
      <c r="P298" s="125"/>
      <c r="Q298" s="125"/>
      <c r="R298" s="125"/>
      <c r="S298" s="125"/>
      <c r="T298" s="125"/>
      <c r="U298" s="125"/>
      <c r="V298" s="125"/>
    </row>
    <row r="299" spans="1:22" ht="12">
      <c r="A299" s="125"/>
      <c r="B299" s="125"/>
      <c r="C299" s="125"/>
      <c r="D299" s="125"/>
      <c r="E299" s="125"/>
      <c r="F299" s="125"/>
      <c r="G299" s="125"/>
      <c r="H299" s="125"/>
      <c r="I299" s="125"/>
      <c r="J299" s="125"/>
      <c r="K299" s="125"/>
      <c r="L299" s="125"/>
      <c r="M299" s="125"/>
      <c r="N299" s="125"/>
      <c r="O299" s="125"/>
      <c r="P299" s="125"/>
      <c r="Q299" s="125"/>
      <c r="R299" s="125"/>
      <c r="S299" s="125"/>
      <c r="T299" s="125"/>
      <c r="U299" s="125"/>
      <c r="V299" s="125"/>
    </row>
    <row r="300" spans="1:22" ht="12">
      <c r="A300" s="125"/>
      <c r="B300" s="125"/>
      <c r="C300" s="125"/>
      <c r="D300" s="125"/>
      <c r="E300" s="125"/>
      <c r="F300" s="125"/>
      <c r="G300" s="125"/>
      <c r="H300" s="125"/>
      <c r="I300" s="125"/>
      <c r="J300" s="125"/>
      <c r="K300" s="125"/>
      <c r="L300" s="125"/>
      <c r="M300" s="125"/>
      <c r="N300" s="125"/>
      <c r="O300" s="125"/>
      <c r="P300" s="125"/>
      <c r="Q300" s="125"/>
      <c r="R300" s="125"/>
      <c r="S300" s="125"/>
      <c r="T300" s="125"/>
      <c r="U300" s="125"/>
      <c r="V300" s="125"/>
    </row>
    <row r="301" spans="1:22" ht="12">
      <c r="A301" s="125"/>
      <c r="B301" s="125"/>
      <c r="C301" s="125"/>
      <c r="D301" s="125"/>
      <c r="E301" s="125"/>
      <c r="F301" s="125"/>
      <c r="G301" s="125"/>
      <c r="H301" s="125"/>
      <c r="I301" s="125"/>
      <c r="J301" s="125"/>
      <c r="K301" s="125"/>
      <c r="L301" s="125"/>
      <c r="M301" s="125"/>
      <c r="N301" s="125"/>
      <c r="O301" s="125"/>
      <c r="P301" s="125"/>
      <c r="Q301" s="125"/>
      <c r="R301" s="125"/>
      <c r="S301" s="125"/>
      <c r="T301" s="125"/>
      <c r="U301" s="125"/>
      <c r="V301" s="125"/>
    </row>
    <row r="302" spans="1:22" ht="12">
      <c r="A302" s="125"/>
      <c r="B302" s="125"/>
      <c r="C302" s="125"/>
      <c r="D302" s="125"/>
      <c r="E302" s="125"/>
      <c r="F302" s="125"/>
      <c r="G302" s="125"/>
      <c r="H302" s="125"/>
      <c r="I302" s="125"/>
      <c r="J302" s="125"/>
      <c r="K302" s="125"/>
      <c r="L302" s="125"/>
      <c r="M302" s="125"/>
      <c r="N302" s="125"/>
      <c r="O302" s="125"/>
      <c r="P302" s="125"/>
      <c r="Q302" s="125"/>
      <c r="R302" s="125"/>
      <c r="S302" s="125"/>
      <c r="T302" s="125"/>
      <c r="U302" s="125"/>
      <c r="V302" s="125"/>
    </row>
    <row r="303" spans="1:22" ht="12">
      <c r="A303" s="125"/>
      <c r="B303" s="125"/>
      <c r="C303" s="125"/>
      <c r="D303" s="125"/>
      <c r="E303" s="125"/>
      <c r="F303" s="125"/>
      <c r="G303" s="125"/>
      <c r="H303" s="125"/>
      <c r="I303" s="125"/>
      <c r="J303" s="125"/>
      <c r="K303" s="125"/>
      <c r="L303" s="125"/>
      <c r="M303" s="125"/>
      <c r="N303" s="125"/>
      <c r="O303" s="125"/>
      <c r="P303" s="125"/>
      <c r="Q303" s="125"/>
      <c r="R303" s="125"/>
      <c r="S303" s="125"/>
      <c r="T303" s="125"/>
      <c r="U303" s="125"/>
      <c r="V303" s="125"/>
    </row>
    <row r="304" spans="1:22" ht="12">
      <c r="A304" s="125"/>
      <c r="B304" s="125"/>
      <c r="C304" s="125"/>
      <c r="D304" s="125"/>
      <c r="E304" s="125"/>
      <c r="F304" s="125"/>
      <c r="G304" s="125"/>
      <c r="H304" s="125"/>
      <c r="I304" s="125"/>
      <c r="J304" s="125"/>
      <c r="K304" s="125"/>
      <c r="L304" s="125"/>
      <c r="M304" s="125"/>
      <c r="N304" s="125"/>
      <c r="O304" s="125"/>
      <c r="P304" s="125"/>
      <c r="Q304" s="125"/>
      <c r="R304" s="125"/>
      <c r="S304" s="125"/>
      <c r="T304" s="125"/>
      <c r="U304" s="125"/>
      <c r="V304" s="125"/>
    </row>
    <row r="305" spans="1:22" ht="12">
      <c r="A305" s="125"/>
      <c r="B305" s="125"/>
      <c r="C305" s="125"/>
      <c r="D305" s="125"/>
      <c r="E305" s="125"/>
      <c r="F305" s="125"/>
      <c r="G305" s="125"/>
      <c r="H305" s="125"/>
      <c r="I305" s="125"/>
      <c r="J305" s="125"/>
      <c r="K305" s="125"/>
      <c r="L305" s="125"/>
      <c r="M305" s="125"/>
      <c r="N305" s="125"/>
      <c r="O305" s="125"/>
      <c r="P305" s="125"/>
      <c r="Q305" s="125"/>
      <c r="R305" s="125"/>
      <c r="S305" s="125"/>
      <c r="T305" s="125"/>
      <c r="U305" s="125"/>
      <c r="V305" s="125"/>
    </row>
    <row r="306" spans="1:22" ht="12">
      <c r="A306" s="125"/>
      <c r="B306" s="125"/>
      <c r="C306" s="125"/>
      <c r="D306" s="125"/>
      <c r="E306" s="125"/>
      <c r="F306" s="125"/>
      <c r="G306" s="125"/>
      <c r="H306" s="125"/>
      <c r="I306" s="125"/>
      <c r="J306" s="125"/>
      <c r="K306" s="125"/>
      <c r="L306" s="125"/>
      <c r="M306" s="125"/>
      <c r="N306" s="125"/>
      <c r="O306" s="125"/>
      <c r="P306" s="125"/>
      <c r="Q306" s="125"/>
      <c r="R306" s="125"/>
      <c r="S306" s="125"/>
      <c r="T306" s="125"/>
      <c r="U306" s="125"/>
      <c r="V306" s="125"/>
    </row>
    <row r="307" spans="1:22" ht="12">
      <c r="A307" s="125"/>
      <c r="B307" s="125"/>
      <c r="C307" s="125"/>
      <c r="D307" s="125"/>
      <c r="E307" s="125"/>
      <c r="F307" s="125"/>
      <c r="G307" s="125"/>
      <c r="H307" s="125"/>
      <c r="I307" s="125"/>
      <c r="J307" s="125"/>
      <c r="K307" s="125"/>
      <c r="L307" s="125"/>
      <c r="M307" s="125"/>
      <c r="N307" s="125"/>
      <c r="O307" s="125"/>
      <c r="P307" s="125"/>
      <c r="Q307" s="125"/>
      <c r="R307" s="125"/>
      <c r="S307" s="125"/>
      <c r="T307" s="125"/>
      <c r="U307" s="125"/>
      <c r="V307" s="125"/>
    </row>
    <row r="308" spans="1:22" ht="12">
      <c r="A308" s="125"/>
      <c r="B308" s="125"/>
      <c r="C308" s="125"/>
      <c r="D308" s="125"/>
      <c r="E308" s="125"/>
      <c r="F308" s="125"/>
      <c r="G308" s="125"/>
      <c r="H308" s="125"/>
      <c r="I308" s="125"/>
      <c r="J308" s="125"/>
      <c r="K308" s="125"/>
      <c r="L308" s="125"/>
      <c r="M308" s="125"/>
      <c r="N308" s="125"/>
      <c r="O308" s="125"/>
      <c r="P308" s="125"/>
      <c r="Q308" s="125"/>
      <c r="R308" s="125"/>
      <c r="S308" s="125"/>
      <c r="T308" s="125"/>
      <c r="U308" s="125"/>
      <c r="V308" s="125"/>
    </row>
    <row r="309" spans="1:22" ht="12">
      <c r="A309" s="125"/>
      <c r="B309" s="125"/>
      <c r="C309" s="125"/>
      <c r="D309" s="125"/>
      <c r="E309" s="125"/>
      <c r="F309" s="125"/>
      <c r="G309" s="125"/>
      <c r="H309" s="125"/>
      <c r="I309" s="125"/>
      <c r="J309" s="125"/>
      <c r="K309" s="125"/>
      <c r="L309" s="125"/>
      <c r="M309" s="125"/>
      <c r="N309" s="125"/>
      <c r="O309" s="125"/>
      <c r="P309" s="125"/>
      <c r="Q309" s="125"/>
      <c r="R309" s="125"/>
      <c r="S309" s="125"/>
      <c r="T309" s="125"/>
      <c r="U309" s="125"/>
      <c r="V309" s="125"/>
    </row>
    <row r="310" spans="1:22" ht="12">
      <c r="A310" s="125"/>
      <c r="B310" s="125"/>
      <c r="C310" s="125"/>
      <c r="D310" s="125"/>
      <c r="E310" s="125"/>
      <c r="F310" s="125"/>
      <c r="G310" s="125"/>
      <c r="H310" s="125"/>
      <c r="I310" s="125"/>
      <c r="J310" s="125"/>
      <c r="K310" s="125"/>
      <c r="L310" s="125"/>
      <c r="M310" s="125"/>
      <c r="N310" s="125"/>
      <c r="O310" s="125"/>
      <c r="P310" s="125"/>
      <c r="Q310" s="125"/>
      <c r="R310" s="125"/>
      <c r="S310" s="125"/>
      <c r="T310" s="125"/>
      <c r="U310" s="125"/>
      <c r="V310" s="125"/>
    </row>
    <row r="311" spans="1:22" ht="12">
      <c r="A311" s="125"/>
      <c r="B311" s="125"/>
      <c r="C311" s="125"/>
      <c r="D311" s="125"/>
      <c r="E311" s="125"/>
      <c r="F311" s="125"/>
      <c r="G311" s="125"/>
      <c r="H311" s="125"/>
      <c r="I311" s="125"/>
      <c r="J311" s="125"/>
      <c r="K311" s="125"/>
      <c r="L311" s="125"/>
      <c r="M311" s="125"/>
      <c r="N311" s="125"/>
      <c r="O311" s="125"/>
      <c r="P311" s="125"/>
      <c r="Q311" s="125"/>
      <c r="R311" s="125"/>
      <c r="S311" s="125"/>
      <c r="T311" s="125"/>
      <c r="U311" s="125"/>
      <c r="V311" s="125"/>
    </row>
    <row r="312" spans="1:22" ht="12">
      <c r="A312" s="125"/>
      <c r="B312" s="125"/>
      <c r="C312" s="125"/>
      <c r="D312" s="125"/>
      <c r="E312" s="125"/>
      <c r="F312" s="125"/>
      <c r="G312" s="125"/>
      <c r="H312" s="125"/>
      <c r="I312" s="125"/>
      <c r="J312" s="125"/>
      <c r="K312" s="125"/>
      <c r="L312" s="125"/>
      <c r="M312" s="125"/>
      <c r="N312" s="125"/>
      <c r="O312" s="125"/>
      <c r="P312" s="125"/>
      <c r="Q312" s="125"/>
      <c r="R312" s="125"/>
      <c r="S312" s="125"/>
      <c r="T312" s="125"/>
      <c r="U312" s="125"/>
      <c r="V312" s="125"/>
    </row>
    <row r="313" spans="1:22" ht="12">
      <c r="A313" s="125"/>
      <c r="B313" s="125"/>
      <c r="C313" s="125"/>
      <c r="D313" s="125"/>
      <c r="E313" s="125"/>
      <c r="F313" s="125"/>
      <c r="G313" s="125"/>
      <c r="H313" s="125"/>
      <c r="I313" s="125"/>
      <c r="J313" s="125"/>
      <c r="K313" s="125"/>
      <c r="L313" s="125"/>
      <c r="M313" s="125"/>
      <c r="N313" s="125"/>
      <c r="O313" s="125"/>
      <c r="P313" s="125"/>
      <c r="Q313" s="125"/>
      <c r="R313" s="125"/>
      <c r="S313" s="125"/>
      <c r="T313" s="125"/>
      <c r="U313" s="125"/>
      <c r="V313" s="125"/>
    </row>
    <row r="314" spans="1:22" ht="12">
      <c r="A314" s="125"/>
      <c r="B314" s="125"/>
      <c r="C314" s="125"/>
      <c r="D314" s="125"/>
      <c r="E314" s="125"/>
      <c r="F314" s="125"/>
      <c r="G314" s="125"/>
      <c r="H314" s="125"/>
      <c r="I314" s="125"/>
      <c r="J314" s="125"/>
      <c r="K314" s="125"/>
      <c r="L314" s="125"/>
      <c r="M314" s="125"/>
      <c r="N314" s="125"/>
      <c r="O314" s="125"/>
      <c r="P314" s="125"/>
      <c r="Q314" s="125"/>
      <c r="R314" s="125"/>
      <c r="S314" s="125"/>
      <c r="T314" s="125"/>
      <c r="U314" s="125"/>
      <c r="V314" s="125"/>
    </row>
    <row r="315" spans="1:22" ht="12">
      <c r="A315" s="125"/>
      <c r="B315" s="125"/>
      <c r="C315" s="125"/>
      <c r="D315" s="125"/>
      <c r="E315" s="125"/>
      <c r="F315" s="125"/>
      <c r="G315" s="125"/>
      <c r="H315" s="125"/>
      <c r="I315" s="125"/>
      <c r="J315" s="125"/>
      <c r="K315" s="125"/>
      <c r="L315" s="125"/>
      <c r="M315" s="125"/>
      <c r="N315" s="125"/>
      <c r="O315" s="125"/>
      <c r="P315" s="125"/>
      <c r="Q315" s="125"/>
      <c r="R315" s="125"/>
      <c r="S315" s="125"/>
      <c r="T315" s="125"/>
      <c r="U315" s="125"/>
      <c r="V315" s="125"/>
    </row>
    <row r="316" spans="1:22" ht="12">
      <c r="A316" s="125"/>
      <c r="B316" s="125"/>
      <c r="C316" s="125"/>
      <c r="D316" s="125"/>
      <c r="E316" s="125"/>
      <c r="F316" s="125"/>
      <c r="G316" s="125"/>
      <c r="H316" s="125"/>
      <c r="I316" s="125"/>
      <c r="J316" s="125"/>
      <c r="K316" s="125"/>
      <c r="L316" s="125"/>
      <c r="M316" s="125"/>
      <c r="N316" s="125"/>
      <c r="O316" s="125"/>
      <c r="P316" s="125"/>
      <c r="Q316" s="125"/>
      <c r="R316" s="125"/>
      <c r="S316" s="125"/>
      <c r="T316" s="125"/>
      <c r="U316" s="125"/>
      <c r="V316" s="125"/>
    </row>
    <row r="317" spans="1:22" ht="12">
      <c r="A317" s="125"/>
      <c r="B317" s="125"/>
      <c r="C317" s="125"/>
      <c r="D317" s="125"/>
      <c r="E317" s="125"/>
      <c r="F317" s="125"/>
      <c r="G317" s="125"/>
      <c r="H317" s="125"/>
      <c r="I317" s="125"/>
      <c r="J317" s="125"/>
      <c r="K317" s="125"/>
      <c r="L317" s="125"/>
      <c r="M317" s="125"/>
      <c r="N317" s="125"/>
      <c r="O317" s="125"/>
      <c r="P317" s="125"/>
      <c r="Q317" s="125"/>
      <c r="R317" s="125"/>
      <c r="S317" s="125"/>
      <c r="T317" s="125"/>
      <c r="U317" s="125"/>
      <c r="V317" s="125"/>
    </row>
    <row r="318" spans="1:22" ht="12">
      <c r="A318" s="125"/>
      <c r="B318" s="125"/>
      <c r="C318" s="125"/>
      <c r="D318" s="125"/>
      <c r="E318" s="125"/>
      <c r="F318" s="125"/>
      <c r="G318" s="125"/>
      <c r="H318" s="125"/>
      <c r="I318" s="125"/>
      <c r="J318" s="125"/>
      <c r="K318" s="125"/>
      <c r="L318" s="125"/>
      <c r="M318" s="125"/>
      <c r="N318" s="125"/>
      <c r="O318" s="125"/>
      <c r="P318" s="125"/>
      <c r="Q318" s="125"/>
      <c r="R318" s="125"/>
      <c r="S318" s="125"/>
      <c r="T318" s="125"/>
      <c r="U318" s="125"/>
      <c r="V318" s="125"/>
    </row>
    <row r="319" spans="1:22" ht="12">
      <c r="A319" s="125"/>
      <c r="B319" s="125"/>
      <c r="C319" s="125"/>
      <c r="D319" s="125"/>
      <c r="E319" s="125"/>
      <c r="F319" s="125"/>
      <c r="G319" s="125"/>
      <c r="H319" s="125"/>
      <c r="I319" s="125"/>
      <c r="J319" s="125"/>
      <c r="K319" s="125"/>
      <c r="L319" s="125"/>
      <c r="M319" s="125"/>
      <c r="N319" s="125"/>
      <c r="O319" s="125"/>
      <c r="P319" s="125"/>
      <c r="Q319" s="125"/>
      <c r="R319" s="125"/>
      <c r="S319" s="125"/>
      <c r="T319" s="125"/>
      <c r="U319" s="125"/>
      <c r="V319" s="125"/>
    </row>
    <row r="320" spans="1:22" ht="12">
      <c r="A320" s="125"/>
      <c r="B320" s="125"/>
      <c r="C320" s="125"/>
      <c r="D320" s="125"/>
      <c r="E320" s="125"/>
      <c r="F320" s="125"/>
      <c r="G320" s="125"/>
      <c r="H320" s="125"/>
      <c r="I320" s="125"/>
      <c r="J320" s="125"/>
      <c r="K320" s="125"/>
      <c r="L320" s="125"/>
      <c r="M320" s="125"/>
      <c r="N320" s="125"/>
      <c r="O320" s="125"/>
      <c r="P320" s="125"/>
      <c r="Q320" s="125"/>
      <c r="R320" s="125"/>
      <c r="S320" s="125"/>
      <c r="T320" s="125"/>
      <c r="U320" s="125"/>
      <c r="V320" s="125"/>
    </row>
    <row r="321" spans="1:22" ht="12">
      <c r="A321" s="125"/>
      <c r="B321" s="125"/>
      <c r="C321" s="125"/>
      <c r="D321" s="125"/>
      <c r="E321" s="125"/>
      <c r="F321" s="125"/>
      <c r="G321" s="125"/>
      <c r="H321" s="125"/>
      <c r="I321" s="125"/>
      <c r="J321" s="125"/>
      <c r="K321" s="125"/>
      <c r="L321" s="125"/>
      <c r="M321" s="125"/>
      <c r="N321" s="125"/>
      <c r="O321" s="125"/>
      <c r="P321" s="125"/>
      <c r="Q321" s="125"/>
      <c r="R321" s="125"/>
      <c r="S321" s="125"/>
      <c r="T321" s="125"/>
      <c r="U321" s="125"/>
      <c r="V321" s="125"/>
    </row>
    <row r="322" spans="1:22" ht="12">
      <c r="A322" s="125"/>
      <c r="B322" s="125"/>
      <c r="C322" s="125"/>
      <c r="D322" s="125"/>
      <c r="E322" s="125"/>
      <c r="F322" s="125"/>
      <c r="G322" s="125"/>
      <c r="H322" s="125"/>
      <c r="I322" s="125"/>
      <c r="J322" s="125"/>
      <c r="K322" s="125"/>
      <c r="L322" s="125"/>
      <c r="M322" s="125"/>
      <c r="N322" s="125"/>
      <c r="O322" s="125"/>
      <c r="P322" s="125"/>
      <c r="Q322" s="125"/>
      <c r="R322" s="125"/>
      <c r="S322" s="125"/>
      <c r="T322" s="125"/>
      <c r="U322" s="125"/>
      <c r="V322" s="125"/>
    </row>
    <row r="323" spans="1:22" ht="12">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row>
    <row r="324" spans="1:22" ht="12">
      <c r="A324" s="125"/>
      <c r="B324" s="125"/>
      <c r="C324" s="125"/>
      <c r="D324" s="125"/>
      <c r="E324" s="125"/>
      <c r="F324" s="125"/>
      <c r="G324" s="125"/>
      <c r="H324" s="125"/>
      <c r="I324" s="125"/>
      <c r="J324" s="125"/>
      <c r="K324" s="125"/>
      <c r="L324" s="125"/>
      <c r="M324" s="125"/>
      <c r="N324" s="125"/>
      <c r="O324" s="125"/>
      <c r="P324" s="125"/>
      <c r="Q324" s="125"/>
      <c r="R324" s="125"/>
      <c r="S324" s="125"/>
      <c r="T324" s="125"/>
      <c r="U324" s="125"/>
      <c r="V324" s="125"/>
    </row>
    <row r="325" spans="1:22" ht="12">
      <c r="A325" s="125"/>
      <c r="B325" s="125"/>
      <c r="C325" s="125"/>
      <c r="D325" s="125"/>
      <c r="E325" s="125"/>
      <c r="F325" s="125"/>
      <c r="G325" s="125"/>
      <c r="H325" s="125"/>
      <c r="I325" s="125"/>
      <c r="J325" s="125"/>
      <c r="K325" s="125"/>
      <c r="L325" s="125"/>
      <c r="M325" s="125"/>
      <c r="N325" s="125"/>
      <c r="O325" s="125"/>
      <c r="P325" s="125"/>
      <c r="Q325" s="125"/>
      <c r="R325" s="125"/>
      <c r="S325" s="125"/>
      <c r="T325" s="125"/>
      <c r="U325" s="125"/>
      <c r="V325" s="125"/>
    </row>
    <row r="326" spans="1:22" ht="12">
      <c r="A326" s="125"/>
      <c r="B326" s="125"/>
      <c r="C326" s="125"/>
      <c r="D326" s="125"/>
      <c r="E326" s="125"/>
      <c r="F326" s="125"/>
      <c r="G326" s="125"/>
      <c r="H326" s="125"/>
      <c r="I326" s="125"/>
      <c r="J326" s="125"/>
      <c r="K326" s="125"/>
      <c r="L326" s="125"/>
      <c r="M326" s="125"/>
      <c r="N326" s="125"/>
      <c r="O326" s="125"/>
      <c r="P326" s="125"/>
      <c r="Q326" s="125"/>
      <c r="R326" s="125"/>
      <c r="S326" s="125"/>
      <c r="T326" s="125"/>
      <c r="U326" s="125"/>
      <c r="V326" s="125"/>
    </row>
    <row r="327" spans="1:22" ht="12">
      <c r="A327" s="125"/>
      <c r="B327" s="125"/>
      <c r="C327" s="125"/>
      <c r="D327" s="125"/>
      <c r="E327" s="125"/>
      <c r="F327" s="125"/>
      <c r="G327" s="125"/>
      <c r="H327" s="125"/>
      <c r="I327" s="125"/>
      <c r="J327" s="125"/>
      <c r="K327" s="125"/>
      <c r="L327" s="125"/>
      <c r="M327" s="125"/>
      <c r="N327" s="125"/>
      <c r="O327" s="125"/>
      <c r="P327" s="125"/>
      <c r="Q327" s="125"/>
      <c r="R327" s="125"/>
      <c r="S327" s="125"/>
      <c r="T327" s="125"/>
      <c r="U327" s="125"/>
      <c r="V327" s="125"/>
    </row>
    <row r="328" spans="1:22" ht="12">
      <c r="A328" s="125"/>
      <c r="B328" s="125"/>
      <c r="C328" s="125"/>
      <c r="D328" s="125"/>
      <c r="E328" s="125"/>
      <c r="F328" s="125"/>
      <c r="G328" s="125"/>
      <c r="H328" s="125"/>
      <c r="I328" s="125"/>
      <c r="J328" s="125"/>
      <c r="K328" s="125"/>
      <c r="L328" s="125"/>
      <c r="M328" s="125"/>
      <c r="N328" s="125"/>
      <c r="O328" s="125"/>
      <c r="P328" s="125"/>
      <c r="Q328" s="125"/>
      <c r="R328" s="125"/>
      <c r="S328" s="125"/>
      <c r="T328" s="125"/>
      <c r="U328" s="125"/>
      <c r="V328" s="125"/>
    </row>
    <row r="329" spans="1:22" ht="12">
      <c r="A329" s="125"/>
      <c r="B329" s="125"/>
      <c r="C329" s="125"/>
      <c r="D329" s="125"/>
      <c r="E329" s="125"/>
      <c r="F329" s="125"/>
      <c r="G329" s="125"/>
      <c r="H329" s="125"/>
      <c r="I329" s="125"/>
      <c r="J329" s="125"/>
      <c r="K329" s="125"/>
      <c r="L329" s="125"/>
      <c r="M329" s="125"/>
      <c r="N329" s="125"/>
      <c r="O329" s="125"/>
      <c r="P329" s="125"/>
      <c r="Q329" s="125"/>
      <c r="R329" s="125"/>
      <c r="S329" s="125"/>
      <c r="T329" s="125"/>
      <c r="U329" s="125"/>
      <c r="V329" s="125"/>
    </row>
    <row r="330" spans="1:22" ht="12">
      <c r="A330" s="125"/>
      <c r="B330" s="125"/>
      <c r="C330" s="125"/>
      <c r="D330" s="125"/>
      <c r="E330" s="125"/>
      <c r="F330" s="125"/>
      <c r="G330" s="125"/>
      <c r="H330" s="125"/>
      <c r="I330" s="125"/>
      <c r="J330" s="125"/>
      <c r="K330" s="125"/>
      <c r="L330" s="125"/>
      <c r="M330" s="125"/>
      <c r="N330" s="125"/>
      <c r="O330" s="125"/>
      <c r="P330" s="125"/>
      <c r="Q330" s="125"/>
      <c r="R330" s="125"/>
      <c r="S330" s="125"/>
      <c r="T330" s="125"/>
      <c r="U330" s="125"/>
      <c r="V330" s="125"/>
    </row>
    <row r="331" spans="1:22" ht="12">
      <c r="A331" s="125"/>
      <c r="B331" s="125"/>
      <c r="C331" s="125"/>
      <c r="D331" s="125"/>
      <c r="E331" s="125"/>
      <c r="F331" s="125"/>
      <c r="G331" s="125"/>
      <c r="H331" s="125"/>
      <c r="I331" s="125"/>
      <c r="J331" s="125"/>
      <c r="K331" s="125"/>
      <c r="L331" s="125"/>
      <c r="M331" s="125"/>
      <c r="N331" s="125"/>
      <c r="O331" s="125"/>
      <c r="P331" s="125"/>
      <c r="Q331" s="125"/>
      <c r="R331" s="125"/>
      <c r="S331" s="125"/>
      <c r="T331" s="125"/>
      <c r="U331" s="125"/>
      <c r="V331" s="125"/>
    </row>
    <row r="332" spans="1:22" ht="12">
      <c r="A332" s="125"/>
      <c r="B332" s="125"/>
      <c r="C332" s="125"/>
      <c r="D332" s="125"/>
      <c r="E332" s="125"/>
      <c r="F332" s="125"/>
      <c r="G332" s="125"/>
      <c r="H332" s="125"/>
      <c r="I332" s="125"/>
      <c r="J332" s="125"/>
      <c r="K332" s="125"/>
      <c r="L332" s="125"/>
      <c r="M332" s="125"/>
      <c r="N332" s="125"/>
      <c r="O332" s="125"/>
      <c r="P332" s="125"/>
      <c r="Q332" s="125"/>
      <c r="R332" s="125"/>
      <c r="S332" s="125"/>
      <c r="T332" s="125"/>
      <c r="U332" s="125"/>
      <c r="V332" s="125"/>
    </row>
    <row r="333" spans="1:22" ht="12">
      <c r="A333" s="125"/>
      <c r="B333" s="125"/>
      <c r="C333" s="125"/>
      <c r="D333" s="125"/>
      <c r="E333" s="125"/>
      <c r="F333" s="125"/>
      <c r="G333" s="125"/>
      <c r="H333" s="125"/>
      <c r="I333" s="125"/>
      <c r="J333" s="125"/>
      <c r="K333" s="125"/>
      <c r="L333" s="125"/>
      <c r="M333" s="125"/>
      <c r="N333" s="125"/>
      <c r="O333" s="125"/>
      <c r="P333" s="125"/>
      <c r="Q333" s="125"/>
      <c r="R333" s="125"/>
      <c r="S333" s="125"/>
      <c r="T333" s="125"/>
      <c r="U333" s="125"/>
      <c r="V333" s="125"/>
    </row>
    <row r="334" spans="1:22" ht="12">
      <c r="A334" s="125"/>
      <c r="B334" s="125"/>
      <c r="C334" s="125"/>
      <c r="D334" s="125"/>
      <c r="E334" s="125"/>
      <c r="F334" s="125"/>
      <c r="G334" s="125"/>
      <c r="H334" s="125"/>
      <c r="I334" s="125"/>
      <c r="J334" s="125"/>
      <c r="K334" s="125"/>
      <c r="L334" s="125"/>
      <c r="M334" s="125"/>
      <c r="N334" s="125"/>
      <c r="O334" s="125"/>
      <c r="P334" s="125"/>
      <c r="Q334" s="125"/>
      <c r="R334" s="125"/>
      <c r="S334" s="125"/>
      <c r="T334" s="125"/>
      <c r="U334" s="125"/>
      <c r="V334" s="125"/>
    </row>
    <row r="335" spans="1:22" ht="12">
      <c r="A335" s="125"/>
      <c r="B335" s="125"/>
      <c r="C335" s="125"/>
      <c r="D335" s="125"/>
      <c r="E335" s="125"/>
      <c r="F335" s="125"/>
      <c r="G335" s="125"/>
      <c r="H335" s="125"/>
      <c r="I335" s="125"/>
      <c r="J335" s="125"/>
      <c r="K335" s="125"/>
      <c r="L335" s="125"/>
      <c r="M335" s="125"/>
      <c r="N335" s="125"/>
      <c r="O335" s="125"/>
      <c r="P335" s="125"/>
      <c r="Q335" s="125"/>
      <c r="R335" s="125"/>
      <c r="S335" s="125"/>
      <c r="T335" s="125"/>
      <c r="U335" s="125"/>
      <c r="V335" s="125"/>
    </row>
    <row r="336" spans="1:22" ht="12">
      <c r="A336" s="125"/>
      <c r="B336" s="125"/>
      <c r="C336" s="125"/>
      <c r="D336" s="125"/>
      <c r="E336" s="125"/>
      <c r="F336" s="125"/>
      <c r="G336" s="125"/>
      <c r="H336" s="125"/>
      <c r="I336" s="125"/>
      <c r="J336" s="125"/>
      <c r="K336" s="125"/>
      <c r="L336" s="125"/>
      <c r="M336" s="125"/>
      <c r="N336" s="125"/>
      <c r="O336" s="125"/>
      <c r="P336" s="125"/>
      <c r="Q336" s="125"/>
      <c r="R336" s="125"/>
      <c r="S336" s="125"/>
      <c r="T336" s="125"/>
      <c r="U336" s="125"/>
      <c r="V336" s="125"/>
    </row>
    <row r="337" spans="1:22" ht="12">
      <c r="A337" s="125"/>
      <c r="B337" s="125"/>
      <c r="C337" s="125"/>
      <c r="D337" s="125"/>
      <c r="E337" s="125"/>
      <c r="F337" s="125"/>
      <c r="G337" s="125"/>
      <c r="H337" s="125"/>
      <c r="I337" s="125"/>
      <c r="J337" s="125"/>
      <c r="K337" s="125"/>
      <c r="L337" s="125"/>
      <c r="M337" s="125"/>
      <c r="N337" s="125"/>
      <c r="O337" s="125"/>
      <c r="P337" s="125"/>
      <c r="Q337" s="125"/>
      <c r="R337" s="125"/>
      <c r="S337" s="125"/>
      <c r="T337" s="125"/>
      <c r="U337" s="125"/>
      <c r="V337" s="125"/>
    </row>
    <row r="338" spans="1:22" ht="12">
      <c r="A338" s="125"/>
      <c r="B338" s="125"/>
      <c r="C338" s="125"/>
      <c r="D338" s="125"/>
      <c r="E338" s="125"/>
      <c r="F338" s="125"/>
      <c r="G338" s="125"/>
      <c r="H338" s="125"/>
      <c r="I338" s="125"/>
      <c r="J338" s="125"/>
      <c r="K338" s="125"/>
      <c r="L338" s="125"/>
      <c r="M338" s="125"/>
      <c r="N338" s="125"/>
      <c r="O338" s="125"/>
      <c r="P338" s="125"/>
      <c r="Q338" s="125"/>
      <c r="R338" s="125"/>
      <c r="S338" s="125"/>
      <c r="T338" s="125"/>
      <c r="U338" s="125"/>
      <c r="V338" s="125"/>
    </row>
    <row r="339" spans="1:22" ht="12">
      <c r="A339" s="125"/>
      <c r="B339" s="125"/>
      <c r="C339" s="125"/>
      <c r="D339" s="125"/>
      <c r="E339" s="125"/>
      <c r="F339" s="125"/>
      <c r="G339" s="125"/>
      <c r="H339" s="125"/>
      <c r="I339" s="125"/>
      <c r="J339" s="125"/>
      <c r="K339" s="125"/>
      <c r="L339" s="125"/>
      <c r="M339" s="125"/>
      <c r="N339" s="125"/>
      <c r="O339" s="125"/>
      <c r="P339" s="125"/>
      <c r="Q339" s="125"/>
      <c r="R339" s="125"/>
      <c r="S339" s="125"/>
      <c r="T339" s="125"/>
      <c r="U339" s="125"/>
      <c r="V339" s="125"/>
    </row>
    <row r="340" spans="1:22" ht="12">
      <c r="A340" s="125"/>
      <c r="B340" s="125"/>
      <c r="C340" s="125"/>
      <c r="D340" s="125"/>
      <c r="E340" s="125"/>
      <c r="F340" s="125"/>
      <c r="G340" s="125"/>
      <c r="H340" s="125"/>
      <c r="I340" s="125"/>
      <c r="J340" s="125"/>
      <c r="K340" s="125"/>
      <c r="L340" s="125"/>
      <c r="M340" s="125"/>
      <c r="N340" s="125"/>
      <c r="O340" s="125"/>
      <c r="P340" s="125"/>
      <c r="Q340" s="125"/>
      <c r="R340" s="125"/>
      <c r="S340" s="125"/>
      <c r="T340" s="125"/>
      <c r="U340" s="125"/>
      <c r="V340" s="125"/>
    </row>
    <row r="341" spans="1:22" ht="12">
      <c r="A341" s="125"/>
      <c r="B341" s="125"/>
      <c r="C341" s="125"/>
      <c r="D341" s="125"/>
      <c r="E341" s="125"/>
      <c r="F341" s="125"/>
      <c r="G341" s="125"/>
      <c r="H341" s="125"/>
      <c r="I341" s="125"/>
      <c r="J341" s="125"/>
      <c r="K341" s="125"/>
      <c r="L341" s="125"/>
      <c r="M341" s="125"/>
      <c r="N341" s="125"/>
      <c r="O341" s="125"/>
      <c r="P341" s="125"/>
      <c r="Q341" s="125"/>
      <c r="R341" s="125"/>
      <c r="S341" s="125"/>
      <c r="T341" s="125"/>
      <c r="U341" s="125"/>
      <c r="V341" s="125"/>
    </row>
    <row r="342" spans="1:22" ht="12">
      <c r="A342" s="125"/>
      <c r="B342" s="125"/>
      <c r="C342" s="125"/>
      <c r="D342" s="125"/>
      <c r="E342" s="125"/>
      <c r="F342" s="125"/>
      <c r="G342" s="125"/>
      <c r="H342" s="125"/>
      <c r="I342" s="125"/>
      <c r="J342" s="125"/>
      <c r="K342" s="125"/>
      <c r="L342" s="125"/>
      <c r="M342" s="125"/>
      <c r="N342" s="125"/>
      <c r="O342" s="125"/>
      <c r="P342" s="125"/>
      <c r="Q342" s="125"/>
      <c r="R342" s="125"/>
      <c r="S342" s="125"/>
      <c r="T342" s="125"/>
      <c r="U342" s="125"/>
      <c r="V342" s="125"/>
    </row>
    <row r="343" spans="1:22" ht="12">
      <c r="A343" s="125"/>
      <c r="B343" s="125"/>
      <c r="C343" s="125"/>
      <c r="D343" s="125"/>
      <c r="E343" s="125"/>
      <c r="F343" s="125"/>
      <c r="G343" s="125"/>
      <c r="H343" s="125"/>
      <c r="I343" s="125"/>
      <c r="J343" s="125"/>
      <c r="K343" s="125"/>
      <c r="L343" s="125"/>
      <c r="M343" s="125"/>
      <c r="N343" s="125"/>
      <c r="O343" s="125"/>
      <c r="P343" s="125"/>
      <c r="Q343" s="125"/>
      <c r="R343" s="125"/>
      <c r="S343" s="125"/>
      <c r="T343" s="125"/>
      <c r="U343" s="125"/>
      <c r="V343" s="125"/>
    </row>
    <row r="344" spans="1:22" ht="12">
      <c r="A344" s="125"/>
      <c r="B344" s="125"/>
      <c r="C344" s="125"/>
      <c r="D344" s="125"/>
      <c r="E344" s="125"/>
      <c r="F344" s="125"/>
      <c r="G344" s="125"/>
      <c r="H344" s="125"/>
      <c r="I344" s="125"/>
      <c r="J344" s="125"/>
      <c r="K344" s="125"/>
      <c r="L344" s="125"/>
      <c r="M344" s="125"/>
      <c r="N344" s="125"/>
      <c r="O344" s="125"/>
      <c r="P344" s="125"/>
      <c r="Q344" s="125"/>
      <c r="R344" s="125"/>
      <c r="S344" s="125"/>
      <c r="T344" s="125"/>
      <c r="U344" s="125"/>
      <c r="V344" s="125"/>
    </row>
    <row r="345" spans="1:22" ht="12">
      <c r="A345" s="125"/>
      <c r="B345" s="125"/>
      <c r="C345" s="125"/>
      <c r="D345" s="125"/>
      <c r="E345" s="125"/>
      <c r="F345" s="125"/>
      <c r="G345" s="125"/>
      <c r="H345" s="125"/>
      <c r="I345" s="125"/>
      <c r="J345" s="125"/>
      <c r="K345" s="125"/>
      <c r="L345" s="125"/>
      <c r="M345" s="125"/>
      <c r="N345" s="125"/>
      <c r="O345" s="125"/>
      <c r="P345" s="125"/>
      <c r="Q345" s="125"/>
      <c r="R345" s="125"/>
      <c r="S345" s="125"/>
      <c r="T345" s="125"/>
      <c r="U345" s="125"/>
      <c r="V345" s="125"/>
    </row>
    <row r="346" spans="1:22" ht="12">
      <c r="A346" s="125"/>
      <c r="B346" s="125"/>
      <c r="C346" s="125"/>
      <c r="D346" s="125"/>
      <c r="E346" s="125"/>
      <c r="F346" s="125"/>
      <c r="G346" s="125"/>
      <c r="H346" s="125"/>
      <c r="I346" s="125"/>
      <c r="J346" s="125"/>
      <c r="K346" s="125"/>
      <c r="L346" s="125"/>
      <c r="M346" s="125"/>
      <c r="N346" s="125"/>
      <c r="O346" s="125"/>
      <c r="P346" s="125"/>
      <c r="Q346" s="125"/>
      <c r="R346" s="125"/>
      <c r="S346" s="125"/>
      <c r="T346" s="125"/>
      <c r="U346" s="125"/>
      <c r="V346" s="125"/>
    </row>
    <row r="347" spans="1:22" ht="12">
      <c r="A347" s="125"/>
      <c r="B347" s="125"/>
      <c r="C347" s="125"/>
      <c r="D347" s="125"/>
      <c r="E347" s="125"/>
      <c r="F347" s="125"/>
      <c r="G347" s="125"/>
      <c r="H347" s="125"/>
      <c r="I347" s="125"/>
      <c r="J347" s="125"/>
      <c r="K347" s="125"/>
      <c r="L347" s="125"/>
      <c r="M347" s="125"/>
      <c r="N347" s="125"/>
      <c r="O347" s="125"/>
      <c r="P347" s="125"/>
      <c r="Q347" s="125"/>
      <c r="R347" s="125"/>
      <c r="S347" s="125"/>
      <c r="T347" s="125"/>
      <c r="U347" s="125"/>
      <c r="V347" s="125"/>
    </row>
    <row r="348" spans="1:22" ht="12">
      <c r="A348" s="125"/>
      <c r="B348" s="125"/>
      <c r="C348" s="125"/>
      <c r="D348" s="125"/>
      <c r="E348" s="125"/>
      <c r="F348" s="125"/>
      <c r="G348" s="125"/>
      <c r="H348" s="125"/>
      <c r="I348" s="125"/>
      <c r="J348" s="125"/>
      <c r="K348" s="125"/>
      <c r="L348" s="125"/>
      <c r="M348" s="125"/>
      <c r="N348" s="125"/>
      <c r="O348" s="125"/>
      <c r="P348" s="125"/>
      <c r="Q348" s="125"/>
      <c r="R348" s="125"/>
      <c r="S348" s="125"/>
      <c r="T348" s="125"/>
      <c r="U348" s="125"/>
      <c r="V348" s="125"/>
    </row>
    <row r="349" spans="1:22" ht="12">
      <c r="A349" s="125"/>
      <c r="B349" s="125"/>
      <c r="C349" s="125"/>
      <c r="D349" s="125"/>
      <c r="E349" s="125"/>
      <c r="F349" s="125"/>
      <c r="G349" s="125"/>
      <c r="H349" s="125"/>
      <c r="I349" s="125"/>
      <c r="J349" s="125"/>
      <c r="K349" s="125"/>
      <c r="L349" s="125"/>
      <c r="M349" s="125"/>
      <c r="N349" s="125"/>
      <c r="O349" s="125"/>
      <c r="P349" s="125"/>
      <c r="Q349" s="125"/>
      <c r="R349" s="125"/>
      <c r="S349" s="125"/>
      <c r="T349" s="125"/>
      <c r="U349" s="125"/>
      <c r="V349" s="125"/>
    </row>
    <row r="350" spans="1:22" ht="12">
      <c r="A350" s="125"/>
      <c r="B350" s="125"/>
      <c r="C350" s="125"/>
      <c r="D350" s="125"/>
      <c r="E350" s="125"/>
      <c r="F350" s="125"/>
      <c r="G350" s="125"/>
      <c r="H350" s="125"/>
      <c r="I350" s="125"/>
      <c r="J350" s="125"/>
      <c r="K350" s="125"/>
      <c r="L350" s="125"/>
      <c r="M350" s="125"/>
      <c r="N350" s="125"/>
      <c r="O350" s="125"/>
      <c r="P350" s="125"/>
      <c r="Q350" s="125"/>
      <c r="R350" s="125"/>
      <c r="S350" s="125"/>
      <c r="T350" s="125"/>
      <c r="U350" s="125"/>
      <c r="V350" s="125"/>
    </row>
    <row r="351" spans="1:22" ht="12">
      <c r="A351" s="125"/>
      <c r="B351" s="125"/>
      <c r="C351" s="125"/>
      <c r="D351" s="125"/>
      <c r="E351" s="125"/>
      <c r="F351" s="125"/>
      <c r="G351" s="125"/>
      <c r="H351" s="125"/>
      <c r="I351" s="125"/>
      <c r="J351" s="125"/>
      <c r="K351" s="125"/>
      <c r="L351" s="125"/>
      <c r="M351" s="125"/>
      <c r="N351" s="125"/>
      <c r="O351" s="125"/>
      <c r="P351" s="125"/>
      <c r="Q351" s="125"/>
      <c r="R351" s="125"/>
      <c r="S351" s="125"/>
      <c r="T351" s="125"/>
      <c r="U351" s="125"/>
      <c r="V351" s="125"/>
    </row>
    <row r="352" spans="1:22" ht="12">
      <c r="A352" s="125"/>
      <c r="B352" s="125"/>
      <c r="C352" s="125"/>
      <c r="D352" s="125"/>
      <c r="E352" s="125"/>
      <c r="F352" s="125"/>
      <c r="G352" s="125"/>
      <c r="H352" s="125"/>
      <c r="I352" s="125"/>
      <c r="J352" s="125"/>
      <c r="K352" s="125"/>
      <c r="L352" s="125"/>
      <c r="M352" s="125"/>
      <c r="N352" s="125"/>
      <c r="O352" s="125"/>
      <c r="P352" s="125"/>
      <c r="Q352" s="125"/>
      <c r="R352" s="125"/>
      <c r="S352" s="125"/>
      <c r="T352" s="125"/>
      <c r="U352" s="125"/>
      <c r="V352" s="125"/>
    </row>
    <row r="353" spans="1:22" ht="12">
      <c r="A353" s="125"/>
      <c r="B353" s="125"/>
      <c r="C353" s="125"/>
      <c r="D353" s="125"/>
      <c r="E353" s="125"/>
      <c r="F353" s="125"/>
      <c r="G353" s="125"/>
      <c r="H353" s="125"/>
      <c r="I353" s="125"/>
      <c r="J353" s="125"/>
      <c r="K353" s="125"/>
      <c r="L353" s="125"/>
      <c r="M353" s="125"/>
      <c r="N353" s="125"/>
      <c r="O353" s="125"/>
      <c r="P353" s="125"/>
      <c r="Q353" s="125"/>
      <c r="R353" s="125"/>
      <c r="S353" s="125"/>
      <c r="T353" s="125"/>
      <c r="U353" s="125"/>
      <c r="V353" s="125"/>
    </row>
    <row r="354" spans="1:22" ht="12">
      <c r="A354" s="125"/>
      <c r="B354" s="125"/>
      <c r="C354" s="125"/>
      <c r="D354" s="125"/>
      <c r="E354" s="125"/>
      <c r="F354" s="125"/>
      <c r="G354" s="125"/>
      <c r="H354" s="125"/>
      <c r="I354" s="125"/>
      <c r="J354" s="125"/>
      <c r="K354" s="125"/>
      <c r="L354" s="125"/>
      <c r="M354" s="125"/>
      <c r="N354" s="125"/>
      <c r="O354" s="125"/>
      <c r="P354" s="125"/>
      <c r="Q354" s="125"/>
      <c r="R354" s="125"/>
      <c r="S354" s="125"/>
      <c r="T354" s="125"/>
      <c r="U354" s="125"/>
      <c r="V354" s="125"/>
    </row>
    <row r="355" spans="1:22" ht="12">
      <c r="A355" s="125"/>
      <c r="B355" s="125"/>
      <c r="C355" s="125"/>
      <c r="D355" s="125"/>
      <c r="E355" s="125"/>
      <c r="F355" s="125"/>
      <c r="G355" s="125"/>
      <c r="H355" s="125"/>
      <c r="I355" s="125"/>
      <c r="J355" s="125"/>
      <c r="K355" s="125"/>
      <c r="L355" s="125"/>
      <c r="M355" s="125"/>
      <c r="N355" s="125"/>
      <c r="O355" s="125"/>
      <c r="P355" s="125"/>
      <c r="Q355" s="125"/>
      <c r="R355" s="125"/>
      <c r="S355" s="125"/>
      <c r="T355" s="125"/>
      <c r="U355" s="125"/>
      <c r="V355" s="125"/>
    </row>
    <row r="356" spans="1:22" ht="12">
      <c r="A356" s="125"/>
      <c r="B356" s="125"/>
      <c r="C356" s="125"/>
      <c r="D356" s="125"/>
      <c r="E356" s="125"/>
      <c r="F356" s="125"/>
      <c r="G356" s="125"/>
      <c r="H356" s="125"/>
      <c r="I356" s="125"/>
      <c r="J356" s="125"/>
      <c r="K356" s="125"/>
      <c r="L356" s="125"/>
      <c r="M356" s="125"/>
      <c r="N356" s="125"/>
      <c r="O356" s="125"/>
      <c r="P356" s="125"/>
      <c r="Q356" s="125"/>
      <c r="R356" s="125"/>
      <c r="S356" s="125"/>
      <c r="T356" s="125"/>
      <c r="U356" s="125"/>
      <c r="V356" s="125"/>
    </row>
    <row r="357" spans="1:22" ht="12">
      <c r="A357" s="125"/>
      <c r="B357" s="125"/>
      <c r="C357" s="125"/>
      <c r="D357" s="125"/>
      <c r="E357" s="125"/>
      <c r="F357" s="125"/>
      <c r="G357" s="125"/>
      <c r="H357" s="125"/>
      <c r="I357" s="125"/>
      <c r="J357" s="125"/>
      <c r="K357" s="125"/>
      <c r="L357" s="125"/>
      <c r="M357" s="125"/>
      <c r="N357" s="125"/>
      <c r="O357" s="125"/>
      <c r="P357" s="125"/>
      <c r="Q357" s="125"/>
      <c r="R357" s="125"/>
      <c r="S357" s="125"/>
      <c r="T357" s="125"/>
      <c r="U357" s="125"/>
      <c r="V357" s="125"/>
    </row>
    <row r="358" spans="1:22" ht="12">
      <c r="A358" s="125"/>
      <c r="B358" s="125"/>
      <c r="C358" s="125"/>
      <c r="D358" s="125"/>
      <c r="E358" s="125"/>
      <c r="F358" s="125"/>
      <c r="G358" s="125"/>
      <c r="H358" s="125"/>
      <c r="I358" s="125"/>
      <c r="J358" s="125"/>
      <c r="K358" s="125"/>
      <c r="L358" s="125"/>
      <c r="M358" s="125"/>
      <c r="N358" s="125"/>
      <c r="O358" s="125"/>
      <c r="P358" s="125"/>
      <c r="Q358" s="125"/>
      <c r="R358" s="125"/>
      <c r="S358" s="125"/>
      <c r="T358" s="125"/>
      <c r="U358" s="125"/>
      <c r="V358" s="125"/>
    </row>
    <row r="359" spans="1:22" ht="12">
      <c r="A359" s="125"/>
      <c r="B359" s="125"/>
      <c r="C359" s="125"/>
      <c r="D359" s="125"/>
      <c r="E359" s="125"/>
      <c r="F359" s="125"/>
      <c r="G359" s="125"/>
      <c r="H359" s="125"/>
      <c r="I359" s="125"/>
      <c r="J359" s="125"/>
      <c r="K359" s="125"/>
      <c r="L359" s="125"/>
      <c r="M359" s="125"/>
      <c r="N359" s="125"/>
      <c r="O359" s="125"/>
      <c r="P359" s="125"/>
      <c r="Q359" s="125"/>
      <c r="R359" s="125"/>
      <c r="S359" s="125"/>
      <c r="T359" s="125"/>
      <c r="U359" s="125"/>
      <c r="V359" s="125"/>
    </row>
    <row r="360" spans="1:22" ht="12">
      <c r="A360" s="125"/>
      <c r="B360" s="125"/>
      <c r="C360" s="125"/>
      <c r="D360" s="125"/>
      <c r="E360" s="125"/>
      <c r="F360" s="125"/>
      <c r="G360" s="125"/>
      <c r="H360" s="125"/>
      <c r="I360" s="125"/>
      <c r="J360" s="125"/>
      <c r="K360" s="125"/>
      <c r="L360" s="125"/>
      <c r="M360" s="125"/>
      <c r="N360" s="125"/>
      <c r="O360" s="125"/>
      <c r="P360" s="125"/>
      <c r="Q360" s="125"/>
      <c r="R360" s="125"/>
      <c r="S360" s="125"/>
      <c r="T360" s="125"/>
      <c r="U360" s="125"/>
      <c r="V360" s="125"/>
    </row>
    <row r="361" spans="1:22" ht="12">
      <c r="A361" s="125"/>
      <c r="B361" s="125"/>
      <c r="C361" s="125"/>
      <c r="D361" s="125"/>
      <c r="E361" s="125"/>
      <c r="F361" s="125"/>
      <c r="G361" s="125"/>
      <c r="H361" s="125"/>
      <c r="I361" s="125"/>
      <c r="J361" s="125"/>
      <c r="K361" s="125"/>
      <c r="L361" s="125"/>
      <c r="M361" s="125"/>
      <c r="N361" s="125"/>
      <c r="O361" s="125"/>
      <c r="P361" s="125"/>
      <c r="Q361" s="125"/>
      <c r="R361" s="125"/>
      <c r="S361" s="125"/>
      <c r="T361" s="125"/>
      <c r="U361" s="125"/>
      <c r="V361" s="125"/>
    </row>
    <row r="362" spans="1:22" ht="12">
      <c r="A362" s="125"/>
      <c r="B362" s="125"/>
      <c r="C362" s="125"/>
      <c r="D362" s="125"/>
      <c r="E362" s="125"/>
      <c r="F362" s="125"/>
      <c r="G362" s="125"/>
      <c r="H362" s="125"/>
      <c r="I362" s="125"/>
      <c r="J362" s="125"/>
      <c r="K362" s="125"/>
      <c r="L362" s="125"/>
      <c r="M362" s="125"/>
      <c r="N362" s="125"/>
      <c r="O362" s="125"/>
      <c r="P362" s="125"/>
      <c r="Q362" s="125"/>
      <c r="R362" s="125"/>
      <c r="S362" s="125"/>
      <c r="T362" s="125"/>
      <c r="U362" s="125"/>
      <c r="V362" s="125"/>
    </row>
    <row r="363" spans="1:22" ht="12">
      <c r="A363" s="125"/>
      <c r="B363" s="125"/>
      <c r="C363" s="125"/>
      <c r="D363" s="125"/>
      <c r="E363" s="125"/>
      <c r="F363" s="125"/>
      <c r="G363" s="125"/>
      <c r="H363" s="125"/>
      <c r="I363" s="125"/>
      <c r="J363" s="125"/>
      <c r="K363" s="125"/>
      <c r="L363" s="125"/>
      <c r="M363" s="125"/>
      <c r="N363" s="125"/>
      <c r="O363" s="125"/>
      <c r="P363" s="125"/>
      <c r="Q363" s="125"/>
      <c r="R363" s="125"/>
      <c r="S363" s="125"/>
      <c r="T363" s="125"/>
      <c r="U363" s="125"/>
      <c r="V363" s="125"/>
    </row>
    <row r="364" spans="1:22" ht="12">
      <c r="A364" s="125"/>
      <c r="B364" s="125"/>
      <c r="C364" s="125"/>
      <c r="D364" s="125"/>
      <c r="E364" s="125"/>
      <c r="F364" s="125"/>
      <c r="G364" s="125"/>
      <c r="H364" s="125"/>
      <c r="I364" s="125"/>
      <c r="J364" s="125"/>
      <c r="K364" s="125"/>
      <c r="L364" s="125"/>
      <c r="M364" s="125"/>
      <c r="N364" s="125"/>
      <c r="O364" s="125"/>
      <c r="P364" s="125"/>
      <c r="Q364" s="125"/>
      <c r="R364" s="125"/>
      <c r="S364" s="125"/>
      <c r="T364" s="125"/>
      <c r="U364" s="125"/>
      <c r="V364" s="125"/>
    </row>
    <row r="365" spans="1:22" ht="12">
      <c r="A365" s="125"/>
      <c r="B365" s="125"/>
      <c r="C365" s="125"/>
      <c r="D365" s="125"/>
      <c r="E365" s="125"/>
      <c r="F365" s="125"/>
      <c r="G365" s="125"/>
      <c r="H365" s="125"/>
      <c r="I365" s="125"/>
      <c r="J365" s="125"/>
      <c r="K365" s="125"/>
      <c r="L365" s="125"/>
      <c r="M365" s="125"/>
      <c r="N365" s="125"/>
      <c r="O365" s="125"/>
      <c r="P365" s="125"/>
      <c r="Q365" s="125"/>
      <c r="R365" s="125"/>
      <c r="S365" s="125"/>
      <c r="T365" s="125"/>
      <c r="U365" s="125"/>
      <c r="V365" s="125"/>
    </row>
    <row r="366" spans="1:22" ht="12">
      <c r="A366" s="125"/>
      <c r="B366" s="125"/>
      <c r="C366" s="125"/>
      <c r="D366" s="125"/>
      <c r="E366" s="125"/>
      <c r="F366" s="125"/>
      <c r="G366" s="125"/>
      <c r="H366" s="125"/>
      <c r="I366" s="125"/>
      <c r="J366" s="125"/>
      <c r="K366" s="125"/>
      <c r="L366" s="125"/>
      <c r="M366" s="125"/>
      <c r="N366" s="125"/>
      <c r="O366" s="125"/>
      <c r="P366" s="125"/>
      <c r="Q366" s="125"/>
      <c r="R366" s="125"/>
      <c r="S366" s="125"/>
      <c r="T366" s="125"/>
      <c r="U366" s="125"/>
      <c r="V366" s="125"/>
    </row>
    <row r="367" spans="1:22" ht="12">
      <c r="A367" s="125"/>
      <c r="B367" s="125"/>
      <c r="C367" s="125"/>
      <c r="D367" s="125"/>
      <c r="E367" s="125"/>
      <c r="F367" s="125"/>
      <c r="G367" s="125"/>
      <c r="H367" s="125"/>
      <c r="I367" s="125"/>
      <c r="J367" s="125"/>
      <c r="K367" s="125"/>
      <c r="L367" s="125"/>
      <c r="M367" s="125"/>
      <c r="N367" s="125"/>
      <c r="O367" s="125"/>
      <c r="P367" s="125"/>
      <c r="Q367" s="125"/>
      <c r="R367" s="125"/>
      <c r="S367" s="125"/>
      <c r="T367" s="125"/>
      <c r="U367" s="125"/>
      <c r="V367" s="125"/>
    </row>
    <row r="368" spans="1:22" ht="12">
      <c r="A368" s="125"/>
      <c r="B368" s="125"/>
      <c r="C368" s="125"/>
      <c r="D368" s="125"/>
      <c r="E368" s="125"/>
      <c r="F368" s="125"/>
      <c r="G368" s="125"/>
      <c r="H368" s="125"/>
      <c r="I368" s="125"/>
      <c r="J368" s="125"/>
      <c r="K368" s="125"/>
      <c r="L368" s="125"/>
      <c r="M368" s="125"/>
      <c r="N368" s="125"/>
      <c r="O368" s="125"/>
      <c r="P368" s="125"/>
      <c r="Q368" s="125"/>
      <c r="R368" s="125"/>
      <c r="S368" s="125"/>
      <c r="T368" s="125"/>
      <c r="U368" s="125"/>
      <c r="V368" s="125"/>
    </row>
    <row r="369" spans="1:22" ht="12">
      <c r="A369" s="125"/>
      <c r="B369" s="125"/>
      <c r="C369" s="125"/>
      <c r="D369" s="125"/>
      <c r="E369" s="125"/>
      <c r="F369" s="125"/>
      <c r="G369" s="125"/>
      <c r="H369" s="125"/>
      <c r="I369" s="125"/>
      <c r="J369" s="125"/>
      <c r="K369" s="125"/>
      <c r="L369" s="125"/>
      <c r="M369" s="125"/>
      <c r="N369" s="125"/>
      <c r="O369" s="125"/>
      <c r="P369" s="125"/>
      <c r="Q369" s="125"/>
      <c r="R369" s="125"/>
      <c r="S369" s="125"/>
      <c r="T369" s="125"/>
      <c r="U369" s="125"/>
      <c r="V369" s="125"/>
    </row>
    <row r="370" spans="1:22" ht="12">
      <c r="A370" s="125"/>
      <c r="B370" s="125"/>
      <c r="C370" s="125"/>
      <c r="D370" s="125"/>
      <c r="E370" s="125"/>
      <c r="F370" s="125"/>
      <c r="G370" s="125"/>
      <c r="H370" s="125"/>
      <c r="I370" s="125"/>
      <c r="J370" s="125"/>
      <c r="K370" s="125"/>
      <c r="L370" s="125"/>
      <c r="M370" s="125"/>
      <c r="N370" s="125"/>
      <c r="O370" s="125"/>
      <c r="P370" s="125"/>
      <c r="Q370" s="125"/>
      <c r="R370" s="125"/>
      <c r="S370" s="125"/>
      <c r="T370" s="125"/>
      <c r="U370" s="125"/>
      <c r="V370" s="125"/>
    </row>
    <row r="371" spans="1:22" ht="12">
      <c r="A371" s="125"/>
      <c r="B371" s="125"/>
      <c r="C371" s="125"/>
      <c r="D371" s="125"/>
      <c r="E371" s="125"/>
      <c r="F371" s="125"/>
      <c r="G371" s="125"/>
      <c r="H371" s="125"/>
      <c r="I371" s="125"/>
      <c r="J371" s="125"/>
      <c r="K371" s="125"/>
      <c r="L371" s="125"/>
      <c r="M371" s="125"/>
      <c r="N371" s="125"/>
      <c r="O371" s="125"/>
      <c r="P371" s="125"/>
      <c r="Q371" s="125"/>
      <c r="R371" s="125"/>
      <c r="S371" s="125"/>
      <c r="T371" s="125"/>
      <c r="U371" s="125"/>
      <c r="V371" s="125"/>
    </row>
    <row r="372" spans="1:22" ht="12">
      <c r="A372" s="125"/>
      <c r="B372" s="125"/>
      <c r="C372" s="125"/>
      <c r="D372" s="125"/>
      <c r="E372" s="125"/>
      <c r="F372" s="125"/>
      <c r="G372" s="125"/>
      <c r="H372" s="125"/>
      <c r="I372" s="125"/>
      <c r="J372" s="125"/>
      <c r="K372" s="125"/>
      <c r="L372" s="125"/>
      <c r="M372" s="125"/>
      <c r="N372" s="125"/>
      <c r="O372" s="125"/>
      <c r="P372" s="125"/>
      <c r="Q372" s="125"/>
      <c r="R372" s="125"/>
      <c r="S372" s="125"/>
      <c r="T372" s="125"/>
      <c r="U372" s="125"/>
      <c r="V372" s="125"/>
    </row>
    <row r="373" spans="1:22" ht="12">
      <c r="A373" s="125"/>
      <c r="B373" s="125"/>
      <c r="C373" s="125"/>
      <c r="D373" s="125"/>
      <c r="E373" s="125"/>
      <c r="F373" s="125"/>
      <c r="G373" s="125"/>
      <c r="H373" s="125"/>
      <c r="I373" s="125"/>
      <c r="J373" s="125"/>
      <c r="K373" s="125"/>
      <c r="L373" s="125"/>
      <c r="M373" s="125"/>
      <c r="N373" s="125"/>
      <c r="O373" s="125"/>
      <c r="P373" s="125"/>
      <c r="Q373" s="125"/>
      <c r="R373" s="125"/>
      <c r="S373" s="125"/>
      <c r="T373" s="125"/>
      <c r="U373" s="125"/>
      <c r="V373" s="125"/>
    </row>
    <row r="374" spans="1:22" ht="12">
      <c r="A374" s="125"/>
      <c r="B374" s="125"/>
      <c r="C374" s="125"/>
      <c r="D374" s="125"/>
      <c r="E374" s="125"/>
      <c r="F374" s="125"/>
      <c r="G374" s="125"/>
      <c r="H374" s="125"/>
      <c r="I374" s="125"/>
      <c r="J374" s="125"/>
      <c r="K374" s="125"/>
      <c r="L374" s="125"/>
      <c r="M374" s="125"/>
      <c r="N374" s="125"/>
      <c r="O374" s="125"/>
      <c r="P374" s="125"/>
      <c r="Q374" s="125"/>
      <c r="R374" s="125"/>
      <c r="S374" s="125"/>
      <c r="T374" s="125"/>
      <c r="U374" s="125"/>
      <c r="V374" s="125"/>
    </row>
    <row r="375" spans="1:22" ht="12">
      <c r="A375" s="125"/>
      <c r="B375" s="125"/>
      <c r="C375" s="125"/>
      <c r="D375" s="125"/>
      <c r="E375" s="125"/>
      <c r="F375" s="125"/>
      <c r="G375" s="125"/>
      <c r="H375" s="125"/>
      <c r="I375" s="125"/>
      <c r="J375" s="125"/>
      <c r="K375" s="125"/>
      <c r="L375" s="125"/>
      <c r="M375" s="125"/>
      <c r="N375" s="125"/>
      <c r="O375" s="125"/>
      <c r="P375" s="125"/>
      <c r="Q375" s="125"/>
      <c r="R375" s="125"/>
      <c r="S375" s="125"/>
      <c r="T375" s="125"/>
      <c r="U375" s="125"/>
      <c r="V375" s="125"/>
    </row>
    <row r="376" spans="1:22" ht="12">
      <c r="A376" s="125"/>
      <c r="B376" s="125"/>
      <c r="C376" s="125"/>
      <c r="D376" s="125"/>
      <c r="E376" s="125"/>
      <c r="F376" s="125"/>
      <c r="G376" s="125"/>
      <c r="H376" s="125"/>
      <c r="I376" s="125"/>
      <c r="J376" s="125"/>
      <c r="K376" s="125"/>
      <c r="L376" s="125"/>
      <c r="M376" s="125"/>
      <c r="N376" s="125"/>
      <c r="O376" s="125"/>
      <c r="P376" s="125"/>
      <c r="Q376" s="125"/>
      <c r="R376" s="125"/>
      <c r="S376" s="125"/>
      <c r="T376" s="125"/>
      <c r="U376" s="125"/>
      <c r="V376" s="125"/>
    </row>
    <row r="377" spans="1:22" ht="12">
      <c r="A377" s="125"/>
      <c r="B377" s="125"/>
      <c r="C377" s="125"/>
      <c r="D377" s="125"/>
      <c r="E377" s="125"/>
      <c r="F377" s="125"/>
      <c r="G377" s="125"/>
      <c r="H377" s="125"/>
      <c r="I377" s="125"/>
      <c r="J377" s="125"/>
      <c r="K377" s="125"/>
      <c r="L377" s="125"/>
      <c r="M377" s="125"/>
      <c r="N377" s="125"/>
      <c r="O377" s="125"/>
      <c r="P377" s="125"/>
      <c r="Q377" s="125"/>
      <c r="R377" s="125"/>
      <c r="S377" s="125"/>
      <c r="T377" s="125"/>
      <c r="U377" s="125"/>
      <c r="V377" s="125"/>
    </row>
    <row r="378" spans="1:22" ht="12">
      <c r="A378" s="125"/>
      <c r="B378" s="125"/>
      <c r="C378" s="125"/>
      <c r="D378" s="125"/>
      <c r="E378" s="125"/>
      <c r="F378" s="125"/>
      <c r="G378" s="125"/>
      <c r="H378" s="125"/>
      <c r="I378" s="125"/>
      <c r="J378" s="125"/>
      <c r="K378" s="125"/>
      <c r="L378" s="125"/>
      <c r="M378" s="125"/>
      <c r="N378" s="125"/>
      <c r="O378" s="125"/>
      <c r="P378" s="125"/>
      <c r="Q378" s="125"/>
      <c r="R378" s="125"/>
      <c r="S378" s="125"/>
      <c r="T378" s="125"/>
      <c r="U378" s="125"/>
      <c r="V378" s="125"/>
    </row>
    <row r="379" spans="1:22" ht="12">
      <c r="A379" s="125"/>
      <c r="B379" s="125"/>
      <c r="C379" s="125"/>
      <c r="D379" s="125"/>
      <c r="E379" s="125"/>
      <c r="F379" s="125"/>
      <c r="G379" s="125"/>
      <c r="H379" s="125"/>
      <c r="I379" s="125"/>
      <c r="J379" s="125"/>
      <c r="K379" s="125"/>
      <c r="L379" s="125"/>
      <c r="M379" s="125"/>
      <c r="N379" s="125"/>
      <c r="O379" s="125"/>
      <c r="P379" s="125"/>
      <c r="Q379" s="125"/>
      <c r="R379" s="125"/>
      <c r="S379" s="125"/>
      <c r="T379" s="125"/>
      <c r="U379" s="125"/>
      <c r="V379" s="125"/>
    </row>
    <row r="380" spans="1:22" ht="12">
      <c r="A380" s="125"/>
      <c r="B380" s="125"/>
      <c r="C380" s="125"/>
      <c r="D380" s="125"/>
      <c r="E380" s="125"/>
      <c r="F380" s="125"/>
      <c r="G380" s="125"/>
      <c r="H380" s="125"/>
      <c r="I380" s="125"/>
      <c r="J380" s="125"/>
      <c r="K380" s="125"/>
      <c r="L380" s="125"/>
      <c r="M380" s="125"/>
      <c r="N380" s="125"/>
      <c r="O380" s="125"/>
      <c r="P380" s="125"/>
      <c r="Q380" s="125"/>
      <c r="R380" s="125"/>
      <c r="S380" s="125"/>
      <c r="T380" s="125"/>
      <c r="U380" s="125"/>
      <c r="V380" s="125"/>
    </row>
    <row r="381" spans="1:22" ht="12">
      <c r="A381" s="125"/>
      <c r="B381" s="125"/>
      <c r="C381" s="125"/>
      <c r="D381" s="125"/>
      <c r="E381" s="125"/>
      <c r="F381" s="125"/>
      <c r="G381" s="125"/>
      <c r="H381" s="125"/>
      <c r="I381" s="125"/>
      <c r="J381" s="125"/>
      <c r="K381" s="125"/>
      <c r="L381" s="125"/>
      <c r="M381" s="125"/>
      <c r="N381" s="125"/>
      <c r="O381" s="125"/>
      <c r="P381" s="125"/>
      <c r="Q381" s="125"/>
      <c r="R381" s="125"/>
      <c r="S381" s="125"/>
      <c r="T381" s="125"/>
      <c r="U381" s="125"/>
      <c r="V381" s="125"/>
    </row>
    <row r="382" spans="1:22" ht="12">
      <c r="A382" s="125"/>
      <c r="B382" s="125"/>
      <c r="C382" s="125"/>
      <c r="D382" s="125"/>
      <c r="E382" s="125"/>
      <c r="F382" s="125"/>
      <c r="G382" s="125"/>
      <c r="H382" s="125"/>
      <c r="I382" s="125"/>
      <c r="J382" s="125"/>
      <c r="K382" s="125"/>
      <c r="L382" s="125"/>
      <c r="M382" s="125"/>
      <c r="N382" s="125"/>
      <c r="O382" s="125"/>
      <c r="P382" s="125"/>
      <c r="Q382" s="125"/>
      <c r="R382" s="125"/>
      <c r="S382" s="125"/>
      <c r="T382" s="125"/>
      <c r="U382" s="125"/>
      <c r="V382" s="125"/>
    </row>
    <row r="383" spans="1:22" ht="12">
      <c r="A383" s="125"/>
      <c r="B383" s="125"/>
      <c r="C383" s="125"/>
      <c r="D383" s="125"/>
      <c r="E383" s="125"/>
      <c r="F383" s="125"/>
      <c r="G383" s="125"/>
      <c r="H383" s="125"/>
      <c r="I383" s="125"/>
      <c r="J383" s="125"/>
      <c r="K383" s="125"/>
      <c r="L383" s="125"/>
      <c r="M383" s="125"/>
      <c r="N383" s="125"/>
      <c r="O383" s="125"/>
      <c r="P383" s="125"/>
      <c r="Q383" s="125"/>
      <c r="R383" s="125"/>
      <c r="S383" s="125"/>
      <c r="T383" s="125"/>
      <c r="U383" s="125"/>
      <c r="V383" s="125"/>
    </row>
    <row r="384" spans="1:22" ht="12">
      <c r="A384" s="125"/>
      <c r="B384" s="125"/>
      <c r="C384" s="125"/>
      <c r="D384" s="125"/>
      <c r="E384" s="125"/>
      <c r="F384" s="125"/>
      <c r="G384" s="125"/>
      <c r="H384" s="125"/>
      <c r="I384" s="125"/>
      <c r="J384" s="125"/>
      <c r="K384" s="125"/>
      <c r="L384" s="125"/>
      <c r="M384" s="125"/>
      <c r="N384" s="125"/>
      <c r="O384" s="125"/>
      <c r="P384" s="125"/>
      <c r="Q384" s="125"/>
      <c r="R384" s="125"/>
      <c r="S384" s="125"/>
      <c r="T384" s="125"/>
      <c r="U384" s="125"/>
      <c r="V384" s="125"/>
    </row>
    <row r="385" spans="1:22" ht="12">
      <c r="A385" s="125"/>
      <c r="B385" s="125"/>
      <c r="C385" s="125"/>
      <c r="D385" s="125"/>
      <c r="E385" s="125"/>
      <c r="F385" s="125"/>
      <c r="G385" s="125"/>
      <c r="H385" s="125"/>
      <c r="I385" s="125"/>
      <c r="J385" s="125"/>
      <c r="K385" s="125"/>
      <c r="L385" s="125"/>
      <c r="M385" s="125"/>
      <c r="N385" s="125"/>
      <c r="O385" s="125"/>
      <c r="P385" s="125"/>
      <c r="Q385" s="125"/>
      <c r="R385" s="125"/>
      <c r="S385" s="125"/>
      <c r="T385" s="125"/>
      <c r="U385" s="125"/>
      <c r="V385" s="125"/>
    </row>
    <row r="386" spans="1:22" ht="12">
      <c r="A386" s="125"/>
      <c r="B386" s="125"/>
      <c r="C386" s="125"/>
      <c r="D386" s="125"/>
      <c r="E386" s="125"/>
      <c r="F386" s="125"/>
      <c r="G386" s="125"/>
      <c r="H386" s="125"/>
      <c r="I386" s="125"/>
      <c r="J386" s="125"/>
      <c r="K386" s="125"/>
      <c r="L386" s="125"/>
      <c r="M386" s="125"/>
      <c r="N386" s="125"/>
      <c r="O386" s="125"/>
      <c r="P386" s="125"/>
      <c r="Q386" s="125"/>
      <c r="R386" s="125"/>
      <c r="S386" s="125"/>
      <c r="T386" s="125"/>
      <c r="U386" s="125"/>
      <c r="V386" s="125"/>
    </row>
    <row r="387" spans="1:22" ht="12">
      <c r="A387" s="125"/>
      <c r="B387" s="125"/>
      <c r="C387" s="125"/>
      <c r="D387" s="125"/>
      <c r="E387" s="125"/>
      <c r="F387" s="125"/>
      <c r="G387" s="125"/>
      <c r="H387" s="125"/>
      <c r="I387" s="125"/>
      <c r="J387" s="125"/>
      <c r="K387" s="125"/>
      <c r="L387" s="125"/>
      <c r="M387" s="125"/>
      <c r="N387" s="125"/>
      <c r="O387" s="125"/>
      <c r="P387" s="125"/>
      <c r="Q387" s="125"/>
      <c r="R387" s="125"/>
      <c r="S387" s="125"/>
      <c r="T387" s="125"/>
      <c r="U387" s="125"/>
      <c r="V387" s="125"/>
    </row>
    <row r="388" spans="1:22" ht="12">
      <c r="A388" s="125"/>
      <c r="B388" s="125"/>
      <c r="C388" s="125"/>
      <c r="D388" s="125"/>
      <c r="E388" s="125"/>
      <c r="F388" s="125"/>
      <c r="G388" s="125"/>
      <c r="H388" s="125"/>
      <c r="I388" s="125"/>
      <c r="J388" s="125"/>
      <c r="K388" s="125"/>
      <c r="L388" s="125"/>
      <c r="M388" s="125"/>
      <c r="N388" s="125"/>
      <c r="O388" s="125"/>
      <c r="P388" s="125"/>
      <c r="Q388" s="125"/>
      <c r="R388" s="125"/>
      <c r="S388" s="125"/>
      <c r="T388" s="125"/>
      <c r="U388" s="125"/>
      <c r="V388" s="125"/>
    </row>
    <row r="389" spans="1:22" ht="12">
      <c r="A389" s="125"/>
      <c r="B389" s="125"/>
      <c r="C389" s="125"/>
      <c r="D389" s="125"/>
      <c r="E389" s="125"/>
      <c r="F389" s="125"/>
      <c r="G389" s="125"/>
      <c r="H389" s="125"/>
      <c r="I389" s="125"/>
      <c r="J389" s="125"/>
      <c r="K389" s="125"/>
      <c r="L389" s="125"/>
      <c r="M389" s="125"/>
      <c r="N389" s="125"/>
      <c r="O389" s="125"/>
      <c r="P389" s="125"/>
      <c r="Q389" s="125"/>
      <c r="R389" s="125"/>
      <c r="S389" s="125"/>
      <c r="T389" s="125"/>
      <c r="U389" s="125"/>
      <c r="V389" s="125"/>
    </row>
    <row r="390" spans="1:22" ht="12">
      <c r="A390" s="125"/>
      <c r="B390" s="125"/>
      <c r="C390" s="125"/>
      <c r="D390" s="125"/>
      <c r="E390" s="125"/>
      <c r="F390" s="125"/>
      <c r="G390" s="125"/>
      <c r="H390" s="125"/>
      <c r="I390" s="125"/>
      <c r="J390" s="125"/>
      <c r="K390" s="125"/>
      <c r="L390" s="125"/>
      <c r="M390" s="125"/>
      <c r="N390" s="125"/>
      <c r="O390" s="125"/>
      <c r="P390" s="125"/>
      <c r="Q390" s="125"/>
      <c r="R390" s="125"/>
      <c r="S390" s="125"/>
      <c r="T390" s="125"/>
      <c r="U390" s="125"/>
      <c r="V390" s="125"/>
    </row>
    <row r="391" spans="1:22" ht="12">
      <c r="A391" s="125"/>
      <c r="B391" s="125"/>
      <c r="C391" s="125"/>
      <c r="D391" s="125"/>
      <c r="E391" s="125"/>
      <c r="F391" s="125"/>
      <c r="G391" s="125"/>
      <c r="H391" s="125"/>
      <c r="I391" s="125"/>
      <c r="J391" s="125"/>
      <c r="K391" s="125"/>
      <c r="L391" s="125"/>
      <c r="M391" s="125"/>
      <c r="N391" s="125"/>
      <c r="O391" s="125"/>
      <c r="P391" s="125"/>
      <c r="Q391" s="125"/>
      <c r="R391" s="125"/>
      <c r="S391" s="125"/>
      <c r="T391" s="125"/>
      <c r="U391" s="125"/>
      <c r="V391" s="125"/>
    </row>
    <row r="392" spans="1:22" ht="12">
      <c r="A392" s="125"/>
      <c r="B392" s="125"/>
      <c r="C392" s="125"/>
      <c r="D392" s="125"/>
      <c r="E392" s="125"/>
      <c r="F392" s="125"/>
      <c r="G392" s="125"/>
      <c r="H392" s="125"/>
      <c r="I392" s="125"/>
      <c r="J392" s="125"/>
      <c r="K392" s="125"/>
      <c r="L392" s="125"/>
      <c r="M392" s="125"/>
      <c r="N392" s="125"/>
      <c r="O392" s="125"/>
      <c r="P392" s="125"/>
      <c r="Q392" s="125"/>
      <c r="R392" s="125"/>
      <c r="S392" s="125"/>
      <c r="T392" s="125"/>
      <c r="U392" s="125"/>
      <c r="V392" s="125"/>
    </row>
    <row r="393" spans="1:22" ht="12">
      <c r="A393" s="125"/>
      <c r="B393" s="125"/>
      <c r="C393" s="125"/>
      <c r="D393" s="125"/>
      <c r="E393" s="125"/>
      <c r="F393" s="125"/>
      <c r="G393" s="125"/>
      <c r="H393" s="125"/>
      <c r="I393" s="125"/>
      <c r="J393" s="125"/>
      <c r="K393" s="125"/>
      <c r="L393" s="125"/>
      <c r="M393" s="125"/>
      <c r="N393" s="125"/>
      <c r="O393" s="125"/>
      <c r="P393" s="125"/>
      <c r="Q393" s="125"/>
      <c r="R393" s="125"/>
      <c r="S393" s="125"/>
      <c r="T393" s="125"/>
      <c r="U393" s="125"/>
      <c r="V393" s="125"/>
    </row>
    <row r="394" spans="1:22" ht="12">
      <c r="A394" s="125"/>
      <c r="B394" s="125"/>
      <c r="C394" s="125"/>
      <c r="D394" s="125"/>
      <c r="E394" s="125"/>
      <c r="F394" s="125"/>
      <c r="G394" s="125"/>
      <c r="H394" s="125"/>
      <c r="I394" s="125"/>
      <c r="J394" s="125"/>
      <c r="K394" s="125"/>
      <c r="L394" s="125"/>
      <c r="M394" s="125"/>
      <c r="N394" s="125"/>
      <c r="O394" s="125"/>
      <c r="P394" s="125"/>
      <c r="Q394" s="125"/>
      <c r="R394" s="125"/>
      <c r="S394" s="125"/>
      <c r="T394" s="125"/>
      <c r="U394" s="125"/>
      <c r="V394" s="125"/>
    </row>
    <row r="395" spans="1:22" ht="12">
      <c r="A395" s="125"/>
      <c r="B395" s="125"/>
      <c r="C395" s="125"/>
      <c r="D395" s="125"/>
      <c r="E395" s="125"/>
      <c r="F395" s="125"/>
      <c r="G395" s="125"/>
      <c r="H395" s="125"/>
      <c r="I395" s="125"/>
      <c r="J395" s="125"/>
      <c r="K395" s="125"/>
      <c r="L395" s="125"/>
      <c r="M395" s="125"/>
      <c r="N395" s="125"/>
      <c r="O395" s="125"/>
      <c r="P395" s="125"/>
      <c r="Q395" s="125"/>
      <c r="R395" s="125"/>
      <c r="S395" s="125"/>
      <c r="T395" s="125"/>
      <c r="U395" s="125"/>
      <c r="V395" s="125"/>
    </row>
    <row r="396" spans="1:22" ht="12">
      <c r="A396" s="125"/>
      <c r="B396" s="125"/>
      <c r="C396" s="125"/>
      <c r="D396" s="125"/>
      <c r="E396" s="125"/>
      <c r="F396" s="125"/>
      <c r="G396" s="125"/>
      <c r="H396" s="125"/>
      <c r="I396" s="125"/>
      <c r="J396" s="125"/>
      <c r="K396" s="125"/>
      <c r="L396" s="125"/>
      <c r="M396" s="125"/>
      <c r="N396" s="125"/>
      <c r="O396" s="125"/>
      <c r="P396" s="125"/>
      <c r="Q396" s="125"/>
      <c r="R396" s="125"/>
      <c r="S396" s="125"/>
      <c r="T396" s="125"/>
      <c r="U396" s="125"/>
      <c r="V396" s="125"/>
    </row>
    <row r="397" spans="1:22" ht="12">
      <c r="A397" s="125"/>
      <c r="B397" s="125"/>
      <c r="C397" s="125"/>
      <c r="D397" s="125"/>
      <c r="E397" s="125"/>
      <c r="F397" s="125"/>
      <c r="G397" s="125"/>
      <c r="H397" s="125"/>
      <c r="I397" s="125"/>
      <c r="J397" s="125"/>
      <c r="K397" s="125"/>
      <c r="L397" s="125"/>
      <c r="M397" s="125"/>
      <c r="N397" s="125"/>
      <c r="O397" s="125"/>
      <c r="P397" s="125"/>
      <c r="Q397" s="125"/>
      <c r="R397" s="125"/>
      <c r="S397" s="125"/>
      <c r="T397" s="125"/>
      <c r="U397" s="125"/>
      <c r="V397" s="125"/>
    </row>
    <row r="398" spans="1:22" ht="12">
      <c r="A398" s="125"/>
      <c r="B398" s="125"/>
      <c r="C398" s="125"/>
      <c r="D398" s="125"/>
      <c r="E398" s="125"/>
      <c r="F398" s="125"/>
      <c r="G398" s="125"/>
      <c r="H398" s="125"/>
      <c r="I398" s="125"/>
      <c r="J398" s="125"/>
      <c r="K398" s="125"/>
      <c r="L398" s="125"/>
      <c r="M398" s="125"/>
      <c r="N398" s="125"/>
      <c r="O398" s="125"/>
      <c r="P398" s="125"/>
      <c r="Q398" s="125"/>
      <c r="R398" s="125"/>
      <c r="S398" s="125"/>
      <c r="T398" s="125"/>
      <c r="U398" s="125"/>
      <c r="V398" s="125"/>
    </row>
    <row r="399" spans="1:22" ht="12">
      <c r="A399" s="125"/>
      <c r="B399" s="125"/>
      <c r="C399" s="125"/>
      <c r="D399" s="125"/>
      <c r="E399" s="125"/>
      <c r="F399" s="125"/>
      <c r="G399" s="125"/>
      <c r="H399" s="125"/>
      <c r="I399" s="125"/>
      <c r="J399" s="125"/>
      <c r="K399" s="125"/>
      <c r="L399" s="125"/>
      <c r="M399" s="125"/>
      <c r="N399" s="125"/>
      <c r="O399" s="125"/>
      <c r="P399" s="125"/>
      <c r="Q399" s="125"/>
      <c r="R399" s="125"/>
      <c r="S399" s="125"/>
      <c r="T399" s="125"/>
      <c r="U399" s="125"/>
      <c r="V399" s="125"/>
    </row>
    <row r="400" spans="1:22" ht="12">
      <c r="A400" s="125"/>
      <c r="B400" s="125"/>
      <c r="C400" s="125"/>
      <c r="D400" s="125"/>
      <c r="E400" s="125"/>
      <c r="F400" s="125"/>
      <c r="G400" s="125"/>
      <c r="H400" s="125"/>
      <c r="I400" s="125"/>
      <c r="J400" s="125"/>
      <c r="K400" s="125"/>
      <c r="L400" s="125"/>
      <c r="M400" s="125"/>
      <c r="N400" s="125"/>
      <c r="O400" s="125"/>
      <c r="P400" s="125"/>
      <c r="Q400" s="125"/>
      <c r="R400" s="125"/>
      <c r="S400" s="125"/>
      <c r="T400" s="125"/>
      <c r="U400" s="125"/>
      <c r="V400" s="125"/>
    </row>
    <row r="401" spans="1:22" ht="12">
      <c r="A401" s="125"/>
      <c r="B401" s="125"/>
      <c r="C401" s="125"/>
      <c r="D401" s="125"/>
      <c r="E401" s="125"/>
      <c r="F401" s="125"/>
      <c r="G401" s="125"/>
      <c r="H401" s="125"/>
      <c r="I401" s="125"/>
      <c r="J401" s="125"/>
      <c r="K401" s="125"/>
      <c r="L401" s="125"/>
      <c r="M401" s="125"/>
      <c r="N401" s="125"/>
      <c r="O401" s="125"/>
      <c r="P401" s="125"/>
      <c r="Q401" s="125"/>
      <c r="R401" s="125"/>
      <c r="S401" s="125"/>
      <c r="T401" s="125"/>
      <c r="U401" s="125"/>
      <c r="V401" s="125"/>
    </row>
    <row r="402" spans="1:22" ht="12">
      <c r="A402" s="125"/>
      <c r="B402" s="125"/>
      <c r="C402" s="125"/>
      <c r="D402" s="125"/>
      <c r="E402" s="125"/>
      <c r="F402" s="125"/>
      <c r="G402" s="125"/>
      <c r="H402" s="125"/>
      <c r="I402" s="125"/>
      <c r="J402" s="125"/>
      <c r="K402" s="125"/>
      <c r="L402" s="125"/>
      <c r="M402" s="125"/>
      <c r="N402" s="125"/>
      <c r="O402" s="125"/>
      <c r="P402" s="125"/>
      <c r="Q402" s="125"/>
      <c r="R402" s="125"/>
      <c r="S402" s="125"/>
      <c r="T402" s="125"/>
      <c r="U402" s="125"/>
      <c r="V402" s="125"/>
    </row>
    <row r="403" spans="1:22" ht="12">
      <c r="A403" s="125"/>
      <c r="B403" s="125"/>
      <c r="C403" s="125"/>
      <c r="D403" s="125"/>
      <c r="E403" s="125"/>
      <c r="F403" s="125"/>
      <c r="G403" s="125"/>
      <c r="H403" s="125"/>
      <c r="I403" s="125"/>
      <c r="J403" s="125"/>
      <c r="K403" s="125"/>
      <c r="L403" s="125"/>
      <c r="M403" s="125"/>
      <c r="N403" s="125"/>
      <c r="O403" s="125"/>
      <c r="P403" s="125"/>
      <c r="Q403" s="125"/>
      <c r="R403" s="125"/>
      <c r="S403" s="125"/>
      <c r="T403" s="125"/>
      <c r="U403" s="125"/>
      <c r="V403" s="125"/>
    </row>
    <row r="404" spans="1:22" ht="12">
      <c r="A404" s="125"/>
      <c r="B404" s="125"/>
      <c r="C404" s="125"/>
      <c r="D404" s="125"/>
      <c r="E404" s="125"/>
      <c r="F404" s="125"/>
      <c r="G404" s="125"/>
      <c r="H404" s="125"/>
      <c r="I404" s="125"/>
      <c r="J404" s="125"/>
      <c r="K404" s="125"/>
      <c r="L404" s="125"/>
      <c r="M404" s="125"/>
      <c r="N404" s="125"/>
      <c r="O404" s="125"/>
      <c r="P404" s="125"/>
      <c r="Q404" s="125"/>
      <c r="R404" s="125"/>
      <c r="S404" s="125"/>
      <c r="T404" s="125"/>
      <c r="U404" s="125"/>
      <c r="V404" s="125"/>
    </row>
    <row r="405" spans="1:22" ht="12">
      <c r="A405" s="125"/>
      <c r="B405" s="125"/>
      <c r="C405" s="125"/>
      <c r="D405" s="125"/>
      <c r="E405" s="125"/>
      <c r="F405" s="125"/>
      <c r="G405" s="125"/>
      <c r="H405" s="125"/>
      <c r="I405" s="125"/>
      <c r="J405" s="125"/>
      <c r="K405" s="125"/>
      <c r="L405" s="125"/>
      <c r="M405" s="125"/>
      <c r="N405" s="125"/>
      <c r="O405" s="125"/>
      <c r="P405" s="125"/>
      <c r="Q405" s="125"/>
      <c r="R405" s="125"/>
      <c r="S405" s="125"/>
      <c r="T405" s="125"/>
      <c r="U405" s="125"/>
      <c r="V405" s="125"/>
    </row>
    <row r="406" spans="1:22" ht="12">
      <c r="A406" s="125"/>
      <c r="B406" s="125"/>
      <c r="C406" s="125"/>
      <c r="D406" s="125"/>
      <c r="E406" s="125"/>
      <c r="F406" s="125"/>
      <c r="G406" s="125"/>
      <c r="H406" s="125"/>
      <c r="I406" s="125"/>
      <c r="J406" s="125"/>
      <c r="K406" s="125"/>
      <c r="L406" s="125"/>
      <c r="M406" s="125"/>
      <c r="N406" s="125"/>
      <c r="O406" s="125"/>
      <c r="P406" s="125"/>
      <c r="Q406" s="125"/>
      <c r="R406" s="125"/>
      <c r="S406" s="125"/>
      <c r="T406" s="125"/>
      <c r="U406" s="125"/>
      <c r="V406" s="125"/>
    </row>
    <row r="407" spans="1:22" ht="12">
      <c r="A407" s="125"/>
      <c r="B407" s="125"/>
      <c r="C407" s="125"/>
      <c r="D407" s="125"/>
      <c r="E407" s="125"/>
      <c r="F407" s="125"/>
      <c r="G407" s="125"/>
      <c r="H407" s="125"/>
      <c r="I407" s="125"/>
      <c r="J407" s="125"/>
      <c r="K407" s="125"/>
      <c r="L407" s="125"/>
      <c r="M407" s="125"/>
      <c r="N407" s="125"/>
      <c r="O407" s="125"/>
      <c r="P407" s="125"/>
      <c r="Q407" s="125"/>
      <c r="R407" s="125"/>
      <c r="S407" s="125"/>
      <c r="T407" s="125"/>
      <c r="U407" s="125"/>
      <c r="V407" s="125"/>
    </row>
    <row r="408" spans="1:22" ht="12">
      <c r="A408" s="125"/>
      <c r="B408" s="125"/>
      <c r="C408" s="125"/>
      <c r="D408" s="125"/>
      <c r="E408" s="125"/>
      <c r="F408" s="125"/>
      <c r="G408" s="125"/>
      <c r="H408" s="125"/>
      <c r="I408" s="125"/>
      <c r="J408" s="125"/>
      <c r="K408" s="125"/>
      <c r="L408" s="125"/>
      <c r="M408" s="125"/>
      <c r="N408" s="125"/>
      <c r="O408" s="125"/>
      <c r="P408" s="125"/>
      <c r="Q408" s="125"/>
      <c r="R408" s="125"/>
      <c r="S408" s="125"/>
      <c r="T408" s="125"/>
      <c r="U408" s="125"/>
      <c r="V408" s="125"/>
    </row>
    <row r="409" spans="1:22" ht="12">
      <c r="A409" s="125"/>
      <c r="B409" s="125"/>
      <c r="C409" s="125"/>
      <c r="D409" s="125"/>
      <c r="E409" s="125"/>
      <c r="F409" s="125"/>
      <c r="G409" s="125"/>
      <c r="H409" s="125"/>
      <c r="I409" s="125"/>
      <c r="J409" s="125"/>
      <c r="K409" s="125"/>
      <c r="L409" s="125"/>
      <c r="M409" s="125"/>
      <c r="N409" s="125"/>
      <c r="O409" s="125"/>
      <c r="P409" s="125"/>
      <c r="Q409" s="125"/>
      <c r="R409" s="125"/>
      <c r="S409" s="125"/>
      <c r="T409" s="125"/>
      <c r="U409" s="125"/>
      <c r="V409" s="125"/>
    </row>
    <row r="410" spans="1:22" ht="12">
      <c r="A410" s="125"/>
      <c r="B410" s="125"/>
      <c r="C410" s="125"/>
      <c r="D410" s="125"/>
      <c r="E410" s="125"/>
      <c r="F410" s="125"/>
      <c r="G410" s="125"/>
      <c r="H410" s="125"/>
      <c r="I410" s="125"/>
      <c r="J410" s="125"/>
      <c r="K410" s="125"/>
      <c r="L410" s="125"/>
      <c r="M410" s="125"/>
      <c r="N410" s="125"/>
      <c r="O410" s="125"/>
      <c r="P410" s="125"/>
      <c r="Q410" s="125"/>
      <c r="R410" s="125"/>
      <c r="S410" s="125"/>
      <c r="T410" s="125"/>
      <c r="U410" s="125"/>
      <c r="V410" s="125"/>
    </row>
    <row r="411" spans="1:22" ht="12">
      <c r="A411" s="125"/>
      <c r="B411" s="125"/>
      <c r="C411" s="125"/>
      <c r="D411" s="125"/>
      <c r="E411" s="125"/>
      <c r="F411" s="125"/>
      <c r="G411" s="125"/>
      <c r="H411" s="125"/>
      <c r="I411" s="125"/>
      <c r="J411" s="125"/>
      <c r="K411" s="125"/>
      <c r="L411" s="125"/>
      <c r="M411" s="125"/>
      <c r="N411" s="125"/>
      <c r="O411" s="125"/>
      <c r="P411" s="125"/>
      <c r="Q411" s="125"/>
      <c r="R411" s="125"/>
      <c r="S411" s="125"/>
      <c r="T411" s="125"/>
      <c r="U411" s="125"/>
      <c r="V411" s="125"/>
    </row>
    <row r="412" spans="1:22" ht="12">
      <c r="A412" s="125"/>
      <c r="B412" s="125"/>
      <c r="C412" s="125"/>
      <c r="D412" s="125"/>
      <c r="E412" s="125"/>
      <c r="F412" s="125"/>
      <c r="G412" s="125"/>
      <c r="H412" s="125"/>
      <c r="I412" s="125"/>
      <c r="J412" s="125"/>
      <c r="K412" s="125"/>
      <c r="L412" s="125"/>
      <c r="M412" s="125"/>
      <c r="N412" s="125"/>
      <c r="O412" s="125"/>
      <c r="P412" s="125"/>
      <c r="Q412" s="125"/>
      <c r="R412" s="125"/>
      <c r="S412" s="125"/>
      <c r="T412" s="125"/>
      <c r="U412" s="125"/>
      <c r="V412" s="125"/>
    </row>
    <row r="413" spans="1:22" ht="12">
      <c r="A413" s="125"/>
      <c r="B413" s="125"/>
      <c r="C413" s="125"/>
      <c r="D413" s="125"/>
      <c r="E413" s="125"/>
      <c r="F413" s="125"/>
      <c r="G413" s="125"/>
      <c r="H413" s="125"/>
      <c r="I413" s="125"/>
      <c r="J413" s="125"/>
      <c r="K413" s="125"/>
      <c r="L413" s="125"/>
      <c r="M413" s="125"/>
      <c r="N413" s="125"/>
      <c r="O413" s="125"/>
      <c r="P413" s="125"/>
      <c r="Q413" s="125"/>
      <c r="R413" s="125"/>
      <c r="S413" s="125"/>
      <c r="T413" s="125"/>
      <c r="U413" s="125"/>
      <c r="V413" s="125"/>
    </row>
    <row r="414" spans="1:22" ht="12">
      <c r="A414" s="125"/>
      <c r="B414" s="125"/>
      <c r="C414" s="125"/>
      <c r="D414" s="125"/>
      <c r="E414" s="125"/>
      <c r="F414" s="125"/>
      <c r="G414" s="125"/>
      <c r="H414" s="125"/>
      <c r="I414" s="125"/>
      <c r="J414" s="125"/>
      <c r="K414" s="125"/>
      <c r="L414" s="125"/>
      <c r="M414" s="125"/>
      <c r="N414" s="125"/>
      <c r="O414" s="125"/>
      <c r="P414" s="125"/>
      <c r="Q414" s="125"/>
      <c r="R414" s="125"/>
      <c r="S414" s="125"/>
      <c r="T414" s="125"/>
      <c r="U414" s="125"/>
      <c r="V414" s="125"/>
    </row>
    <row r="415" spans="1:22" ht="12">
      <c r="A415" s="125"/>
      <c r="B415" s="125"/>
      <c r="C415" s="125"/>
      <c r="D415" s="125"/>
      <c r="E415" s="125"/>
      <c r="F415" s="125"/>
      <c r="G415" s="125"/>
      <c r="H415" s="125"/>
      <c r="I415" s="125"/>
      <c r="J415" s="125"/>
      <c r="K415" s="125"/>
      <c r="L415" s="125"/>
      <c r="M415" s="125"/>
      <c r="N415" s="125"/>
      <c r="O415" s="125"/>
      <c r="P415" s="125"/>
      <c r="Q415" s="125"/>
      <c r="R415" s="125"/>
      <c r="S415" s="125"/>
      <c r="T415" s="125"/>
      <c r="U415" s="125"/>
      <c r="V415" s="125"/>
    </row>
    <row r="416" spans="1:22" ht="12">
      <c r="A416" s="125"/>
      <c r="B416" s="125"/>
      <c r="C416" s="125"/>
      <c r="D416" s="125"/>
      <c r="E416" s="125"/>
      <c r="F416" s="125"/>
      <c r="G416" s="125"/>
      <c r="H416" s="125"/>
      <c r="I416" s="125"/>
      <c r="J416" s="125"/>
      <c r="K416" s="125"/>
      <c r="L416" s="125"/>
      <c r="M416" s="125"/>
      <c r="N416" s="125"/>
      <c r="O416" s="125"/>
      <c r="P416" s="125"/>
      <c r="Q416" s="125"/>
      <c r="R416" s="125"/>
      <c r="S416" s="125"/>
      <c r="T416" s="125"/>
      <c r="U416" s="125"/>
      <c r="V416" s="125"/>
    </row>
    <row r="417" spans="1:22" ht="12">
      <c r="A417" s="125"/>
      <c r="B417" s="125"/>
      <c r="C417" s="125"/>
      <c r="D417" s="125"/>
      <c r="E417" s="125"/>
      <c r="F417" s="125"/>
      <c r="G417" s="125"/>
      <c r="H417" s="125"/>
      <c r="I417" s="125"/>
      <c r="J417" s="125"/>
      <c r="K417" s="125"/>
      <c r="L417" s="125"/>
      <c r="M417" s="125"/>
      <c r="N417" s="125"/>
      <c r="O417" s="125"/>
      <c r="P417" s="125"/>
      <c r="Q417" s="125"/>
      <c r="R417" s="125"/>
      <c r="S417" s="125"/>
      <c r="T417" s="125"/>
      <c r="U417" s="125"/>
      <c r="V417" s="125"/>
    </row>
    <row r="418" spans="1:22" ht="12">
      <c r="A418" s="125"/>
      <c r="B418" s="125"/>
      <c r="C418" s="125"/>
      <c r="D418" s="125"/>
      <c r="E418" s="125"/>
      <c r="F418" s="125"/>
      <c r="G418" s="125"/>
      <c r="H418" s="125"/>
      <c r="I418" s="125"/>
      <c r="J418" s="125"/>
      <c r="K418" s="125"/>
      <c r="L418" s="125"/>
      <c r="M418" s="125"/>
      <c r="N418" s="125"/>
      <c r="O418" s="125"/>
      <c r="P418" s="125"/>
      <c r="Q418" s="125"/>
      <c r="R418" s="125"/>
      <c r="S418" s="125"/>
      <c r="T418" s="125"/>
      <c r="U418" s="125"/>
      <c r="V418" s="125"/>
    </row>
    <row r="419" spans="1:22" ht="12">
      <c r="A419" s="125"/>
      <c r="B419" s="125"/>
      <c r="C419" s="125"/>
      <c r="D419" s="125"/>
      <c r="E419" s="125"/>
      <c r="F419" s="125"/>
      <c r="G419" s="125"/>
      <c r="H419" s="125"/>
      <c r="I419" s="125"/>
      <c r="J419" s="125"/>
      <c r="K419" s="125"/>
      <c r="L419" s="125"/>
      <c r="M419" s="125"/>
      <c r="N419" s="125"/>
      <c r="O419" s="125"/>
      <c r="P419" s="125"/>
      <c r="Q419" s="125"/>
      <c r="R419" s="125"/>
      <c r="S419" s="125"/>
      <c r="T419" s="125"/>
      <c r="U419" s="125"/>
      <c r="V419" s="125"/>
    </row>
    <row r="420" spans="1:22" ht="12">
      <c r="A420" s="125"/>
      <c r="B420" s="125"/>
      <c r="C420" s="125"/>
      <c r="D420" s="125"/>
      <c r="E420" s="125"/>
      <c r="F420" s="125"/>
      <c r="G420" s="125"/>
      <c r="H420" s="125"/>
      <c r="I420" s="125"/>
      <c r="J420" s="125"/>
      <c r="K420" s="125"/>
      <c r="L420" s="125"/>
      <c r="M420" s="125"/>
      <c r="N420" s="125"/>
      <c r="O420" s="125"/>
      <c r="P420" s="125"/>
      <c r="Q420" s="125"/>
      <c r="R420" s="125"/>
      <c r="S420" s="125"/>
      <c r="T420" s="125"/>
      <c r="U420" s="125"/>
      <c r="V420" s="125"/>
    </row>
    <row r="421" spans="1:22" ht="12">
      <c r="A421" s="125"/>
      <c r="B421" s="125"/>
      <c r="C421" s="125"/>
      <c r="D421" s="125"/>
      <c r="E421" s="125"/>
      <c r="F421" s="125"/>
      <c r="G421" s="125"/>
      <c r="H421" s="125"/>
      <c r="I421" s="125"/>
      <c r="J421" s="125"/>
      <c r="K421" s="125"/>
      <c r="L421" s="125"/>
      <c r="M421" s="125"/>
      <c r="N421" s="125"/>
      <c r="O421" s="125"/>
      <c r="P421" s="125"/>
      <c r="Q421" s="125"/>
      <c r="R421" s="125"/>
      <c r="S421" s="125"/>
      <c r="T421" s="125"/>
      <c r="U421" s="125"/>
      <c r="V421" s="125"/>
    </row>
    <row r="422" spans="1:22" ht="12">
      <c r="A422" s="125"/>
      <c r="B422" s="125"/>
      <c r="C422" s="125"/>
      <c r="D422" s="125"/>
      <c r="E422" s="125"/>
      <c r="F422" s="125"/>
      <c r="G422" s="125"/>
      <c r="H422" s="125"/>
      <c r="I422" s="125"/>
      <c r="J422" s="125"/>
      <c r="K422" s="125"/>
      <c r="L422" s="125"/>
      <c r="M422" s="125"/>
      <c r="N422" s="125"/>
      <c r="O422" s="125"/>
      <c r="P422" s="125"/>
      <c r="Q422" s="125"/>
      <c r="R422" s="125"/>
      <c r="S422" s="125"/>
      <c r="T422" s="125"/>
      <c r="U422" s="125"/>
      <c r="V422" s="125"/>
    </row>
    <row r="423" spans="1:22" ht="12">
      <c r="A423" s="125"/>
      <c r="B423" s="125"/>
      <c r="C423" s="125"/>
      <c r="D423" s="125"/>
      <c r="E423" s="125"/>
      <c r="F423" s="125"/>
      <c r="G423" s="125"/>
      <c r="H423" s="125"/>
      <c r="I423" s="125"/>
      <c r="J423" s="125"/>
      <c r="K423" s="125"/>
      <c r="L423" s="125"/>
      <c r="M423" s="125"/>
      <c r="N423" s="125"/>
      <c r="O423" s="125"/>
      <c r="P423" s="125"/>
      <c r="Q423" s="125"/>
      <c r="R423" s="125"/>
      <c r="S423" s="125"/>
      <c r="T423" s="125"/>
      <c r="U423" s="125"/>
      <c r="V423" s="125"/>
    </row>
    <row r="424" spans="1:22" ht="12">
      <c r="A424" s="125"/>
      <c r="B424" s="125"/>
      <c r="C424" s="125"/>
      <c r="D424" s="125"/>
      <c r="E424" s="125"/>
      <c r="F424" s="125"/>
      <c r="G424" s="125"/>
      <c r="H424" s="125"/>
      <c r="I424" s="125"/>
      <c r="J424" s="125"/>
      <c r="K424" s="125"/>
      <c r="L424" s="125"/>
      <c r="M424" s="125"/>
      <c r="N424" s="125"/>
      <c r="O424" s="125"/>
      <c r="P424" s="125"/>
      <c r="Q424" s="125"/>
      <c r="R424" s="125"/>
      <c r="S424" s="125"/>
      <c r="T424" s="125"/>
      <c r="U424" s="125"/>
      <c r="V424" s="125"/>
    </row>
    <row r="425" spans="1:22" ht="12">
      <c r="A425" s="125"/>
      <c r="B425" s="125"/>
      <c r="C425" s="125"/>
      <c r="D425" s="125"/>
      <c r="E425" s="125"/>
      <c r="F425" s="125"/>
      <c r="G425" s="125"/>
      <c r="H425" s="125"/>
      <c r="I425" s="125"/>
      <c r="J425" s="125"/>
      <c r="K425" s="125"/>
      <c r="L425" s="125"/>
      <c r="M425" s="125"/>
      <c r="N425" s="125"/>
      <c r="O425" s="125"/>
      <c r="P425" s="125"/>
      <c r="Q425" s="125"/>
      <c r="R425" s="125"/>
      <c r="S425" s="125"/>
      <c r="T425" s="125"/>
      <c r="U425" s="125"/>
      <c r="V425" s="125"/>
    </row>
    <row r="426" spans="1:22" ht="12">
      <c r="A426" s="125"/>
      <c r="B426" s="125"/>
      <c r="C426" s="125"/>
      <c r="D426" s="125"/>
      <c r="E426" s="125"/>
      <c r="F426" s="125"/>
      <c r="G426" s="125"/>
      <c r="H426" s="125"/>
      <c r="I426" s="125"/>
      <c r="J426" s="125"/>
      <c r="K426" s="125"/>
      <c r="L426" s="125"/>
      <c r="M426" s="125"/>
      <c r="N426" s="125"/>
      <c r="O426" s="125"/>
      <c r="P426" s="125"/>
      <c r="Q426" s="125"/>
      <c r="R426" s="125"/>
      <c r="S426" s="125"/>
      <c r="T426" s="125"/>
      <c r="U426" s="125"/>
      <c r="V426" s="125"/>
    </row>
    <row r="427" spans="1:22" ht="12">
      <c r="A427" s="125"/>
      <c r="B427" s="125"/>
      <c r="C427" s="125"/>
      <c r="D427" s="125"/>
      <c r="E427" s="125"/>
      <c r="F427" s="125"/>
      <c r="G427" s="125"/>
      <c r="H427" s="125"/>
      <c r="I427" s="125"/>
      <c r="J427" s="125"/>
      <c r="K427" s="125"/>
      <c r="L427" s="125"/>
      <c r="M427" s="125"/>
      <c r="N427" s="125"/>
      <c r="O427" s="125"/>
      <c r="P427" s="125"/>
      <c r="Q427" s="125"/>
      <c r="R427" s="125"/>
      <c r="S427" s="125"/>
      <c r="T427" s="125"/>
      <c r="U427" s="125"/>
      <c r="V427" s="125"/>
    </row>
    <row r="428" spans="1:22" ht="12">
      <c r="A428" s="125"/>
      <c r="B428" s="125"/>
      <c r="C428" s="125"/>
      <c r="D428" s="125"/>
      <c r="E428" s="125"/>
      <c r="F428" s="125"/>
      <c r="G428" s="125"/>
      <c r="H428" s="125"/>
      <c r="I428" s="125"/>
      <c r="J428" s="125"/>
      <c r="K428" s="125"/>
      <c r="L428" s="125"/>
      <c r="M428" s="125"/>
      <c r="N428" s="125"/>
      <c r="O428" s="125"/>
      <c r="P428" s="125"/>
      <c r="Q428" s="125"/>
      <c r="R428" s="125"/>
      <c r="S428" s="125"/>
      <c r="T428" s="125"/>
      <c r="U428" s="125"/>
      <c r="V428" s="125"/>
    </row>
    <row r="429" spans="1:22" ht="12">
      <c r="A429" s="125"/>
      <c r="B429" s="125"/>
      <c r="C429" s="125"/>
      <c r="D429" s="125"/>
      <c r="E429" s="125"/>
      <c r="F429" s="125"/>
      <c r="G429" s="125"/>
      <c r="H429" s="125"/>
      <c r="I429" s="125"/>
      <c r="J429" s="125"/>
      <c r="K429" s="125"/>
      <c r="L429" s="125"/>
      <c r="M429" s="125"/>
      <c r="N429" s="125"/>
      <c r="O429" s="125"/>
      <c r="P429" s="125"/>
      <c r="Q429" s="125"/>
      <c r="R429" s="125"/>
      <c r="S429" s="125"/>
      <c r="T429" s="125"/>
      <c r="U429" s="125"/>
      <c r="V429" s="125"/>
    </row>
    <row r="430" spans="1:22" ht="12">
      <c r="A430" s="125"/>
      <c r="B430" s="125"/>
      <c r="C430" s="125"/>
      <c r="D430" s="125"/>
      <c r="E430" s="125"/>
      <c r="F430" s="125"/>
      <c r="G430" s="125"/>
      <c r="H430" s="125"/>
      <c r="I430" s="125"/>
      <c r="J430" s="125"/>
      <c r="K430" s="125"/>
      <c r="L430" s="125"/>
      <c r="M430" s="125"/>
      <c r="N430" s="125"/>
      <c r="O430" s="125"/>
      <c r="P430" s="125"/>
      <c r="Q430" s="125"/>
      <c r="R430" s="125"/>
      <c r="S430" s="125"/>
      <c r="T430" s="125"/>
      <c r="U430" s="125"/>
      <c r="V430" s="125"/>
    </row>
    <row r="431" spans="1:22" ht="12">
      <c r="A431" s="125"/>
      <c r="B431" s="125"/>
      <c r="C431" s="125"/>
      <c r="D431" s="125"/>
      <c r="E431" s="125"/>
      <c r="F431" s="125"/>
      <c r="G431" s="125"/>
      <c r="H431" s="125"/>
      <c r="I431" s="125"/>
      <c r="J431" s="125"/>
      <c r="K431" s="125"/>
      <c r="L431" s="125"/>
      <c r="M431" s="125"/>
      <c r="N431" s="125"/>
      <c r="O431" s="125"/>
      <c r="P431" s="125"/>
      <c r="Q431" s="125"/>
      <c r="R431" s="125"/>
      <c r="S431" s="125"/>
      <c r="T431" s="125"/>
      <c r="U431" s="125"/>
      <c r="V431" s="125"/>
    </row>
    <row r="432" spans="1:22" ht="12">
      <c r="A432" s="125"/>
      <c r="B432" s="125"/>
      <c r="C432" s="125"/>
      <c r="D432" s="125"/>
      <c r="E432" s="125"/>
      <c r="F432" s="125"/>
      <c r="G432" s="125"/>
      <c r="H432" s="125"/>
      <c r="I432" s="125"/>
      <c r="J432" s="125"/>
      <c r="K432" s="125"/>
      <c r="L432" s="125"/>
      <c r="M432" s="125"/>
      <c r="N432" s="125"/>
      <c r="O432" s="125"/>
      <c r="P432" s="125"/>
      <c r="Q432" s="125"/>
      <c r="R432" s="125"/>
      <c r="S432" s="125"/>
      <c r="T432" s="125"/>
      <c r="U432" s="125"/>
      <c r="V432" s="125"/>
    </row>
    <row r="433" spans="1:22" ht="12">
      <c r="A433" s="125"/>
      <c r="B433" s="125"/>
      <c r="C433" s="125"/>
      <c r="D433" s="125"/>
      <c r="E433" s="125"/>
      <c r="F433" s="125"/>
      <c r="G433" s="125"/>
      <c r="H433" s="125"/>
      <c r="I433" s="125"/>
      <c r="J433" s="125"/>
      <c r="K433" s="125"/>
      <c r="L433" s="125"/>
      <c r="M433" s="125"/>
      <c r="N433" s="125"/>
      <c r="O433" s="125"/>
      <c r="P433" s="125"/>
      <c r="Q433" s="125"/>
      <c r="R433" s="125"/>
      <c r="S433" s="125"/>
      <c r="T433" s="125"/>
      <c r="U433" s="125"/>
      <c r="V433" s="125"/>
    </row>
    <row r="434" spans="1:22" ht="12">
      <c r="A434" s="125"/>
      <c r="B434" s="125"/>
      <c r="C434" s="125"/>
      <c r="D434" s="125"/>
      <c r="E434" s="125"/>
      <c r="F434" s="125"/>
      <c r="G434" s="125"/>
      <c r="H434" s="125"/>
      <c r="I434" s="125"/>
      <c r="J434" s="125"/>
      <c r="K434" s="125"/>
      <c r="L434" s="125"/>
      <c r="M434" s="125"/>
      <c r="N434" s="125"/>
      <c r="O434" s="125"/>
      <c r="P434" s="125"/>
      <c r="Q434" s="125"/>
      <c r="R434" s="125"/>
      <c r="S434" s="125"/>
      <c r="T434" s="125"/>
      <c r="U434" s="125"/>
      <c r="V434" s="125"/>
    </row>
    <row r="435" spans="1:22" ht="12">
      <c r="A435" s="125"/>
      <c r="B435" s="125"/>
      <c r="C435" s="125"/>
      <c r="D435" s="125"/>
      <c r="E435" s="125"/>
      <c r="F435" s="125"/>
      <c r="G435" s="125"/>
      <c r="H435" s="125"/>
      <c r="I435" s="125"/>
      <c r="J435" s="125"/>
      <c r="K435" s="125"/>
      <c r="L435" s="125"/>
      <c r="M435" s="125"/>
      <c r="N435" s="125"/>
      <c r="O435" s="125"/>
      <c r="P435" s="125"/>
      <c r="Q435" s="125"/>
      <c r="R435" s="125"/>
      <c r="S435" s="125"/>
      <c r="T435" s="125"/>
      <c r="U435" s="125"/>
      <c r="V435" s="125"/>
    </row>
    <row r="436" spans="1:22" ht="12">
      <c r="A436" s="125"/>
      <c r="B436" s="125"/>
      <c r="C436" s="125"/>
      <c r="D436" s="125"/>
      <c r="E436" s="125"/>
      <c r="F436" s="125"/>
      <c r="G436" s="125"/>
      <c r="H436" s="125"/>
      <c r="I436" s="125"/>
      <c r="J436" s="125"/>
      <c r="K436" s="125"/>
      <c r="L436" s="125"/>
      <c r="M436" s="125"/>
      <c r="N436" s="125"/>
      <c r="O436" s="125"/>
      <c r="P436" s="125"/>
      <c r="Q436" s="125"/>
      <c r="R436" s="125"/>
      <c r="S436" s="125"/>
      <c r="T436" s="125"/>
      <c r="U436" s="125"/>
      <c r="V436" s="125"/>
    </row>
    <row r="437" spans="1:22" ht="12">
      <c r="A437" s="125"/>
      <c r="B437" s="125"/>
      <c r="C437" s="125"/>
      <c r="D437" s="125"/>
      <c r="E437" s="125"/>
      <c r="F437" s="125"/>
      <c r="G437" s="125"/>
      <c r="H437" s="125"/>
      <c r="I437" s="125"/>
      <c r="J437" s="125"/>
      <c r="K437" s="125"/>
      <c r="L437" s="125"/>
      <c r="M437" s="125"/>
      <c r="N437" s="125"/>
      <c r="O437" s="125"/>
      <c r="P437" s="125"/>
      <c r="Q437" s="125"/>
      <c r="R437" s="125"/>
      <c r="S437" s="125"/>
      <c r="T437" s="125"/>
      <c r="U437" s="125"/>
      <c r="V437" s="125"/>
    </row>
    <row r="438" spans="1:22" ht="12">
      <c r="A438" s="125"/>
      <c r="B438" s="125"/>
      <c r="C438" s="125"/>
      <c r="D438" s="125"/>
      <c r="E438" s="125"/>
      <c r="F438" s="125"/>
      <c r="G438" s="125"/>
      <c r="H438" s="125"/>
      <c r="I438" s="125"/>
      <c r="J438" s="125"/>
      <c r="K438" s="125"/>
      <c r="L438" s="125"/>
      <c r="M438" s="125"/>
      <c r="N438" s="125"/>
      <c r="O438" s="125"/>
      <c r="P438" s="125"/>
      <c r="Q438" s="125"/>
      <c r="R438" s="125"/>
      <c r="S438" s="125"/>
      <c r="T438" s="125"/>
      <c r="U438" s="125"/>
      <c r="V438" s="125"/>
    </row>
    <row r="439" spans="1:22" ht="12">
      <c r="A439" s="125"/>
      <c r="B439" s="125"/>
      <c r="C439" s="125"/>
      <c r="D439" s="125"/>
      <c r="E439" s="125"/>
      <c r="F439" s="125"/>
      <c r="G439" s="125"/>
      <c r="H439" s="125"/>
      <c r="I439" s="125"/>
      <c r="J439" s="125"/>
      <c r="K439" s="125"/>
      <c r="L439" s="125"/>
      <c r="M439" s="125"/>
      <c r="N439" s="125"/>
      <c r="O439" s="125"/>
      <c r="P439" s="125"/>
      <c r="Q439" s="125"/>
      <c r="R439" s="125"/>
      <c r="S439" s="125"/>
      <c r="T439" s="125"/>
      <c r="U439" s="125"/>
      <c r="V439" s="125"/>
    </row>
    <row r="440" spans="1:22" ht="12">
      <c r="A440" s="125"/>
      <c r="B440" s="125"/>
      <c r="C440" s="125"/>
      <c r="D440" s="125"/>
      <c r="E440" s="125"/>
      <c r="F440" s="125"/>
      <c r="G440" s="125"/>
      <c r="H440" s="125"/>
      <c r="I440" s="125"/>
      <c r="J440" s="125"/>
      <c r="K440" s="125"/>
      <c r="L440" s="125"/>
      <c r="M440" s="125"/>
      <c r="N440" s="125"/>
      <c r="O440" s="125"/>
      <c r="P440" s="125"/>
      <c r="Q440" s="125"/>
      <c r="R440" s="125"/>
      <c r="S440" s="125"/>
      <c r="T440" s="125"/>
      <c r="U440" s="125"/>
      <c r="V440" s="125"/>
    </row>
    <row r="441" spans="1:22" ht="12">
      <c r="A441" s="125"/>
      <c r="B441" s="125"/>
      <c r="C441" s="125"/>
      <c r="D441" s="125"/>
      <c r="E441" s="125"/>
      <c r="F441" s="125"/>
      <c r="G441" s="125"/>
      <c r="H441" s="125"/>
      <c r="I441" s="125"/>
      <c r="J441" s="125"/>
      <c r="K441" s="125"/>
      <c r="L441" s="125"/>
      <c r="M441" s="125"/>
      <c r="N441" s="125"/>
      <c r="O441" s="125"/>
      <c r="P441" s="125"/>
      <c r="Q441" s="125"/>
      <c r="R441" s="125"/>
      <c r="S441" s="125"/>
      <c r="T441" s="125"/>
      <c r="U441" s="125"/>
      <c r="V441" s="125"/>
    </row>
    <row r="442" spans="1:22" ht="12">
      <c r="A442" s="125"/>
      <c r="B442" s="125"/>
      <c r="C442" s="125"/>
      <c r="D442" s="125"/>
      <c r="E442" s="125"/>
      <c r="F442" s="125"/>
      <c r="G442" s="125"/>
      <c r="H442" s="125"/>
      <c r="I442" s="125"/>
      <c r="J442" s="125"/>
      <c r="K442" s="125"/>
      <c r="L442" s="125"/>
      <c r="M442" s="125"/>
      <c r="N442" s="125"/>
      <c r="O442" s="125"/>
      <c r="P442" s="125"/>
      <c r="Q442" s="125"/>
      <c r="R442" s="125"/>
      <c r="S442" s="125"/>
      <c r="T442" s="125"/>
      <c r="U442" s="125"/>
      <c r="V442" s="125"/>
    </row>
    <row r="443" spans="1:22" ht="12">
      <c r="A443" s="125"/>
      <c r="B443" s="125"/>
      <c r="C443" s="125"/>
      <c r="D443" s="125"/>
      <c r="E443" s="125"/>
      <c r="F443" s="125"/>
      <c r="G443" s="125"/>
      <c r="H443" s="125"/>
      <c r="I443" s="125"/>
      <c r="J443" s="125"/>
      <c r="K443" s="125"/>
      <c r="L443" s="125"/>
      <c r="M443" s="125"/>
      <c r="N443" s="125"/>
      <c r="O443" s="125"/>
      <c r="P443" s="125"/>
      <c r="Q443" s="125"/>
      <c r="R443" s="125"/>
      <c r="S443" s="125"/>
      <c r="T443" s="125"/>
      <c r="U443" s="125"/>
      <c r="V443" s="125"/>
    </row>
    <row r="444" spans="1:22" ht="12">
      <c r="A444" s="125"/>
      <c r="B444" s="125"/>
      <c r="C444" s="125"/>
      <c r="D444" s="125"/>
      <c r="E444" s="125"/>
      <c r="F444" s="125"/>
      <c r="G444" s="125"/>
      <c r="H444" s="125"/>
      <c r="I444" s="125"/>
      <c r="J444" s="125"/>
      <c r="K444" s="125"/>
      <c r="L444" s="125"/>
      <c r="M444" s="125"/>
      <c r="N444" s="125"/>
      <c r="O444" s="125"/>
      <c r="P444" s="125"/>
      <c r="Q444" s="125"/>
      <c r="R444" s="125"/>
      <c r="S444" s="125"/>
      <c r="T444" s="125"/>
      <c r="U444" s="125"/>
      <c r="V444" s="125"/>
    </row>
    <row r="445" spans="1:22" ht="12">
      <c r="A445" s="125"/>
      <c r="B445" s="125"/>
      <c r="C445" s="125"/>
      <c r="D445" s="125"/>
      <c r="E445" s="125"/>
      <c r="F445" s="125"/>
      <c r="G445" s="125"/>
      <c r="H445" s="125"/>
      <c r="I445" s="125"/>
      <c r="J445" s="125"/>
      <c r="K445" s="125"/>
      <c r="L445" s="125"/>
      <c r="M445" s="125"/>
      <c r="N445" s="125"/>
      <c r="O445" s="125"/>
      <c r="P445" s="125"/>
      <c r="Q445" s="125"/>
      <c r="R445" s="125"/>
      <c r="S445" s="125"/>
      <c r="T445" s="125"/>
      <c r="U445" s="125"/>
      <c r="V445" s="125"/>
    </row>
    <row r="446" spans="1:22" ht="12">
      <c r="A446" s="125"/>
      <c r="B446" s="125"/>
      <c r="C446" s="125"/>
      <c r="D446" s="125"/>
      <c r="E446" s="125"/>
      <c r="F446" s="125"/>
      <c r="G446" s="125"/>
      <c r="H446" s="125"/>
      <c r="I446" s="125"/>
      <c r="J446" s="125"/>
      <c r="K446" s="125"/>
      <c r="L446" s="125"/>
      <c r="M446" s="125"/>
      <c r="N446" s="125"/>
      <c r="O446" s="125"/>
      <c r="P446" s="125"/>
      <c r="Q446" s="125"/>
      <c r="R446" s="125"/>
      <c r="S446" s="125"/>
      <c r="T446" s="125"/>
      <c r="U446" s="125"/>
      <c r="V446" s="125"/>
    </row>
    <row r="447" spans="1:22" ht="12">
      <c r="A447" s="125"/>
      <c r="B447" s="125"/>
      <c r="C447" s="125"/>
      <c r="D447" s="125"/>
      <c r="E447" s="125"/>
      <c r="F447" s="125"/>
      <c r="G447" s="125"/>
      <c r="H447" s="125"/>
      <c r="I447" s="125"/>
      <c r="J447" s="125"/>
      <c r="K447" s="125"/>
      <c r="L447" s="125"/>
      <c r="M447" s="125"/>
      <c r="N447" s="125"/>
      <c r="O447" s="125"/>
      <c r="P447" s="125"/>
      <c r="Q447" s="125"/>
      <c r="R447" s="125"/>
      <c r="S447" s="125"/>
      <c r="T447" s="125"/>
      <c r="U447" s="125"/>
      <c r="V447" s="125"/>
    </row>
    <row r="448" spans="1:22" ht="12">
      <c r="A448" s="125"/>
      <c r="B448" s="125"/>
      <c r="C448" s="125"/>
      <c r="D448" s="125"/>
      <c r="E448" s="125"/>
      <c r="F448" s="125"/>
      <c r="G448" s="125"/>
      <c r="H448" s="125"/>
      <c r="I448" s="125"/>
      <c r="J448" s="125"/>
      <c r="K448" s="125"/>
      <c r="L448" s="125"/>
      <c r="M448" s="125"/>
      <c r="N448" s="125"/>
      <c r="O448" s="125"/>
      <c r="P448" s="125"/>
      <c r="Q448" s="125"/>
      <c r="R448" s="125"/>
      <c r="S448" s="125"/>
      <c r="T448" s="125"/>
      <c r="U448" s="125"/>
      <c r="V448" s="125"/>
    </row>
    <row r="449" spans="1:22" ht="12">
      <c r="A449" s="125"/>
      <c r="B449" s="125"/>
      <c r="C449" s="125"/>
      <c r="D449" s="125"/>
      <c r="E449" s="125"/>
      <c r="F449" s="125"/>
      <c r="G449" s="125"/>
      <c r="H449" s="125"/>
      <c r="I449" s="125"/>
      <c r="J449" s="125"/>
      <c r="K449" s="125"/>
      <c r="L449" s="125"/>
      <c r="M449" s="125"/>
      <c r="N449" s="125"/>
      <c r="O449" s="125"/>
      <c r="P449" s="125"/>
      <c r="Q449" s="125"/>
      <c r="R449" s="125"/>
      <c r="S449" s="125"/>
      <c r="T449" s="125"/>
      <c r="U449" s="125"/>
      <c r="V449" s="125"/>
    </row>
    <row r="450" spans="1:22" ht="12">
      <c r="A450" s="125"/>
      <c r="B450" s="125"/>
      <c r="C450" s="125"/>
      <c r="D450" s="125"/>
      <c r="E450" s="125"/>
      <c r="F450" s="125"/>
      <c r="G450" s="125"/>
      <c r="H450" s="125"/>
      <c r="I450" s="125"/>
      <c r="J450" s="125"/>
      <c r="K450" s="125"/>
      <c r="L450" s="125"/>
      <c r="M450" s="125"/>
      <c r="N450" s="125"/>
      <c r="O450" s="125"/>
      <c r="P450" s="125"/>
      <c r="Q450" s="125"/>
      <c r="R450" s="125"/>
      <c r="S450" s="125"/>
      <c r="T450" s="125"/>
      <c r="U450" s="125"/>
      <c r="V450" s="125"/>
    </row>
    <row r="451" spans="1:22" ht="12">
      <c r="A451" s="125"/>
      <c r="B451" s="125"/>
      <c r="C451" s="125"/>
      <c r="D451" s="125"/>
      <c r="E451" s="125"/>
      <c r="F451" s="125"/>
      <c r="G451" s="125"/>
      <c r="H451" s="125"/>
      <c r="I451" s="125"/>
      <c r="J451" s="125"/>
      <c r="K451" s="125"/>
      <c r="L451" s="125"/>
      <c r="M451" s="125"/>
      <c r="N451" s="125"/>
      <c r="O451" s="125"/>
      <c r="P451" s="125"/>
      <c r="Q451" s="125"/>
      <c r="R451" s="125"/>
      <c r="S451" s="125"/>
      <c r="T451" s="125"/>
      <c r="U451" s="125"/>
      <c r="V451" s="125"/>
    </row>
    <row r="452" spans="1:22" ht="12">
      <c r="A452" s="125"/>
      <c r="B452" s="125"/>
      <c r="C452" s="125"/>
      <c r="D452" s="125"/>
      <c r="E452" s="125"/>
      <c r="F452" s="125"/>
      <c r="G452" s="125"/>
      <c r="H452" s="125"/>
      <c r="I452" s="125"/>
      <c r="J452" s="125"/>
      <c r="K452" s="125"/>
      <c r="L452" s="125"/>
      <c r="M452" s="125"/>
      <c r="N452" s="125"/>
      <c r="O452" s="125"/>
      <c r="P452" s="125"/>
      <c r="Q452" s="125"/>
      <c r="R452" s="125"/>
      <c r="S452" s="125"/>
      <c r="T452" s="125"/>
      <c r="U452" s="125"/>
      <c r="V452" s="125"/>
    </row>
    <row r="453" spans="1:22" ht="12">
      <c r="A453" s="125"/>
      <c r="B453" s="125"/>
      <c r="C453" s="125"/>
      <c r="D453" s="125"/>
      <c r="E453" s="125"/>
      <c r="F453" s="125"/>
      <c r="G453" s="125"/>
      <c r="H453" s="125"/>
      <c r="I453" s="125"/>
      <c r="J453" s="125"/>
      <c r="K453" s="125"/>
      <c r="L453" s="125"/>
      <c r="M453" s="125"/>
      <c r="N453" s="125"/>
      <c r="O453" s="125"/>
      <c r="P453" s="125"/>
      <c r="Q453" s="125"/>
      <c r="R453" s="125"/>
      <c r="S453" s="125"/>
      <c r="T453" s="125"/>
      <c r="U453" s="125"/>
      <c r="V453" s="125"/>
    </row>
    <row r="454" spans="1:22" ht="12">
      <c r="A454" s="125"/>
      <c r="B454" s="125"/>
      <c r="C454" s="125"/>
      <c r="D454" s="125"/>
      <c r="E454" s="125"/>
      <c r="F454" s="125"/>
      <c r="G454" s="125"/>
      <c r="H454" s="125"/>
      <c r="I454" s="125"/>
      <c r="J454" s="125"/>
      <c r="K454" s="125"/>
      <c r="L454" s="125"/>
      <c r="M454" s="125"/>
      <c r="N454" s="125"/>
      <c r="O454" s="125"/>
      <c r="P454" s="125"/>
      <c r="Q454" s="125"/>
      <c r="R454" s="125"/>
      <c r="S454" s="125"/>
      <c r="T454" s="125"/>
      <c r="U454" s="125"/>
      <c r="V454" s="125"/>
    </row>
    <row r="455" spans="1:22" ht="12">
      <c r="A455" s="125"/>
      <c r="B455" s="125"/>
      <c r="C455" s="125"/>
      <c r="D455" s="125"/>
      <c r="E455" s="125"/>
      <c r="F455" s="125"/>
      <c r="G455" s="125"/>
      <c r="H455" s="125"/>
      <c r="I455" s="125"/>
      <c r="J455" s="125"/>
      <c r="K455" s="125"/>
      <c r="L455" s="125"/>
      <c r="M455" s="125"/>
      <c r="N455" s="125"/>
      <c r="O455" s="125"/>
      <c r="P455" s="125"/>
      <c r="Q455" s="125"/>
      <c r="R455" s="125"/>
      <c r="S455" s="125"/>
      <c r="T455" s="125"/>
      <c r="U455" s="125"/>
      <c r="V455" s="125"/>
    </row>
    <row r="456" spans="1:22" ht="12">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row>
    <row r="457" spans="1:22" ht="12">
      <c r="A457" s="125"/>
      <c r="B457" s="125"/>
      <c r="C457" s="125"/>
      <c r="D457" s="125"/>
      <c r="E457" s="125"/>
      <c r="F457" s="125"/>
      <c r="G457" s="125"/>
      <c r="H457" s="125"/>
      <c r="I457" s="125"/>
      <c r="J457" s="125"/>
      <c r="K457" s="125"/>
      <c r="L457" s="125"/>
      <c r="M457" s="125"/>
      <c r="N457" s="125"/>
      <c r="O457" s="125"/>
      <c r="P457" s="125"/>
      <c r="Q457" s="125"/>
      <c r="R457" s="125"/>
      <c r="S457" s="125"/>
      <c r="T457" s="125"/>
      <c r="U457" s="125"/>
      <c r="V457" s="125"/>
    </row>
    <row r="458" spans="1:22" ht="12">
      <c r="A458" s="125"/>
      <c r="B458" s="125"/>
      <c r="C458" s="125"/>
      <c r="D458" s="125"/>
      <c r="E458" s="125"/>
      <c r="F458" s="125"/>
      <c r="G458" s="125"/>
      <c r="H458" s="125"/>
      <c r="I458" s="125"/>
      <c r="J458" s="125"/>
      <c r="K458" s="125"/>
      <c r="L458" s="125"/>
      <c r="M458" s="125"/>
      <c r="N458" s="125"/>
      <c r="O458" s="125"/>
      <c r="P458" s="125"/>
      <c r="Q458" s="125"/>
      <c r="R458" s="125"/>
      <c r="S458" s="125"/>
      <c r="T458" s="125"/>
      <c r="U458" s="125"/>
      <c r="V458" s="125"/>
    </row>
    <row r="459" spans="1:22" ht="12">
      <c r="A459" s="125"/>
      <c r="B459" s="125"/>
      <c r="C459" s="125"/>
      <c r="D459" s="125"/>
      <c r="E459" s="125"/>
      <c r="F459" s="125"/>
      <c r="G459" s="125"/>
      <c r="H459" s="125"/>
      <c r="I459" s="125"/>
      <c r="J459" s="125"/>
      <c r="K459" s="125"/>
      <c r="L459" s="125"/>
      <c r="M459" s="125"/>
      <c r="N459" s="125"/>
      <c r="O459" s="125"/>
      <c r="P459" s="125"/>
      <c r="Q459" s="125"/>
      <c r="R459" s="125"/>
      <c r="S459" s="125"/>
      <c r="T459" s="125"/>
      <c r="U459" s="125"/>
      <c r="V459" s="125"/>
    </row>
    <row r="460" spans="1:22" ht="12">
      <c r="A460" s="125"/>
      <c r="B460" s="125"/>
      <c r="C460" s="125"/>
      <c r="D460" s="125"/>
      <c r="E460" s="125"/>
      <c r="F460" s="125"/>
      <c r="G460" s="125"/>
      <c r="H460" s="125"/>
      <c r="I460" s="125"/>
      <c r="J460" s="125"/>
      <c r="K460" s="125"/>
      <c r="L460" s="125"/>
      <c r="M460" s="125"/>
      <c r="N460" s="125"/>
      <c r="O460" s="125"/>
      <c r="P460" s="125"/>
      <c r="Q460" s="125"/>
      <c r="R460" s="125"/>
      <c r="S460" s="125"/>
      <c r="T460" s="125"/>
      <c r="U460" s="125"/>
      <c r="V460" s="125"/>
    </row>
    <row r="461" spans="1:22" ht="12">
      <c r="A461" s="125"/>
      <c r="B461" s="125"/>
      <c r="C461" s="125"/>
      <c r="D461" s="125"/>
      <c r="E461" s="125"/>
      <c r="F461" s="125"/>
      <c r="G461" s="125"/>
      <c r="H461" s="125"/>
      <c r="I461" s="125"/>
      <c r="J461" s="125"/>
      <c r="K461" s="125"/>
      <c r="L461" s="125"/>
      <c r="M461" s="125"/>
      <c r="N461" s="125"/>
      <c r="O461" s="125"/>
      <c r="P461" s="125"/>
      <c r="Q461" s="125"/>
      <c r="R461" s="125"/>
      <c r="S461" s="125"/>
      <c r="T461" s="125"/>
      <c r="U461" s="125"/>
      <c r="V461" s="125"/>
    </row>
    <row r="462" spans="1:22" ht="12">
      <c r="A462" s="125"/>
      <c r="B462" s="125"/>
      <c r="C462" s="125"/>
      <c r="D462" s="125"/>
      <c r="E462" s="125"/>
      <c r="F462" s="125"/>
      <c r="G462" s="125"/>
      <c r="H462" s="125"/>
      <c r="I462" s="125"/>
      <c r="J462" s="125"/>
      <c r="K462" s="125"/>
      <c r="L462" s="125"/>
      <c r="M462" s="125"/>
      <c r="N462" s="125"/>
      <c r="O462" s="125"/>
      <c r="P462" s="125"/>
      <c r="Q462" s="125"/>
      <c r="R462" s="125"/>
      <c r="S462" s="125"/>
      <c r="T462" s="125"/>
      <c r="U462" s="125"/>
      <c r="V462" s="125"/>
    </row>
    <row r="463" spans="1:22" ht="12">
      <c r="A463" s="125"/>
      <c r="B463" s="125"/>
      <c r="C463" s="125"/>
      <c r="D463" s="125"/>
      <c r="E463" s="125"/>
      <c r="F463" s="125"/>
      <c r="G463" s="125"/>
      <c r="H463" s="125"/>
      <c r="I463" s="125"/>
      <c r="J463" s="125"/>
      <c r="K463" s="125"/>
      <c r="L463" s="125"/>
      <c r="M463" s="125"/>
      <c r="N463" s="125"/>
      <c r="O463" s="125"/>
      <c r="P463" s="125"/>
      <c r="Q463" s="125"/>
      <c r="R463" s="125"/>
      <c r="S463" s="125"/>
      <c r="T463" s="125"/>
      <c r="U463" s="125"/>
      <c r="V463" s="125"/>
    </row>
    <row r="464" spans="1:22" ht="12">
      <c r="A464" s="125"/>
      <c r="B464" s="125"/>
      <c r="C464" s="125"/>
      <c r="D464" s="125"/>
      <c r="E464" s="125"/>
      <c r="F464" s="125"/>
      <c r="G464" s="125"/>
      <c r="H464" s="125"/>
      <c r="I464" s="125"/>
      <c r="J464" s="125"/>
      <c r="K464" s="125"/>
      <c r="L464" s="125"/>
      <c r="M464" s="125"/>
      <c r="N464" s="125"/>
      <c r="O464" s="125"/>
      <c r="P464" s="125"/>
      <c r="Q464" s="125"/>
      <c r="R464" s="125"/>
      <c r="S464" s="125"/>
      <c r="T464" s="125"/>
      <c r="U464" s="125"/>
      <c r="V464" s="125"/>
    </row>
    <row r="465" spans="1:22" ht="12">
      <c r="A465" s="125"/>
      <c r="B465" s="125"/>
      <c r="C465" s="125"/>
      <c r="D465" s="125"/>
      <c r="E465" s="125"/>
      <c r="F465" s="125"/>
      <c r="G465" s="125"/>
      <c r="H465" s="125"/>
      <c r="I465" s="125"/>
      <c r="J465" s="125"/>
      <c r="K465" s="125"/>
      <c r="L465" s="125"/>
      <c r="M465" s="125"/>
      <c r="N465" s="125"/>
      <c r="O465" s="125"/>
      <c r="P465" s="125"/>
      <c r="Q465" s="125"/>
      <c r="R465" s="125"/>
      <c r="S465" s="125"/>
      <c r="T465" s="125"/>
      <c r="U465" s="125"/>
      <c r="V465" s="125"/>
    </row>
    <row r="466" spans="1:22" ht="12">
      <c r="A466" s="125"/>
      <c r="B466" s="125"/>
      <c r="C466" s="125"/>
      <c r="D466" s="125"/>
      <c r="E466" s="125"/>
      <c r="F466" s="125"/>
      <c r="G466" s="125"/>
      <c r="H466" s="125"/>
      <c r="I466" s="125"/>
      <c r="J466" s="125"/>
      <c r="K466" s="125"/>
      <c r="L466" s="125"/>
      <c r="M466" s="125"/>
      <c r="N466" s="125"/>
      <c r="O466" s="125"/>
      <c r="P466" s="125"/>
      <c r="Q466" s="125"/>
      <c r="R466" s="125"/>
      <c r="S466" s="125"/>
      <c r="T466" s="125"/>
      <c r="U466" s="125"/>
      <c r="V466" s="125"/>
    </row>
    <row r="467" spans="1:22" ht="12">
      <c r="A467" s="125"/>
      <c r="B467" s="125"/>
      <c r="C467" s="125"/>
      <c r="D467" s="125"/>
      <c r="E467" s="125"/>
      <c r="F467" s="125"/>
      <c r="G467" s="125"/>
      <c r="H467" s="125"/>
      <c r="I467" s="125"/>
      <c r="J467" s="125"/>
      <c r="K467" s="125"/>
      <c r="L467" s="125"/>
      <c r="M467" s="125"/>
      <c r="N467" s="125"/>
      <c r="O467" s="125"/>
      <c r="P467" s="125"/>
      <c r="Q467" s="125"/>
      <c r="R467" s="125"/>
      <c r="S467" s="125"/>
      <c r="T467" s="125"/>
      <c r="U467" s="125"/>
      <c r="V467" s="125"/>
    </row>
    <row r="468" spans="1:22" ht="12">
      <c r="A468" s="125"/>
      <c r="B468" s="125"/>
      <c r="C468" s="125"/>
      <c r="D468" s="125"/>
      <c r="E468" s="125"/>
      <c r="F468" s="125"/>
      <c r="G468" s="125"/>
      <c r="H468" s="125"/>
      <c r="I468" s="125"/>
      <c r="J468" s="125"/>
      <c r="K468" s="125"/>
      <c r="L468" s="125"/>
      <c r="M468" s="125"/>
      <c r="N468" s="125"/>
      <c r="O468" s="125"/>
      <c r="P468" s="125"/>
      <c r="Q468" s="125"/>
      <c r="R468" s="125"/>
      <c r="S468" s="125"/>
      <c r="T468" s="125"/>
      <c r="U468" s="125"/>
      <c r="V468" s="125"/>
    </row>
    <row r="469" spans="1:22" ht="12">
      <c r="A469" s="125"/>
      <c r="B469" s="125"/>
      <c r="C469" s="125"/>
      <c r="D469" s="125"/>
      <c r="E469" s="125"/>
      <c r="F469" s="125"/>
      <c r="G469" s="125"/>
      <c r="H469" s="125"/>
      <c r="I469" s="125"/>
      <c r="J469" s="125"/>
      <c r="K469" s="125"/>
      <c r="L469" s="125"/>
      <c r="M469" s="125"/>
      <c r="N469" s="125"/>
      <c r="O469" s="125"/>
      <c r="P469" s="125"/>
      <c r="Q469" s="125"/>
      <c r="R469" s="125"/>
      <c r="S469" s="125"/>
      <c r="T469" s="125"/>
      <c r="U469" s="125"/>
      <c r="V469" s="125"/>
    </row>
    <row r="470" spans="1:22" ht="12">
      <c r="A470" s="125"/>
      <c r="B470" s="125"/>
      <c r="C470" s="125"/>
      <c r="D470" s="125"/>
      <c r="E470" s="125"/>
      <c r="F470" s="125"/>
      <c r="G470" s="125"/>
      <c r="H470" s="125"/>
      <c r="I470" s="125"/>
      <c r="J470" s="125"/>
      <c r="K470" s="125"/>
      <c r="L470" s="125"/>
      <c r="M470" s="125"/>
      <c r="N470" s="125"/>
      <c r="O470" s="125"/>
      <c r="P470" s="125"/>
      <c r="Q470" s="125"/>
      <c r="R470" s="125"/>
      <c r="S470" s="125"/>
      <c r="T470" s="125"/>
      <c r="U470" s="125"/>
      <c r="V470" s="125"/>
    </row>
    <row r="471" spans="1:22" ht="12">
      <c r="A471" s="125"/>
      <c r="B471" s="125"/>
      <c r="C471" s="125"/>
      <c r="D471" s="125"/>
      <c r="E471" s="125"/>
      <c r="F471" s="125"/>
      <c r="G471" s="125"/>
      <c r="H471" s="125"/>
      <c r="I471" s="125"/>
      <c r="J471" s="125"/>
      <c r="K471" s="125"/>
      <c r="L471" s="125"/>
      <c r="M471" s="125"/>
      <c r="N471" s="125"/>
      <c r="O471" s="125"/>
      <c r="P471" s="125"/>
      <c r="Q471" s="125"/>
      <c r="R471" s="125"/>
      <c r="S471" s="125"/>
      <c r="T471" s="125"/>
      <c r="U471" s="125"/>
      <c r="V471" s="125"/>
    </row>
    <row r="472" spans="1:22" ht="12">
      <c r="A472" s="125"/>
      <c r="B472" s="125"/>
      <c r="C472" s="125"/>
      <c r="D472" s="125"/>
      <c r="E472" s="125"/>
      <c r="F472" s="125"/>
      <c r="G472" s="125"/>
      <c r="H472" s="125"/>
      <c r="I472" s="125"/>
      <c r="J472" s="125"/>
      <c r="K472" s="125"/>
      <c r="L472" s="125"/>
      <c r="M472" s="125"/>
      <c r="N472" s="125"/>
      <c r="O472" s="125"/>
      <c r="P472" s="125"/>
      <c r="Q472" s="125"/>
      <c r="R472" s="125"/>
      <c r="S472" s="125"/>
      <c r="T472" s="125"/>
      <c r="U472" s="125"/>
      <c r="V472" s="125"/>
    </row>
    <row r="473" spans="1:22" ht="12">
      <c r="A473" s="125"/>
      <c r="B473" s="125"/>
      <c r="C473" s="125"/>
      <c r="D473" s="125"/>
      <c r="E473" s="125"/>
      <c r="F473" s="125"/>
      <c r="G473" s="125"/>
      <c r="H473" s="125"/>
      <c r="I473" s="125"/>
      <c r="J473" s="125"/>
      <c r="K473" s="125"/>
      <c r="L473" s="125"/>
      <c r="M473" s="125"/>
      <c r="N473" s="125"/>
      <c r="O473" s="125"/>
      <c r="P473" s="125"/>
      <c r="Q473" s="125"/>
      <c r="R473" s="125"/>
      <c r="S473" s="125"/>
      <c r="T473" s="125"/>
      <c r="U473" s="125"/>
      <c r="V473" s="125"/>
    </row>
    <row r="474" spans="1:22" ht="12">
      <c r="A474" s="125"/>
      <c r="B474" s="125"/>
      <c r="C474" s="125"/>
      <c r="D474" s="125"/>
      <c r="E474" s="125"/>
      <c r="F474" s="125"/>
      <c r="G474" s="125"/>
      <c r="H474" s="125"/>
      <c r="I474" s="125"/>
      <c r="J474" s="125"/>
      <c r="K474" s="125"/>
      <c r="L474" s="125"/>
      <c r="M474" s="125"/>
      <c r="N474" s="125"/>
      <c r="O474" s="125"/>
      <c r="P474" s="125"/>
      <c r="Q474" s="125"/>
      <c r="R474" s="125"/>
      <c r="S474" s="125"/>
      <c r="T474" s="125"/>
      <c r="U474" s="125"/>
      <c r="V474" s="125"/>
    </row>
    <row r="475" spans="1:22" ht="12">
      <c r="A475" s="125"/>
      <c r="B475" s="125"/>
      <c r="C475" s="125"/>
      <c r="D475" s="125"/>
      <c r="E475" s="125"/>
      <c r="F475" s="125"/>
      <c r="G475" s="125"/>
      <c r="H475" s="125"/>
      <c r="I475" s="125"/>
      <c r="J475" s="125"/>
      <c r="K475" s="125"/>
      <c r="L475" s="125"/>
      <c r="M475" s="125"/>
      <c r="N475" s="125"/>
      <c r="O475" s="125"/>
      <c r="P475" s="125"/>
      <c r="Q475" s="125"/>
      <c r="R475" s="125"/>
      <c r="S475" s="125"/>
      <c r="T475" s="125"/>
      <c r="U475" s="125"/>
      <c r="V475" s="125"/>
    </row>
    <row r="476" spans="1:22" ht="12">
      <c r="A476" s="125"/>
      <c r="B476" s="125"/>
      <c r="C476" s="125"/>
      <c r="D476" s="125"/>
      <c r="E476" s="125"/>
      <c r="F476" s="125"/>
      <c r="G476" s="125"/>
      <c r="H476" s="125"/>
      <c r="I476" s="125"/>
      <c r="J476" s="125"/>
      <c r="K476" s="125"/>
      <c r="L476" s="125"/>
      <c r="M476" s="125"/>
      <c r="N476" s="125"/>
      <c r="O476" s="125"/>
      <c r="P476" s="125"/>
      <c r="Q476" s="125"/>
      <c r="R476" s="125"/>
      <c r="S476" s="125"/>
      <c r="T476" s="125"/>
      <c r="U476" s="125"/>
      <c r="V476" s="125"/>
    </row>
    <row r="477" spans="1:22" ht="12">
      <c r="A477" s="125"/>
      <c r="B477" s="125"/>
      <c r="C477" s="125"/>
      <c r="D477" s="125"/>
      <c r="E477" s="125"/>
      <c r="F477" s="125"/>
      <c r="G477" s="125"/>
      <c r="H477" s="125"/>
      <c r="I477" s="125"/>
      <c r="J477" s="125"/>
      <c r="K477" s="125"/>
      <c r="L477" s="125"/>
      <c r="M477" s="125"/>
      <c r="N477" s="125"/>
      <c r="O477" s="125"/>
      <c r="P477" s="125"/>
      <c r="Q477" s="125"/>
      <c r="R477" s="125"/>
      <c r="S477" s="125"/>
      <c r="T477" s="125"/>
      <c r="U477" s="125"/>
      <c r="V477" s="125"/>
    </row>
    <row r="478" spans="1:22" ht="12">
      <c r="A478" s="125"/>
      <c r="B478" s="125"/>
      <c r="C478" s="125"/>
      <c r="D478" s="125"/>
      <c r="E478" s="125"/>
      <c r="F478" s="125"/>
      <c r="G478" s="125"/>
      <c r="H478" s="125"/>
      <c r="I478" s="125"/>
      <c r="J478" s="125"/>
      <c r="K478" s="125"/>
      <c r="L478" s="125"/>
      <c r="M478" s="125"/>
      <c r="N478" s="125"/>
      <c r="O478" s="125"/>
      <c r="P478" s="125"/>
      <c r="Q478" s="125"/>
      <c r="R478" s="125"/>
      <c r="S478" s="125"/>
      <c r="T478" s="125"/>
      <c r="U478" s="125"/>
      <c r="V478" s="125"/>
    </row>
    <row r="479" spans="1:22" ht="12">
      <c r="A479" s="125"/>
      <c r="B479" s="125"/>
      <c r="C479" s="125"/>
      <c r="D479" s="125"/>
      <c r="E479" s="125"/>
      <c r="F479" s="125"/>
      <c r="G479" s="125"/>
      <c r="H479" s="125"/>
      <c r="I479" s="125"/>
      <c r="J479" s="125"/>
      <c r="K479" s="125"/>
      <c r="L479" s="125"/>
      <c r="M479" s="125"/>
      <c r="N479" s="125"/>
      <c r="O479" s="125"/>
      <c r="P479" s="125"/>
      <c r="Q479" s="125"/>
      <c r="R479" s="125"/>
      <c r="S479" s="125"/>
      <c r="T479" s="125"/>
      <c r="U479" s="125"/>
      <c r="V479" s="125"/>
    </row>
    <row r="480" spans="1:22" ht="12">
      <c r="A480" s="125"/>
      <c r="B480" s="125"/>
      <c r="C480" s="125"/>
      <c r="D480" s="125"/>
      <c r="E480" s="125"/>
      <c r="F480" s="125"/>
      <c r="G480" s="125"/>
      <c r="H480" s="125"/>
      <c r="I480" s="125"/>
      <c r="J480" s="125"/>
      <c r="K480" s="125"/>
      <c r="L480" s="125"/>
      <c r="M480" s="125"/>
      <c r="N480" s="125"/>
      <c r="O480" s="125"/>
      <c r="P480" s="125"/>
      <c r="Q480" s="125"/>
      <c r="R480" s="125"/>
      <c r="S480" s="125"/>
      <c r="T480" s="125"/>
      <c r="U480" s="125"/>
      <c r="V480" s="125"/>
    </row>
    <row r="481" spans="1:22" ht="12">
      <c r="A481" s="125"/>
      <c r="B481" s="125"/>
      <c r="C481" s="125"/>
      <c r="D481" s="125"/>
      <c r="E481" s="125"/>
      <c r="F481" s="125"/>
      <c r="G481" s="125"/>
      <c r="H481" s="125"/>
      <c r="I481" s="125"/>
      <c r="J481" s="125"/>
      <c r="K481" s="125"/>
      <c r="L481" s="125"/>
      <c r="M481" s="125"/>
      <c r="N481" s="125"/>
      <c r="O481" s="125"/>
      <c r="P481" s="125"/>
      <c r="Q481" s="125"/>
      <c r="R481" s="125"/>
      <c r="S481" s="125"/>
      <c r="T481" s="125"/>
      <c r="U481" s="125"/>
      <c r="V481" s="125"/>
    </row>
    <row r="482" spans="1:22" ht="12">
      <c r="A482" s="125"/>
      <c r="B482" s="125"/>
      <c r="C482" s="125"/>
      <c r="D482" s="125"/>
      <c r="E482" s="125"/>
      <c r="F482" s="125"/>
      <c r="G482" s="125"/>
      <c r="H482" s="125"/>
      <c r="I482" s="125"/>
      <c r="J482" s="125"/>
      <c r="K482" s="125"/>
      <c r="L482" s="125"/>
      <c r="M482" s="125"/>
      <c r="N482" s="125"/>
      <c r="O482" s="125"/>
      <c r="P482" s="125"/>
      <c r="Q482" s="125"/>
      <c r="R482" s="125"/>
      <c r="S482" s="125"/>
      <c r="T482" s="125"/>
      <c r="U482" s="125"/>
      <c r="V482" s="125"/>
    </row>
    <row r="483" spans="1:22" ht="12">
      <c r="A483" s="125"/>
      <c r="B483" s="125"/>
      <c r="C483" s="125"/>
      <c r="D483" s="125"/>
      <c r="E483" s="125"/>
      <c r="F483" s="125"/>
      <c r="G483" s="125"/>
      <c r="H483" s="125"/>
      <c r="I483" s="125"/>
      <c r="J483" s="125"/>
      <c r="K483" s="125"/>
      <c r="L483" s="125"/>
      <c r="M483" s="125"/>
      <c r="N483" s="125"/>
      <c r="O483" s="125"/>
      <c r="P483" s="125"/>
      <c r="Q483" s="125"/>
      <c r="R483" s="125"/>
      <c r="S483" s="125"/>
      <c r="T483" s="125"/>
      <c r="U483" s="125"/>
      <c r="V483" s="125"/>
    </row>
    <row r="484" spans="1:22" ht="12">
      <c r="A484" s="125"/>
      <c r="B484" s="125"/>
      <c r="C484" s="125"/>
      <c r="D484" s="125"/>
      <c r="E484" s="125"/>
      <c r="F484" s="125"/>
      <c r="G484" s="125"/>
      <c r="H484" s="125"/>
      <c r="I484" s="125"/>
      <c r="J484" s="125"/>
      <c r="K484" s="125"/>
      <c r="L484" s="125"/>
      <c r="M484" s="125"/>
      <c r="N484" s="125"/>
      <c r="O484" s="125"/>
      <c r="P484" s="125"/>
      <c r="Q484" s="125"/>
      <c r="R484" s="125"/>
      <c r="S484" s="125"/>
      <c r="T484" s="125"/>
      <c r="U484" s="125"/>
      <c r="V484" s="125"/>
    </row>
    <row r="485" spans="1:22" ht="12">
      <c r="A485" s="125"/>
      <c r="B485" s="125"/>
      <c r="C485" s="125"/>
      <c r="D485" s="125"/>
      <c r="E485" s="125"/>
      <c r="F485" s="125"/>
      <c r="G485" s="125"/>
      <c r="H485" s="125"/>
      <c r="I485" s="125"/>
      <c r="J485" s="125"/>
      <c r="K485" s="125"/>
      <c r="L485" s="125"/>
      <c r="M485" s="125"/>
      <c r="N485" s="125"/>
      <c r="O485" s="125"/>
      <c r="P485" s="125"/>
      <c r="Q485" s="125"/>
      <c r="R485" s="125"/>
      <c r="S485" s="125"/>
      <c r="T485" s="125"/>
      <c r="U485" s="125"/>
      <c r="V485" s="125"/>
    </row>
    <row r="486" spans="1:22" ht="12">
      <c r="A486" s="125"/>
      <c r="B486" s="125"/>
      <c r="C486" s="125"/>
      <c r="D486" s="125"/>
      <c r="E486" s="125"/>
      <c r="F486" s="125"/>
      <c r="G486" s="125"/>
      <c r="H486" s="125"/>
      <c r="I486" s="125"/>
      <c r="J486" s="125"/>
      <c r="K486" s="125"/>
      <c r="L486" s="125"/>
      <c r="M486" s="125"/>
      <c r="N486" s="125"/>
      <c r="O486" s="125"/>
      <c r="P486" s="125"/>
      <c r="Q486" s="125"/>
      <c r="R486" s="125"/>
      <c r="S486" s="125"/>
      <c r="T486" s="125"/>
      <c r="U486" s="125"/>
      <c r="V486" s="125"/>
    </row>
    <row r="487" spans="1:22" ht="12">
      <c r="A487" s="125"/>
      <c r="B487" s="125"/>
      <c r="C487" s="125"/>
      <c r="D487" s="125"/>
      <c r="E487" s="125"/>
      <c r="F487" s="125"/>
      <c r="G487" s="125"/>
      <c r="H487" s="125"/>
      <c r="I487" s="125"/>
      <c r="J487" s="125"/>
      <c r="K487" s="125"/>
      <c r="L487" s="125"/>
      <c r="M487" s="125"/>
      <c r="N487" s="125"/>
      <c r="O487" s="125"/>
      <c r="P487" s="125"/>
      <c r="Q487" s="125"/>
      <c r="R487" s="125"/>
      <c r="S487" s="125"/>
      <c r="T487" s="125"/>
      <c r="U487" s="125"/>
      <c r="V487" s="125"/>
    </row>
    <row r="488" spans="1:22" ht="12">
      <c r="A488" s="125"/>
      <c r="B488" s="125"/>
      <c r="C488" s="125"/>
      <c r="D488" s="125"/>
      <c r="E488" s="125"/>
      <c r="F488" s="125"/>
      <c r="G488" s="125"/>
      <c r="H488" s="125"/>
      <c r="I488" s="125"/>
      <c r="J488" s="125"/>
      <c r="K488" s="125"/>
      <c r="L488" s="125"/>
      <c r="M488" s="125"/>
      <c r="N488" s="125"/>
      <c r="O488" s="125"/>
      <c r="P488" s="125"/>
      <c r="Q488" s="125"/>
      <c r="R488" s="125"/>
      <c r="S488" s="125"/>
      <c r="T488" s="125"/>
      <c r="U488" s="125"/>
      <c r="V488" s="125"/>
    </row>
    <row r="489" spans="1:22" ht="12">
      <c r="A489" s="125"/>
      <c r="B489" s="125"/>
      <c r="C489" s="125"/>
      <c r="D489" s="125"/>
      <c r="E489" s="125"/>
      <c r="F489" s="125"/>
      <c r="G489" s="125"/>
      <c r="H489" s="125"/>
      <c r="I489" s="125"/>
      <c r="J489" s="125"/>
      <c r="K489" s="125"/>
      <c r="L489" s="125"/>
      <c r="M489" s="125"/>
      <c r="N489" s="125"/>
      <c r="O489" s="125"/>
      <c r="P489" s="125"/>
      <c r="Q489" s="125"/>
      <c r="R489" s="125"/>
      <c r="S489" s="125"/>
      <c r="T489" s="125"/>
      <c r="U489" s="125"/>
      <c r="V489" s="125"/>
    </row>
    <row r="490" spans="1:22" ht="12">
      <c r="A490" s="125"/>
      <c r="B490" s="125"/>
      <c r="C490" s="125"/>
      <c r="D490" s="125"/>
      <c r="E490" s="125"/>
      <c r="F490" s="125"/>
      <c r="G490" s="125"/>
      <c r="H490" s="125"/>
      <c r="I490" s="125"/>
      <c r="J490" s="125"/>
      <c r="K490" s="125"/>
      <c r="L490" s="125"/>
      <c r="M490" s="125"/>
      <c r="N490" s="125"/>
      <c r="O490" s="125"/>
      <c r="P490" s="125"/>
      <c r="Q490" s="125"/>
      <c r="R490" s="125"/>
      <c r="S490" s="125"/>
      <c r="T490" s="125"/>
      <c r="U490" s="125"/>
      <c r="V490" s="125"/>
    </row>
    <row r="491" spans="1:22" ht="12">
      <c r="A491" s="125"/>
      <c r="B491" s="125"/>
      <c r="C491" s="125"/>
      <c r="D491" s="125"/>
      <c r="E491" s="125"/>
      <c r="F491" s="125"/>
      <c r="G491" s="125"/>
      <c r="H491" s="125"/>
      <c r="I491" s="125"/>
      <c r="J491" s="125"/>
      <c r="K491" s="125"/>
      <c r="L491" s="125"/>
      <c r="M491" s="125"/>
      <c r="N491" s="125"/>
      <c r="O491" s="125"/>
      <c r="P491" s="125"/>
      <c r="Q491" s="125"/>
      <c r="R491" s="125"/>
      <c r="S491" s="125"/>
      <c r="T491" s="125"/>
      <c r="U491" s="125"/>
      <c r="V491" s="125"/>
    </row>
    <row r="492" spans="1:22" ht="12">
      <c r="A492" s="125"/>
      <c r="B492" s="125"/>
      <c r="C492" s="125"/>
      <c r="D492" s="125"/>
      <c r="E492" s="125"/>
      <c r="F492" s="125"/>
      <c r="G492" s="125"/>
      <c r="H492" s="125"/>
      <c r="I492" s="125"/>
      <c r="J492" s="125"/>
      <c r="K492" s="125"/>
      <c r="L492" s="125"/>
      <c r="M492" s="125"/>
      <c r="N492" s="125"/>
      <c r="O492" s="125"/>
      <c r="P492" s="125"/>
      <c r="Q492" s="125"/>
      <c r="R492" s="125"/>
      <c r="S492" s="125"/>
      <c r="T492" s="125"/>
      <c r="U492" s="125"/>
      <c r="V492" s="125"/>
    </row>
    <row r="493" spans="1:22" ht="12">
      <c r="A493" s="125"/>
      <c r="B493" s="125"/>
      <c r="C493" s="125"/>
      <c r="D493" s="125"/>
      <c r="E493" s="125"/>
      <c r="F493" s="125"/>
      <c r="G493" s="125"/>
      <c r="H493" s="125"/>
      <c r="I493" s="125"/>
      <c r="J493" s="125"/>
      <c r="K493" s="125"/>
      <c r="L493" s="125"/>
      <c r="M493" s="125"/>
      <c r="N493" s="125"/>
      <c r="O493" s="125"/>
      <c r="P493" s="125"/>
      <c r="Q493" s="125"/>
      <c r="R493" s="125"/>
      <c r="S493" s="125"/>
      <c r="T493" s="125"/>
      <c r="U493" s="125"/>
      <c r="V493" s="125"/>
    </row>
    <row r="494" spans="1:22" ht="12">
      <c r="A494" s="125"/>
      <c r="B494" s="125"/>
      <c r="C494" s="125"/>
      <c r="D494" s="125"/>
      <c r="E494" s="125"/>
      <c r="F494" s="125"/>
      <c r="G494" s="125"/>
      <c r="H494" s="125"/>
      <c r="I494" s="125"/>
      <c r="J494" s="125"/>
      <c r="K494" s="125"/>
      <c r="L494" s="125"/>
      <c r="M494" s="125"/>
      <c r="N494" s="125"/>
      <c r="O494" s="125"/>
      <c r="P494" s="125"/>
      <c r="Q494" s="125"/>
      <c r="R494" s="125"/>
      <c r="S494" s="125"/>
      <c r="T494" s="125"/>
      <c r="U494" s="125"/>
      <c r="V494" s="125"/>
    </row>
    <row r="495" spans="1:22" ht="12">
      <c r="A495" s="125"/>
      <c r="B495" s="125"/>
      <c r="C495" s="125"/>
      <c r="D495" s="125"/>
      <c r="E495" s="125"/>
      <c r="F495" s="125"/>
      <c r="G495" s="125"/>
      <c r="H495" s="125"/>
      <c r="I495" s="125"/>
      <c r="J495" s="125"/>
      <c r="K495" s="125"/>
      <c r="L495" s="125"/>
      <c r="M495" s="125"/>
      <c r="N495" s="125"/>
      <c r="O495" s="125"/>
      <c r="P495" s="125"/>
      <c r="Q495" s="125"/>
      <c r="R495" s="125"/>
      <c r="S495" s="125"/>
      <c r="T495" s="125"/>
      <c r="U495" s="125"/>
      <c r="V495" s="125"/>
    </row>
    <row r="496" spans="1:22" ht="12">
      <c r="A496" s="125"/>
      <c r="B496" s="125"/>
      <c r="C496" s="125"/>
      <c r="D496" s="125"/>
      <c r="E496" s="125"/>
      <c r="F496" s="125"/>
      <c r="G496" s="125"/>
      <c r="H496" s="125"/>
      <c r="I496" s="125"/>
      <c r="J496" s="125"/>
      <c r="K496" s="125"/>
      <c r="L496" s="125"/>
      <c r="M496" s="125"/>
      <c r="N496" s="125"/>
      <c r="O496" s="125"/>
      <c r="P496" s="125"/>
      <c r="Q496" s="125"/>
      <c r="R496" s="125"/>
      <c r="S496" s="125"/>
      <c r="T496" s="125"/>
      <c r="U496" s="125"/>
      <c r="V496" s="125"/>
    </row>
    <row r="497" spans="1:22" ht="12">
      <c r="A497" s="125"/>
      <c r="B497" s="125"/>
      <c r="C497" s="125"/>
      <c r="D497" s="125"/>
      <c r="E497" s="125"/>
      <c r="F497" s="125"/>
      <c r="G497" s="125"/>
      <c r="H497" s="125"/>
      <c r="I497" s="125"/>
      <c r="J497" s="125"/>
      <c r="K497" s="125"/>
      <c r="L497" s="125"/>
      <c r="M497" s="125"/>
      <c r="N497" s="125"/>
      <c r="O497" s="125"/>
      <c r="P497" s="125"/>
      <c r="Q497" s="125"/>
      <c r="R497" s="125"/>
      <c r="S497" s="125"/>
      <c r="T497" s="125"/>
      <c r="U497" s="125"/>
      <c r="V497" s="125"/>
    </row>
    <row r="498" spans="1:22" ht="12">
      <c r="A498" s="125"/>
      <c r="B498" s="125"/>
      <c r="C498" s="125"/>
      <c r="D498" s="125"/>
      <c r="E498" s="125"/>
      <c r="F498" s="125"/>
      <c r="G498" s="125"/>
      <c r="H498" s="125"/>
      <c r="I498" s="125"/>
      <c r="J498" s="125"/>
      <c r="K498" s="125"/>
      <c r="L498" s="125"/>
      <c r="M498" s="125"/>
      <c r="N498" s="125"/>
      <c r="O498" s="125"/>
      <c r="P498" s="125"/>
      <c r="Q498" s="125"/>
      <c r="R498" s="125"/>
      <c r="S498" s="125"/>
      <c r="T498" s="125"/>
      <c r="U498" s="125"/>
      <c r="V498" s="125"/>
    </row>
    <row r="499" spans="1:22" ht="12">
      <c r="A499" s="125"/>
      <c r="B499" s="125"/>
      <c r="C499" s="125"/>
      <c r="D499" s="125"/>
      <c r="E499" s="125"/>
      <c r="F499" s="125"/>
      <c r="G499" s="125"/>
      <c r="H499" s="125"/>
      <c r="I499" s="125"/>
      <c r="J499" s="125"/>
      <c r="K499" s="125"/>
      <c r="L499" s="125"/>
      <c r="M499" s="125"/>
      <c r="N499" s="125"/>
      <c r="O499" s="125"/>
      <c r="P499" s="125"/>
      <c r="Q499" s="125"/>
      <c r="R499" s="125"/>
      <c r="S499" s="125"/>
      <c r="T499" s="125"/>
      <c r="U499" s="125"/>
      <c r="V499" s="125"/>
    </row>
    <row r="500" spans="1:22" ht="12">
      <c r="A500" s="125"/>
      <c r="B500" s="125"/>
      <c r="C500" s="125"/>
      <c r="D500" s="125"/>
      <c r="E500" s="125"/>
      <c r="F500" s="125"/>
      <c r="G500" s="125"/>
      <c r="H500" s="125"/>
      <c r="I500" s="125"/>
      <c r="J500" s="125"/>
      <c r="K500" s="125"/>
      <c r="L500" s="125"/>
      <c r="M500" s="125"/>
      <c r="N500" s="125"/>
      <c r="O500" s="125"/>
      <c r="P500" s="125"/>
      <c r="Q500" s="125"/>
      <c r="R500" s="125"/>
      <c r="S500" s="125"/>
      <c r="T500" s="125"/>
      <c r="U500" s="125"/>
      <c r="V500" s="125"/>
    </row>
    <row r="501" spans="1:22" ht="12">
      <c r="A501" s="125"/>
      <c r="B501" s="125"/>
      <c r="C501" s="125"/>
      <c r="D501" s="125"/>
      <c r="E501" s="125"/>
      <c r="F501" s="125"/>
      <c r="G501" s="125"/>
      <c r="H501" s="125"/>
      <c r="I501" s="125"/>
      <c r="J501" s="125"/>
      <c r="K501" s="125"/>
      <c r="L501" s="125"/>
      <c r="M501" s="125"/>
      <c r="N501" s="125"/>
      <c r="O501" s="125"/>
      <c r="P501" s="125"/>
      <c r="Q501" s="125"/>
      <c r="R501" s="125"/>
      <c r="S501" s="125"/>
      <c r="T501" s="125"/>
      <c r="U501" s="125"/>
      <c r="V501" s="125"/>
    </row>
    <row r="502" spans="1:22" ht="12">
      <c r="A502" s="125"/>
      <c r="B502" s="125"/>
      <c r="C502" s="125"/>
      <c r="D502" s="125"/>
      <c r="E502" s="125"/>
      <c r="F502" s="125"/>
      <c r="G502" s="125"/>
      <c r="H502" s="125"/>
      <c r="I502" s="125"/>
      <c r="J502" s="125"/>
      <c r="K502" s="125"/>
      <c r="L502" s="125"/>
      <c r="M502" s="125"/>
      <c r="N502" s="125"/>
      <c r="O502" s="125"/>
      <c r="P502" s="125"/>
      <c r="Q502" s="125"/>
      <c r="R502" s="125"/>
      <c r="S502" s="125"/>
      <c r="T502" s="125"/>
      <c r="U502" s="125"/>
      <c r="V502" s="125"/>
    </row>
    <row r="503" spans="1:22" ht="12">
      <c r="A503" s="125"/>
      <c r="B503" s="125"/>
      <c r="C503" s="125"/>
      <c r="D503" s="125"/>
      <c r="E503" s="125"/>
      <c r="F503" s="125"/>
      <c r="G503" s="125"/>
      <c r="H503" s="125"/>
      <c r="I503" s="125"/>
      <c r="J503" s="125"/>
      <c r="K503" s="125"/>
      <c r="L503" s="125"/>
      <c r="M503" s="125"/>
      <c r="N503" s="125"/>
      <c r="O503" s="125"/>
      <c r="P503" s="125"/>
      <c r="Q503" s="125"/>
      <c r="R503" s="125"/>
      <c r="S503" s="125"/>
      <c r="T503" s="125"/>
      <c r="U503" s="125"/>
      <c r="V503" s="125"/>
    </row>
    <row r="504" spans="1:22" ht="12">
      <c r="A504" s="125"/>
      <c r="B504" s="125"/>
      <c r="C504" s="125"/>
      <c r="D504" s="125"/>
      <c r="E504" s="125"/>
      <c r="F504" s="125"/>
      <c r="G504" s="125"/>
      <c r="H504" s="125"/>
      <c r="I504" s="125"/>
      <c r="J504" s="125"/>
      <c r="K504" s="125"/>
      <c r="L504" s="125"/>
      <c r="M504" s="125"/>
      <c r="N504" s="125"/>
      <c r="O504" s="125"/>
      <c r="P504" s="125"/>
      <c r="Q504" s="125"/>
      <c r="R504" s="125"/>
      <c r="S504" s="125"/>
      <c r="T504" s="125"/>
      <c r="U504" s="125"/>
      <c r="V504" s="125"/>
    </row>
    <row r="505" spans="1:22" ht="12">
      <c r="A505" s="125"/>
      <c r="B505" s="125"/>
      <c r="C505" s="125"/>
      <c r="D505" s="125"/>
      <c r="E505" s="125"/>
      <c r="F505" s="125"/>
      <c r="G505" s="125"/>
      <c r="H505" s="125"/>
      <c r="I505" s="125"/>
      <c r="J505" s="125"/>
      <c r="K505" s="125"/>
      <c r="L505" s="125"/>
      <c r="M505" s="125"/>
      <c r="N505" s="125"/>
      <c r="O505" s="125"/>
      <c r="P505" s="125"/>
      <c r="Q505" s="125"/>
      <c r="R505" s="125"/>
      <c r="S505" s="125"/>
      <c r="T505" s="125"/>
      <c r="U505" s="125"/>
      <c r="V505" s="125"/>
    </row>
    <row r="506" spans="1:22" ht="12">
      <c r="A506" s="125"/>
      <c r="B506" s="125"/>
      <c r="C506" s="125"/>
      <c r="D506" s="125"/>
      <c r="E506" s="125"/>
      <c r="F506" s="125"/>
      <c r="G506" s="125"/>
      <c r="H506" s="125"/>
      <c r="I506" s="125"/>
      <c r="J506" s="125"/>
      <c r="K506" s="125"/>
      <c r="L506" s="125"/>
      <c r="M506" s="125"/>
      <c r="N506" s="125"/>
      <c r="O506" s="125"/>
      <c r="P506" s="125"/>
      <c r="Q506" s="125"/>
      <c r="R506" s="125"/>
      <c r="S506" s="125"/>
      <c r="T506" s="125"/>
      <c r="U506" s="125"/>
      <c r="V506" s="125"/>
    </row>
    <row r="507" spans="1:22" ht="12">
      <c r="A507" s="125"/>
      <c r="B507" s="125"/>
      <c r="C507" s="125"/>
      <c r="D507" s="125"/>
      <c r="E507" s="125"/>
      <c r="F507" s="125"/>
      <c r="G507" s="125"/>
      <c r="H507" s="125"/>
      <c r="I507" s="125"/>
      <c r="J507" s="125"/>
      <c r="K507" s="125"/>
      <c r="L507" s="125"/>
      <c r="M507" s="125"/>
      <c r="N507" s="125"/>
      <c r="O507" s="125"/>
      <c r="P507" s="125"/>
      <c r="Q507" s="125"/>
      <c r="R507" s="125"/>
      <c r="S507" s="125"/>
      <c r="T507" s="125"/>
      <c r="U507" s="125"/>
      <c r="V507" s="125"/>
    </row>
    <row r="508" spans="1:22" ht="12">
      <c r="A508" s="125"/>
      <c r="B508" s="125"/>
      <c r="C508" s="125"/>
      <c r="D508" s="125"/>
      <c r="E508" s="125"/>
      <c r="F508" s="125"/>
      <c r="G508" s="125"/>
      <c r="H508" s="125"/>
      <c r="I508" s="125"/>
      <c r="J508" s="125"/>
      <c r="K508" s="125"/>
      <c r="L508" s="125"/>
      <c r="M508" s="125"/>
      <c r="N508" s="125"/>
      <c r="O508" s="125"/>
      <c r="P508" s="125"/>
      <c r="Q508" s="125"/>
      <c r="R508" s="125"/>
      <c r="S508" s="125"/>
      <c r="T508" s="125"/>
      <c r="U508" s="125"/>
      <c r="V508" s="125"/>
    </row>
    <row r="509" spans="1:22" ht="12">
      <c r="A509" s="125"/>
      <c r="B509" s="125"/>
      <c r="C509" s="125"/>
      <c r="D509" s="125"/>
      <c r="E509" s="125"/>
      <c r="F509" s="125"/>
      <c r="G509" s="125"/>
      <c r="H509" s="125"/>
      <c r="I509" s="125"/>
      <c r="J509" s="125"/>
      <c r="K509" s="125"/>
      <c r="L509" s="125"/>
      <c r="M509" s="125"/>
      <c r="N509" s="125"/>
      <c r="O509" s="125"/>
      <c r="P509" s="125"/>
      <c r="Q509" s="125"/>
      <c r="R509" s="125"/>
      <c r="S509" s="125"/>
      <c r="T509" s="125"/>
      <c r="U509" s="125"/>
      <c r="V509" s="125"/>
    </row>
    <row r="510" spans="1:22" ht="12">
      <c r="A510" s="125"/>
      <c r="B510" s="125"/>
      <c r="C510" s="125"/>
      <c r="D510" s="125"/>
      <c r="E510" s="125"/>
      <c r="F510" s="125"/>
      <c r="G510" s="125"/>
      <c r="H510" s="125"/>
      <c r="I510" s="125"/>
      <c r="J510" s="125"/>
      <c r="K510" s="125"/>
      <c r="L510" s="125"/>
      <c r="M510" s="125"/>
      <c r="N510" s="125"/>
      <c r="O510" s="125"/>
      <c r="P510" s="125"/>
      <c r="Q510" s="125"/>
      <c r="R510" s="125"/>
      <c r="S510" s="125"/>
      <c r="T510" s="125"/>
      <c r="U510" s="125"/>
      <c r="V510" s="125"/>
    </row>
    <row r="511" spans="1:22" ht="12">
      <c r="A511" s="125"/>
      <c r="B511" s="125"/>
      <c r="C511" s="125"/>
      <c r="D511" s="125"/>
      <c r="E511" s="125"/>
      <c r="F511" s="125"/>
      <c r="G511" s="125"/>
      <c r="H511" s="125"/>
      <c r="I511" s="125"/>
      <c r="J511" s="125"/>
      <c r="K511" s="125"/>
      <c r="L511" s="125"/>
      <c r="M511" s="125"/>
      <c r="N511" s="125"/>
      <c r="O511" s="125"/>
      <c r="P511" s="125"/>
      <c r="Q511" s="125"/>
      <c r="R511" s="125"/>
      <c r="S511" s="125"/>
      <c r="T511" s="125"/>
      <c r="U511" s="125"/>
      <c r="V511" s="125"/>
    </row>
    <row r="512" spans="1:22" ht="12">
      <c r="A512" s="125"/>
      <c r="B512" s="125"/>
      <c r="C512" s="125"/>
      <c r="D512" s="125"/>
      <c r="E512" s="125"/>
      <c r="F512" s="125"/>
      <c r="G512" s="125"/>
      <c r="H512" s="125"/>
      <c r="I512" s="125"/>
      <c r="J512" s="125"/>
      <c r="K512" s="125"/>
      <c r="L512" s="125"/>
      <c r="M512" s="125"/>
      <c r="N512" s="125"/>
      <c r="O512" s="125"/>
      <c r="P512" s="125"/>
      <c r="Q512" s="125"/>
      <c r="R512" s="125"/>
      <c r="S512" s="125"/>
      <c r="T512" s="125"/>
      <c r="U512" s="125"/>
      <c r="V512" s="125"/>
    </row>
    <row r="513" spans="1:22" ht="12">
      <c r="A513" s="125"/>
      <c r="B513" s="125"/>
      <c r="C513" s="125"/>
      <c r="D513" s="125"/>
      <c r="E513" s="125"/>
      <c r="F513" s="125"/>
      <c r="G513" s="125"/>
      <c r="H513" s="125"/>
      <c r="I513" s="125"/>
      <c r="J513" s="125"/>
      <c r="K513" s="125"/>
      <c r="L513" s="125"/>
      <c r="M513" s="125"/>
      <c r="N513" s="125"/>
      <c r="O513" s="125"/>
      <c r="P513" s="125"/>
      <c r="Q513" s="125"/>
      <c r="R513" s="125"/>
      <c r="S513" s="125"/>
      <c r="T513" s="125"/>
      <c r="U513" s="125"/>
      <c r="V513" s="125"/>
    </row>
    <row r="514" spans="1:22" ht="12">
      <c r="A514" s="125"/>
      <c r="B514" s="125"/>
      <c r="C514" s="125"/>
      <c r="D514" s="125"/>
      <c r="E514" s="125"/>
      <c r="F514" s="125"/>
      <c r="G514" s="125"/>
      <c r="H514" s="125"/>
      <c r="I514" s="125"/>
      <c r="J514" s="125"/>
      <c r="K514" s="125"/>
      <c r="L514" s="125"/>
      <c r="M514" s="125"/>
      <c r="N514" s="125"/>
      <c r="O514" s="125"/>
      <c r="P514" s="125"/>
      <c r="Q514" s="125"/>
      <c r="R514" s="125"/>
      <c r="S514" s="125"/>
      <c r="T514" s="125"/>
      <c r="U514" s="125"/>
      <c r="V514" s="125"/>
    </row>
    <row r="515" spans="1:22" ht="12">
      <c r="A515" s="125"/>
      <c r="B515" s="125"/>
      <c r="C515" s="125"/>
      <c r="D515" s="125"/>
      <c r="E515" s="125"/>
      <c r="F515" s="125"/>
      <c r="G515" s="125"/>
      <c r="H515" s="125"/>
      <c r="I515" s="125"/>
      <c r="J515" s="125"/>
      <c r="K515" s="125"/>
      <c r="L515" s="125"/>
      <c r="M515" s="125"/>
      <c r="N515" s="125"/>
      <c r="O515" s="125"/>
      <c r="P515" s="125"/>
      <c r="Q515" s="125"/>
      <c r="R515" s="125"/>
      <c r="S515" s="125"/>
      <c r="T515" s="125"/>
      <c r="U515" s="125"/>
      <c r="V515" s="125"/>
    </row>
    <row r="516" spans="1:22" ht="12">
      <c r="A516" s="125"/>
      <c r="B516" s="125"/>
      <c r="C516" s="125"/>
      <c r="D516" s="125"/>
      <c r="E516" s="125"/>
      <c r="F516" s="125"/>
      <c r="G516" s="125"/>
      <c r="H516" s="125"/>
      <c r="I516" s="125"/>
      <c r="J516" s="125"/>
      <c r="K516" s="125"/>
      <c r="L516" s="125"/>
      <c r="M516" s="125"/>
      <c r="N516" s="125"/>
      <c r="O516" s="125"/>
      <c r="P516" s="125"/>
      <c r="Q516" s="125"/>
      <c r="R516" s="125"/>
      <c r="S516" s="125"/>
      <c r="T516" s="125"/>
      <c r="U516" s="125"/>
      <c r="V516" s="125"/>
    </row>
    <row r="517" spans="1:22" ht="12">
      <c r="A517" s="125"/>
      <c r="B517" s="125"/>
      <c r="C517" s="125"/>
      <c r="D517" s="125"/>
      <c r="E517" s="125"/>
      <c r="F517" s="125"/>
      <c r="G517" s="125"/>
      <c r="H517" s="125"/>
      <c r="I517" s="125"/>
      <c r="J517" s="125"/>
      <c r="K517" s="125"/>
      <c r="L517" s="125"/>
      <c r="M517" s="125"/>
      <c r="N517" s="125"/>
      <c r="O517" s="125"/>
      <c r="P517" s="125"/>
      <c r="Q517" s="125"/>
      <c r="R517" s="125"/>
      <c r="S517" s="125"/>
      <c r="T517" s="125"/>
      <c r="U517" s="125"/>
      <c r="V517" s="125"/>
    </row>
    <row r="518" spans="1:22" ht="12">
      <c r="A518" s="125"/>
      <c r="B518" s="125"/>
      <c r="C518" s="125"/>
      <c r="D518" s="125"/>
      <c r="E518" s="125"/>
      <c r="F518" s="125"/>
      <c r="G518" s="125"/>
      <c r="H518" s="125"/>
      <c r="I518" s="125"/>
      <c r="J518" s="125"/>
      <c r="K518" s="125"/>
      <c r="L518" s="125"/>
      <c r="M518" s="125"/>
      <c r="N518" s="125"/>
      <c r="O518" s="125"/>
      <c r="P518" s="125"/>
      <c r="Q518" s="125"/>
      <c r="R518" s="125"/>
      <c r="S518" s="125"/>
      <c r="T518" s="125"/>
      <c r="U518" s="125"/>
      <c r="V518" s="125"/>
    </row>
    <row r="519" spans="1:22" ht="12">
      <c r="A519" s="125"/>
      <c r="B519" s="125"/>
      <c r="C519" s="125"/>
      <c r="D519" s="125"/>
      <c r="E519" s="125"/>
      <c r="F519" s="125"/>
      <c r="G519" s="125"/>
      <c r="H519" s="125"/>
      <c r="I519" s="125"/>
      <c r="J519" s="125"/>
      <c r="K519" s="125"/>
      <c r="L519" s="125"/>
      <c r="M519" s="125"/>
      <c r="N519" s="125"/>
      <c r="O519" s="125"/>
      <c r="P519" s="125"/>
      <c r="Q519" s="125"/>
      <c r="R519" s="125"/>
      <c r="S519" s="125"/>
      <c r="T519" s="125"/>
      <c r="U519" s="125"/>
      <c r="V519" s="125"/>
    </row>
    <row r="520" spans="1:22" ht="12">
      <c r="A520" s="125"/>
      <c r="B520" s="125"/>
      <c r="C520" s="125"/>
      <c r="D520" s="125"/>
      <c r="E520" s="125"/>
      <c r="F520" s="125"/>
      <c r="G520" s="125"/>
      <c r="H520" s="125"/>
      <c r="I520" s="125"/>
      <c r="J520" s="125"/>
      <c r="K520" s="125"/>
      <c r="L520" s="125"/>
      <c r="M520" s="125"/>
      <c r="N520" s="125"/>
      <c r="O520" s="125"/>
      <c r="P520" s="125"/>
      <c r="Q520" s="125"/>
      <c r="R520" s="125"/>
      <c r="S520" s="125"/>
      <c r="T520" s="125"/>
      <c r="U520" s="125"/>
      <c r="V520" s="125"/>
    </row>
    <row r="521" spans="1:22" ht="12">
      <c r="A521" s="125"/>
      <c r="B521" s="125"/>
      <c r="C521" s="125"/>
      <c r="D521" s="125"/>
      <c r="E521" s="125"/>
      <c r="F521" s="125"/>
      <c r="G521" s="125"/>
      <c r="H521" s="125"/>
      <c r="I521" s="125"/>
      <c r="J521" s="125"/>
      <c r="K521" s="125"/>
      <c r="L521" s="125"/>
      <c r="M521" s="125"/>
      <c r="N521" s="125"/>
      <c r="O521" s="125"/>
      <c r="P521" s="125"/>
      <c r="Q521" s="125"/>
      <c r="R521" s="125"/>
      <c r="S521" s="125"/>
      <c r="T521" s="125"/>
      <c r="U521" s="125"/>
      <c r="V521" s="125"/>
    </row>
    <row r="522" spans="1:22" ht="12">
      <c r="A522" s="125"/>
      <c r="B522" s="125"/>
      <c r="C522" s="125"/>
      <c r="D522" s="125"/>
      <c r="E522" s="125"/>
      <c r="F522" s="125"/>
      <c r="G522" s="125"/>
      <c r="H522" s="125"/>
      <c r="I522" s="125"/>
      <c r="J522" s="125"/>
      <c r="K522" s="125"/>
      <c r="L522" s="125"/>
      <c r="M522" s="125"/>
      <c r="N522" s="125"/>
      <c r="O522" s="125"/>
      <c r="P522" s="125"/>
      <c r="Q522" s="125"/>
      <c r="R522" s="125"/>
      <c r="S522" s="125"/>
      <c r="T522" s="125"/>
      <c r="U522" s="125"/>
      <c r="V522" s="125"/>
    </row>
    <row r="523" spans="1:22" ht="12">
      <c r="A523" s="125"/>
      <c r="B523" s="125"/>
      <c r="C523" s="125"/>
      <c r="D523" s="125"/>
      <c r="E523" s="125"/>
      <c r="F523" s="125"/>
      <c r="G523" s="125"/>
      <c r="H523" s="125"/>
      <c r="I523" s="125"/>
      <c r="J523" s="125"/>
      <c r="K523" s="125"/>
      <c r="L523" s="125"/>
      <c r="M523" s="125"/>
      <c r="N523" s="125"/>
      <c r="O523" s="125"/>
      <c r="P523" s="125"/>
      <c r="Q523" s="125"/>
      <c r="R523" s="125"/>
      <c r="S523" s="125"/>
      <c r="T523" s="125"/>
      <c r="U523" s="125"/>
      <c r="V523" s="125"/>
    </row>
    <row r="524" spans="1:22" ht="12">
      <c r="A524" s="125"/>
      <c r="B524" s="125"/>
      <c r="C524" s="125"/>
      <c r="D524" s="125"/>
      <c r="E524" s="125"/>
      <c r="F524" s="125"/>
      <c r="G524" s="125"/>
      <c r="H524" s="125"/>
      <c r="I524" s="125"/>
      <c r="J524" s="125"/>
      <c r="K524" s="125"/>
      <c r="L524" s="125"/>
      <c r="M524" s="125"/>
      <c r="N524" s="125"/>
      <c r="O524" s="125"/>
      <c r="P524" s="125"/>
      <c r="Q524" s="125"/>
      <c r="R524" s="125"/>
      <c r="S524" s="125"/>
      <c r="T524" s="125"/>
      <c r="U524" s="125"/>
      <c r="V524" s="125"/>
    </row>
    <row r="525" spans="1:22" ht="12">
      <c r="A525" s="125"/>
      <c r="B525" s="125"/>
      <c r="C525" s="125"/>
      <c r="D525" s="125"/>
      <c r="E525" s="125"/>
      <c r="F525" s="125"/>
      <c r="G525" s="125"/>
      <c r="H525" s="125"/>
      <c r="I525" s="125"/>
      <c r="J525" s="125"/>
      <c r="K525" s="125"/>
      <c r="L525" s="125"/>
      <c r="M525" s="125"/>
      <c r="N525" s="125"/>
      <c r="O525" s="125"/>
      <c r="P525" s="125"/>
      <c r="Q525" s="125"/>
      <c r="R525" s="125"/>
      <c r="S525" s="125"/>
      <c r="T525" s="125"/>
      <c r="U525" s="125"/>
      <c r="V525" s="125"/>
    </row>
    <row r="526" spans="1:22" ht="12">
      <c r="A526" s="125"/>
      <c r="B526" s="125"/>
      <c r="C526" s="125"/>
      <c r="D526" s="125"/>
      <c r="E526" s="125"/>
      <c r="F526" s="125"/>
      <c r="G526" s="125"/>
      <c r="H526" s="125"/>
      <c r="I526" s="125"/>
      <c r="J526" s="125"/>
      <c r="K526" s="125"/>
      <c r="L526" s="125"/>
      <c r="M526" s="125"/>
      <c r="N526" s="125"/>
      <c r="O526" s="125"/>
      <c r="P526" s="125"/>
      <c r="Q526" s="125"/>
      <c r="R526" s="125"/>
      <c r="S526" s="125"/>
      <c r="T526" s="125"/>
      <c r="U526" s="125"/>
      <c r="V526" s="125"/>
    </row>
    <row r="527" spans="1:22" ht="12">
      <c r="A527" s="125"/>
      <c r="B527" s="125"/>
      <c r="C527" s="125"/>
      <c r="D527" s="125"/>
      <c r="E527" s="125"/>
      <c r="F527" s="125"/>
      <c r="G527" s="125"/>
      <c r="H527" s="125"/>
      <c r="I527" s="125"/>
      <c r="J527" s="125"/>
      <c r="K527" s="125"/>
      <c r="L527" s="125"/>
      <c r="M527" s="125"/>
      <c r="N527" s="125"/>
      <c r="O527" s="125"/>
      <c r="P527" s="125"/>
      <c r="Q527" s="125"/>
      <c r="R527" s="125"/>
      <c r="S527" s="125"/>
      <c r="T527" s="125"/>
      <c r="U527" s="125"/>
      <c r="V527" s="125"/>
    </row>
    <row r="528" spans="1:22" ht="12">
      <c r="A528" s="125"/>
      <c r="B528" s="125"/>
      <c r="C528" s="125"/>
      <c r="D528" s="125"/>
      <c r="E528" s="125"/>
      <c r="F528" s="125"/>
      <c r="G528" s="125"/>
      <c r="H528" s="125"/>
      <c r="I528" s="125"/>
      <c r="J528" s="125"/>
      <c r="K528" s="125"/>
      <c r="L528" s="125"/>
      <c r="M528" s="125"/>
      <c r="N528" s="125"/>
      <c r="O528" s="125"/>
      <c r="P528" s="125"/>
      <c r="Q528" s="125"/>
      <c r="R528" s="125"/>
      <c r="S528" s="125"/>
      <c r="T528" s="125"/>
      <c r="U528" s="125"/>
      <c r="V528" s="125"/>
    </row>
    <row r="529" spans="1:22" ht="12">
      <c r="A529" s="125"/>
      <c r="B529" s="125"/>
      <c r="C529" s="125"/>
      <c r="D529" s="125"/>
      <c r="E529" s="125"/>
      <c r="F529" s="125"/>
      <c r="G529" s="125"/>
      <c r="H529" s="125"/>
      <c r="I529" s="125"/>
      <c r="J529" s="125"/>
      <c r="K529" s="125"/>
      <c r="L529" s="125"/>
      <c r="M529" s="125"/>
      <c r="N529" s="125"/>
      <c r="O529" s="125"/>
      <c r="P529" s="125"/>
      <c r="Q529" s="125"/>
      <c r="R529" s="125"/>
      <c r="S529" s="125"/>
      <c r="T529" s="125"/>
      <c r="U529" s="125"/>
      <c r="V529" s="125"/>
    </row>
    <row r="530" spans="1:22" ht="12">
      <c r="A530" s="125"/>
      <c r="B530" s="125"/>
      <c r="C530" s="125"/>
      <c r="D530" s="125"/>
      <c r="E530" s="125"/>
      <c r="F530" s="125"/>
      <c r="G530" s="125"/>
      <c r="H530" s="125"/>
      <c r="I530" s="125"/>
      <c r="J530" s="125"/>
      <c r="K530" s="125"/>
      <c r="L530" s="125"/>
      <c r="M530" s="125"/>
      <c r="N530" s="125"/>
      <c r="O530" s="125"/>
      <c r="P530" s="125"/>
      <c r="Q530" s="125"/>
      <c r="R530" s="125"/>
      <c r="S530" s="125"/>
      <c r="T530" s="125"/>
      <c r="U530" s="125"/>
      <c r="V530" s="125"/>
    </row>
    <row r="531" spans="1:22" ht="12">
      <c r="A531" s="125"/>
      <c r="B531" s="125"/>
      <c r="C531" s="125"/>
      <c r="D531" s="125"/>
      <c r="E531" s="125"/>
      <c r="F531" s="125"/>
      <c r="G531" s="125"/>
      <c r="H531" s="125"/>
      <c r="I531" s="125"/>
      <c r="J531" s="125"/>
      <c r="K531" s="125"/>
      <c r="L531" s="125"/>
      <c r="M531" s="125"/>
      <c r="N531" s="125"/>
      <c r="O531" s="125"/>
      <c r="P531" s="125"/>
      <c r="Q531" s="125"/>
      <c r="R531" s="125"/>
      <c r="S531" s="125"/>
      <c r="T531" s="125"/>
      <c r="U531" s="125"/>
      <c r="V531" s="125"/>
    </row>
    <row r="532" spans="1:22" ht="12">
      <c r="A532" s="125"/>
      <c r="B532" s="125"/>
      <c r="C532" s="125"/>
      <c r="D532" s="125"/>
      <c r="E532" s="125"/>
      <c r="F532" s="125"/>
      <c r="G532" s="125"/>
      <c r="H532" s="125"/>
      <c r="I532" s="125"/>
      <c r="J532" s="125"/>
      <c r="K532" s="125"/>
      <c r="L532" s="125"/>
      <c r="M532" s="125"/>
      <c r="N532" s="125"/>
      <c r="O532" s="125"/>
      <c r="P532" s="125"/>
      <c r="Q532" s="125"/>
      <c r="R532" s="125"/>
      <c r="S532" s="125"/>
      <c r="T532" s="125"/>
      <c r="U532" s="125"/>
      <c r="V532" s="125"/>
    </row>
    <row r="533" spans="1:22" ht="12">
      <c r="A533" s="125"/>
      <c r="B533" s="125"/>
      <c r="C533" s="125"/>
      <c r="D533" s="125"/>
      <c r="E533" s="125"/>
      <c r="F533" s="125"/>
      <c r="G533" s="125"/>
      <c r="H533" s="125"/>
      <c r="I533" s="125"/>
      <c r="J533" s="125"/>
      <c r="K533" s="125"/>
      <c r="L533" s="125"/>
      <c r="M533" s="125"/>
      <c r="N533" s="125"/>
      <c r="O533" s="125"/>
      <c r="P533" s="125"/>
      <c r="Q533" s="125"/>
      <c r="R533" s="125"/>
      <c r="S533" s="125"/>
      <c r="T533" s="125"/>
      <c r="U533" s="125"/>
      <c r="V533" s="125"/>
    </row>
    <row r="534" spans="1:22" ht="12">
      <c r="A534" s="125"/>
      <c r="B534" s="125"/>
      <c r="C534" s="125"/>
      <c r="D534" s="125"/>
      <c r="E534" s="125"/>
      <c r="F534" s="125"/>
      <c r="G534" s="125"/>
      <c r="H534" s="125"/>
      <c r="I534" s="125"/>
      <c r="J534" s="125"/>
      <c r="K534" s="125"/>
      <c r="L534" s="125"/>
      <c r="M534" s="125"/>
      <c r="N534" s="125"/>
      <c r="O534" s="125"/>
      <c r="P534" s="125"/>
      <c r="Q534" s="125"/>
      <c r="R534" s="125"/>
      <c r="S534" s="125"/>
      <c r="T534" s="125"/>
      <c r="U534" s="125"/>
      <c r="V534" s="125"/>
    </row>
    <row r="535" spans="1:22" ht="12">
      <c r="A535" s="125"/>
      <c r="B535" s="125"/>
      <c r="C535" s="125"/>
      <c r="D535" s="125"/>
      <c r="E535" s="125"/>
      <c r="F535" s="125"/>
      <c r="G535" s="125"/>
      <c r="H535" s="125"/>
      <c r="I535" s="125"/>
      <c r="J535" s="125"/>
      <c r="K535" s="125"/>
      <c r="L535" s="125"/>
      <c r="M535" s="125"/>
      <c r="N535" s="125"/>
      <c r="O535" s="125"/>
      <c r="P535" s="125"/>
      <c r="Q535" s="125"/>
      <c r="R535" s="125"/>
      <c r="S535" s="125"/>
      <c r="T535" s="125"/>
      <c r="U535" s="125"/>
      <c r="V535" s="125"/>
    </row>
    <row r="536" spans="1:22" ht="12">
      <c r="A536" s="125"/>
      <c r="B536" s="125"/>
      <c r="C536" s="125"/>
      <c r="D536" s="125"/>
      <c r="E536" s="125"/>
      <c r="F536" s="125"/>
      <c r="G536" s="125"/>
      <c r="H536" s="125"/>
      <c r="I536" s="125"/>
      <c r="J536" s="125"/>
      <c r="K536" s="125"/>
      <c r="L536" s="125"/>
      <c r="M536" s="125"/>
      <c r="N536" s="125"/>
      <c r="O536" s="125"/>
      <c r="P536" s="125"/>
      <c r="Q536" s="125"/>
      <c r="R536" s="125"/>
      <c r="S536" s="125"/>
      <c r="T536" s="125"/>
      <c r="U536" s="125"/>
      <c r="V536" s="125"/>
    </row>
    <row r="537" spans="1:22" ht="12">
      <c r="A537" s="125"/>
      <c r="B537" s="125"/>
      <c r="C537" s="125"/>
      <c r="D537" s="125"/>
      <c r="E537" s="125"/>
      <c r="F537" s="125"/>
      <c r="G537" s="125"/>
      <c r="H537" s="125"/>
      <c r="I537" s="125"/>
      <c r="J537" s="125"/>
      <c r="K537" s="125"/>
      <c r="L537" s="125"/>
      <c r="M537" s="125"/>
      <c r="N537" s="125"/>
      <c r="O537" s="125"/>
      <c r="P537" s="125"/>
      <c r="Q537" s="125"/>
      <c r="R537" s="125"/>
      <c r="S537" s="125"/>
      <c r="T537" s="125"/>
      <c r="U537" s="125"/>
      <c r="V537" s="125"/>
    </row>
    <row r="538" spans="1:22" ht="12">
      <c r="A538" s="125"/>
      <c r="B538" s="125"/>
      <c r="C538" s="125"/>
      <c r="D538" s="125"/>
      <c r="E538" s="125"/>
      <c r="F538" s="125"/>
      <c r="G538" s="125"/>
      <c r="H538" s="125"/>
      <c r="I538" s="125"/>
      <c r="J538" s="125"/>
      <c r="K538" s="125"/>
      <c r="L538" s="125"/>
      <c r="M538" s="125"/>
      <c r="N538" s="125"/>
      <c r="O538" s="125"/>
      <c r="P538" s="125"/>
      <c r="Q538" s="125"/>
      <c r="R538" s="125"/>
      <c r="S538" s="125"/>
      <c r="T538" s="125"/>
      <c r="U538" s="125"/>
      <c r="V538" s="125"/>
    </row>
    <row r="539" spans="1:22" ht="12">
      <c r="A539" s="125"/>
      <c r="B539" s="125"/>
      <c r="C539" s="125"/>
      <c r="D539" s="125"/>
      <c r="E539" s="125"/>
      <c r="F539" s="125"/>
      <c r="G539" s="125"/>
      <c r="H539" s="125"/>
      <c r="I539" s="125"/>
      <c r="J539" s="125"/>
      <c r="K539" s="125"/>
      <c r="L539" s="125"/>
      <c r="M539" s="125"/>
      <c r="N539" s="125"/>
      <c r="O539" s="125"/>
      <c r="P539" s="125"/>
      <c r="Q539" s="125"/>
      <c r="R539" s="125"/>
      <c r="S539" s="125"/>
      <c r="T539" s="125"/>
      <c r="U539" s="125"/>
      <c r="V539" s="125"/>
    </row>
    <row r="540" spans="1:22" ht="12">
      <c r="A540" s="125"/>
      <c r="B540" s="125"/>
      <c r="C540" s="125"/>
      <c r="D540" s="125"/>
      <c r="E540" s="125"/>
      <c r="F540" s="125"/>
      <c r="G540" s="125"/>
      <c r="H540" s="125"/>
      <c r="I540" s="125"/>
      <c r="J540" s="125"/>
      <c r="K540" s="125"/>
      <c r="L540" s="125"/>
      <c r="M540" s="125"/>
      <c r="N540" s="125"/>
      <c r="O540" s="125"/>
      <c r="P540" s="125"/>
      <c r="Q540" s="125"/>
      <c r="R540" s="125"/>
      <c r="S540" s="125"/>
      <c r="T540" s="125"/>
      <c r="U540" s="125"/>
      <c r="V540" s="125"/>
    </row>
    <row r="541" spans="1:22" ht="12">
      <c r="A541" s="125"/>
      <c r="B541" s="125"/>
      <c r="C541" s="125"/>
      <c r="D541" s="125"/>
      <c r="E541" s="125"/>
      <c r="F541" s="125"/>
      <c r="G541" s="125"/>
      <c r="H541" s="125"/>
      <c r="I541" s="125"/>
      <c r="J541" s="125"/>
      <c r="K541" s="125"/>
      <c r="L541" s="125"/>
      <c r="M541" s="125"/>
      <c r="N541" s="125"/>
      <c r="O541" s="125"/>
      <c r="P541" s="125"/>
      <c r="Q541" s="125"/>
      <c r="R541" s="125"/>
      <c r="S541" s="125"/>
      <c r="T541" s="125"/>
      <c r="U541" s="125"/>
      <c r="V541" s="125"/>
    </row>
    <row r="542" spans="1:22" ht="12">
      <c r="A542" s="125"/>
      <c r="B542" s="125"/>
      <c r="C542" s="125"/>
      <c r="D542" s="125"/>
      <c r="E542" s="125"/>
      <c r="F542" s="125"/>
      <c r="G542" s="125"/>
      <c r="H542" s="125"/>
      <c r="I542" s="125"/>
      <c r="J542" s="125"/>
      <c r="K542" s="125"/>
      <c r="L542" s="125"/>
      <c r="M542" s="125"/>
      <c r="N542" s="125"/>
      <c r="O542" s="125"/>
      <c r="P542" s="125"/>
      <c r="Q542" s="125"/>
      <c r="R542" s="125"/>
      <c r="S542" s="125"/>
      <c r="T542" s="125"/>
      <c r="U542" s="125"/>
      <c r="V542" s="125"/>
    </row>
    <row r="543" spans="1:22" ht="12">
      <c r="A543" s="125"/>
      <c r="B543" s="125"/>
      <c r="C543" s="125"/>
      <c r="D543" s="125"/>
      <c r="E543" s="125"/>
      <c r="F543" s="125"/>
      <c r="G543" s="125"/>
      <c r="H543" s="125"/>
      <c r="I543" s="125"/>
      <c r="J543" s="125"/>
      <c r="K543" s="125"/>
      <c r="L543" s="125"/>
      <c r="M543" s="125"/>
      <c r="N543" s="125"/>
      <c r="O543" s="125"/>
      <c r="P543" s="125"/>
      <c r="Q543" s="125"/>
      <c r="R543" s="125"/>
      <c r="S543" s="125"/>
      <c r="T543" s="125"/>
      <c r="U543" s="125"/>
      <c r="V543" s="125"/>
    </row>
    <row r="544" spans="1:22" ht="12">
      <c r="A544" s="125"/>
      <c r="B544" s="125"/>
      <c r="C544" s="125"/>
      <c r="D544" s="125"/>
      <c r="E544" s="125"/>
      <c r="F544" s="125"/>
      <c r="G544" s="125"/>
      <c r="H544" s="125"/>
      <c r="I544" s="125"/>
      <c r="J544" s="125"/>
      <c r="K544" s="125"/>
      <c r="L544" s="125"/>
      <c r="M544" s="125"/>
      <c r="N544" s="125"/>
      <c r="O544" s="125"/>
      <c r="P544" s="125"/>
      <c r="Q544" s="125"/>
      <c r="R544" s="125"/>
      <c r="S544" s="125"/>
      <c r="T544" s="125"/>
      <c r="U544" s="125"/>
      <c r="V544" s="125"/>
    </row>
    <row r="545" spans="1:22" ht="12">
      <c r="A545" s="125"/>
      <c r="B545" s="125"/>
      <c r="C545" s="125"/>
      <c r="D545" s="125"/>
      <c r="E545" s="125"/>
      <c r="F545" s="125"/>
      <c r="G545" s="125"/>
      <c r="H545" s="125"/>
      <c r="I545" s="125"/>
      <c r="J545" s="125"/>
      <c r="K545" s="125"/>
      <c r="L545" s="125"/>
      <c r="M545" s="125"/>
      <c r="N545" s="125"/>
      <c r="O545" s="125"/>
      <c r="P545" s="125"/>
      <c r="Q545" s="125"/>
      <c r="R545" s="125"/>
      <c r="S545" s="125"/>
      <c r="T545" s="125"/>
      <c r="U545" s="125"/>
      <c r="V545" s="125"/>
    </row>
    <row r="546" spans="1:22" ht="12">
      <c r="A546" s="125"/>
      <c r="B546" s="125"/>
      <c r="C546" s="125"/>
      <c r="D546" s="125"/>
      <c r="E546" s="125"/>
      <c r="F546" s="125"/>
      <c r="G546" s="125"/>
      <c r="H546" s="125"/>
      <c r="I546" s="125"/>
      <c r="J546" s="125"/>
      <c r="K546" s="125"/>
      <c r="L546" s="125"/>
      <c r="M546" s="125"/>
      <c r="N546" s="125"/>
      <c r="O546" s="125"/>
      <c r="P546" s="125"/>
      <c r="Q546" s="125"/>
      <c r="R546" s="125"/>
      <c r="S546" s="125"/>
      <c r="T546" s="125"/>
      <c r="U546" s="125"/>
      <c r="V546" s="125"/>
    </row>
    <row r="547" spans="1:22" ht="12">
      <c r="A547" s="125"/>
      <c r="B547" s="125"/>
      <c r="C547" s="125"/>
      <c r="D547" s="125"/>
      <c r="E547" s="125"/>
      <c r="F547" s="125"/>
      <c r="G547" s="125"/>
      <c r="H547" s="125"/>
      <c r="I547" s="125"/>
      <c r="J547" s="125"/>
      <c r="K547" s="125"/>
      <c r="L547" s="125"/>
      <c r="M547" s="125"/>
      <c r="N547" s="125"/>
      <c r="O547" s="125"/>
      <c r="P547" s="125"/>
      <c r="Q547" s="125"/>
      <c r="R547" s="125"/>
      <c r="S547" s="125"/>
      <c r="T547" s="125"/>
      <c r="U547" s="125"/>
      <c r="V547" s="125"/>
    </row>
    <row r="548" spans="1:22" ht="12">
      <c r="A548" s="125"/>
      <c r="B548" s="125"/>
      <c r="C548" s="125"/>
      <c r="D548" s="125"/>
      <c r="E548" s="125"/>
      <c r="F548" s="125"/>
      <c r="G548" s="125"/>
      <c r="H548" s="125"/>
      <c r="I548" s="125"/>
      <c r="J548" s="125"/>
      <c r="K548" s="125"/>
      <c r="L548" s="125"/>
      <c r="M548" s="125"/>
      <c r="N548" s="125"/>
      <c r="O548" s="125"/>
      <c r="P548" s="125"/>
      <c r="Q548" s="125"/>
      <c r="R548" s="125"/>
      <c r="S548" s="125"/>
      <c r="T548" s="125"/>
      <c r="U548" s="125"/>
      <c r="V548" s="125"/>
    </row>
    <row r="549" spans="1:22" ht="12">
      <c r="A549" s="125"/>
      <c r="B549" s="125"/>
      <c r="C549" s="125"/>
      <c r="D549" s="125"/>
      <c r="E549" s="125"/>
      <c r="F549" s="125"/>
      <c r="G549" s="125"/>
      <c r="H549" s="125"/>
      <c r="I549" s="125"/>
      <c r="J549" s="125"/>
      <c r="K549" s="125"/>
      <c r="L549" s="125"/>
      <c r="M549" s="125"/>
      <c r="N549" s="125"/>
      <c r="O549" s="125"/>
      <c r="P549" s="125"/>
      <c r="Q549" s="125"/>
      <c r="R549" s="125"/>
      <c r="S549" s="125"/>
      <c r="T549" s="125"/>
      <c r="U549" s="125"/>
      <c r="V549" s="125"/>
    </row>
    <row r="550" spans="1:22" ht="12">
      <c r="A550" s="125"/>
      <c r="B550" s="125"/>
      <c r="C550" s="125"/>
      <c r="D550" s="125"/>
      <c r="E550" s="125"/>
      <c r="F550" s="125"/>
      <c r="G550" s="125"/>
      <c r="H550" s="125"/>
      <c r="I550" s="125"/>
      <c r="J550" s="125"/>
      <c r="K550" s="125"/>
      <c r="L550" s="125"/>
      <c r="M550" s="125"/>
      <c r="N550" s="125"/>
      <c r="O550" s="125"/>
      <c r="P550" s="125"/>
      <c r="Q550" s="125"/>
      <c r="R550" s="125"/>
      <c r="S550" s="125"/>
      <c r="T550" s="125"/>
      <c r="U550" s="125"/>
      <c r="V550" s="125"/>
    </row>
    <row r="551" spans="1:22" ht="12">
      <c r="A551" s="125"/>
      <c r="B551" s="125"/>
      <c r="C551" s="125"/>
      <c r="D551" s="125"/>
      <c r="E551" s="125"/>
      <c r="F551" s="125"/>
      <c r="G551" s="125"/>
      <c r="H551" s="125"/>
      <c r="I551" s="125"/>
      <c r="J551" s="125"/>
      <c r="K551" s="125"/>
      <c r="L551" s="125"/>
      <c r="M551" s="125"/>
      <c r="N551" s="125"/>
      <c r="O551" s="125"/>
      <c r="P551" s="125"/>
      <c r="Q551" s="125"/>
      <c r="R551" s="125"/>
      <c r="S551" s="125"/>
      <c r="T551" s="125"/>
      <c r="U551" s="125"/>
      <c r="V551" s="125"/>
    </row>
    <row r="552" spans="1:22" ht="12">
      <c r="A552" s="125"/>
      <c r="B552" s="125"/>
      <c r="C552" s="125"/>
      <c r="D552" s="125"/>
      <c r="E552" s="125"/>
      <c r="F552" s="125"/>
      <c r="G552" s="125"/>
      <c r="H552" s="125"/>
      <c r="I552" s="125"/>
      <c r="J552" s="125"/>
      <c r="K552" s="125"/>
      <c r="L552" s="125"/>
      <c r="M552" s="125"/>
      <c r="N552" s="125"/>
      <c r="O552" s="125"/>
      <c r="P552" s="125"/>
      <c r="Q552" s="125"/>
      <c r="R552" s="125"/>
      <c r="S552" s="125"/>
      <c r="T552" s="125"/>
      <c r="U552" s="125"/>
      <c r="V552" s="125"/>
    </row>
    <row r="553" spans="1:22" ht="12">
      <c r="A553" s="125"/>
      <c r="B553" s="125"/>
      <c r="C553" s="125"/>
      <c r="D553" s="125"/>
      <c r="E553" s="125"/>
      <c r="F553" s="125"/>
      <c r="G553" s="125"/>
      <c r="H553" s="125"/>
      <c r="I553" s="125"/>
      <c r="J553" s="125"/>
      <c r="K553" s="125"/>
      <c r="L553" s="125"/>
      <c r="M553" s="125"/>
      <c r="N553" s="125"/>
      <c r="O553" s="125"/>
      <c r="P553" s="125"/>
      <c r="Q553" s="125"/>
      <c r="R553" s="125"/>
      <c r="S553" s="125"/>
      <c r="T553" s="125"/>
      <c r="U553" s="125"/>
      <c r="V553" s="125"/>
    </row>
    <row r="554" spans="1:22" ht="12">
      <c r="A554" s="125"/>
      <c r="B554" s="125"/>
      <c r="C554" s="125"/>
      <c r="D554" s="125"/>
      <c r="E554" s="125"/>
      <c r="F554" s="125"/>
      <c r="G554" s="125"/>
      <c r="H554" s="125"/>
      <c r="I554" s="125"/>
      <c r="J554" s="125"/>
      <c r="K554" s="125"/>
      <c r="L554" s="125"/>
      <c r="M554" s="125"/>
      <c r="N554" s="125"/>
      <c r="O554" s="125"/>
      <c r="P554" s="125"/>
      <c r="Q554" s="125"/>
      <c r="R554" s="125"/>
      <c r="S554" s="125"/>
      <c r="T554" s="125"/>
      <c r="U554" s="125"/>
      <c r="V554" s="125"/>
    </row>
    <row r="555" spans="1:22" ht="12">
      <c r="A555" s="125"/>
      <c r="B555" s="125"/>
      <c r="C555" s="125"/>
      <c r="D555" s="125"/>
      <c r="E555" s="125"/>
      <c r="F555" s="125"/>
      <c r="G555" s="125"/>
      <c r="H555" s="125"/>
      <c r="I555" s="125"/>
      <c r="J555" s="125"/>
      <c r="K555" s="125"/>
      <c r="L555" s="125"/>
      <c r="M555" s="125"/>
      <c r="N555" s="125"/>
      <c r="O555" s="125"/>
      <c r="P555" s="125"/>
      <c r="Q555" s="125"/>
      <c r="R555" s="125"/>
      <c r="S555" s="125"/>
      <c r="T555" s="125"/>
      <c r="U555" s="125"/>
      <c r="V555" s="125"/>
    </row>
    <row r="556" spans="1:22" ht="12">
      <c r="A556" s="125"/>
      <c r="B556" s="125"/>
      <c r="C556" s="125"/>
      <c r="D556" s="125"/>
      <c r="E556" s="125"/>
      <c r="F556" s="125"/>
      <c r="G556" s="125"/>
      <c r="H556" s="125"/>
      <c r="I556" s="125"/>
      <c r="J556" s="125"/>
      <c r="K556" s="125"/>
      <c r="L556" s="125"/>
      <c r="M556" s="125"/>
      <c r="N556" s="125"/>
      <c r="O556" s="125"/>
      <c r="P556" s="125"/>
      <c r="Q556" s="125"/>
      <c r="R556" s="125"/>
      <c r="S556" s="125"/>
      <c r="T556" s="125"/>
      <c r="U556" s="125"/>
      <c r="V556" s="125"/>
    </row>
    <row r="557" spans="1:22" ht="12">
      <c r="A557" s="125"/>
      <c r="B557" s="125"/>
      <c r="C557" s="125"/>
      <c r="D557" s="125"/>
      <c r="E557" s="125"/>
      <c r="F557" s="125"/>
      <c r="G557" s="125"/>
      <c r="H557" s="125"/>
      <c r="I557" s="125"/>
      <c r="J557" s="125"/>
      <c r="K557" s="125"/>
      <c r="L557" s="125"/>
      <c r="M557" s="125"/>
      <c r="N557" s="125"/>
      <c r="O557" s="125"/>
      <c r="P557" s="125"/>
      <c r="Q557" s="125"/>
      <c r="R557" s="125"/>
      <c r="S557" s="125"/>
      <c r="T557" s="125"/>
      <c r="U557" s="125"/>
      <c r="V557" s="125"/>
    </row>
    <row r="558" spans="1:22" ht="12">
      <c r="A558" s="125"/>
      <c r="B558" s="125"/>
      <c r="C558" s="125"/>
      <c r="D558" s="125"/>
      <c r="E558" s="125"/>
      <c r="F558" s="125"/>
      <c r="G558" s="125"/>
      <c r="H558" s="125"/>
      <c r="I558" s="125"/>
      <c r="J558" s="125"/>
      <c r="K558" s="125"/>
      <c r="L558" s="125"/>
      <c r="M558" s="125"/>
      <c r="N558" s="125"/>
      <c r="O558" s="125"/>
      <c r="P558" s="125"/>
      <c r="Q558" s="125"/>
      <c r="R558" s="125"/>
      <c r="S558" s="125"/>
      <c r="T558" s="125"/>
      <c r="U558" s="125"/>
      <c r="V558" s="125"/>
    </row>
    <row r="559" spans="1:22" ht="12">
      <c r="A559" s="125"/>
      <c r="B559" s="125"/>
      <c r="C559" s="125"/>
      <c r="D559" s="125"/>
      <c r="E559" s="125"/>
      <c r="F559" s="125"/>
      <c r="G559" s="125"/>
      <c r="H559" s="125"/>
      <c r="I559" s="125"/>
      <c r="J559" s="125"/>
      <c r="K559" s="125"/>
      <c r="L559" s="125"/>
      <c r="M559" s="125"/>
      <c r="N559" s="125"/>
      <c r="O559" s="125"/>
      <c r="P559" s="125"/>
      <c r="Q559" s="125"/>
      <c r="R559" s="125"/>
      <c r="S559" s="125"/>
      <c r="T559" s="125"/>
      <c r="U559" s="125"/>
      <c r="V559" s="125"/>
    </row>
    <row r="560" spans="1:22" ht="12">
      <c r="A560" s="125"/>
      <c r="B560" s="125"/>
      <c r="C560" s="125"/>
      <c r="D560" s="125"/>
      <c r="E560" s="125"/>
      <c r="F560" s="125"/>
      <c r="G560" s="125"/>
      <c r="H560" s="125"/>
      <c r="I560" s="125"/>
      <c r="J560" s="125"/>
      <c r="K560" s="125"/>
      <c r="L560" s="125"/>
      <c r="M560" s="125"/>
      <c r="N560" s="125"/>
      <c r="O560" s="125"/>
      <c r="P560" s="125"/>
      <c r="Q560" s="125"/>
      <c r="R560" s="125"/>
      <c r="S560" s="125"/>
      <c r="T560" s="125"/>
      <c r="U560" s="125"/>
      <c r="V560" s="125"/>
    </row>
    <row r="561" spans="1:22" ht="12">
      <c r="A561" s="125"/>
      <c r="B561" s="125"/>
      <c r="C561" s="125"/>
      <c r="D561" s="125"/>
      <c r="E561" s="125"/>
      <c r="F561" s="125"/>
      <c r="G561" s="125"/>
      <c r="H561" s="125"/>
      <c r="I561" s="125"/>
      <c r="J561" s="125"/>
      <c r="K561" s="125"/>
      <c r="L561" s="125"/>
      <c r="M561" s="125"/>
      <c r="N561" s="125"/>
      <c r="O561" s="125"/>
      <c r="P561" s="125"/>
      <c r="Q561" s="125"/>
      <c r="R561" s="125"/>
      <c r="S561" s="125"/>
      <c r="T561" s="125"/>
      <c r="U561" s="125"/>
      <c r="V561" s="125"/>
    </row>
    <row r="562" spans="1:22" ht="12">
      <c r="A562" s="125"/>
      <c r="B562" s="125"/>
      <c r="C562" s="125"/>
      <c r="D562" s="125"/>
      <c r="E562" s="125"/>
      <c r="F562" s="125"/>
      <c r="G562" s="125"/>
      <c r="H562" s="125"/>
      <c r="I562" s="125"/>
      <c r="J562" s="125"/>
      <c r="K562" s="125"/>
      <c r="L562" s="125"/>
      <c r="M562" s="125"/>
      <c r="N562" s="125"/>
      <c r="O562" s="125"/>
      <c r="P562" s="125"/>
      <c r="Q562" s="125"/>
      <c r="R562" s="125"/>
      <c r="S562" s="125"/>
      <c r="T562" s="125"/>
      <c r="U562" s="125"/>
      <c r="V562" s="125"/>
    </row>
    <row r="563" spans="1:22" ht="12">
      <c r="A563" s="125"/>
      <c r="B563" s="125"/>
      <c r="C563" s="125"/>
      <c r="D563" s="125"/>
      <c r="E563" s="125"/>
      <c r="F563" s="125"/>
      <c r="G563" s="125"/>
      <c r="H563" s="125"/>
      <c r="I563" s="125"/>
      <c r="J563" s="125"/>
      <c r="K563" s="125"/>
      <c r="L563" s="125"/>
      <c r="M563" s="125"/>
      <c r="N563" s="125"/>
      <c r="O563" s="125"/>
      <c r="P563" s="125"/>
      <c r="Q563" s="125"/>
      <c r="R563" s="125"/>
      <c r="S563" s="125"/>
      <c r="T563" s="125"/>
      <c r="U563" s="125"/>
      <c r="V563" s="125"/>
    </row>
    <row r="564" spans="1:22" ht="12">
      <c r="A564" s="125"/>
      <c r="B564" s="125"/>
      <c r="C564" s="125"/>
      <c r="D564" s="125"/>
      <c r="E564" s="125"/>
      <c r="F564" s="125"/>
      <c r="G564" s="125"/>
      <c r="H564" s="125"/>
      <c r="I564" s="125"/>
      <c r="J564" s="125"/>
      <c r="K564" s="125"/>
      <c r="L564" s="125"/>
      <c r="M564" s="125"/>
      <c r="N564" s="125"/>
      <c r="O564" s="125"/>
      <c r="P564" s="125"/>
      <c r="Q564" s="125"/>
      <c r="R564" s="125"/>
      <c r="S564" s="125"/>
      <c r="T564" s="125"/>
      <c r="U564" s="125"/>
      <c r="V564" s="125"/>
    </row>
    <row r="565" spans="1:22" ht="12">
      <c r="A565" s="125"/>
      <c r="B565" s="125"/>
      <c r="C565" s="125"/>
      <c r="D565" s="125"/>
      <c r="E565" s="125"/>
      <c r="F565" s="125"/>
      <c r="G565" s="125"/>
      <c r="H565" s="125"/>
      <c r="I565" s="125"/>
      <c r="J565" s="125"/>
      <c r="K565" s="125"/>
      <c r="L565" s="125"/>
      <c r="M565" s="125"/>
      <c r="N565" s="125"/>
      <c r="O565" s="125"/>
      <c r="P565" s="125"/>
      <c r="Q565" s="125"/>
      <c r="R565" s="125"/>
      <c r="S565" s="125"/>
      <c r="T565" s="125"/>
      <c r="U565" s="125"/>
      <c r="V565" s="125"/>
    </row>
    <row r="566" spans="1:22" ht="12">
      <c r="A566" s="125"/>
      <c r="B566" s="125"/>
      <c r="C566" s="125"/>
      <c r="D566" s="125"/>
      <c r="E566" s="125"/>
      <c r="F566" s="125"/>
      <c r="G566" s="125"/>
      <c r="H566" s="125"/>
      <c r="I566" s="125"/>
      <c r="J566" s="125"/>
      <c r="K566" s="125"/>
      <c r="L566" s="125"/>
      <c r="M566" s="125"/>
      <c r="N566" s="125"/>
      <c r="O566" s="125"/>
      <c r="P566" s="125"/>
      <c r="Q566" s="125"/>
      <c r="R566" s="125"/>
      <c r="S566" s="125"/>
      <c r="T566" s="125"/>
      <c r="U566" s="125"/>
      <c r="V566" s="125"/>
    </row>
    <row r="567" spans="1:22" ht="12">
      <c r="A567" s="125"/>
      <c r="B567" s="125"/>
      <c r="C567" s="125"/>
      <c r="D567" s="125"/>
      <c r="E567" s="125"/>
      <c r="F567" s="125"/>
      <c r="G567" s="125"/>
      <c r="H567" s="125"/>
      <c r="I567" s="125"/>
      <c r="J567" s="125"/>
      <c r="K567" s="125"/>
      <c r="L567" s="125"/>
      <c r="M567" s="125"/>
      <c r="N567" s="125"/>
      <c r="O567" s="125"/>
      <c r="P567" s="125"/>
      <c r="Q567" s="125"/>
      <c r="R567" s="125"/>
      <c r="S567" s="125"/>
      <c r="T567" s="125"/>
      <c r="U567" s="125"/>
      <c r="V567" s="125"/>
    </row>
    <row r="568" spans="1:22" ht="12">
      <c r="A568" s="125"/>
      <c r="B568" s="125"/>
      <c r="C568" s="125"/>
      <c r="D568" s="125"/>
      <c r="E568" s="125"/>
      <c r="F568" s="125"/>
      <c r="G568" s="125"/>
      <c r="H568" s="125"/>
      <c r="I568" s="125"/>
      <c r="J568" s="125"/>
      <c r="K568" s="125"/>
      <c r="L568" s="125"/>
      <c r="M568" s="125"/>
      <c r="N568" s="125"/>
      <c r="O568" s="125"/>
      <c r="P568" s="125"/>
      <c r="Q568" s="125"/>
      <c r="R568" s="125"/>
      <c r="S568" s="125"/>
      <c r="T568" s="125"/>
      <c r="U568" s="125"/>
      <c r="V568" s="125"/>
    </row>
    <row r="569" spans="1:22" ht="12">
      <c r="A569" s="125"/>
      <c r="B569" s="125"/>
      <c r="C569" s="125"/>
      <c r="D569" s="125"/>
      <c r="E569" s="125"/>
      <c r="F569" s="125"/>
      <c r="G569" s="125"/>
      <c r="H569" s="125"/>
      <c r="I569" s="125"/>
      <c r="J569" s="125"/>
      <c r="K569" s="125"/>
      <c r="L569" s="125"/>
      <c r="M569" s="125"/>
      <c r="N569" s="125"/>
      <c r="O569" s="125"/>
      <c r="P569" s="125"/>
      <c r="Q569" s="125"/>
      <c r="R569" s="125"/>
      <c r="S569" s="125"/>
      <c r="T569" s="125"/>
      <c r="U569" s="125"/>
      <c r="V569" s="125"/>
    </row>
    <row r="570" spans="1:22" ht="12">
      <c r="A570" s="125"/>
      <c r="B570" s="125"/>
      <c r="C570" s="125"/>
      <c r="D570" s="125"/>
      <c r="E570" s="125"/>
      <c r="F570" s="125"/>
      <c r="G570" s="125"/>
      <c r="H570" s="125"/>
      <c r="I570" s="125"/>
      <c r="J570" s="125"/>
      <c r="K570" s="125"/>
      <c r="L570" s="125"/>
      <c r="M570" s="125"/>
      <c r="N570" s="125"/>
      <c r="O570" s="125"/>
      <c r="P570" s="125"/>
      <c r="Q570" s="125"/>
      <c r="R570" s="125"/>
      <c r="S570" s="125"/>
      <c r="T570" s="125"/>
      <c r="U570" s="125"/>
      <c r="V570" s="125"/>
    </row>
    <row r="571" spans="1:22" ht="12">
      <c r="A571" s="125"/>
      <c r="B571" s="125"/>
      <c r="C571" s="125"/>
      <c r="D571" s="125"/>
      <c r="E571" s="125"/>
      <c r="F571" s="125"/>
      <c r="G571" s="125"/>
      <c r="H571" s="125"/>
      <c r="I571" s="125"/>
      <c r="J571" s="125"/>
      <c r="K571" s="125"/>
      <c r="L571" s="125"/>
      <c r="M571" s="125"/>
      <c r="N571" s="125"/>
      <c r="O571" s="125"/>
      <c r="P571" s="125"/>
      <c r="Q571" s="125"/>
      <c r="R571" s="125"/>
      <c r="S571" s="125"/>
      <c r="T571" s="125"/>
      <c r="U571" s="125"/>
      <c r="V571" s="125"/>
    </row>
    <row r="572" spans="1:22" ht="12">
      <c r="A572" s="125"/>
      <c r="B572" s="125"/>
      <c r="C572" s="125"/>
      <c r="D572" s="125"/>
      <c r="E572" s="125"/>
      <c r="F572" s="125"/>
      <c r="G572" s="125"/>
      <c r="H572" s="125"/>
      <c r="I572" s="125"/>
      <c r="J572" s="125"/>
      <c r="K572" s="125"/>
      <c r="L572" s="125"/>
      <c r="M572" s="125"/>
      <c r="N572" s="125"/>
      <c r="O572" s="125"/>
      <c r="P572" s="125"/>
      <c r="Q572" s="125"/>
      <c r="R572" s="125"/>
      <c r="S572" s="125"/>
      <c r="T572" s="125"/>
      <c r="U572" s="125"/>
      <c r="V572" s="125"/>
    </row>
    <row r="573" spans="1:22" ht="12">
      <c r="A573" s="125"/>
      <c r="B573" s="125"/>
      <c r="C573" s="125"/>
      <c r="D573" s="125"/>
      <c r="E573" s="125"/>
      <c r="F573" s="125"/>
      <c r="G573" s="125"/>
      <c r="H573" s="125"/>
      <c r="I573" s="125"/>
      <c r="J573" s="125"/>
      <c r="K573" s="125"/>
      <c r="L573" s="125"/>
      <c r="M573" s="125"/>
      <c r="N573" s="125"/>
      <c r="O573" s="125"/>
      <c r="P573" s="125"/>
      <c r="Q573" s="125"/>
      <c r="R573" s="125"/>
      <c r="S573" s="125"/>
      <c r="T573" s="125"/>
      <c r="U573" s="125"/>
      <c r="V573" s="125"/>
    </row>
    <row r="574" spans="1:22" ht="12">
      <c r="A574" s="125"/>
      <c r="B574" s="125"/>
      <c r="C574" s="125"/>
      <c r="D574" s="125"/>
      <c r="E574" s="125"/>
      <c r="F574" s="125"/>
      <c r="G574" s="125"/>
      <c r="H574" s="125"/>
      <c r="I574" s="125"/>
      <c r="J574" s="125"/>
      <c r="K574" s="125"/>
      <c r="L574" s="125"/>
      <c r="M574" s="125"/>
      <c r="N574" s="125"/>
      <c r="O574" s="125"/>
      <c r="P574" s="125"/>
      <c r="Q574" s="125"/>
      <c r="R574" s="125"/>
      <c r="S574" s="125"/>
      <c r="T574" s="125"/>
      <c r="U574" s="125"/>
      <c r="V574" s="125"/>
    </row>
    <row r="575" spans="1:22" ht="12">
      <c r="A575" s="125"/>
      <c r="B575" s="125"/>
      <c r="C575" s="125"/>
      <c r="D575" s="125"/>
      <c r="E575" s="125"/>
      <c r="F575" s="125"/>
      <c r="G575" s="125"/>
      <c r="H575" s="125"/>
      <c r="I575" s="125"/>
      <c r="J575" s="125"/>
      <c r="K575" s="125"/>
      <c r="L575" s="125"/>
      <c r="M575" s="125"/>
      <c r="N575" s="125"/>
      <c r="O575" s="125"/>
      <c r="P575" s="125"/>
      <c r="Q575" s="125"/>
      <c r="R575" s="125"/>
      <c r="S575" s="125"/>
      <c r="T575" s="125"/>
      <c r="U575" s="125"/>
      <c r="V575" s="125"/>
    </row>
    <row r="576" spans="1:22" ht="12">
      <c r="A576" s="125"/>
      <c r="B576" s="125"/>
      <c r="C576" s="125"/>
      <c r="D576" s="125"/>
      <c r="E576" s="125"/>
      <c r="F576" s="125"/>
      <c r="G576" s="125"/>
      <c r="H576" s="125"/>
      <c r="I576" s="125"/>
      <c r="J576" s="125"/>
      <c r="K576" s="125"/>
      <c r="L576" s="125"/>
      <c r="M576" s="125"/>
      <c r="N576" s="125"/>
      <c r="O576" s="125"/>
      <c r="P576" s="125"/>
      <c r="Q576" s="125"/>
      <c r="R576" s="125"/>
      <c r="S576" s="125"/>
      <c r="T576" s="125"/>
      <c r="U576" s="125"/>
      <c r="V576" s="125"/>
    </row>
    <row r="577" spans="1:22" ht="12">
      <c r="A577" s="125"/>
      <c r="B577" s="125"/>
      <c r="C577" s="125"/>
      <c r="D577" s="125"/>
      <c r="E577" s="125"/>
      <c r="F577" s="125"/>
      <c r="G577" s="125"/>
      <c r="H577" s="125"/>
      <c r="I577" s="125"/>
      <c r="J577" s="125"/>
      <c r="K577" s="125"/>
      <c r="L577" s="125"/>
      <c r="M577" s="125"/>
      <c r="N577" s="125"/>
      <c r="O577" s="125"/>
      <c r="P577" s="125"/>
      <c r="Q577" s="125"/>
      <c r="R577" s="125"/>
      <c r="S577" s="125"/>
      <c r="T577" s="125"/>
      <c r="U577" s="125"/>
      <c r="V577" s="125"/>
    </row>
    <row r="578" spans="1:22" ht="12">
      <c r="A578" s="125"/>
      <c r="B578" s="125"/>
      <c r="C578" s="125"/>
      <c r="D578" s="125"/>
      <c r="E578" s="125"/>
      <c r="F578" s="125"/>
      <c r="G578" s="125"/>
      <c r="H578" s="125"/>
      <c r="I578" s="125"/>
      <c r="J578" s="125"/>
      <c r="K578" s="125"/>
      <c r="L578" s="125"/>
      <c r="M578" s="125"/>
      <c r="N578" s="125"/>
      <c r="O578" s="125"/>
      <c r="P578" s="125"/>
      <c r="Q578" s="125"/>
      <c r="R578" s="125"/>
      <c r="S578" s="125"/>
      <c r="T578" s="125"/>
      <c r="U578" s="125"/>
      <c r="V578" s="125"/>
    </row>
    <row r="579" spans="1:22" ht="12">
      <c r="A579" s="125"/>
      <c r="B579" s="125"/>
      <c r="C579" s="125"/>
      <c r="D579" s="125"/>
      <c r="E579" s="125"/>
      <c r="F579" s="125"/>
      <c r="G579" s="125"/>
      <c r="H579" s="125"/>
      <c r="I579" s="125"/>
      <c r="J579" s="125"/>
      <c r="K579" s="125"/>
      <c r="L579" s="125"/>
      <c r="M579" s="125"/>
      <c r="N579" s="125"/>
      <c r="O579" s="125"/>
      <c r="P579" s="125"/>
      <c r="Q579" s="125"/>
      <c r="R579" s="125"/>
      <c r="S579" s="125"/>
      <c r="T579" s="125"/>
      <c r="U579" s="125"/>
      <c r="V579" s="125"/>
    </row>
    <row r="580" spans="1:22" ht="12">
      <c r="A580" s="125"/>
      <c r="B580" s="125"/>
      <c r="C580" s="125"/>
      <c r="D580" s="125"/>
      <c r="E580" s="125"/>
      <c r="F580" s="125"/>
      <c r="G580" s="125"/>
      <c r="H580" s="125"/>
      <c r="I580" s="125"/>
      <c r="J580" s="125"/>
      <c r="K580" s="125"/>
      <c r="L580" s="125"/>
      <c r="M580" s="125"/>
      <c r="N580" s="125"/>
      <c r="O580" s="125"/>
      <c r="P580" s="125"/>
      <c r="Q580" s="125"/>
      <c r="R580" s="125"/>
      <c r="S580" s="125"/>
      <c r="T580" s="125"/>
      <c r="U580" s="125"/>
      <c r="V580" s="125"/>
    </row>
    <row r="581" spans="1:22" ht="12">
      <c r="A581" s="125"/>
      <c r="B581" s="125"/>
      <c r="C581" s="125"/>
      <c r="D581" s="125"/>
      <c r="E581" s="125"/>
      <c r="F581" s="125"/>
      <c r="G581" s="125"/>
      <c r="H581" s="125"/>
      <c r="I581" s="125"/>
      <c r="J581" s="125"/>
      <c r="K581" s="125"/>
      <c r="L581" s="125"/>
      <c r="M581" s="125"/>
      <c r="N581" s="125"/>
      <c r="O581" s="125"/>
      <c r="P581" s="125"/>
      <c r="Q581" s="125"/>
      <c r="R581" s="125"/>
      <c r="S581" s="125"/>
      <c r="T581" s="125"/>
      <c r="U581" s="125"/>
      <c r="V581" s="125"/>
    </row>
    <row r="582" spans="1:22" ht="12">
      <c r="A582" s="125"/>
      <c r="B582" s="125"/>
      <c r="C582" s="125"/>
      <c r="D582" s="125"/>
      <c r="E582" s="125"/>
      <c r="F582" s="125"/>
      <c r="G582" s="125"/>
      <c r="H582" s="125"/>
      <c r="I582" s="125"/>
      <c r="J582" s="125"/>
      <c r="K582" s="125"/>
      <c r="L582" s="125"/>
      <c r="M582" s="125"/>
      <c r="N582" s="125"/>
      <c r="O582" s="125"/>
      <c r="P582" s="125"/>
      <c r="Q582" s="125"/>
      <c r="R582" s="125"/>
      <c r="S582" s="125"/>
      <c r="T582" s="125"/>
      <c r="U582" s="125"/>
      <c r="V582" s="125"/>
    </row>
    <row r="583" spans="1:22" ht="12">
      <c r="A583" s="125"/>
      <c r="B583" s="125"/>
      <c r="C583" s="125"/>
      <c r="D583" s="125"/>
      <c r="E583" s="125"/>
      <c r="F583" s="125"/>
      <c r="G583" s="125"/>
      <c r="H583" s="125"/>
      <c r="I583" s="125"/>
      <c r="J583" s="125"/>
      <c r="K583" s="125"/>
      <c r="L583" s="125"/>
      <c r="M583" s="125"/>
      <c r="N583" s="125"/>
      <c r="O583" s="125"/>
      <c r="P583" s="125"/>
      <c r="Q583" s="125"/>
      <c r="R583" s="125"/>
      <c r="S583" s="125"/>
      <c r="T583" s="125"/>
      <c r="U583" s="125"/>
      <c r="V583" s="125"/>
    </row>
    <row r="584" spans="1:22" ht="12">
      <c r="A584" s="125"/>
      <c r="B584" s="125"/>
      <c r="C584" s="125"/>
      <c r="D584" s="125"/>
      <c r="E584" s="125"/>
      <c r="F584" s="125"/>
      <c r="G584" s="125"/>
      <c r="H584" s="125"/>
      <c r="I584" s="125"/>
      <c r="J584" s="125"/>
      <c r="K584" s="125"/>
      <c r="L584" s="125"/>
      <c r="M584" s="125"/>
      <c r="N584" s="125"/>
      <c r="O584" s="125"/>
      <c r="P584" s="125"/>
      <c r="Q584" s="125"/>
      <c r="R584" s="125"/>
      <c r="S584" s="125"/>
      <c r="T584" s="125"/>
      <c r="U584" s="125"/>
      <c r="V584" s="125"/>
    </row>
    <row r="585" spans="1:22" ht="12">
      <c r="A585" s="125"/>
      <c r="B585" s="125"/>
      <c r="C585" s="125"/>
      <c r="D585" s="125"/>
      <c r="E585" s="125"/>
      <c r="F585" s="125"/>
      <c r="G585" s="125"/>
      <c r="H585" s="125"/>
      <c r="I585" s="125"/>
      <c r="J585" s="125"/>
      <c r="K585" s="125"/>
      <c r="L585" s="125"/>
      <c r="M585" s="125"/>
      <c r="N585" s="125"/>
      <c r="O585" s="125"/>
      <c r="P585" s="125"/>
      <c r="Q585" s="125"/>
      <c r="R585" s="125"/>
      <c r="S585" s="125"/>
      <c r="T585" s="125"/>
      <c r="U585" s="125"/>
      <c r="V585" s="125"/>
    </row>
    <row r="586" spans="1:22" ht="12">
      <c r="A586" s="125"/>
      <c r="B586" s="125"/>
      <c r="C586" s="125"/>
      <c r="D586" s="125"/>
      <c r="E586" s="125"/>
      <c r="F586" s="125"/>
      <c r="G586" s="125"/>
      <c r="H586" s="125"/>
      <c r="I586" s="125"/>
      <c r="J586" s="125"/>
      <c r="K586" s="125"/>
      <c r="L586" s="125"/>
      <c r="M586" s="125"/>
      <c r="N586" s="125"/>
      <c r="O586" s="125"/>
      <c r="P586" s="125"/>
      <c r="Q586" s="125"/>
      <c r="R586" s="125"/>
      <c r="S586" s="125"/>
      <c r="T586" s="125"/>
      <c r="U586" s="125"/>
      <c r="V586" s="125"/>
    </row>
    <row r="587" spans="1:22" ht="12">
      <c r="A587" s="125"/>
      <c r="B587" s="125"/>
      <c r="C587" s="125"/>
      <c r="D587" s="125"/>
      <c r="E587" s="125"/>
      <c r="F587" s="125"/>
      <c r="G587" s="125"/>
      <c r="H587" s="125"/>
      <c r="I587" s="125"/>
      <c r="J587" s="125"/>
      <c r="K587" s="125"/>
      <c r="L587" s="125"/>
      <c r="M587" s="125"/>
      <c r="N587" s="125"/>
      <c r="O587" s="125"/>
      <c r="P587" s="125"/>
      <c r="Q587" s="125"/>
      <c r="R587" s="125"/>
      <c r="S587" s="125"/>
      <c r="T587" s="125"/>
      <c r="U587" s="125"/>
      <c r="V587" s="125"/>
    </row>
    <row r="588" spans="1:22" ht="12">
      <c r="A588" s="125"/>
      <c r="B588" s="125"/>
      <c r="C588" s="125"/>
      <c r="D588" s="125"/>
      <c r="E588" s="125"/>
      <c r="F588" s="125"/>
      <c r="G588" s="125"/>
      <c r="H588" s="125"/>
      <c r="I588" s="125"/>
      <c r="J588" s="125"/>
      <c r="K588" s="125"/>
      <c r="L588" s="125"/>
      <c r="M588" s="125"/>
      <c r="N588" s="125"/>
      <c r="O588" s="125"/>
      <c r="P588" s="125"/>
      <c r="Q588" s="125"/>
      <c r="R588" s="125"/>
      <c r="S588" s="125"/>
      <c r="T588" s="125"/>
      <c r="U588" s="125"/>
      <c r="V588" s="125"/>
    </row>
    <row r="589" spans="1:22" ht="12">
      <c r="A589" s="125"/>
      <c r="B589" s="125"/>
      <c r="C589" s="125"/>
      <c r="D589" s="125"/>
      <c r="E589" s="125"/>
      <c r="F589" s="125"/>
      <c r="G589" s="125"/>
      <c r="H589" s="125"/>
      <c r="I589" s="125"/>
      <c r="J589" s="125"/>
      <c r="K589" s="125"/>
      <c r="L589" s="125"/>
      <c r="M589" s="125"/>
      <c r="N589" s="125"/>
      <c r="O589" s="125"/>
      <c r="P589" s="125"/>
      <c r="Q589" s="125"/>
      <c r="R589" s="125"/>
      <c r="S589" s="125"/>
      <c r="T589" s="125"/>
      <c r="U589" s="125"/>
      <c r="V589" s="125"/>
    </row>
    <row r="590" spans="1:22" ht="12">
      <c r="A590" s="125"/>
      <c r="B590" s="125"/>
      <c r="C590" s="125"/>
      <c r="D590" s="125"/>
      <c r="E590" s="125"/>
      <c r="F590" s="125"/>
      <c r="G590" s="125"/>
      <c r="H590" s="125"/>
      <c r="I590" s="125"/>
      <c r="J590" s="125"/>
      <c r="K590" s="125"/>
      <c r="L590" s="125"/>
      <c r="M590" s="125"/>
      <c r="N590" s="125"/>
      <c r="O590" s="125"/>
      <c r="P590" s="125"/>
      <c r="Q590" s="125"/>
      <c r="R590" s="125"/>
      <c r="S590" s="125"/>
      <c r="T590" s="125"/>
      <c r="U590" s="125"/>
      <c r="V590" s="125"/>
    </row>
    <row r="591" spans="1:22" ht="12">
      <c r="A591" s="125"/>
      <c r="B591" s="125"/>
      <c r="C591" s="125"/>
      <c r="D591" s="125"/>
      <c r="E591" s="125"/>
      <c r="F591" s="125"/>
      <c r="G591" s="125"/>
      <c r="H591" s="125"/>
      <c r="I591" s="125"/>
      <c r="J591" s="125"/>
      <c r="K591" s="125"/>
      <c r="L591" s="125"/>
      <c r="M591" s="125"/>
      <c r="N591" s="125"/>
      <c r="O591" s="125"/>
      <c r="P591" s="125"/>
      <c r="Q591" s="125"/>
      <c r="R591" s="125"/>
      <c r="S591" s="125"/>
      <c r="T591" s="125"/>
      <c r="U591" s="125"/>
      <c r="V591" s="125"/>
    </row>
    <row r="592" spans="1:22" ht="12">
      <c r="A592" s="125"/>
      <c r="B592" s="125"/>
      <c r="C592" s="125"/>
      <c r="D592" s="125"/>
      <c r="E592" s="125"/>
      <c r="F592" s="125"/>
      <c r="G592" s="125"/>
      <c r="H592" s="125"/>
      <c r="I592" s="125"/>
      <c r="J592" s="125"/>
      <c r="K592" s="125"/>
      <c r="L592" s="125"/>
      <c r="M592" s="125"/>
      <c r="N592" s="125"/>
      <c r="O592" s="125"/>
      <c r="P592" s="125"/>
      <c r="Q592" s="125"/>
      <c r="R592" s="125"/>
      <c r="S592" s="125"/>
      <c r="T592" s="125"/>
      <c r="U592" s="125"/>
      <c r="V592" s="125"/>
    </row>
    <row r="593" spans="1:22" ht="12">
      <c r="A593" s="125"/>
      <c r="B593" s="125"/>
      <c r="C593" s="125"/>
      <c r="D593" s="125"/>
      <c r="E593" s="125"/>
      <c r="F593" s="125"/>
      <c r="G593" s="125"/>
      <c r="H593" s="125"/>
      <c r="I593" s="125"/>
      <c r="J593" s="125"/>
      <c r="K593" s="125"/>
      <c r="L593" s="125"/>
      <c r="M593" s="125"/>
      <c r="N593" s="125"/>
      <c r="O593" s="125"/>
      <c r="P593" s="125"/>
      <c r="Q593" s="125"/>
      <c r="R593" s="125"/>
      <c r="S593" s="125"/>
      <c r="T593" s="125"/>
      <c r="U593" s="125"/>
      <c r="V593" s="125"/>
    </row>
    <row r="594" spans="1:22" ht="12">
      <c r="A594" s="125"/>
      <c r="B594" s="125"/>
      <c r="C594" s="125"/>
      <c r="D594" s="125"/>
      <c r="E594" s="125"/>
      <c r="F594" s="125"/>
      <c r="G594" s="125"/>
      <c r="H594" s="125"/>
      <c r="I594" s="125"/>
      <c r="J594" s="125"/>
      <c r="K594" s="125"/>
      <c r="L594" s="125"/>
      <c r="M594" s="125"/>
      <c r="N594" s="125"/>
      <c r="O594" s="125"/>
      <c r="P594" s="125"/>
      <c r="Q594" s="125"/>
      <c r="R594" s="125"/>
      <c r="S594" s="125"/>
      <c r="T594" s="125"/>
      <c r="U594" s="125"/>
      <c r="V594" s="125"/>
    </row>
    <row r="595" spans="1:22" ht="12">
      <c r="A595" s="125"/>
      <c r="B595" s="125"/>
      <c r="C595" s="125"/>
      <c r="D595" s="125"/>
      <c r="E595" s="125"/>
      <c r="F595" s="125"/>
      <c r="G595" s="125"/>
      <c r="H595" s="125"/>
      <c r="I595" s="125"/>
      <c r="J595" s="125"/>
      <c r="K595" s="125"/>
      <c r="L595" s="125"/>
      <c r="M595" s="125"/>
      <c r="N595" s="125"/>
      <c r="O595" s="125"/>
      <c r="P595" s="125"/>
      <c r="Q595" s="125"/>
      <c r="R595" s="125"/>
      <c r="S595" s="125"/>
      <c r="T595" s="125"/>
      <c r="U595" s="125"/>
      <c r="V595" s="125"/>
    </row>
    <row r="596" spans="1:22" ht="12">
      <c r="A596" s="125"/>
      <c r="B596" s="125"/>
      <c r="C596" s="125"/>
      <c r="D596" s="125"/>
      <c r="E596" s="125"/>
      <c r="F596" s="125"/>
      <c r="G596" s="125"/>
      <c r="H596" s="125"/>
      <c r="I596" s="125"/>
      <c r="J596" s="125"/>
      <c r="K596" s="125"/>
      <c r="L596" s="125"/>
      <c r="M596" s="125"/>
      <c r="N596" s="125"/>
      <c r="O596" s="125"/>
      <c r="P596" s="125"/>
      <c r="Q596" s="125"/>
      <c r="R596" s="125"/>
      <c r="S596" s="125"/>
      <c r="T596" s="125"/>
      <c r="U596" s="125"/>
      <c r="V596" s="125"/>
    </row>
    <row r="597" spans="1:22" ht="12">
      <c r="A597" s="125"/>
      <c r="B597" s="125"/>
      <c r="C597" s="125"/>
      <c r="D597" s="125"/>
      <c r="E597" s="125"/>
      <c r="F597" s="125"/>
      <c r="G597" s="125"/>
      <c r="H597" s="125"/>
      <c r="I597" s="125"/>
      <c r="J597" s="125"/>
      <c r="K597" s="125"/>
      <c r="L597" s="125"/>
      <c r="M597" s="125"/>
      <c r="N597" s="125"/>
      <c r="O597" s="125"/>
      <c r="P597" s="125"/>
      <c r="Q597" s="125"/>
      <c r="R597" s="125"/>
      <c r="S597" s="125"/>
      <c r="T597" s="125"/>
      <c r="U597" s="125"/>
      <c r="V597" s="125"/>
    </row>
    <row r="598" spans="1:22" ht="12">
      <c r="A598" s="125"/>
      <c r="B598" s="125"/>
      <c r="C598" s="125"/>
      <c r="D598" s="125"/>
      <c r="E598" s="125"/>
      <c r="F598" s="125"/>
      <c r="G598" s="125"/>
      <c r="H598" s="125"/>
      <c r="I598" s="125"/>
      <c r="J598" s="125"/>
      <c r="K598" s="125"/>
      <c r="L598" s="125"/>
      <c r="M598" s="125"/>
      <c r="N598" s="125"/>
      <c r="O598" s="125"/>
      <c r="P598" s="125"/>
      <c r="Q598" s="125"/>
      <c r="R598" s="125"/>
      <c r="S598" s="125"/>
      <c r="T598" s="125"/>
      <c r="U598" s="125"/>
      <c r="V598" s="125"/>
    </row>
    <row r="599" spans="1:22" ht="12">
      <c r="A599" s="125"/>
      <c r="B599" s="125"/>
      <c r="C599" s="125"/>
      <c r="D599" s="125"/>
      <c r="E599" s="125"/>
      <c r="F599" s="125"/>
      <c r="G599" s="125"/>
      <c r="H599" s="125"/>
      <c r="I599" s="125"/>
      <c r="J599" s="125"/>
      <c r="K599" s="125"/>
      <c r="L599" s="125"/>
      <c r="M599" s="125"/>
      <c r="N599" s="125"/>
      <c r="O599" s="125"/>
      <c r="P599" s="125"/>
      <c r="Q599" s="125"/>
      <c r="R599" s="125"/>
      <c r="S599" s="125"/>
      <c r="T599" s="125"/>
      <c r="U599" s="125"/>
      <c r="V599" s="125"/>
    </row>
    <row r="600" spans="1:22" ht="12">
      <c r="A600" s="125"/>
      <c r="B600" s="125"/>
      <c r="C600" s="125"/>
      <c r="D600" s="125"/>
      <c r="E600" s="125"/>
      <c r="F600" s="125"/>
      <c r="G600" s="125"/>
      <c r="H600" s="125"/>
      <c r="I600" s="125"/>
      <c r="J600" s="125"/>
      <c r="K600" s="125"/>
      <c r="L600" s="125"/>
      <c r="M600" s="125"/>
      <c r="N600" s="125"/>
      <c r="O600" s="125"/>
      <c r="P600" s="125"/>
      <c r="Q600" s="125"/>
      <c r="R600" s="125"/>
      <c r="S600" s="125"/>
      <c r="T600" s="125"/>
      <c r="U600" s="125"/>
      <c r="V600" s="125"/>
    </row>
    <row r="601" spans="1:22" ht="12">
      <c r="A601" s="125"/>
      <c r="B601" s="125"/>
      <c r="C601" s="125"/>
      <c r="D601" s="125"/>
      <c r="E601" s="125"/>
      <c r="F601" s="125"/>
      <c r="G601" s="125"/>
      <c r="H601" s="125"/>
      <c r="I601" s="125"/>
      <c r="J601" s="125"/>
      <c r="K601" s="125"/>
      <c r="L601" s="125"/>
      <c r="M601" s="125"/>
      <c r="N601" s="125"/>
      <c r="O601" s="125"/>
      <c r="P601" s="125"/>
      <c r="Q601" s="125"/>
      <c r="R601" s="125"/>
      <c r="S601" s="125"/>
      <c r="T601" s="125"/>
      <c r="U601" s="125"/>
      <c r="V601" s="125"/>
    </row>
    <row r="602" spans="1:22" ht="12">
      <c r="A602" s="125"/>
      <c r="B602" s="125"/>
      <c r="C602" s="125"/>
      <c r="D602" s="125"/>
      <c r="E602" s="125"/>
      <c r="F602" s="125"/>
      <c r="G602" s="125"/>
      <c r="H602" s="125"/>
      <c r="I602" s="125"/>
      <c r="J602" s="125"/>
      <c r="K602" s="125"/>
      <c r="L602" s="125"/>
      <c r="M602" s="125"/>
      <c r="N602" s="125"/>
      <c r="O602" s="125"/>
      <c r="P602" s="125"/>
      <c r="Q602" s="125"/>
      <c r="R602" s="125"/>
      <c r="S602" s="125"/>
      <c r="T602" s="125"/>
      <c r="U602" s="125"/>
      <c r="V602" s="125"/>
    </row>
    <row r="603" spans="1:22" ht="12">
      <c r="A603" s="125"/>
      <c r="B603" s="125"/>
      <c r="C603" s="125"/>
      <c r="D603" s="125"/>
      <c r="E603" s="125"/>
      <c r="F603" s="125"/>
      <c r="G603" s="125"/>
      <c r="H603" s="125"/>
      <c r="I603" s="125"/>
      <c r="J603" s="125"/>
      <c r="K603" s="125"/>
      <c r="L603" s="125"/>
      <c r="M603" s="125"/>
      <c r="N603" s="125"/>
      <c r="O603" s="125"/>
      <c r="P603" s="125"/>
      <c r="Q603" s="125"/>
      <c r="R603" s="125"/>
      <c r="S603" s="125"/>
      <c r="T603" s="125"/>
      <c r="U603" s="125"/>
      <c r="V603" s="125"/>
    </row>
    <row r="604" spans="1:22" ht="12">
      <c r="A604" s="125"/>
      <c r="B604" s="125"/>
      <c r="C604" s="125"/>
      <c r="D604" s="125"/>
      <c r="E604" s="125"/>
      <c r="F604" s="125"/>
      <c r="G604" s="125"/>
      <c r="H604" s="125"/>
      <c r="I604" s="125"/>
      <c r="J604" s="125"/>
      <c r="K604" s="125"/>
      <c r="L604" s="125"/>
      <c r="M604" s="125"/>
      <c r="N604" s="125"/>
      <c r="O604" s="125"/>
      <c r="P604" s="125"/>
      <c r="Q604" s="125"/>
      <c r="R604" s="125"/>
      <c r="S604" s="125"/>
      <c r="T604" s="125"/>
      <c r="U604" s="125"/>
      <c r="V604" s="125"/>
    </row>
    <row r="605" spans="1:22" ht="12">
      <c r="A605" s="125"/>
      <c r="B605" s="125"/>
      <c r="C605" s="125"/>
      <c r="D605" s="125"/>
      <c r="E605" s="125"/>
      <c r="F605" s="125"/>
      <c r="G605" s="125"/>
      <c r="H605" s="125"/>
      <c r="I605" s="125"/>
      <c r="J605" s="125"/>
      <c r="K605" s="125"/>
      <c r="L605" s="125"/>
      <c r="M605" s="125"/>
      <c r="N605" s="125"/>
      <c r="O605" s="125"/>
      <c r="P605" s="125"/>
      <c r="Q605" s="125"/>
      <c r="R605" s="125"/>
      <c r="S605" s="125"/>
      <c r="T605" s="125"/>
      <c r="U605" s="125"/>
      <c r="V605" s="125"/>
    </row>
    <row r="606" spans="1:22" ht="12">
      <c r="A606" s="125"/>
      <c r="B606" s="125"/>
      <c r="C606" s="125"/>
      <c r="D606" s="125"/>
      <c r="E606" s="125"/>
      <c r="F606" s="125"/>
      <c r="G606" s="125"/>
      <c r="H606" s="125"/>
      <c r="I606" s="125"/>
      <c r="J606" s="125"/>
      <c r="K606" s="125"/>
      <c r="L606" s="125"/>
      <c r="M606" s="125"/>
      <c r="N606" s="125"/>
      <c r="O606" s="125"/>
      <c r="P606" s="125"/>
      <c r="Q606" s="125"/>
      <c r="R606" s="125"/>
      <c r="S606" s="125"/>
      <c r="T606" s="125"/>
      <c r="U606" s="125"/>
      <c r="V606" s="125"/>
    </row>
    <row r="607" spans="1:22" ht="12">
      <c r="A607" s="125"/>
      <c r="B607" s="125"/>
      <c r="C607" s="125"/>
      <c r="D607" s="125"/>
      <c r="E607" s="125"/>
      <c r="F607" s="125"/>
      <c r="G607" s="125"/>
      <c r="H607" s="125"/>
      <c r="I607" s="125"/>
      <c r="J607" s="125"/>
      <c r="K607" s="125"/>
      <c r="L607" s="125"/>
      <c r="M607" s="125"/>
      <c r="N607" s="125"/>
      <c r="O607" s="125"/>
      <c r="P607" s="125"/>
      <c r="Q607" s="125"/>
      <c r="R607" s="125"/>
      <c r="S607" s="125"/>
      <c r="T607" s="125"/>
      <c r="U607" s="125"/>
      <c r="V607" s="125"/>
    </row>
    <row r="608" spans="1:22" ht="12">
      <c r="A608" s="125"/>
      <c r="B608" s="125"/>
      <c r="C608" s="125"/>
      <c r="D608" s="125"/>
      <c r="E608" s="125"/>
      <c r="F608" s="125"/>
      <c r="G608" s="125"/>
      <c r="H608" s="125"/>
      <c r="I608" s="125"/>
      <c r="J608" s="125"/>
      <c r="K608" s="125"/>
      <c r="L608" s="125"/>
      <c r="M608" s="125"/>
      <c r="N608" s="125"/>
      <c r="O608" s="125"/>
      <c r="P608" s="125"/>
      <c r="Q608" s="125"/>
      <c r="R608" s="125"/>
      <c r="S608" s="125"/>
      <c r="T608" s="125"/>
      <c r="U608" s="125"/>
      <c r="V608" s="125"/>
    </row>
    <row r="609" spans="1:22" ht="12">
      <c r="A609" s="125"/>
      <c r="B609" s="125"/>
      <c r="C609" s="125"/>
      <c r="D609" s="125"/>
      <c r="E609" s="125"/>
      <c r="F609" s="125"/>
      <c r="G609" s="125"/>
      <c r="H609" s="125"/>
      <c r="I609" s="125"/>
      <c r="J609" s="125"/>
      <c r="K609" s="125"/>
      <c r="L609" s="125"/>
      <c r="M609" s="125"/>
      <c r="N609" s="125"/>
      <c r="O609" s="125"/>
      <c r="P609" s="125"/>
      <c r="Q609" s="125"/>
      <c r="R609" s="125"/>
      <c r="S609" s="125"/>
      <c r="T609" s="125"/>
      <c r="U609" s="125"/>
      <c r="V609" s="125"/>
    </row>
    <row r="610" spans="1:22" ht="12">
      <c r="A610" s="125"/>
      <c r="B610" s="125"/>
      <c r="C610" s="125"/>
      <c r="D610" s="125"/>
      <c r="E610" s="125"/>
      <c r="F610" s="125"/>
      <c r="G610" s="125"/>
      <c r="H610" s="125"/>
      <c r="I610" s="125"/>
      <c r="J610" s="125"/>
      <c r="K610" s="125"/>
      <c r="L610" s="125"/>
      <c r="M610" s="125"/>
      <c r="N610" s="125"/>
      <c r="O610" s="125"/>
      <c r="P610" s="125"/>
      <c r="Q610" s="125"/>
      <c r="R610" s="125"/>
      <c r="S610" s="125"/>
      <c r="T610" s="125"/>
      <c r="U610" s="125"/>
      <c r="V610" s="125"/>
    </row>
    <row r="611" spans="1:22" ht="12">
      <c r="A611" s="125"/>
      <c r="B611" s="125"/>
      <c r="C611" s="125"/>
      <c r="D611" s="125"/>
      <c r="E611" s="125"/>
      <c r="F611" s="125"/>
      <c r="G611" s="125"/>
      <c r="H611" s="125"/>
      <c r="I611" s="125"/>
      <c r="J611" s="125"/>
      <c r="K611" s="125"/>
      <c r="L611" s="125"/>
      <c r="M611" s="125"/>
      <c r="N611" s="125"/>
      <c r="O611" s="125"/>
      <c r="P611" s="125"/>
      <c r="Q611" s="125"/>
      <c r="R611" s="125"/>
      <c r="S611" s="125"/>
      <c r="T611" s="125"/>
      <c r="U611" s="125"/>
      <c r="V611" s="125"/>
    </row>
    <row r="612" spans="1:22" ht="12">
      <c r="A612" s="125"/>
      <c r="B612" s="125"/>
      <c r="C612" s="125"/>
      <c r="D612" s="125"/>
      <c r="E612" s="125"/>
      <c r="F612" s="125"/>
      <c r="G612" s="125"/>
      <c r="H612" s="125"/>
      <c r="I612" s="125"/>
      <c r="J612" s="125"/>
      <c r="K612" s="125"/>
      <c r="L612" s="125"/>
      <c r="M612" s="125"/>
      <c r="N612" s="125"/>
      <c r="O612" s="125"/>
      <c r="P612" s="125"/>
      <c r="Q612" s="125"/>
      <c r="R612" s="125"/>
      <c r="S612" s="125"/>
      <c r="T612" s="125"/>
      <c r="U612" s="125"/>
      <c r="V612" s="125"/>
    </row>
    <row r="613" spans="1:22" ht="12">
      <c r="A613" s="125"/>
      <c r="B613" s="125"/>
      <c r="C613" s="125"/>
      <c r="D613" s="125"/>
      <c r="E613" s="125"/>
      <c r="F613" s="125"/>
      <c r="G613" s="125"/>
      <c r="H613" s="125"/>
      <c r="I613" s="125"/>
      <c r="J613" s="125"/>
      <c r="K613" s="125"/>
      <c r="L613" s="125"/>
      <c r="M613" s="125"/>
      <c r="N613" s="125"/>
      <c r="O613" s="125"/>
      <c r="P613" s="125"/>
      <c r="Q613" s="125"/>
      <c r="R613" s="125"/>
      <c r="S613" s="125"/>
      <c r="T613" s="125"/>
      <c r="U613" s="125"/>
      <c r="V613" s="125"/>
    </row>
    <row r="614" spans="1:22" ht="12">
      <c r="A614" s="125"/>
      <c r="B614" s="125"/>
      <c r="C614" s="125"/>
      <c r="D614" s="125"/>
      <c r="E614" s="125"/>
      <c r="F614" s="125"/>
      <c r="G614" s="125"/>
      <c r="H614" s="125"/>
      <c r="I614" s="125"/>
      <c r="J614" s="125"/>
      <c r="K614" s="125"/>
      <c r="L614" s="125"/>
      <c r="M614" s="125"/>
      <c r="N614" s="125"/>
      <c r="O614" s="125"/>
      <c r="P614" s="125"/>
      <c r="Q614" s="125"/>
      <c r="R614" s="125"/>
      <c r="S614" s="125"/>
      <c r="T614" s="125"/>
      <c r="U614" s="125"/>
      <c r="V614" s="125"/>
    </row>
    <row r="615" spans="1:22" ht="12">
      <c r="A615" s="125"/>
      <c r="B615" s="125"/>
      <c r="C615" s="125"/>
      <c r="D615" s="125"/>
      <c r="E615" s="125"/>
      <c r="F615" s="125"/>
      <c r="G615" s="125"/>
      <c r="H615" s="125"/>
      <c r="I615" s="125"/>
      <c r="J615" s="125"/>
      <c r="K615" s="125"/>
      <c r="L615" s="125"/>
      <c r="M615" s="125"/>
      <c r="N615" s="125"/>
      <c r="O615" s="125"/>
      <c r="P615" s="125"/>
      <c r="Q615" s="125"/>
      <c r="R615" s="125"/>
      <c r="S615" s="125"/>
      <c r="T615" s="125"/>
      <c r="U615" s="125"/>
      <c r="V615" s="125"/>
    </row>
    <row r="616" spans="1:22" ht="12">
      <c r="A616" s="125"/>
      <c r="B616" s="125"/>
      <c r="C616" s="125"/>
      <c r="D616" s="125"/>
      <c r="E616" s="125"/>
      <c r="F616" s="125"/>
      <c r="G616" s="125"/>
      <c r="H616" s="125"/>
      <c r="I616" s="125"/>
      <c r="J616" s="125"/>
      <c r="K616" s="125"/>
      <c r="L616" s="125"/>
      <c r="M616" s="125"/>
      <c r="N616" s="125"/>
      <c r="O616" s="125"/>
      <c r="P616" s="125"/>
      <c r="Q616" s="125"/>
      <c r="R616" s="125"/>
      <c r="S616" s="125"/>
      <c r="T616" s="125"/>
      <c r="U616" s="125"/>
      <c r="V616" s="125"/>
    </row>
    <row r="617" spans="1:22" ht="12">
      <c r="A617" s="125"/>
      <c r="B617" s="125"/>
      <c r="C617" s="125"/>
      <c r="D617" s="125"/>
      <c r="E617" s="125"/>
      <c r="F617" s="125"/>
      <c r="G617" s="125"/>
      <c r="H617" s="125"/>
      <c r="I617" s="125"/>
      <c r="J617" s="125"/>
      <c r="K617" s="125"/>
      <c r="L617" s="125"/>
      <c r="M617" s="125"/>
      <c r="N617" s="125"/>
      <c r="O617" s="125"/>
      <c r="P617" s="125"/>
      <c r="Q617" s="125"/>
      <c r="R617" s="125"/>
      <c r="S617" s="125"/>
      <c r="T617" s="125"/>
      <c r="U617" s="125"/>
      <c r="V617" s="125"/>
    </row>
    <row r="618" spans="1:22" ht="12">
      <c r="A618" s="125"/>
      <c r="B618" s="125"/>
      <c r="C618" s="125"/>
      <c r="D618" s="125"/>
      <c r="E618" s="125"/>
      <c r="F618" s="125"/>
      <c r="G618" s="125"/>
      <c r="H618" s="125"/>
      <c r="I618" s="125"/>
      <c r="J618" s="125"/>
      <c r="K618" s="125"/>
      <c r="L618" s="125"/>
      <c r="M618" s="125"/>
      <c r="N618" s="125"/>
      <c r="O618" s="125"/>
      <c r="P618" s="125"/>
      <c r="Q618" s="125"/>
      <c r="R618" s="125"/>
      <c r="S618" s="125"/>
      <c r="T618" s="125"/>
      <c r="U618" s="125"/>
      <c r="V618" s="125"/>
    </row>
    <row r="619" spans="1:22" ht="12">
      <c r="A619" s="125"/>
      <c r="B619" s="125"/>
      <c r="C619" s="125"/>
      <c r="D619" s="125"/>
      <c r="E619" s="125"/>
      <c r="F619" s="125"/>
      <c r="G619" s="125"/>
      <c r="H619" s="125"/>
      <c r="I619" s="125"/>
      <c r="J619" s="125"/>
      <c r="K619" s="125"/>
      <c r="L619" s="125"/>
      <c r="M619" s="125"/>
      <c r="N619" s="125"/>
      <c r="O619" s="125"/>
      <c r="P619" s="125"/>
      <c r="Q619" s="125"/>
      <c r="R619" s="125"/>
      <c r="S619" s="125"/>
      <c r="T619" s="125"/>
      <c r="U619" s="125"/>
      <c r="V619" s="125"/>
    </row>
    <row r="620" spans="1:22" ht="12">
      <c r="A620" s="125"/>
      <c r="B620" s="125"/>
      <c r="C620" s="125"/>
      <c r="D620" s="125"/>
      <c r="E620" s="125"/>
      <c r="F620" s="125"/>
      <c r="G620" s="125"/>
      <c r="H620" s="125"/>
      <c r="I620" s="125"/>
      <c r="J620" s="125"/>
      <c r="K620" s="125"/>
      <c r="L620" s="125"/>
      <c r="M620" s="125"/>
      <c r="N620" s="125"/>
      <c r="O620" s="125"/>
      <c r="P620" s="125"/>
      <c r="Q620" s="125"/>
      <c r="R620" s="125"/>
      <c r="S620" s="125"/>
      <c r="T620" s="125"/>
      <c r="U620" s="125"/>
      <c r="V620" s="125"/>
    </row>
    <row r="621" spans="1:22" ht="12">
      <c r="A621" s="125"/>
      <c r="B621" s="125"/>
      <c r="C621" s="125"/>
      <c r="D621" s="125"/>
      <c r="E621" s="125"/>
      <c r="F621" s="125"/>
      <c r="G621" s="125"/>
      <c r="H621" s="125"/>
      <c r="I621" s="125"/>
      <c r="J621" s="125"/>
      <c r="K621" s="125"/>
      <c r="L621" s="125"/>
      <c r="M621" s="125"/>
      <c r="N621" s="125"/>
      <c r="O621" s="125"/>
      <c r="P621" s="125"/>
      <c r="Q621" s="125"/>
      <c r="R621" s="125"/>
      <c r="S621" s="125"/>
      <c r="T621" s="125"/>
      <c r="U621" s="125"/>
      <c r="V621" s="125"/>
    </row>
    <row r="622" spans="1:22" ht="12">
      <c r="A622" s="125"/>
      <c r="B622" s="125"/>
      <c r="C622" s="125"/>
      <c r="D622" s="125"/>
      <c r="E622" s="125"/>
      <c r="F622" s="125"/>
      <c r="G622" s="125"/>
      <c r="H622" s="125"/>
      <c r="I622" s="125"/>
      <c r="J622" s="125"/>
      <c r="K622" s="125"/>
      <c r="L622" s="125"/>
      <c r="M622" s="125"/>
      <c r="N622" s="125"/>
      <c r="O622" s="125"/>
      <c r="P622" s="125"/>
      <c r="Q622" s="125"/>
      <c r="R622" s="125"/>
      <c r="S622" s="125"/>
      <c r="T622" s="125"/>
      <c r="U622" s="125"/>
      <c r="V622" s="125"/>
    </row>
    <row r="623" spans="1:22" ht="12">
      <c r="A623" s="125"/>
      <c r="B623" s="125"/>
      <c r="C623" s="125"/>
      <c r="D623" s="125"/>
      <c r="E623" s="125"/>
      <c r="F623" s="125"/>
      <c r="G623" s="125"/>
      <c r="H623" s="125"/>
      <c r="I623" s="125"/>
      <c r="J623" s="125"/>
      <c r="K623" s="125"/>
      <c r="L623" s="125"/>
      <c r="M623" s="125"/>
      <c r="N623" s="125"/>
      <c r="O623" s="125"/>
      <c r="P623" s="125"/>
      <c r="Q623" s="125"/>
      <c r="R623" s="125"/>
      <c r="S623" s="125"/>
      <c r="T623" s="125"/>
      <c r="U623" s="125"/>
      <c r="V623" s="125"/>
    </row>
    <row r="624" spans="1:22" ht="12">
      <c r="A624" s="125"/>
      <c r="B624" s="125"/>
      <c r="C624" s="125"/>
      <c r="D624" s="125"/>
      <c r="E624" s="125"/>
      <c r="F624" s="125"/>
      <c r="G624" s="125"/>
      <c r="H624" s="125"/>
      <c r="I624" s="125"/>
      <c r="J624" s="125"/>
      <c r="K624" s="125"/>
      <c r="L624" s="125"/>
      <c r="M624" s="125"/>
      <c r="N624" s="125"/>
      <c r="O624" s="125"/>
      <c r="P624" s="125"/>
      <c r="Q624" s="125"/>
      <c r="R624" s="125"/>
      <c r="S624" s="125"/>
      <c r="T624" s="125"/>
      <c r="U624" s="125"/>
      <c r="V624" s="125"/>
    </row>
    <row r="625" spans="1:22" ht="12">
      <c r="A625" s="125"/>
      <c r="B625" s="125"/>
      <c r="C625" s="125"/>
      <c r="D625" s="125"/>
      <c r="E625" s="125"/>
      <c r="F625" s="125"/>
      <c r="G625" s="125"/>
      <c r="H625" s="125"/>
      <c r="I625" s="125"/>
      <c r="J625" s="125"/>
      <c r="K625" s="125"/>
      <c r="L625" s="125"/>
      <c r="M625" s="125"/>
      <c r="N625" s="125"/>
      <c r="O625" s="125"/>
      <c r="P625" s="125"/>
      <c r="Q625" s="125"/>
      <c r="R625" s="125"/>
      <c r="S625" s="125"/>
      <c r="T625" s="125"/>
      <c r="U625" s="125"/>
      <c r="V625" s="125"/>
    </row>
    <row r="626" spans="1:22" ht="12">
      <c r="A626" s="125"/>
      <c r="B626" s="125"/>
      <c r="C626" s="125"/>
      <c r="D626" s="125"/>
      <c r="E626" s="125"/>
      <c r="F626" s="125"/>
      <c r="G626" s="125"/>
      <c r="H626" s="125"/>
      <c r="I626" s="125"/>
      <c r="J626" s="125"/>
      <c r="K626" s="125"/>
      <c r="L626" s="125"/>
      <c r="M626" s="125"/>
      <c r="N626" s="125"/>
      <c r="O626" s="125"/>
      <c r="P626" s="125"/>
      <c r="Q626" s="125"/>
      <c r="R626" s="125"/>
      <c r="S626" s="125"/>
      <c r="T626" s="125"/>
      <c r="U626" s="125"/>
      <c r="V626" s="125"/>
    </row>
    <row r="627" spans="1:22" ht="12">
      <c r="A627" s="125"/>
      <c r="B627" s="125"/>
      <c r="C627" s="125"/>
      <c r="D627" s="125"/>
      <c r="E627" s="125"/>
      <c r="F627" s="125"/>
      <c r="G627" s="125"/>
      <c r="H627" s="125"/>
      <c r="I627" s="125"/>
      <c r="J627" s="125"/>
      <c r="K627" s="125"/>
      <c r="L627" s="125"/>
      <c r="M627" s="125"/>
      <c r="N627" s="125"/>
      <c r="O627" s="125"/>
      <c r="P627" s="125"/>
      <c r="Q627" s="125"/>
      <c r="R627" s="125"/>
      <c r="S627" s="125"/>
      <c r="T627" s="125"/>
      <c r="U627" s="125"/>
      <c r="V627" s="125"/>
    </row>
    <row r="628" spans="1:22" ht="12">
      <c r="A628" s="125"/>
      <c r="B628" s="125"/>
      <c r="C628" s="125"/>
      <c r="D628" s="125"/>
      <c r="E628" s="125"/>
      <c r="F628" s="125"/>
      <c r="G628" s="125"/>
      <c r="H628" s="125"/>
      <c r="I628" s="125"/>
      <c r="J628" s="125"/>
      <c r="K628" s="125"/>
      <c r="L628" s="125"/>
      <c r="M628" s="125"/>
      <c r="N628" s="125"/>
      <c r="O628" s="125"/>
      <c r="P628" s="125"/>
      <c r="Q628" s="125"/>
      <c r="R628" s="125"/>
      <c r="S628" s="125"/>
      <c r="T628" s="125"/>
      <c r="U628" s="125"/>
      <c r="V628" s="125"/>
    </row>
    <row r="629" spans="1:22" ht="12">
      <c r="A629" s="125"/>
      <c r="B629" s="125"/>
      <c r="C629" s="125"/>
      <c r="D629" s="125"/>
      <c r="E629" s="125"/>
      <c r="F629" s="125"/>
      <c r="G629" s="125"/>
      <c r="H629" s="125"/>
      <c r="I629" s="125"/>
      <c r="J629" s="125"/>
      <c r="K629" s="125"/>
      <c r="L629" s="125"/>
      <c r="M629" s="125"/>
      <c r="N629" s="125"/>
      <c r="O629" s="125"/>
      <c r="P629" s="125"/>
      <c r="Q629" s="125"/>
      <c r="R629" s="125"/>
      <c r="S629" s="125"/>
      <c r="T629" s="125"/>
      <c r="U629" s="125"/>
      <c r="V629" s="125"/>
    </row>
    <row r="630" spans="1:22" ht="12">
      <c r="A630" s="125"/>
      <c r="B630" s="125"/>
      <c r="C630" s="125"/>
      <c r="D630" s="125"/>
      <c r="E630" s="125"/>
      <c r="F630" s="125"/>
      <c r="G630" s="125"/>
      <c r="H630" s="125"/>
      <c r="I630" s="125"/>
      <c r="J630" s="125"/>
      <c r="K630" s="125"/>
      <c r="L630" s="125"/>
      <c r="M630" s="125"/>
      <c r="N630" s="125"/>
      <c r="O630" s="125"/>
      <c r="P630" s="125"/>
      <c r="Q630" s="125"/>
      <c r="R630" s="125"/>
      <c r="S630" s="125"/>
      <c r="T630" s="125"/>
      <c r="U630" s="125"/>
      <c r="V630" s="125"/>
    </row>
    <row r="631" spans="1:22" ht="12">
      <c r="A631" s="125"/>
      <c r="B631" s="125"/>
      <c r="C631" s="125"/>
      <c r="D631" s="125"/>
      <c r="E631" s="125"/>
      <c r="F631" s="125"/>
      <c r="G631" s="125"/>
      <c r="H631" s="125"/>
      <c r="I631" s="125"/>
      <c r="J631" s="125"/>
      <c r="K631" s="125"/>
      <c r="L631" s="125"/>
      <c r="M631" s="125"/>
      <c r="N631" s="125"/>
      <c r="O631" s="125"/>
      <c r="P631" s="125"/>
      <c r="Q631" s="125"/>
      <c r="R631" s="125"/>
      <c r="S631" s="125"/>
      <c r="T631" s="125"/>
      <c r="U631" s="125"/>
      <c r="V631" s="125"/>
    </row>
    <row r="632" spans="1:22" ht="12">
      <c r="A632" s="125"/>
      <c r="B632" s="125"/>
      <c r="C632" s="125"/>
      <c r="D632" s="125"/>
      <c r="E632" s="125"/>
      <c r="F632" s="125"/>
      <c r="G632" s="125"/>
      <c r="H632" s="125"/>
      <c r="I632" s="125"/>
      <c r="J632" s="125"/>
      <c r="K632" s="125"/>
      <c r="L632" s="125"/>
      <c r="M632" s="125"/>
      <c r="N632" s="125"/>
      <c r="O632" s="125"/>
      <c r="P632" s="125"/>
      <c r="Q632" s="125"/>
      <c r="R632" s="125"/>
      <c r="S632" s="125"/>
      <c r="T632" s="125"/>
      <c r="U632" s="125"/>
      <c r="V632" s="125"/>
    </row>
    <row r="633" spans="1:22" ht="12">
      <c r="A633" s="125"/>
      <c r="B633" s="125"/>
      <c r="C633" s="125"/>
      <c r="D633" s="125"/>
      <c r="E633" s="125"/>
      <c r="F633" s="125"/>
      <c r="G633" s="125"/>
      <c r="H633" s="125"/>
      <c r="I633" s="125"/>
      <c r="J633" s="125"/>
      <c r="K633" s="125"/>
      <c r="L633" s="125"/>
      <c r="M633" s="125"/>
      <c r="N633" s="125"/>
      <c r="O633" s="125"/>
      <c r="P633" s="125"/>
      <c r="Q633" s="125"/>
      <c r="R633" s="125"/>
      <c r="S633" s="125"/>
      <c r="T633" s="125"/>
      <c r="U633" s="125"/>
      <c r="V633" s="125"/>
    </row>
    <row r="634" spans="1:22" ht="12">
      <c r="A634" s="125"/>
      <c r="B634" s="125"/>
      <c r="C634" s="125"/>
      <c r="D634" s="125"/>
      <c r="E634" s="125"/>
      <c r="F634" s="125"/>
      <c r="G634" s="125"/>
      <c r="H634" s="125"/>
      <c r="I634" s="125"/>
      <c r="J634" s="125"/>
      <c r="K634" s="125"/>
      <c r="L634" s="125"/>
      <c r="M634" s="125"/>
      <c r="N634" s="125"/>
      <c r="O634" s="125"/>
      <c r="P634" s="125"/>
      <c r="Q634" s="125"/>
      <c r="R634" s="125"/>
      <c r="S634" s="125"/>
      <c r="T634" s="125"/>
      <c r="U634" s="125"/>
      <c r="V634" s="125"/>
    </row>
    <row r="635" spans="1:22" ht="12">
      <c r="A635" s="125"/>
      <c r="B635" s="125"/>
      <c r="C635" s="125"/>
      <c r="D635" s="125"/>
      <c r="E635" s="125"/>
      <c r="F635" s="125"/>
      <c r="G635" s="125"/>
      <c r="H635" s="125"/>
      <c r="I635" s="125"/>
      <c r="J635" s="125"/>
      <c r="K635" s="125"/>
      <c r="L635" s="125"/>
      <c r="M635" s="125"/>
      <c r="N635" s="125"/>
      <c r="O635" s="125"/>
      <c r="P635" s="125"/>
      <c r="Q635" s="125"/>
      <c r="R635" s="125"/>
      <c r="S635" s="125"/>
      <c r="T635" s="125"/>
      <c r="U635" s="125"/>
      <c r="V635" s="125"/>
    </row>
    <row r="636" spans="1:22" ht="12">
      <c r="A636" s="125"/>
      <c r="B636" s="125"/>
      <c r="C636" s="125"/>
      <c r="D636" s="125"/>
      <c r="E636" s="125"/>
      <c r="F636" s="125"/>
      <c r="G636" s="125"/>
      <c r="H636" s="125"/>
      <c r="I636" s="125"/>
      <c r="J636" s="125"/>
      <c r="K636" s="125"/>
      <c r="L636" s="125"/>
      <c r="M636" s="125"/>
      <c r="N636" s="125"/>
      <c r="O636" s="125"/>
      <c r="P636" s="125"/>
      <c r="Q636" s="125"/>
      <c r="R636" s="125"/>
      <c r="S636" s="125"/>
      <c r="T636" s="125"/>
      <c r="U636" s="125"/>
      <c r="V636" s="125"/>
    </row>
    <row r="637" spans="1:22" ht="12">
      <c r="A637" s="125"/>
      <c r="B637" s="125"/>
      <c r="C637" s="125"/>
      <c r="D637" s="125"/>
      <c r="E637" s="125"/>
      <c r="F637" s="125"/>
      <c r="G637" s="125"/>
      <c r="H637" s="125"/>
      <c r="I637" s="125"/>
      <c r="J637" s="125"/>
      <c r="K637" s="125"/>
      <c r="L637" s="125"/>
      <c r="M637" s="125"/>
      <c r="N637" s="125"/>
      <c r="O637" s="125"/>
      <c r="P637" s="125"/>
      <c r="Q637" s="125"/>
      <c r="R637" s="125"/>
      <c r="S637" s="125"/>
      <c r="T637" s="125"/>
      <c r="U637" s="125"/>
      <c r="V637" s="125"/>
    </row>
    <row r="638" spans="1:22" ht="12">
      <c r="A638" s="125"/>
      <c r="B638" s="125"/>
      <c r="C638" s="125"/>
      <c r="D638" s="125"/>
      <c r="E638" s="125"/>
      <c r="F638" s="125"/>
      <c r="G638" s="125"/>
      <c r="H638" s="125"/>
      <c r="I638" s="125"/>
      <c r="J638" s="125"/>
      <c r="K638" s="125"/>
      <c r="L638" s="125"/>
      <c r="M638" s="125"/>
      <c r="N638" s="125"/>
      <c r="O638" s="125"/>
      <c r="P638" s="125"/>
      <c r="Q638" s="125"/>
      <c r="R638" s="125"/>
      <c r="S638" s="125"/>
      <c r="T638" s="125"/>
      <c r="U638" s="125"/>
      <c r="V638" s="125"/>
    </row>
    <row r="639" spans="1:22" ht="12">
      <c r="A639" s="125"/>
      <c r="B639" s="125"/>
      <c r="C639" s="125"/>
      <c r="D639" s="125"/>
      <c r="E639" s="125"/>
      <c r="F639" s="125"/>
      <c r="G639" s="125"/>
      <c r="H639" s="125"/>
      <c r="I639" s="125"/>
      <c r="J639" s="125"/>
      <c r="K639" s="125"/>
      <c r="L639" s="125"/>
      <c r="M639" s="125"/>
      <c r="N639" s="125"/>
      <c r="O639" s="125"/>
      <c r="P639" s="125"/>
      <c r="Q639" s="125"/>
      <c r="R639" s="125"/>
      <c r="S639" s="125"/>
      <c r="T639" s="125"/>
      <c r="U639" s="125"/>
      <c r="V639" s="125"/>
    </row>
    <row r="640" spans="1:22" ht="12">
      <c r="A640" s="125"/>
      <c r="B640" s="125"/>
      <c r="C640" s="125"/>
      <c r="D640" s="125"/>
      <c r="E640" s="125"/>
      <c r="F640" s="125"/>
      <c r="G640" s="125"/>
      <c r="H640" s="125"/>
      <c r="I640" s="125"/>
      <c r="J640" s="125"/>
      <c r="K640" s="125"/>
      <c r="L640" s="125"/>
      <c r="M640" s="125"/>
      <c r="N640" s="125"/>
      <c r="O640" s="125"/>
      <c r="P640" s="125"/>
      <c r="Q640" s="125"/>
      <c r="R640" s="125"/>
      <c r="S640" s="125"/>
      <c r="T640" s="125"/>
      <c r="U640" s="125"/>
      <c r="V640" s="125"/>
    </row>
    <row r="641" spans="1:22" ht="12">
      <c r="A641" s="125"/>
      <c r="B641" s="125"/>
      <c r="C641" s="125"/>
      <c r="D641" s="125"/>
      <c r="E641" s="125"/>
      <c r="F641" s="125"/>
      <c r="G641" s="125"/>
      <c r="H641" s="125"/>
      <c r="I641" s="125"/>
      <c r="J641" s="125"/>
      <c r="K641" s="125"/>
      <c r="L641" s="125"/>
      <c r="M641" s="125"/>
      <c r="N641" s="125"/>
      <c r="O641" s="125"/>
      <c r="P641" s="125"/>
      <c r="Q641" s="125"/>
      <c r="R641" s="125"/>
      <c r="S641" s="125"/>
      <c r="T641" s="125"/>
      <c r="U641" s="125"/>
      <c r="V641" s="125"/>
    </row>
    <row r="642" spans="1:22" ht="12">
      <c r="A642" s="125"/>
      <c r="B642" s="125"/>
      <c r="C642" s="125"/>
      <c r="D642" s="125"/>
      <c r="E642" s="125"/>
      <c r="F642" s="125"/>
      <c r="G642" s="125"/>
      <c r="H642" s="125"/>
      <c r="I642" s="125"/>
      <c r="J642" s="125"/>
      <c r="K642" s="125"/>
      <c r="L642" s="125"/>
      <c r="M642" s="125"/>
      <c r="N642" s="125"/>
      <c r="O642" s="125"/>
      <c r="P642" s="125"/>
      <c r="Q642" s="125"/>
      <c r="R642" s="125"/>
      <c r="S642" s="125"/>
      <c r="T642" s="125"/>
      <c r="U642" s="125"/>
      <c r="V642" s="125"/>
    </row>
    <row r="643" spans="1:22" ht="12">
      <c r="A643" s="125"/>
      <c r="B643" s="125"/>
      <c r="C643" s="125"/>
      <c r="D643" s="125"/>
      <c r="E643" s="125"/>
      <c r="F643" s="125"/>
      <c r="G643" s="125"/>
      <c r="H643" s="125"/>
      <c r="I643" s="125"/>
      <c r="J643" s="125"/>
      <c r="K643" s="125"/>
      <c r="L643" s="125"/>
      <c r="M643" s="125"/>
      <c r="N643" s="125"/>
      <c r="O643" s="125"/>
      <c r="P643" s="125"/>
      <c r="Q643" s="125"/>
      <c r="R643" s="125"/>
      <c r="S643" s="125"/>
      <c r="T643" s="125"/>
      <c r="U643" s="125"/>
      <c r="V643" s="125"/>
    </row>
    <row r="644" spans="1:22" ht="12">
      <c r="A644" s="125"/>
      <c r="B644" s="125"/>
      <c r="C644" s="125"/>
      <c r="D644" s="125"/>
      <c r="E644" s="125"/>
      <c r="F644" s="125"/>
      <c r="G644" s="125"/>
      <c r="H644" s="125"/>
      <c r="I644" s="125"/>
      <c r="J644" s="125"/>
      <c r="K644" s="125"/>
      <c r="L644" s="125"/>
      <c r="M644" s="125"/>
      <c r="N644" s="125"/>
      <c r="O644" s="125"/>
      <c r="P644" s="125"/>
      <c r="Q644" s="125"/>
      <c r="R644" s="125"/>
      <c r="S644" s="125"/>
      <c r="T644" s="125"/>
      <c r="U644" s="125"/>
      <c r="V644" s="125"/>
    </row>
    <row r="645" spans="1:22" ht="12">
      <c r="A645" s="125"/>
      <c r="B645" s="125"/>
      <c r="C645" s="125"/>
      <c r="D645" s="125"/>
      <c r="E645" s="125"/>
      <c r="F645" s="125"/>
      <c r="G645" s="125"/>
      <c r="H645" s="125"/>
      <c r="I645" s="125"/>
      <c r="J645" s="125"/>
      <c r="K645" s="125"/>
      <c r="L645" s="125"/>
      <c r="M645" s="125"/>
      <c r="N645" s="125"/>
      <c r="O645" s="125"/>
      <c r="P645" s="125"/>
      <c r="Q645" s="125"/>
      <c r="R645" s="125"/>
      <c r="S645" s="125"/>
      <c r="T645" s="125"/>
      <c r="U645" s="125"/>
      <c r="V645" s="125"/>
    </row>
    <row r="646" spans="1:22" ht="12">
      <c r="A646" s="125"/>
      <c r="B646" s="125"/>
      <c r="C646" s="125"/>
      <c r="D646" s="125"/>
      <c r="E646" s="125"/>
      <c r="F646" s="125"/>
      <c r="G646" s="125"/>
      <c r="H646" s="125"/>
      <c r="I646" s="125"/>
      <c r="J646" s="125"/>
      <c r="K646" s="125"/>
      <c r="L646" s="125"/>
      <c r="M646" s="125"/>
      <c r="N646" s="125"/>
      <c r="O646" s="125"/>
      <c r="P646" s="125"/>
      <c r="Q646" s="125"/>
      <c r="R646" s="125"/>
      <c r="S646" s="125"/>
      <c r="T646" s="125"/>
      <c r="U646" s="125"/>
      <c r="V646" s="125"/>
    </row>
    <row r="647" spans="1:22" ht="12">
      <c r="A647" s="125"/>
      <c r="B647" s="125"/>
      <c r="C647" s="125"/>
      <c r="D647" s="125"/>
      <c r="E647" s="125"/>
      <c r="F647" s="125"/>
      <c r="G647" s="125"/>
      <c r="H647" s="125"/>
      <c r="I647" s="125"/>
      <c r="J647" s="125"/>
      <c r="K647" s="125"/>
      <c r="L647" s="125"/>
      <c r="M647" s="125"/>
      <c r="N647" s="125"/>
      <c r="O647" s="125"/>
      <c r="P647" s="125"/>
      <c r="Q647" s="125"/>
      <c r="R647" s="125"/>
      <c r="S647" s="125"/>
      <c r="T647" s="125"/>
      <c r="U647" s="125"/>
      <c r="V647" s="125"/>
    </row>
    <row r="648" spans="1:22" ht="12">
      <c r="A648" s="125"/>
      <c r="B648" s="125"/>
      <c r="C648" s="125"/>
      <c r="D648" s="125"/>
      <c r="E648" s="125"/>
      <c r="F648" s="125"/>
      <c r="G648" s="125"/>
      <c r="H648" s="125"/>
      <c r="I648" s="125"/>
      <c r="J648" s="125"/>
      <c r="K648" s="125"/>
      <c r="L648" s="125"/>
      <c r="M648" s="125"/>
      <c r="N648" s="125"/>
      <c r="O648" s="125"/>
      <c r="P648" s="125"/>
      <c r="Q648" s="125"/>
      <c r="R648" s="125"/>
      <c r="S648" s="125"/>
      <c r="T648" s="125"/>
      <c r="U648" s="125"/>
      <c r="V648" s="125"/>
    </row>
    <row r="649" spans="1:22" ht="12">
      <c r="A649" s="125"/>
      <c r="B649" s="125"/>
      <c r="C649" s="125"/>
      <c r="D649" s="125"/>
      <c r="E649" s="125"/>
      <c r="F649" s="125"/>
      <c r="G649" s="125"/>
      <c r="H649" s="125"/>
      <c r="I649" s="125"/>
      <c r="J649" s="125"/>
      <c r="K649" s="125"/>
      <c r="L649" s="125"/>
      <c r="M649" s="125"/>
      <c r="N649" s="125"/>
      <c r="O649" s="125"/>
      <c r="P649" s="125"/>
      <c r="Q649" s="125"/>
      <c r="R649" s="125"/>
      <c r="S649" s="125"/>
      <c r="T649" s="125"/>
      <c r="U649" s="125"/>
      <c r="V649" s="125"/>
    </row>
    <row r="650" spans="1:22" ht="12">
      <c r="A650" s="125"/>
      <c r="B650" s="125"/>
      <c r="C650" s="125"/>
      <c r="D650" s="125"/>
      <c r="E650" s="125"/>
      <c r="F650" s="125"/>
      <c r="G650" s="125"/>
      <c r="H650" s="125"/>
      <c r="I650" s="125"/>
      <c r="J650" s="125"/>
      <c r="K650" s="125"/>
      <c r="L650" s="125"/>
      <c r="M650" s="125"/>
      <c r="N650" s="125"/>
      <c r="O650" s="125"/>
      <c r="P650" s="125"/>
      <c r="Q650" s="125"/>
      <c r="R650" s="125"/>
      <c r="S650" s="125"/>
      <c r="T650" s="125"/>
      <c r="U650" s="125"/>
      <c r="V650" s="125"/>
    </row>
    <row r="651" spans="1:22" ht="12">
      <c r="A651" s="125"/>
      <c r="B651" s="125"/>
      <c r="C651" s="125"/>
      <c r="D651" s="125"/>
      <c r="E651" s="125"/>
      <c r="F651" s="125"/>
      <c r="G651" s="125"/>
      <c r="H651" s="125"/>
      <c r="I651" s="125"/>
      <c r="J651" s="125"/>
      <c r="K651" s="125"/>
      <c r="L651" s="125"/>
      <c r="M651" s="125"/>
      <c r="N651" s="125"/>
      <c r="O651" s="125"/>
      <c r="P651" s="125"/>
      <c r="Q651" s="125"/>
      <c r="R651" s="125"/>
      <c r="S651" s="125"/>
      <c r="T651" s="125"/>
      <c r="U651" s="125"/>
      <c r="V651" s="125"/>
    </row>
    <row r="652" spans="1:22" ht="12">
      <c r="A652" s="125"/>
      <c r="B652" s="125"/>
      <c r="C652" s="125"/>
      <c r="D652" s="125"/>
      <c r="E652" s="125"/>
      <c r="F652" s="125"/>
      <c r="G652" s="125"/>
      <c r="H652" s="125"/>
      <c r="I652" s="125"/>
      <c r="J652" s="125"/>
      <c r="K652" s="125"/>
      <c r="L652" s="125"/>
      <c r="M652" s="125"/>
      <c r="N652" s="125"/>
      <c r="O652" s="125"/>
      <c r="P652" s="125"/>
      <c r="Q652" s="125"/>
      <c r="R652" s="125"/>
      <c r="S652" s="125"/>
      <c r="T652" s="125"/>
      <c r="U652" s="125"/>
      <c r="V652" s="125"/>
    </row>
    <row r="653" spans="1:22" ht="12">
      <c r="A653" s="125"/>
      <c r="B653" s="125"/>
      <c r="C653" s="125"/>
      <c r="D653" s="125"/>
      <c r="E653" s="125"/>
      <c r="F653" s="125"/>
      <c r="G653" s="125"/>
      <c r="H653" s="125"/>
      <c r="I653" s="125"/>
      <c r="J653" s="125"/>
      <c r="K653" s="125"/>
      <c r="L653" s="125"/>
      <c r="M653" s="125"/>
      <c r="N653" s="125"/>
      <c r="O653" s="125"/>
      <c r="P653" s="125"/>
      <c r="Q653" s="125"/>
      <c r="R653" s="125"/>
      <c r="S653" s="125"/>
      <c r="T653" s="125"/>
      <c r="U653" s="125"/>
      <c r="V653" s="125"/>
    </row>
    <row r="654" spans="1:22" ht="12">
      <c r="A654" s="125"/>
      <c r="B654" s="125"/>
      <c r="C654" s="125"/>
      <c r="D654" s="125"/>
      <c r="E654" s="125"/>
      <c r="F654" s="125"/>
      <c r="G654" s="125"/>
      <c r="H654" s="125"/>
      <c r="I654" s="125"/>
      <c r="J654" s="125"/>
      <c r="K654" s="125"/>
      <c r="L654" s="125"/>
      <c r="M654" s="125"/>
      <c r="N654" s="125"/>
      <c r="O654" s="125"/>
      <c r="P654" s="125"/>
      <c r="Q654" s="125"/>
      <c r="R654" s="125"/>
      <c r="S654" s="125"/>
      <c r="T654" s="125"/>
      <c r="U654" s="125"/>
      <c r="V654" s="125"/>
    </row>
    <row r="655" spans="1:22" ht="12">
      <c r="A655" s="125"/>
      <c r="B655" s="125"/>
      <c r="C655" s="125"/>
      <c r="D655" s="125"/>
      <c r="E655" s="125"/>
      <c r="F655" s="125"/>
      <c r="G655" s="125"/>
      <c r="H655" s="125"/>
      <c r="I655" s="125"/>
      <c r="J655" s="125"/>
      <c r="K655" s="125"/>
      <c r="L655" s="125"/>
      <c r="M655" s="125"/>
      <c r="N655" s="125"/>
      <c r="O655" s="125"/>
      <c r="P655" s="125"/>
      <c r="Q655" s="125"/>
      <c r="R655" s="125"/>
      <c r="S655" s="125"/>
      <c r="T655" s="125"/>
      <c r="U655" s="125"/>
      <c r="V655" s="125"/>
    </row>
    <row r="656" spans="1:22" ht="12">
      <c r="A656" s="125"/>
      <c r="B656" s="125"/>
      <c r="C656" s="125"/>
      <c r="D656" s="125"/>
      <c r="E656" s="125"/>
      <c r="F656" s="125"/>
      <c r="G656" s="125"/>
      <c r="H656" s="125"/>
      <c r="I656" s="125"/>
      <c r="J656" s="125"/>
      <c r="K656" s="125"/>
      <c r="L656" s="125"/>
      <c r="M656" s="125"/>
      <c r="N656" s="125"/>
      <c r="O656" s="125"/>
      <c r="P656" s="125"/>
      <c r="Q656" s="125"/>
      <c r="R656" s="125"/>
      <c r="S656" s="125"/>
      <c r="T656" s="125"/>
      <c r="U656" s="125"/>
      <c r="V656" s="125"/>
    </row>
    <row r="657" spans="1:22" ht="12">
      <c r="A657" s="125"/>
      <c r="B657" s="125"/>
      <c r="C657" s="125"/>
      <c r="D657" s="125"/>
      <c r="E657" s="125"/>
      <c r="F657" s="125"/>
      <c r="G657" s="125"/>
      <c r="H657" s="125"/>
      <c r="I657" s="125"/>
      <c r="J657" s="125"/>
      <c r="K657" s="125"/>
      <c r="L657" s="125"/>
      <c r="M657" s="125"/>
      <c r="N657" s="125"/>
      <c r="O657" s="125"/>
      <c r="P657" s="125"/>
      <c r="Q657" s="125"/>
      <c r="R657" s="125"/>
      <c r="S657" s="125"/>
      <c r="T657" s="125"/>
      <c r="U657" s="125"/>
      <c r="V657" s="125"/>
    </row>
    <row r="658" spans="1:22" ht="12">
      <c r="A658" s="125"/>
      <c r="B658" s="125"/>
      <c r="C658" s="125"/>
      <c r="D658" s="125"/>
      <c r="E658" s="125"/>
      <c r="F658" s="125"/>
      <c r="G658" s="125"/>
      <c r="H658" s="125"/>
      <c r="I658" s="125"/>
      <c r="J658" s="125"/>
      <c r="K658" s="125"/>
      <c r="L658" s="125"/>
      <c r="M658" s="125"/>
      <c r="N658" s="125"/>
      <c r="O658" s="125"/>
      <c r="P658" s="125"/>
      <c r="Q658" s="125"/>
      <c r="R658" s="125"/>
      <c r="S658" s="125"/>
      <c r="T658" s="125"/>
      <c r="U658" s="125"/>
      <c r="V658" s="125"/>
    </row>
    <row r="659" spans="1:22" ht="12">
      <c r="A659" s="125"/>
      <c r="B659" s="125"/>
      <c r="C659" s="125"/>
      <c r="D659" s="125"/>
      <c r="E659" s="125"/>
      <c r="F659" s="125"/>
      <c r="G659" s="125"/>
      <c r="H659" s="125"/>
      <c r="I659" s="125"/>
      <c r="J659" s="125"/>
      <c r="K659" s="125"/>
      <c r="L659" s="125"/>
      <c r="M659" s="125"/>
      <c r="N659" s="125"/>
      <c r="O659" s="125"/>
      <c r="P659" s="125"/>
      <c r="Q659" s="125"/>
      <c r="R659" s="125"/>
      <c r="S659" s="125"/>
      <c r="T659" s="125"/>
      <c r="U659" s="125"/>
      <c r="V659" s="125"/>
    </row>
    <row r="660" spans="1:22" ht="12">
      <c r="A660" s="125"/>
      <c r="B660" s="125"/>
      <c r="C660" s="125"/>
      <c r="D660" s="125"/>
      <c r="E660" s="125"/>
      <c r="F660" s="125"/>
      <c r="G660" s="125"/>
      <c r="H660" s="125"/>
      <c r="I660" s="125"/>
      <c r="J660" s="125"/>
      <c r="K660" s="125"/>
      <c r="L660" s="125"/>
      <c r="M660" s="125"/>
      <c r="N660" s="125"/>
      <c r="O660" s="125"/>
      <c r="P660" s="125"/>
      <c r="Q660" s="125"/>
      <c r="R660" s="125"/>
      <c r="S660" s="125"/>
      <c r="T660" s="125"/>
      <c r="U660" s="125"/>
      <c r="V660" s="125"/>
    </row>
    <row r="661" spans="1:22" ht="12">
      <c r="A661" s="125"/>
      <c r="B661" s="125"/>
      <c r="C661" s="125"/>
      <c r="D661" s="125"/>
      <c r="E661" s="125"/>
      <c r="F661" s="125"/>
      <c r="G661" s="125"/>
      <c r="H661" s="125"/>
      <c r="I661" s="125"/>
      <c r="J661" s="125"/>
      <c r="K661" s="125"/>
      <c r="L661" s="125"/>
      <c r="M661" s="125"/>
      <c r="N661" s="125"/>
      <c r="O661" s="125"/>
      <c r="P661" s="125"/>
      <c r="Q661" s="125"/>
      <c r="R661" s="125"/>
      <c r="S661" s="125"/>
      <c r="T661" s="125"/>
      <c r="U661" s="125"/>
      <c r="V661" s="125"/>
    </row>
    <row r="662" spans="1:22" ht="12">
      <c r="A662" s="125"/>
      <c r="B662" s="125"/>
      <c r="C662" s="125"/>
      <c r="D662" s="125"/>
      <c r="E662" s="125"/>
      <c r="F662" s="125"/>
      <c r="G662" s="125"/>
      <c r="H662" s="125"/>
      <c r="I662" s="125"/>
      <c r="J662" s="125"/>
      <c r="K662" s="125"/>
      <c r="L662" s="125"/>
      <c r="M662" s="125"/>
      <c r="N662" s="125"/>
      <c r="O662" s="125"/>
      <c r="P662" s="125"/>
      <c r="Q662" s="125"/>
      <c r="R662" s="125"/>
      <c r="S662" s="125"/>
      <c r="T662" s="125"/>
      <c r="U662" s="125"/>
      <c r="V662" s="125"/>
    </row>
    <row r="663" spans="1:22" ht="12">
      <c r="A663" s="125"/>
      <c r="B663" s="125"/>
      <c r="C663" s="125"/>
      <c r="D663" s="125"/>
      <c r="E663" s="125"/>
      <c r="F663" s="125"/>
      <c r="G663" s="125"/>
      <c r="H663" s="125"/>
      <c r="I663" s="125"/>
      <c r="J663" s="125"/>
      <c r="K663" s="125"/>
      <c r="L663" s="125"/>
      <c r="M663" s="125"/>
      <c r="N663" s="125"/>
      <c r="O663" s="125"/>
      <c r="P663" s="125"/>
      <c r="Q663" s="125"/>
      <c r="R663" s="125"/>
      <c r="S663" s="125"/>
      <c r="T663" s="125"/>
      <c r="U663" s="125"/>
      <c r="V663" s="125"/>
    </row>
    <row r="664" spans="1:22" ht="12">
      <c r="A664" s="125"/>
      <c r="B664" s="125"/>
      <c r="C664" s="125"/>
      <c r="D664" s="125"/>
      <c r="E664" s="125"/>
      <c r="F664" s="125"/>
      <c r="G664" s="125"/>
      <c r="H664" s="125"/>
      <c r="I664" s="125"/>
      <c r="J664" s="125"/>
      <c r="K664" s="125"/>
      <c r="L664" s="125"/>
      <c r="M664" s="125"/>
      <c r="N664" s="125"/>
      <c r="O664" s="125"/>
      <c r="P664" s="125"/>
      <c r="Q664" s="125"/>
      <c r="R664" s="125"/>
      <c r="S664" s="125"/>
      <c r="T664" s="125"/>
      <c r="U664" s="125"/>
      <c r="V664" s="125"/>
    </row>
    <row r="665" spans="1:22" ht="12">
      <c r="A665" s="125"/>
      <c r="B665" s="125"/>
      <c r="C665" s="125"/>
      <c r="D665" s="125"/>
      <c r="E665" s="125"/>
      <c r="F665" s="125"/>
      <c r="G665" s="125"/>
      <c r="H665" s="125"/>
      <c r="I665" s="125"/>
      <c r="J665" s="125"/>
      <c r="K665" s="125"/>
      <c r="L665" s="125"/>
      <c r="M665" s="125"/>
      <c r="N665" s="125"/>
      <c r="O665" s="125"/>
      <c r="P665" s="125"/>
      <c r="Q665" s="125"/>
      <c r="R665" s="125"/>
      <c r="S665" s="125"/>
      <c r="T665" s="125"/>
      <c r="U665" s="125"/>
      <c r="V665" s="125"/>
    </row>
    <row r="666" spans="1:22" ht="12">
      <c r="A666" s="125"/>
      <c r="B666" s="125"/>
      <c r="C666" s="125"/>
      <c r="D666" s="125"/>
      <c r="E666" s="125"/>
      <c r="F666" s="125"/>
      <c r="G666" s="125"/>
      <c r="H666" s="125"/>
      <c r="I666" s="125"/>
      <c r="J666" s="125"/>
      <c r="K666" s="125"/>
      <c r="L666" s="125"/>
      <c r="M666" s="125"/>
      <c r="N666" s="125"/>
      <c r="O666" s="125"/>
      <c r="P666" s="125"/>
      <c r="Q666" s="125"/>
      <c r="R666" s="125"/>
      <c r="S666" s="125"/>
      <c r="T666" s="125"/>
      <c r="U666" s="125"/>
      <c r="V666" s="125"/>
    </row>
    <row r="667" spans="1:22" ht="12">
      <c r="A667" s="125"/>
      <c r="B667" s="125"/>
      <c r="C667" s="125"/>
      <c r="D667" s="125"/>
      <c r="E667" s="125"/>
      <c r="F667" s="125"/>
      <c r="G667" s="125"/>
      <c r="H667" s="125"/>
      <c r="I667" s="125"/>
      <c r="J667" s="125"/>
      <c r="K667" s="125"/>
      <c r="L667" s="125"/>
      <c r="M667" s="125"/>
      <c r="N667" s="125"/>
      <c r="O667" s="125"/>
      <c r="P667" s="125"/>
      <c r="Q667" s="125"/>
      <c r="R667" s="125"/>
      <c r="S667" s="125"/>
      <c r="T667" s="125"/>
      <c r="U667" s="125"/>
      <c r="V667" s="125"/>
    </row>
    <row r="668" spans="1:22" ht="12">
      <c r="A668" s="125"/>
      <c r="B668" s="125"/>
      <c r="C668" s="125"/>
      <c r="D668" s="125"/>
      <c r="E668" s="125"/>
      <c r="F668" s="125"/>
      <c r="G668" s="125"/>
      <c r="H668" s="125"/>
      <c r="I668" s="125"/>
      <c r="J668" s="125"/>
      <c r="K668" s="125"/>
      <c r="L668" s="125"/>
      <c r="M668" s="125"/>
      <c r="N668" s="125"/>
      <c r="O668" s="125"/>
      <c r="P668" s="125"/>
      <c r="Q668" s="125"/>
      <c r="R668" s="125"/>
      <c r="S668" s="125"/>
      <c r="T668" s="125"/>
      <c r="U668" s="125"/>
      <c r="V668" s="125"/>
    </row>
    <row r="669" spans="1:22" ht="12">
      <c r="A669" s="125"/>
      <c r="B669" s="125"/>
      <c r="C669" s="125"/>
      <c r="D669" s="125"/>
      <c r="E669" s="125"/>
      <c r="F669" s="125"/>
      <c r="G669" s="125"/>
      <c r="H669" s="125"/>
      <c r="I669" s="125"/>
      <c r="J669" s="125"/>
      <c r="K669" s="125"/>
      <c r="L669" s="125"/>
      <c r="M669" s="125"/>
      <c r="N669" s="125"/>
      <c r="O669" s="125"/>
      <c r="P669" s="125"/>
      <c r="Q669" s="125"/>
      <c r="R669" s="125"/>
      <c r="S669" s="125"/>
      <c r="T669" s="125"/>
      <c r="U669" s="125"/>
      <c r="V669" s="125"/>
    </row>
    <row r="670" spans="1:22" ht="12">
      <c r="A670" s="125"/>
      <c r="B670" s="125"/>
      <c r="C670" s="125"/>
      <c r="D670" s="125"/>
      <c r="E670" s="125"/>
      <c r="F670" s="125"/>
      <c r="G670" s="125"/>
      <c r="H670" s="125"/>
      <c r="I670" s="125"/>
      <c r="J670" s="125"/>
      <c r="K670" s="125"/>
      <c r="L670" s="125"/>
      <c r="M670" s="125"/>
      <c r="N670" s="125"/>
      <c r="O670" s="125"/>
      <c r="P670" s="125"/>
      <c r="Q670" s="125"/>
      <c r="R670" s="125"/>
      <c r="S670" s="125"/>
      <c r="T670" s="125"/>
      <c r="U670" s="125"/>
      <c r="V670" s="125"/>
    </row>
    <row r="671" spans="1:22" ht="12">
      <c r="A671" s="125"/>
      <c r="B671" s="125"/>
      <c r="C671" s="125"/>
      <c r="D671" s="125"/>
      <c r="E671" s="125"/>
      <c r="F671" s="125"/>
      <c r="G671" s="125"/>
      <c r="H671" s="125"/>
      <c r="I671" s="125"/>
      <c r="J671" s="125"/>
      <c r="K671" s="125"/>
      <c r="L671" s="125"/>
      <c r="M671" s="125"/>
      <c r="N671" s="125"/>
      <c r="O671" s="125"/>
      <c r="P671" s="125"/>
      <c r="Q671" s="125"/>
      <c r="R671" s="125"/>
      <c r="S671" s="125"/>
      <c r="T671" s="125"/>
      <c r="U671" s="125"/>
      <c r="V671" s="125"/>
    </row>
    <row r="672" spans="1:22" ht="12">
      <c r="A672" s="125"/>
      <c r="B672" s="125"/>
      <c r="C672" s="125"/>
      <c r="D672" s="125"/>
      <c r="E672" s="125"/>
      <c r="F672" s="125"/>
      <c r="G672" s="125"/>
      <c r="H672" s="125"/>
      <c r="I672" s="125"/>
      <c r="J672" s="125"/>
      <c r="K672" s="125"/>
      <c r="L672" s="125"/>
      <c r="M672" s="125"/>
      <c r="N672" s="125"/>
      <c r="O672" s="125"/>
      <c r="P672" s="125"/>
      <c r="Q672" s="125"/>
      <c r="R672" s="125"/>
      <c r="S672" s="125"/>
      <c r="T672" s="125"/>
      <c r="U672" s="125"/>
      <c r="V672" s="125"/>
    </row>
    <row r="673" spans="1:22" ht="12">
      <c r="A673" s="125"/>
      <c r="B673" s="125"/>
      <c r="C673" s="125"/>
      <c r="D673" s="125"/>
      <c r="E673" s="125"/>
      <c r="F673" s="125"/>
      <c r="G673" s="125"/>
      <c r="H673" s="125"/>
      <c r="I673" s="125"/>
      <c r="J673" s="125"/>
      <c r="K673" s="125"/>
      <c r="L673" s="125"/>
      <c r="M673" s="125"/>
      <c r="N673" s="125"/>
      <c r="O673" s="125"/>
      <c r="P673" s="125"/>
      <c r="Q673" s="125"/>
      <c r="R673" s="125"/>
      <c r="S673" s="125"/>
      <c r="T673" s="125"/>
      <c r="U673" s="125"/>
      <c r="V673" s="125"/>
    </row>
    <row r="674" spans="1:22" ht="12">
      <c r="A674" s="125"/>
      <c r="B674" s="125"/>
      <c r="C674" s="125"/>
      <c r="D674" s="125"/>
      <c r="E674" s="125"/>
      <c r="F674" s="125"/>
      <c r="G674" s="125"/>
      <c r="H674" s="125"/>
      <c r="I674" s="125"/>
      <c r="J674" s="125"/>
      <c r="K674" s="125"/>
      <c r="L674" s="125"/>
      <c r="M674" s="125"/>
      <c r="N674" s="125"/>
      <c r="O674" s="125"/>
      <c r="P674" s="125"/>
      <c r="Q674" s="125"/>
      <c r="R674" s="125"/>
      <c r="S674" s="125"/>
      <c r="T674" s="125"/>
      <c r="U674" s="125"/>
      <c r="V674" s="125"/>
    </row>
    <row r="675" spans="1:22" ht="12">
      <c r="A675" s="125"/>
      <c r="B675" s="125"/>
      <c r="C675" s="125"/>
      <c r="D675" s="125"/>
      <c r="E675" s="125"/>
      <c r="F675" s="125"/>
      <c r="G675" s="125"/>
      <c r="H675" s="125"/>
      <c r="I675" s="125"/>
      <c r="J675" s="125"/>
      <c r="K675" s="125"/>
      <c r="L675" s="125"/>
      <c r="M675" s="125"/>
      <c r="N675" s="125"/>
      <c r="O675" s="125"/>
      <c r="P675" s="125"/>
      <c r="Q675" s="125"/>
      <c r="R675" s="125"/>
      <c r="S675" s="125"/>
      <c r="T675" s="125"/>
      <c r="U675" s="125"/>
      <c r="V675" s="125"/>
    </row>
    <row r="676" spans="1:22" ht="12">
      <c r="A676" s="125"/>
      <c r="B676" s="125"/>
      <c r="C676" s="125"/>
      <c r="D676" s="125"/>
      <c r="E676" s="125"/>
      <c r="F676" s="125"/>
      <c r="G676" s="125"/>
      <c r="H676" s="125"/>
      <c r="I676" s="125"/>
      <c r="J676" s="125"/>
      <c r="K676" s="125"/>
      <c r="L676" s="125"/>
      <c r="M676" s="125"/>
      <c r="N676" s="125"/>
      <c r="O676" s="125"/>
      <c r="P676" s="125"/>
      <c r="Q676" s="125"/>
      <c r="R676" s="125"/>
      <c r="S676" s="125"/>
      <c r="T676" s="125"/>
      <c r="U676" s="125"/>
      <c r="V676" s="125"/>
    </row>
    <row r="677" spans="1:22" ht="12">
      <c r="A677" s="125"/>
      <c r="B677" s="125"/>
      <c r="C677" s="125"/>
      <c r="D677" s="125"/>
      <c r="E677" s="125"/>
      <c r="F677" s="125"/>
      <c r="G677" s="125"/>
      <c r="H677" s="125"/>
      <c r="I677" s="125"/>
      <c r="J677" s="125"/>
      <c r="K677" s="125"/>
      <c r="L677" s="125"/>
      <c r="M677" s="125"/>
      <c r="N677" s="125"/>
      <c r="O677" s="125"/>
      <c r="P677" s="125"/>
      <c r="Q677" s="125"/>
      <c r="R677" s="125"/>
      <c r="S677" s="125"/>
      <c r="T677" s="125"/>
      <c r="U677" s="125"/>
      <c r="V677" s="125"/>
    </row>
    <row r="678" spans="1:22" ht="12">
      <c r="A678" s="125"/>
      <c r="B678" s="125"/>
      <c r="C678" s="125"/>
      <c r="D678" s="125"/>
      <c r="E678" s="125"/>
      <c r="F678" s="125"/>
      <c r="G678" s="125"/>
      <c r="H678" s="125"/>
      <c r="I678" s="125"/>
      <c r="J678" s="125"/>
      <c r="K678" s="125"/>
      <c r="L678" s="125"/>
      <c r="M678" s="125"/>
      <c r="N678" s="125"/>
      <c r="O678" s="125"/>
      <c r="P678" s="125"/>
      <c r="Q678" s="125"/>
      <c r="R678" s="125"/>
      <c r="S678" s="125"/>
      <c r="T678" s="125"/>
      <c r="U678" s="125"/>
      <c r="V678" s="125"/>
    </row>
    <row r="679" spans="1:22" ht="12">
      <c r="A679" s="125"/>
      <c r="B679" s="125"/>
      <c r="C679" s="125"/>
      <c r="D679" s="125"/>
      <c r="E679" s="125"/>
      <c r="F679" s="125"/>
      <c r="G679" s="125"/>
      <c r="H679" s="125"/>
      <c r="I679" s="125"/>
      <c r="J679" s="125"/>
      <c r="K679" s="125"/>
      <c r="L679" s="125"/>
      <c r="M679" s="125"/>
      <c r="N679" s="125"/>
      <c r="O679" s="125"/>
      <c r="P679" s="125"/>
      <c r="Q679" s="125"/>
      <c r="R679" s="125"/>
      <c r="S679" s="125"/>
      <c r="T679" s="125"/>
      <c r="U679" s="125"/>
      <c r="V679" s="125"/>
    </row>
    <row r="680" spans="1:22" ht="12">
      <c r="A680" s="125"/>
      <c r="B680" s="125"/>
      <c r="C680" s="125"/>
      <c r="D680" s="125"/>
      <c r="E680" s="125"/>
      <c r="F680" s="125"/>
      <c r="G680" s="125"/>
      <c r="H680" s="125"/>
      <c r="I680" s="125"/>
      <c r="J680" s="125"/>
      <c r="K680" s="125"/>
      <c r="L680" s="125"/>
      <c r="M680" s="125"/>
      <c r="N680" s="125"/>
      <c r="O680" s="125"/>
      <c r="P680" s="125"/>
      <c r="Q680" s="125"/>
      <c r="R680" s="125"/>
      <c r="S680" s="125"/>
      <c r="T680" s="125"/>
      <c r="U680" s="125"/>
      <c r="V680" s="125"/>
    </row>
    <row r="681" spans="1:22" ht="12">
      <c r="A681" s="125"/>
      <c r="B681" s="125"/>
      <c r="C681" s="125"/>
      <c r="D681" s="125"/>
      <c r="E681" s="125"/>
      <c r="F681" s="125"/>
      <c r="G681" s="125"/>
      <c r="H681" s="125"/>
      <c r="I681" s="125"/>
      <c r="J681" s="125"/>
      <c r="K681" s="125"/>
      <c r="L681" s="125"/>
      <c r="M681" s="125"/>
      <c r="N681" s="125"/>
      <c r="O681" s="125"/>
      <c r="P681" s="125"/>
      <c r="Q681" s="125"/>
      <c r="R681" s="125"/>
      <c r="S681" s="125"/>
      <c r="T681" s="125"/>
      <c r="U681" s="125"/>
      <c r="V681" s="125"/>
    </row>
    <row r="682" spans="1:22" ht="12">
      <c r="A682" s="125"/>
      <c r="B682" s="125"/>
      <c r="C682" s="125"/>
      <c r="D682" s="125"/>
      <c r="E682" s="125"/>
      <c r="F682" s="125"/>
      <c r="G682" s="125"/>
      <c r="H682" s="125"/>
      <c r="I682" s="125"/>
      <c r="J682" s="125"/>
      <c r="K682" s="125"/>
      <c r="L682" s="125"/>
      <c r="M682" s="125"/>
      <c r="N682" s="125"/>
      <c r="O682" s="125"/>
      <c r="P682" s="125"/>
      <c r="Q682" s="125"/>
      <c r="R682" s="125"/>
      <c r="S682" s="125"/>
      <c r="T682" s="125"/>
      <c r="U682" s="125"/>
      <c r="V682" s="125"/>
    </row>
    <row r="683" spans="1:22" ht="12">
      <c r="A683" s="125"/>
      <c r="B683" s="125"/>
      <c r="C683" s="125"/>
      <c r="D683" s="125"/>
      <c r="E683" s="125"/>
      <c r="F683" s="125"/>
      <c r="G683" s="125"/>
      <c r="H683" s="125"/>
      <c r="I683" s="125"/>
      <c r="J683" s="125"/>
      <c r="K683" s="125"/>
      <c r="L683" s="125"/>
      <c r="M683" s="125"/>
      <c r="N683" s="125"/>
      <c r="O683" s="125"/>
      <c r="P683" s="125"/>
      <c r="Q683" s="125"/>
      <c r="R683" s="125"/>
      <c r="S683" s="125"/>
      <c r="T683" s="125"/>
      <c r="U683" s="125"/>
      <c r="V683" s="125"/>
    </row>
    <row r="684" spans="1:22" ht="12">
      <c r="A684" s="125"/>
      <c r="B684" s="125"/>
      <c r="C684" s="125"/>
      <c r="D684" s="125"/>
      <c r="E684" s="125"/>
      <c r="F684" s="125"/>
      <c r="G684" s="125"/>
      <c r="H684" s="125"/>
      <c r="I684" s="125"/>
      <c r="J684" s="125"/>
      <c r="K684" s="125"/>
      <c r="L684" s="125"/>
      <c r="M684" s="125"/>
      <c r="N684" s="125"/>
      <c r="O684" s="125"/>
      <c r="P684" s="125"/>
      <c r="Q684" s="125"/>
      <c r="R684" s="125"/>
      <c r="S684" s="125"/>
      <c r="T684" s="125"/>
      <c r="U684" s="125"/>
      <c r="V684" s="125"/>
    </row>
    <row r="685" spans="1:22" ht="12">
      <c r="A685" s="125"/>
      <c r="B685" s="125"/>
      <c r="C685" s="125"/>
      <c r="D685" s="125"/>
      <c r="E685" s="125"/>
      <c r="F685" s="125"/>
      <c r="G685" s="125"/>
      <c r="H685" s="125"/>
      <c r="I685" s="125"/>
      <c r="J685" s="125"/>
      <c r="K685" s="125"/>
      <c r="L685" s="125"/>
      <c r="M685" s="125"/>
      <c r="N685" s="125"/>
      <c r="O685" s="125"/>
      <c r="P685" s="125"/>
      <c r="Q685" s="125"/>
      <c r="R685" s="125"/>
      <c r="S685" s="125"/>
      <c r="T685" s="125"/>
      <c r="U685" s="125"/>
      <c r="V685" s="125"/>
    </row>
    <row r="686" spans="1:22" ht="12">
      <c r="A686" s="125"/>
      <c r="B686" s="125"/>
      <c r="C686" s="125"/>
      <c r="D686" s="125"/>
      <c r="E686" s="125"/>
      <c r="F686" s="125"/>
      <c r="G686" s="125"/>
      <c r="H686" s="125"/>
      <c r="I686" s="125"/>
      <c r="J686" s="125"/>
      <c r="K686" s="125"/>
      <c r="L686" s="125"/>
      <c r="M686" s="125"/>
      <c r="N686" s="125"/>
      <c r="O686" s="125"/>
      <c r="P686" s="125"/>
      <c r="Q686" s="125"/>
      <c r="R686" s="125"/>
      <c r="S686" s="125"/>
      <c r="T686" s="125"/>
      <c r="U686" s="125"/>
      <c r="V686" s="125"/>
    </row>
    <row r="687" spans="1:22" ht="12">
      <c r="A687" s="125"/>
      <c r="B687" s="125"/>
      <c r="C687" s="125"/>
      <c r="D687" s="125"/>
      <c r="E687" s="125"/>
      <c r="F687" s="125"/>
      <c r="G687" s="125"/>
      <c r="H687" s="125"/>
      <c r="I687" s="125"/>
      <c r="J687" s="125"/>
      <c r="K687" s="125"/>
      <c r="L687" s="125"/>
      <c r="M687" s="125"/>
      <c r="N687" s="125"/>
      <c r="O687" s="125"/>
      <c r="P687" s="125"/>
      <c r="Q687" s="125"/>
      <c r="R687" s="125"/>
      <c r="S687" s="125"/>
      <c r="T687" s="125"/>
      <c r="U687" s="125"/>
      <c r="V687" s="125"/>
    </row>
    <row r="688" spans="1:22" ht="12">
      <c r="A688" s="125"/>
      <c r="B688" s="125"/>
      <c r="C688" s="125"/>
      <c r="D688" s="125"/>
      <c r="E688" s="125"/>
      <c r="F688" s="125"/>
      <c r="G688" s="125"/>
      <c r="H688" s="125"/>
      <c r="I688" s="125"/>
      <c r="J688" s="125"/>
      <c r="K688" s="125"/>
      <c r="L688" s="125"/>
      <c r="M688" s="125"/>
      <c r="N688" s="125"/>
      <c r="O688" s="125"/>
      <c r="P688" s="125"/>
      <c r="Q688" s="125"/>
      <c r="R688" s="125"/>
      <c r="S688" s="125"/>
      <c r="T688" s="125"/>
      <c r="U688" s="125"/>
      <c r="V688" s="125"/>
    </row>
    <row r="689" spans="1:22" ht="12">
      <c r="A689" s="125"/>
      <c r="B689" s="125"/>
      <c r="C689" s="125"/>
      <c r="D689" s="125"/>
      <c r="E689" s="125"/>
      <c r="F689" s="125"/>
      <c r="G689" s="125"/>
      <c r="H689" s="125"/>
      <c r="I689" s="125"/>
      <c r="J689" s="125"/>
      <c r="K689" s="125"/>
      <c r="L689" s="125"/>
      <c r="M689" s="125"/>
      <c r="N689" s="125"/>
      <c r="O689" s="125"/>
      <c r="P689" s="125"/>
      <c r="Q689" s="125"/>
      <c r="R689" s="125"/>
      <c r="S689" s="125"/>
      <c r="T689" s="125"/>
      <c r="U689" s="125"/>
      <c r="V689" s="125"/>
    </row>
    <row r="690" spans="1:22" ht="12">
      <c r="A690" s="125"/>
      <c r="B690" s="125"/>
      <c r="C690" s="125"/>
      <c r="D690" s="125"/>
      <c r="E690" s="125"/>
      <c r="F690" s="125"/>
      <c r="G690" s="125"/>
      <c r="H690" s="125"/>
      <c r="I690" s="125"/>
      <c r="J690" s="125"/>
      <c r="K690" s="125"/>
      <c r="L690" s="125"/>
      <c r="M690" s="125"/>
      <c r="N690" s="125"/>
      <c r="O690" s="125"/>
      <c r="P690" s="125"/>
      <c r="Q690" s="125"/>
      <c r="R690" s="125"/>
      <c r="S690" s="125"/>
      <c r="T690" s="125"/>
      <c r="U690" s="125"/>
      <c r="V690" s="125"/>
    </row>
    <row r="691" spans="1:22" ht="12">
      <c r="A691" s="125"/>
      <c r="B691" s="125"/>
      <c r="C691" s="125"/>
      <c r="D691" s="125"/>
      <c r="E691" s="125"/>
      <c r="F691" s="125"/>
      <c r="G691" s="125"/>
      <c r="H691" s="125"/>
      <c r="I691" s="125"/>
      <c r="J691" s="125"/>
      <c r="K691" s="125"/>
      <c r="L691" s="125"/>
      <c r="M691" s="125"/>
      <c r="N691" s="125"/>
      <c r="O691" s="125"/>
      <c r="P691" s="125"/>
      <c r="Q691" s="125"/>
      <c r="R691" s="125"/>
      <c r="S691" s="125"/>
      <c r="T691" s="125"/>
      <c r="U691" s="125"/>
      <c r="V691" s="125"/>
    </row>
    <row r="692" spans="1:22" ht="12">
      <c r="A692" s="125"/>
      <c r="B692" s="125"/>
      <c r="C692" s="125"/>
      <c r="D692" s="125"/>
      <c r="E692" s="125"/>
      <c r="F692" s="125"/>
      <c r="G692" s="125"/>
      <c r="H692" s="125"/>
      <c r="I692" s="125"/>
      <c r="J692" s="125"/>
      <c r="K692" s="125"/>
      <c r="L692" s="125"/>
      <c r="M692" s="125"/>
      <c r="N692" s="125"/>
      <c r="O692" s="125"/>
      <c r="P692" s="125"/>
      <c r="Q692" s="125"/>
      <c r="R692" s="125"/>
      <c r="S692" s="125"/>
      <c r="T692" s="125"/>
      <c r="U692" s="125"/>
      <c r="V692" s="125"/>
    </row>
    <row r="693" spans="1:22" ht="12">
      <c r="A693" s="125"/>
      <c r="B693" s="125"/>
      <c r="C693" s="125"/>
      <c r="D693" s="125"/>
      <c r="E693" s="125"/>
      <c r="F693" s="125"/>
      <c r="G693" s="125"/>
      <c r="H693" s="125"/>
      <c r="I693" s="125"/>
      <c r="J693" s="125"/>
      <c r="K693" s="125"/>
      <c r="L693" s="125"/>
      <c r="M693" s="125"/>
      <c r="N693" s="125"/>
      <c r="O693" s="125"/>
      <c r="P693" s="125"/>
      <c r="Q693" s="125"/>
      <c r="R693" s="125"/>
      <c r="S693" s="125"/>
      <c r="T693" s="125"/>
      <c r="U693" s="125"/>
      <c r="V693" s="125"/>
    </row>
    <row r="694" spans="1:22" ht="12">
      <c r="A694" s="125"/>
      <c r="B694" s="125"/>
      <c r="C694" s="125"/>
      <c r="D694" s="125"/>
      <c r="E694" s="125"/>
      <c r="F694" s="125"/>
      <c r="G694" s="125"/>
      <c r="H694" s="125"/>
      <c r="I694" s="125"/>
      <c r="J694" s="125"/>
      <c r="K694" s="125"/>
      <c r="L694" s="125"/>
      <c r="M694" s="125"/>
      <c r="N694" s="125"/>
      <c r="O694" s="125"/>
      <c r="P694" s="125"/>
      <c r="Q694" s="125"/>
      <c r="R694" s="125"/>
      <c r="S694" s="125"/>
      <c r="T694" s="125"/>
      <c r="U694" s="125"/>
      <c r="V694" s="125"/>
    </row>
    <row r="695" spans="1:22" ht="12">
      <c r="A695" s="125"/>
      <c r="B695" s="125"/>
      <c r="C695" s="125"/>
      <c r="D695" s="125"/>
      <c r="E695" s="125"/>
      <c r="F695" s="125"/>
      <c r="G695" s="125"/>
      <c r="H695" s="125"/>
      <c r="I695" s="125"/>
      <c r="J695" s="125"/>
      <c r="K695" s="125"/>
      <c r="L695" s="125"/>
      <c r="M695" s="125"/>
      <c r="N695" s="125"/>
      <c r="O695" s="125"/>
      <c r="P695" s="125"/>
      <c r="Q695" s="125"/>
      <c r="R695" s="125"/>
      <c r="S695" s="125"/>
      <c r="T695" s="125"/>
      <c r="U695" s="125"/>
      <c r="V695" s="125"/>
    </row>
    <row r="696" spans="1:22" ht="12">
      <c r="A696" s="125"/>
      <c r="B696" s="125"/>
      <c r="C696" s="125"/>
      <c r="D696" s="125"/>
      <c r="E696" s="125"/>
      <c r="F696" s="125"/>
      <c r="G696" s="125"/>
      <c r="H696" s="125"/>
      <c r="I696" s="125"/>
      <c r="J696" s="125"/>
      <c r="K696" s="125"/>
      <c r="L696" s="125"/>
      <c r="M696" s="125"/>
      <c r="N696" s="125"/>
      <c r="O696" s="125"/>
      <c r="P696" s="125"/>
      <c r="Q696" s="125"/>
      <c r="R696" s="125"/>
      <c r="S696" s="125"/>
      <c r="T696" s="125"/>
      <c r="U696" s="125"/>
      <c r="V696" s="125"/>
    </row>
    <row r="697" spans="1:22" ht="12">
      <c r="A697" s="125"/>
      <c r="B697" s="125"/>
      <c r="C697" s="125"/>
      <c r="D697" s="125"/>
      <c r="E697" s="125"/>
      <c r="F697" s="125"/>
      <c r="G697" s="125"/>
      <c r="H697" s="125"/>
      <c r="I697" s="125"/>
      <c r="J697" s="125"/>
      <c r="K697" s="125"/>
      <c r="L697" s="125"/>
      <c r="M697" s="125"/>
      <c r="N697" s="125"/>
      <c r="O697" s="125"/>
      <c r="P697" s="125"/>
      <c r="Q697" s="125"/>
      <c r="R697" s="125"/>
      <c r="S697" s="125"/>
      <c r="T697" s="125"/>
      <c r="U697" s="125"/>
      <c r="V697" s="125"/>
    </row>
    <row r="698" spans="1:22" ht="12">
      <c r="A698" s="125"/>
      <c r="B698" s="125"/>
      <c r="C698" s="125"/>
      <c r="D698" s="125"/>
      <c r="E698" s="125"/>
      <c r="F698" s="125"/>
      <c r="G698" s="125"/>
      <c r="H698" s="125"/>
      <c r="I698" s="125"/>
      <c r="J698" s="125"/>
      <c r="K698" s="125"/>
      <c r="L698" s="125"/>
      <c r="M698" s="125"/>
      <c r="N698" s="125"/>
      <c r="O698" s="125"/>
      <c r="P698" s="125"/>
      <c r="Q698" s="125"/>
      <c r="R698" s="125"/>
      <c r="S698" s="125"/>
      <c r="T698" s="125"/>
      <c r="U698" s="125"/>
      <c r="V698" s="125"/>
    </row>
    <row r="699" spans="1:22" ht="12">
      <c r="A699" s="125"/>
      <c r="B699" s="125"/>
      <c r="C699" s="125"/>
      <c r="D699" s="125"/>
      <c r="E699" s="125"/>
      <c r="F699" s="125"/>
      <c r="G699" s="125"/>
      <c r="H699" s="125"/>
      <c r="I699" s="125"/>
      <c r="J699" s="125"/>
      <c r="K699" s="125"/>
      <c r="L699" s="125"/>
      <c r="M699" s="125"/>
      <c r="N699" s="125"/>
      <c r="O699" s="125"/>
      <c r="P699" s="125"/>
      <c r="Q699" s="125"/>
      <c r="R699" s="125"/>
      <c r="S699" s="125"/>
      <c r="T699" s="125"/>
      <c r="U699" s="125"/>
      <c r="V699" s="125"/>
    </row>
    <row r="700" spans="1:22" ht="12">
      <c r="A700" s="125"/>
      <c r="B700" s="125"/>
      <c r="C700" s="125"/>
      <c r="D700" s="125"/>
      <c r="E700" s="125"/>
      <c r="F700" s="125"/>
      <c r="G700" s="125"/>
      <c r="H700" s="125"/>
      <c r="I700" s="125"/>
      <c r="J700" s="125"/>
      <c r="K700" s="125"/>
      <c r="L700" s="125"/>
      <c r="M700" s="125"/>
      <c r="N700" s="125"/>
      <c r="O700" s="125"/>
      <c r="P700" s="125"/>
      <c r="Q700" s="125"/>
      <c r="R700" s="125"/>
      <c r="S700" s="125"/>
      <c r="T700" s="125"/>
      <c r="U700" s="125"/>
      <c r="V700" s="125"/>
    </row>
    <row r="701" spans="1:22" ht="12">
      <c r="A701" s="125"/>
      <c r="B701" s="125"/>
      <c r="C701" s="125"/>
      <c r="D701" s="125"/>
      <c r="E701" s="125"/>
      <c r="F701" s="125"/>
      <c r="G701" s="125"/>
      <c r="H701" s="125"/>
      <c r="I701" s="125"/>
      <c r="J701" s="125"/>
      <c r="K701" s="125"/>
      <c r="L701" s="125"/>
      <c r="M701" s="125"/>
      <c r="N701" s="125"/>
      <c r="O701" s="125"/>
      <c r="P701" s="125"/>
      <c r="Q701" s="125"/>
      <c r="R701" s="125"/>
      <c r="S701" s="125"/>
      <c r="T701" s="125"/>
      <c r="U701" s="125"/>
      <c r="V701" s="125"/>
    </row>
    <row r="702" spans="1:22" ht="12">
      <c r="A702" s="125"/>
      <c r="B702" s="125"/>
      <c r="C702" s="125"/>
      <c r="D702" s="125"/>
      <c r="E702" s="125"/>
      <c r="F702" s="125"/>
      <c r="G702" s="125"/>
      <c r="H702" s="125"/>
      <c r="I702" s="125"/>
      <c r="J702" s="125"/>
      <c r="K702" s="125"/>
      <c r="L702" s="125"/>
      <c r="M702" s="125"/>
      <c r="N702" s="125"/>
      <c r="O702" s="125"/>
      <c r="P702" s="125"/>
      <c r="Q702" s="125"/>
      <c r="R702" s="125"/>
      <c r="S702" s="125"/>
      <c r="T702" s="125"/>
      <c r="U702" s="125"/>
      <c r="V702" s="125"/>
    </row>
    <row r="703" spans="1:22" ht="12">
      <c r="A703" s="125"/>
      <c r="B703" s="125"/>
      <c r="C703" s="125"/>
      <c r="D703" s="125"/>
      <c r="E703" s="125"/>
      <c r="F703" s="125"/>
      <c r="G703" s="125"/>
      <c r="H703" s="125"/>
      <c r="I703" s="125"/>
      <c r="J703" s="125"/>
      <c r="K703" s="125"/>
      <c r="L703" s="125"/>
      <c r="M703" s="125"/>
      <c r="N703" s="125"/>
      <c r="O703" s="125"/>
      <c r="P703" s="125"/>
      <c r="Q703" s="125"/>
      <c r="R703" s="125"/>
      <c r="S703" s="125"/>
      <c r="T703" s="125"/>
      <c r="U703" s="125"/>
      <c r="V703" s="125"/>
    </row>
    <row r="704" spans="1:22" ht="12">
      <c r="A704" s="125"/>
      <c r="B704" s="125"/>
      <c r="C704" s="125"/>
      <c r="D704" s="125"/>
      <c r="E704" s="125"/>
      <c r="F704" s="125"/>
      <c r="G704" s="125"/>
      <c r="H704" s="125"/>
      <c r="I704" s="125"/>
      <c r="J704" s="125"/>
      <c r="K704" s="125"/>
      <c r="L704" s="125"/>
      <c r="M704" s="125"/>
      <c r="N704" s="125"/>
      <c r="O704" s="125"/>
      <c r="P704" s="125"/>
      <c r="Q704" s="125"/>
      <c r="R704" s="125"/>
      <c r="S704" s="125"/>
      <c r="T704" s="125"/>
      <c r="U704" s="125"/>
      <c r="V704" s="125"/>
    </row>
    <row r="705" spans="1:22" ht="12">
      <c r="A705" s="125"/>
      <c r="B705" s="125"/>
      <c r="C705" s="125"/>
      <c r="D705" s="125"/>
      <c r="E705" s="125"/>
      <c r="F705" s="125"/>
      <c r="G705" s="125"/>
      <c r="H705" s="125"/>
      <c r="I705" s="125"/>
      <c r="J705" s="125"/>
      <c r="K705" s="125"/>
      <c r="L705" s="125"/>
      <c r="M705" s="125"/>
      <c r="N705" s="125"/>
      <c r="O705" s="125"/>
      <c r="P705" s="125"/>
      <c r="Q705" s="125"/>
      <c r="R705" s="125"/>
      <c r="S705" s="125"/>
      <c r="T705" s="125"/>
      <c r="U705" s="125"/>
      <c r="V705" s="125"/>
    </row>
    <row r="706" spans="1:22" ht="12">
      <c r="A706" s="125"/>
      <c r="B706" s="125"/>
      <c r="C706" s="125"/>
      <c r="D706" s="125"/>
      <c r="E706" s="125"/>
      <c r="F706" s="125"/>
      <c r="G706" s="125"/>
      <c r="H706" s="125"/>
      <c r="I706" s="125"/>
      <c r="J706" s="125"/>
      <c r="K706" s="125"/>
      <c r="L706" s="125"/>
      <c r="M706" s="125"/>
      <c r="N706" s="125"/>
      <c r="O706" s="125"/>
      <c r="P706" s="125"/>
      <c r="Q706" s="125"/>
      <c r="R706" s="125"/>
      <c r="S706" s="125"/>
      <c r="T706" s="125"/>
      <c r="U706" s="125"/>
      <c r="V706" s="125"/>
    </row>
    <row r="707" spans="1:22" ht="12">
      <c r="A707" s="125"/>
      <c r="B707" s="125"/>
      <c r="C707" s="125"/>
      <c r="D707" s="125"/>
      <c r="E707" s="125"/>
      <c r="F707" s="125"/>
      <c r="G707" s="125"/>
      <c r="H707" s="125"/>
      <c r="I707" s="125"/>
      <c r="J707" s="125"/>
      <c r="K707" s="125"/>
      <c r="L707" s="125"/>
      <c r="M707" s="125"/>
      <c r="N707" s="125"/>
      <c r="O707" s="125"/>
      <c r="P707" s="125"/>
      <c r="Q707" s="125"/>
      <c r="R707" s="125"/>
      <c r="S707" s="125"/>
      <c r="T707" s="125"/>
      <c r="U707" s="125"/>
      <c r="V707" s="125"/>
    </row>
    <row r="708" spans="1:22" ht="12">
      <c r="A708" s="125"/>
      <c r="B708" s="125"/>
      <c r="C708" s="125"/>
      <c r="D708" s="125"/>
      <c r="E708" s="125"/>
      <c r="F708" s="125"/>
      <c r="G708" s="125"/>
      <c r="H708" s="125"/>
      <c r="I708" s="125"/>
      <c r="J708" s="125"/>
      <c r="K708" s="125"/>
      <c r="L708" s="125"/>
      <c r="M708" s="125"/>
      <c r="N708" s="125"/>
      <c r="O708" s="125"/>
      <c r="P708" s="125"/>
      <c r="Q708" s="125"/>
      <c r="R708" s="125"/>
      <c r="S708" s="125"/>
      <c r="T708" s="125"/>
      <c r="U708" s="125"/>
      <c r="V708" s="125"/>
    </row>
    <row r="709" spans="1:22" ht="12">
      <c r="A709" s="125"/>
      <c r="B709" s="125"/>
      <c r="C709" s="125"/>
      <c r="D709" s="125"/>
      <c r="E709" s="125"/>
      <c r="F709" s="125"/>
      <c r="G709" s="125"/>
      <c r="H709" s="125"/>
      <c r="I709" s="125"/>
      <c r="J709" s="125"/>
      <c r="K709" s="125"/>
      <c r="L709" s="125"/>
      <c r="M709" s="125"/>
      <c r="N709" s="125"/>
      <c r="O709" s="125"/>
      <c r="P709" s="125"/>
      <c r="Q709" s="125"/>
      <c r="R709" s="125"/>
      <c r="S709" s="125"/>
      <c r="T709" s="125"/>
      <c r="U709" s="125"/>
      <c r="V709" s="125"/>
    </row>
    <row r="710" spans="1:22" ht="12">
      <c r="A710" s="125"/>
      <c r="B710" s="125"/>
      <c r="C710" s="125"/>
      <c r="D710" s="125"/>
      <c r="E710" s="125"/>
      <c r="F710" s="125"/>
      <c r="G710" s="125"/>
      <c r="H710" s="125"/>
      <c r="I710" s="125"/>
      <c r="J710" s="125"/>
      <c r="K710" s="125"/>
      <c r="L710" s="125"/>
      <c r="M710" s="125"/>
      <c r="N710" s="125"/>
      <c r="O710" s="125"/>
      <c r="P710" s="125"/>
      <c r="Q710" s="125"/>
      <c r="R710" s="125"/>
      <c r="S710" s="125"/>
      <c r="T710" s="125"/>
      <c r="U710" s="125"/>
      <c r="V710" s="125"/>
    </row>
    <row r="711" spans="1:22" ht="12">
      <c r="A711" s="125"/>
      <c r="B711" s="125"/>
      <c r="C711" s="125"/>
      <c r="D711" s="125"/>
      <c r="E711" s="125"/>
      <c r="F711" s="125"/>
      <c r="G711" s="125"/>
      <c r="H711" s="125"/>
      <c r="I711" s="125"/>
      <c r="J711" s="125"/>
      <c r="K711" s="125"/>
      <c r="L711" s="125"/>
      <c r="M711" s="125"/>
      <c r="N711" s="125"/>
      <c r="O711" s="125"/>
      <c r="P711" s="125"/>
      <c r="Q711" s="125"/>
      <c r="R711" s="125"/>
      <c r="S711" s="125"/>
      <c r="T711" s="125"/>
      <c r="U711" s="125"/>
      <c r="V711" s="125"/>
    </row>
    <row r="712" spans="1:22" ht="12">
      <c r="A712" s="125"/>
      <c r="B712" s="125"/>
      <c r="C712" s="125"/>
      <c r="D712" s="125"/>
      <c r="E712" s="125"/>
      <c r="F712" s="125"/>
      <c r="G712" s="125"/>
      <c r="H712" s="125"/>
      <c r="I712" s="125"/>
      <c r="J712" s="125"/>
      <c r="K712" s="125"/>
      <c r="L712" s="125"/>
      <c r="M712" s="125"/>
      <c r="N712" s="125"/>
      <c r="O712" s="125"/>
      <c r="P712" s="125"/>
      <c r="Q712" s="125"/>
      <c r="R712" s="125"/>
      <c r="S712" s="125"/>
      <c r="T712" s="125"/>
      <c r="U712" s="125"/>
      <c r="V712" s="125"/>
    </row>
    <row r="713" spans="1:22" ht="12">
      <c r="A713" s="125"/>
      <c r="B713" s="125"/>
      <c r="C713" s="125"/>
      <c r="D713" s="125"/>
      <c r="E713" s="125"/>
      <c r="F713" s="125"/>
      <c r="G713" s="125"/>
      <c r="H713" s="125"/>
      <c r="I713" s="125"/>
      <c r="J713" s="125"/>
      <c r="K713" s="125"/>
      <c r="L713" s="125"/>
      <c r="M713" s="125"/>
      <c r="N713" s="125"/>
      <c r="O713" s="125"/>
      <c r="P713" s="125"/>
      <c r="Q713" s="125"/>
      <c r="R713" s="125"/>
      <c r="S713" s="125"/>
      <c r="T713" s="125"/>
      <c r="U713" s="125"/>
      <c r="V713" s="125"/>
    </row>
    <row r="714" spans="1:22" ht="12">
      <c r="A714" s="125"/>
      <c r="B714" s="125"/>
      <c r="C714" s="125"/>
      <c r="D714" s="125"/>
      <c r="E714" s="125"/>
      <c r="F714" s="125"/>
      <c r="G714" s="125"/>
      <c r="H714" s="125"/>
      <c r="I714" s="125"/>
      <c r="J714" s="125"/>
      <c r="K714" s="125"/>
      <c r="L714" s="125"/>
      <c r="M714" s="125"/>
      <c r="N714" s="125"/>
      <c r="O714" s="125"/>
      <c r="P714" s="125"/>
      <c r="Q714" s="125"/>
      <c r="R714" s="125"/>
      <c r="S714" s="125"/>
      <c r="T714" s="125"/>
      <c r="U714" s="125"/>
      <c r="V714" s="125"/>
    </row>
    <row r="715" spans="1:22" ht="12">
      <c r="A715" s="125"/>
      <c r="B715" s="125"/>
      <c r="C715" s="125"/>
      <c r="D715" s="125"/>
      <c r="E715" s="125"/>
      <c r="F715" s="125"/>
      <c r="G715" s="125"/>
      <c r="H715" s="125"/>
      <c r="I715" s="125"/>
      <c r="J715" s="125"/>
      <c r="K715" s="125"/>
      <c r="L715" s="125"/>
      <c r="M715" s="125"/>
      <c r="N715" s="125"/>
      <c r="O715" s="125"/>
      <c r="P715" s="125"/>
      <c r="Q715" s="125"/>
      <c r="R715" s="125"/>
      <c r="S715" s="125"/>
      <c r="T715" s="125"/>
      <c r="U715" s="125"/>
      <c r="V715" s="125"/>
    </row>
    <row r="716" spans="1:22" ht="12">
      <c r="A716" s="125"/>
      <c r="B716" s="125"/>
      <c r="C716" s="125"/>
      <c r="D716" s="125"/>
      <c r="E716" s="125"/>
      <c r="F716" s="125"/>
      <c r="G716" s="125"/>
      <c r="H716" s="125"/>
      <c r="I716" s="125"/>
      <c r="J716" s="125"/>
      <c r="K716" s="125"/>
      <c r="L716" s="125"/>
      <c r="M716" s="125"/>
      <c r="N716" s="125"/>
      <c r="O716" s="125"/>
      <c r="P716" s="125"/>
      <c r="Q716" s="125"/>
      <c r="R716" s="125"/>
      <c r="S716" s="125"/>
      <c r="T716" s="125"/>
      <c r="U716" s="125"/>
      <c r="V716" s="125"/>
    </row>
    <row r="717" spans="1:22" ht="12">
      <c r="A717" s="125"/>
      <c r="B717" s="125"/>
      <c r="C717" s="125"/>
      <c r="D717" s="125"/>
      <c r="E717" s="125"/>
      <c r="F717" s="125"/>
      <c r="G717" s="125"/>
      <c r="H717" s="125"/>
      <c r="I717" s="125"/>
      <c r="J717" s="125"/>
      <c r="K717" s="125"/>
      <c r="L717" s="125"/>
      <c r="M717" s="125"/>
      <c r="N717" s="125"/>
      <c r="O717" s="125"/>
      <c r="P717" s="125"/>
      <c r="Q717" s="125"/>
      <c r="R717" s="125"/>
      <c r="S717" s="125"/>
      <c r="T717" s="125"/>
      <c r="U717" s="125"/>
      <c r="V717" s="125"/>
    </row>
    <row r="718" spans="1:22" ht="12">
      <c r="A718" s="125"/>
      <c r="B718" s="125"/>
      <c r="C718" s="125"/>
      <c r="D718" s="125"/>
      <c r="E718" s="125"/>
      <c r="F718" s="125"/>
      <c r="G718" s="125"/>
      <c r="H718" s="125"/>
      <c r="I718" s="125"/>
      <c r="J718" s="125"/>
      <c r="K718" s="125"/>
      <c r="L718" s="125"/>
      <c r="M718" s="125"/>
      <c r="N718" s="125"/>
      <c r="O718" s="125"/>
      <c r="P718" s="125"/>
      <c r="Q718" s="125"/>
      <c r="R718" s="125"/>
      <c r="S718" s="125"/>
      <c r="T718" s="125"/>
      <c r="U718" s="125"/>
      <c r="V718" s="125"/>
    </row>
    <row r="719" spans="1:22" ht="12">
      <c r="A719" s="125"/>
      <c r="B719" s="125"/>
      <c r="C719" s="125"/>
      <c r="D719" s="125"/>
      <c r="E719" s="125"/>
      <c r="F719" s="125"/>
      <c r="G719" s="125"/>
      <c r="H719" s="125"/>
      <c r="I719" s="125"/>
      <c r="J719" s="125"/>
      <c r="K719" s="125"/>
      <c r="L719" s="125"/>
      <c r="M719" s="125"/>
      <c r="N719" s="125"/>
      <c r="O719" s="125"/>
      <c r="P719" s="125"/>
      <c r="Q719" s="125"/>
      <c r="R719" s="125"/>
      <c r="S719" s="125"/>
      <c r="T719" s="125"/>
      <c r="U719" s="125"/>
      <c r="V719" s="125"/>
    </row>
    <row r="720" spans="1:22" ht="12">
      <c r="A720" s="125"/>
      <c r="B720" s="125"/>
      <c r="C720" s="125"/>
      <c r="D720" s="125"/>
      <c r="E720" s="125"/>
      <c r="F720" s="125"/>
      <c r="G720" s="125"/>
      <c r="H720" s="125"/>
      <c r="I720" s="125"/>
      <c r="J720" s="125"/>
      <c r="K720" s="125"/>
      <c r="L720" s="125"/>
      <c r="M720" s="125"/>
      <c r="N720" s="125"/>
      <c r="O720" s="125"/>
      <c r="P720" s="125"/>
      <c r="Q720" s="125"/>
      <c r="R720" s="125"/>
      <c r="S720" s="125"/>
      <c r="T720" s="125"/>
      <c r="U720" s="125"/>
      <c r="V720" s="125"/>
    </row>
    <row r="721" spans="1:22" ht="12">
      <c r="A721" s="125"/>
      <c r="B721" s="125"/>
      <c r="C721" s="125"/>
      <c r="D721" s="125"/>
      <c r="E721" s="125"/>
      <c r="F721" s="125"/>
      <c r="G721" s="125"/>
      <c r="H721" s="125"/>
      <c r="I721" s="125"/>
      <c r="J721" s="125"/>
      <c r="K721" s="125"/>
      <c r="L721" s="125"/>
      <c r="M721" s="125"/>
      <c r="N721" s="125"/>
      <c r="O721" s="125"/>
      <c r="P721" s="125"/>
      <c r="Q721" s="125"/>
      <c r="R721" s="125"/>
      <c r="S721" s="125"/>
      <c r="T721" s="125"/>
      <c r="U721" s="125"/>
      <c r="V721" s="125"/>
    </row>
    <row r="722" spans="1:22" ht="12">
      <c r="A722" s="125"/>
      <c r="B722" s="125"/>
      <c r="C722" s="125"/>
      <c r="D722" s="125"/>
      <c r="E722" s="125"/>
      <c r="F722" s="125"/>
      <c r="G722" s="125"/>
      <c r="H722" s="125"/>
      <c r="I722" s="125"/>
      <c r="J722" s="125"/>
      <c r="K722" s="125"/>
      <c r="L722" s="125"/>
      <c r="M722" s="125"/>
      <c r="N722" s="125"/>
      <c r="O722" s="125"/>
      <c r="P722" s="125"/>
      <c r="Q722" s="125"/>
      <c r="R722" s="125"/>
      <c r="S722" s="125"/>
      <c r="T722" s="125"/>
      <c r="U722" s="125"/>
      <c r="V722" s="125"/>
    </row>
    <row r="723" spans="1:22" ht="12">
      <c r="A723" s="125"/>
      <c r="B723" s="125"/>
      <c r="C723" s="125"/>
      <c r="D723" s="125"/>
      <c r="E723" s="125"/>
      <c r="F723" s="125"/>
      <c r="G723" s="125"/>
      <c r="H723" s="125"/>
      <c r="I723" s="125"/>
      <c r="J723" s="125"/>
      <c r="K723" s="125"/>
      <c r="L723" s="125"/>
      <c r="M723" s="125"/>
      <c r="N723" s="125"/>
      <c r="O723" s="125"/>
      <c r="P723" s="125"/>
      <c r="Q723" s="125"/>
      <c r="R723" s="125"/>
      <c r="S723" s="125"/>
      <c r="T723" s="125"/>
      <c r="U723" s="125"/>
      <c r="V723" s="125"/>
    </row>
    <row r="724" spans="1:22" ht="12">
      <c r="A724" s="125"/>
      <c r="B724" s="125"/>
      <c r="C724" s="125"/>
      <c r="D724" s="125"/>
      <c r="E724" s="125"/>
      <c r="F724" s="125"/>
      <c r="G724" s="125"/>
      <c r="H724" s="125"/>
      <c r="I724" s="125"/>
      <c r="J724" s="125"/>
      <c r="K724" s="125"/>
      <c r="L724" s="125"/>
      <c r="M724" s="125"/>
      <c r="N724" s="125"/>
      <c r="O724" s="125"/>
      <c r="P724" s="125"/>
      <c r="Q724" s="125"/>
      <c r="R724" s="125"/>
      <c r="S724" s="125"/>
      <c r="T724" s="125"/>
      <c r="U724" s="125"/>
      <c r="V724" s="125"/>
    </row>
    <row r="725" spans="1:22" ht="12">
      <c r="A725" s="125"/>
      <c r="B725" s="125"/>
      <c r="C725" s="125"/>
      <c r="D725" s="125"/>
      <c r="E725" s="125"/>
      <c r="F725" s="125"/>
      <c r="G725" s="125"/>
      <c r="H725" s="125"/>
      <c r="I725" s="125"/>
      <c r="J725" s="125"/>
      <c r="K725" s="125"/>
      <c r="L725" s="125"/>
      <c r="M725" s="125"/>
      <c r="N725" s="125"/>
      <c r="O725" s="125"/>
      <c r="P725" s="125"/>
      <c r="Q725" s="125"/>
      <c r="R725" s="125"/>
      <c r="S725" s="125"/>
      <c r="T725" s="125"/>
      <c r="U725" s="125"/>
      <c r="V725" s="125"/>
    </row>
    <row r="726" spans="1:22" ht="12">
      <c r="A726" s="125"/>
      <c r="B726" s="125"/>
      <c r="C726" s="125"/>
      <c r="D726" s="125"/>
      <c r="E726" s="125"/>
      <c r="F726" s="125"/>
      <c r="G726" s="125"/>
      <c r="H726" s="125"/>
      <c r="I726" s="125"/>
      <c r="J726" s="125"/>
      <c r="K726" s="125"/>
      <c r="L726" s="125"/>
      <c r="M726" s="125"/>
      <c r="N726" s="125"/>
      <c r="O726" s="125"/>
      <c r="P726" s="125"/>
      <c r="Q726" s="125"/>
      <c r="R726" s="125"/>
      <c r="S726" s="125"/>
      <c r="T726" s="125"/>
      <c r="U726" s="125"/>
      <c r="V726" s="125"/>
    </row>
    <row r="727" spans="1:22" ht="12">
      <c r="A727" s="125"/>
      <c r="B727" s="125"/>
      <c r="C727" s="125"/>
      <c r="D727" s="125"/>
      <c r="E727" s="125"/>
      <c r="F727" s="125"/>
      <c r="G727" s="125"/>
      <c r="H727" s="125"/>
      <c r="I727" s="125"/>
      <c r="J727" s="125"/>
      <c r="K727" s="125"/>
      <c r="L727" s="125"/>
      <c r="M727" s="125"/>
      <c r="N727" s="125"/>
      <c r="O727" s="125"/>
      <c r="P727" s="125"/>
      <c r="Q727" s="125"/>
      <c r="R727" s="125"/>
      <c r="S727" s="125"/>
      <c r="T727" s="125"/>
      <c r="U727" s="125"/>
      <c r="V727" s="125"/>
    </row>
    <row r="728" spans="1:22" ht="12">
      <c r="A728" s="125"/>
      <c r="B728" s="125"/>
      <c r="C728" s="125"/>
      <c r="D728" s="125"/>
      <c r="E728" s="125"/>
      <c r="F728" s="125"/>
      <c r="G728" s="125"/>
      <c r="H728" s="125"/>
      <c r="I728" s="125"/>
      <c r="J728" s="125"/>
      <c r="K728" s="125"/>
      <c r="L728" s="125"/>
      <c r="M728" s="125"/>
      <c r="N728" s="125"/>
      <c r="O728" s="125"/>
      <c r="P728" s="125"/>
      <c r="Q728" s="125"/>
      <c r="R728" s="125"/>
      <c r="S728" s="125"/>
      <c r="T728" s="125"/>
      <c r="U728" s="125"/>
      <c r="V728" s="125"/>
    </row>
    <row r="729" spans="1:22" ht="12">
      <c r="A729" s="125"/>
      <c r="B729" s="125"/>
      <c r="C729" s="125"/>
      <c r="D729" s="125"/>
      <c r="E729" s="125"/>
      <c r="F729" s="125"/>
      <c r="G729" s="125"/>
      <c r="H729" s="125"/>
      <c r="I729" s="125"/>
      <c r="J729" s="125"/>
      <c r="K729" s="125"/>
      <c r="L729" s="125"/>
      <c r="M729" s="125"/>
      <c r="N729" s="125"/>
      <c r="O729" s="125"/>
      <c r="P729" s="125"/>
      <c r="Q729" s="125"/>
      <c r="R729" s="125"/>
      <c r="S729" s="125"/>
      <c r="T729" s="125"/>
      <c r="U729" s="125"/>
      <c r="V729" s="125"/>
    </row>
    <row r="730" spans="1:22" ht="12">
      <c r="A730" s="125"/>
      <c r="B730" s="125"/>
      <c r="C730" s="125"/>
      <c r="D730" s="125"/>
      <c r="E730" s="125"/>
      <c r="F730" s="125"/>
      <c r="G730" s="125"/>
      <c r="H730" s="125"/>
      <c r="I730" s="125"/>
      <c r="J730" s="125"/>
      <c r="K730" s="125"/>
      <c r="L730" s="125"/>
      <c r="M730" s="125"/>
      <c r="N730" s="125"/>
      <c r="O730" s="125"/>
      <c r="P730" s="125"/>
      <c r="Q730" s="125"/>
      <c r="R730" s="125"/>
      <c r="S730" s="125"/>
      <c r="T730" s="125"/>
      <c r="U730" s="125"/>
      <c r="V730" s="125"/>
    </row>
    <row r="731" spans="1:22" ht="12">
      <c r="A731" s="125"/>
      <c r="B731" s="125"/>
      <c r="C731" s="125"/>
      <c r="D731" s="125"/>
      <c r="E731" s="125"/>
      <c r="F731" s="125"/>
      <c r="G731" s="125"/>
      <c r="H731" s="125"/>
      <c r="I731" s="125"/>
      <c r="J731" s="125"/>
      <c r="K731" s="125"/>
      <c r="L731" s="125"/>
      <c r="M731" s="125"/>
      <c r="N731" s="125"/>
      <c r="O731" s="125"/>
      <c r="P731" s="125"/>
      <c r="Q731" s="125"/>
      <c r="R731" s="125"/>
      <c r="S731" s="125"/>
      <c r="T731" s="125"/>
      <c r="U731" s="125"/>
      <c r="V731" s="125"/>
    </row>
    <row r="732" spans="1:22" ht="12">
      <c r="A732" s="125"/>
      <c r="B732" s="125"/>
      <c r="C732" s="125"/>
      <c r="D732" s="125"/>
      <c r="E732" s="125"/>
      <c r="F732" s="125"/>
      <c r="G732" s="125"/>
      <c r="H732" s="125"/>
      <c r="I732" s="125"/>
      <c r="J732" s="125"/>
      <c r="K732" s="125"/>
      <c r="L732" s="125"/>
      <c r="M732" s="125"/>
      <c r="N732" s="125"/>
      <c r="O732" s="125"/>
      <c r="P732" s="125"/>
      <c r="Q732" s="125"/>
      <c r="R732" s="125"/>
      <c r="S732" s="125"/>
      <c r="T732" s="125"/>
      <c r="U732" s="125"/>
      <c r="V732" s="125"/>
    </row>
    <row r="733" spans="1:22" ht="12">
      <c r="A733" s="125"/>
      <c r="B733" s="125"/>
      <c r="C733" s="125"/>
      <c r="D733" s="125"/>
      <c r="E733" s="125"/>
      <c r="F733" s="125"/>
      <c r="G733" s="125"/>
      <c r="H733" s="125"/>
      <c r="I733" s="125"/>
      <c r="J733" s="125"/>
      <c r="K733" s="125"/>
      <c r="L733" s="125"/>
      <c r="M733" s="125"/>
      <c r="N733" s="125"/>
      <c r="O733" s="125"/>
      <c r="P733" s="125"/>
      <c r="Q733" s="125"/>
      <c r="R733" s="125"/>
      <c r="S733" s="125"/>
      <c r="T733" s="125"/>
      <c r="U733" s="125"/>
      <c r="V733" s="125"/>
    </row>
    <row r="734" spans="1:22" ht="12">
      <c r="A734" s="125"/>
      <c r="B734" s="125"/>
      <c r="C734" s="125"/>
      <c r="D734" s="125"/>
      <c r="E734" s="125"/>
      <c r="F734" s="125"/>
      <c r="G734" s="125"/>
      <c r="H734" s="125"/>
      <c r="I734" s="125"/>
      <c r="J734" s="125"/>
      <c r="K734" s="125"/>
      <c r="L734" s="125"/>
      <c r="M734" s="125"/>
      <c r="N734" s="125"/>
      <c r="O734" s="125"/>
      <c r="P734" s="125"/>
      <c r="Q734" s="125"/>
      <c r="R734" s="125"/>
      <c r="S734" s="125"/>
      <c r="T734" s="125"/>
      <c r="U734" s="125"/>
      <c r="V734" s="125"/>
    </row>
    <row r="735" spans="1:22" ht="12">
      <c r="A735" s="125"/>
      <c r="B735" s="125"/>
      <c r="C735" s="125"/>
      <c r="D735" s="125"/>
      <c r="E735" s="125"/>
      <c r="F735" s="125"/>
      <c r="G735" s="125"/>
      <c r="H735" s="125"/>
      <c r="I735" s="125"/>
      <c r="J735" s="125"/>
      <c r="K735" s="125"/>
      <c r="L735" s="125"/>
      <c r="M735" s="125"/>
      <c r="N735" s="125"/>
      <c r="O735" s="125"/>
      <c r="P735" s="125"/>
      <c r="Q735" s="125"/>
      <c r="R735" s="125"/>
      <c r="S735" s="125"/>
      <c r="T735" s="125"/>
      <c r="U735" s="125"/>
      <c r="V735" s="125"/>
    </row>
    <row r="736" spans="1:22" ht="12">
      <c r="A736" s="125"/>
      <c r="B736" s="125"/>
      <c r="C736" s="125"/>
      <c r="D736" s="125"/>
      <c r="E736" s="125"/>
      <c r="F736" s="125"/>
      <c r="G736" s="125"/>
      <c r="H736" s="125"/>
      <c r="I736" s="125"/>
      <c r="J736" s="125"/>
      <c r="K736" s="125"/>
      <c r="L736" s="125"/>
      <c r="M736" s="125"/>
      <c r="N736" s="125"/>
      <c r="O736" s="125"/>
      <c r="P736" s="125"/>
      <c r="Q736" s="125"/>
      <c r="R736" s="125"/>
      <c r="S736" s="125"/>
      <c r="T736" s="125"/>
      <c r="U736" s="125"/>
      <c r="V736" s="125"/>
    </row>
    <row r="737" spans="1:22" ht="12">
      <c r="A737" s="125"/>
      <c r="B737" s="125"/>
      <c r="C737" s="125"/>
      <c r="D737" s="125"/>
      <c r="E737" s="125"/>
      <c r="F737" s="125"/>
      <c r="G737" s="125"/>
      <c r="H737" s="125"/>
      <c r="I737" s="125"/>
      <c r="J737" s="125"/>
      <c r="K737" s="125"/>
      <c r="L737" s="125"/>
      <c r="M737" s="125"/>
      <c r="N737" s="125"/>
      <c r="O737" s="125"/>
      <c r="P737" s="125"/>
      <c r="Q737" s="125"/>
      <c r="R737" s="125"/>
      <c r="S737" s="125"/>
      <c r="T737" s="125"/>
      <c r="U737" s="125"/>
      <c r="V737" s="125"/>
    </row>
    <row r="738" spans="1:22" ht="12">
      <c r="A738" s="125"/>
      <c r="B738" s="125"/>
      <c r="C738" s="125"/>
      <c r="D738" s="125"/>
      <c r="E738" s="125"/>
      <c r="F738" s="125"/>
      <c r="G738" s="125"/>
      <c r="H738" s="125"/>
      <c r="I738" s="125"/>
      <c r="J738" s="125"/>
      <c r="K738" s="125"/>
      <c r="L738" s="125"/>
      <c r="M738" s="125"/>
      <c r="N738" s="125"/>
      <c r="O738" s="125"/>
      <c r="P738" s="125"/>
      <c r="Q738" s="125"/>
      <c r="R738" s="125"/>
      <c r="S738" s="125"/>
      <c r="T738" s="125"/>
      <c r="U738" s="125"/>
      <c r="V738" s="125"/>
    </row>
    <row r="739" spans="1:22" ht="12">
      <c r="A739" s="125"/>
      <c r="B739" s="125"/>
      <c r="C739" s="125"/>
      <c r="D739" s="125"/>
      <c r="E739" s="125"/>
      <c r="F739" s="125"/>
      <c r="G739" s="125"/>
      <c r="H739" s="125"/>
      <c r="I739" s="125"/>
      <c r="J739" s="125"/>
      <c r="K739" s="125"/>
      <c r="L739" s="125"/>
      <c r="M739" s="125"/>
      <c r="N739" s="125"/>
      <c r="O739" s="125"/>
      <c r="P739" s="125"/>
      <c r="Q739" s="125"/>
      <c r="R739" s="125"/>
      <c r="S739" s="125"/>
      <c r="T739" s="125"/>
      <c r="U739" s="125"/>
      <c r="V739" s="125"/>
    </row>
    <row r="740" spans="1:22" ht="12">
      <c r="A740" s="125"/>
      <c r="B740" s="125"/>
      <c r="C740" s="125"/>
      <c r="D740" s="125"/>
      <c r="E740" s="125"/>
      <c r="F740" s="125"/>
      <c r="G740" s="125"/>
      <c r="H740" s="125"/>
      <c r="I740" s="125"/>
      <c r="J740" s="125"/>
      <c r="K740" s="125"/>
      <c r="L740" s="125"/>
      <c r="M740" s="125"/>
      <c r="N740" s="125"/>
      <c r="O740" s="125"/>
      <c r="P740" s="125"/>
      <c r="Q740" s="125"/>
      <c r="R740" s="125"/>
      <c r="S740" s="125"/>
      <c r="T740" s="125"/>
      <c r="U740" s="125"/>
      <c r="V740" s="125"/>
    </row>
    <row r="741" spans="1:22" ht="12">
      <c r="A741" s="125"/>
      <c r="B741" s="125"/>
      <c r="C741" s="125"/>
      <c r="D741" s="125"/>
      <c r="E741" s="125"/>
      <c r="F741" s="125"/>
      <c r="G741" s="125"/>
      <c r="H741" s="125"/>
      <c r="I741" s="125"/>
      <c r="J741" s="125"/>
      <c r="K741" s="125"/>
      <c r="L741" s="125"/>
      <c r="M741" s="125"/>
      <c r="N741" s="125"/>
      <c r="O741" s="125"/>
      <c r="P741" s="125"/>
      <c r="Q741" s="125"/>
      <c r="R741" s="125"/>
      <c r="S741" s="125"/>
      <c r="T741" s="125"/>
      <c r="U741" s="125"/>
      <c r="V741" s="125"/>
    </row>
    <row r="742" spans="1:22" ht="12">
      <c r="A742" s="125"/>
      <c r="B742" s="125"/>
      <c r="C742" s="125"/>
      <c r="D742" s="125"/>
      <c r="E742" s="125"/>
      <c r="F742" s="125"/>
      <c r="G742" s="125"/>
      <c r="H742" s="125"/>
      <c r="I742" s="125"/>
      <c r="J742" s="125"/>
      <c r="K742" s="125"/>
      <c r="L742" s="125"/>
      <c r="M742" s="125"/>
      <c r="N742" s="125"/>
      <c r="O742" s="125"/>
      <c r="P742" s="125"/>
      <c r="Q742" s="125"/>
      <c r="R742" s="125"/>
      <c r="S742" s="125"/>
      <c r="T742" s="125"/>
      <c r="U742" s="125"/>
      <c r="V742" s="125"/>
    </row>
    <row r="743" spans="1:22" ht="12">
      <c r="A743" s="125"/>
      <c r="B743" s="125"/>
      <c r="C743" s="125"/>
      <c r="D743" s="125"/>
      <c r="E743" s="125"/>
      <c r="F743" s="125"/>
      <c r="G743" s="125"/>
      <c r="H743" s="125"/>
      <c r="I743" s="125"/>
      <c r="J743" s="125"/>
      <c r="K743" s="125"/>
      <c r="L743" s="125"/>
      <c r="M743" s="125"/>
      <c r="N743" s="125"/>
      <c r="O743" s="125"/>
      <c r="P743" s="125"/>
      <c r="Q743" s="125"/>
      <c r="R743" s="125"/>
      <c r="S743" s="125"/>
      <c r="T743" s="125"/>
      <c r="U743" s="125"/>
      <c r="V743" s="125"/>
    </row>
    <row r="744" spans="1:22" ht="12">
      <c r="A744" s="125"/>
      <c r="B744" s="125"/>
      <c r="C744" s="125"/>
      <c r="D744" s="125"/>
      <c r="E744" s="125"/>
      <c r="F744" s="125"/>
      <c r="G744" s="125"/>
      <c r="H744" s="125"/>
      <c r="I744" s="125"/>
      <c r="J744" s="125"/>
      <c r="K744" s="125"/>
      <c r="L744" s="125"/>
      <c r="M744" s="125"/>
      <c r="N744" s="125"/>
      <c r="O744" s="125"/>
      <c r="P744" s="125"/>
      <c r="Q744" s="125"/>
      <c r="R744" s="125"/>
      <c r="S744" s="125"/>
      <c r="T744" s="125"/>
      <c r="U744" s="125"/>
      <c r="V744" s="125"/>
    </row>
    <row r="745" spans="1:22" ht="12">
      <c r="A745" s="125"/>
      <c r="B745" s="125"/>
      <c r="C745" s="125"/>
      <c r="D745" s="125"/>
      <c r="E745" s="125"/>
      <c r="F745" s="125"/>
      <c r="G745" s="125"/>
      <c r="H745" s="125"/>
      <c r="I745" s="125"/>
      <c r="J745" s="125"/>
      <c r="K745" s="125"/>
      <c r="L745" s="125"/>
      <c r="M745" s="125"/>
      <c r="N745" s="125"/>
      <c r="O745" s="125"/>
      <c r="P745" s="125"/>
      <c r="Q745" s="125"/>
      <c r="R745" s="125"/>
      <c r="S745" s="125"/>
      <c r="T745" s="125"/>
      <c r="U745" s="125"/>
      <c r="V745" s="125"/>
    </row>
    <row r="746" spans="1:22" ht="12">
      <c r="A746" s="125"/>
      <c r="B746" s="125"/>
      <c r="C746" s="125"/>
      <c r="D746" s="125"/>
      <c r="E746" s="125"/>
      <c r="F746" s="125"/>
      <c r="G746" s="125"/>
      <c r="H746" s="125"/>
      <c r="I746" s="125"/>
      <c r="J746" s="125"/>
      <c r="K746" s="125"/>
      <c r="L746" s="125"/>
      <c r="M746" s="125"/>
      <c r="N746" s="125"/>
      <c r="O746" s="125"/>
      <c r="P746" s="125"/>
      <c r="Q746" s="125"/>
      <c r="R746" s="125"/>
      <c r="S746" s="125"/>
      <c r="T746" s="125"/>
      <c r="U746" s="125"/>
      <c r="V746" s="125"/>
    </row>
    <row r="747" spans="1:22" ht="12">
      <c r="A747" s="125"/>
      <c r="B747" s="125"/>
      <c r="C747" s="125"/>
      <c r="D747" s="125"/>
      <c r="E747" s="125"/>
      <c r="F747" s="125"/>
      <c r="G747" s="125"/>
      <c r="H747" s="125"/>
      <c r="I747" s="125"/>
      <c r="J747" s="125"/>
      <c r="K747" s="125"/>
      <c r="L747" s="125"/>
      <c r="M747" s="125"/>
      <c r="N747" s="125"/>
      <c r="O747" s="125"/>
      <c r="P747" s="125"/>
      <c r="Q747" s="125"/>
      <c r="R747" s="125"/>
      <c r="S747" s="125"/>
      <c r="T747" s="125"/>
      <c r="U747" s="125"/>
      <c r="V747" s="125"/>
    </row>
    <row r="748" spans="1:22" ht="12">
      <c r="A748" s="125"/>
      <c r="B748" s="125"/>
      <c r="C748" s="125"/>
      <c r="D748" s="125"/>
      <c r="E748" s="125"/>
      <c r="F748" s="125"/>
      <c r="G748" s="125"/>
      <c r="H748" s="125"/>
      <c r="I748" s="125"/>
      <c r="J748" s="125"/>
      <c r="K748" s="125"/>
      <c r="L748" s="125"/>
      <c r="M748" s="125"/>
      <c r="N748" s="125"/>
      <c r="O748" s="125"/>
      <c r="P748" s="125"/>
      <c r="Q748" s="125"/>
      <c r="R748" s="125"/>
      <c r="S748" s="125"/>
      <c r="T748" s="125"/>
      <c r="U748" s="125"/>
      <c r="V748" s="125"/>
    </row>
    <row r="749" spans="1:22" ht="12">
      <c r="A749" s="125"/>
      <c r="B749" s="125"/>
      <c r="C749" s="125"/>
      <c r="D749" s="125"/>
      <c r="E749" s="125"/>
      <c r="F749" s="125"/>
      <c r="G749" s="125"/>
      <c r="H749" s="125"/>
      <c r="I749" s="125"/>
      <c r="J749" s="125"/>
      <c r="K749" s="125"/>
      <c r="L749" s="125"/>
      <c r="M749" s="125"/>
      <c r="N749" s="125"/>
      <c r="O749" s="125"/>
      <c r="P749" s="125"/>
      <c r="Q749" s="125"/>
      <c r="R749" s="125"/>
      <c r="S749" s="125"/>
      <c r="T749" s="125"/>
      <c r="U749" s="125"/>
      <c r="V749" s="125"/>
    </row>
    <row r="750" spans="1:22" ht="12">
      <c r="A750" s="125"/>
      <c r="B750" s="125"/>
      <c r="C750" s="125"/>
      <c r="D750" s="125"/>
      <c r="E750" s="125"/>
      <c r="F750" s="125"/>
      <c r="G750" s="125"/>
      <c r="H750" s="125"/>
      <c r="I750" s="125"/>
      <c r="J750" s="125"/>
      <c r="K750" s="125"/>
      <c r="L750" s="125"/>
      <c r="M750" s="125"/>
      <c r="N750" s="125"/>
      <c r="O750" s="125"/>
      <c r="P750" s="125"/>
      <c r="Q750" s="125"/>
      <c r="R750" s="125"/>
      <c r="S750" s="125"/>
      <c r="T750" s="125"/>
      <c r="U750" s="125"/>
      <c r="V750" s="125"/>
    </row>
    <row r="751" spans="1:22" ht="12">
      <c r="A751" s="125"/>
      <c r="B751" s="125"/>
      <c r="C751" s="125"/>
      <c r="D751" s="125"/>
      <c r="E751" s="125"/>
      <c r="F751" s="125"/>
      <c r="G751" s="125"/>
      <c r="H751" s="125"/>
      <c r="I751" s="125"/>
      <c r="J751" s="125"/>
      <c r="K751" s="125"/>
      <c r="L751" s="125"/>
      <c r="M751" s="125"/>
      <c r="N751" s="125"/>
      <c r="O751" s="125"/>
      <c r="P751" s="125"/>
      <c r="Q751" s="125"/>
      <c r="R751" s="125"/>
      <c r="S751" s="125"/>
      <c r="T751" s="125"/>
      <c r="U751" s="125"/>
      <c r="V751" s="125"/>
    </row>
    <row r="752" spans="1:22" ht="12">
      <c r="A752" s="125"/>
      <c r="B752" s="125"/>
      <c r="C752" s="125"/>
      <c r="D752" s="125"/>
      <c r="E752" s="125"/>
      <c r="F752" s="125"/>
      <c r="G752" s="125"/>
      <c r="H752" s="125"/>
      <c r="I752" s="125"/>
      <c r="J752" s="125"/>
      <c r="K752" s="125"/>
      <c r="L752" s="125"/>
      <c r="M752" s="125"/>
      <c r="N752" s="125"/>
      <c r="O752" s="125"/>
      <c r="P752" s="125"/>
      <c r="Q752" s="125"/>
      <c r="R752" s="125"/>
      <c r="S752" s="125"/>
      <c r="T752" s="125"/>
      <c r="U752" s="125"/>
      <c r="V752" s="125"/>
    </row>
    <row r="753" spans="1:22" ht="12">
      <c r="A753" s="125"/>
      <c r="B753" s="125"/>
      <c r="C753" s="125"/>
      <c r="D753" s="125"/>
      <c r="E753" s="125"/>
      <c r="F753" s="125"/>
      <c r="G753" s="125"/>
      <c r="H753" s="125"/>
      <c r="I753" s="125"/>
      <c r="J753" s="125"/>
      <c r="K753" s="125"/>
      <c r="L753" s="125"/>
      <c r="M753" s="125"/>
      <c r="N753" s="125"/>
      <c r="O753" s="125"/>
      <c r="P753" s="125"/>
      <c r="Q753" s="125"/>
      <c r="R753" s="125"/>
      <c r="S753" s="125"/>
      <c r="T753" s="125"/>
      <c r="U753" s="125"/>
      <c r="V753" s="125"/>
    </row>
    <row r="754" spans="1:22" ht="12">
      <c r="A754" s="125"/>
      <c r="B754" s="125"/>
      <c r="C754" s="125"/>
      <c r="D754" s="125"/>
      <c r="E754" s="125"/>
      <c r="F754" s="125"/>
      <c r="G754" s="125"/>
      <c r="H754" s="125"/>
      <c r="I754" s="125"/>
      <c r="J754" s="125"/>
      <c r="K754" s="125"/>
      <c r="L754" s="125"/>
      <c r="M754" s="125"/>
      <c r="N754" s="125"/>
      <c r="O754" s="125"/>
      <c r="P754" s="125"/>
      <c r="Q754" s="125"/>
      <c r="R754" s="125"/>
      <c r="S754" s="125"/>
      <c r="T754" s="125"/>
      <c r="U754" s="125"/>
      <c r="V754" s="125"/>
    </row>
    <row r="755" spans="1:22" ht="12">
      <c r="A755" s="125"/>
      <c r="B755" s="125"/>
      <c r="C755" s="125"/>
      <c r="D755" s="125"/>
      <c r="E755" s="125"/>
      <c r="F755" s="125"/>
      <c r="G755" s="125"/>
      <c r="H755" s="125"/>
      <c r="I755" s="125"/>
      <c r="J755" s="125"/>
      <c r="K755" s="125"/>
      <c r="L755" s="125"/>
      <c r="M755" s="125"/>
      <c r="N755" s="125"/>
      <c r="O755" s="125"/>
      <c r="P755" s="125"/>
      <c r="Q755" s="125"/>
      <c r="R755" s="125"/>
      <c r="S755" s="125"/>
      <c r="T755" s="125"/>
      <c r="U755" s="125"/>
      <c r="V755" s="125"/>
    </row>
    <row r="756" spans="1:22" ht="12">
      <c r="A756" s="125"/>
      <c r="B756" s="125"/>
      <c r="C756" s="125"/>
      <c r="D756" s="125"/>
      <c r="E756" s="125"/>
      <c r="F756" s="125"/>
      <c r="G756" s="125"/>
      <c r="H756" s="125"/>
      <c r="I756" s="125"/>
      <c r="J756" s="125"/>
      <c r="K756" s="125"/>
      <c r="L756" s="125"/>
      <c r="M756" s="125"/>
      <c r="N756" s="125"/>
      <c r="O756" s="125"/>
      <c r="P756" s="125"/>
      <c r="Q756" s="125"/>
      <c r="R756" s="125"/>
      <c r="S756" s="125"/>
      <c r="T756" s="125"/>
      <c r="U756" s="125"/>
      <c r="V756" s="125"/>
    </row>
    <row r="757" spans="1:22" ht="12">
      <c r="A757" s="125"/>
      <c r="B757" s="125"/>
      <c r="C757" s="125"/>
      <c r="D757" s="125"/>
      <c r="E757" s="125"/>
      <c r="F757" s="125"/>
      <c r="G757" s="125"/>
      <c r="H757" s="125"/>
      <c r="I757" s="125"/>
      <c r="J757" s="125"/>
      <c r="K757" s="125"/>
      <c r="L757" s="125"/>
      <c r="M757" s="125"/>
      <c r="N757" s="125"/>
      <c r="O757" s="125"/>
      <c r="P757" s="125"/>
      <c r="Q757" s="125"/>
      <c r="R757" s="125"/>
      <c r="S757" s="125"/>
      <c r="T757" s="125"/>
      <c r="U757" s="125"/>
      <c r="V757" s="125"/>
    </row>
    <row r="758" spans="1:22" ht="12">
      <c r="A758" s="125"/>
      <c r="B758" s="125"/>
      <c r="C758" s="125"/>
      <c r="D758" s="125"/>
      <c r="E758" s="125"/>
      <c r="F758" s="125"/>
      <c r="G758" s="125"/>
      <c r="H758" s="125"/>
      <c r="I758" s="125"/>
      <c r="J758" s="125"/>
      <c r="K758" s="125"/>
      <c r="L758" s="125"/>
      <c r="M758" s="125"/>
      <c r="N758" s="125"/>
      <c r="O758" s="125"/>
      <c r="P758" s="125"/>
      <c r="Q758" s="125"/>
      <c r="R758" s="125"/>
      <c r="S758" s="125"/>
      <c r="T758" s="125"/>
      <c r="U758" s="125"/>
      <c r="V758" s="125"/>
    </row>
    <row r="759" spans="1:22" ht="12">
      <c r="A759" s="125"/>
      <c r="B759" s="125"/>
      <c r="C759" s="125"/>
      <c r="D759" s="125"/>
      <c r="E759" s="125"/>
      <c r="F759" s="125"/>
      <c r="G759" s="125"/>
      <c r="H759" s="125"/>
      <c r="I759" s="125"/>
      <c r="J759" s="125"/>
      <c r="K759" s="125"/>
      <c r="L759" s="125"/>
      <c r="M759" s="125"/>
      <c r="N759" s="125"/>
      <c r="O759" s="125"/>
      <c r="P759" s="125"/>
      <c r="Q759" s="125"/>
      <c r="R759" s="125"/>
      <c r="S759" s="125"/>
      <c r="T759" s="125"/>
      <c r="U759" s="125"/>
      <c r="V759" s="125"/>
    </row>
    <row r="760" spans="1:22" ht="12">
      <c r="A760" s="125"/>
      <c r="B760" s="125"/>
      <c r="C760" s="125"/>
      <c r="D760" s="125"/>
      <c r="E760" s="125"/>
      <c r="F760" s="125"/>
      <c r="G760" s="125"/>
      <c r="H760" s="125"/>
      <c r="I760" s="125"/>
      <c r="J760" s="125"/>
      <c r="K760" s="125"/>
      <c r="L760" s="125"/>
      <c r="M760" s="125"/>
      <c r="N760" s="125"/>
      <c r="O760" s="125"/>
      <c r="P760" s="125"/>
      <c r="Q760" s="125"/>
      <c r="R760" s="125"/>
      <c r="S760" s="125"/>
      <c r="T760" s="125"/>
      <c r="U760" s="125"/>
      <c r="V760" s="125"/>
    </row>
    <row r="761" spans="1:22" ht="12">
      <c r="A761" s="125"/>
      <c r="B761" s="125"/>
      <c r="C761" s="125"/>
      <c r="D761" s="125"/>
      <c r="E761" s="125"/>
      <c r="F761" s="125"/>
      <c r="G761" s="125"/>
      <c r="H761" s="125"/>
      <c r="I761" s="125"/>
      <c r="J761" s="125"/>
      <c r="K761" s="125"/>
      <c r="L761" s="125"/>
      <c r="M761" s="125"/>
      <c r="N761" s="125"/>
      <c r="O761" s="125"/>
      <c r="P761" s="125"/>
      <c r="Q761" s="125"/>
      <c r="R761" s="125"/>
      <c r="S761" s="125"/>
      <c r="T761" s="125"/>
      <c r="U761" s="125"/>
      <c r="V761" s="125"/>
    </row>
    <row r="762" spans="1:22" ht="12">
      <c r="A762" s="125"/>
      <c r="B762" s="125"/>
      <c r="C762" s="125"/>
      <c r="D762" s="125"/>
      <c r="E762" s="125"/>
      <c r="F762" s="125"/>
      <c r="G762" s="125"/>
      <c r="H762" s="125"/>
      <c r="I762" s="125"/>
      <c r="J762" s="125"/>
      <c r="K762" s="125"/>
      <c r="L762" s="125"/>
      <c r="M762" s="125"/>
      <c r="N762" s="125"/>
      <c r="O762" s="125"/>
      <c r="P762" s="125"/>
      <c r="Q762" s="125"/>
      <c r="R762" s="125"/>
      <c r="S762" s="125"/>
      <c r="T762" s="125"/>
      <c r="U762" s="125"/>
      <c r="V762" s="125"/>
    </row>
    <row r="763" spans="1:22" ht="12">
      <c r="A763" s="125"/>
      <c r="B763" s="125"/>
      <c r="C763" s="125"/>
      <c r="D763" s="125"/>
      <c r="E763" s="125"/>
      <c r="F763" s="125"/>
      <c r="G763" s="125"/>
      <c r="H763" s="125"/>
      <c r="I763" s="125"/>
      <c r="J763" s="125"/>
      <c r="K763" s="125"/>
      <c r="L763" s="125"/>
      <c r="M763" s="125"/>
      <c r="N763" s="125"/>
      <c r="O763" s="125"/>
      <c r="P763" s="125"/>
      <c r="Q763" s="125"/>
      <c r="R763" s="125"/>
      <c r="S763" s="125"/>
      <c r="T763" s="125"/>
      <c r="U763" s="125"/>
      <c r="V763" s="125"/>
    </row>
    <row r="764" spans="1:22" ht="12">
      <c r="A764" s="125"/>
      <c r="B764" s="125"/>
      <c r="C764" s="125"/>
      <c r="D764" s="125"/>
      <c r="E764" s="125"/>
      <c r="F764" s="125"/>
      <c r="G764" s="125"/>
      <c r="H764" s="125"/>
      <c r="I764" s="125"/>
      <c r="J764" s="125"/>
      <c r="K764" s="125"/>
      <c r="L764" s="125"/>
      <c r="M764" s="125"/>
      <c r="N764" s="125"/>
      <c r="O764" s="125"/>
      <c r="P764" s="125"/>
      <c r="Q764" s="125"/>
      <c r="R764" s="125"/>
      <c r="S764" s="125"/>
      <c r="T764" s="125"/>
      <c r="U764" s="125"/>
      <c r="V764" s="125"/>
    </row>
    <row r="765" spans="1:22" ht="12">
      <c r="A765" s="125"/>
      <c r="B765" s="125"/>
      <c r="C765" s="125"/>
      <c r="D765" s="125"/>
      <c r="E765" s="125"/>
      <c r="F765" s="125"/>
      <c r="G765" s="125"/>
      <c r="H765" s="125"/>
      <c r="I765" s="125"/>
      <c r="J765" s="125"/>
      <c r="K765" s="125"/>
      <c r="L765" s="125"/>
      <c r="M765" s="125"/>
      <c r="N765" s="125"/>
      <c r="O765" s="125"/>
      <c r="P765" s="125"/>
      <c r="Q765" s="125"/>
      <c r="R765" s="125"/>
      <c r="S765" s="125"/>
      <c r="T765" s="125"/>
      <c r="U765" s="125"/>
      <c r="V765" s="125"/>
    </row>
    <row r="766" spans="1:22" ht="12">
      <c r="A766" s="125"/>
      <c r="B766" s="125"/>
      <c r="C766" s="125"/>
      <c r="D766" s="125"/>
      <c r="E766" s="125"/>
      <c r="F766" s="125"/>
      <c r="G766" s="125"/>
      <c r="H766" s="125"/>
      <c r="I766" s="125"/>
      <c r="J766" s="125"/>
      <c r="K766" s="125"/>
      <c r="L766" s="125"/>
      <c r="M766" s="125"/>
      <c r="N766" s="125"/>
      <c r="O766" s="125"/>
      <c r="P766" s="125"/>
      <c r="Q766" s="125"/>
      <c r="R766" s="125"/>
      <c r="S766" s="125"/>
      <c r="T766" s="125"/>
      <c r="U766" s="125"/>
      <c r="V766" s="125"/>
    </row>
    <row r="767" spans="1:22" ht="12">
      <c r="A767" s="125"/>
      <c r="B767" s="125"/>
      <c r="C767" s="125"/>
      <c r="D767" s="125"/>
      <c r="E767" s="125"/>
      <c r="F767" s="125"/>
      <c r="G767" s="125"/>
      <c r="H767" s="125"/>
      <c r="I767" s="125"/>
      <c r="J767" s="125"/>
      <c r="K767" s="125"/>
      <c r="L767" s="125"/>
      <c r="M767" s="125"/>
      <c r="N767" s="125"/>
      <c r="O767" s="125"/>
      <c r="P767" s="125"/>
      <c r="Q767" s="125"/>
      <c r="R767" s="125"/>
      <c r="S767" s="125"/>
      <c r="T767" s="125"/>
      <c r="U767" s="125"/>
      <c r="V767" s="125"/>
    </row>
    <row r="768" spans="1:22" ht="12">
      <c r="A768" s="125"/>
      <c r="B768" s="125"/>
      <c r="C768" s="125"/>
      <c r="D768" s="125"/>
      <c r="E768" s="125"/>
      <c r="F768" s="125"/>
      <c r="G768" s="125"/>
      <c r="H768" s="125"/>
      <c r="I768" s="125"/>
      <c r="J768" s="125"/>
      <c r="K768" s="125"/>
      <c r="L768" s="125"/>
      <c r="M768" s="125"/>
      <c r="N768" s="125"/>
      <c r="O768" s="125"/>
      <c r="P768" s="125"/>
      <c r="Q768" s="125"/>
      <c r="R768" s="125"/>
      <c r="S768" s="125"/>
      <c r="T768" s="125"/>
      <c r="U768" s="125"/>
      <c r="V768" s="125"/>
    </row>
    <row r="769" spans="1:22" ht="12">
      <c r="A769" s="125"/>
      <c r="B769" s="125"/>
      <c r="C769" s="125"/>
      <c r="D769" s="125"/>
      <c r="E769" s="125"/>
      <c r="F769" s="125"/>
      <c r="G769" s="125"/>
      <c r="H769" s="125"/>
      <c r="I769" s="125"/>
      <c r="J769" s="125"/>
      <c r="K769" s="125"/>
      <c r="L769" s="125"/>
      <c r="M769" s="125"/>
      <c r="N769" s="125"/>
      <c r="O769" s="125"/>
      <c r="P769" s="125"/>
      <c r="Q769" s="125"/>
      <c r="R769" s="125"/>
      <c r="S769" s="125"/>
      <c r="T769" s="125"/>
      <c r="U769" s="125"/>
      <c r="V769" s="125"/>
    </row>
    <row r="770" spans="1:22" ht="12">
      <c r="A770" s="125"/>
      <c r="B770" s="125"/>
      <c r="C770" s="125"/>
      <c r="D770" s="125"/>
      <c r="E770" s="125"/>
      <c r="F770" s="125"/>
      <c r="G770" s="125"/>
      <c r="H770" s="125"/>
      <c r="I770" s="125"/>
      <c r="J770" s="125"/>
      <c r="K770" s="125"/>
      <c r="L770" s="125"/>
      <c r="M770" s="125"/>
      <c r="N770" s="125"/>
      <c r="O770" s="125"/>
      <c r="P770" s="125"/>
      <c r="Q770" s="125"/>
      <c r="R770" s="125"/>
      <c r="S770" s="125"/>
      <c r="T770" s="125"/>
      <c r="U770" s="125"/>
      <c r="V770" s="125"/>
    </row>
    <row r="771" spans="1:22" ht="12">
      <c r="A771" s="125"/>
      <c r="B771" s="125"/>
      <c r="C771" s="125"/>
      <c r="D771" s="125"/>
      <c r="E771" s="125"/>
      <c r="F771" s="125"/>
      <c r="G771" s="125"/>
      <c r="H771" s="125"/>
      <c r="I771" s="125"/>
      <c r="J771" s="125"/>
      <c r="K771" s="125"/>
      <c r="L771" s="125"/>
      <c r="M771" s="125"/>
      <c r="N771" s="125"/>
      <c r="O771" s="125"/>
      <c r="P771" s="125"/>
      <c r="Q771" s="125"/>
      <c r="R771" s="125"/>
      <c r="S771" s="125"/>
      <c r="T771" s="125"/>
      <c r="U771" s="125"/>
      <c r="V771" s="125"/>
    </row>
    <row r="772" spans="1:22" ht="12">
      <c r="A772" s="125"/>
      <c r="B772" s="125"/>
      <c r="C772" s="125"/>
      <c r="D772" s="125"/>
      <c r="E772" s="125"/>
      <c r="F772" s="125"/>
      <c r="G772" s="125"/>
      <c r="H772" s="125"/>
      <c r="I772" s="125"/>
      <c r="J772" s="125"/>
      <c r="K772" s="125"/>
      <c r="L772" s="125"/>
      <c r="M772" s="125"/>
      <c r="N772" s="125"/>
      <c r="O772" s="125"/>
      <c r="P772" s="125"/>
      <c r="Q772" s="125"/>
      <c r="R772" s="125"/>
      <c r="S772" s="125"/>
      <c r="T772" s="125"/>
      <c r="U772" s="125"/>
      <c r="V772" s="125"/>
    </row>
    <row r="773" spans="1:22" ht="12">
      <c r="A773" s="125"/>
      <c r="B773" s="125"/>
      <c r="C773" s="125"/>
      <c r="D773" s="125"/>
      <c r="E773" s="125"/>
      <c r="F773" s="125"/>
      <c r="G773" s="125"/>
      <c r="H773" s="125"/>
      <c r="I773" s="125"/>
      <c r="J773" s="125"/>
      <c r="K773" s="125"/>
      <c r="L773" s="125"/>
      <c r="M773" s="125"/>
      <c r="N773" s="125"/>
      <c r="O773" s="125"/>
      <c r="P773" s="125"/>
      <c r="Q773" s="125"/>
      <c r="R773" s="125"/>
      <c r="S773" s="125"/>
      <c r="T773" s="125"/>
      <c r="U773" s="125"/>
      <c r="V773" s="125"/>
    </row>
    <row r="774" spans="1:22" ht="12">
      <c r="A774" s="125"/>
      <c r="B774" s="125"/>
      <c r="C774" s="125"/>
      <c r="D774" s="125"/>
      <c r="E774" s="125"/>
      <c r="F774" s="125"/>
      <c r="G774" s="125"/>
      <c r="H774" s="125"/>
      <c r="I774" s="125"/>
      <c r="J774" s="125"/>
      <c r="K774" s="125"/>
      <c r="L774" s="125"/>
      <c r="M774" s="125"/>
      <c r="N774" s="125"/>
      <c r="O774" s="125"/>
      <c r="P774" s="125"/>
      <c r="Q774" s="125"/>
      <c r="R774" s="125"/>
      <c r="S774" s="125"/>
      <c r="T774" s="125"/>
      <c r="U774" s="125"/>
      <c r="V774" s="125"/>
    </row>
    <row r="775" spans="1:22" ht="12">
      <c r="A775" s="125"/>
      <c r="B775" s="125"/>
      <c r="C775" s="125"/>
      <c r="D775" s="125"/>
      <c r="E775" s="125"/>
      <c r="F775" s="125"/>
      <c r="G775" s="125"/>
      <c r="H775" s="125"/>
      <c r="I775" s="125"/>
      <c r="J775" s="125"/>
      <c r="K775" s="125"/>
      <c r="L775" s="125"/>
      <c r="M775" s="125"/>
      <c r="N775" s="125"/>
      <c r="O775" s="125"/>
      <c r="P775" s="125"/>
      <c r="Q775" s="125"/>
      <c r="R775" s="125"/>
      <c r="S775" s="125"/>
      <c r="T775" s="125"/>
      <c r="U775" s="125"/>
      <c r="V775" s="125"/>
    </row>
    <row r="776" spans="1:22" ht="12">
      <c r="A776" s="125"/>
      <c r="B776" s="125"/>
      <c r="C776" s="125"/>
      <c r="D776" s="125"/>
      <c r="E776" s="125"/>
      <c r="F776" s="125"/>
      <c r="G776" s="125"/>
      <c r="H776" s="125"/>
      <c r="I776" s="125"/>
      <c r="J776" s="125"/>
      <c r="K776" s="125"/>
      <c r="L776" s="125"/>
      <c r="M776" s="125"/>
      <c r="N776" s="125"/>
      <c r="O776" s="125"/>
      <c r="P776" s="125"/>
      <c r="Q776" s="125"/>
      <c r="R776" s="125"/>
      <c r="S776" s="125"/>
      <c r="T776" s="125"/>
      <c r="U776" s="125"/>
      <c r="V776" s="125"/>
    </row>
    <row r="777" spans="1:22" ht="12">
      <c r="A777" s="125"/>
      <c r="B777" s="125"/>
      <c r="C777" s="125"/>
      <c r="D777" s="125"/>
      <c r="E777" s="125"/>
      <c r="F777" s="125"/>
      <c r="G777" s="125"/>
      <c r="H777" s="125"/>
      <c r="I777" s="125"/>
      <c r="J777" s="125"/>
      <c r="K777" s="125"/>
      <c r="L777" s="125"/>
      <c r="M777" s="125"/>
      <c r="N777" s="125"/>
      <c r="O777" s="125"/>
      <c r="P777" s="125"/>
      <c r="Q777" s="125"/>
      <c r="R777" s="125"/>
      <c r="S777" s="125"/>
      <c r="T777" s="125"/>
      <c r="U777" s="125"/>
      <c r="V777" s="125"/>
    </row>
    <row r="778" spans="1:22" ht="12">
      <c r="A778" s="125"/>
      <c r="B778" s="125"/>
      <c r="C778" s="125"/>
      <c r="D778" s="125"/>
      <c r="E778" s="125"/>
      <c r="F778" s="125"/>
      <c r="G778" s="125"/>
      <c r="H778" s="125"/>
      <c r="I778" s="125"/>
      <c r="J778" s="125"/>
      <c r="K778" s="125"/>
      <c r="L778" s="125"/>
      <c r="M778" s="125"/>
      <c r="N778" s="125"/>
      <c r="O778" s="125"/>
      <c r="P778" s="125"/>
      <c r="Q778" s="125"/>
      <c r="R778" s="125"/>
      <c r="S778" s="125"/>
      <c r="T778" s="125"/>
      <c r="U778" s="125"/>
      <c r="V778" s="125"/>
    </row>
    <row r="779" spans="1:22" ht="12">
      <c r="A779" s="125"/>
      <c r="B779" s="125"/>
      <c r="C779" s="125"/>
      <c r="D779" s="125"/>
      <c r="E779" s="125"/>
      <c r="F779" s="125"/>
      <c r="G779" s="125"/>
      <c r="H779" s="125"/>
      <c r="I779" s="125"/>
      <c r="J779" s="125"/>
      <c r="K779" s="125"/>
      <c r="L779" s="125"/>
      <c r="M779" s="125"/>
      <c r="N779" s="125"/>
      <c r="O779" s="125"/>
      <c r="P779" s="125"/>
      <c r="Q779" s="125"/>
      <c r="R779" s="125"/>
      <c r="S779" s="125"/>
      <c r="T779" s="125"/>
      <c r="U779" s="125"/>
      <c r="V779" s="125"/>
    </row>
    <row r="780" spans="1:22" ht="12">
      <c r="A780" s="125"/>
      <c r="B780" s="125"/>
      <c r="C780" s="125"/>
      <c r="D780" s="125"/>
      <c r="E780" s="125"/>
      <c r="F780" s="125"/>
      <c r="G780" s="125"/>
      <c r="H780" s="125"/>
      <c r="I780" s="125"/>
      <c r="J780" s="125"/>
      <c r="K780" s="125"/>
      <c r="L780" s="125"/>
      <c r="M780" s="125"/>
      <c r="N780" s="125"/>
      <c r="O780" s="125"/>
      <c r="P780" s="125"/>
      <c r="Q780" s="125"/>
      <c r="R780" s="125"/>
      <c r="S780" s="125"/>
      <c r="T780" s="125"/>
      <c r="U780" s="125"/>
      <c r="V780" s="125"/>
    </row>
    <row r="781" spans="1:22" ht="12">
      <c r="A781" s="125"/>
      <c r="B781" s="125"/>
      <c r="C781" s="125"/>
      <c r="D781" s="125"/>
      <c r="E781" s="125"/>
      <c r="F781" s="125"/>
      <c r="G781" s="125"/>
      <c r="H781" s="125"/>
      <c r="I781" s="125"/>
      <c r="J781" s="125"/>
      <c r="K781" s="125"/>
      <c r="L781" s="125"/>
      <c r="M781" s="125"/>
      <c r="N781" s="125"/>
      <c r="O781" s="125"/>
      <c r="P781" s="125"/>
      <c r="Q781" s="125"/>
      <c r="R781" s="125"/>
      <c r="S781" s="125"/>
      <c r="T781" s="125"/>
      <c r="U781" s="125"/>
      <c r="V781" s="125"/>
    </row>
    <row r="782" spans="1:22" ht="12">
      <c r="A782" s="125"/>
      <c r="B782" s="125"/>
      <c r="C782" s="125"/>
      <c r="D782" s="125"/>
      <c r="E782" s="125"/>
      <c r="F782" s="125"/>
      <c r="G782" s="125"/>
      <c r="H782" s="125"/>
      <c r="I782" s="125"/>
      <c r="J782" s="125"/>
      <c r="K782" s="125"/>
      <c r="L782" s="125"/>
      <c r="M782" s="125"/>
      <c r="N782" s="125"/>
      <c r="O782" s="125"/>
      <c r="P782" s="125"/>
      <c r="Q782" s="125"/>
      <c r="R782" s="125"/>
      <c r="S782" s="125"/>
      <c r="T782" s="125"/>
      <c r="U782" s="125"/>
      <c r="V782" s="125"/>
    </row>
    <row r="783" spans="1:22" ht="12">
      <c r="A783" s="125"/>
      <c r="B783" s="125"/>
      <c r="C783" s="125"/>
      <c r="D783" s="125"/>
      <c r="E783" s="125"/>
      <c r="F783" s="125"/>
      <c r="G783" s="125"/>
      <c r="H783" s="125"/>
      <c r="I783" s="125"/>
      <c r="J783" s="125"/>
      <c r="K783" s="125"/>
      <c r="L783" s="125"/>
      <c r="M783" s="125"/>
      <c r="N783" s="125"/>
      <c r="O783" s="125"/>
      <c r="P783" s="125"/>
      <c r="Q783" s="125"/>
      <c r="R783" s="125"/>
      <c r="S783" s="125"/>
      <c r="T783" s="125"/>
      <c r="U783" s="125"/>
      <c r="V783" s="125"/>
    </row>
    <row r="784" spans="1:22" ht="12">
      <c r="A784" s="125"/>
      <c r="B784" s="125"/>
      <c r="C784" s="125"/>
      <c r="D784" s="125"/>
      <c r="E784" s="125"/>
      <c r="F784" s="125"/>
      <c r="G784" s="125"/>
      <c r="H784" s="125"/>
      <c r="I784" s="125"/>
      <c r="J784" s="125"/>
      <c r="K784" s="125"/>
      <c r="L784" s="125"/>
      <c r="M784" s="125"/>
      <c r="N784" s="125"/>
      <c r="O784" s="125"/>
      <c r="P784" s="125"/>
      <c r="Q784" s="125"/>
      <c r="R784" s="125"/>
      <c r="S784" s="125"/>
      <c r="T784" s="125"/>
      <c r="U784" s="125"/>
      <c r="V784" s="125"/>
    </row>
    <row r="785" spans="1:22" ht="12">
      <c r="A785" s="125"/>
      <c r="B785" s="125"/>
      <c r="C785" s="125"/>
      <c r="D785" s="125"/>
      <c r="E785" s="125"/>
      <c r="F785" s="125"/>
      <c r="G785" s="125"/>
      <c r="H785" s="125"/>
      <c r="I785" s="125"/>
      <c r="J785" s="125"/>
      <c r="K785" s="125"/>
      <c r="L785" s="125"/>
      <c r="M785" s="125"/>
      <c r="N785" s="125"/>
      <c r="O785" s="125"/>
      <c r="P785" s="125"/>
      <c r="Q785" s="125"/>
      <c r="R785" s="125"/>
      <c r="S785" s="125"/>
      <c r="T785" s="125"/>
      <c r="U785" s="125"/>
      <c r="V785" s="125"/>
    </row>
    <row r="786" spans="1:22" ht="12">
      <c r="A786" s="125"/>
      <c r="B786" s="125"/>
      <c r="C786" s="125"/>
      <c r="D786" s="125"/>
      <c r="E786" s="125"/>
      <c r="F786" s="125"/>
      <c r="G786" s="125"/>
      <c r="H786" s="125"/>
      <c r="I786" s="125"/>
      <c r="J786" s="125"/>
      <c r="K786" s="125"/>
      <c r="L786" s="125"/>
      <c r="M786" s="125"/>
      <c r="N786" s="125"/>
      <c r="O786" s="125"/>
      <c r="P786" s="125"/>
      <c r="Q786" s="125"/>
      <c r="R786" s="125"/>
      <c r="S786" s="125"/>
      <c r="T786" s="125"/>
      <c r="U786" s="125"/>
      <c r="V786" s="125"/>
    </row>
    <row r="787" spans="1:22" ht="12">
      <c r="A787" s="125"/>
      <c r="B787" s="125"/>
      <c r="C787" s="125"/>
      <c r="D787" s="125"/>
      <c r="E787" s="125"/>
      <c r="F787" s="125"/>
      <c r="G787" s="125"/>
      <c r="H787" s="125"/>
      <c r="I787" s="125"/>
      <c r="J787" s="125"/>
      <c r="K787" s="125"/>
      <c r="L787" s="125"/>
      <c r="M787" s="125"/>
      <c r="N787" s="125"/>
      <c r="O787" s="125"/>
      <c r="P787" s="125"/>
      <c r="Q787" s="125"/>
      <c r="R787" s="125"/>
      <c r="S787" s="125"/>
      <c r="T787" s="125"/>
      <c r="U787" s="125"/>
      <c r="V787" s="125"/>
    </row>
    <row r="788" spans="1:22" ht="12">
      <c r="A788" s="125"/>
      <c r="B788" s="125"/>
      <c r="C788" s="125"/>
      <c r="D788" s="125"/>
      <c r="E788" s="125"/>
      <c r="F788" s="125"/>
      <c r="G788" s="125"/>
      <c r="H788" s="125"/>
      <c r="I788" s="125"/>
      <c r="J788" s="125"/>
      <c r="K788" s="125"/>
      <c r="L788" s="125"/>
      <c r="M788" s="125"/>
      <c r="N788" s="125"/>
      <c r="O788" s="125"/>
      <c r="P788" s="125"/>
      <c r="Q788" s="125"/>
      <c r="R788" s="125"/>
      <c r="S788" s="125"/>
      <c r="T788" s="125"/>
      <c r="U788" s="125"/>
      <c r="V788" s="125"/>
    </row>
    <row r="789" spans="1:22" ht="12">
      <c r="A789" s="125"/>
      <c r="B789" s="125"/>
      <c r="C789" s="125"/>
      <c r="D789" s="125"/>
      <c r="E789" s="125"/>
      <c r="F789" s="125"/>
      <c r="G789" s="125"/>
      <c r="H789" s="125"/>
      <c r="I789" s="125"/>
      <c r="J789" s="125"/>
      <c r="K789" s="125"/>
      <c r="L789" s="125"/>
      <c r="M789" s="125"/>
      <c r="N789" s="125"/>
      <c r="O789" s="125"/>
      <c r="P789" s="125"/>
      <c r="Q789" s="125"/>
      <c r="R789" s="125"/>
      <c r="S789" s="125"/>
      <c r="T789" s="125"/>
      <c r="U789" s="125"/>
      <c r="V789" s="125"/>
    </row>
    <row r="790" spans="1:22" ht="12">
      <c r="A790" s="125"/>
      <c r="B790" s="125"/>
      <c r="C790" s="125"/>
      <c r="D790" s="125"/>
      <c r="E790" s="125"/>
      <c r="F790" s="125"/>
      <c r="G790" s="125"/>
      <c r="H790" s="125"/>
      <c r="I790" s="125"/>
      <c r="J790" s="125"/>
      <c r="K790" s="125"/>
      <c r="L790" s="125"/>
      <c r="M790" s="125"/>
      <c r="N790" s="125"/>
      <c r="O790" s="125"/>
      <c r="P790" s="125"/>
      <c r="Q790" s="125"/>
      <c r="R790" s="125"/>
      <c r="S790" s="125"/>
      <c r="T790" s="125"/>
      <c r="U790" s="125"/>
      <c r="V790" s="125"/>
    </row>
    <row r="791" spans="1:22" ht="12">
      <c r="A791" s="125"/>
      <c r="B791" s="125"/>
      <c r="C791" s="125"/>
      <c r="D791" s="125"/>
      <c r="E791" s="125"/>
      <c r="F791" s="125"/>
      <c r="G791" s="125"/>
      <c r="H791" s="125"/>
      <c r="I791" s="125"/>
      <c r="J791" s="125"/>
      <c r="K791" s="125"/>
      <c r="L791" s="125"/>
      <c r="M791" s="125"/>
      <c r="N791" s="125"/>
      <c r="O791" s="125"/>
      <c r="P791" s="125"/>
      <c r="Q791" s="125"/>
      <c r="R791" s="125"/>
      <c r="S791" s="125"/>
      <c r="T791" s="125"/>
      <c r="U791" s="125"/>
      <c r="V791" s="125"/>
    </row>
    <row r="792" spans="1:22" ht="12">
      <c r="A792" s="125"/>
      <c r="B792" s="125"/>
      <c r="C792" s="125"/>
      <c r="D792" s="125"/>
      <c r="E792" s="125"/>
      <c r="F792" s="125"/>
      <c r="G792" s="125"/>
      <c r="H792" s="125"/>
      <c r="I792" s="125"/>
      <c r="J792" s="125"/>
      <c r="K792" s="125"/>
      <c r="L792" s="125"/>
      <c r="M792" s="125"/>
      <c r="N792" s="125"/>
      <c r="O792" s="125"/>
      <c r="P792" s="125"/>
      <c r="Q792" s="125"/>
      <c r="R792" s="125"/>
      <c r="S792" s="125"/>
      <c r="T792" s="125"/>
      <c r="U792" s="125"/>
      <c r="V792" s="125"/>
    </row>
    <row r="793" spans="1:22" ht="12">
      <c r="A793" s="125"/>
      <c r="B793" s="125"/>
      <c r="C793" s="125"/>
      <c r="D793" s="125"/>
      <c r="E793" s="125"/>
      <c r="F793" s="125"/>
      <c r="G793" s="125"/>
      <c r="H793" s="125"/>
      <c r="I793" s="125"/>
      <c r="J793" s="125"/>
      <c r="K793" s="125"/>
      <c r="L793" s="125"/>
      <c r="M793" s="125"/>
      <c r="N793" s="125"/>
      <c r="O793" s="125"/>
      <c r="P793" s="125"/>
      <c r="Q793" s="125"/>
      <c r="R793" s="125"/>
      <c r="S793" s="125"/>
      <c r="T793" s="125"/>
      <c r="U793" s="125"/>
      <c r="V793" s="125"/>
    </row>
    <row r="794" spans="1:22" ht="12">
      <c r="A794" s="125"/>
      <c r="B794" s="125"/>
      <c r="C794" s="125"/>
      <c r="D794" s="125"/>
      <c r="E794" s="125"/>
      <c r="F794" s="125"/>
      <c r="G794" s="125"/>
      <c r="H794" s="125"/>
      <c r="I794" s="125"/>
      <c r="J794" s="125"/>
      <c r="K794" s="125"/>
      <c r="L794" s="125"/>
      <c r="M794" s="125"/>
      <c r="N794" s="125"/>
      <c r="O794" s="125"/>
      <c r="P794" s="125"/>
      <c r="Q794" s="125"/>
      <c r="R794" s="125"/>
      <c r="S794" s="125"/>
      <c r="T794" s="125"/>
      <c r="U794" s="125"/>
      <c r="V794" s="125"/>
    </row>
    <row r="795" spans="1:22" ht="12">
      <c r="A795" s="125"/>
      <c r="B795" s="125"/>
      <c r="C795" s="125"/>
      <c r="D795" s="125"/>
      <c r="E795" s="125"/>
      <c r="F795" s="125"/>
      <c r="G795" s="125"/>
      <c r="H795" s="125"/>
      <c r="I795" s="125"/>
      <c r="J795" s="125"/>
      <c r="K795" s="125"/>
      <c r="L795" s="125"/>
      <c r="M795" s="125"/>
      <c r="N795" s="125"/>
      <c r="O795" s="125"/>
      <c r="P795" s="125"/>
      <c r="Q795" s="125"/>
      <c r="R795" s="125"/>
      <c r="S795" s="125"/>
      <c r="T795" s="125"/>
      <c r="U795" s="125"/>
      <c r="V795" s="125"/>
    </row>
    <row r="796" spans="1:22" ht="12">
      <c r="A796" s="125"/>
      <c r="B796" s="125"/>
      <c r="C796" s="125"/>
      <c r="D796" s="125"/>
      <c r="E796" s="125"/>
      <c r="F796" s="125"/>
      <c r="G796" s="125"/>
      <c r="H796" s="125"/>
      <c r="I796" s="125"/>
      <c r="J796" s="125"/>
      <c r="K796" s="125"/>
      <c r="L796" s="125"/>
      <c r="M796" s="125"/>
      <c r="N796" s="125"/>
      <c r="O796" s="125"/>
      <c r="P796" s="125"/>
      <c r="Q796" s="125"/>
      <c r="R796" s="125"/>
      <c r="S796" s="125"/>
      <c r="T796" s="125"/>
      <c r="U796" s="125"/>
      <c r="V796" s="125"/>
    </row>
    <row r="797" spans="1:22" ht="12">
      <c r="A797" s="125"/>
      <c r="B797" s="125"/>
      <c r="C797" s="125"/>
      <c r="D797" s="125"/>
      <c r="E797" s="125"/>
      <c r="F797" s="125"/>
      <c r="G797" s="125"/>
      <c r="H797" s="125"/>
      <c r="I797" s="125"/>
      <c r="J797" s="125"/>
      <c r="K797" s="125"/>
      <c r="L797" s="125"/>
      <c r="M797" s="125"/>
      <c r="N797" s="125"/>
      <c r="O797" s="125"/>
      <c r="P797" s="125"/>
      <c r="Q797" s="125"/>
      <c r="R797" s="125"/>
      <c r="S797" s="125"/>
      <c r="T797" s="125"/>
      <c r="U797" s="125"/>
      <c r="V797" s="125"/>
    </row>
    <row r="798" spans="1:22" ht="12">
      <c r="A798" s="125"/>
      <c r="B798" s="125"/>
      <c r="C798" s="125"/>
      <c r="D798" s="125"/>
      <c r="E798" s="125"/>
      <c r="F798" s="125"/>
      <c r="G798" s="125"/>
      <c r="H798" s="125"/>
      <c r="I798" s="125"/>
      <c r="J798" s="125"/>
      <c r="K798" s="125"/>
      <c r="L798" s="125"/>
      <c r="M798" s="125"/>
      <c r="N798" s="125"/>
      <c r="O798" s="125"/>
      <c r="P798" s="125"/>
      <c r="Q798" s="125"/>
      <c r="R798" s="125"/>
      <c r="S798" s="125"/>
      <c r="T798" s="125"/>
      <c r="U798" s="125"/>
      <c r="V798" s="125"/>
    </row>
    <row r="799" spans="1:22" ht="12">
      <c r="A799" s="125"/>
      <c r="B799" s="125"/>
      <c r="C799" s="125"/>
      <c r="D799" s="125"/>
      <c r="E799" s="125"/>
      <c r="F799" s="125"/>
      <c r="G799" s="125"/>
      <c r="H799" s="125"/>
      <c r="I799" s="125"/>
      <c r="J799" s="125"/>
      <c r="K799" s="125"/>
      <c r="L799" s="125"/>
      <c r="M799" s="125"/>
      <c r="N799" s="125"/>
      <c r="O799" s="125"/>
      <c r="P799" s="125"/>
      <c r="Q799" s="125"/>
      <c r="R799" s="125"/>
      <c r="S799" s="125"/>
      <c r="T799" s="125"/>
      <c r="U799" s="125"/>
      <c r="V799" s="125"/>
    </row>
    <row r="800" spans="1:22" ht="12">
      <c r="A800" s="125"/>
      <c r="B800" s="125"/>
      <c r="C800" s="125"/>
      <c r="D800" s="125"/>
      <c r="E800" s="125"/>
      <c r="F800" s="125"/>
      <c r="G800" s="125"/>
      <c r="H800" s="125"/>
      <c r="I800" s="125"/>
      <c r="J800" s="125"/>
      <c r="K800" s="125"/>
      <c r="L800" s="125"/>
      <c r="M800" s="125"/>
      <c r="N800" s="125"/>
      <c r="O800" s="125"/>
      <c r="P800" s="125"/>
      <c r="Q800" s="125"/>
      <c r="R800" s="125"/>
      <c r="S800" s="125"/>
      <c r="T800" s="125"/>
      <c r="U800" s="125"/>
      <c r="V800" s="125"/>
    </row>
    <row r="801" spans="1:22" ht="12">
      <c r="A801" s="125"/>
      <c r="B801" s="125"/>
      <c r="C801" s="125"/>
      <c r="D801" s="125"/>
      <c r="E801" s="125"/>
      <c r="F801" s="125"/>
      <c r="G801" s="125"/>
      <c r="H801" s="125"/>
      <c r="I801" s="125"/>
      <c r="J801" s="125"/>
      <c r="K801" s="125"/>
      <c r="L801" s="125"/>
      <c r="M801" s="125"/>
      <c r="N801" s="125"/>
      <c r="O801" s="125"/>
      <c r="P801" s="125"/>
      <c r="Q801" s="125"/>
      <c r="R801" s="125"/>
      <c r="S801" s="125"/>
      <c r="T801" s="125"/>
      <c r="U801" s="125"/>
      <c r="V801" s="125"/>
    </row>
    <row r="802" spans="1:22" ht="12">
      <c r="A802" s="125"/>
      <c r="B802" s="125"/>
      <c r="C802" s="125"/>
      <c r="D802" s="125"/>
      <c r="E802" s="125"/>
      <c r="F802" s="125"/>
      <c r="G802" s="125"/>
      <c r="H802" s="125"/>
      <c r="I802" s="125"/>
      <c r="J802" s="125"/>
      <c r="K802" s="125"/>
      <c r="L802" s="125"/>
      <c r="M802" s="125"/>
      <c r="N802" s="125"/>
      <c r="O802" s="125"/>
      <c r="P802" s="125"/>
      <c r="Q802" s="125"/>
      <c r="R802" s="125"/>
      <c r="S802" s="125"/>
      <c r="T802" s="125"/>
      <c r="U802" s="125"/>
      <c r="V802" s="125"/>
    </row>
    <row r="803" spans="1:22" ht="12">
      <c r="A803" s="125"/>
      <c r="B803" s="125"/>
      <c r="C803" s="125"/>
      <c r="D803" s="125"/>
      <c r="E803" s="125"/>
      <c r="F803" s="125"/>
      <c r="G803" s="125"/>
      <c r="H803" s="125"/>
      <c r="I803" s="125"/>
      <c r="J803" s="125"/>
      <c r="K803" s="125"/>
      <c r="L803" s="125"/>
      <c r="M803" s="125"/>
      <c r="N803" s="125"/>
      <c r="O803" s="125"/>
      <c r="P803" s="125"/>
      <c r="Q803" s="125"/>
      <c r="R803" s="125"/>
      <c r="S803" s="125"/>
      <c r="T803" s="125"/>
      <c r="U803" s="125"/>
      <c r="V803" s="125"/>
    </row>
    <row r="804" spans="1:22" ht="12">
      <c r="A804" s="125"/>
      <c r="B804" s="125"/>
      <c r="C804" s="125"/>
      <c r="D804" s="125"/>
      <c r="E804" s="125"/>
      <c r="F804" s="125"/>
      <c r="G804" s="125"/>
      <c r="H804" s="125"/>
      <c r="I804" s="125"/>
      <c r="J804" s="125"/>
      <c r="K804" s="125"/>
      <c r="L804" s="125"/>
      <c r="M804" s="125"/>
      <c r="N804" s="125"/>
      <c r="O804" s="125"/>
      <c r="P804" s="125"/>
      <c r="Q804" s="125"/>
      <c r="R804" s="125"/>
      <c r="S804" s="125"/>
      <c r="T804" s="125"/>
      <c r="U804" s="125"/>
      <c r="V804" s="125"/>
    </row>
    <row r="805" spans="1:22" ht="12">
      <c r="A805" s="125"/>
      <c r="B805" s="125"/>
      <c r="C805" s="125"/>
      <c r="D805" s="125"/>
      <c r="E805" s="125"/>
      <c r="F805" s="125"/>
      <c r="G805" s="125"/>
      <c r="H805" s="125"/>
      <c r="I805" s="125"/>
      <c r="J805" s="125"/>
      <c r="K805" s="125"/>
      <c r="L805" s="125"/>
      <c r="M805" s="125"/>
      <c r="N805" s="125"/>
      <c r="O805" s="125"/>
      <c r="P805" s="125"/>
      <c r="Q805" s="125"/>
      <c r="R805" s="125"/>
      <c r="S805" s="125"/>
      <c r="T805" s="125"/>
      <c r="U805" s="125"/>
      <c r="V805" s="125"/>
    </row>
    <row r="806" spans="1:22" ht="12">
      <c r="A806" s="125"/>
      <c r="B806" s="125"/>
      <c r="C806" s="125"/>
      <c r="D806" s="125"/>
      <c r="E806" s="125"/>
      <c r="F806" s="125"/>
      <c r="G806" s="125"/>
      <c r="H806" s="125"/>
      <c r="I806" s="125"/>
      <c r="J806" s="125"/>
      <c r="K806" s="125"/>
      <c r="L806" s="125"/>
      <c r="M806" s="125"/>
      <c r="N806" s="125"/>
      <c r="O806" s="125"/>
      <c r="P806" s="125"/>
      <c r="Q806" s="125"/>
      <c r="R806" s="125"/>
      <c r="S806" s="125"/>
      <c r="T806" s="125"/>
      <c r="U806" s="125"/>
      <c r="V806" s="125"/>
    </row>
    <row r="807" spans="1:22" ht="12">
      <c r="A807" s="125"/>
      <c r="B807" s="125"/>
      <c r="C807" s="125"/>
      <c r="D807" s="125"/>
      <c r="E807" s="125"/>
      <c r="F807" s="125"/>
      <c r="G807" s="125"/>
      <c r="H807" s="125"/>
      <c r="I807" s="125"/>
      <c r="J807" s="125"/>
      <c r="K807" s="125"/>
      <c r="L807" s="125"/>
      <c r="M807" s="125"/>
      <c r="N807" s="125"/>
      <c r="O807" s="125"/>
      <c r="P807" s="125"/>
      <c r="Q807" s="125"/>
      <c r="R807" s="125"/>
      <c r="S807" s="125"/>
      <c r="T807" s="125"/>
      <c r="U807" s="125"/>
      <c r="V807" s="125"/>
    </row>
    <row r="808" spans="1:22" ht="12">
      <c r="A808" s="125"/>
      <c r="B808" s="125"/>
      <c r="C808" s="125"/>
      <c r="D808" s="125"/>
      <c r="E808" s="125"/>
      <c r="F808" s="125"/>
      <c r="G808" s="125"/>
      <c r="H808" s="125"/>
      <c r="I808" s="125"/>
      <c r="J808" s="125"/>
      <c r="K808" s="125"/>
      <c r="L808" s="125"/>
      <c r="M808" s="125"/>
      <c r="N808" s="125"/>
      <c r="O808" s="125"/>
      <c r="P808" s="125"/>
      <c r="Q808" s="125"/>
      <c r="R808" s="125"/>
      <c r="S808" s="125"/>
      <c r="T808" s="125"/>
      <c r="U808" s="125"/>
      <c r="V808" s="125"/>
    </row>
    <row r="809" spans="1:22" ht="12">
      <c r="A809" s="125"/>
      <c r="B809" s="125"/>
      <c r="C809" s="125"/>
      <c r="D809" s="125"/>
      <c r="E809" s="125"/>
      <c r="F809" s="125"/>
      <c r="G809" s="125"/>
      <c r="H809" s="125"/>
      <c r="I809" s="125"/>
      <c r="J809" s="125"/>
      <c r="K809" s="125"/>
      <c r="L809" s="125"/>
      <c r="M809" s="125"/>
      <c r="N809" s="125"/>
      <c r="O809" s="125"/>
      <c r="P809" s="125"/>
      <c r="Q809" s="125"/>
      <c r="R809" s="125"/>
      <c r="S809" s="125"/>
      <c r="T809" s="125"/>
      <c r="U809" s="125"/>
      <c r="V809" s="125"/>
    </row>
    <row r="810" spans="1:22" ht="12">
      <c r="A810" s="125"/>
      <c r="B810" s="125"/>
      <c r="C810" s="125"/>
      <c r="D810" s="125"/>
      <c r="E810" s="125"/>
      <c r="F810" s="125"/>
      <c r="G810" s="125"/>
      <c r="H810" s="125"/>
      <c r="I810" s="125"/>
      <c r="J810" s="125"/>
      <c r="K810" s="125"/>
      <c r="L810" s="125"/>
      <c r="M810" s="125"/>
      <c r="N810" s="125"/>
      <c r="O810" s="125"/>
      <c r="P810" s="125"/>
      <c r="Q810" s="125"/>
      <c r="R810" s="125"/>
      <c r="S810" s="125"/>
      <c r="T810" s="125"/>
      <c r="U810" s="125"/>
      <c r="V810" s="125"/>
    </row>
    <row r="811" spans="1:22" ht="12">
      <c r="A811" s="125"/>
      <c r="B811" s="125"/>
      <c r="C811" s="125"/>
      <c r="D811" s="125"/>
      <c r="E811" s="125"/>
      <c r="F811" s="125"/>
      <c r="G811" s="125"/>
      <c r="H811" s="125"/>
      <c r="I811" s="125"/>
      <c r="J811" s="125"/>
      <c r="K811" s="125"/>
      <c r="L811" s="125"/>
      <c r="M811" s="125"/>
      <c r="N811" s="125"/>
      <c r="O811" s="125"/>
      <c r="P811" s="125"/>
      <c r="Q811" s="125"/>
      <c r="R811" s="125"/>
      <c r="S811" s="125"/>
      <c r="T811" s="125"/>
      <c r="U811" s="125"/>
      <c r="V811" s="125"/>
    </row>
    <row r="812" spans="1:22" ht="12">
      <c r="A812" s="125"/>
      <c r="B812" s="125"/>
      <c r="C812" s="125"/>
      <c r="D812" s="125"/>
      <c r="E812" s="125"/>
      <c r="F812" s="125"/>
      <c r="G812" s="125"/>
      <c r="H812" s="125"/>
      <c r="I812" s="125"/>
      <c r="J812" s="125"/>
      <c r="K812" s="125"/>
      <c r="L812" s="125"/>
      <c r="M812" s="125"/>
      <c r="N812" s="125"/>
      <c r="O812" s="125"/>
      <c r="P812" s="125"/>
      <c r="Q812" s="125"/>
      <c r="R812" s="125"/>
      <c r="S812" s="125"/>
      <c r="T812" s="125"/>
      <c r="U812" s="125"/>
      <c r="V812" s="125"/>
    </row>
    <row r="813" spans="1:22" ht="12">
      <c r="A813" s="125"/>
      <c r="B813" s="125"/>
      <c r="C813" s="125"/>
      <c r="D813" s="125"/>
      <c r="E813" s="125"/>
      <c r="F813" s="125"/>
      <c r="G813" s="125"/>
      <c r="H813" s="125"/>
      <c r="I813" s="125"/>
      <c r="J813" s="125"/>
      <c r="K813" s="125"/>
      <c r="L813" s="125"/>
      <c r="M813" s="125"/>
      <c r="N813" s="125"/>
      <c r="O813" s="125"/>
      <c r="P813" s="125"/>
      <c r="Q813" s="125"/>
      <c r="R813" s="125"/>
      <c r="S813" s="125"/>
      <c r="T813" s="125"/>
      <c r="U813" s="125"/>
      <c r="V813" s="125"/>
    </row>
    <row r="814" spans="1:22" ht="12">
      <c r="A814" s="125"/>
      <c r="B814" s="125"/>
      <c r="C814" s="125"/>
      <c r="D814" s="125"/>
      <c r="E814" s="125"/>
      <c r="F814" s="125"/>
      <c r="G814" s="125"/>
      <c r="H814" s="125"/>
      <c r="I814" s="125"/>
      <c r="J814" s="125"/>
      <c r="K814" s="125"/>
      <c r="L814" s="125"/>
      <c r="M814" s="125"/>
      <c r="N814" s="125"/>
      <c r="O814" s="125"/>
      <c r="P814" s="125"/>
      <c r="Q814" s="125"/>
      <c r="R814" s="125"/>
      <c r="S814" s="125"/>
      <c r="T814" s="125"/>
      <c r="U814" s="125"/>
      <c r="V814" s="125"/>
    </row>
    <row r="815" spans="1:22" ht="12">
      <c r="A815" s="125"/>
      <c r="B815" s="125"/>
      <c r="C815" s="125"/>
      <c r="D815" s="125"/>
      <c r="E815" s="125"/>
      <c r="F815" s="125"/>
      <c r="G815" s="125"/>
      <c r="H815" s="125"/>
      <c r="I815" s="125"/>
      <c r="J815" s="125"/>
      <c r="K815" s="125"/>
      <c r="L815" s="125"/>
      <c r="M815" s="125"/>
      <c r="N815" s="125"/>
      <c r="O815" s="125"/>
      <c r="P815" s="125"/>
      <c r="Q815" s="125"/>
      <c r="R815" s="125"/>
      <c r="S815" s="125"/>
      <c r="T815" s="125"/>
      <c r="U815" s="125"/>
      <c r="V815" s="125"/>
    </row>
    <row r="816" spans="1:22" ht="12">
      <c r="A816" s="125"/>
      <c r="B816" s="125"/>
      <c r="C816" s="125"/>
      <c r="D816" s="125"/>
      <c r="E816" s="125"/>
      <c r="F816" s="125"/>
      <c r="G816" s="125"/>
      <c r="H816" s="125"/>
      <c r="I816" s="125"/>
      <c r="J816" s="125"/>
      <c r="K816" s="125"/>
      <c r="L816" s="125"/>
      <c r="M816" s="125"/>
      <c r="N816" s="125"/>
      <c r="O816" s="125"/>
      <c r="P816" s="125"/>
      <c r="Q816" s="125"/>
      <c r="R816" s="125"/>
      <c r="S816" s="125"/>
      <c r="T816" s="125"/>
      <c r="U816" s="125"/>
      <c r="V816" s="125"/>
    </row>
    <row r="817" spans="1:22" ht="12">
      <c r="A817" s="125"/>
      <c r="B817" s="125"/>
      <c r="C817" s="125"/>
      <c r="D817" s="125"/>
      <c r="E817" s="125"/>
      <c r="F817" s="125"/>
      <c r="G817" s="125"/>
      <c r="H817" s="125"/>
      <c r="I817" s="125"/>
      <c r="J817" s="125"/>
      <c r="K817" s="125"/>
      <c r="L817" s="125"/>
      <c r="M817" s="125"/>
      <c r="N817" s="125"/>
      <c r="O817" s="125"/>
      <c r="P817" s="125"/>
      <c r="Q817" s="125"/>
      <c r="R817" s="125"/>
      <c r="S817" s="125"/>
      <c r="T817" s="125"/>
      <c r="U817" s="125"/>
      <c r="V817" s="125"/>
    </row>
    <row r="818" spans="1:22" ht="12">
      <c r="A818" s="125"/>
      <c r="B818" s="125"/>
      <c r="C818" s="125"/>
      <c r="D818" s="125"/>
      <c r="E818" s="125"/>
      <c r="F818" s="125"/>
      <c r="G818" s="125"/>
      <c r="H818" s="125"/>
      <c r="I818" s="125"/>
      <c r="J818" s="125"/>
      <c r="K818" s="125"/>
      <c r="L818" s="125"/>
      <c r="M818" s="125"/>
      <c r="N818" s="125"/>
      <c r="O818" s="125"/>
      <c r="P818" s="125"/>
      <c r="Q818" s="125"/>
      <c r="R818" s="125"/>
      <c r="S818" s="125"/>
      <c r="T818" s="125"/>
      <c r="U818" s="125"/>
      <c r="V818" s="125"/>
    </row>
    <row r="819" spans="1:22" ht="12">
      <c r="A819" s="125"/>
      <c r="B819" s="125"/>
      <c r="C819" s="125"/>
      <c r="D819" s="125"/>
      <c r="E819" s="125"/>
      <c r="F819" s="125"/>
      <c r="G819" s="125"/>
      <c r="H819" s="125"/>
      <c r="I819" s="125"/>
      <c r="J819" s="125"/>
      <c r="K819" s="125"/>
      <c r="L819" s="125"/>
      <c r="M819" s="125"/>
      <c r="N819" s="125"/>
      <c r="O819" s="125"/>
      <c r="P819" s="125"/>
      <c r="Q819" s="125"/>
      <c r="R819" s="125"/>
      <c r="S819" s="125"/>
      <c r="T819" s="125"/>
      <c r="U819" s="125"/>
      <c r="V819" s="125"/>
    </row>
    <row r="820" spans="1:22" ht="12">
      <c r="A820" s="125"/>
      <c r="B820" s="125"/>
      <c r="C820" s="125"/>
      <c r="D820" s="125"/>
      <c r="E820" s="125"/>
      <c r="F820" s="125"/>
      <c r="G820" s="125"/>
      <c r="H820" s="125"/>
      <c r="I820" s="125"/>
      <c r="J820" s="125"/>
      <c r="K820" s="125"/>
      <c r="L820" s="125"/>
      <c r="M820" s="125"/>
      <c r="N820" s="125"/>
      <c r="O820" s="125"/>
      <c r="P820" s="125"/>
      <c r="Q820" s="125"/>
      <c r="R820" s="125"/>
      <c r="S820" s="125"/>
      <c r="T820" s="125"/>
      <c r="U820" s="125"/>
      <c r="V820" s="125"/>
    </row>
    <row r="821" spans="1:22" ht="12">
      <c r="A821" s="125"/>
      <c r="B821" s="125"/>
      <c r="C821" s="125"/>
      <c r="D821" s="125"/>
      <c r="E821" s="125"/>
      <c r="F821" s="125"/>
      <c r="G821" s="125"/>
      <c r="H821" s="125"/>
      <c r="I821" s="125"/>
      <c r="J821" s="125"/>
      <c r="K821" s="125"/>
      <c r="L821" s="125"/>
      <c r="M821" s="125"/>
      <c r="N821" s="125"/>
      <c r="O821" s="125"/>
      <c r="P821" s="125"/>
      <c r="Q821" s="125"/>
      <c r="R821" s="125"/>
      <c r="S821" s="125"/>
      <c r="T821" s="125"/>
      <c r="U821" s="125"/>
      <c r="V821" s="125"/>
    </row>
    <row r="822" spans="1:22" ht="12">
      <c r="A822" s="125"/>
      <c r="B822" s="125"/>
      <c r="C822" s="125"/>
      <c r="D822" s="125"/>
      <c r="E822" s="125"/>
      <c r="F822" s="125"/>
      <c r="G822" s="125"/>
      <c r="H822" s="125"/>
      <c r="I822" s="125"/>
      <c r="J822" s="125"/>
      <c r="K822" s="125"/>
      <c r="L822" s="125"/>
      <c r="M822" s="125"/>
      <c r="N822" s="125"/>
      <c r="O822" s="125"/>
      <c r="P822" s="125"/>
      <c r="Q822" s="125"/>
      <c r="R822" s="125"/>
      <c r="S822" s="125"/>
      <c r="T822" s="125"/>
      <c r="U822" s="125"/>
      <c r="V822" s="125"/>
    </row>
    <row r="823" spans="1:22" ht="12">
      <c r="A823" s="125"/>
      <c r="B823" s="125"/>
      <c r="C823" s="125"/>
      <c r="D823" s="125"/>
      <c r="E823" s="125"/>
      <c r="F823" s="125"/>
      <c r="G823" s="125"/>
      <c r="H823" s="125"/>
      <c r="I823" s="125"/>
      <c r="J823" s="125"/>
      <c r="K823" s="125"/>
      <c r="L823" s="125"/>
      <c r="M823" s="125"/>
      <c r="N823" s="125"/>
      <c r="O823" s="125"/>
      <c r="P823" s="125"/>
      <c r="Q823" s="125"/>
      <c r="R823" s="125"/>
      <c r="S823" s="125"/>
      <c r="T823" s="125"/>
      <c r="U823" s="125"/>
      <c r="V823" s="125"/>
    </row>
    <row r="824" spans="1:22" ht="12">
      <c r="A824" s="125"/>
      <c r="B824" s="125"/>
      <c r="C824" s="125"/>
      <c r="D824" s="125"/>
      <c r="E824" s="125"/>
      <c r="F824" s="125"/>
      <c r="G824" s="125"/>
      <c r="H824" s="125"/>
      <c r="I824" s="125"/>
      <c r="J824" s="125"/>
      <c r="K824" s="125"/>
      <c r="L824" s="125"/>
      <c r="M824" s="125"/>
      <c r="N824" s="125"/>
      <c r="O824" s="125"/>
      <c r="P824" s="125"/>
      <c r="Q824" s="125"/>
      <c r="R824" s="125"/>
      <c r="S824" s="125"/>
      <c r="T824" s="125"/>
      <c r="U824" s="125"/>
      <c r="V824" s="125"/>
    </row>
    <row r="825" spans="1:22" ht="12">
      <c r="A825" s="125"/>
      <c r="B825" s="125"/>
      <c r="C825" s="125"/>
      <c r="D825" s="125"/>
      <c r="E825" s="125"/>
      <c r="F825" s="125"/>
      <c r="G825" s="125"/>
      <c r="H825" s="125"/>
      <c r="I825" s="125"/>
      <c r="J825" s="125"/>
      <c r="K825" s="125"/>
      <c r="L825" s="125"/>
      <c r="M825" s="125"/>
      <c r="N825" s="125"/>
      <c r="O825" s="125"/>
      <c r="P825" s="125"/>
      <c r="Q825" s="125"/>
      <c r="R825" s="125"/>
      <c r="S825" s="125"/>
      <c r="T825" s="125"/>
      <c r="U825" s="125"/>
      <c r="V825" s="125"/>
    </row>
    <row r="826" spans="1:22" ht="12">
      <c r="A826" s="125"/>
      <c r="B826" s="125"/>
      <c r="C826" s="125"/>
      <c r="D826" s="125"/>
      <c r="E826" s="125"/>
      <c r="F826" s="125"/>
      <c r="G826" s="125"/>
      <c r="H826" s="125"/>
      <c r="I826" s="125"/>
      <c r="J826" s="125"/>
      <c r="K826" s="125"/>
      <c r="L826" s="125"/>
      <c r="M826" s="125"/>
      <c r="N826" s="125"/>
      <c r="O826" s="125"/>
      <c r="P826" s="125"/>
      <c r="Q826" s="125"/>
      <c r="R826" s="125"/>
      <c r="S826" s="125"/>
      <c r="T826" s="125"/>
      <c r="U826" s="125"/>
      <c r="V826" s="125"/>
    </row>
    <row r="827" spans="1:22" ht="12">
      <c r="A827" s="125"/>
      <c r="B827" s="125"/>
      <c r="C827" s="125"/>
      <c r="D827" s="125"/>
      <c r="E827" s="125"/>
      <c r="F827" s="125"/>
      <c r="G827" s="125"/>
      <c r="H827" s="125"/>
      <c r="I827" s="125"/>
      <c r="J827" s="125"/>
      <c r="K827" s="125"/>
      <c r="L827" s="125"/>
      <c r="M827" s="125"/>
      <c r="N827" s="125"/>
      <c r="O827" s="125"/>
      <c r="P827" s="125"/>
      <c r="Q827" s="125"/>
      <c r="R827" s="125"/>
      <c r="S827" s="125"/>
      <c r="T827" s="125"/>
      <c r="U827" s="125"/>
      <c r="V827" s="125"/>
    </row>
    <row r="828" spans="1:22" ht="12">
      <c r="A828" s="125"/>
      <c r="B828" s="125"/>
      <c r="C828" s="125"/>
      <c r="D828" s="125"/>
      <c r="E828" s="125"/>
      <c r="F828" s="125"/>
      <c r="G828" s="125"/>
      <c r="H828" s="125"/>
      <c r="I828" s="125"/>
      <c r="J828" s="125"/>
      <c r="K828" s="125"/>
      <c r="L828" s="125"/>
      <c r="M828" s="125"/>
      <c r="N828" s="125"/>
      <c r="O828" s="125"/>
      <c r="P828" s="125"/>
      <c r="Q828" s="125"/>
      <c r="R828" s="125"/>
      <c r="S828" s="125"/>
      <c r="T828" s="125"/>
      <c r="U828" s="125"/>
      <c r="V828" s="125"/>
    </row>
    <row r="829" spans="1:22" ht="12">
      <c r="A829" s="125"/>
      <c r="B829" s="125"/>
      <c r="C829" s="125"/>
      <c r="D829" s="125"/>
      <c r="E829" s="125"/>
      <c r="F829" s="125"/>
      <c r="G829" s="125"/>
      <c r="H829" s="125"/>
      <c r="I829" s="125"/>
      <c r="J829" s="125"/>
      <c r="K829" s="125"/>
      <c r="L829" s="125"/>
      <c r="M829" s="125"/>
      <c r="N829" s="125"/>
      <c r="O829" s="125"/>
      <c r="P829" s="125"/>
      <c r="Q829" s="125"/>
      <c r="R829" s="125"/>
      <c r="S829" s="125"/>
      <c r="T829" s="125"/>
      <c r="U829" s="125"/>
      <c r="V829" s="125"/>
    </row>
    <row r="830" spans="1:22" ht="12">
      <c r="A830" s="125"/>
      <c r="B830" s="125"/>
      <c r="C830" s="125"/>
      <c r="D830" s="125"/>
      <c r="E830" s="125"/>
      <c r="F830" s="125"/>
      <c r="G830" s="125"/>
      <c r="H830" s="125"/>
      <c r="I830" s="125"/>
      <c r="J830" s="125"/>
      <c r="K830" s="125"/>
      <c r="L830" s="125"/>
      <c r="M830" s="125"/>
      <c r="N830" s="125"/>
      <c r="O830" s="125"/>
      <c r="P830" s="125"/>
      <c r="Q830" s="125"/>
      <c r="R830" s="125"/>
      <c r="S830" s="125"/>
      <c r="T830" s="125"/>
      <c r="U830" s="125"/>
      <c r="V830" s="125"/>
    </row>
    <row r="831" spans="1:22" ht="12">
      <c r="A831" s="125"/>
      <c r="B831" s="125"/>
      <c r="C831" s="125"/>
      <c r="D831" s="125"/>
      <c r="E831" s="125"/>
      <c r="F831" s="125"/>
      <c r="G831" s="125"/>
      <c r="H831" s="125"/>
      <c r="I831" s="125"/>
      <c r="J831" s="125"/>
      <c r="K831" s="125"/>
      <c r="L831" s="125"/>
      <c r="M831" s="125"/>
      <c r="N831" s="125"/>
      <c r="O831" s="125"/>
      <c r="P831" s="125"/>
      <c r="Q831" s="125"/>
      <c r="R831" s="125"/>
      <c r="S831" s="125"/>
      <c r="T831" s="125"/>
      <c r="U831" s="125"/>
      <c r="V831" s="125"/>
    </row>
    <row r="832" spans="1:22" ht="12">
      <c r="A832" s="125"/>
      <c r="B832" s="125"/>
      <c r="C832" s="125"/>
      <c r="D832" s="125"/>
      <c r="E832" s="125"/>
      <c r="F832" s="125"/>
      <c r="G832" s="125"/>
      <c r="H832" s="125"/>
      <c r="I832" s="125"/>
      <c r="J832" s="125"/>
      <c r="K832" s="125"/>
      <c r="L832" s="125"/>
      <c r="M832" s="125"/>
      <c r="N832" s="125"/>
      <c r="O832" s="125"/>
      <c r="P832" s="125"/>
      <c r="Q832" s="125"/>
      <c r="R832" s="125"/>
      <c r="S832" s="125"/>
      <c r="T832" s="125"/>
      <c r="U832" s="125"/>
      <c r="V832" s="125"/>
    </row>
    <row r="833" spans="1:22" ht="12">
      <c r="A833" s="125"/>
      <c r="B833" s="125"/>
      <c r="C833" s="125"/>
      <c r="D833" s="125"/>
      <c r="E833" s="125"/>
      <c r="F833" s="125"/>
      <c r="G833" s="125"/>
      <c r="H833" s="125"/>
      <c r="I833" s="125"/>
      <c r="J833" s="125"/>
      <c r="K833" s="125"/>
      <c r="L833" s="125"/>
      <c r="M833" s="125"/>
      <c r="N833" s="125"/>
      <c r="O833" s="125"/>
      <c r="P833" s="125"/>
      <c r="Q833" s="125"/>
      <c r="R833" s="125"/>
      <c r="S833" s="125"/>
      <c r="T833" s="125"/>
      <c r="U833" s="125"/>
      <c r="V833" s="125"/>
    </row>
    <row r="834" spans="1:22" ht="12">
      <c r="A834" s="125"/>
      <c r="B834" s="125"/>
      <c r="C834" s="125"/>
      <c r="D834" s="125"/>
      <c r="E834" s="125"/>
      <c r="F834" s="125"/>
      <c r="G834" s="125"/>
      <c r="H834" s="125"/>
      <c r="I834" s="125"/>
      <c r="J834" s="125"/>
      <c r="K834" s="125"/>
      <c r="L834" s="125"/>
      <c r="M834" s="125"/>
      <c r="N834" s="125"/>
      <c r="O834" s="125"/>
      <c r="P834" s="125"/>
      <c r="Q834" s="125"/>
      <c r="R834" s="125"/>
      <c r="S834" s="125"/>
      <c r="T834" s="125"/>
      <c r="U834" s="125"/>
      <c r="V834" s="125"/>
    </row>
    <row r="835" spans="1:22" ht="12">
      <c r="A835" s="125"/>
      <c r="B835" s="125"/>
      <c r="C835" s="125"/>
      <c r="D835" s="125"/>
      <c r="E835" s="125"/>
      <c r="F835" s="125"/>
      <c r="G835" s="125"/>
      <c r="H835" s="125"/>
      <c r="I835" s="125"/>
      <c r="J835" s="125"/>
      <c r="K835" s="125"/>
      <c r="L835" s="125"/>
      <c r="M835" s="125"/>
      <c r="N835" s="125"/>
      <c r="O835" s="125"/>
      <c r="P835" s="125"/>
      <c r="Q835" s="125"/>
      <c r="R835" s="125"/>
      <c r="S835" s="125"/>
      <c r="T835" s="125"/>
      <c r="U835" s="125"/>
      <c r="V835" s="125"/>
    </row>
    <row r="836" spans="1:22" ht="12">
      <c r="A836" s="125"/>
      <c r="B836" s="125"/>
      <c r="C836" s="125"/>
      <c r="D836" s="125"/>
      <c r="E836" s="125"/>
      <c r="F836" s="125"/>
      <c r="G836" s="125"/>
      <c r="H836" s="125"/>
      <c r="I836" s="125"/>
      <c r="J836" s="125"/>
      <c r="K836" s="125"/>
      <c r="L836" s="125"/>
      <c r="M836" s="125"/>
      <c r="N836" s="125"/>
      <c r="O836" s="125"/>
      <c r="P836" s="125"/>
      <c r="Q836" s="125"/>
      <c r="R836" s="125"/>
      <c r="S836" s="125"/>
      <c r="T836" s="125"/>
      <c r="U836" s="125"/>
      <c r="V836" s="125"/>
    </row>
    <row r="837" spans="1:22" ht="12">
      <c r="A837" s="125"/>
      <c r="B837" s="125"/>
      <c r="C837" s="125"/>
      <c r="D837" s="125"/>
      <c r="E837" s="125"/>
      <c r="F837" s="125"/>
      <c r="G837" s="125"/>
      <c r="H837" s="125"/>
      <c r="I837" s="125"/>
      <c r="J837" s="125"/>
      <c r="K837" s="125"/>
      <c r="L837" s="125"/>
      <c r="M837" s="125"/>
      <c r="N837" s="125"/>
      <c r="O837" s="125"/>
      <c r="P837" s="125"/>
      <c r="Q837" s="125"/>
      <c r="R837" s="125"/>
      <c r="S837" s="125"/>
      <c r="T837" s="125"/>
      <c r="U837" s="125"/>
      <c r="V837" s="125"/>
    </row>
    <row r="838" spans="1:22" ht="12">
      <c r="A838" s="125"/>
      <c r="B838" s="125"/>
      <c r="C838" s="125"/>
      <c r="D838" s="125"/>
      <c r="E838" s="125"/>
      <c r="F838" s="125"/>
      <c r="G838" s="125"/>
      <c r="H838" s="125"/>
      <c r="I838" s="125"/>
      <c r="J838" s="125"/>
      <c r="K838" s="125"/>
      <c r="L838" s="125"/>
      <c r="M838" s="125"/>
      <c r="N838" s="125"/>
      <c r="O838" s="125"/>
      <c r="P838" s="125"/>
      <c r="Q838" s="125"/>
      <c r="R838" s="125"/>
      <c r="S838" s="125"/>
      <c r="T838" s="125"/>
      <c r="U838" s="125"/>
      <c r="V838" s="125"/>
    </row>
    <row r="839" spans="1:22" ht="12">
      <c r="A839" s="125"/>
      <c r="B839" s="125"/>
      <c r="C839" s="125"/>
      <c r="D839" s="125"/>
      <c r="E839" s="125"/>
      <c r="F839" s="125"/>
      <c r="G839" s="125"/>
      <c r="H839" s="125"/>
      <c r="I839" s="125"/>
      <c r="J839" s="125"/>
      <c r="K839" s="125"/>
      <c r="L839" s="125"/>
      <c r="M839" s="125"/>
      <c r="N839" s="125"/>
      <c r="O839" s="125"/>
      <c r="P839" s="125"/>
      <c r="Q839" s="125"/>
      <c r="R839" s="125"/>
      <c r="S839" s="125"/>
      <c r="T839" s="125"/>
      <c r="U839" s="125"/>
      <c r="V839" s="125"/>
    </row>
    <row r="840" spans="1:22" ht="12">
      <c r="A840" s="125"/>
      <c r="B840" s="125"/>
      <c r="C840" s="125"/>
      <c r="D840" s="125"/>
      <c r="E840" s="125"/>
      <c r="F840" s="125"/>
      <c r="G840" s="125"/>
      <c r="H840" s="125"/>
      <c r="I840" s="125"/>
      <c r="J840" s="125"/>
      <c r="K840" s="125"/>
      <c r="L840" s="125"/>
      <c r="M840" s="125"/>
      <c r="N840" s="125"/>
      <c r="O840" s="125"/>
      <c r="P840" s="125"/>
      <c r="Q840" s="125"/>
      <c r="R840" s="125"/>
      <c r="S840" s="125"/>
      <c r="T840" s="125"/>
      <c r="U840" s="125"/>
      <c r="V840" s="125"/>
    </row>
    <row r="841" spans="1:22" ht="12">
      <c r="A841" s="125"/>
      <c r="B841" s="125"/>
      <c r="C841" s="125"/>
      <c r="D841" s="125"/>
      <c r="E841" s="125"/>
      <c r="F841" s="125"/>
      <c r="G841" s="125"/>
      <c r="H841" s="125"/>
      <c r="I841" s="125"/>
      <c r="J841" s="125"/>
      <c r="K841" s="125"/>
      <c r="L841" s="125"/>
      <c r="M841" s="125"/>
      <c r="N841" s="125"/>
      <c r="O841" s="125"/>
      <c r="P841" s="125"/>
      <c r="Q841" s="125"/>
      <c r="R841" s="125"/>
      <c r="S841" s="125"/>
      <c r="T841" s="125"/>
      <c r="U841" s="125"/>
      <c r="V841" s="125"/>
    </row>
    <row r="842" spans="1:22" ht="12">
      <c r="A842" s="125"/>
      <c r="B842" s="125"/>
      <c r="C842" s="125"/>
      <c r="D842" s="125"/>
      <c r="E842" s="125"/>
      <c r="F842" s="125"/>
      <c r="G842" s="125"/>
      <c r="H842" s="125"/>
      <c r="I842" s="125"/>
      <c r="J842" s="125"/>
      <c r="K842" s="125"/>
      <c r="L842" s="125"/>
      <c r="M842" s="125"/>
      <c r="N842" s="125"/>
      <c r="O842" s="125"/>
      <c r="P842" s="125"/>
      <c r="Q842" s="125"/>
      <c r="R842" s="125"/>
      <c r="S842" s="125"/>
      <c r="T842" s="125"/>
      <c r="U842" s="125"/>
      <c r="V842" s="125"/>
    </row>
    <row r="843" spans="1:22" ht="12">
      <c r="A843" s="125"/>
      <c r="B843" s="125"/>
      <c r="C843" s="125"/>
      <c r="D843" s="125"/>
      <c r="E843" s="125"/>
      <c r="F843" s="125"/>
      <c r="G843" s="125"/>
      <c r="H843" s="125"/>
      <c r="I843" s="125"/>
      <c r="J843" s="125"/>
      <c r="K843" s="125"/>
      <c r="L843" s="125"/>
      <c r="M843" s="125"/>
      <c r="N843" s="125"/>
      <c r="O843" s="125"/>
      <c r="P843" s="125"/>
      <c r="Q843" s="125"/>
      <c r="R843" s="125"/>
      <c r="S843" s="125"/>
      <c r="T843" s="125"/>
      <c r="U843" s="125"/>
      <c r="V843" s="125"/>
    </row>
    <row r="844" spans="1:22" ht="12">
      <c r="A844" s="125"/>
      <c r="B844" s="125"/>
      <c r="C844" s="125"/>
      <c r="D844" s="125"/>
      <c r="E844" s="125"/>
      <c r="F844" s="125"/>
      <c r="G844" s="125"/>
      <c r="H844" s="125"/>
      <c r="I844" s="125"/>
      <c r="J844" s="125"/>
      <c r="K844" s="125"/>
      <c r="L844" s="125"/>
      <c r="M844" s="125"/>
      <c r="N844" s="125"/>
      <c r="O844" s="125"/>
      <c r="P844" s="125"/>
      <c r="Q844" s="125"/>
      <c r="R844" s="125"/>
      <c r="S844" s="125"/>
      <c r="T844" s="125"/>
      <c r="U844" s="125"/>
      <c r="V844" s="125"/>
    </row>
    <row r="845" spans="1:22" ht="12">
      <c r="A845" s="125"/>
      <c r="B845" s="125"/>
      <c r="C845" s="125"/>
      <c r="D845" s="125"/>
      <c r="E845" s="125"/>
      <c r="F845" s="125"/>
      <c r="G845" s="125"/>
      <c r="H845" s="125"/>
      <c r="I845" s="125"/>
      <c r="J845" s="125"/>
      <c r="K845" s="125"/>
      <c r="L845" s="125"/>
      <c r="M845" s="125"/>
      <c r="N845" s="125"/>
      <c r="O845" s="125"/>
      <c r="P845" s="125"/>
      <c r="Q845" s="125"/>
      <c r="R845" s="125"/>
      <c r="S845" s="125"/>
      <c r="T845" s="125"/>
      <c r="U845" s="125"/>
      <c r="V845" s="125"/>
    </row>
    <row r="846" spans="1:22" ht="12">
      <c r="A846" s="125"/>
      <c r="B846" s="125"/>
      <c r="C846" s="125"/>
      <c r="D846" s="125"/>
      <c r="E846" s="125"/>
      <c r="F846" s="125"/>
      <c r="G846" s="125"/>
      <c r="H846" s="125"/>
      <c r="I846" s="125"/>
      <c r="J846" s="125"/>
      <c r="K846" s="125"/>
      <c r="L846" s="125"/>
      <c r="M846" s="125"/>
      <c r="N846" s="125"/>
      <c r="O846" s="125"/>
      <c r="P846" s="125"/>
      <c r="Q846" s="125"/>
      <c r="R846" s="125"/>
      <c r="S846" s="125"/>
      <c r="T846" s="125"/>
      <c r="U846" s="125"/>
      <c r="V846" s="125"/>
    </row>
    <row r="847" spans="1:22" ht="12">
      <c r="A847" s="125"/>
      <c r="B847" s="125"/>
      <c r="C847" s="125"/>
      <c r="D847" s="125"/>
      <c r="E847" s="125"/>
      <c r="F847" s="125"/>
      <c r="G847" s="125"/>
      <c r="H847" s="125"/>
      <c r="I847" s="125"/>
      <c r="J847" s="125"/>
      <c r="K847" s="125"/>
      <c r="L847" s="125"/>
      <c r="M847" s="125"/>
      <c r="N847" s="125"/>
      <c r="O847" s="125"/>
      <c r="P847" s="125"/>
      <c r="Q847" s="125"/>
      <c r="R847" s="125"/>
      <c r="S847" s="125"/>
      <c r="T847" s="125"/>
      <c r="U847" s="125"/>
      <c r="V847" s="125"/>
    </row>
    <row r="848" spans="1:22" ht="12">
      <c r="A848" s="125"/>
      <c r="B848" s="125"/>
      <c r="C848" s="125"/>
      <c r="D848" s="125"/>
      <c r="E848" s="125"/>
      <c r="F848" s="125"/>
      <c r="G848" s="125"/>
      <c r="H848" s="125"/>
      <c r="I848" s="125"/>
      <c r="J848" s="125"/>
      <c r="K848" s="125"/>
      <c r="L848" s="125"/>
      <c r="M848" s="125"/>
      <c r="N848" s="125"/>
      <c r="O848" s="125"/>
      <c r="P848" s="125"/>
      <c r="Q848" s="125"/>
      <c r="R848" s="125"/>
      <c r="S848" s="125"/>
      <c r="T848" s="125"/>
      <c r="U848" s="125"/>
      <c r="V848" s="125"/>
    </row>
    <row r="849" spans="1:22" ht="12">
      <c r="A849" s="125"/>
      <c r="B849" s="125"/>
      <c r="C849" s="125"/>
      <c r="D849" s="125"/>
      <c r="E849" s="125"/>
      <c r="F849" s="125"/>
      <c r="G849" s="125"/>
      <c r="H849" s="125"/>
      <c r="I849" s="125"/>
      <c r="J849" s="125"/>
      <c r="K849" s="125"/>
      <c r="L849" s="125"/>
      <c r="M849" s="125"/>
      <c r="N849" s="125"/>
      <c r="O849" s="125"/>
      <c r="P849" s="125"/>
      <c r="Q849" s="125"/>
      <c r="R849" s="125"/>
      <c r="S849" s="125"/>
      <c r="T849" s="125"/>
      <c r="U849" s="125"/>
      <c r="V849" s="125"/>
    </row>
    <row r="850" spans="1:22" ht="12">
      <c r="A850" s="125"/>
      <c r="B850" s="125"/>
      <c r="C850" s="125"/>
      <c r="D850" s="125"/>
      <c r="E850" s="125"/>
      <c r="F850" s="125"/>
      <c r="G850" s="125"/>
      <c r="H850" s="125"/>
      <c r="I850" s="125"/>
      <c r="J850" s="125"/>
      <c r="K850" s="125"/>
      <c r="L850" s="125"/>
      <c r="M850" s="125"/>
      <c r="N850" s="125"/>
      <c r="O850" s="125"/>
      <c r="P850" s="125"/>
      <c r="Q850" s="125"/>
      <c r="R850" s="125"/>
      <c r="S850" s="125"/>
      <c r="T850" s="125"/>
      <c r="U850" s="125"/>
      <c r="V850" s="125"/>
    </row>
    <row r="851" spans="1:22" ht="12">
      <c r="A851" s="125"/>
      <c r="B851" s="125"/>
      <c r="C851" s="125"/>
      <c r="D851" s="125"/>
      <c r="E851" s="125"/>
      <c r="F851" s="125"/>
      <c r="G851" s="125"/>
      <c r="H851" s="125"/>
      <c r="I851" s="125"/>
      <c r="J851" s="125"/>
      <c r="K851" s="125"/>
      <c r="L851" s="125"/>
      <c r="M851" s="125"/>
      <c r="N851" s="125"/>
      <c r="O851" s="125"/>
      <c r="P851" s="125"/>
      <c r="Q851" s="125"/>
      <c r="R851" s="125"/>
      <c r="S851" s="125"/>
      <c r="T851" s="125"/>
      <c r="U851" s="125"/>
      <c r="V851" s="125"/>
    </row>
    <row r="852" spans="1:22" ht="12">
      <c r="A852" s="125"/>
      <c r="B852" s="125"/>
      <c r="C852" s="125"/>
      <c r="D852" s="125"/>
      <c r="E852" s="125"/>
      <c r="F852" s="125"/>
      <c r="G852" s="125"/>
      <c r="H852" s="125"/>
      <c r="I852" s="125"/>
      <c r="J852" s="125"/>
      <c r="K852" s="125"/>
      <c r="L852" s="125"/>
      <c r="M852" s="125"/>
      <c r="N852" s="125"/>
      <c r="O852" s="125"/>
      <c r="P852" s="125"/>
      <c r="Q852" s="125"/>
      <c r="R852" s="125"/>
      <c r="S852" s="125"/>
      <c r="T852" s="125"/>
      <c r="U852" s="125"/>
      <c r="V852" s="125"/>
    </row>
    <row r="853" spans="1:22" ht="12">
      <c r="A853" s="125"/>
      <c r="B853" s="125"/>
      <c r="C853" s="125"/>
      <c r="D853" s="125"/>
      <c r="E853" s="125"/>
      <c r="F853" s="125"/>
      <c r="G853" s="125"/>
      <c r="H853" s="125"/>
      <c r="I853" s="125"/>
      <c r="J853" s="125"/>
      <c r="K853" s="125"/>
      <c r="L853" s="125"/>
      <c r="M853" s="125"/>
      <c r="N853" s="125"/>
      <c r="O853" s="125"/>
      <c r="P853" s="125"/>
      <c r="Q853" s="125"/>
      <c r="R853" s="125"/>
      <c r="S853" s="125"/>
      <c r="T853" s="125"/>
      <c r="U853" s="125"/>
      <c r="V853" s="125"/>
    </row>
    <row r="854" spans="1:22" ht="12">
      <c r="A854" s="125"/>
      <c r="B854" s="125"/>
      <c r="C854" s="125"/>
      <c r="D854" s="125"/>
      <c r="E854" s="125"/>
      <c r="F854" s="125"/>
      <c r="G854" s="125"/>
      <c r="H854" s="125"/>
      <c r="I854" s="125"/>
      <c r="J854" s="125"/>
      <c r="K854" s="125"/>
      <c r="L854" s="125"/>
      <c r="M854" s="125"/>
      <c r="N854" s="125"/>
      <c r="O854" s="125"/>
      <c r="P854" s="125"/>
      <c r="Q854" s="125"/>
      <c r="R854" s="125"/>
      <c r="S854" s="125"/>
      <c r="T854" s="125"/>
      <c r="U854" s="125"/>
      <c r="V854" s="125"/>
    </row>
    <row r="855" spans="1:22" ht="12">
      <c r="A855" s="125"/>
      <c r="B855" s="125"/>
      <c r="C855" s="125"/>
      <c r="D855" s="125"/>
      <c r="E855" s="125"/>
      <c r="F855" s="125"/>
      <c r="G855" s="125"/>
      <c r="H855" s="125"/>
      <c r="I855" s="125"/>
      <c r="J855" s="125"/>
      <c r="K855" s="125"/>
      <c r="L855" s="125"/>
      <c r="M855" s="125"/>
      <c r="N855" s="125"/>
      <c r="O855" s="125"/>
      <c r="P855" s="125"/>
      <c r="Q855" s="125"/>
      <c r="R855" s="125"/>
      <c r="S855" s="125"/>
      <c r="T855" s="125"/>
      <c r="U855" s="125"/>
      <c r="V855" s="125"/>
    </row>
    <row r="856" spans="1:22" ht="12">
      <c r="A856" s="125"/>
      <c r="B856" s="125"/>
      <c r="C856" s="125"/>
      <c r="D856" s="125"/>
      <c r="E856" s="125"/>
      <c r="F856" s="125"/>
      <c r="G856" s="125"/>
      <c r="H856" s="125"/>
      <c r="I856" s="125"/>
      <c r="J856" s="125"/>
      <c r="K856" s="125"/>
      <c r="L856" s="125"/>
      <c r="M856" s="125"/>
      <c r="N856" s="125"/>
      <c r="O856" s="125"/>
      <c r="P856" s="125"/>
      <c r="Q856" s="125"/>
      <c r="R856" s="125"/>
      <c r="S856" s="125"/>
      <c r="T856" s="125"/>
      <c r="U856" s="125"/>
      <c r="V856" s="125"/>
    </row>
    <row r="857" spans="1:22" ht="12">
      <c r="A857" s="125"/>
      <c r="B857" s="125"/>
      <c r="C857" s="125"/>
      <c r="D857" s="125"/>
      <c r="E857" s="125"/>
      <c r="F857" s="125"/>
      <c r="G857" s="125"/>
      <c r="H857" s="125"/>
      <c r="I857" s="125"/>
      <c r="J857" s="125"/>
      <c r="K857" s="125"/>
      <c r="L857" s="125"/>
      <c r="M857" s="125"/>
      <c r="N857" s="125"/>
      <c r="O857" s="125"/>
      <c r="P857" s="125"/>
      <c r="Q857" s="125"/>
      <c r="R857" s="125"/>
      <c r="S857" s="125"/>
      <c r="T857" s="125"/>
      <c r="U857" s="125"/>
      <c r="V857" s="125"/>
    </row>
    <row r="858" spans="1:22" ht="12">
      <c r="A858" s="125"/>
      <c r="B858" s="125"/>
      <c r="C858" s="125"/>
      <c r="D858" s="125"/>
      <c r="E858" s="125"/>
      <c r="F858" s="125"/>
      <c r="G858" s="125"/>
      <c r="H858" s="125"/>
      <c r="I858" s="125"/>
      <c r="J858" s="125"/>
      <c r="K858" s="125"/>
      <c r="L858" s="125"/>
      <c r="M858" s="125"/>
      <c r="N858" s="125"/>
      <c r="O858" s="125"/>
      <c r="P858" s="125"/>
      <c r="Q858" s="125"/>
      <c r="R858" s="125"/>
      <c r="S858" s="125"/>
      <c r="T858" s="125"/>
      <c r="U858" s="125"/>
      <c r="V858" s="125"/>
    </row>
    <row r="859" spans="1:22" ht="12">
      <c r="A859" s="125"/>
      <c r="B859" s="125"/>
      <c r="C859" s="125"/>
      <c r="D859" s="125"/>
      <c r="E859" s="125"/>
      <c r="F859" s="125"/>
      <c r="G859" s="125"/>
      <c r="H859" s="125"/>
      <c r="I859" s="125"/>
      <c r="J859" s="125"/>
      <c r="K859" s="125"/>
      <c r="L859" s="125"/>
      <c r="M859" s="125"/>
      <c r="N859" s="125"/>
      <c r="O859" s="125"/>
      <c r="P859" s="125"/>
      <c r="Q859" s="125"/>
      <c r="R859" s="125"/>
      <c r="S859" s="125"/>
      <c r="T859" s="125"/>
      <c r="U859" s="125"/>
      <c r="V859" s="125"/>
    </row>
    <row r="860" spans="1:22" ht="12">
      <c r="A860" s="125"/>
      <c r="B860" s="125"/>
      <c r="C860" s="125"/>
      <c r="D860" s="125"/>
      <c r="E860" s="125"/>
      <c r="F860" s="125"/>
      <c r="G860" s="125"/>
      <c r="H860" s="125"/>
      <c r="I860" s="125"/>
      <c r="J860" s="125"/>
      <c r="K860" s="125"/>
      <c r="L860" s="125"/>
      <c r="M860" s="125"/>
      <c r="N860" s="125"/>
      <c r="O860" s="125"/>
      <c r="P860" s="125"/>
      <c r="Q860" s="125"/>
      <c r="R860" s="125"/>
      <c r="S860" s="125"/>
      <c r="T860" s="125"/>
      <c r="U860" s="125"/>
      <c r="V860" s="125"/>
    </row>
    <row r="861" spans="1:22" ht="12">
      <c r="A861" s="125"/>
      <c r="B861" s="125"/>
      <c r="C861" s="125"/>
      <c r="D861" s="125"/>
      <c r="E861" s="125"/>
      <c r="F861" s="125"/>
      <c r="G861" s="125"/>
      <c r="H861" s="125"/>
      <c r="I861" s="125"/>
      <c r="J861" s="125"/>
      <c r="K861" s="125"/>
      <c r="L861" s="125"/>
      <c r="M861" s="125"/>
      <c r="N861" s="125"/>
      <c r="O861" s="125"/>
      <c r="P861" s="125"/>
      <c r="Q861" s="125"/>
      <c r="R861" s="125"/>
      <c r="S861" s="125"/>
      <c r="T861" s="125"/>
      <c r="U861" s="125"/>
      <c r="V861" s="125"/>
    </row>
    <row r="862" spans="1:22" ht="12">
      <c r="A862" s="125"/>
      <c r="B862" s="125"/>
      <c r="C862" s="125"/>
      <c r="D862" s="125"/>
      <c r="E862" s="125"/>
      <c r="F862" s="125"/>
      <c r="G862" s="125"/>
      <c r="H862" s="125"/>
      <c r="I862" s="125"/>
      <c r="J862" s="125"/>
      <c r="K862" s="125"/>
      <c r="L862" s="125"/>
      <c r="M862" s="125"/>
      <c r="N862" s="125"/>
      <c r="O862" s="125"/>
      <c r="P862" s="125"/>
      <c r="Q862" s="125"/>
      <c r="R862" s="125"/>
      <c r="S862" s="125"/>
      <c r="T862" s="125"/>
      <c r="U862" s="125"/>
      <c r="V862" s="125"/>
    </row>
    <row r="863" spans="1:22" ht="12">
      <c r="A863" s="125"/>
      <c r="B863" s="125"/>
      <c r="C863" s="125"/>
      <c r="D863" s="125"/>
      <c r="E863" s="125"/>
      <c r="F863" s="125"/>
      <c r="G863" s="125"/>
      <c r="H863" s="125"/>
      <c r="I863" s="125"/>
      <c r="J863" s="125"/>
      <c r="K863" s="125"/>
      <c r="L863" s="125"/>
      <c r="M863" s="125"/>
      <c r="N863" s="125"/>
      <c r="O863" s="125"/>
      <c r="P863" s="125"/>
      <c r="Q863" s="125"/>
      <c r="R863" s="125"/>
      <c r="S863" s="125"/>
      <c r="T863" s="125"/>
      <c r="U863" s="125"/>
      <c r="V863" s="125"/>
    </row>
    <row r="864" spans="1:22" ht="12">
      <c r="A864" s="125"/>
      <c r="B864" s="125"/>
      <c r="C864" s="125"/>
      <c r="D864" s="125"/>
      <c r="E864" s="125"/>
      <c r="F864" s="125"/>
      <c r="G864" s="125"/>
      <c r="H864" s="125"/>
      <c r="I864" s="125"/>
      <c r="J864" s="125"/>
      <c r="K864" s="125"/>
      <c r="L864" s="125"/>
      <c r="M864" s="125"/>
      <c r="N864" s="125"/>
      <c r="O864" s="125"/>
      <c r="P864" s="125"/>
      <c r="Q864" s="125"/>
      <c r="R864" s="125"/>
      <c r="S864" s="125"/>
      <c r="T864" s="125"/>
      <c r="U864" s="125"/>
      <c r="V864" s="125"/>
    </row>
    <row r="865" spans="1:22" ht="12">
      <c r="A865" s="125"/>
      <c r="B865" s="125"/>
      <c r="C865" s="125"/>
      <c r="D865" s="125"/>
      <c r="E865" s="125"/>
      <c r="F865" s="125"/>
      <c r="G865" s="125"/>
      <c r="H865" s="125"/>
      <c r="I865" s="125"/>
      <c r="J865" s="125"/>
      <c r="K865" s="125"/>
      <c r="L865" s="125"/>
      <c r="M865" s="125"/>
      <c r="N865" s="125"/>
      <c r="O865" s="125"/>
      <c r="P865" s="125"/>
      <c r="Q865" s="125"/>
      <c r="R865" s="125"/>
      <c r="S865" s="125"/>
      <c r="T865" s="125"/>
      <c r="U865" s="125"/>
      <c r="V865" s="125"/>
    </row>
    <row r="866" spans="1:22" ht="12">
      <c r="A866" s="125"/>
      <c r="B866" s="125"/>
      <c r="C866" s="125"/>
      <c r="D866" s="125"/>
      <c r="E866" s="125"/>
      <c r="F866" s="125"/>
      <c r="G866" s="125"/>
      <c r="H866" s="125"/>
      <c r="I866" s="125"/>
      <c r="J866" s="125"/>
      <c r="K866" s="125"/>
      <c r="L866" s="125"/>
      <c r="M866" s="125"/>
      <c r="N866" s="125"/>
      <c r="O866" s="125"/>
      <c r="P866" s="125"/>
      <c r="Q866" s="125"/>
      <c r="R866" s="125"/>
      <c r="S866" s="125"/>
      <c r="T866" s="125"/>
      <c r="U866" s="125"/>
      <c r="V866" s="125"/>
    </row>
    <row r="867" spans="1:22" ht="12">
      <c r="A867" s="125"/>
      <c r="B867" s="125"/>
      <c r="C867" s="125"/>
      <c r="D867" s="125"/>
      <c r="E867" s="125"/>
      <c r="F867" s="125"/>
      <c r="G867" s="125"/>
      <c r="H867" s="125"/>
      <c r="I867" s="125"/>
      <c r="J867" s="125"/>
      <c r="K867" s="125"/>
      <c r="L867" s="125"/>
      <c r="M867" s="125"/>
      <c r="N867" s="125"/>
      <c r="O867" s="125"/>
      <c r="P867" s="125"/>
      <c r="Q867" s="125"/>
      <c r="R867" s="125"/>
      <c r="S867" s="125"/>
      <c r="T867" s="125"/>
      <c r="U867" s="125"/>
      <c r="V867" s="125"/>
    </row>
    <row r="868" spans="1:22" ht="12">
      <c r="A868" s="125"/>
      <c r="B868" s="125"/>
      <c r="C868" s="125"/>
      <c r="D868" s="125"/>
      <c r="E868" s="125"/>
      <c r="F868" s="125"/>
      <c r="G868" s="125"/>
      <c r="H868" s="125"/>
      <c r="I868" s="125"/>
      <c r="J868" s="125"/>
      <c r="K868" s="125"/>
      <c r="L868" s="125"/>
      <c r="M868" s="125"/>
      <c r="N868" s="125"/>
      <c r="O868" s="125"/>
      <c r="P868" s="125"/>
      <c r="Q868" s="125"/>
      <c r="R868" s="125"/>
      <c r="S868" s="125"/>
      <c r="T868" s="125"/>
      <c r="U868" s="125"/>
      <c r="V868" s="125"/>
    </row>
    <row r="869" spans="1:22" ht="12">
      <c r="A869" s="125"/>
      <c r="B869" s="125"/>
      <c r="C869" s="125"/>
      <c r="D869" s="125"/>
      <c r="E869" s="125"/>
      <c r="F869" s="125"/>
      <c r="G869" s="125"/>
      <c r="H869" s="125"/>
      <c r="I869" s="125"/>
      <c r="J869" s="125"/>
      <c r="K869" s="125"/>
      <c r="L869" s="125"/>
      <c r="M869" s="125"/>
      <c r="N869" s="125"/>
      <c r="O869" s="125"/>
      <c r="P869" s="125"/>
      <c r="Q869" s="125"/>
      <c r="R869" s="125"/>
      <c r="S869" s="125"/>
      <c r="T869" s="125"/>
      <c r="U869" s="125"/>
      <c r="V869" s="125"/>
    </row>
    <row r="870" spans="1:22" ht="12">
      <c r="A870" s="125"/>
      <c r="B870" s="125"/>
      <c r="C870" s="125"/>
      <c r="D870" s="125"/>
      <c r="E870" s="125"/>
      <c r="F870" s="125"/>
      <c r="G870" s="125"/>
      <c r="H870" s="125"/>
      <c r="I870" s="125"/>
      <c r="J870" s="125"/>
      <c r="K870" s="125"/>
      <c r="L870" s="125"/>
      <c r="M870" s="125"/>
      <c r="N870" s="125"/>
      <c r="O870" s="125"/>
      <c r="P870" s="125"/>
      <c r="Q870" s="125"/>
      <c r="R870" s="125"/>
      <c r="S870" s="125"/>
      <c r="T870" s="125"/>
      <c r="U870" s="125"/>
      <c r="V870" s="125"/>
    </row>
    <row r="871" spans="1:22" ht="12">
      <c r="A871" s="125"/>
      <c r="B871" s="125"/>
      <c r="C871" s="125"/>
      <c r="D871" s="125"/>
      <c r="E871" s="125"/>
      <c r="F871" s="125"/>
      <c r="G871" s="125"/>
      <c r="H871" s="125"/>
      <c r="I871" s="125"/>
      <c r="J871" s="125"/>
      <c r="K871" s="125"/>
      <c r="L871" s="125"/>
      <c r="M871" s="125"/>
      <c r="N871" s="125"/>
      <c r="O871" s="125"/>
      <c r="P871" s="125"/>
      <c r="Q871" s="125"/>
      <c r="R871" s="125"/>
      <c r="S871" s="125"/>
      <c r="T871" s="125"/>
      <c r="U871" s="125"/>
      <c r="V871" s="125"/>
    </row>
    <row r="872" spans="1:22" ht="12">
      <c r="A872" s="125"/>
      <c r="B872" s="125"/>
      <c r="C872" s="125"/>
      <c r="D872" s="125"/>
      <c r="E872" s="125"/>
      <c r="F872" s="125"/>
      <c r="G872" s="125"/>
      <c r="H872" s="125"/>
      <c r="I872" s="125"/>
      <c r="J872" s="125"/>
      <c r="K872" s="125"/>
      <c r="L872" s="125"/>
      <c r="M872" s="125"/>
      <c r="N872" s="125"/>
      <c r="O872" s="125"/>
      <c r="P872" s="125"/>
      <c r="Q872" s="125"/>
      <c r="R872" s="125"/>
      <c r="S872" s="125"/>
      <c r="T872" s="125"/>
      <c r="U872" s="125"/>
      <c r="V872" s="125"/>
    </row>
    <row r="873" spans="1:22" ht="12">
      <c r="A873" s="125"/>
      <c r="B873" s="125"/>
      <c r="C873" s="125"/>
      <c r="D873" s="125"/>
      <c r="E873" s="125"/>
      <c r="F873" s="125"/>
      <c r="G873" s="125"/>
      <c r="H873" s="125"/>
      <c r="I873" s="125"/>
      <c r="J873" s="125"/>
      <c r="K873" s="125"/>
      <c r="L873" s="125"/>
      <c r="M873" s="125"/>
      <c r="N873" s="125"/>
      <c r="O873" s="125"/>
      <c r="P873" s="125"/>
      <c r="Q873" s="125"/>
      <c r="R873" s="125"/>
      <c r="S873" s="125"/>
      <c r="T873" s="125"/>
      <c r="U873" s="125"/>
      <c r="V873" s="125"/>
    </row>
    <row r="874" spans="1:22" ht="12">
      <c r="A874" s="125"/>
      <c r="B874" s="125"/>
      <c r="C874" s="125"/>
      <c r="D874" s="125"/>
      <c r="E874" s="125"/>
      <c r="F874" s="125"/>
      <c r="G874" s="125"/>
      <c r="H874" s="125"/>
      <c r="I874" s="125"/>
      <c r="J874" s="125"/>
      <c r="K874" s="125"/>
      <c r="L874" s="125"/>
      <c r="M874" s="125"/>
      <c r="N874" s="125"/>
      <c r="O874" s="125"/>
      <c r="P874" s="125"/>
      <c r="Q874" s="125"/>
      <c r="R874" s="125"/>
      <c r="S874" s="125"/>
      <c r="T874" s="125"/>
      <c r="U874" s="125"/>
      <c r="V874" s="125"/>
    </row>
    <row r="875" spans="1:22" ht="12">
      <c r="A875" s="125"/>
      <c r="B875" s="125"/>
      <c r="C875" s="125"/>
      <c r="D875" s="125"/>
      <c r="E875" s="125"/>
      <c r="F875" s="125"/>
      <c r="G875" s="125"/>
      <c r="H875" s="125"/>
      <c r="I875" s="125"/>
      <c r="J875" s="125"/>
      <c r="K875" s="125"/>
      <c r="L875" s="125"/>
      <c r="M875" s="125"/>
      <c r="N875" s="125"/>
      <c r="O875" s="125"/>
      <c r="P875" s="125"/>
      <c r="Q875" s="125"/>
      <c r="R875" s="125"/>
      <c r="S875" s="125"/>
      <c r="T875" s="125"/>
      <c r="U875" s="125"/>
      <c r="V875" s="125"/>
    </row>
    <row r="876" spans="1:22" ht="12">
      <c r="A876" s="125"/>
      <c r="B876" s="125"/>
      <c r="C876" s="125"/>
      <c r="D876" s="125"/>
      <c r="E876" s="125"/>
      <c r="F876" s="125"/>
      <c r="G876" s="125"/>
      <c r="H876" s="125"/>
      <c r="I876" s="125"/>
      <c r="J876" s="125"/>
      <c r="K876" s="125"/>
      <c r="L876" s="125"/>
      <c r="M876" s="125"/>
      <c r="N876" s="125"/>
      <c r="O876" s="125"/>
      <c r="P876" s="125"/>
      <c r="Q876" s="125"/>
      <c r="R876" s="125"/>
      <c r="S876" s="125"/>
      <c r="T876" s="125"/>
      <c r="U876" s="125"/>
      <c r="V876" s="125"/>
    </row>
    <row r="877" spans="1:22" ht="12">
      <c r="A877" s="125"/>
      <c r="B877" s="125"/>
      <c r="C877" s="125"/>
      <c r="D877" s="125"/>
      <c r="E877" s="125"/>
      <c r="F877" s="125"/>
      <c r="G877" s="125"/>
      <c r="H877" s="125"/>
      <c r="I877" s="125"/>
      <c r="J877" s="125"/>
      <c r="K877" s="125"/>
      <c r="L877" s="125"/>
      <c r="M877" s="125"/>
      <c r="N877" s="125"/>
      <c r="O877" s="125"/>
      <c r="P877" s="125"/>
      <c r="Q877" s="125"/>
      <c r="R877" s="125"/>
      <c r="S877" s="125"/>
      <c r="T877" s="125"/>
      <c r="U877" s="125"/>
      <c r="V877" s="125"/>
    </row>
    <row r="878" spans="1:22" ht="12">
      <c r="A878" s="125"/>
      <c r="B878" s="125"/>
      <c r="C878" s="125"/>
      <c r="D878" s="125"/>
      <c r="E878" s="125"/>
      <c r="F878" s="125"/>
      <c r="G878" s="125"/>
      <c r="H878" s="125"/>
      <c r="I878" s="125"/>
      <c r="J878" s="125"/>
      <c r="K878" s="125"/>
      <c r="L878" s="125"/>
      <c r="M878" s="125"/>
      <c r="N878" s="125"/>
      <c r="O878" s="125"/>
      <c r="P878" s="125"/>
      <c r="Q878" s="125"/>
      <c r="R878" s="125"/>
      <c r="S878" s="125"/>
      <c r="T878" s="125"/>
      <c r="U878" s="125"/>
      <c r="V878" s="125"/>
    </row>
    <row r="879" spans="1:22" ht="12">
      <c r="A879" s="125"/>
      <c r="B879" s="125"/>
      <c r="C879" s="125"/>
      <c r="D879" s="125"/>
      <c r="E879" s="125"/>
      <c r="F879" s="125"/>
      <c r="G879" s="125"/>
      <c r="H879" s="125"/>
      <c r="I879" s="125"/>
      <c r="J879" s="125"/>
      <c r="K879" s="125"/>
      <c r="L879" s="125"/>
      <c r="M879" s="125"/>
      <c r="N879" s="125"/>
      <c r="O879" s="125"/>
      <c r="P879" s="125"/>
      <c r="Q879" s="125"/>
      <c r="R879" s="125"/>
      <c r="S879" s="125"/>
      <c r="T879" s="125"/>
      <c r="U879" s="125"/>
      <c r="V879" s="125"/>
    </row>
    <row r="880" spans="1:22" ht="12">
      <c r="A880" s="125"/>
      <c r="B880" s="125"/>
      <c r="C880" s="125"/>
      <c r="D880" s="125"/>
      <c r="E880" s="125"/>
      <c r="F880" s="125"/>
      <c r="G880" s="125"/>
      <c r="H880" s="125"/>
      <c r="I880" s="125"/>
      <c r="J880" s="125"/>
      <c r="K880" s="125"/>
      <c r="L880" s="125"/>
      <c r="M880" s="125"/>
      <c r="N880" s="125"/>
      <c r="O880" s="125"/>
      <c r="P880" s="125"/>
      <c r="Q880" s="125"/>
      <c r="R880" s="125"/>
      <c r="S880" s="125"/>
      <c r="T880" s="125"/>
      <c r="U880" s="125"/>
      <c r="V880" s="125"/>
    </row>
    <row r="881" spans="1:22" ht="12">
      <c r="A881" s="125"/>
      <c r="B881" s="125"/>
      <c r="C881" s="125"/>
      <c r="D881" s="125"/>
      <c r="E881" s="125"/>
      <c r="F881" s="125"/>
      <c r="G881" s="125"/>
      <c r="H881" s="125"/>
      <c r="I881" s="125"/>
      <c r="J881" s="125"/>
      <c r="K881" s="125"/>
      <c r="L881" s="125"/>
      <c r="M881" s="125"/>
      <c r="N881" s="125"/>
      <c r="O881" s="125"/>
      <c r="P881" s="125"/>
      <c r="Q881" s="125"/>
      <c r="R881" s="125"/>
      <c r="S881" s="125"/>
      <c r="T881" s="125"/>
      <c r="U881" s="125"/>
      <c r="V881" s="125"/>
    </row>
    <row r="882" spans="1:22" ht="12">
      <c r="A882" s="125"/>
      <c r="B882" s="125"/>
      <c r="C882" s="125"/>
      <c r="D882" s="125"/>
      <c r="E882" s="125"/>
      <c r="F882" s="125"/>
      <c r="G882" s="125"/>
      <c r="H882" s="125"/>
      <c r="I882" s="125"/>
      <c r="J882" s="125"/>
      <c r="K882" s="125"/>
      <c r="L882" s="125"/>
      <c r="M882" s="125"/>
      <c r="N882" s="125"/>
      <c r="O882" s="125"/>
      <c r="P882" s="125"/>
      <c r="Q882" s="125"/>
      <c r="R882" s="125"/>
      <c r="S882" s="125"/>
      <c r="T882" s="125"/>
      <c r="U882" s="125"/>
      <c r="V882" s="125"/>
    </row>
    <row r="883" spans="1:22" ht="12">
      <c r="A883" s="125"/>
      <c r="B883" s="125"/>
      <c r="C883" s="125"/>
      <c r="D883" s="125"/>
      <c r="E883" s="125"/>
      <c r="F883" s="125"/>
      <c r="G883" s="125"/>
      <c r="H883" s="125"/>
      <c r="I883" s="125"/>
      <c r="J883" s="125"/>
      <c r="K883" s="125"/>
      <c r="L883" s="125"/>
      <c r="M883" s="125"/>
      <c r="N883" s="125"/>
      <c r="O883" s="125"/>
      <c r="P883" s="125"/>
      <c r="Q883" s="125"/>
      <c r="R883" s="125"/>
      <c r="S883" s="125"/>
      <c r="T883" s="125"/>
      <c r="U883" s="125"/>
      <c r="V883" s="125"/>
    </row>
    <row r="884" spans="1:22" ht="12">
      <c r="A884" s="125"/>
      <c r="B884" s="125"/>
      <c r="C884" s="125"/>
      <c r="D884" s="125"/>
      <c r="E884" s="125"/>
      <c r="F884" s="125"/>
      <c r="G884" s="125"/>
      <c r="H884" s="125"/>
      <c r="I884" s="125"/>
      <c r="J884" s="125"/>
      <c r="K884" s="125"/>
      <c r="L884" s="125"/>
      <c r="M884" s="125"/>
      <c r="N884" s="125"/>
      <c r="O884" s="125"/>
      <c r="P884" s="125"/>
      <c r="Q884" s="125"/>
      <c r="R884" s="125"/>
      <c r="S884" s="125"/>
      <c r="T884" s="125"/>
      <c r="U884" s="125"/>
      <c r="V884" s="125"/>
    </row>
    <row r="885" spans="1:22" ht="12">
      <c r="A885" s="125"/>
      <c r="B885" s="125"/>
      <c r="C885" s="125"/>
      <c r="D885" s="125"/>
      <c r="E885" s="125"/>
      <c r="F885" s="125"/>
      <c r="G885" s="125"/>
      <c r="H885" s="125"/>
      <c r="I885" s="125"/>
      <c r="J885" s="125"/>
      <c r="K885" s="125"/>
      <c r="L885" s="125"/>
      <c r="M885" s="125"/>
      <c r="N885" s="125"/>
      <c r="O885" s="125"/>
      <c r="P885" s="125"/>
      <c r="Q885" s="125"/>
      <c r="R885" s="125"/>
      <c r="S885" s="125"/>
      <c r="T885" s="125"/>
      <c r="U885" s="125"/>
      <c r="V885" s="125"/>
    </row>
    <row r="886" spans="1:22" ht="12">
      <c r="A886" s="125"/>
      <c r="B886" s="125"/>
      <c r="C886" s="125"/>
      <c r="D886" s="125"/>
      <c r="E886" s="125"/>
      <c r="F886" s="125"/>
      <c r="G886" s="125"/>
      <c r="H886" s="125"/>
      <c r="I886" s="125"/>
      <c r="J886" s="125"/>
      <c r="K886" s="125"/>
      <c r="L886" s="125"/>
      <c r="M886" s="125"/>
      <c r="N886" s="125"/>
      <c r="O886" s="125"/>
      <c r="P886" s="125"/>
      <c r="Q886" s="125"/>
      <c r="R886" s="125"/>
      <c r="S886" s="125"/>
      <c r="T886" s="125"/>
      <c r="U886" s="125"/>
      <c r="V886" s="125"/>
    </row>
    <row r="887" spans="1:22" ht="12">
      <c r="A887" s="125"/>
      <c r="B887" s="125"/>
      <c r="C887" s="125"/>
      <c r="D887" s="125"/>
      <c r="E887" s="125"/>
      <c r="F887" s="125"/>
      <c r="G887" s="125"/>
      <c r="H887" s="125"/>
      <c r="I887" s="125"/>
      <c r="J887" s="125"/>
      <c r="K887" s="125"/>
      <c r="L887" s="125"/>
      <c r="M887" s="125"/>
      <c r="N887" s="125"/>
      <c r="O887" s="125"/>
      <c r="P887" s="125"/>
      <c r="Q887" s="125"/>
      <c r="R887" s="125"/>
      <c r="S887" s="125"/>
      <c r="T887" s="125"/>
      <c r="U887" s="125"/>
      <c r="V887" s="125"/>
    </row>
    <row r="888" spans="1:22" ht="12">
      <c r="A888" s="125"/>
      <c r="B888" s="125"/>
      <c r="C888" s="125"/>
      <c r="D888" s="125"/>
      <c r="E888" s="125"/>
      <c r="F888" s="125"/>
      <c r="G888" s="125"/>
      <c r="H888" s="125"/>
      <c r="I888" s="125"/>
      <c r="J888" s="125"/>
      <c r="K888" s="125"/>
      <c r="L888" s="125"/>
      <c r="M888" s="125"/>
      <c r="N888" s="125"/>
      <c r="O888" s="125"/>
      <c r="P888" s="125"/>
      <c r="Q888" s="125"/>
      <c r="R888" s="125"/>
      <c r="S888" s="125"/>
      <c r="T888" s="125"/>
      <c r="U888" s="125"/>
      <c r="V888" s="125"/>
    </row>
    <row r="889" spans="1:22" ht="12">
      <c r="A889" s="125"/>
      <c r="B889" s="125"/>
      <c r="C889" s="125"/>
      <c r="D889" s="125"/>
      <c r="E889" s="125"/>
      <c r="F889" s="125"/>
      <c r="G889" s="125"/>
      <c r="H889" s="125"/>
      <c r="I889" s="125"/>
      <c r="J889" s="125"/>
      <c r="K889" s="125"/>
      <c r="L889" s="125"/>
      <c r="M889" s="125"/>
      <c r="N889" s="125"/>
      <c r="O889" s="125"/>
      <c r="P889" s="125"/>
      <c r="Q889" s="125"/>
      <c r="R889" s="125"/>
      <c r="S889" s="125"/>
      <c r="T889" s="125"/>
      <c r="U889" s="125"/>
      <c r="V889" s="125"/>
    </row>
    <row r="890" spans="1:22" ht="12">
      <c r="A890" s="125"/>
      <c r="B890" s="125"/>
      <c r="C890" s="125"/>
      <c r="D890" s="125"/>
      <c r="E890" s="125"/>
      <c r="F890" s="125"/>
      <c r="G890" s="125"/>
      <c r="H890" s="125"/>
      <c r="I890" s="125"/>
      <c r="J890" s="125"/>
      <c r="K890" s="125"/>
      <c r="L890" s="125"/>
      <c r="M890" s="125"/>
      <c r="N890" s="125"/>
      <c r="O890" s="125"/>
      <c r="P890" s="125"/>
      <c r="Q890" s="125"/>
      <c r="R890" s="125"/>
      <c r="S890" s="125"/>
      <c r="T890" s="125"/>
      <c r="U890" s="125"/>
      <c r="V890" s="125"/>
    </row>
    <row r="891" spans="1:22" ht="12">
      <c r="A891" s="125"/>
      <c r="B891" s="125"/>
      <c r="C891" s="125"/>
      <c r="D891" s="125"/>
      <c r="E891" s="125"/>
      <c r="F891" s="125"/>
      <c r="G891" s="125"/>
      <c r="H891" s="125"/>
      <c r="I891" s="125"/>
      <c r="J891" s="125"/>
      <c r="K891" s="125"/>
      <c r="L891" s="125"/>
      <c r="M891" s="125"/>
      <c r="N891" s="125"/>
      <c r="O891" s="125"/>
      <c r="P891" s="125"/>
      <c r="Q891" s="125"/>
      <c r="R891" s="125"/>
      <c r="S891" s="125"/>
      <c r="T891" s="125"/>
      <c r="U891" s="125"/>
      <c r="V891" s="125"/>
    </row>
    <row r="892" spans="1:22" ht="12">
      <c r="A892" s="125"/>
      <c r="B892" s="125"/>
      <c r="C892" s="125"/>
      <c r="D892" s="125"/>
      <c r="E892" s="125"/>
      <c r="F892" s="125"/>
      <c r="G892" s="125"/>
      <c r="H892" s="125"/>
      <c r="I892" s="125"/>
      <c r="J892" s="125"/>
      <c r="K892" s="125"/>
      <c r="L892" s="125"/>
      <c r="M892" s="125"/>
      <c r="N892" s="125"/>
      <c r="O892" s="125"/>
      <c r="P892" s="125"/>
      <c r="Q892" s="125"/>
      <c r="R892" s="125"/>
      <c r="S892" s="125"/>
      <c r="T892" s="125"/>
      <c r="U892" s="125"/>
      <c r="V892" s="125"/>
    </row>
    <row r="893" spans="1:22" ht="12">
      <c r="A893" s="125"/>
      <c r="B893" s="125"/>
      <c r="C893" s="125"/>
      <c r="D893" s="125"/>
      <c r="E893" s="125"/>
      <c r="F893" s="125"/>
      <c r="G893" s="125"/>
      <c r="H893" s="125"/>
      <c r="I893" s="125"/>
      <c r="J893" s="125"/>
      <c r="K893" s="125"/>
      <c r="L893" s="125"/>
      <c r="M893" s="125"/>
      <c r="N893" s="125"/>
      <c r="O893" s="125"/>
      <c r="P893" s="125"/>
      <c r="Q893" s="125"/>
      <c r="R893" s="125"/>
      <c r="S893" s="125"/>
      <c r="T893" s="125"/>
      <c r="U893" s="125"/>
      <c r="V893" s="125"/>
    </row>
    <row r="894" spans="1:22" ht="12">
      <c r="A894" s="125"/>
      <c r="B894" s="125"/>
      <c r="C894" s="125"/>
      <c r="D894" s="125"/>
      <c r="E894" s="125"/>
      <c r="F894" s="125"/>
      <c r="G894" s="125"/>
      <c r="H894" s="125"/>
      <c r="I894" s="125"/>
      <c r="J894" s="125"/>
      <c r="K894" s="125"/>
      <c r="L894" s="125"/>
      <c r="M894" s="125"/>
      <c r="N894" s="125"/>
      <c r="O894" s="125"/>
      <c r="P894" s="125"/>
      <c r="Q894" s="125"/>
      <c r="R894" s="125"/>
      <c r="S894" s="125"/>
      <c r="T894" s="125"/>
      <c r="U894" s="125"/>
      <c r="V894" s="125"/>
    </row>
    <row r="895" spans="1:22" ht="12">
      <c r="A895" s="125"/>
      <c r="B895" s="125"/>
      <c r="C895" s="125"/>
      <c r="D895" s="125"/>
      <c r="E895" s="125"/>
      <c r="F895" s="125"/>
      <c r="G895" s="125"/>
      <c r="H895" s="125"/>
      <c r="I895" s="125"/>
      <c r="J895" s="125"/>
      <c r="K895" s="125"/>
      <c r="L895" s="125"/>
      <c r="M895" s="125"/>
      <c r="N895" s="125"/>
      <c r="O895" s="125"/>
      <c r="P895" s="125"/>
      <c r="Q895" s="125"/>
      <c r="R895" s="125"/>
      <c r="S895" s="125"/>
      <c r="T895" s="125"/>
      <c r="U895" s="125"/>
      <c r="V895" s="125"/>
    </row>
    <row r="896" spans="1:22" ht="12">
      <c r="A896" s="125"/>
      <c r="B896" s="125"/>
      <c r="C896" s="125"/>
      <c r="D896" s="125"/>
      <c r="E896" s="125"/>
      <c r="F896" s="125"/>
      <c r="G896" s="125"/>
      <c r="H896" s="125"/>
      <c r="I896" s="125"/>
      <c r="J896" s="125"/>
      <c r="K896" s="125"/>
      <c r="L896" s="125"/>
      <c r="M896" s="125"/>
      <c r="N896" s="125"/>
      <c r="O896" s="125"/>
      <c r="P896" s="125"/>
      <c r="Q896" s="125"/>
      <c r="R896" s="125"/>
      <c r="S896" s="125"/>
      <c r="T896" s="125"/>
      <c r="U896" s="125"/>
      <c r="V896" s="125"/>
    </row>
    <row r="897" spans="1:22" ht="12">
      <c r="A897" s="125"/>
      <c r="B897" s="125"/>
      <c r="C897" s="125"/>
      <c r="D897" s="125"/>
      <c r="E897" s="125"/>
      <c r="F897" s="125"/>
      <c r="G897" s="125"/>
      <c r="H897" s="125"/>
      <c r="I897" s="125"/>
      <c r="J897" s="125"/>
      <c r="K897" s="125"/>
      <c r="L897" s="125"/>
      <c r="M897" s="125"/>
      <c r="N897" s="125"/>
      <c r="O897" s="125"/>
      <c r="P897" s="125"/>
      <c r="Q897" s="125"/>
      <c r="R897" s="125"/>
      <c r="S897" s="125"/>
      <c r="T897" s="125"/>
      <c r="U897" s="125"/>
      <c r="V897" s="125"/>
    </row>
    <row r="898" spans="1:22" ht="12">
      <c r="A898" s="125"/>
      <c r="B898" s="125"/>
      <c r="C898" s="125"/>
      <c r="D898" s="125"/>
      <c r="E898" s="125"/>
      <c r="F898" s="125"/>
      <c r="G898" s="125"/>
      <c r="H898" s="125"/>
      <c r="I898" s="125"/>
      <c r="J898" s="125"/>
      <c r="K898" s="125"/>
      <c r="L898" s="125"/>
      <c r="M898" s="125"/>
      <c r="N898" s="125"/>
      <c r="O898" s="125"/>
      <c r="P898" s="125"/>
      <c r="Q898" s="125"/>
      <c r="R898" s="125"/>
      <c r="S898" s="125"/>
      <c r="T898" s="125"/>
      <c r="U898" s="125"/>
      <c r="V898" s="125"/>
    </row>
    <row r="899" spans="1:22" ht="12">
      <c r="A899" s="125"/>
      <c r="B899" s="125"/>
      <c r="C899" s="125"/>
      <c r="D899" s="125"/>
      <c r="E899" s="125"/>
      <c r="F899" s="125"/>
      <c r="G899" s="125"/>
      <c r="H899" s="125"/>
      <c r="I899" s="125"/>
      <c r="J899" s="125"/>
      <c r="K899" s="125"/>
      <c r="L899" s="125"/>
      <c r="M899" s="125"/>
      <c r="N899" s="125"/>
      <c r="O899" s="125"/>
      <c r="P899" s="125"/>
      <c r="Q899" s="125"/>
      <c r="R899" s="125"/>
      <c r="S899" s="125"/>
      <c r="T899" s="125"/>
      <c r="U899" s="125"/>
      <c r="V899" s="125"/>
    </row>
    <row r="900" spans="1:22" ht="12">
      <c r="A900" s="125"/>
      <c r="B900" s="125"/>
      <c r="C900" s="125"/>
      <c r="D900" s="125"/>
      <c r="E900" s="125"/>
      <c r="F900" s="125"/>
      <c r="G900" s="125"/>
      <c r="H900" s="125"/>
      <c r="I900" s="125"/>
      <c r="J900" s="125"/>
      <c r="K900" s="125"/>
      <c r="L900" s="125"/>
      <c r="M900" s="125"/>
      <c r="N900" s="125"/>
      <c r="O900" s="125"/>
      <c r="P900" s="125"/>
      <c r="Q900" s="125"/>
      <c r="R900" s="125"/>
      <c r="S900" s="125"/>
      <c r="T900" s="125"/>
      <c r="U900" s="125"/>
      <c r="V900" s="125"/>
    </row>
    <row r="901" spans="1:22" ht="12">
      <c r="A901" s="125"/>
      <c r="B901" s="125"/>
      <c r="C901" s="125"/>
      <c r="D901" s="125"/>
      <c r="E901" s="125"/>
      <c r="F901" s="125"/>
      <c r="G901" s="125"/>
      <c r="H901" s="125"/>
      <c r="I901" s="125"/>
      <c r="J901" s="125"/>
      <c r="K901" s="125"/>
      <c r="L901" s="125"/>
      <c r="M901" s="125"/>
      <c r="N901" s="125"/>
      <c r="O901" s="125"/>
      <c r="P901" s="125"/>
      <c r="Q901" s="125"/>
      <c r="R901" s="125"/>
      <c r="S901" s="125"/>
      <c r="T901" s="125"/>
      <c r="U901" s="125"/>
      <c r="V901" s="125"/>
    </row>
    <row r="902" spans="1:22" ht="12">
      <c r="A902" s="125"/>
      <c r="B902" s="125"/>
      <c r="C902" s="125"/>
      <c r="D902" s="125"/>
      <c r="E902" s="125"/>
      <c r="F902" s="125"/>
      <c r="G902" s="125"/>
      <c r="H902" s="125"/>
      <c r="I902" s="125"/>
      <c r="J902" s="125"/>
      <c r="K902" s="125"/>
      <c r="L902" s="125"/>
      <c r="M902" s="125"/>
      <c r="N902" s="125"/>
      <c r="O902" s="125"/>
      <c r="P902" s="125"/>
      <c r="Q902" s="125"/>
      <c r="R902" s="125"/>
      <c r="S902" s="125"/>
      <c r="T902" s="125"/>
      <c r="U902" s="125"/>
      <c r="V902" s="125"/>
    </row>
    <row r="903" spans="1:22" ht="12">
      <c r="A903" s="125"/>
      <c r="B903" s="125"/>
      <c r="C903" s="125"/>
      <c r="D903" s="125"/>
      <c r="E903" s="125"/>
      <c r="F903" s="125"/>
      <c r="G903" s="125"/>
      <c r="H903" s="125"/>
      <c r="I903" s="125"/>
      <c r="J903" s="125"/>
      <c r="K903" s="125"/>
      <c r="L903" s="125"/>
      <c r="M903" s="125"/>
      <c r="N903" s="125"/>
      <c r="O903" s="125"/>
      <c r="P903" s="125"/>
      <c r="Q903" s="125"/>
      <c r="R903" s="125"/>
      <c r="S903" s="125"/>
      <c r="T903" s="125"/>
      <c r="U903" s="125"/>
      <c r="V903" s="125"/>
    </row>
    <row r="904" spans="1:22" ht="12">
      <c r="A904" s="125"/>
      <c r="B904" s="125"/>
      <c r="C904" s="125"/>
      <c r="D904" s="125"/>
      <c r="E904" s="125"/>
      <c r="F904" s="125"/>
      <c r="G904" s="125"/>
      <c r="H904" s="125"/>
      <c r="I904" s="125"/>
      <c r="J904" s="125"/>
      <c r="K904" s="125"/>
      <c r="L904" s="125"/>
      <c r="M904" s="125"/>
      <c r="N904" s="125"/>
      <c r="O904" s="125"/>
      <c r="P904" s="125"/>
      <c r="Q904" s="125"/>
      <c r="R904" s="125"/>
      <c r="S904" s="125"/>
      <c r="T904" s="125"/>
      <c r="U904" s="125"/>
      <c r="V904" s="125"/>
    </row>
    <row r="905" spans="1:22" ht="12">
      <c r="A905" s="125"/>
      <c r="B905" s="125"/>
      <c r="C905" s="125"/>
      <c r="D905" s="125"/>
      <c r="E905" s="125"/>
      <c r="F905" s="125"/>
      <c r="G905" s="125"/>
      <c r="H905" s="125"/>
      <c r="I905" s="125"/>
      <c r="J905" s="125"/>
      <c r="K905" s="125"/>
      <c r="L905" s="125"/>
      <c r="M905" s="125"/>
      <c r="N905" s="125"/>
      <c r="O905" s="125"/>
      <c r="P905" s="125"/>
      <c r="Q905" s="125"/>
      <c r="R905" s="125"/>
      <c r="S905" s="125"/>
      <c r="T905" s="125"/>
      <c r="U905" s="125"/>
      <c r="V905" s="125"/>
    </row>
    <row r="906" spans="1:22" ht="12">
      <c r="A906" s="125"/>
      <c r="B906" s="125"/>
      <c r="C906" s="125"/>
      <c r="D906" s="125"/>
      <c r="E906" s="125"/>
      <c r="F906" s="125"/>
      <c r="G906" s="125"/>
      <c r="H906" s="125"/>
      <c r="I906" s="125"/>
      <c r="J906" s="125"/>
      <c r="K906" s="125"/>
      <c r="L906" s="125"/>
      <c r="M906" s="125"/>
      <c r="N906" s="125"/>
      <c r="O906" s="125"/>
      <c r="P906" s="125"/>
      <c r="Q906" s="125"/>
      <c r="R906" s="125"/>
      <c r="S906" s="125"/>
      <c r="T906" s="125"/>
      <c r="U906" s="125"/>
      <c r="V906" s="125"/>
    </row>
    <row r="907" spans="1:22" ht="12">
      <c r="A907" s="125"/>
      <c r="B907" s="125"/>
      <c r="C907" s="125"/>
      <c r="D907" s="125"/>
      <c r="E907" s="125"/>
      <c r="F907" s="125"/>
      <c r="G907" s="125"/>
      <c r="H907" s="125"/>
      <c r="I907" s="125"/>
      <c r="J907" s="125"/>
      <c r="K907" s="125"/>
      <c r="L907" s="125"/>
      <c r="M907" s="125"/>
      <c r="N907" s="125"/>
      <c r="O907" s="125"/>
      <c r="P907" s="125"/>
      <c r="Q907" s="125"/>
      <c r="R907" s="125"/>
      <c r="S907" s="125"/>
      <c r="T907" s="125"/>
      <c r="U907" s="125"/>
      <c r="V907" s="125"/>
    </row>
    <row r="908" spans="1:22" ht="12">
      <c r="A908" s="125"/>
      <c r="B908" s="125"/>
      <c r="C908" s="125"/>
      <c r="D908" s="125"/>
      <c r="E908" s="125"/>
      <c r="F908" s="125"/>
      <c r="G908" s="125"/>
      <c r="H908" s="125"/>
      <c r="I908" s="125"/>
      <c r="J908" s="125"/>
      <c r="K908" s="125"/>
      <c r="L908" s="125"/>
      <c r="M908" s="125"/>
      <c r="N908" s="125"/>
      <c r="O908" s="125"/>
      <c r="P908" s="125"/>
      <c r="Q908" s="125"/>
      <c r="R908" s="125"/>
      <c r="S908" s="125"/>
      <c r="T908" s="125"/>
      <c r="U908" s="125"/>
      <c r="V908" s="125"/>
    </row>
    <row r="909" spans="1:22" ht="12">
      <c r="A909" s="125"/>
      <c r="B909" s="125"/>
      <c r="C909" s="125"/>
      <c r="D909" s="125"/>
      <c r="E909" s="125"/>
      <c r="F909" s="125"/>
      <c r="G909" s="125"/>
      <c r="H909" s="125"/>
      <c r="I909" s="125"/>
      <c r="J909" s="125"/>
      <c r="K909" s="125"/>
      <c r="L909" s="125"/>
      <c r="M909" s="125"/>
      <c r="N909" s="125"/>
      <c r="O909" s="125"/>
      <c r="P909" s="125"/>
      <c r="Q909" s="125"/>
      <c r="R909" s="125"/>
      <c r="S909" s="125"/>
      <c r="T909" s="125"/>
      <c r="U909" s="125"/>
      <c r="V909" s="125"/>
    </row>
    <row r="910" spans="1:22" ht="12">
      <c r="A910" s="125"/>
      <c r="B910" s="125"/>
      <c r="C910" s="125"/>
      <c r="D910" s="125"/>
      <c r="E910" s="125"/>
      <c r="F910" s="125"/>
      <c r="G910" s="125"/>
      <c r="H910" s="125"/>
      <c r="I910" s="125"/>
      <c r="J910" s="125"/>
      <c r="K910" s="125"/>
      <c r="L910" s="125"/>
      <c r="M910" s="125"/>
      <c r="N910" s="125"/>
      <c r="O910" s="125"/>
      <c r="P910" s="125"/>
      <c r="Q910" s="125"/>
      <c r="R910" s="125"/>
      <c r="S910" s="125"/>
      <c r="T910" s="125"/>
      <c r="U910" s="125"/>
      <c r="V910" s="125"/>
    </row>
    <row r="911" spans="1:22" ht="12">
      <c r="A911" s="125"/>
      <c r="B911" s="125"/>
      <c r="C911" s="125"/>
      <c r="D911" s="125"/>
      <c r="E911" s="125"/>
      <c r="F911" s="125"/>
      <c r="G911" s="125"/>
      <c r="H911" s="125"/>
      <c r="I911" s="125"/>
      <c r="J911" s="125"/>
      <c r="K911" s="125"/>
      <c r="L911" s="125"/>
      <c r="M911" s="125"/>
      <c r="N911" s="125"/>
      <c r="O911" s="125"/>
      <c r="P911" s="125"/>
      <c r="Q911" s="125"/>
      <c r="R911" s="125"/>
      <c r="S911" s="125"/>
      <c r="T911" s="125"/>
      <c r="U911" s="125"/>
      <c r="V911" s="125"/>
    </row>
    <row r="912" spans="1:22" ht="12">
      <c r="A912" s="125"/>
      <c r="B912" s="125"/>
      <c r="C912" s="125"/>
      <c r="D912" s="125"/>
      <c r="E912" s="125"/>
      <c r="F912" s="125"/>
      <c r="G912" s="125"/>
      <c r="H912" s="125"/>
      <c r="I912" s="125"/>
      <c r="J912" s="125"/>
      <c r="K912" s="125"/>
      <c r="L912" s="125"/>
      <c r="M912" s="125"/>
      <c r="N912" s="125"/>
      <c r="O912" s="125"/>
      <c r="P912" s="125"/>
      <c r="Q912" s="125"/>
      <c r="R912" s="125"/>
      <c r="S912" s="125"/>
      <c r="T912" s="125"/>
      <c r="U912" s="125"/>
      <c r="V912" s="125"/>
    </row>
    <row r="913" spans="1:22" ht="12">
      <c r="A913" s="125"/>
      <c r="B913" s="125"/>
      <c r="C913" s="125"/>
      <c r="D913" s="125"/>
      <c r="E913" s="125"/>
      <c r="F913" s="125"/>
      <c r="G913" s="125"/>
      <c r="H913" s="125"/>
      <c r="I913" s="125"/>
      <c r="J913" s="125"/>
      <c r="K913" s="125"/>
      <c r="L913" s="125"/>
      <c r="M913" s="125"/>
      <c r="N913" s="125"/>
      <c r="O913" s="125"/>
      <c r="P913" s="125"/>
      <c r="Q913" s="125"/>
      <c r="R913" s="125"/>
      <c r="S913" s="125"/>
      <c r="T913" s="125"/>
      <c r="U913" s="125"/>
      <c r="V913" s="125"/>
    </row>
    <row r="914" spans="1:22" ht="12">
      <c r="A914" s="125"/>
      <c r="B914" s="125"/>
      <c r="C914" s="125"/>
      <c r="D914" s="125"/>
      <c r="E914" s="125"/>
      <c r="F914" s="125"/>
      <c r="G914" s="125"/>
      <c r="H914" s="125"/>
      <c r="I914" s="125"/>
      <c r="J914" s="125"/>
      <c r="K914" s="125"/>
      <c r="L914" s="125"/>
      <c r="M914" s="125"/>
      <c r="N914" s="125"/>
      <c r="O914" s="125"/>
      <c r="P914" s="125"/>
      <c r="Q914" s="125"/>
      <c r="R914" s="125"/>
      <c r="S914" s="125"/>
      <c r="T914" s="125"/>
      <c r="U914" s="125"/>
      <c r="V914" s="125"/>
    </row>
    <row r="915" spans="1:22" ht="12">
      <c r="A915" s="125"/>
      <c r="B915" s="125"/>
      <c r="C915" s="125"/>
      <c r="D915" s="125"/>
      <c r="E915" s="125"/>
      <c r="F915" s="125"/>
      <c r="G915" s="125"/>
      <c r="H915" s="125"/>
      <c r="I915" s="125"/>
      <c r="J915" s="125"/>
      <c r="K915" s="125"/>
      <c r="L915" s="125"/>
      <c r="M915" s="125"/>
      <c r="N915" s="125"/>
      <c r="O915" s="125"/>
      <c r="P915" s="125"/>
      <c r="Q915" s="125"/>
      <c r="R915" s="125"/>
      <c r="S915" s="125"/>
      <c r="T915" s="125"/>
      <c r="U915" s="125"/>
      <c r="V915" s="125"/>
    </row>
    <row r="916" spans="1:22" ht="12">
      <c r="A916" s="125"/>
      <c r="B916" s="125"/>
      <c r="C916" s="125"/>
      <c r="D916" s="125"/>
      <c r="E916" s="125"/>
      <c r="F916" s="125"/>
      <c r="G916" s="125"/>
      <c r="H916" s="125"/>
      <c r="I916" s="125"/>
      <c r="J916" s="125"/>
      <c r="K916" s="125"/>
      <c r="L916" s="125"/>
      <c r="M916" s="125"/>
      <c r="N916" s="125"/>
      <c r="O916" s="125"/>
      <c r="P916" s="125"/>
      <c r="Q916" s="125"/>
      <c r="R916" s="125"/>
      <c r="S916" s="125"/>
      <c r="T916" s="125"/>
      <c r="U916" s="125"/>
      <c r="V916" s="125"/>
    </row>
    <row r="917" spans="1:22" ht="12">
      <c r="A917" s="125"/>
      <c r="B917" s="125"/>
      <c r="C917" s="125"/>
      <c r="D917" s="125"/>
      <c r="E917" s="125"/>
      <c r="F917" s="125"/>
      <c r="G917" s="125"/>
      <c r="H917" s="125"/>
      <c r="I917" s="125"/>
      <c r="J917" s="125"/>
      <c r="K917" s="125"/>
      <c r="L917" s="125"/>
      <c r="M917" s="125"/>
      <c r="N917" s="125"/>
      <c r="O917" s="125"/>
      <c r="P917" s="125"/>
      <c r="Q917" s="125"/>
      <c r="R917" s="125"/>
      <c r="S917" s="125"/>
      <c r="T917" s="125"/>
      <c r="U917" s="125"/>
      <c r="V917" s="125"/>
    </row>
    <row r="918" spans="1:22" ht="12">
      <c r="A918" s="125"/>
      <c r="B918" s="125"/>
      <c r="C918" s="125"/>
      <c r="D918" s="125"/>
      <c r="E918" s="125"/>
      <c r="F918" s="125"/>
      <c r="G918" s="125"/>
      <c r="H918" s="125"/>
      <c r="I918" s="125"/>
      <c r="J918" s="125"/>
      <c r="K918" s="125"/>
      <c r="L918" s="125"/>
      <c r="M918" s="125"/>
      <c r="N918" s="125"/>
      <c r="O918" s="125"/>
      <c r="P918" s="125"/>
      <c r="Q918" s="125"/>
      <c r="R918" s="125"/>
      <c r="S918" s="125"/>
      <c r="T918" s="125"/>
      <c r="U918" s="125"/>
      <c r="V918" s="125"/>
    </row>
    <row r="919" spans="1:22" ht="12">
      <c r="A919" s="125"/>
      <c r="B919" s="125"/>
      <c r="C919" s="125"/>
      <c r="D919" s="125"/>
      <c r="E919" s="125"/>
      <c r="F919" s="125"/>
      <c r="G919" s="125"/>
      <c r="H919" s="125"/>
      <c r="I919" s="125"/>
      <c r="J919" s="125"/>
      <c r="K919" s="125"/>
      <c r="L919" s="125"/>
      <c r="M919" s="125"/>
      <c r="N919" s="125"/>
      <c r="O919" s="125"/>
      <c r="P919" s="125"/>
      <c r="Q919" s="125"/>
      <c r="R919" s="125"/>
      <c r="S919" s="125"/>
      <c r="T919" s="125"/>
      <c r="U919" s="125"/>
      <c r="V919" s="125"/>
    </row>
    <row r="920" spans="1:22" ht="12">
      <c r="A920" s="125"/>
      <c r="B920" s="125"/>
      <c r="C920" s="125"/>
      <c r="D920" s="125"/>
      <c r="E920" s="125"/>
      <c r="F920" s="125"/>
      <c r="G920" s="125"/>
      <c r="H920" s="125"/>
      <c r="I920" s="125"/>
      <c r="J920" s="125"/>
      <c r="K920" s="125"/>
      <c r="L920" s="125"/>
      <c r="M920" s="125"/>
      <c r="N920" s="125"/>
      <c r="O920" s="125"/>
      <c r="P920" s="125"/>
      <c r="Q920" s="125"/>
      <c r="R920" s="125"/>
      <c r="S920" s="125"/>
      <c r="T920" s="125"/>
      <c r="U920" s="125"/>
      <c r="V920" s="125"/>
    </row>
    <row r="921" spans="1:22" ht="12">
      <c r="A921" s="125"/>
      <c r="B921" s="125"/>
      <c r="C921" s="125"/>
      <c r="D921" s="125"/>
      <c r="E921" s="125"/>
      <c r="F921" s="125"/>
      <c r="G921" s="125"/>
      <c r="H921" s="125"/>
      <c r="I921" s="125"/>
      <c r="J921" s="125"/>
      <c r="K921" s="125"/>
      <c r="L921" s="125"/>
      <c r="M921" s="125"/>
      <c r="N921" s="125"/>
      <c r="O921" s="125"/>
      <c r="P921" s="125"/>
      <c r="Q921" s="125"/>
      <c r="R921" s="125"/>
      <c r="S921" s="125"/>
      <c r="T921" s="125"/>
      <c r="U921" s="125"/>
      <c r="V921" s="125"/>
    </row>
    <row r="922" spans="1:22" ht="12">
      <c r="A922" s="125"/>
      <c r="B922" s="125"/>
      <c r="C922" s="125"/>
      <c r="D922" s="125"/>
      <c r="E922" s="125"/>
      <c r="F922" s="125"/>
      <c r="G922" s="125"/>
      <c r="H922" s="125"/>
      <c r="I922" s="125"/>
      <c r="J922" s="125"/>
      <c r="K922" s="125"/>
      <c r="L922" s="125"/>
      <c r="M922" s="125"/>
      <c r="N922" s="125"/>
      <c r="O922" s="125"/>
      <c r="P922" s="125"/>
      <c r="Q922" s="125"/>
      <c r="R922" s="125"/>
      <c r="S922" s="125"/>
      <c r="T922" s="125"/>
      <c r="U922" s="125"/>
      <c r="V922" s="125"/>
    </row>
    <row r="923" spans="1:22" ht="12">
      <c r="A923" s="125"/>
      <c r="B923" s="125"/>
      <c r="C923" s="125"/>
      <c r="D923" s="125"/>
      <c r="E923" s="125"/>
      <c r="F923" s="125"/>
      <c r="G923" s="125"/>
      <c r="H923" s="125"/>
      <c r="I923" s="125"/>
      <c r="J923" s="125"/>
      <c r="K923" s="125"/>
      <c r="L923" s="125"/>
      <c r="M923" s="125"/>
      <c r="N923" s="125"/>
      <c r="O923" s="125"/>
      <c r="P923" s="125"/>
      <c r="Q923" s="125"/>
      <c r="R923" s="125"/>
      <c r="S923" s="125"/>
      <c r="T923" s="125"/>
      <c r="U923" s="125"/>
      <c r="V923" s="125"/>
    </row>
    <row r="924" spans="1:22" ht="12">
      <c r="A924" s="125"/>
      <c r="B924" s="125"/>
      <c r="C924" s="125"/>
      <c r="D924" s="125"/>
      <c r="E924" s="125"/>
      <c r="F924" s="125"/>
      <c r="G924" s="125"/>
      <c r="H924" s="125"/>
      <c r="I924" s="125"/>
      <c r="J924" s="125"/>
      <c r="K924" s="125"/>
      <c r="L924" s="125"/>
      <c r="M924" s="125"/>
      <c r="N924" s="125"/>
      <c r="O924" s="125"/>
      <c r="P924" s="125"/>
      <c r="Q924" s="125"/>
      <c r="R924" s="125"/>
      <c r="S924" s="125"/>
      <c r="T924" s="125"/>
      <c r="U924" s="125"/>
      <c r="V924" s="125"/>
    </row>
    <row r="925" spans="1:22" ht="12">
      <c r="A925" s="125"/>
      <c r="B925" s="125"/>
      <c r="C925" s="125"/>
      <c r="D925" s="125"/>
      <c r="E925" s="125"/>
      <c r="F925" s="125"/>
      <c r="G925" s="125"/>
      <c r="H925" s="125"/>
      <c r="I925" s="125"/>
      <c r="J925" s="125"/>
      <c r="K925" s="125"/>
      <c r="L925" s="125"/>
      <c r="M925" s="125"/>
      <c r="N925" s="125"/>
      <c r="O925" s="125"/>
      <c r="P925" s="125"/>
      <c r="Q925" s="125"/>
      <c r="R925" s="125"/>
      <c r="S925" s="125"/>
      <c r="T925" s="125"/>
      <c r="U925" s="125"/>
      <c r="V925" s="125"/>
    </row>
    <row r="926" spans="1:22" ht="12">
      <c r="A926" s="125"/>
      <c r="B926" s="125"/>
      <c r="C926" s="125"/>
      <c r="D926" s="125"/>
      <c r="E926" s="125"/>
      <c r="F926" s="125"/>
      <c r="G926" s="125"/>
      <c r="H926" s="125"/>
      <c r="I926" s="125"/>
      <c r="J926" s="125"/>
      <c r="K926" s="125"/>
      <c r="L926" s="125"/>
      <c r="M926" s="125"/>
      <c r="N926" s="125"/>
      <c r="O926" s="125"/>
      <c r="P926" s="125"/>
      <c r="Q926" s="125"/>
      <c r="R926" s="125"/>
      <c r="S926" s="125"/>
      <c r="T926" s="125"/>
      <c r="U926" s="125"/>
      <c r="V926" s="125"/>
    </row>
    <row r="927" spans="1:22" ht="12">
      <c r="A927" s="125"/>
      <c r="B927" s="125"/>
      <c r="C927" s="125"/>
      <c r="D927" s="125"/>
      <c r="E927" s="125"/>
      <c r="F927" s="125"/>
      <c r="G927" s="125"/>
      <c r="H927" s="125"/>
      <c r="I927" s="125"/>
      <c r="J927" s="125"/>
      <c r="K927" s="125"/>
      <c r="L927" s="125"/>
      <c r="M927" s="125"/>
      <c r="N927" s="125"/>
      <c r="O927" s="125"/>
      <c r="P927" s="125"/>
      <c r="Q927" s="125"/>
      <c r="R927" s="125"/>
      <c r="S927" s="125"/>
      <c r="T927" s="125"/>
      <c r="U927" s="125"/>
      <c r="V927" s="125"/>
    </row>
    <row r="928" spans="1:22" ht="12">
      <c r="A928" s="125"/>
      <c r="B928" s="125"/>
      <c r="C928" s="125"/>
      <c r="D928" s="125"/>
      <c r="E928" s="125"/>
      <c r="F928" s="125"/>
      <c r="G928" s="125"/>
      <c r="H928" s="125"/>
      <c r="I928" s="125"/>
      <c r="J928" s="125"/>
      <c r="K928" s="125"/>
      <c r="L928" s="125"/>
      <c r="M928" s="125"/>
      <c r="N928" s="125"/>
      <c r="O928" s="125"/>
      <c r="P928" s="125"/>
      <c r="Q928" s="125"/>
      <c r="R928" s="125"/>
      <c r="S928" s="125"/>
      <c r="T928" s="125"/>
      <c r="U928" s="125"/>
      <c r="V928" s="125"/>
    </row>
    <row r="929" spans="1:22" ht="12">
      <c r="A929" s="125"/>
      <c r="B929" s="125"/>
      <c r="C929" s="125"/>
      <c r="D929" s="125"/>
      <c r="E929" s="125"/>
      <c r="F929" s="125"/>
      <c r="G929" s="125"/>
      <c r="H929" s="125"/>
      <c r="I929" s="125"/>
      <c r="J929" s="125"/>
      <c r="K929" s="125"/>
      <c r="L929" s="125"/>
      <c r="M929" s="125"/>
      <c r="N929" s="125"/>
      <c r="O929" s="125"/>
      <c r="P929" s="125"/>
      <c r="Q929" s="125"/>
      <c r="R929" s="125"/>
      <c r="S929" s="125"/>
      <c r="T929" s="125"/>
      <c r="U929" s="125"/>
      <c r="V929" s="125"/>
    </row>
    <row r="930" spans="1:22" ht="12">
      <c r="A930" s="125"/>
      <c r="B930" s="125"/>
      <c r="C930" s="125"/>
      <c r="D930" s="125"/>
      <c r="E930" s="125"/>
      <c r="F930" s="125"/>
      <c r="G930" s="125"/>
      <c r="H930" s="125"/>
      <c r="I930" s="125"/>
      <c r="J930" s="125"/>
      <c r="K930" s="125"/>
      <c r="L930" s="125"/>
      <c r="M930" s="125"/>
      <c r="N930" s="125"/>
      <c r="O930" s="125"/>
      <c r="P930" s="125"/>
      <c r="Q930" s="125"/>
      <c r="R930" s="125"/>
      <c r="S930" s="125"/>
      <c r="T930" s="125"/>
      <c r="U930" s="125"/>
      <c r="V930" s="125"/>
    </row>
    <row r="931" spans="1:22" ht="12">
      <c r="A931" s="125"/>
      <c r="B931" s="125"/>
      <c r="C931" s="125"/>
      <c r="D931" s="125"/>
      <c r="E931" s="125"/>
      <c r="F931" s="125"/>
      <c r="G931" s="125"/>
      <c r="H931" s="125"/>
      <c r="I931" s="125"/>
      <c r="J931" s="125"/>
      <c r="K931" s="125"/>
      <c r="L931" s="125"/>
      <c r="M931" s="125"/>
      <c r="N931" s="125"/>
      <c r="O931" s="125"/>
      <c r="P931" s="125"/>
      <c r="Q931" s="125"/>
      <c r="R931" s="125"/>
      <c r="S931" s="125"/>
      <c r="T931" s="125"/>
      <c r="U931" s="125"/>
      <c r="V931" s="125"/>
    </row>
    <row r="932" spans="1:22" ht="12">
      <c r="A932" s="125"/>
      <c r="B932" s="125"/>
      <c r="C932" s="125"/>
      <c r="D932" s="125"/>
      <c r="E932" s="125"/>
      <c r="F932" s="125"/>
      <c r="G932" s="125"/>
      <c r="H932" s="125"/>
      <c r="I932" s="125"/>
      <c r="J932" s="125"/>
      <c r="K932" s="125"/>
      <c r="L932" s="125"/>
      <c r="M932" s="125"/>
      <c r="N932" s="125"/>
      <c r="O932" s="125"/>
      <c r="P932" s="125"/>
      <c r="Q932" s="125"/>
      <c r="R932" s="125"/>
      <c r="S932" s="125"/>
      <c r="T932" s="125"/>
      <c r="U932" s="125"/>
      <c r="V932" s="125"/>
    </row>
    <row r="933" spans="1:22" ht="12">
      <c r="A933" s="125"/>
      <c r="B933" s="125"/>
      <c r="C933" s="125"/>
      <c r="D933" s="125"/>
      <c r="E933" s="125"/>
      <c r="F933" s="125"/>
      <c r="G933" s="125"/>
      <c r="H933" s="125"/>
      <c r="I933" s="125"/>
      <c r="J933" s="125"/>
      <c r="K933" s="125"/>
      <c r="L933" s="125"/>
      <c r="M933" s="125"/>
      <c r="N933" s="125"/>
      <c r="O933" s="125"/>
      <c r="P933" s="125"/>
      <c r="Q933" s="125"/>
      <c r="R933" s="125"/>
      <c r="S933" s="125"/>
      <c r="T933" s="125"/>
      <c r="U933" s="125"/>
      <c r="V933" s="125"/>
    </row>
    <row r="934" spans="1:22" ht="12">
      <c r="A934" s="125"/>
      <c r="B934" s="125"/>
      <c r="C934" s="125"/>
      <c r="D934" s="125"/>
      <c r="E934" s="125"/>
      <c r="F934" s="125"/>
      <c r="G934" s="125"/>
      <c r="H934" s="125"/>
      <c r="I934" s="125"/>
      <c r="J934" s="125"/>
      <c r="K934" s="125"/>
      <c r="L934" s="125"/>
      <c r="M934" s="125"/>
      <c r="N934" s="125"/>
      <c r="O934" s="125"/>
      <c r="P934" s="125"/>
      <c r="Q934" s="125"/>
      <c r="R934" s="125"/>
      <c r="S934" s="125"/>
      <c r="T934" s="125"/>
      <c r="U934" s="125"/>
      <c r="V934" s="125"/>
    </row>
    <row r="935" spans="1:22" ht="12">
      <c r="A935" s="125"/>
      <c r="B935" s="125"/>
      <c r="C935" s="125"/>
      <c r="D935" s="125"/>
      <c r="E935" s="125"/>
      <c r="F935" s="125"/>
      <c r="G935" s="125"/>
      <c r="H935" s="125"/>
      <c r="I935" s="125"/>
      <c r="J935" s="125"/>
      <c r="K935" s="125"/>
      <c r="L935" s="125"/>
      <c r="M935" s="125"/>
      <c r="N935" s="125"/>
      <c r="O935" s="125"/>
      <c r="P935" s="125"/>
      <c r="Q935" s="125"/>
      <c r="R935" s="125"/>
      <c r="S935" s="125"/>
      <c r="T935" s="125"/>
      <c r="U935" s="125"/>
      <c r="V935" s="125"/>
    </row>
    <row r="936" spans="1:22" ht="12">
      <c r="A936" s="125"/>
      <c r="B936" s="125"/>
      <c r="C936" s="125"/>
      <c r="D936" s="125"/>
      <c r="E936" s="125"/>
      <c r="F936" s="125"/>
      <c r="G936" s="125"/>
      <c r="H936" s="125"/>
      <c r="I936" s="125"/>
      <c r="J936" s="125"/>
      <c r="K936" s="125"/>
      <c r="L936" s="125"/>
      <c r="M936" s="125"/>
      <c r="N936" s="125"/>
      <c r="O936" s="125"/>
      <c r="P936" s="125"/>
      <c r="Q936" s="125"/>
      <c r="R936" s="125"/>
      <c r="S936" s="125"/>
      <c r="T936" s="125"/>
      <c r="U936" s="125"/>
      <c r="V936" s="125"/>
    </row>
    <row r="937" spans="1:22" ht="12">
      <c r="A937" s="125"/>
      <c r="B937" s="125"/>
      <c r="C937" s="125"/>
      <c r="D937" s="125"/>
      <c r="E937" s="125"/>
      <c r="F937" s="125"/>
      <c r="G937" s="125"/>
      <c r="H937" s="125"/>
      <c r="I937" s="125"/>
      <c r="J937" s="125"/>
      <c r="K937" s="125"/>
      <c r="L937" s="125"/>
      <c r="M937" s="125"/>
      <c r="N937" s="125"/>
      <c r="O937" s="125"/>
      <c r="P937" s="125"/>
      <c r="Q937" s="125"/>
      <c r="R937" s="125"/>
      <c r="S937" s="125"/>
      <c r="T937" s="125"/>
      <c r="U937" s="125"/>
      <c r="V937" s="125"/>
    </row>
    <row r="938" spans="1:22" ht="12">
      <c r="A938" s="125"/>
      <c r="B938" s="125"/>
      <c r="C938" s="125"/>
      <c r="D938" s="125"/>
      <c r="E938" s="125"/>
      <c r="F938" s="125"/>
      <c r="G938" s="125"/>
      <c r="H938" s="125"/>
      <c r="I938" s="125"/>
      <c r="J938" s="125"/>
      <c r="K938" s="125"/>
      <c r="L938" s="125"/>
      <c r="M938" s="125"/>
      <c r="N938" s="125"/>
      <c r="O938" s="125"/>
      <c r="P938" s="125"/>
      <c r="Q938" s="125"/>
      <c r="R938" s="125"/>
      <c r="S938" s="125"/>
      <c r="T938" s="125"/>
      <c r="U938" s="125"/>
      <c r="V938" s="125"/>
    </row>
    <row r="939" spans="1:22" ht="12">
      <c r="A939" s="125"/>
      <c r="B939" s="125"/>
      <c r="C939" s="125"/>
      <c r="D939" s="125"/>
      <c r="E939" s="125"/>
      <c r="F939" s="125"/>
      <c r="G939" s="125"/>
      <c r="H939" s="125"/>
      <c r="I939" s="125"/>
      <c r="J939" s="125"/>
      <c r="K939" s="125"/>
      <c r="L939" s="125"/>
      <c r="M939" s="125"/>
      <c r="N939" s="125"/>
      <c r="O939" s="125"/>
      <c r="P939" s="125"/>
      <c r="Q939" s="125"/>
      <c r="R939" s="125"/>
      <c r="S939" s="125"/>
      <c r="T939" s="125"/>
      <c r="U939" s="125"/>
      <c r="V939" s="125"/>
    </row>
    <row r="940" spans="1:22" ht="12">
      <c r="A940" s="125"/>
      <c r="B940" s="125"/>
      <c r="C940" s="125"/>
      <c r="D940" s="125"/>
      <c r="E940" s="125"/>
      <c r="F940" s="125"/>
      <c r="G940" s="125"/>
      <c r="H940" s="125"/>
      <c r="I940" s="125"/>
      <c r="J940" s="125"/>
      <c r="K940" s="125"/>
      <c r="L940" s="125"/>
      <c r="M940" s="125"/>
      <c r="N940" s="125"/>
      <c r="O940" s="125"/>
      <c r="P940" s="125"/>
      <c r="Q940" s="125"/>
      <c r="R940" s="125"/>
      <c r="S940" s="125"/>
      <c r="T940" s="125"/>
      <c r="U940" s="125"/>
      <c r="V940" s="125"/>
    </row>
    <row r="941" spans="1:22" ht="12">
      <c r="A941" s="125"/>
      <c r="B941" s="125"/>
      <c r="C941" s="125"/>
      <c r="D941" s="125"/>
      <c r="E941" s="125"/>
      <c r="F941" s="125"/>
      <c r="G941" s="125"/>
      <c r="H941" s="125"/>
      <c r="I941" s="125"/>
      <c r="J941" s="125"/>
      <c r="K941" s="125"/>
      <c r="L941" s="125"/>
      <c r="M941" s="125"/>
      <c r="N941" s="125"/>
      <c r="O941" s="125"/>
      <c r="P941" s="125"/>
      <c r="Q941" s="125"/>
      <c r="R941" s="125"/>
      <c r="S941" s="125"/>
      <c r="T941" s="125"/>
      <c r="U941" s="125"/>
      <c r="V941" s="125"/>
    </row>
    <row r="942" spans="1:22" ht="12">
      <c r="A942" s="125"/>
      <c r="B942" s="125"/>
      <c r="C942" s="125"/>
      <c r="D942" s="125"/>
      <c r="E942" s="125"/>
      <c r="F942" s="125"/>
      <c r="G942" s="125"/>
      <c r="H942" s="125"/>
      <c r="I942" s="125"/>
      <c r="J942" s="125"/>
      <c r="K942" s="125"/>
      <c r="L942" s="125"/>
      <c r="M942" s="125"/>
      <c r="N942" s="125"/>
      <c r="O942" s="125"/>
      <c r="P942" s="125"/>
      <c r="Q942" s="125"/>
      <c r="R942" s="125"/>
      <c r="S942" s="125"/>
      <c r="T942" s="125"/>
      <c r="U942" s="125"/>
      <c r="V942" s="125"/>
    </row>
    <row r="943" spans="1:22" ht="12">
      <c r="A943" s="125"/>
      <c r="B943" s="125"/>
      <c r="C943" s="125"/>
      <c r="D943" s="125"/>
      <c r="E943" s="125"/>
      <c r="F943" s="125"/>
      <c r="G943" s="125"/>
      <c r="H943" s="125"/>
      <c r="I943" s="125"/>
      <c r="J943" s="125"/>
      <c r="K943" s="125"/>
      <c r="L943" s="125"/>
      <c r="M943" s="125"/>
      <c r="N943" s="125"/>
      <c r="O943" s="125"/>
      <c r="P943" s="125"/>
      <c r="Q943" s="125"/>
      <c r="R943" s="125"/>
      <c r="S943" s="125"/>
      <c r="T943" s="125"/>
      <c r="U943" s="125"/>
      <c r="V943" s="125"/>
    </row>
    <row r="944" spans="1:22" ht="12">
      <c r="A944" s="125"/>
      <c r="B944" s="125"/>
      <c r="C944" s="125"/>
      <c r="D944" s="125"/>
      <c r="E944" s="125"/>
      <c r="F944" s="125"/>
      <c r="G944" s="125"/>
      <c r="H944" s="125"/>
      <c r="I944" s="125"/>
      <c r="J944" s="125"/>
      <c r="K944" s="125"/>
      <c r="L944" s="125"/>
      <c r="M944" s="125"/>
      <c r="N944" s="125"/>
      <c r="O944" s="125"/>
      <c r="P944" s="125"/>
      <c r="Q944" s="125"/>
      <c r="R944" s="125"/>
      <c r="S944" s="125"/>
      <c r="T944" s="125"/>
      <c r="U944" s="125"/>
      <c r="V944" s="125"/>
    </row>
    <row r="945" spans="1:22" ht="12">
      <c r="A945" s="125"/>
      <c r="B945" s="125"/>
      <c r="C945" s="125"/>
      <c r="D945" s="125"/>
      <c r="E945" s="125"/>
      <c r="F945" s="125"/>
      <c r="G945" s="125"/>
      <c r="H945" s="125"/>
      <c r="I945" s="125"/>
      <c r="J945" s="125"/>
      <c r="K945" s="125"/>
      <c r="L945" s="125"/>
      <c r="M945" s="125"/>
      <c r="N945" s="125"/>
      <c r="O945" s="125"/>
      <c r="P945" s="125"/>
      <c r="Q945" s="125"/>
      <c r="R945" s="125"/>
      <c r="S945" s="125"/>
      <c r="T945" s="125"/>
      <c r="U945" s="125"/>
      <c r="V945" s="125"/>
    </row>
    <row r="946" spans="1:22" ht="12">
      <c r="A946" s="125"/>
      <c r="B946" s="125"/>
      <c r="C946" s="125"/>
      <c r="D946" s="125"/>
      <c r="E946" s="125"/>
      <c r="F946" s="125"/>
      <c r="G946" s="125"/>
      <c r="H946" s="125"/>
      <c r="I946" s="125"/>
      <c r="J946" s="125"/>
      <c r="K946" s="125"/>
      <c r="L946" s="125"/>
      <c r="M946" s="125"/>
      <c r="N946" s="125"/>
      <c r="O946" s="125"/>
      <c r="P946" s="125"/>
      <c r="Q946" s="125"/>
      <c r="R946" s="125"/>
      <c r="S946" s="125"/>
      <c r="T946" s="125"/>
      <c r="U946" s="125"/>
      <c r="V946" s="125"/>
    </row>
    <row r="947" spans="1:22" ht="12">
      <c r="A947" s="125"/>
      <c r="B947" s="125"/>
      <c r="C947" s="125"/>
      <c r="D947" s="125"/>
      <c r="E947" s="125"/>
      <c r="F947" s="125"/>
      <c r="G947" s="125"/>
      <c r="H947" s="125"/>
      <c r="I947" s="125"/>
      <c r="J947" s="125"/>
      <c r="K947" s="125"/>
      <c r="L947" s="125"/>
      <c r="M947" s="125"/>
      <c r="N947" s="125"/>
      <c r="O947" s="125"/>
      <c r="P947" s="125"/>
      <c r="Q947" s="125"/>
      <c r="R947" s="125"/>
      <c r="S947" s="125"/>
      <c r="T947" s="125"/>
      <c r="U947" s="125"/>
      <c r="V947" s="125"/>
    </row>
    <row r="948" spans="1:22" ht="12">
      <c r="A948" s="125"/>
      <c r="B948" s="125"/>
      <c r="C948" s="125"/>
      <c r="D948" s="125"/>
      <c r="E948" s="125"/>
      <c r="F948" s="125"/>
      <c r="G948" s="125"/>
      <c r="H948" s="125"/>
      <c r="I948" s="125"/>
      <c r="J948" s="125"/>
      <c r="K948" s="125"/>
      <c r="L948" s="125"/>
      <c r="M948" s="125"/>
      <c r="N948" s="125"/>
      <c r="O948" s="125"/>
      <c r="P948" s="125"/>
      <c r="Q948" s="125"/>
      <c r="R948" s="125"/>
      <c r="S948" s="125"/>
      <c r="T948" s="125"/>
      <c r="U948" s="125"/>
      <c r="V948" s="125"/>
    </row>
    <row r="949" spans="1:22" ht="12">
      <c r="A949" s="125"/>
      <c r="B949" s="125"/>
      <c r="C949" s="125"/>
      <c r="D949" s="125"/>
      <c r="E949" s="125"/>
      <c r="F949" s="125"/>
      <c r="G949" s="125"/>
      <c r="H949" s="125"/>
      <c r="I949" s="125"/>
      <c r="J949" s="125"/>
      <c r="K949" s="125"/>
      <c r="L949" s="125"/>
      <c r="M949" s="125"/>
      <c r="N949" s="125"/>
      <c r="O949" s="125"/>
      <c r="P949" s="125"/>
      <c r="Q949" s="125"/>
      <c r="R949" s="125"/>
      <c r="S949" s="125"/>
      <c r="T949" s="125"/>
      <c r="U949" s="125"/>
      <c r="V949" s="125"/>
    </row>
    <row r="950" spans="1:22" ht="12">
      <c r="A950" s="125"/>
      <c r="B950" s="125"/>
      <c r="C950" s="125"/>
      <c r="D950" s="125"/>
      <c r="E950" s="125"/>
      <c r="F950" s="125"/>
      <c r="G950" s="125"/>
      <c r="H950" s="125"/>
      <c r="I950" s="125"/>
      <c r="J950" s="125"/>
      <c r="K950" s="125"/>
      <c r="L950" s="125"/>
      <c r="M950" s="125"/>
      <c r="N950" s="125"/>
      <c r="O950" s="125"/>
      <c r="P950" s="125"/>
      <c r="Q950" s="125"/>
      <c r="R950" s="125"/>
      <c r="S950" s="125"/>
      <c r="T950" s="125"/>
      <c r="U950" s="125"/>
      <c r="V950" s="125"/>
    </row>
    <row r="951" spans="1:22" ht="12">
      <c r="A951" s="125"/>
      <c r="B951" s="125"/>
      <c r="C951" s="125"/>
      <c r="D951" s="125"/>
      <c r="E951" s="125"/>
      <c r="F951" s="125"/>
      <c r="G951" s="125"/>
      <c r="H951" s="125"/>
      <c r="I951" s="125"/>
      <c r="J951" s="125"/>
      <c r="K951" s="125"/>
      <c r="L951" s="125"/>
      <c r="M951" s="125"/>
      <c r="N951" s="125"/>
      <c r="O951" s="125"/>
      <c r="P951" s="125"/>
      <c r="Q951" s="125"/>
      <c r="R951" s="125"/>
      <c r="S951" s="125"/>
      <c r="T951" s="125"/>
      <c r="U951" s="125"/>
      <c r="V951" s="125"/>
    </row>
    <row r="952" spans="1:22" ht="12">
      <c r="A952" s="125"/>
      <c r="B952" s="125"/>
      <c r="C952" s="125"/>
      <c r="D952" s="125"/>
      <c r="E952" s="125"/>
      <c r="F952" s="125"/>
      <c r="G952" s="125"/>
      <c r="H952" s="125"/>
      <c r="I952" s="125"/>
      <c r="J952" s="125"/>
      <c r="K952" s="125"/>
      <c r="L952" s="125"/>
      <c r="M952" s="125"/>
      <c r="N952" s="125"/>
      <c r="O952" s="125"/>
      <c r="P952" s="125"/>
      <c r="Q952" s="125"/>
      <c r="R952" s="125"/>
      <c r="S952" s="125"/>
      <c r="T952" s="125"/>
      <c r="U952" s="125"/>
      <c r="V952" s="125"/>
    </row>
    <row r="953" spans="1:22" ht="12">
      <c r="A953" s="125"/>
      <c r="B953" s="125"/>
      <c r="C953" s="125"/>
      <c r="D953" s="125"/>
      <c r="E953" s="125"/>
      <c r="F953" s="125"/>
      <c r="G953" s="125"/>
      <c r="H953" s="125"/>
      <c r="I953" s="125"/>
      <c r="J953" s="125"/>
      <c r="K953" s="125"/>
      <c r="L953" s="125"/>
      <c r="M953" s="125"/>
      <c r="N953" s="125"/>
      <c r="O953" s="125"/>
      <c r="P953" s="125"/>
      <c r="Q953" s="125"/>
      <c r="R953" s="125"/>
      <c r="S953" s="125"/>
      <c r="T953" s="125"/>
      <c r="U953" s="125"/>
      <c r="V953" s="125"/>
    </row>
    <row r="954" spans="1:22" ht="12">
      <c r="A954" s="125"/>
      <c r="B954" s="125"/>
      <c r="C954" s="125"/>
      <c r="D954" s="125"/>
      <c r="E954" s="125"/>
      <c r="F954" s="125"/>
      <c r="G954" s="125"/>
      <c r="H954" s="125"/>
      <c r="I954" s="125"/>
      <c r="J954" s="125"/>
      <c r="K954" s="125"/>
      <c r="L954" s="125"/>
      <c r="M954" s="125"/>
      <c r="N954" s="125"/>
      <c r="O954" s="125"/>
      <c r="P954" s="125"/>
      <c r="Q954" s="125"/>
      <c r="R954" s="125"/>
      <c r="S954" s="125"/>
      <c r="T954" s="125"/>
      <c r="U954" s="125"/>
      <c r="V954" s="125"/>
    </row>
    <row r="955" spans="1:22" ht="12">
      <c r="A955" s="125"/>
      <c r="B955" s="125"/>
      <c r="C955" s="125"/>
      <c r="D955" s="125"/>
      <c r="E955" s="125"/>
      <c r="F955" s="125"/>
      <c r="G955" s="125"/>
      <c r="H955" s="125"/>
      <c r="I955" s="125"/>
      <c r="J955" s="125"/>
      <c r="K955" s="125"/>
      <c r="L955" s="125"/>
      <c r="M955" s="125"/>
      <c r="N955" s="125"/>
      <c r="O955" s="125"/>
      <c r="P955" s="125"/>
      <c r="Q955" s="125"/>
      <c r="R955" s="125"/>
      <c r="S955" s="125"/>
      <c r="T955" s="125"/>
      <c r="U955" s="125"/>
      <c r="V955" s="125"/>
    </row>
    <row r="956" spans="1:22" ht="12">
      <c r="A956" s="125"/>
      <c r="B956" s="125"/>
      <c r="C956" s="125"/>
      <c r="D956" s="125"/>
      <c r="E956" s="125"/>
      <c r="F956" s="125"/>
      <c r="G956" s="125"/>
      <c r="H956" s="125"/>
      <c r="I956" s="125"/>
      <c r="J956" s="125"/>
      <c r="K956" s="125"/>
      <c r="L956" s="125"/>
      <c r="M956" s="125"/>
      <c r="N956" s="125"/>
      <c r="O956" s="125"/>
      <c r="P956" s="125"/>
      <c r="Q956" s="125"/>
      <c r="R956" s="125"/>
      <c r="S956" s="125"/>
      <c r="T956" s="125"/>
      <c r="U956" s="125"/>
      <c r="V956" s="125"/>
    </row>
    <row r="957" spans="1:22" ht="12">
      <c r="A957" s="125"/>
      <c r="B957" s="125"/>
      <c r="C957" s="125"/>
      <c r="D957" s="125"/>
      <c r="E957" s="125"/>
      <c r="F957" s="125"/>
      <c r="G957" s="125"/>
      <c r="H957" s="125"/>
      <c r="I957" s="125"/>
      <c r="J957" s="125"/>
      <c r="K957" s="125"/>
      <c r="L957" s="125"/>
      <c r="M957" s="125"/>
      <c r="N957" s="125"/>
      <c r="O957" s="125"/>
      <c r="P957" s="125"/>
      <c r="Q957" s="125"/>
      <c r="R957" s="125"/>
      <c r="S957" s="125"/>
      <c r="T957" s="125"/>
      <c r="U957" s="125"/>
      <c r="V957" s="125"/>
    </row>
    <row r="958" spans="1:22" ht="12">
      <c r="A958" s="125"/>
      <c r="B958" s="125"/>
      <c r="C958" s="125"/>
      <c r="D958" s="125"/>
      <c r="E958" s="125"/>
      <c r="F958" s="125"/>
      <c r="G958" s="125"/>
      <c r="H958" s="125"/>
      <c r="I958" s="125"/>
      <c r="J958" s="125"/>
      <c r="K958" s="125"/>
      <c r="L958" s="125"/>
      <c r="M958" s="125"/>
      <c r="N958" s="125"/>
      <c r="O958" s="125"/>
      <c r="P958" s="125"/>
      <c r="Q958" s="125"/>
      <c r="R958" s="125"/>
      <c r="S958" s="125"/>
      <c r="T958" s="125"/>
      <c r="U958" s="125"/>
      <c r="V958" s="125"/>
    </row>
    <row r="959" spans="1:22" ht="12">
      <c r="A959" s="125"/>
      <c r="B959" s="125"/>
      <c r="C959" s="125"/>
      <c r="D959" s="125"/>
      <c r="E959" s="125"/>
      <c r="F959" s="125"/>
      <c r="G959" s="125"/>
      <c r="H959" s="125"/>
      <c r="I959" s="125"/>
      <c r="J959" s="125"/>
      <c r="K959" s="125"/>
      <c r="L959" s="125"/>
      <c r="M959" s="125"/>
      <c r="N959" s="125"/>
      <c r="O959" s="125"/>
      <c r="P959" s="125"/>
      <c r="Q959" s="125"/>
      <c r="R959" s="125"/>
      <c r="S959" s="125"/>
      <c r="T959" s="125"/>
      <c r="U959" s="125"/>
      <c r="V959" s="125"/>
    </row>
    <row r="960" spans="1:22" ht="12">
      <c r="A960" s="125"/>
      <c r="B960" s="125"/>
      <c r="C960" s="125"/>
      <c r="D960" s="125"/>
      <c r="E960" s="125"/>
      <c r="F960" s="125"/>
      <c r="G960" s="125"/>
      <c r="H960" s="125"/>
      <c r="I960" s="125"/>
      <c r="J960" s="125"/>
      <c r="K960" s="125"/>
      <c r="L960" s="125"/>
      <c r="M960" s="125"/>
      <c r="N960" s="125"/>
      <c r="O960" s="125"/>
      <c r="P960" s="125"/>
      <c r="Q960" s="125"/>
      <c r="R960" s="125"/>
      <c r="S960" s="125"/>
      <c r="T960" s="125"/>
      <c r="U960" s="125"/>
      <c r="V960" s="125"/>
    </row>
    <row r="961" spans="1:22" ht="12">
      <c r="A961" s="125"/>
      <c r="B961" s="125"/>
      <c r="C961" s="125"/>
      <c r="D961" s="125"/>
      <c r="E961" s="125"/>
      <c r="F961" s="125"/>
      <c r="G961" s="125"/>
      <c r="H961" s="125"/>
      <c r="I961" s="125"/>
      <c r="J961" s="125"/>
      <c r="K961" s="125"/>
      <c r="L961" s="125"/>
      <c r="M961" s="125"/>
      <c r="N961" s="125"/>
      <c r="O961" s="125"/>
      <c r="P961" s="125"/>
      <c r="Q961" s="125"/>
      <c r="R961" s="125"/>
      <c r="S961" s="125"/>
      <c r="T961" s="125"/>
      <c r="U961" s="125"/>
      <c r="V961" s="125"/>
    </row>
    <row r="962" spans="1:22" ht="12">
      <c r="A962" s="125"/>
      <c r="B962" s="125"/>
      <c r="C962" s="125"/>
      <c r="D962" s="125"/>
      <c r="E962" s="125"/>
      <c r="F962" s="125"/>
      <c r="G962" s="125"/>
      <c r="H962" s="125"/>
      <c r="I962" s="125"/>
      <c r="J962" s="125"/>
      <c r="K962" s="125"/>
      <c r="L962" s="125"/>
      <c r="M962" s="125"/>
      <c r="N962" s="125"/>
      <c r="O962" s="125"/>
      <c r="P962" s="125"/>
      <c r="Q962" s="125"/>
      <c r="R962" s="125"/>
      <c r="S962" s="125"/>
      <c r="T962" s="125"/>
      <c r="U962" s="125"/>
      <c r="V962" s="125"/>
    </row>
    <row r="963" spans="1:22" ht="12">
      <c r="A963" s="125"/>
      <c r="B963" s="125"/>
      <c r="C963" s="125"/>
      <c r="D963" s="125"/>
      <c r="E963" s="125"/>
      <c r="F963" s="125"/>
      <c r="G963" s="125"/>
      <c r="H963" s="125"/>
      <c r="I963" s="125"/>
      <c r="J963" s="125"/>
      <c r="K963" s="125"/>
      <c r="L963" s="125"/>
      <c r="M963" s="125"/>
      <c r="N963" s="125"/>
      <c r="O963" s="125"/>
      <c r="P963" s="125"/>
      <c r="Q963" s="125"/>
      <c r="R963" s="125"/>
      <c r="S963" s="125"/>
      <c r="T963" s="125"/>
      <c r="U963" s="125"/>
      <c r="V963" s="125"/>
    </row>
    <row r="964" spans="1:22" ht="12">
      <c r="A964" s="125"/>
      <c r="B964" s="125"/>
      <c r="C964" s="125"/>
      <c r="D964" s="125"/>
      <c r="E964" s="125"/>
      <c r="F964" s="125"/>
      <c r="G964" s="125"/>
      <c r="H964" s="125"/>
      <c r="I964" s="125"/>
      <c r="J964" s="125"/>
      <c r="K964" s="125"/>
      <c r="L964" s="125"/>
      <c r="M964" s="125"/>
      <c r="N964" s="125"/>
      <c r="O964" s="125"/>
      <c r="P964" s="125"/>
      <c r="Q964" s="125"/>
      <c r="R964" s="125"/>
      <c r="S964" s="125"/>
      <c r="T964" s="125"/>
      <c r="U964" s="125"/>
      <c r="V964" s="125"/>
    </row>
    <row r="965" spans="1:22" ht="12">
      <c r="A965" s="125"/>
      <c r="B965" s="125"/>
      <c r="C965" s="125"/>
      <c r="D965" s="125"/>
      <c r="E965" s="125"/>
      <c r="F965" s="125"/>
      <c r="G965" s="125"/>
      <c r="H965" s="125"/>
      <c r="I965" s="125"/>
      <c r="J965" s="125"/>
      <c r="K965" s="125"/>
      <c r="L965" s="125"/>
      <c r="M965" s="125"/>
      <c r="N965" s="125"/>
      <c r="O965" s="125"/>
      <c r="P965" s="125"/>
      <c r="Q965" s="125"/>
      <c r="R965" s="125"/>
      <c r="S965" s="125"/>
      <c r="T965" s="125"/>
      <c r="U965" s="125"/>
      <c r="V965" s="125"/>
    </row>
    <row r="966" spans="1:22" ht="12">
      <c r="A966" s="125"/>
      <c r="B966" s="125"/>
      <c r="C966" s="125"/>
      <c r="D966" s="125"/>
      <c r="E966" s="125"/>
      <c r="F966" s="125"/>
      <c r="G966" s="125"/>
      <c r="H966" s="125"/>
      <c r="I966" s="125"/>
      <c r="J966" s="125"/>
      <c r="K966" s="125"/>
      <c r="L966" s="125"/>
      <c r="M966" s="125"/>
      <c r="N966" s="125"/>
      <c r="O966" s="125"/>
      <c r="P966" s="125"/>
      <c r="Q966" s="125"/>
      <c r="R966" s="125"/>
      <c r="S966" s="125"/>
      <c r="T966" s="125"/>
      <c r="U966" s="125"/>
      <c r="V966" s="125"/>
    </row>
    <row r="967" spans="1:22" ht="12">
      <c r="A967" s="125"/>
      <c r="B967" s="125"/>
      <c r="C967" s="125"/>
      <c r="D967" s="125"/>
      <c r="E967" s="125"/>
      <c r="F967" s="125"/>
      <c r="G967" s="125"/>
      <c r="H967" s="125"/>
      <c r="I967" s="125"/>
      <c r="J967" s="125"/>
      <c r="K967" s="125"/>
      <c r="L967" s="125"/>
      <c r="M967" s="125"/>
      <c r="N967" s="125"/>
      <c r="O967" s="125"/>
      <c r="P967" s="125"/>
      <c r="Q967" s="125"/>
      <c r="R967" s="125"/>
      <c r="S967" s="125"/>
      <c r="T967" s="125"/>
      <c r="U967" s="125"/>
      <c r="V967" s="125"/>
    </row>
    <row r="968" spans="1:22" ht="12">
      <c r="A968" s="125"/>
      <c r="B968" s="125"/>
      <c r="C968" s="125"/>
      <c r="D968" s="125"/>
      <c r="E968" s="125"/>
      <c r="F968" s="125"/>
      <c r="G968" s="125"/>
      <c r="H968" s="125"/>
      <c r="I968" s="125"/>
      <c r="J968" s="125"/>
      <c r="K968" s="125"/>
      <c r="L968" s="125"/>
      <c r="M968" s="125"/>
      <c r="N968" s="125"/>
      <c r="O968" s="125"/>
      <c r="P968" s="125"/>
      <c r="Q968" s="125"/>
      <c r="R968" s="125"/>
      <c r="S968" s="125"/>
      <c r="T968" s="125"/>
      <c r="U968" s="125"/>
      <c r="V968" s="125"/>
    </row>
    <row r="969" spans="1:22" ht="12">
      <c r="A969" s="125"/>
      <c r="B969" s="125"/>
      <c r="C969" s="125"/>
      <c r="D969" s="125"/>
      <c r="E969" s="125"/>
      <c r="F969" s="125"/>
      <c r="G969" s="125"/>
      <c r="H969" s="125"/>
      <c r="I969" s="125"/>
      <c r="J969" s="125"/>
      <c r="K969" s="125"/>
      <c r="L969" s="125"/>
      <c r="M969" s="125"/>
      <c r="N969" s="125"/>
      <c r="O969" s="125"/>
      <c r="P969" s="125"/>
      <c r="Q969" s="125"/>
      <c r="R969" s="125"/>
      <c r="S969" s="125"/>
      <c r="T969" s="125"/>
      <c r="U969" s="125"/>
      <c r="V969" s="125"/>
    </row>
    <row r="970" spans="1:22" ht="12">
      <c r="A970" s="125"/>
      <c r="B970" s="125"/>
      <c r="C970" s="125"/>
      <c r="D970" s="125"/>
      <c r="E970" s="125"/>
      <c r="F970" s="125"/>
      <c r="G970" s="125"/>
      <c r="H970" s="125"/>
      <c r="I970" s="125"/>
      <c r="J970" s="125"/>
      <c r="K970" s="125"/>
      <c r="L970" s="125"/>
      <c r="M970" s="125"/>
      <c r="N970" s="125"/>
      <c r="O970" s="125"/>
      <c r="P970" s="125"/>
      <c r="Q970" s="125"/>
      <c r="R970" s="125"/>
      <c r="S970" s="125"/>
      <c r="T970" s="125"/>
      <c r="U970" s="125"/>
      <c r="V970" s="125"/>
    </row>
    <row r="971" spans="1:22" ht="12">
      <c r="A971" s="125"/>
      <c r="B971" s="125"/>
      <c r="C971" s="125"/>
      <c r="D971" s="125"/>
      <c r="E971" s="125"/>
      <c r="F971" s="125"/>
      <c r="G971" s="125"/>
      <c r="H971" s="125"/>
      <c r="I971" s="125"/>
      <c r="J971" s="125"/>
      <c r="K971" s="125"/>
      <c r="L971" s="125"/>
      <c r="M971" s="125"/>
      <c r="N971" s="125"/>
      <c r="O971" s="125"/>
      <c r="P971" s="125"/>
      <c r="Q971" s="125"/>
      <c r="R971" s="125"/>
      <c r="S971" s="125"/>
      <c r="T971" s="125"/>
      <c r="U971" s="125"/>
      <c r="V971" s="125"/>
    </row>
    <row r="972" spans="1:22" ht="12">
      <c r="A972" s="125"/>
      <c r="B972" s="125"/>
      <c r="C972" s="125"/>
      <c r="D972" s="125"/>
      <c r="E972" s="125"/>
      <c r="F972" s="125"/>
      <c r="G972" s="125"/>
      <c r="H972" s="125"/>
      <c r="I972" s="125"/>
      <c r="J972" s="125"/>
      <c r="K972" s="125"/>
      <c r="L972" s="125"/>
      <c r="M972" s="125"/>
      <c r="N972" s="125"/>
      <c r="O972" s="125"/>
      <c r="P972" s="125"/>
      <c r="Q972" s="125"/>
      <c r="R972" s="125"/>
      <c r="S972" s="125"/>
      <c r="T972" s="125"/>
      <c r="U972" s="125"/>
      <c r="V972" s="125"/>
    </row>
    <row r="973" spans="1:22" ht="12">
      <c r="A973" s="125"/>
      <c r="B973" s="125"/>
      <c r="C973" s="125"/>
      <c r="D973" s="125"/>
      <c r="E973" s="125"/>
      <c r="F973" s="125"/>
      <c r="G973" s="125"/>
      <c r="H973" s="125"/>
      <c r="I973" s="125"/>
      <c r="J973" s="125"/>
      <c r="K973" s="125"/>
      <c r="L973" s="125"/>
      <c r="M973" s="125"/>
      <c r="N973" s="125"/>
      <c r="O973" s="125"/>
      <c r="P973" s="125"/>
      <c r="Q973" s="125"/>
      <c r="R973" s="125"/>
      <c r="S973" s="125"/>
      <c r="T973" s="125"/>
      <c r="U973" s="125"/>
      <c r="V973" s="125"/>
    </row>
    <row r="974" spans="1:22" ht="12">
      <c r="A974" s="125"/>
      <c r="B974" s="125"/>
      <c r="C974" s="125"/>
      <c r="D974" s="125"/>
      <c r="E974" s="125"/>
      <c r="F974" s="125"/>
      <c r="G974" s="125"/>
      <c r="H974" s="125"/>
      <c r="I974" s="125"/>
      <c r="J974" s="125"/>
      <c r="K974" s="125"/>
      <c r="L974" s="125"/>
      <c r="M974" s="125"/>
      <c r="N974" s="125"/>
      <c r="O974" s="125"/>
      <c r="P974" s="125"/>
      <c r="Q974" s="125"/>
      <c r="R974" s="125"/>
      <c r="S974" s="125"/>
      <c r="T974" s="125"/>
      <c r="U974" s="125"/>
      <c r="V974" s="125"/>
    </row>
    <row r="975" spans="1:22" ht="12">
      <c r="A975" s="125"/>
      <c r="B975" s="125"/>
      <c r="C975" s="125"/>
      <c r="D975" s="125"/>
      <c r="E975" s="125"/>
      <c r="F975" s="125"/>
      <c r="G975" s="125"/>
      <c r="H975" s="125"/>
      <c r="I975" s="125"/>
      <c r="J975" s="125"/>
      <c r="K975" s="125"/>
      <c r="L975" s="125"/>
      <c r="M975" s="125"/>
      <c r="N975" s="125"/>
      <c r="O975" s="125"/>
      <c r="P975" s="125"/>
      <c r="Q975" s="125"/>
      <c r="R975" s="125"/>
      <c r="S975" s="125"/>
      <c r="T975" s="125"/>
      <c r="U975" s="125"/>
      <c r="V975" s="125"/>
    </row>
    <row r="976" spans="1:22" ht="12">
      <c r="A976" s="125"/>
      <c r="B976" s="125"/>
      <c r="C976" s="125"/>
      <c r="D976" s="125"/>
      <c r="E976" s="125"/>
      <c r="F976" s="125"/>
      <c r="G976" s="125"/>
      <c r="H976" s="125"/>
      <c r="I976" s="125"/>
      <c r="J976" s="125"/>
      <c r="K976" s="125"/>
      <c r="L976" s="125"/>
      <c r="M976" s="125"/>
      <c r="N976" s="125"/>
      <c r="O976" s="125"/>
      <c r="P976" s="125"/>
      <c r="Q976" s="125"/>
      <c r="R976" s="125"/>
      <c r="S976" s="125"/>
      <c r="T976" s="125"/>
      <c r="U976" s="125"/>
      <c r="V976" s="12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E1000"/>
  <sheetViews>
    <sheetView workbookViewId="0"/>
  </sheetViews>
  <sheetFormatPr defaultColWidth="14.42578125" defaultRowHeight="15" customHeight="1"/>
  <cols>
    <col min="1" max="1" width="6.5703125" style="88" customWidth="1"/>
    <col min="2" max="2" width="33.85546875" style="88" customWidth="1"/>
    <col min="3" max="3" width="45.5703125" style="88" customWidth="1"/>
    <col min="4" max="4" width="11.5703125" style="88" customWidth="1"/>
    <col min="5" max="5" width="13.5703125" style="88" customWidth="1"/>
    <col min="6" max="6" width="11.42578125" style="88" customWidth="1"/>
    <col min="7" max="24" width="10.5703125" style="88" customWidth="1"/>
    <col min="25" max="16384" width="14.42578125" style="88"/>
  </cols>
  <sheetData>
    <row r="1" spans="1:5" ht="12"/>
    <row r="2" spans="1:5" ht="12">
      <c r="A2" s="86"/>
      <c r="B2" s="573"/>
      <c r="C2" s="659"/>
      <c r="D2" s="659"/>
      <c r="E2" s="659"/>
    </row>
    <row r="3" spans="1:5" ht="42" customHeight="1">
      <c r="A3" s="89" t="s">
        <v>3971</v>
      </c>
      <c r="B3" s="574" t="s">
        <v>4207</v>
      </c>
      <c r="C3" s="660"/>
      <c r="D3" s="89" t="s">
        <v>51</v>
      </c>
      <c r="E3" s="89" t="s">
        <v>52</v>
      </c>
    </row>
    <row r="4" spans="1:5" ht="12">
      <c r="A4" s="139">
        <v>1</v>
      </c>
      <c r="B4" s="581" t="s">
        <v>5371</v>
      </c>
      <c r="C4" s="660"/>
      <c r="D4" s="139"/>
      <c r="E4" s="139"/>
    </row>
    <row r="5" spans="1:5" ht="12">
      <c r="A5" s="168" t="s">
        <v>4180</v>
      </c>
      <c r="B5" s="92" t="s">
        <v>3</v>
      </c>
      <c r="C5" s="101" t="s">
        <v>5372</v>
      </c>
      <c r="D5" s="93"/>
      <c r="E5" s="93"/>
    </row>
    <row r="6" spans="1:5" ht="12">
      <c r="A6" s="137" t="s">
        <v>4183</v>
      </c>
      <c r="B6" s="92" t="s">
        <v>4209</v>
      </c>
      <c r="C6" s="92" t="s">
        <v>4210</v>
      </c>
      <c r="D6" s="93"/>
      <c r="E6" s="93"/>
    </row>
    <row r="7" spans="1:5" ht="12">
      <c r="A7" s="137" t="s">
        <v>4186</v>
      </c>
      <c r="B7" s="92" t="s">
        <v>4211</v>
      </c>
      <c r="C7" s="92" t="s">
        <v>4210</v>
      </c>
      <c r="D7" s="93"/>
      <c r="E7" s="93"/>
    </row>
    <row r="8" spans="1:5" ht="12">
      <c r="A8" s="137" t="s">
        <v>4188</v>
      </c>
      <c r="B8" s="92" t="s">
        <v>5276</v>
      </c>
      <c r="C8" s="92" t="s">
        <v>5373</v>
      </c>
      <c r="D8" s="93"/>
      <c r="E8" s="93"/>
    </row>
    <row r="9" spans="1:5" ht="12">
      <c r="A9" s="590" t="s">
        <v>4191</v>
      </c>
      <c r="B9" s="576" t="s">
        <v>5374</v>
      </c>
      <c r="C9" s="92" t="s">
        <v>5375</v>
      </c>
      <c r="D9" s="93"/>
      <c r="E9" s="93"/>
    </row>
    <row r="10" spans="1:5" ht="12">
      <c r="A10" s="662"/>
      <c r="B10" s="662"/>
      <c r="C10" s="92" t="s">
        <v>5376</v>
      </c>
      <c r="D10" s="93"/>
      <c r="E10" s="93"/>
    </row>
    <row r="11" spans="1:5" ht="12">
      <c r="A11" s="137" t="s">
        <v>4194</v>
      </c>
      <c r="B11" s="92" t="s">
        <v>5377</v>
      </c>
      <c r="C11" s="92" t="s">
        <v>5378</v>
      </c>
      <c r="D11" s="93"/>
      <c r="E11" s="93"/>
    </row>
    <row r="12" spans="1:5" ht="12">
      <c r="A12" s="137" t="s">
        <v>4197</v>
      </c>
      <c r="B12" s="92" t="s">
        <v>5379</v>
      </c>
      <c r="C12" s="92" t="s">
        <v>5380</v>
      </c>
      <c r="D12" s="93"/>
      <c r="E12" s="93"/>
    </row>
    <row r="13" spans="1:5" ht="12">
      <c r="A13" s="137" t="s">
        <v>4200</v>
      </c>
      <c r="B13" s="92" t="s">
        <v>5381</v>
      </c>
      <c r="C13" s="91" t="s">
        <v>5382</v>
      </c>
      <c r="D13" s="93"/>
      <c r="E13" s="93"/>
    </row>
    <row r="14" spans="1:5" ht="12">
      <c r="A14" s="137" t="s">
        <v>4223</v>
      </c>
      <c r="B14" s="92" t="s">
        <v>5383</v>
      </c>
      <c r="C14" s="92" t="s">
        <v>5384</v>
      </c>
      <c r="D14" s="93"/>
      <c r="E14" s="93"/>
    </row>
    <row r="15" spans="1:5" ht="12">
      <c r="A15" s="137" t="s">
        <v>4226</v>
      </c>
      <c r="B15" s="92" t="s">
        <v>5385</v>
      </c>
      <c r="C15" s="92" t="s">
        <v>5386</v>
      </c>
      <c r="D15" s="93"/>
      <c r="E15" s="93"/>
    </row>
    <row r="16" spans="1:5" ht="12">
      <c r="A16" s="137" t="s">
        <v>4233</v>
      </c>
      <c r="B16" s="92" t="s">
        <v>5387</v>
      </c>
      <c r="C16" s="92" t="s">
        <v>5388</v>
      </c>
      <c r="D16" s="93"/>
      <c r="E16" s="93"/>
    </row>
    <row r="17" spans="1:5" ht="12">
      <c r="A17" s="137" t="s">
        <v>4236</v>
      </c>
      <c r="B17" s="92" t="s">
        <v>5389</v>
      </c>
      <c r="C17" s="92" t="s">
        <v>5388</v>
      </c>
      <c r="D17" s="93"/>
      <c r="E17" s="93"/>
    </row>
    <row r="18" spans="1:5" ht="12">
      <c r="A18" s="137" t="s">
        <v>4239</v>
      </c>
      <c r="B18" s="92" t="s">
        <v>5390</v>
      </c>
      <c r="C18" s="92" t="s">
        <v>5391</v>
      </c>
      <c r="D18" s="93"/>
      <c r="E18" s="93"/>
    </row>
    <row r="19" spans="1:5" ht="12">
      <c r="A19" s="137" t="s">
        <v>4242</v>
      </c>
      <c r="B19" s="88" t="s">
        <v>5392</v>
      </c>
      <c r="C19" s="92" t="s">
        <v>5393</v>
      </c>
      <c r="D19" s="93"/>
      <c r="E19" s="93"/>
    </row>
    <row r="20" spans="1:5" ht="12">
      <c r="A20" s="590" t="s">
        <v>4245</v>
      </c>
      <c r="B20" s="576" t="s">
        <v>5394</v>
      </c>
      <c r="C20" s="92" t="s">
        <v>5395</v>
      </c>
      <c r="D20" s="93"/>
      <c r="E20" s="93"/>
    </row>
    <row r="21" spans="1:5" ht="15.75" customHeight="1">
      <c r="A21" s="662"/>
      <c r="B21" s="662"/>
      <c r="C21" s="92" t="s">
        <v>5396</v>
      </c>
      <c r="D21" s="93"/>
      <c r="E21" s="93"/>
    </row>
    <row r="22" spans="1:5" ht="15.75" customHeight="1">
      <c r="A22" s="590" t="s">
        <v>4248</v>
      </c>
      <c r="B22" s="576" t="s">
        <v>4246</v>
      </c>
      <c r="C22" s="92" t="s">
        <v>5397</v>
      </c>
      <c r="D22" s="93"/>
      <c r="E22" s="93"/>
    </row>
    <row r="23" spans="1:5" ht="15.75" customHeight="1">
      <c r="A23" s="661"/>
      <c r="B23" s="661"/>
      <c r="C23" s="92" t="s">
        <v>5398</v>
      </c>
      <c r="D23" s="93"/>
      <c r="E23" s="93"/>
    </row>
    <row r="24" spans="1:5" ht="15.75" customHeight="1">
      <c r="A24" s="662"/>
      <c r="B24" s="662"/>
      <c r="C24" s="104" t="s">
        <v>5399</v>
      </c>
      <c r="D24" s="93"/>
      <c r="E24" s="93"/>
    </row>
    <row r="25" spans="1:5" ht="15.75" customHeight="1">
      <c r="A25" s="590" t="s">
        <v>4251</v>
      </c>
      <c r="B25" s="576" t="s">
        <v>5400</v>
      </c>
      <c r="C25" s="92" t="s">
        <v>5401</v>
      </c>
      <c r="D25" s="93"/>
      <c r="E25" s="93"/>
    </row>
    <row r="26" spans="1:5" ht="15.75" customHeight="1">
      <c r="A26" s="661"/>
      <c r="B26" s="661"/>
      <c r="C26" s="92" t="s">
        <v>5402</v>
      </c>
      <c r="D26" s="93"/>
      <c r="E26" s="93"/>
    </row>
    <row r="27" spans="1:5" ht="15.75" customHeight="1">
      <c r="A27" s="662"/>
      <c r="B27" s="662"/>
      <c r="C27" s="92" t="s">
        <v>5403</v>
      </c>
      <c r="D27" s="93"/>
      <c r="E27" s="93"/>
    </row>
    <row r="28" spans="1:5" ht="15.75" customHeight="1">
      <c r="A28" s="137" t="s">
        <v>4254</v>
      </c>
      <c r="B28" s="101" t="s">
        <v>5404</v>
      </c>
      <c r="C28" s="92" t="s">
        <v>5405</v>
      </c>
      <c r="D28" s="92"/>
      <c r="E28" s="92"/>
    </row>
    <row r="29" spans="1:5" ht="15.75" customHeight="1">
      <c r="A29" s="137" t="s">
        <v>4257</v>
      </c>
      <c r="B29" s="101" t="s">
        <v>5406</v>
      </c>
      <c r="C29" s="92" t="s">
        <v>5407</v>
      </c>
      <c r="D29" s="92"/>
      <c r="E29" s="92"/>
    </row>
    <row r="30" spans="1:5" ht="15.75" customHeight="1">
      <c r="A30" s="137" t="s">
        <v>4260</v>
      </c>
      <c r="B30" s="101" t="s">
        <v>5408</v>
      </c>
      <c r="C30" s="92" t="s">
        <v>5409</v>
      </c>
      <c r="D30" s="92"/>
      <c r="E30" s="92"/>
    </row>
    <row r="31" spans="1:5" ht="24.75" customHeight="1">
      <c r="A31" s="137" t="s">
        <v>5348</v>
      </c>
      <c r="B31" s="92" t="s">
        <v>5410</v>
      </c>
      <c r="C31" s="92" t="s">
        <v>5411</v>
      </c>
      <c r="D31" s="92"/>
      <c r="E31" s="92"/>
    </row>
    <row r="32" spans="1:5" ht="56.25" customHeight="1">
      <c r="A32" s="137" t="s">
        <v>5350</v>
      </c>
      <c r="B32" s="92" t="s">
        <v>4261</v>
      </c>
      <c r="C32" s="92" t="s">
        <v>5234</v>
      </c>
      <c r="D32" s="92"/>
      <c r="E32" s="92"/>
    </row>
    <row r="33" spans="1:5" ht="15.75" customHeight="1">
      <c r="A33" s="139">
        <v>2</v>
      </c>
      <c r="B33" s="581" t="s">
        <v>5412</v>
      </c>
      <c r="C33" s="660"/>
      <c r="D33" s="139"/>
      <c r="E33" s="139"/>
    </row>
    <row r="34" spans="1:5" ht="15.75" customHeight="1">
      <c r="A34" s="168" t="s">
        <v>4264</v>
      </c>
      <c r="B34" s="92" t="s">
        <v>3</v>
      </c>
      <c r="C34" s="101" t="s">
        <v>5372</v>
      </c>
      <c r="D34" s="94"/>
      <c r="E34" s="94"/>
    </row>
    <row r="35" spans="1:5" ht="15.75" customHeight="1">
      <c r="A35" s="168" t="s">
        <v>4265</v>
      </c>
      <c r="B35" s="92" t="s">
        <v>4209</v>
      </c>
      <c r="C35" s="92" t="s">
        <v>4210</v>
      </c>
      <c r="D35" s="94"/>
      <c r="E35" s="94"/>
    </row>
    <row r="36" spans="1:5" ht="15.75" customHeight="1">
      <c r="A36" s="168" t="s">
        <v>4266</v>
      </c>
      <c r="B36" s="92" t="s">
        <v>4211</v>
      </c>
      <c r="C36" s="92" t="s">
        <v>4210</v>
      </c>
      <c r="D36" s="94"/>
      <c r="E36" s="94"/>
    </row>
    <row r="37" spans="1:5" ht="31.5" customHeight="1">
      <c r="A37" s="168" t="s">
        <v>4269</v>
      </c>
      <c r="B37" s="92" t="s">
        <v>5276</v>
      </c>
      <c r="C37" s="101" t="s">
        <v>5413</v>
      </c>
      <c r="D37" s="92"/>
      <c r="E37" s="92"/>
    </row>
    <row r="38" spans="1:5" ht="30" customHeight="1">
      <c r="A38" s="168" t="s">
        <v>4272</v>
      </c>
      <c r="B38" s="92" t="s">
        <v>5374</v>
      </c>
      <c r="C38" s="101" t="s">
        <v>5414</v>
      </c>
      <c r="D38" s="92"/>
      <c r="E38" s="92"/>
    </row>
    <row r="39" spans="1:5" ht="15.75" customHeight="1">
      <c r="A39" s="590" t="s">
        <v>4275</v>
      </c>
      <c r="B39" s="576" t="s">
        <v>5415</v>
      </c>
      <c r="C39" s="101" t="s">
        <v>5416</v>
      </c>
      <c r="D39" s="92"/>
      <c r="E39" s="92"/>
    </row>
    <row r="40" spans="1:5" ht="15.75" customHeight="1">
      <c r="A40" s="661"/>
      <c r="B40" s="661"/>
      <c r="C40" s="101" t="s">
        <v>5417</v>
      </c>
      <c r="D40" s="92"/>
      <c r="E40" s="92"/>
    </row>
    <row r="41" spans="1:5" ht="15.75" customHeight="1">
      <c r="A41" s="661"/>
      <c r="B41" s="661"/>
      <c r="C41" s="101" t="s">
        <v>5418</v>
      </c>
      <c r="D41" s="92"/>
      <c r="E41" s="92"/>
    </row>
    <row r="42" spans="1:5" ht="15.75" customHeight="1">
      <c r="A42" s="662"/>
      <c r="B42" s="662"/>
      <c r="C42" s="101" t="s">
        <v>5419</v>
      </c>
      <c r="D42" s="92"/>
      <c r="E42" s="92"/>
    </row>
    <row r="43" spans="1:5" ht="30" customHeight="1">
      <c r="A43" s="590" t="s">
        <v>4278</v>
      </c>
      <c r="B43" s="576" t="s">
        <v>5420</v>
      </c>
      <c r="C43" s="101" t="s">
        <v>5421</v>
      </c>
      <c r="D43" s="92"/>
      <c r="E43" s="92"/>
    </row>
    <row r="44" spans="1:5" ht="30" customHeight="1">
      <c r="A44" s="661"/>
      <c r="B44" s="661"/>
      <c r="C44" s="101" t="s">
        <v>5422</v>
      </c>
      <c r="D44" s="92"/>
      <c r="E44" s="92"/>
    </row>
    <row r="45" spans="1:5" ht="30" customHeight="1">
      <c r="A45" s="661"/>
      <c r="B45" s="661"/>
      <c r="C45" s="101" t="s">
        <v>5423</v>
      </c>
      <c r="D45" s="92"/>
      <c r="E45" s="92"/>
    </row>
    <row r="46" spans="1:5" ht="30" customHeight="1">
      <c r="A46" s="662"/>
      <c r="B46" s="662"/>
      <c r="C46" s="101" t="s">
        <v>5424</v>
      </c>
      <c r="D46" s="92"/>
      <c r="E46" s="92"/>
    </row>
    <row r="47" spans="1:5" ht="15.75" customHeight="1">
      <c r="A47" s="590" t="s">
        <v>4281</v>
      </c>
      <c r="B47" s="576" t="s">
        <v>4246</v>
      </c>
      <c r="C47" s="101" t="s">
        <v>5425</v>
      </c>
      <c r="D47" s="92"/>
      <c r="E47" s="92"/>
    </row>
    <row r="48" spans="1:5" ht="15.75" customHeight="1">
      <c r="A48" s="661"/>
      <c r="B48" s="661"/>
      <c r="C48" s="101" t="s">
        <v>5426</v>
      </c>
      <c r="D48" s="92"/>
      <c r="E48" s="92"/>
    </row>
    <row r="49" spans="1:5" ht="26.25" customHeight="1">
      <c r="A49" s="661"/>
      <c r="B49" s="661"/>
      <c r="C49" s="101" t="s">
        <v>5427</v>
      </c>
      <c r="D49" s="92"/>
      <c r="E49" s="92"/>
    </row>
    <row r="50" spans="1:5" ht="15.75" customHeight="1">
      <c r="A50" s="662"/>
      <c r="B50" s="662"/>
      <c r="C50" s="101" t="s">
        <v>5428</v>
      </c>
      <c r="D50" s="92"/>
      <c r="E50" s="92"/>
    </row>
    <row r="51" spans="1:5" ht="15.75" customHeight="1">
      <c r="A51" s="590" t="s">
        <v>4284</v>
      </c>
      <c r="B51" s="576" t="s">
        <v>5429</v>
      </c>
      <c r="C51" s="101" t="s">
        <v>5430</v>
      </c>
      <c r="D51" s="92"/>
      <c r="E51" s="92"/>
    </row>
    <row r="52" spans="1:5" ht="15.75" customHeight="1">
      <c r="A52" s="661"/>
      <c r="B52" s="661"/>
      <c r="C52" s="101" t="s">
        <v>5431</v>
      </c>
      <c r="D52" s="92"/>
      <c r="E52" s="92"/>
    </row>
    <row r="53" spans="1:5" ht="15.75" customHeight="1">
      <c r="A53" s="662"/>
      <c r="B53" s="662"/>
      <c r="C53" s="101" t="s">
        <v>5432</v>
      </c>
      <c r="D53" s="92"/>
      <c r="E53" s="92"/>
    </row>
    <row r="54" spans="1:5" ht="15.75" customHeight="1">
      <c r="A54" s="137" t="s">
        <v>4287</v>
      </c>
      <c r="B54" s="92" t="s">
        <v>5433</v>
      </c>
      <c r="C54" s="101">
        <v>4</v>
      </c>
      <c r="D54" s="92"/>
      <c r="E54" s="92"/>
    </row>
    <row r="55" spans="1:5" ht="31.5" customHeight="1">
      <c r="A55" s="590" t="s">
        <v>5364</v>
      </c>
      <c r="B55" s="576" t="s">
        <v>5434</v>
      </c>
      <c r="C55" s="101" t="s">
        <v>5435</v>
      </c>
      <c r="D55" s="92"/>
      <c r="E55" s="92"/>
    </row>
    <row r="56" spans="1:5" ht="15.75" customHeight="1">
      <c r="A56" s="661"/>
      <c r="B56" s="661"/>
      <c r="C56" s="101" t="s">
        <v>5436</v>
      </c>
      <c r="D56" s="92"/>
      <c r="E56" s="92"/>
    </row>
    <row r="57" spans="1:5" ht="15.75" customHeight="1">
      <c r="A57" s="661"/>
      <c r="B57" s="661"/>
      <c r="C57" s="92" t="s">
        <v>5437</v>
      </c>
      <c r="D57" s="92"/>
      <c r="E57" s="92"/>
    </row>
    <row r="58" spans="1:5" ht="15.75" customHeight="1">
      <c r="A58" s="662"/>
      <c r="B58" s="662"/>
      <c r="C58" s="92" t="s">
        <v>5438</v>
      </c>
      <c r="D58" s="92"/>
      <c r="E58" s="92"/>
    </row>
    <row r="59" spans="1:5" ht="15.75" customHeight="1">
      <c r="A59" s="137" t="s">
        <v>5365</v>
      </c>
      <c r="B59" s="92" t="s">
        <v>5439</v>
      </c>
      <c r="C59" s="92" t="s">
        <v>5440</v>
      </c>
      <c r="D59" s="92"/>
      <c r="E59" s="92"/>
    </row>
    <row r="60" spans="1:5" ht="39" customHeight="1">
      <c r="A60" s="137" t="s">
        <v>5366</v>
      </c>
      <c r="B60" s="92" t="s">
        <v>5441</v>
      </c>
      <c r="C60" s="92" t="s">
        <v>5442</v>
      </c>
      <c r="D60" s="92"/>
      <c r="E60" s="92"/>
    </row>
    <row r="61" spans="1:5" ht="15.75" customHeight="1">
      <c r="A61" s="137" t="s">
        <v>5443</v>
      </c>
      <c r="B61" s="92" t="s">
        <v>5404</v>
      </c>
      <c r="C61" s="92" t="s">
        <v>5444</v>
      </c>
      <c r="D61" s="92"/>
      <c r="E61" s="92"/>
    </row>
    <row r="62" spans="1:5" ht="15.75" customHeight="1">
      <c r="A62" s="137" t="s">
        <v>5445</v>
      </c>
      <c r="B62" s="92" t="s">
        <v>5406</v>
      </c>
      <c r="C62" s="92" t="s">
        <v>5446</v>
      </c>
      <c r="D62" s="92"/>
      <c r="E62" s="92"/>
    </row>
    <row r="63" spans="1:5" ht="48.75" customHeight="1">
      <c r="A63" s="137" t="s">
        <v>5447</v>
      </c>
      <c r="B63" s="92" t="s">
        <v>5448</v>
      </c>
      <c r="C63" s="92" t="s">
        <v>5449</v>
      </c>
      <c r="D63" s="92"/>
      <c r="E63" s="92"/>
    </row>
    <row r="64" spans="1:5" ht="62.25" customHeight="1">
      <c r="A64" s="137" t="s">
        <v>5450</v>
      </c>
      <c r="B64" s="92" t="s">
        <v>4261</v>
      </c>
      <c r="C64" s="92" t="s">
        <v>5234</v>
      </c>
      <c r="D64" s="92"/>
      <c r="E64" s="92"/>
    </row>
    <row r="65" spans="1:5" ht="15.75" customHeight="1">
      <c r="A65" s="139">
        <v>3</v>
      </c>
      <c r="B65" s="581" t="s">
        <v>5451</v>
      </c>
      <c r="C65" s="660"/>
      <c r="D65" s="139" t="s">
        <v>51</v>
      </c>
      <c r="E65" s="139" t="s">
        <v>52</v>
      </c>
    </row>
    <row r="66" spans="1:5" ht="15.75" customHeight="1">
      <c r="A66" s="168" t="s">
        <v>4386</v>
      </c>
      <c r="B66" s="92" t="s">
        <v>3</v>
      </c>
      <c r="C66" s="101" t="s">
        <v>5372</v>
      </c>
      <c r="D66" s="94"/>
      <c r="E66" s="94"/>
    </row>
    <row r="67" spans="1:5" ht="15.75" customHeight="1">
      <c r="A67" s="168" t="s">
        <v>4388</v>
      </c>
      <c r="B67" s="92" t="s">
        <v>4209</v>
      </c>
      <c r="C67" s="92" t="s">
        <v>4210</v>
      </c>
      <c r="D67" s="94"/>
      <c r="E67" s="94"/>
    </row>
    <row r="68" spans="1:5" ht="15.75" customHeight="1">
      <c r="A68" s="168" t="s">
        <v>4389</v>
      </c>
      <c r="B68" s="92" t="s">
        <v>4211</v>
      </c>
      <c r="C68" s="92" t="s">
        <v>4210</v>
      </c>
      <c r="D68" s="94"/>
      <c r="E68" s="94"/>
    </row>
    <row r="69" spans="1:5" ht="25.5" customHeight="1">
      <c r="A69" s="137" t="s">
        <v>4390</v>
      </c>
      <c r="B69" s="92" t="s">
        <v>5276</v>
      </c>
      <c r="C69" s="101" t="s">
        <v>5413</v>
      </c>
      <c r="D69" s="92"/>
      <c r="E69" s="92"/>
    </row>
    <row r="70" spans="1:5" ht="34.5" customHeight="1">
      <c r="A70" s="137" t="s">
        <v>4393</v>
      </c>
      <c r="B70" s="92" t="s">
        <v>5374</v>
      </c>
      <c r="C70" s="101" t="s">
        <v>5414</v>
      </c>
      <c r="D70" s="92"/>
      <c r="E70" s="92"/>
    </row>
    <row r="71" spans="1:5" ht="15.75" customHeight="1">
      <c r="A71" s="590" t="s">
        <v>4395</v>
      </c>
      <c r="B71" s="576" t="s">
        <v>5415</v>
      </c>
      <c r="C71" s="101" t="s">
        <v>5416</v>
      </c>
      <c r="D71" s="92"/>
      <c r="E71" s="92"/>
    </row>
    <row r="72" spans="1:5" ht="15.75" customHeight="1">
      <c r="A72" s="661"/>
      <c r="B72" s="661"/>
      <c r="C72" s="101" t="s">
        <v>5417</v>
      </c>
      <c r="D72" s="92"/>
      <c r="E72" s="92"/>
    </row>
    <row r="73" spans="1:5" ht="15.75" customHeight="1">
      <c r="A73" s="661"/>
      <c r="B73" s="661"/>
      <c r="C73" s="101" t="s">
        <v>5418</v>
      </c>
      <c r="D73" s="92"/>
      <c r="E73" s="92"/>
    </row>
    <row r="74" spans="1:5" ht="15.75" customHeight="1">
      <c r="A74" s="662"/>
      <c r="B74" s="662"/>
      <c r="C74" s="101" t="s">
        <v>5419</v>
      </c>
      <c r="D74" s="92"/>
      <c r="E74" s="92"/>
    </row>
    <row r="75" spans="1:5" ht="15.75" customHeight="1">
      <c r="A75" s="590" t="s">
        <v>4397</v>
      </c>
      <c r="B75" s="576" t="s">
        <v>5420</v>
      </c>
      <c r="C75" s="101" t="s">
        <v>5452</v>
      </c>
      <c r="D75" s="92"/>
      <c r="E75" s="92"/>
    </row>
    <row r="76" spans="1:5" ht="15.75" customHeight="1">
      <c r="A76" s="661"/>
      <c r="B76" s="661"/>
      <c r="C76" s="101" t="s">
        <v>5453</v>
      </c>
      <c r="D76" s="92"/>
      <c r="E76" s="92"/>
    </row>
    <row r="77" spans="1:5" ht="15.75" customHeight="1">
      <c r="A77" s="662"/>
      <c r="B77" s="662"/>
      <c r="C77" s="101" t="s">
        <v>5454</v>
      </c>
      <c r="D77" s="92"/>
      <c r="E77" s="92"/>
    </row>
    <row r="78" spans="1:5" ht="15.75" customHeight="1">
      <c r="A78" s="590" t="s">
        <v>4399</v>
      </c>
      <c r="B78" s="576" t="s">
        <v>4246</v>
      </c>
      <c r="C78" s="101" t="s">
        <v>5425</v>
      </c>
      <c r="D78" s="92"/>
      <c r="E78" s="92"/>
    </row>
    <row r="79" spans="1:5" ht="15.75" customHeight="1">
      <c r="A79" s="661"/>
      <c r="B79" s="661"/>
      <c r="C79" s="101" t="s">
        <v>5426</v>
      </c>
      <c r="D79" s="92"/>
      <c r="E79" s="92"/>
    </row>
    <row r="80" spans="1:5" ht="30" customHeight="1">
      <c r="A80" s="661"/>
      <c r="B80" s="661"/>
      <c r="C80" s="101" t="s">
        <v>5427</v>
      </c>
      <c r="D80" s="92"/>
      <c r="E80" s="92"/>
    </row>
    <row r="81" spans="1:5" ht="15.75" customHeight="1">
      <c r="A81" s="662"/>
      <c r="B81" s="662"/>
      <c r="C81" s="101" t="s">
        <v>5428</v>
      </c>
      <c r="D81" s="92"/>
      <c r="E81" s="92"/>
    </row>
    <row r="82" spans="1:5" ht="15.75" customHeight="1">
      <c r="A82" s="590" t="s">
        <v>4401</v>
      </c>
      <c r="B82" s="576" t="s">
        <v>5429</v>
      </c>
      <c r="C82" s="101" t="s">
        <v>5430</v>
      </c>
      <c r="D82" s="92"/>
      <c r="E82" s="92"/>
    </row>
    <row r="83" spans="1:5" ht="15.75" customHeight="1">
      <c r="A83" s="661"/>
      <c r="B83" s="661"/>
      <c r="C83" s="101" t="s">
        <v>5431</v>
      </c>
      <c r="D83" s="92"/>
      <c r="E83" s="92"/>
    </row>
    <row r="84" spans="1:5" ht="15.75" customHeight="1">
      <c r="A84" s="662"/>
      <c r="B84" s="662"/>
      <c r="C84" s="101" t="s">
        <v>5432</v>
      </c>
      <c r="D84" s="92"/>
      <c r="E84" s="92"/>
    </row>
    <row r="85" spans="1:5" ht="15.75" customHeight="1">
      <c r="A85" s="137" t="s">
        <v>4403</v>
      </c>
      <c r="B85" s="92" t="s">
        <v>5433</v>
      </c>
      <c r="C85" s="101">
        <v>4</v>
      </c>
      <c r="D85" s="92"/>
      <c r="E85" s="92"/>
    </row>
    <row r="86" spans="1:5" ht="32.25" customHeight="1">
      <c r="A86" s="590" t="s">
        <v>4405</v>
      </c>
      <c r="B86" s="576" t="s">
        <v>5434</v>
      </c>
      <c r="C86" s="101" t="s">
        <v>5435</v>
      </c>
      <c r="D86" s="92"/>
      <c r="E86" s="92"/>
    </row>
    <row r="87" spans="1:5" ht="15.75" customHeight="1">
      <c r="A87" s="661"/>
      <c r="B87" s="661"/>
      <c r="C87" s="101" t="s">
        <v>5436</v>
      </c>
      <c r="D87" s="92"/>
      <c r="E87" s="92"/>
    </row>
    <row r="88" spans="1:5" ht="15.75" customHeight="1">
      <c r="A88" s="661"/>
      <c r="B88" s="661"/>
      <c r="C88" s="92" t="s">
        <v>5437</v>
      </c>
      <c r="D88" s="92"/>
      <c r="E88" s="92"/>
    </row>
    <row r="89" spans="1:5" ht="15.75" customHeight="1">
      <c r="A89" s="662"/>
      <c r="B89" s="662"/>
      <c r="C89" s="92" t="s">
        <v>5438</v>
      </c>
      <c r="D89" s="92"/>
      <c r="E89" s="92"/>
    </row>
    <row r="90" spans="1:5" ht="15.75" customHeight="1">
      <c r="A90" s="137" t="s">
        <v>4407</v>
      </c>
      <c r="B90" s="92" t="s">
        <v>5439</v>
      </c>
      <c r="C90" s="92" t="s">
        <v>5440</v>
      </c>
      <c r="D90" s="92"/>
      <c r="E90" s="92"/>
    </row>
    <row r="91" spans="1:5" ht="30.75" customHeight="1">
      <c r="A91" s="137" t="s">
        <v>4409</v>
      </c>
      <c r="B91" s="92" t="s">
        <v>5441</v>
      </c>
      <c r="C91" s="92" t="s">
        <v>5442</v>
      </c>
      <c r="D91" s="92"/>
      <c r="E91" s="92"/>
    </row>
    <row r="92" spans="1:5" ht="15.75" customHeight="1">
      <c r="A92" s="137" t="s">
        <v>4411</v>
      </c>
      <c r="B92" s="92" t="s">
        <v>5404</v>
      </c>
      <c r="C92" s="92" t="s">
        <v>5444</v>
      </c>
      <c r="D92" s="92"/>
      <c r="E92" s="92"/>
    </row>
    <row r="93" spans="1:5" ht="24" customHeight="1">
      <c r="A93" s="137" t="s">
        <v>4413</v>
      </c>
      <c r="B93" s="92" t="s">
        <v>5406</v>
      </c>
      <c r="C93" s="92" t="s">
        <v>5446</v>
      </c>
      <c r="D93" s="92"/>
      <c r="E93" s="92"/>
    </row>
    <row r="94" spans="1:5" ht="51" customHeight="1">
      <c r="A94" s="137" t="s">
        <v>4415</v>
      </c>
      <c r="B94" s="92" t="s">
        <v>4261</v>
      </c>
      <c r="C94" s="92" t="s">
        <v>5234</v>
      </c>
      <c r="D94" s="92"/>
      <c r="E94" s="92"/>
    </row>
    <row r="95" spans="1:5" ht="15.75" customHeight="1">
      <c r="A95" s="169"/>
      <c r="C95" s="104"/>
    </row>
    <row r="96" spans="1:5"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A82:A84"/>
    <mergeCell ref="A86:A89"/>
    <mergeCell ref="B86:B89"/>
    <mergeCell ref="A71:A74"/>
    <mergeCell ref="B71:B74"/>
    <mergeCell ref="A75:A77"/>
    <mergeCell ref="B75:B77"/>
    <mergeCell ref="A78:A81"/>
    <mergeCell ref="B78:B81"/>
    <mergeCell ref="B82:B84"/>
    <mergeCell ref="B33:C33"/>
    <mergeCell ref="A39:A42"/>
    <mergeCell ref="B39:B42"/>
    <mergeCell ref="B55:B58"/>
    <mergeCell ref="B65:C65"/>
    <mergeCell ref="A43:A46"/>
    <mergeCell ref="B43:B46"/>
    <mergeCell ref="A47:A50"/>
    <mergeCell ref="B47:B50"/>
    <mergeCell ref="A51:A53"/>
    <mergeCell ref="B51:B53"/>
    <mergeCell ref="A55:A58"/>
    <mergeCell ref="A20:A21"/>
    <mergeCell ref="B20:B21"/>
    <mergeCell ref="A22:A24"/>
    <mergeCell ref="B22:B24"/>
    <mergeCell ref="A25:A27"/>
    <mergeCell ref="B25:B27"/>
    <mergeCell ref="B2:E2"/>
    <mergeCell ref="B3:C3"/>
    <mergeCell ref="B4:C4"/>
    <mergeCell ref="A9:A10"/>
    <mergeCell ref="B9:B10"/>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00FF"/>
    <outlinePr summaryBelow="0" summaryRight="0"/>
  </sheetPr>
  <dimension ref="A1:V987"/>
  <sheetViews>
    <sheetView zoomScale="85" zoomScaleNormal="85" workbookViewId="0">
      <selection activeCell="B8" sqref="B8"/>
    </sheetView>
  </sheetViews>
  <sheetFormatPr defaultColWidth="14.42578125" defaultRowHeight="15" customHeight="1"/>
  <cols>
    <col min="1" max="1" width="13.42578125" style="126" customWidth="1"/>
    <col min="2" max="2" width="43.140625" style="126" customWidth="1"/>
    <col min="3" max="16384" width="14.42578125" style="126"/>
  </cols>
  <sheetData>
    <row r="1" spans="1:22" ht="12">
      <c r="A1" s="180"/>
      <c r="B1" s="181"/>
      <c r="C1" s="180"/>
      <c r="D1" s="181"/>
      <c r="E1" s="181"/>
      <c r="F1" s="181"/>
      <c r="G1" s="181"/>
      <c r="H1" s="181"/>
      <c r="I1" s="181"/>
      <c r="J1" s="181"/>
      <c r="K1" s="181"/>
      <c r="L1" s="181"/>
      <c r="M1" s="181"/>
      <c r="N1" s="181"/>
      <c r="O1" s="181"/>
      <c r="P1" s="181"/>
      <c r="Q1" s="181"/>
      <c r="R1" s="181"/>
      <c r="S1" s="181"/>
      <c r="T1" s="181"/>
      <c r="U1" s="181"/>
      <c r="V1" s="181"/>
    </row>
    <row r="2" spans="1:22" ht="23.1">
      <c r="A2" s="182" t="s">
        <v>3971</v>
      </c>
      <c r="B2" s="182" t="s">
        <v>4207</v>
      </c>
      <c r="C2" s="182" t="s">
        <v>4288</v>
      </c>
      <c r="D2" s="183" t="s">
        <v>4289</v>
      </c>
      <c r="E2" s="183" t="s">
        <v>4290</v>
      </c>
      <c r="F2" s="183" t="s">
        <v>4291</v>
      </c>
      <c r="G2" s="181"/>
      <c r="H2" s="181"/>
      <c r="I2" s="181"/>
      <c r="J2" s="181"/>
      <c r="K2" s="181"/>
      <c r="L2" s="181"/>
      <c r="M2" s="181"/>
      <c r="N2" s="181"/>
      <c r="O2" s="181"/>
      <c r="P2" s="181"/>
      <c r="Q2" s="181"/>
      <c r="R2" s="181"/>
      <c r="S2" s="181"/>
      <c r="T2" s="181"/>
      <c r="U2" s="181"/>
      <c r="V2" s="181"/>
    </row>
    <row r="3" spans="1:22" ht="16.5" customHeight="1">
      <c r="A3" s="184"/>
      <c r="B3" s="185" t="s">
        <v>5455</v>
      </c>
      <c r="C3" s="184"/>
      <c r="D3" s="186"/>
      <c r="E3" s="186"/>
      <c r="F3" s="186"/>
      <c r="G3" s="181"/>
      <c r="H3" s="181"/>
      <c r="I3" s="181"/>
      <c r="J3" s="181"/>
      <c r="K3" s="181"/>
      <c r="L3" s="181"/>
      <c r="M3" s="181"/>
      <c r="N3" s="181"/>
      <c r="O3" s="181"/>
      <c r="P3" s="181"/>
      <c r="Q3" s="181"/>
      <c r="R3" s="181"/>
      <c r="S3" s="181"/>
      <c r="T3" s="181"/>
      <c r="U3" s="181"/>
      <c r="V3" s="181"/>
    </row>
    <row r="4" spans="1:22" ht="12">
      <c r="A4" s="187">
        <v>45658</v>
      </c>
      <c r="B4" s="188" t="s">
        <v>5456</v>
      </c>
      <c r="C4" s="189" t="s">
        <v>5172</v>
      </c>
      <c r="D4" s="190">
        <v>4</v>
      </c>
      <c r="E4" s="190"/>
      <c r="F4" s="118">
        <f>E4*D4</f>
        <v>0</v>
      </c>
      <c r="G4" s="181"/>
      <c r="H4" s="181"/>
      <c r="I4" s="181"/>
      <c r="J4" s="181"/>
      <c r="K4" s="181"/>
      <c r="L4" s="181"/>
      <c r="M4" s="181"/>
      <c r="N4" s="181"/>
      <c r="O4" s="181"/>
      <c r="P4" s="181"/>
      <c r="Q4" s="181"/>
      <c r="R4" s="181"/>
      <c r="S4" s="181"/>
      <c r="T4" s="181"/>
      <c r="U4" s="181"/>
      <c r="V4" s="181"/>
    </row>
    <row r="5" spans="1:22" ht="12">
      <c r="A5" s="187">
        <v>45689</v>
      </c>
      <c r="B5" s="188" t="s">
        <v>5457</v>
      </c>
      <c r="C5" s="189" t="s">
        <v>5172</v>
      </c>
      <c r="D5" s="190">
        <v>8</v>
      </c>
      <c r="E5" s="190"/>
      <c r="F5" s="118">
        <f t="shared" ref="F5:F15" si="0">E5*D5</f>
        <v>0</v>
      </c>
      <c r="G5" s="181"/>
      <c r="H5" s="181"/>
      <c r="I5" s="181"/>
      <c r="J5" s="181"/>
      <c r="K5" s="181"/>
      <c r="L5" s="181"/>
      <c r="M5" s="181"/>
      <c r="N5" s="181"/>
      <c r="O5" s="181"/>
      <c r="P5" s="181"/>
      <c r="Q5" s="181"/>
      <c r="R5" s="181"/>
      <c r="S5" s="181"/>
      <c r="T5" s="181"/>
      <c r="U5" s="181"/>
      <c r="V5" s="181"/>
    </row>
    <row r="6" spans="1:22" ht="24">
      <c r="A6" s="187">
        <v>45717</v>
      </c>
      <c r="B6" s="188" t="s">
        <v>5458</v>
      </c>
      <c r="C6" s="189" t="s">
        <v>5172</v>
      </c>
      <c r="D6" s="190">
        <v>4</v>
      </c>
      <c r="E6" s="190"/>
      <c r="F6" s="118">
        <f t="shared" si="0"/>
        <v>0</v>
      </c>
      <c r="G6" s="181"/>
      <c r="H6" s="181"/>
      <c r="I6" s="181"/>
      <c r="J6" s="181"/>
      <c r="K6" s="181"/>
      <c r="L6" s="181"/>
      <c r="M6" s="181"/>
      <c r="N6" s="181"/>
      <c r="O6" s="181"/>
      <c r="P6" s="181"/>
      <c r="Q6" s="181"/>
      <c r="R6" s="181"/>
      <c r="S6" s="181"/>
      <c r="T6" s="181"/>
      <c r="U6" s="181"/>
      <c r="V6" s="181"/>
    </row>
    <row r="7" spans="1:22" ht="24">
      <c r="A7" s="187">
        <v>45748</v>
      </c>
      <c r="B7" s="188" t="s">
        <v>5459</v>
      </c>
      <c r="C7" s="189" t="s">
        <v>5172</v>
      </c>
      <c r="D7" s="190">
        <v>4</v>
      </c>
      <c r="E7" s="190"/>
      <c r="F7" s="118">
        <f t="shared" si="0"/>
        <v>0</v>
      </c>
      <c r="G7" s="181"/>
      <c r="H7" s="181"/>
      <c r="I7" s="181"/>
      <c r="J7" s="181"/>
      <c r="K7" s="181"/>
      <c r="L7" s="181"/>
      <c r="M7" s="181"/>
      <c r="N7" s="181"/>
      <c r="O7" s="181"/>
      <c r="P7" s="181"/>
      <c r="Q7" s="181"/>
      <c r="R7" s="181"/>
      <c r="S7" s="181"/>
      <c r="T7" s="181"/>
      <c r="U7" s="181"/>
      <c r="V7" s="181"/>
    </row>
    <row r="8" spans="1:22" ht="24">
      <c r="A8" s="187">
        <v>45778</v>
      </c>
      <c r="B8" s="188" t="s">
        <v>5460</v>
      </c>
      <c r="C8" s="189" t="s">
        <v>5172</v>
      </c>
      <c r="D8" s="190">
        <v>4</v>
      </c>
      <c r="E8" s="190"/>
      <c r="F8" s="118">
        <f t="shared" si="0"/>
        <v>0</v>
      </c>
      <c r="G8" s="181"/>
      <c r="H8" s="181"/>
      <c r="I8" s="181"/>
      <c r="J8" s="181"/>
      <c r="K8" s="181"/>
      <c r="L8" s="181"/>
      <c r="M8" s="181"/>
      <c r="N8" s="181"/>
      <c r="O8" s="181"/>
      <c r="P8" s="181"/>
      <c r="Q8" s="181"/>
      <c r="R8" s="181"/>
      <c r="S8" s="181"/>
      <c r="T8" s="181"/>
      <c r="U8" s="181"/>
      <c r="V8" s="181"/>
    </row>
    <row r="9" spans="1:22" ht="24">
      <c r="A9" s="187">
        <v>45809</v>
      </c>
      <c r="B9" s="188" t="s">
        <v>5461</v>
      </c>
      <c r="C9" s="191" t="s">
        <v>5172</v>
      </c>
      <c r="D9" s="190">
        <v>4</v>
      </c>
      <c r="E9" s="190"/>
      <c r="F9" s="118">
        <f t="shared" si="0"/>
        <v>0</v>
      </c>
      <c r="G9" s="181"/>
      <c r="H9" s="181"/>
      <c r="I9" s="181"/>
      <c r="J9" s="181"/>
      <c r="K9" s="181"/>
      <c r="L9" s="181"/>
      <c r="M9" s="181"/>
      <c r="N9" s="181"/>
      <c r="O9" s="181"/>
      <c r="P9" s="181"/>
      <c r="Q9" s="181"/>
      <c r="R9" s="181"/>
      <c r="S9" s="181"/>
      <c r="T9" s="181"/>
      <c r="U9" s="181"/>
      <c r="V9" s="181"/>
    </row>
    <row r="10" spans="1:22" ht="12">
      <c r="A10" s="184"/>
      <c r="B10" s="185" t="s">
        <v>5462</v>
      </c>
      <c r="C10" s="192"/>
      <c r="D10" s="186"/>
      <c r="E10" s="186"/>
      <c r="F10" s="186"/>
      <c r="G10" s="181"/>
      <c r="H10" s="181"/>
      <c r="I10" s="181"/>
      <c r="J10" s="181"/>
      <c r="K10" s="181"/>
      <c r="L10" s="181"/>
      <c r="M10" s="181"/>
      <c r="N10" s="181"/>
      <c r="O10" s="181"/>
      <c r="P10" s="181"/>
      <c r="Q10" s="181"/>
      <c r="R10" s="181"/>
      <c r="S10" s="181"/>
      <c r="T10" s="181"/>
      <c r="U10" s="181"/>
      <c r="V10" s="181"/>
    </row>
    <row r="11" spans="1:22" ht="12">
      <c r="A11" s="187">
        <v>45839</v>
      </c>
      <c r="B11" s="188" t="s">
        <v>5463</v>
      </c>
      <c r="C11" s="191" t="s">
        <v>5172</v>
      </c>
      <c r="D11" s="190">
        <v>2</v>
      </c>
      <c r="E11" s="190"/>
      <c r="F11" s="118">
        <f t="shared" si="0"/>
        <v>0</v>
      </c>
      <c r="G11" s="181"/>
      <c r="H11" s="181"/>
      <c r="I11" s="181"/>
      <c r="J11" s="181"/>
      <c r="K11" s="181"/>
      <c r="L11" s="181"/>
      <c r="M11" s="181"/>
      <c r="N11" s="181"/>
      <c r="O11" s="181"/>
      <c r="P11" s="181"/>
      <c r="Q11" s="181"/>
      <c r="R11" s="181"/>
      <c r="S11" s="181"/>
      <c r="T11" s="181"/>
      <c r="U11" s="181"/>
      <c r="V11" s="181"/>
    </row>
    <row r="12" spans="1:22" ht="12">
      <c r="A12" s="187">
        <v>45870</v>
      </c>
      <c r="B12" s="188" t="s">
        <v>5464</v>
      </c>
      <c r="C12" s="191" t="s">
        <v>5172</v>
      </c>
      <c r="D12" s="190">
        <v>26</v>
      </c>
      <c r="E12" s="190"/>
      <c r="F12" s="118">
        <f t="shared" si="0"/>
        <v>0</v>
      </c>
      <c r="G12" s="181"/>
      <c r="H12" s="181"/>
      <c r="I12" s="181"/>
      <c r="J12" s="181"/>
      <c r="K12" s="181"/>
      <c r="L12" s="181"/>
      <c r="M12" s="181"/>
      <c r="N12" s="181"/>
      <c r="O12" s="181"/>
      <c r="P12" s="181"/>
      <c r="Q12" s="181"/>
      <c r="R12" s="181"/>
      <c r="S12" s="181"/>
      <c r="T12" s="181"/>
      <c r="U12" s="181"/>
      <c r="V12" s="181"/>
    </row>
    <row r="13" spans="1:22" ht="12">
      <c r="A13" s="187">
        <v>45901</v>
      </c>
      <c r="B13" s="188" t="s">
        <v>5465</v>
      </c>
      <c r="C13" s="78" t="s">
        <v>5172</v>
      </c>
      <c r="D13" s="190">
        <v>28</v>
      </c>
      <c r="E13" s="190"/>
      <c r="F13" s="118">
        <f t="shared" si="0"/>
        <v>0</v>
      </c>
      <c r="G13" s="181"/>
      <c r="H13" s="181"/>
      <c r="I13" s="181"/>
      <c r="J13" s="181"/>
      <c r="K13" s="181"/>
      <c r="L13" s="181"/>
      <c r="M13" s="181"/>
      <c r="N13" s="181"/>
      <c r="O13" s="181"/>
      <c r="P13" s="181"/>
      <c r="Q13" s="181"/>
      <c r="R13" s="181"/>
      <c r="S13" s="181"/>
      <c r="T13" s="181"/>
      <c r="U13" s="181"/>
      <c r="V13" s="181"/>
    </row>
    <row r="14" spans="1:22" ht="12">
      <c r="A14" s="184"/>
      <c r="B14" s="185" t="s">
        <v>5466</v>
      </c>
      <c r="C14" s="192"/>
      <c r="D14" s="186"/>
      <c r="E14" s="186"/>
      <c r="F14" s="186"/>
      <c r="G14" s="181"/>
      <c r="H14" s="181"/>
      <c r="I14" s="181"/>
      <c r="J14" s="181"/>
      <c r="K14" s="181"/>
      <c r="L14" s="181"/>
      <c r="M14" s="181"/>
      <c r="N14" s="181"/>
      <c r="O14" s="181"/>
      <c r="P14" s="181"/>
      <c r="Q14" s="181"/>
      <c r="R14" s="181"/>
      <c r="S14" s="181"/>
      <c r="T14" s="181"/>
      <c r="U14" s="181"/>
      <c r="V14" s="181"/>
    </row>
    <row r="15" spans="1:22" ht="48">
      <c r="A15" s="187">
        <v>45931</v>
      </c>
      <c r="B15" s="188" t="s">
        <v>5467</v>
      </c>
      <c r="C15" s="191" t="s">
        <v>5468</v>
      </c>
      <c r="D15" s="190">
        <v>1</v>
      </c>
      <c r="E15" s="190"/>
      <c r="F15" s="118">
        <f t="shared" si="0"/>
        <v>0</v>
      </c>
      <c r="G15" s="181"/>
      <c r="H15" s="181"/>
      <c r="I15" s="181"/>
      <c r="J15" s="181"/>
      <c r="K15" s="181"/>
      <c r="L15" s="181"/>
      <c r="M15" s="181"/>
      <c r="N15" s="181"/>
      <c r="O15" s="181"/>
      <c r="P15" s="181"/>
      <c r="Q15" s="181"/>
      <c r="R15" s="181"/>
      <c r="S15" s="181"/>
      <c r="T15" s="181"/>
      <c r="U15" s="181"/>
      <c r="V15" s="181"/>
    </row>
    <row r="16" spans="1:22" ht="12">
      <c r="A16" s="180"/>
      <c r="B16" s="181"/>
      <c r="C16" s="180"/>
      <c r="D16" s="181"/>
      <c r="E16" s="170" t="s">
        <v>4362</v>
      </c>
      <c r="F16" s="171">
        <f>SUM(F3:F15)</f>
        <v>0</v>
      </c>
      <c r="G16" s="181"/>
      <c r="H16" s="181"/>
      <c r="I16" s="181"/>
      <c r="J16" s="181"/>
      <c r="K16" s="181"/>
      <c r="L16" s="181"/>
      <c r="M16" s="181"/>
      <c r="N16" s="181"/>
      <c r="O16" s="181"/>
      <c r="P16" s="181"/>
      <c r="Q16" s="181"/>
      <c r="R16" s="181"/>
      <c r="S16" s="181"/>
      <c r="T16" s="181"/>
      <c r="U16" s="181"/>
      <c r="V16" s="181"/>
    </row>
    <row r="17" spans="1:22" ht="12">
      <c r="A17" s="180"/>
      <c r="B17" s="181"/>
      <c r="C17" s="180"/>
      <c r="D17" s="181"/>
      <c r="E17" s="170" t="s">
        <v>4363</v>
      </c>
      <c r="F17" s="171">
        <f>F16*19%</f>
        <v>0</v>
      </c>
      <c r="G17" s="181"/>
      <c r="H17" s="181"/>
      <c r="I17" s="181"/>
      <c r="J17" s="181"/>
      <c r="K17" s="181"/>
      <c r="L17" s="181"/>
      <c r="M17" s="181"/>
      <c r="N17" s="181"/>
      <c r="O17" s="181"/>
      <c r="P17" s="181"/>
      <c r="Q17" s="181"/>
      <c r="R17" s="181"/>
      <c r="S17" s="181"/>
      <c r="T17" s="181"/>
      <c r="U17" s="181"/>
      <c r="V17" s="181"/>
    </row>
    <row r="18" spans="1:22" ht="12">
      <c r="A18" s="180"/>
      <c r="B18" s="181"/>
      <c r="C18" s="180"/>
      <c r="D18" s="181"/>
      <c r="E18" s="170" t="s">
        <v>4364</v>
      </c>
      <c r="F18" s="171">
        <f>F16+F17</f>
        <v>0</v>
      </c>
      <c r="G18" s="181"/>
      <c r="H18" s="181"/>
      <c r="I18" s="181"/>
      <c r="J18" s="181"/>
      <c r="K18" s="181"/>
      <c r="L18" s="181"/>
      <c r="M18" s="181"/>
      <c r="N18" s="181"/>
      <c r="O18" s="181"/>
      <c r="P18" s="181"/>
      <c r="Q18" s="181"/>
      <c r="R18" s="181"/>
      <c r="S18" s="181"/>
      <c r="T18" s="181"/>
      <c r="U18" s="181"/>
      <c r="V18" s="181"/>
    </row>
    <row r="19" spans="1:22" ht="12">
      <c r="A19" s="180"/>
      <c r="B19" s="181"/>
      <c r="C19" s="180"/>
      <c r="D19" s="181"/>
      <c r="E19" s="181"/>
      <c r="F19" s="181"/>
      <c r="G19" s="181"/>
      <c r="H19" s="181"/>
      <c r="I19" s="181"/>
      <c r="J19" s="181"/>
      <c r="K19" s="181"/>
      <c r="L19" s="181"/>
      <c r="M19" s="181"/>
      <c r="N19" s="181"/>
      <c r="O19" s="181"/>
      <c r="P19" s="181"/>
      <c r="Q19" s="181"/>
      <c r="R19" s="181"/>
      <c r="S19" s="181"/>
      <c r="T19" s="181"/>
      <c r="U19" s="181"/>
      <c r="V19" s="181"/>
    </row>
    <row r="20" spans="1:22" ht="12">
      <c r="A20" s="180"/>
      <c r="B20" s="181"/>
      <c r="C20" s="180"/>
      <c r="D20" s="181"/>
      <c r="E20" s="181"/>
      <c r="F20" s="181"/>
      <c r="G20" s="181"/>
      <c r="H20" s="181"/>
      <c r="I20" s="181"/>
      <c r="J20" s="181"/>
      <c r="K20" s="181"/>
      <c r="L20" s="181"/>
      <c r="M20" s="181"/>
      <c r="N20" s="181"/>
      <c r="O20" s="181"/>
      <c r="P20" s="181"/>
      <c r="Q20" s="181"/>
      <c r="R20" s="181"/>
      <c r="S20" s="181"/>
      <c r="T20" s="181"/>
      <c r="U20" s="181"/>
      <c r="V20" s="181"/>
    </row>
    <row r="21" spans="1:22" ht="12">
      <c r="A21" s="180"/>
      <c r="B21" s="181"/>
      <c r="C21" s="180"/>
      <c r="D21" s="181"/>
      <c r="E21" s="181"/>
      <c r="F21" s="181"/>
      <c r="G21" s="181"/>
      <c r="H21" s="181"/>
      <c r="I21" s="181"/>
      <c r="J21" s="181"/>
      <c r="K21" s="181"/>
      <c r="L21" s="181"/>
      <c r="M21" s="181"/>
      <c r="N21" s="181"/>
      <c r="O21" s="181"/>
      <c r="P21" s="181"/>
      <c r="Q21" s="181"/>
      <c r="R21" s="181"/>
      <c r="S21" s="181"/>
      <c r="T21" s="181"/>
      <c r="U21" s="181"/>
      <c r="V21" s="181"/>
    </row>
    <row r="22" spans="1:22" ht="12">
      <c r="A22" s="180"/>
      <c r="B22" s="181"/>
      <c r="C22" s="180"/>
      <c r="D22" s="181"/>
      <c r="E22" s="181"/>
      <c r="F22" s="181"/>
      <c r="G22" s="181"/>
      <c r="H22" s="181"/>
      <c r="I22" s="181"/>
      <c r="J22" s="181"/>
      <c r="K22" s="181"/>
      <c r="L22" s="181"/>
      <c r="M22" s="181"/>
      <c r="N22" s="181"/>
      <c r="O22" s="181"/>
      <c r="P22" s="181"/>
      <c r="Q22" s="181"/>
      <c r="R22" s="181"/>
      <c r="S22" s="181"/>
      <c r="T22" s="181"/>
      <c r="U22" s="181"/>
      <c r="V22" s="181"/>
    </row>
    <row r="23" spans="1:22" ht="12">
      <c r="A23" s="180"/>
      <c r="B23" s="181"/>
      <c r="C23" s="180"/>
      <c r="D23" s="181"/>
      <c r="E23" s="181"/>
      <c r="F23" s="181"/>
      <c r="G23" s="181"/>
      <c r="H23" s="181"/>
      <c r="I23" s="181"/>
      <c r="J23" s="181"/>
      <c r="K23" s="181"/>
      <c r="L23" s="181"/>
      <c r="M23" s="181"/>
      <c r="N23" s="181"/>
      <c r="O23" s="181"/>
      <c r="P23" s="181"/>
      <c r="Q23" s="181"/>
      <c r="R23" s="181"/>
      <c r="S23" s="181"/>
      <c r="T23" s="181"/>
      <c r="U23" s="181"/>
      <c r="V23" s="181"/>
    </row>
    <row r="24" spans="1:22" ht="12">
      <c r="A24" s="180"/>
      <c r="B24" s="181"/>
      <c r="C24" s="180"/>
      <c r="D24" s="181"/>
      <c r="E24" s="181"/>
      <c r="F24" s="181"/>
      <c r="G24" s="181"/>
      <c r="H24" s="181"/>
      <c r="I24" s="181"/>
      <c r="J24" s="181"/>
      <c r="K24" s="181"/>
      <c r="L24" s="181"/>
      <c r="M24" s="181"/>
      <c r="N24" s="181"/>
      <c r="O24" s="181"/>
      <c r="P24" s="181"/>
      <c r="Q24" s="181"/>
      <c r="R24" s="181"/>
      <c r="S24" s="181"/>
      <c r="T24" s="181"/>
      <c r="U24" s="181"/>
      <c r="V24" s="181"/>
    </row>
    <row r="25" spans="1:22" ht="12">
      <c r="A25" s="180"/>
      <c r="B25" s="181"/>
      <c r="C25" s="180"/>
      <c r="D25" s="181"/>
      <c r="E25" s="181"/>
      <c r="F25" s="181"/>
      <c r="G25" s="181"/>
      <c r="H25" s="181"/>
      <c r="I25" s="181"/>
      <c r="J25" s="181"/>
      <c r="K25" s="181"/>
      <c r="L25" s="181"/>
      <c r="M25" s="181"/>
      <c r="N25" s="181"/>
      <c r="O25" s="181"/>
      <c r="P25" s="181"/>
      <c r="Q25" s="181"/>
      <c r="R25" s="181"/>
      <c r="S25" s="181"/>
      <c r="T25" s="181"/>
      <c r="U25" s="181"/>
      <c r="V25" s="181"/>
    </row>
    <row r="26" spans="1:22" ht="12">
      <c r="A26" s="180"/>
      <c r="B26" s="181"/>
      <c r="C26" s="180"/>
      <c r="D26" s="181"/>
      <c r="E26" s="181"/>
      <c r="F26" s="181"/>
      <c r="G26" s="181"/>
      <c r="H26" s="181"/>
      <c r="I26" s="181"/>
      <c r="J26" s="181"/>
      <c r="K26" s="181"/>
      <c r="L26" s="181"/>
      <c r="M26" s="181"/>
      <c r="N26" s="181"/>
      <c r="O26" s="181"/>
      <c r="P26" s="181"/>
      <c r="Q26" s="181"/>
      <c r="R26" s="181"/>
      <c r="S26" s="181"/>
      <c r="T26" s="181"/>
      <c r="U26" s="181"/>
      <c r="V26" s="181"/>
    </row>
    <row r="27" spans="1:22" ht="12">
      <c r="A27" s="180"/>
      <c r="B27" s="181"/>
      <c r="C27" s="180"/>
      <c r="D27" s="181"/>
      <c r="E27" s="181"/>
      <c r="F27" s="181"/>
      <c r="G27" s="181"/>
      <c r="H27" s="181"/>
      <c r="I27" s="181"/>
      <c r="J27" s="181"/>
      <c r="K27" s="181"/>
      <c r="L27" s="181"/>
      <c r="M27" s="181"/>
      <c r="N27" s="181"/>
      <c r="O27" s="181"/>
      <c r="P27" s="181"/>
      <c r="Q27" s="181"/>
      <c r="R27" s="181"/>
      <c r="S27" s="181"/>
      <c r="T27" s="181"/>
      <c r="U27" s="181"/>
      <c r="V27" s="181"/>
    </row>
    <row r="28" spans="1:22" ht="12">
      <c r="A28" s="180"/>
      <c r="B28" s="181"/>
      <c r="C28" s="180"/>
      <c r="D28" s="181"/>
      <c r="E28" s="181"/>
      <c r="F28" s="181"/>
      <c r="G28" s="181"/>
      <c r="H28" s="181"/>
      <c r="I28" s="181"/>
      <c r="J28" s="181"/>
      <c r="K28" s="181"/>
      <c r="L28" s="181"/>
      <c r="M28" s="181"/>
      <c r="N28" s="181"/>
      <c r="O28" s="181"/>
      <c r="P28" s="181"/>
      <c r="Q28" s="181"/>
      <c r="R28" s="181"/>
      <c r="S28" s="181"/>
      <c r="T28" s="181"/>
      <c r="U28" s="181"/>
      <c r="V28" s="181"/>
    </row>
    <row r="29" spans="1:22" ht="12">
      <c r="A29" s="180"/>
      <c r="B29" s="181"/>
      <c r="C29" s="180"/>
      <c r="D29" s="181"/>
      <c r="E29" s="181"/>
      <c r="F29" s="181"/>
      <c r="G29" s="181"/>
      <c r="H29" s="181"/>
      <c r="I29" s="181"/>
      <c r="J29" s="181"/>
      <c r="K29" s="181"/>
      <c r="L29" s="181"/>
      <c r="M29" s="181"/>
      <c r="N29" s="181"/>
      <c r="O29" s="181"/>
      <c r="P29" s="181"/>
      <c r="Q29" s="181"/>
      <c r="R29" s="181"/>
      <c r="S29" s="181"/>
      <c r="T29" s="181"/>
      <c r="U29" s="181"/>
      <c r="V29" s="181"/>
    </row>
    <row r="30" spans="1:22" ht="12">
      <c r="A30" s="180"/>
      <c r="B30" s="181"/>
      <c r="C30" s="180"/>
      <c r="D30" s="181"/>
      <c r="E30" s="181"/>
      <c r="F30" s="181"/>
      <c r="G30" s="181"/>
      <c r="H30" s="181"/>
      <c r="I30" s="181"/>
      <c r="J30" s="181"/>
      <c r="K30" s="181"/>
      <c r="L30" s="181"/>
      <c r="M30" s="181"/>
      <c r="N30" s="181"/>
      <c r="O30" s="181"/>
      <c r="P30" s="181"/>
      <c r="Q30" s="181"/>
      <c r="R30" s="181"/>
      <c r="S30" s="181"/>
      <c r="T30" s="181"/>
      <c r="U30" s="181"/>
      <c r="V30" s="181"/>
    </row>
    <row r="31" spans="1:22" ht="12">
      <c r="A31" s="180"/>
      <c r="B31" s="181"/>
      <c r="C31" s="180"/>
      <c r="D31" s="181"/>
      <c r="E31" s="181"/>
      <c r="F31" s="181"/>
      <c r="G31" s="181"/>
      <c r="H31" s="181"/>
      <c r="I31" s="181"/>
      <c r="J31" s="181"/>
      <c r="K31" s="181"/>
      <c r="L31" s="181"/>
      <c r="M31" s="181"/>
      <c r="N31" s="181"/>
      <c r="O31" s="181"/>
      <c r="P31" s="181"/>
      <c r="Q31" s="181"/>
      <c r="R31" s="181"/>
      <c r="S31" s="181"/>
      <c r="T31" s="181"/>
      <c r="U31" s="181"/>
      <c r="V31" s="181"/>
    </row>
    <row r="32" spans="1:22" ht="12">
      <c r="A32" s="180"/>
      <c r="B32" s="181"/>
      <c r="C32" s="180"/>
      <c r="D32" s="181"/>
      <c r="E32" s="181"/>
      <c r="F32" s="181"/>
      <c r="G32" s="181"/>
      <c r="H32" s="181"/>
      <c r="I32" s="181"/>
      <c r="J32" s="181"/>
      <c r="K32" s="181"/>
      <c r="L32" s="181"/>
      <c r="M32" s="181"/>
      <c r="N32" s="181"/>
      <c r="O32" s="181"/>
      <c r="P32" s="181"/>
      <c r="Q32" s="181"/>
      <c r="R32" s="181"/>
      <c r="S32" s="181"/>
      <c r="T32" s="181"/>
      <c r="U32" s="181"/>
      <c r="V32" s="181"/>
    </row>
    <row r="33" spans="1:22" ht="12">
      <c r="A33" s="180"/>
      <c r="B33" s="181"/>
      <c r="C33" s="180"/>
      <c r="D33" s="181"/>
      <c r="E33" s="181"/>
      <c r="F33" s="181"/>
      <c r="G33" s="181"/>
      <c r="H33" s="181"/>
      <c r="I33" s="181"/>
      <c r="J33" s="181"/>
      <c r="K33" s="181"/>
      <c r="L33" s="181"/>
      <c r="M33" s="181"/>
      <c r="N33" s="181"/>
      <c r="O33" s="181"/>
      <c r="P33" s="181"/>
      <c r="Q33" s="181"/>
      <c r="R33" s="181"/>
      <c r="S33" s="181"/>
      <c r="T33" s="181"/>
      <c r="U33" s="181"/>
      <c r="V33" s="181"/>
    </row>
    <row r="34" spans="1:22" ht="12">
      <c r="A34" s="180"/>
      <c r="B34" s="181"/>
      <c r="C34" s="180"/>
      <c r="D34" s="181"/>
      <c r="E34" s="181"/>
      <c r="F34" s="181"/>
      <c r="G34" s="181"/>
      <c r="H34" s="181"/>
      <c r="I34" s="181"/>
      <c r="J34" s="181"/>
      <c r="K34" s="181"/>
      <c r="L34" s="181"/>
      <c r="M34" s="181"/>
      <c r="N34" s="181"/>
      <c r="O34" s="181"/>
      <c r="P34" s="181"/>
      <c r="Q34" s="181"/>
      <c r="R34" s="181"/>
      <c r="S34" s="181"/>
      <c r="T34" s="181"/>
      <c r="U34" s="181"/>
      <c r="V34" s="181"/>
    </row>
    <row r="35" spans="1:22" ht="12">
      <c r="A35" s="180"/>
      <c r="B35" s="181"/>
      <c r="C35" s="180"/>
      <c r="D35" s="181"/>
      <c r="E35" s="181"/>
      <c r="F35" s="181"/>
      <c r="G35" s="181"/>
      <c r="H35" s="181"/>
      <c r="I35" s="181"/>
      <c r="J35" s="181"/>
      <c r="K35" s="181"/>
      <c r="L35" s="181"/>
      <c r="M35" s="181"/>
      <c r="N35" s="181"/>
      <c r="O35" s="181"/>
      <c r="P35" s="181"/>
      <c r="Q35" s="181"/>
      <c r="R35" s="181"/>
      <c r="S35" s="181"/>
      <c r="T35" s="181"/>
      <c r="U35" s="181"/>
      <c r="V35" s="181"/>
    </row>
    <row r="36" spans="1:22" ht="12">
      <c r="A36" s="180"/>
      <c r="B36" s="181"/>
      <c r="C36" s="180"/>
      <c r="D36" s="181"/>
      <c r="E36" s="181"/>
      <c r="F36" s="181"/>
      <c r="G36" s="181"/>
      <c r="H36" s="181"/>
      <c r="I36" s="181"/>
      <c r="J36" s="181"/>
      <c r="K36" s="181"/>
      <c r="L36" s="181"/>
      <c r="M36" s="181"/>
      <c r="N36" s="181"/>
      <c r="O36" s="181"/>
      <c r="P36" s="181"/>
      <c r="Q36" s="181"/>
      <c r="R36" s="181"/>
      <c r="S36" s="181"/>
      <c r="T36" s="181"/>
      <c r="U36" s="181"/>
      <c r="V36" s="181"/>
    </row>
    <row r="37" spans="1:22" ht="12">
      <c r="A37" s="180"/>
      <c r="B37" s="181"/>
      <c r="C37" s="180"/>
      <c r="D37" s="181"/>
      <c r="E37" s="181"/>
      <c r="F37" s="181"/>
      <c r="G37" s="181"/>
      <c r="H37" s="181"/>
      <c r="I37" s="181"/>
      <c r="J37" s="181"/>
      <c r="K37" s="181"/>
      <c r="L37" s="181"/>
      <c r="M37" s="181"/>
      <c r="N37" s="181"/>
      <c r="O37" s="181"/>
      <c r="P37" s="181"/>
      <c r="Q37" s="181"/>
      <c r="R37" s="181"/>
      <c r="S37" s="181"/>
      <c r="T37" s="181"/>
      <c r="U37" s="181"/>
      <c r="V37" s="181"/>
    </row>
    <row r="38" spans="1:22" ht="12">
      <c r="A38" s="180"/>
      <c r="B38" s="181"/>
      <c r="C38" s="180"/>
      <c r="D38" s="181"/>
      <c r="E38" s="181"/>
      <c r="F38" s="181"/>
      <c r="G38" s="181"/>
      <c r="H38" s="181"/>
      <c r="I38" s="181"/>
      <c r="J38" s="181"/>
      <c r="K38" s="181"/>
      <c r="L38" s="181"/>
      <c r="M38" s="181"/>
      <c r="N38" s="181"/>
      <c r="O38" s="181"/>
      <c r="P38" s="181"/>
      <c r="Q38" s="181"/>
      <c r="R38" s="181"/>
      <c r="S38" s="181"/>
      <c r="T38" s="181"/>
      <c r="U38" s="181"/>
      <c r="V38" s="181"/>
    </row>
    <row r="39" spans="1:22" ht="12">
      <c r="A39" s="180"/>
      <c r="B39" s="181"/>
      <c r="C39" s="180"/>
      <c r="D39" s="181"/>
      <c r="E39" s="181"/>
      <c r="F39" s="181"/>
      <c r="G39" s="181"/>
      <c r="H39" s="181"/>
      <c r="I39" s="181"/>
      <c r="J39" s="181"/>
      <c r="K39" s="181"/>
      <c r="L39" s="181"/>
      <c r="M39" s="181"/>
      <c r="N39" s="181"/>
      <c r="O39" s="181"/>
      <c r="P39" s="181"/>
      <c r="Q39" s="181"/>
      <c r="R39" s="181"/>
      <c r="S39" s="181"/>
      <c r="T39" s="181"/>
      <c r="U39" s="181"/>
      <c r="V39" s="181"/>
    </row>
    <row r="40" spans="1:22" ht="12">
      <c r="A40" s="180"/>
      <c r="B40" s="181"/>
      <c r="C40" s="180"/>
      <c r="D40" s="181"/>
      <c r="E40" s="181"/>
      <c r="F40" s="181"/>
      <c r="G40" s="181"/>
      <c r="H40" s="181"/>
      <c r="I40" s="181"/>
      <c r="J40" s="181"/>
      <c r="K40" s="181"/>
      <c r="L40" s="181"/>
      <c r="M40" s="181"/>
      <c r="N40" s="181"/>
      <c r="O40" s="181"/>
      <c r="P40" s="181"/>
      <c r="Q40" s="181"/>
      <c r="R40" s="181"/>
      <c r="S40" s="181"/>
      <c r="T40" s="181"/>
      <c r="U40" s="181"/>
      <c r="V40" s="181"/>
    </row>
    <row r="41" spans="1:22" ht="12">
      <c r="A41" s="180"/>
      <c r="B41" s="181"/>
      <c r="C41" s="180"/>
      <c r="D41" s="181"/>
      <c r="E41" s="181"/>
      <c r="F41" s="181"/>
      <c r="G41" s="181"/>
      <c r="H41" s="181"/>
      <c r="I41" s="181"/>
      <c r="J41" s="181"/>
      <c r="K41" s="181"/>
      <c r="L41" s="181"/>
      <c r="M41" s="181"/>
      <c r="N41" s="181"/>
      <c r="O41" s="181"/>
      <c r="P41" s="181"/>
      <c r="Q41" s="181"/>
      <c r="R41" s="181"/>
      <c r="S41" s="181"/>
      <c r="T41" s="181"/>
      <c r="U41" s="181"/>
      <c r="V41" s="181"/>
    </row>
    <row r="42" spans="1:22" ht="12">
      <c r="A42" s="180"/>
      <c r="B42" s="181"/>
      <c r="C42" s="180"/>
      <c r="D42" s="181"/>
      <c r="E42" s="181"/>
      <c r="F42" s="181"/>
      <c r="G42" s="181"/>
      <c r="H42" s="181"/>
      <c r="I42" s="181"/>
      <c r="J42" s="181"/>
      <c r="K42" s="181"/>
      <c r="L42" s="181"/>
      <c r="M42" s="181"/>
      <c r="N42" s="181"/>
      <c r="O42" s="181"/>
      <c r="P42" s="181"/>
      <c r="Q42" s="181"/>
      <c r="R42" s="181"/>
      <c r="S42" s="181"/>
      <c r="T42" s="181"/>
      <c r="U42" s="181"/>
      <c r="V42" s="181"/>
    </row>
    <row r="43" spans="1:22" ht="12">
      <c r="A43" s="180"/>
      <c r="B43" s="181"/>
      <c r="C43" s="180"/>
      <c r="D43" s="181"/>
      <c r="E43" s="181"/>
      <c r="F43" s="181"/>
      <c r="G43" s="181"/>
      <c r="H43" s="181"/>
      <c r="I43" s="181"/>
      <c r="J43" s="181"/>
      <c r="K43" s="181"/>
      <c r="L43" s="181"/>
      <c r="M43" s="181"/>
      <c r="N43" s="181"/>
      <c r="O43" s="181"/>
      <c r="P43" s="181"/>
      <c r="Q43" s="181"/>
      <c r="R43" s="181"/>
      <c r="S43" s="181"/>
      <c r="T43" s="181"/>
      <c r="U43" s="181"/>
      <c r="V43" s="181"/>
    </row>
    <row r="44" spans="1:22" ht="12">
      <c r="A44" s="180"/>
      <c r="B44" s="181"/>
      <c r="C44" s="180"/>
      <c r="D44" s="181"/>
      <c r="E44" s="181"/>
      <c r="F44" s="181"/>
      <c r="G44" s="181"/>
      <c r="H44" s="181"/>
      <c r="I44" s="181"/>
      <c r="J44" s="181"/>
      <c r="K44" s="181"/>
      <c r="L44" s="181"/>
      <c r="M44" s="181"/>
      <c r="N44" s="181"/>
      <c r="O44" s="181"/>
      <c r="P44" s="181"/>
      <c r="Q44" s="181"/>
      <c r="R44" s="181"/>
      <c r="S44" s="181"/>
      <c r="T44" s="181"/>
      <c r="U44" s="181"/>
      <c r="V44" s="181"/>
    </row>
    <row r="45" spans="1:22" ht="12">
      <c r="A45" s="180"/>
      <c r="B45" s="181"/>
      <c r="C45" s="180"/>
      <c r="D45" s="181"/>
      <c r="E45" s="181"/>
      <c r="F45" s="181"/>
      <c r="G45" s="181"/>
      <c r="H45" s="181"/>
      <c r="I45" s="181"/>
      <c r="J45" s="181"/>
      <c r="K45" s="181"/>
      <c r="L45" s="181"/>
      <c r="M45" s="181"/>
      <c r="N45" s="181"/>
      <c r="O45" s="181"/>
      <c r="P45" s="181"/>
      <c r="Q45" s="181"/>
      <c r="R45" s="181"/>
      <c r="S45" s="181"/>
      <c r="T45" s="181"/>
      <c r="U45" s="181"/>
      <c r="V45" s="181"/>
    </row>
    <row r="46" spans="1:22" ht="12">
      <c r="A46" s="180"/>
      <c r="B46" s="181"/>
      <c r="C46" s="180"/>
      <c r="D46" s="181"/>
      <c r="E46" s="181"/>
      <c r="F46" s="181"/>
      <c r="G46" s="181"/>
      <c r="H46" s="181"/>
      <c r="I46" s="181"/>
      <c r="J46" s="181"/>
      <c r="K46" s="181"/>
      <c r="L46" s="181"/>
      <c r="M46" s="181"/>
      <c r="N46" s="181"/>
      <c r="O46" s="181"/>
      <c r="P46" s="181"/>
      <c r="Q46" s="181"/>
      <c r="R46" s="181"/>
      <c r="S46" s="181"/>
      <c r="T46" s="181"/>
      <c r="U46" s="181"/>
      <c r="V46" s="181"/>
    </row>
    <row r="47" spans="1:22" ht="12">
      <c r="A47" s="180"/>
      <c r="B47" s="181"/>
      <c r="C47" s="180"/>
      <c r="D47" s="181"/>
      <c r="E47" s="181"/>
      <c r="F47" s="181"/>
      <c r="G47" s="181"/>
      <c r="H47" s="181"/>
      <c r="I47" s="181"/>
      <c r="J47" s="181"/>
      <c r="K47" s="181"/>
      <c r="L47" s="181"/>
      <c r="M47" s="181"/>
      <c r="N47" s="181"/>
      <c r="O47" s="181"/>
      <c r="P47" s="181"/>
      <c r="Q47" s="181"/>
      <c r="R47" s="181"/>
      <c r="S47" s="181"/>
      <c r="T47" s="181"/>
      <c r="U47" s="181"/>
      <c r="V47" s="181"/>
    </row>
    <row r="48" spans="1:22" ht="12">
      <c r="A48" s="180"/>
      <c r="B48" s="181"/>
      <c r="C48" s="180"/>
      <c r="D48" s="181"/>
      <c r="E48" s="181"/>
      <c r="F48" s="181"/>
      <c r="G48" s="181"/>
      <c r="H48" s="181"/>
      <c r="I48" s="181"/>
      <c r="J48" s="181"/>
      <c r="K48" s="181"/>
      <c r="L48" s="181"/>
      <c r="M48" s="181"/>
      <c r="N48" s="181"/>
      <c r="O48" s="181"/>
      <c r="P48" s="181"/>
      <c r="Q48" s="181"/>
      <c r="R48" s="181"/>
      <c r="S48" s="181"/>
      <c r="T48" s="181"/>
      <c r="U48" s="181"/>
      <c r="V48" s="181"/>
    </row>
    <row r="49" spans="1:22" ht="12">
      <c r="A49" s="180"/>
      <c r="B49" s="181"/>
      <c r="C49" s="180"/>
      <c r="D49" s="181"/>
      <c r="E49" s="181"/>
      <c r="F49" s="181"/>
      <c r="G49" s="181"/>
      <c r="H49" s="181"/>
      <c r="I49" s="181"/>
      <c r="J49" s="181"/>
      <c r="K49" s="181"/>
      <c r="L49" s="181"/>
      <c r="M49" s="181"/>
      <c r="N49" s="181"/>
      <c r="O49" s="181"/>
      <c r="P49" s="181"/>
      <c r="Q49" s="181"/>
      <c r="R49" s="181"/>
      <c r="S49" s="181"/>
      <c r="T49" s="181"/>
      <c r="U49" s="181"/>
      <c r="V49" s="181"/>
    </row>
    <row r="50" spans="1:22" ht="12">
      <c r="A50" s="180"/>
      <c r="B50" s="181"/>
      <c r="C50" s="180"/>
      <c r="D50" s="181"/>
      <c r="E50" s="181"/>
      <c r="F50" s="181"/>
      <c r="G50" s="181"/>
      <c r="H50" s="181"/>
      <c r="I50" s="181"/>
      <c r="J50" s="181"/>
      <c r="K50" s="181"/>
      <c r="L50" s="181"/>
      <c r="M50" s="181"/>
      <c r="N50" s="181"/>
      <c r="O50" s="181"/>
      <c r="P50" s="181"/>
      <c r="Q50" s="181"/>
      <c r="R50" s="181"/>
      <c r="S50" s="181"/>
      <c r="T50" s="181"/>
      <c r="U50" s="181"/>
      <c r="V50" s="181"/>
    </row>
    <row r="51" spans="1:22" ht="12">
      <c r="A51" s="180"/>
      <c r="B51" s="181"/>
      <c r="C51" s="180"/>
      <c r="D51" s="181"/>
      <c r="E51" s="181"/>
      <c r="F51" s="181"/>
      <c r="G51" s="181"/>
      <c r="H51" s="181"/>
      <c r="I51" s="181"/>
      <c r="J51" s="181"/>
      <c r="K51" s="181"/>
      <c r="L51" s="181"/>
      <c r="M51" s="181"/>
      <c r="N51" s="181"/>
      <c r="O51" s="181"/>
      <c r="P51" s="181"/>
      <c r="Q51" s="181"/>
      <c r="R51" s="181"/>
      <c r="S51" s="181"/>
      <c r="T51" s="181"/>
      <c r="U51" s="181"/>
      <c r="V51" s="181"/>
    </row>
    <row r="52" spans="1:22" ht="12">
      <c r="A52" s="180"/>
      <c r="B52" s="181"/>
      <c r="C52" s="180"/>
      <c r="D52" s="181"/>
      <c r="E52" s="181"/>
      <c r="F52" s="181"/>
      <c r="G52" s="181"/>
      <c r="H52" s="181"/>
      <c r="I52" s="181"/>
      <c r="J52" s="181"/>
      <c r="K52" s="181"/>
      <c r="L52" s="181"/>
      <c r="M52" s="181"/>
      <c r="N52" s="181"/>
      <c r="O52" s="181"/>
      <c r="P52" s="181"/>
      <c r="Q52" s="181"/>
      <c r="R52" s="181"/>
      <c r="S52" s="181"/>
      <c r="T52" s="181"/>
      <c r="U52" s="181"/>
      <c r="V52" s="181"/>
    </row>
    <row r="53" spans="1:22" ht="12">
      <c r="A53" s="180"/>
      <c r="B53" s="181"/>
      <c r="C53" s="180"/>
      <c r="D53" s="181"/>
      <c r="E53" s="181"/>
      <c r="F53" s="181"/>
      <c r="G53" s="181"/>
      <c r="H53" s="181"/>
      <c r="I53" s="181"/>
      <c r="J53" s="181"/>
      <c r="K53" s="181"/>
      <c r="L53" s="181"/>
      <c r="M53" s="181"/>
      <c r="N53" s="181"/>
      <c r="O53" s="181"/>
      <c r="P53" s="181"/>
      <c r="Q53" s="181"/>
      <c r="R53" s="181"/>
      <c r="S53" s="181"/>
      <c r="T53" s="181"/>
      <c r="U53" s="181"/>
      <c r="V53" s="181"/>
    </row>
    <row r="54" spans="1:22" ht="12">
      <c r="A54" s="180"/>
      <c r="B54" s="181"/>
      <c r="C54" s="180"/>
      <c r="D54" s="181"/>
      <c r="E54" s="181"/>
      <c r="F54" s="181"/>
      <c r="G54" s="181"/>
      <c r="H54" s="181"/>
      <c r="I54" s="181"/>
      <c r="J54" s="181"/>
      <c r="K54" s="181"/>
      <c r="L54" s="181"/>
      <c r="M54" s="181"/>
      <c r="N54" s="181"/>
      <c r="O54" s="181"/>
      <c r="P54" s="181"/>
      <c r="Q54" s="181"/>
      <c r="R54" s="181"/>
      <c r="S54" s="181"/>
      <c r="T54" s="181"/>
      <c r="U54" s="181"/>
      <c r="V54" s="181"/>
    </row>
    <row r="55" spans="1:22" ht="12">
      <c r="A55" s="180"/>
      <c r="B55" s="181"/>
      <c r="C55" s="180"/>
      <c r="D55" s="181"/>
      <c r="E55" s="181"/>
      <c r="F55" s="181"/>
      <c r="G55" s="181"/>
      <c r="H55" s="181"/>
      <c r="I55" s="181"/>
      <c r="J55" s="181"/>
      <c r="K55" s="181"/>
      <c r="L55" s="181"/>
      <c r="M55" s="181"/>
      <c r="N55" s="181"/>
      <c r="O55" s="181"/>
      <c r="P55" s="181"/>
      <c r="Q55" s="181"/>
      <c r="R55" s="181"/>
      <c r="S55" s="181"/>
      <c r="T55" s="181"/>
      <c r="U55" s="181"/>
      <c r="V55" s="181"/>
    </row>
    <row r="56" spans="1:22" ht="12">
      <c r="A56" s="180"/>
      <c r="B56" s="181"/>
      <c r="C56" s="180"/>
      <c r="D56" s="181"/>
      <c r="E56" s="181"/>
      <c r="F56" s="181"/>
      <c r="G56" s="181"/>
      <c r="H56" s="181"/>
      <c r="I56" s="181"/>
      <c r="J56" s="181"/>
      <c r="K56" s="181"/>
      <c r="L56" s="181"/>
      <c r="M56" s="181"/>
      <c r="N56" s="181"/>
      <c r="O56" s="181"/>
      <c r="P56" s="181"/>
      <c r="Q56" s="181"/>
      <c r="R56" s="181"/>
      <c r="S56" s="181"/>
      <c r="T56" s="181"/>
      <c r="U56" s="181"/>
      <c r="V56" s="181"/>
    </row>
    <row r="57" spans="1:22" ht="12">
      <c r="A57" s="180"/>
      <c r="B57" s="181"/>
      <c r="C57" s="180"/>
      <c r="D57" s="181"/>
      <c r="E57" s="181"/>
      <c r="F57" s="181"/>
      <c r="G57" s="181"/>
      <c r="H57" s="181"/>
      <c r="I57" s="181"/>
      <c r="J57" s="181"/>
      <c r="K57" s="181"/>
      <c r="L57" s="181"/>
      <c r="M57" s="181"/>
      <c r="N57" s="181"/>
      <c r="O57" s="181"/>
      <c r="P57" s="181"/>
      <c r="Q57" s="181"/>
      <c r="R57" s="181"/>
      <c r="S57" s="181"/>
      <c r="T57" s="181"/>
      <c r="U57" s="181"/>
      <c r="V57" s="181"/>
    </row>
    <row r="58" spans="1:22" ht="12">
      <c r="A58" s="180"/>
      <c r="B58" s="181"/>
      <c r="C58" s="180"/>
      <c r="D58" s="181"/>
      <c r="E58" s="181"/>
      <c r="F58" s="181"/>
      <c r="G58" s="181"/>
      <c r="H58" s="181"/>
      <c r="I58" s="181"/>
      <c r="J58" s="181"/>
      <c r="K58" s="181"/>
      <c r="L58" s="181"/>
      <c r="M58" s="181"/>
      <c r="N58" s="181"/>
      <c r="O58" s="181"/>
      <c r="P58" s="181"/>
      <c r="Q58" s="181"/>
      <c r="R58" s="181"/>
      <c r="S58" s="181"/>
      <c r="T58" s="181"/>
      <c r="U58" s="181"/>
      <c r="V58" s="181"/>
    </row>
    <row r="59" spans="1:22" ht="12">
      <c r="A59" s="180"/>
      <c r="B59" s="181"/>
      <c r="C59" s="180"/>
      <c r="D59" s="181"/>
      <c r="E59" s="181"/>
      <c r="F59" s="181"/>
      <c r="G59" s="181"/>
      <c r="H59" s="181"/>
      <c r="I59" s="181"/>
      <c r="J59" s="181"/>
      <c r="K59" s="181"/>
      <c r="L59" s="181"/>
      <c r="M59" s="181"/>
      <c r="N59" s="181"/>
      <c r="O59" s="181"/>
      <c r="P59" s="181"/>
      <c r="Q59" s="181"/>
      <c r="R59" s="181"/>
      <c r="S59" s="181"/>
      <c r="T59" s="181"/>
      <c r="U59" s="181"/>
      <c r="V59" s="181"/>
    </row>
    <row r="60" spans="1:22" ht="12">
      <c r="A60" s="180"/>
      <c r="B60" s="181"/>
      <c r="C60" s="180"/>
      <c r="D60" s="181"/>
      <c r="E60" s="181"/>
      <c r="F60" s="181"/>
      <c r="G60" s="181"/>
      <c r="H60" s="181"/>
      <c r="I60" s="181"/>
      <c r="J60" s="181"/>
      <c r="K60" s="181"/>
      <c r="L60" s="181"/>
      <c r="M60" s="181"/>
      <c r="N60" s="181"/>
      <c r="O60" s="181"/>
      <c r="P60" s="181"/>
      <c r="Q60" s="181"/>
      <c r="R60" s="181"/>
      <c r="S60" s="181"/>
      <c r="T60" s="181"/>
      <c r="U60" s="181"/>
      <c r="V60" s="181"/>
    </row>
    <row r="61" spans="1:22" ht="12">
      <c r="A61" s="180"/>
      <c r="B61" s="181"/>
      <c r="C61" s="180"/>
      <c r="D61" s="181"/>
      <c r="E61" s="181"/>
      <c r="F61" s="181"/>
      <c r="G61" s="181"/>
      <c r="H61" s="181"/>
      <c r="I61" s="181"/>
      <c r="J61" s="181"/>
      <c r="K61" s="181"/>
      <c r="L61" s="181"/>
      <c r="M61" s="181"/>
      <c r="N61" s="181"/>
      <c r="O61" s="181"/>
      <c r="P61" s="181"/>
      <c r="Q61" s="181"/>
      <c r="R61" s="181"/>
      <c r="S61" s="181"/>
      <c r="T61" s="181"/>
      <c r="U61" s="181"/>
      <c r="V61" s="181"/>
    </row>
    <row r="62" spans="1:22" ht="12">
      <c r="A62" s="180"/>
      <c r="B62" s="181"/>
      <c r="C62" s="180"/>
      <c r="D62" s="181"/>
      <c r="E62" s="181"/>
      <c r="F62" s="181"/>
      <c r="G62" s="181"/>
      <c r="H62" s="181"/>
      <c r="I62" s="181"/>
      <c r="J62" s="181"/>
      <c r="K62" s="181"/>
      <c r="L62" s="181"/>
      <c r="M62" s="181"/>
      <c r="N62" s="181"/>
      <c r="O62" s="181"/>
      <c r="P62" s="181"/>
      <c r="Q62" s="181"/>
      <c r="R62" s="181"/>
      <c r="S62" s="181"/>
      <c r="T62" s="181"/>
      <c r="U62" s="181"/>
      <c r="V62" s="181"/>
    </row>
    <row r="63" spans="1:22" ht="12">
      <c r="A63" s="180"/>
      <c r="B63" s="181"/>
      <c r="C63" s="180"/>
      <c r="D63" s="181"/>
      <c r="E63" s="181"/>
      <c r="F63" s="181"/>
      <c r="G63" s="181"/>
      <c r="H63" s="181"/>
      <c r="I63" s="181"/>
      <c r="J63" s="181"/>
      <c r="K63" s="181"/>
      <c r="L63" s="181"/>
      <c r="M63" s="181"/>
      <c r="N63" s="181"/>
      <c r="O63" s="181"/>
      <c r="P63" s="181"/>
      <c r="Q63" s="181"/>
      <c r="R63" s="181"/>
      <c r="S63" s="181"/>
      <c r="T63" s="181"/>
      <c r="U63" s="181"/>
      <c r="V63" s="181"/>
    </row>
    <row r="64" spans="1:22" ht="12">
      <c r="A64" s="180"/>
      <c r="B64" s="181"/>
      <c r="C64" s="180"/>
      <c r="D64" s="181"/>
      <c r="E64" s="181"/>
      <c r="F64" s="181"/>
      <c r="G64" s="181"/>
      <c r="H64" s="181"/>
      <c r="I64" s="181"/>
      <c r="J64" s="181"/>
      <c r="K64" s="181"/>
      <c r="L64" s="181"/>
      <c r="M64" s="181"/>
      <c r="N64" s="181"/>
      <c r="O64" s="181"/>
      <c r="P64" s="181"/>
      <c r="Q64" s="181"/>
      <c r="R64" s="181"/>
      <c r="S64" s="181"/>
      <c r="T64" s="181"/>
      <c r="U64" s="181"/>
      <c r="V64" s="181"/>
    </row>
    <row r="65" spans="1:22" ht="12">
      <c r="A65" s="180"/>
      <c r="B65" s="181"/>
      <c r="C65" s="180"/>
      <c r="D65" s="181"/>
      <c r="E65" s="181"/>
      <c r="F65" s="181"/>
      <c r="G65" s="181"/>
      <c r="H65" s="181"/>
      <c r="I65" s="181"/>
      <c r="J65" s="181"/>
      <c r="K65" s="181"/>
      <c r="L65" s="181"/>
      <c r="M65" s="181"/>
      <c r="N65" s="181"/>
      <c r="O65" s="181"/>
      <c r="P65" s="181"/>
      <c r="Q65" s="181"/>
      <c r="R65" s="181"/>
      <c r="S65" s="181"/>
      <c r="T65" s="181"/>
      <c r="U65" s="181"/>
      <c r="V65" s="181"/>
    </row>
    <row r="66" spans="1:22" ht="12">
      <c r="A66" s="180"/>
      <c r="B66" s="181"/>
      <c r="C66" s="180"/>
      <c r="D66" s="181"/>
      <c r="E66" s="181"/>
      <c r="F66" s="181"/>
      <c r="G66" s="181"/>
      <c r="H66" s="181"/>
      <c r="I66" s="181"/>
      <c r="J66" s="181"/>
      <c r="K66" s="181"/>
      <c r="L66" s="181"/>
      <c r="M66" s="181"/>
      <c r="N66" s="181"/>
      <c r="O66" s="181"/>
      <c r="P66" s="181"/>
      <c r="Q66" s="181"/>
      <c r="R66" s="181"/>
      <c r="S66" s="181"/>
      <c r="T66" s="181"/>
      <c r="U66" s="181"/>
      <c r="V66" s="181"/>
    </row>
    <row r="67" spans="1:22" ht="12">
      <c r="A67" s="180"/>
      <c r="B67" s="181"/>
      <c r="C67" s="180"/>
      <c r="D67" s="181"/>
      <c r="E67" s="181"/>
      <c r="F67" s="181"/>
      <c r="G67" s="181"/>
      <c r="H67" s="181"/>
      <c r="I67" s="181"/>
      <c r="J67" s="181"/>
      <c r="K67" s="181"/>
      <c r="L67" s="181"/>
      <c r="M67" s="181"/>
      <c r="N67" s="181"/>
      <c r="O67" s="181"/>
      <c r="P67" s="181"/>
      <c r="Q67" s="181"/>
      <c r="R67" s="181"/>
      <c r="S67" s="181"/>
      <c r="T67" s="181"/>
      <c r="U67" s="181"/>
      <c r="V67" s="181"/>
    </row>
    <row r="68" spans="1:22" ht="12">
      <c r="A68" s="180"/>
      <c r="B68" s="181"/>
      <c r="C68" s="180"/>
      <c r="D68" s="181"/>
      <c r="E68" s="181"/>
      <c r="F68" s="181"/>
      <c r="G68" s="181"/>
      <c r="H68" s="181"/>
      <c r="I68" s="181"/>
      <c r="J68" s="181"/>
      <c r="K68" s="181"/>
      <c r="L68" s="181"/>
      <c r="M68" s="181"/>
      <c r="N68" s="181"/>
      <c r="O68" s="181"/>
      <c r="P68" s="181"/>
      <c r="Q68" s="181"/>
      <c r="R68" s="181"/>
      <c r="S68" s="181"/>
      <c r="T68" s="181"/>
      <c r="U68" s="181"/>
      <c r="V68" s="181"/>
    </row>
    <row r="69" spans="1:22" ht="12">
      <c r="A69" s="180"/>
      <c r="B69" s="181"/>
      <c r="C69" s="180"/>
      <c r="D69" s="181"/>
      <c r="E69" s="181"/>
      <c r="F69" s="181"/>
      <c r="G69" s="181"/>
      <c r="H69" s="181"/>
      <c r="I69" s="181"/>
      <c r="J69" s="181"/>
      <c r="K69" s="181"/>
      <c r="L69" s="181"/>
      <c r="M69" s="181"/>
      <c r="N69" s="181"/>
      <c r="O69" s="181"/>
      <c r="P69" s="181"/>
      <c r="Q69" s="181"/>
      <c r="R69" s="181"/>
      <c r="S69" s="181"/>
      <c r="T69" s="181"/>
      <c r="U69" s="181"/>
      <c r="V69" s="181"/>
    </row>
    <row r="70" spans="1:22" ht="12">
      <c r="A70" s="180"/>
      <c r="B70" s="181"/>
      <c r="C70" s="180"/>
      <c r="D70" s="181"/>
      <c r="E70" s="181"/>
      <c r="F70" s="181"/>
      <c r="G70" s="181"/>
      <c r="H70" s="181"/>
      <c r="I70" s="181"/>
      <c r="J70" s="181"/>
      <c r="K70" s="181"/>
      <c r="L70" s="181"/>
      <c r="M70" s="181"/>
      <c r="N70" s="181"/>
      <c r="O70" s="181"/>
      <c r="P70" s="181"/>
      <c r="Q70" s="181"/>
      <c r="R70" s="181"/>
      <c r="S70" s="181"/>
      <c r="T70" s="181"/>
      <c r="U70" s="181"/>
      <c r="V70" s="181"/>
    </row>
    <row r="71" spans="1:22" ht="12">
      <c r="A71" s="180"/>
      <c r="B71" s="181"/>
      <c r="C71" s="180"/>
      <c r="D71" s="181"/>
      <c r="E71" s="181"/>
      <c r="F71" s="181"/>
      <c r="G71" s="181"/>
      <c r="H71" s="181"/>
      <c r="I71" s="181"/>
      <c r="J71" s="181"/>
      <c r="K71" s="181"/>
      <c r="L71" s="181"/>
      <c r="M71" s="181"/>
      <c r="N71" s="181"/>
      <c r="O71" s="181"/>
      <c r="P71" s="181"/>
      <c r="Q71" s="181"/>
      <c r="R71" s="181"/>
      <c r="S71" s="181"/>
      <c r="T71" s="181"/>
      <c r="U71" s="181"/>
      <c r="V71" s="181"/>
    </row>
    <row r="72" spans="1:22" ht="12">
      <c r="A72" s="180"/>
      <c r="B72" s="181"/>
      <c r="C72" s="180"/>
      <c r="D72" s="181"/>
      <c r="E72" s="181"/>
      <c r="F72" s="181"/>
      <c r="G72" s="181"/>
      <c r="H72" s="181"/>
      <c r="I72" s="181"/>
      <c r="J72" s="181"/>
      <c r="K72" s="181"/>
      <c r="L72" s="181"/>
      <c r="M72" s="181"/>
      <c r="N72" s="181"/>
      <c r="O72" s="181"/>
      <c r="P72" s="181"/>
      <c r="Q72" s="181"/>
      <c r="R72" s="181"/>
      <c r="S72" s="181"/>
      <c r="T72" s="181"/>
      <c r="U72" s="181"/>
      <c r="V72" s="181"/>
    </row>
    <row r="73" spans="1:22" ht="12">
      <c r="A73" s="180"/>
      <c r="B73" s="181"/>
      <c r="C73" s="180"/>
      <c r="D73" s="181"/>
      <c r="E73" s="181"/>
      <c r="F73" s="181"/>
      <c r="G73" s="181"/>
      <c r="H73" s="181"/>
      <c r="I73" s="181"/>
      <c r="J73" s="181"/>
      <c r="K73" s="181"/>
      <c r="L73" s="181"/>
      <c r="M73" s="181"/>
      <c r="N73" s="181"/>
      <c r="O73" s="181"/>
      <c r="P73" s="181"/>
      <c r="Q73" s="181"/>
      <c r="R73" s="181"/>
      <c r="S73" s="181"/>
      <c r="T73" s="181"/>
      <c r="U73" s="181"/>
      <c r="V73" s="181"/>
    </row>
    <row r="74" spans="1:22" ht="12">
      <c r="A74" s="180"/>
      <c r="B74" s="181"/>
      <c r="C74" s="180"/>
      <c r="D74" s="181"/>
      <c r="E74" s="181"/>
      <c r="F74" s="181"/>
      <c r="G74" s="181"/>
      <c r="H74" s="181"/>
      <c r="I74" s="181"/>
      <c r="J74" s="181"/>
      <c r="K74" s="181"/>
      <c r="L74" s="181"/>
      <c r="M74" s="181"/>
      <c r="N74" s="181"/>
      <c r="O74" s="181"/>
      <c r="P74" s="181"/>
      <c r="Q74" s="181"/>
      <c r="R74" s="181"/>
      <c r="S74" s="181"/>
      <c r="T74" s="181"/>
      <c r="U74" s="181"/>
      <c r="V74" s="181"/>
    </row>
    <row r="75" spans="1:22" ht="12">
      <c r="A75" s="180"/>
      <c r="B75" s="181"/>
      <c r="C75" s="180"/>
      <c r="D75" s="181"/>
      <c r="E75" s="181"/>
      <c r="F75" s="181"/>
      <c r="G75" s="181"/>
      <c r="H75" s="181"/>
      <c r="I75" s="181"/>
      <c r="J75" s="181"/>
      <c r="K75" s="181"/>
      <c r="L75" s="181"/>
      <c r="M75" s="181"/>
      <c r="N75" s="181"/>
      <c r="O75" s="181"/>
      <c r="P75" s="181"/>
      <c r="Q75" s="181"/>
      <c r="R75" s="181"/>
      <c r="S75" s="181"/>
      <c r="T75" s="181"/>
      <c r="U75" s="181"/>
      <c r="V75" s="181"/>
    </row>
    <row r="76" spans="1:22" ht="12">
      <c r="A76" s="180"/>
      <c r="B76" s="181"/>
      <c r="C76" s="180"/>
      <c r="D76" s="181"/>
      <c r="E76" s="181"/>
      <c r="F76" s="181"/>
      <c r="G76" s="181"/>
      <c r="H76" s="181"/>
      <c r="I76" s="181"/>
      <c r="J76" s="181"/>
      <c r="K76" s="181"/>
      <c r="L76" s="181"/>
      <c r="M76" s="181"/>
      <c r="N76" s="181"/>
      <c r="O76" s="181"/>
      <c r="P76" s="181"/>
      <c r="Q76" s="181"/>
      <c r="R76" s="181"/>
      <c r="S76" s="181"/>
      <c r="T76" s="181"/>
      <c r="U76" s="181"/>
      <c r="V76" s="181"/>
    </row>
    <row r="77" spans="1:22" ht="12">
      <c r="A77" s="180"/>
      <c r="B77" s="181"/>
      <c r="C77" s="180"/>
      <c r="D77" s="181"/>
      <c r="E77" s="181"/>
      <c r="F77" s="181"/>
      <c r="G77" s="181"/>
      <c r="H77" s="181"/>
      <c r="I77" s="181"/>
      <c r="J77" s="181"/>
      <c r="K77" s="181"/>
      <c r="L77" s="181"/>
      <c r="M77" s="181"/>
      <c r="N77" s="181"/>
      <c r="O77" s="181"/>
      <c r="P77" s="181"/>
      <c r="Q77" s="181"/>
      <c r="R77" s="181"/>
      <c r="S77" s="181"/>
      <c r="T77" s="181"/>
      <c r="U77" s="181"/>
      <c r="V77" s="181"/>
    </row>
    <row r="78" spans="1:22" ht="12">
      <c r="A78" s="180"/>
      <c r="B78" s="181"/>
      <c r="C78" s="180"/>
      <c r="D78" s="181"/>
      <c r="E78" s="181"/>
      <c r="F78" s="181"/>
      <c r="G78" s="181"/>
      <c r="H78" s="181"/>
      <c r="I78" s="181"/>
      <c r="J78" s="181"/>
      <c r="K78" s="181"/>
      <c r="L78" s="181"/>
      <c r="M78" s="181"/>
      <c r="N78" s="181"/>
      <c r="O78" s="181"/>
      <c r="P78" s="181"/>
      <c r="Q78" s="181"/>
      <c r="R78" s="181"/>
      <c r="S78" s="181"/>
      <c r="T78" s="181"/>
      <c r="U78" s="181"/>
      <c r="V78" s="181"/>
    </row>
    <row r="79" spans="1:22" ht="12">
      <c r="A79" s="180"/>
      <c r="B79" s="181"/>
      <c r="C79" s="180"/>
      <c r="D79" s="181"/>
      <c r="E79" s="181"/>
      <c r="F79" s="181"/>
      <c r="G79" s="181"/>
      <c r="H79" s="181"/>
      <c r="I79" s="181"/>
      <c r="J79" s="181"/>
      <c r="K79" s="181"/>
      <c r="L79" s="181"/>
      <c r="M79" s="181"/>
      <c r="N79" s="181"/>
      <c r="O79" s="181"/>
      <c r="P79" s="181"/>
      <c r="Q79" s="181"/>
      <c r="R79" s="181"/>
      <c r="S79" s="181"/>
      <c r="T79" s="181"/>
      <c r="U79" s="181"/>
      <c r="V79" s="181"/>
    </row>
    <row r="80" spans="1:22" ht="12">
      <c r="A80" s="180"/>
      <c r="B80" s="181"/>
      <c r="C80" s="180"/>
      <c r="D80" s="181"/>
      <c r="E80" s="181"/>
      <c r="F80" s="181"/>
      <c r="G80" s="181"/>
      <c r="H80" s="181"/>
      <c r="I80" s="181"/>
      <c r="J80" s="181"/>
      <c r="K80" s="181"/>
      <c r="L80" s="181"/>
      <c r="M80" s="181"/>
      <c r="N80" s="181"/>
      <c r="O80" s="181"/>
      <c r="P80" s="181"/>
      <c r="Q80" s="181"/>
      <c r="R80" s="181"/>
      <c r="S80" s="181"/>
      <c r="T80" s="181"/>
      <c r="U80" s="181"/>
      <c r="V80" s="181"/>
    </row>
    <row r="81" spans="1:22" ht="12">
      <c r="A81" s="180"/>
      <c r="B81" s="181"/>
      <c r="C81" s="180"/>
      <c r="D81" s="181"/>
      <c r="E81" s="181"/>
      <c r="F81" s="181"/>
      <c r="G81" s="181"/>
      <c r="H81" s="181"/>
      <c r="I81" s="181"/>
      <c r="J81" s="181"/>
      <c r="K81" s="181"/>
      <c r="L81" s="181"/>
      <c r="M81" s="181"/>
      <c r="N81" s="181"/>
      <c r="O81" s="181"/>
      <c r="P81" s="181"/>
      <c r="Q81" s="181"/>
      <c r="R81" s="181"/>
      <c r="S81" s="181"/>
      <c r="T81" s="181"/>
      <c r="U81" s="181"/>
      <c r="V81" s="181"/>
    </row>
    <row r="82" spans="1:22" ht="12">
      <c r="A82" s="180"/>
      <c r="B82" s="181"/>
      <c r="C82" s="180"/>
      <c r="D82" s="181"/>
      <c r="E82" s="181"/>
      <c r="F82" s="181"/>
      <c r="G82" s="181"/>
      <c r="H82" s="181"/>
      <c r="I82" s="181"/>
      <c r="J82" s="181"/>
      <c r="K82" s="181"/>
      <c r="L82" s="181"/>
      <c r="M82" s="181"/>
      <c r="N82" s="181"/>
      <c r="O82" s="181"/>
      <c r="P82" s="181"/>
      <c r="Q82" s="181"/>
      <c r="R82" s="181"/>
      <c r="S82" s="181"/>
      <c r="T82" s="181"/>
      <c r="U82" s="181"/>
      <c r="V82" s="181"/>
    </row>
    <row r="83" spans="1:22" ht="12">
      <c r="A83" s="180"/>
      <c r="B83" s="181"/>
      <c r="C83" s="180"/>
      <c r="D83" s="181"/>
      <c r="E83" s="181"/>
      <c r="F83" s="181"/>
      <c r="G83" s="181"/>
      <c r="H83" s="181"/>
      <c r="I83" s="181"/>
      <c r="J83" s="181"/>
      <c r="K83" s="181"/>
      <c r="L83" s="181"/>
      <c r="M83" s="181"/>
      <c r="N83" s="181"/>
      <c r="O83" s="181"/>
      <c r="P83" s="181"/>
      <c r="Q83" s="181"/>
      <c r="R83" s="181"/>
      <c r="S83" s="181"/>
      <c r="T83" s="181"/>
      <c r="U83" s="181"/>
      <c r="V83" s="181"/>
    </row>
    <row r="84" spans="1:22" ht="12">
      <c r="A84" s="180"/>
      <c r="B84" s="181"/>
      <c r="C84" s="180"/>
      <c r="D84" s="181"/>
      <c r="E84" s="181"/>
      <c r="F84" s="181"/>
      <c r="G84" s="181"/>
      <c r="H84" s="181"/>
      <c r="I84" s="181"/>
      <c r="J84" s="181"/>
      <c r="K84" s="181"/>
      <c r="L84" s="181"/>
      <c r="M84" s="181"/>
      <c r="N84" s="181"/>
      <c r="O84" s="181"/>
      <c r="P84" s="181"/>
      <c r="Q84" s="181"/>
      <c r="R84" s="181"/>
      <c r="S84" s="181"/>
      <c r="T84" s="181"/>
      <c r="U84" s="181"/>
      <c r="V84" s="181"/>
    </row>
    <row r="85" spans="1:22" ht="12">
      <c r="A85" s="180"/>
      <c r="B85" s="181"/>
      <c r="C85" s="180"/>
      <c r="D85" s="181"/>
      <c r="E85" s="181"/>
      <c r="F85" s="181"/>
      <c r="G85" s="181"/>
      <c r="H85" s="181"/>
      <c r="I85" s="181"/>
      <c r="J85" s="181"/>
      <c r="K85" s="181"/>
      <c r="L85" s="181"/>
      <c r="M85" s="181"/>
      <c r="N85" s="181"/>
      <c r="O85" s="181"/>
      <c r="P85" s="181"/>
      <c r="Q85" s="181"/>
      <c r="R85" s="181"/>
      <c r="S85" s="181"/>
      <c r="T85" s="181"/>
      <c r="U85" s="181"/>
      <c r="V85" s="181"/>
    </row>
    <row r="86" spans="1:22" ht="12">
      <c r="A86" s="180"/>
      <c r="B86" s="181"/>
      <c r="C86" s="180"/>
      <c r="D86" s="181"/>
      <c r="E86" s="181"/>
      <c r="F86" s="181"/>
      <c r="G86" s="181"/>
      <c r="H86" s="181"/>
      <c r="I86" s="181"/>
      <c r="J86" s="181"/>
      <c r="K86" s="181"/>
      <c r="L86" s="181"/>
      <c r="M86" s="181"/>
      <c r="N86" s="181"/>
      <c r="O86" s="181"/>
      <c r="P86" s="181"/>
      <c r="Q86" s="181"/>
      <c r="R86" s="181"/>
      <c r="S86" s="181"/>
      <c r="T86" s="181"/>
      <c r="U86" s="181"/>
      <c r="V86" s="181"/>
    </row>
    <row r="87" spans="1:22" ht="12">
      <c r="A87" s="180"/>
      <c r="B87" s="181"/>
      <c r="C87" s="180"/>
      <c r="D87" s="181"/>
      <c r="E87" s="181"/>
      <c r="F87" s="181"/>
      <c r="G87" s="181"/>
      <c r="H87" s="181"/>
      <c r="I87" s="181"/>
      <c r="J87" s="181"/>
      <c r="K87" s="181"/>
      <c r="L87" s="181"/>
      <c r="M87" s="181"/>
      <c r="N87" s="181"/>
      <c r="O87" s="181"/>
      <c r="P87" s="181"/>
      <c r="Q87" s="181"/>
      <c r="R87" s="181"/>
      <c r="S87" s="181"/>
      <c r="T87" s="181"/>
      <c r="U87" s="181"/>
      <c r="V87" s="181"/>
    </row>
    <row r="88" spans="1:22" ht="12">
      <c r="A88" s="180"/>
      <c r="B88" s="181"/>
      <c r="C88" s="180"/>
      <c r="D88" s="181"/>
      <c r="E88" s="181"/>
      <c r="F88" s="181"/>
      <c r="G88" s="181"/>
      <c r="H88" s="181"/>
      <c r="I88" s="181"/>
      <c r="J88" s="181"/>
      <c r="K88" s="181"/>
      <c r="L88" s="181"/>
      <c r="M88" s="181"/>
      <c r="N88" s="181"/>
      <c r="O88" s="181"/>
      <c r="P88" s="181"/>
      <c r="Q88" s="181"/>
      <c r="R88" s="181"/>
      <c r="S88" s="181"/>
      <c r="T88" s="181"/>
      <c r="U88" s="181"/>
      <c r="V88" s="181"/>
    </row>
    <row r="89" spans="1:22" ht="12">
      <c r="A89" s="180"/>
      <c r="B89" s="181"/>
      <c r="C89" s="180"/>
      <c r="D89" s="181"/>
      <c r="E89" s="181"/>
      <c r="F89" s="181"/>
      <c r="G89" s="181"/>
      <c r="H89" s="181"/>
      <c r="I89" s="181"/>
      <c r="J89" s="181"/>
      <c r="K89" s="181"/>
      <c r="L89" s="181"/>
      <c r="M89" s="181"/>
      <c r="N89" s="181"/>
      <c r="O89" s="181"/>
      <c r="P89" s="181"/>
      <c r="Q89" s="181"/>
      <c r="R89" s="181"/>
      <c r="S89" s="181"/>
      <c r="T89" s="181"/>
      <c r="U89" s="181"/>
      <c r="V89" s="181"/>
    </row>
    <row r="90" spans="1:22" ht="12">
      <c r="A90" s="180"/>
      <c r="B90" s="181"/>
      <c r="C90" s="180"/>
      <c r="D90" s="181"/>
      <c r="E90" s="181"/>
      <c r="F90" s="181"/>
      <c r="G90" s="181"/>
      <c r="H90" s="181"/>
      <c r="I90" s="181"/>
      <c r="J90" s="181"/>
      <c r="K90" s="181"/>
      <c r="L90" s="181"/>
      <c r="M90" s="181"/>
      <c r="N90" s="181"/>
      <c r="O90" s="181"/>
      <c r="P90" s="181"/>
      <c r="Q90" s="181"/>
      <c r="R90" s="181"/>
      <c r="S90" s="181"/>
      <c r="T90" s="181"/>
      <c r="U90" s="181"/>
      <c r="V90" s="181"/>
    </row>
    <row r="91" spans="1:22" ht="12">
      <c r="A91" s="180"/>
      <c r="B91" s="181"/>
      <c r="C91" s="180"/>
      <c r="D91" s="181"/>
      <c r="E91" s="181"/>
      <c r="F91" s="181"/>
      <c r="G91" s="181"/>
      <c r="H91" s="181"/>
      <c r="I91" s="181"/>
      <c r="J91" s="181"/>
      <c r="K91" s="181"/>
      <c r="L91" s="181"/>
      <c r="M91" s="181"/>
      <c r="N91" s="181"/>
      <c r="O91" s="181"/>
      <c r="P91" s="181"/>
      <c r="Q91" s="181"/>
      <c r="R91" s="181"/>
      <c r="S91" s="181"/>
      <c r="T91" s="181"/>
      <c r="U91" s="181"/>
      <c r="V91" s="181"/>
    </row>
    <row r="92" spans="1:22" ht="12">
      <c r="A92" s="180"/>
      <c r="B92" s="181"/>
      <c r="C92" s="180"/>
      <c r="D92" s="181"/>
      <c r="E92" s="181"/>
      <c r="F92" s="181"/>
      <c r="G92" s="181"/>
      <c r="H92" s="181"/>
      <c r="I92" s="181"/>
      <c r="J92" s="181"/>
      <c r="K92" s="181"/>
      <c r="L92" s="181"/>
      <c r="M92" s="181"/>
      <c r="N92" s="181"/>
      <c r="O92" s="181"/>
      <c r="P92" s="181"/>
      <c r="Q92" s="181"/>
      <c r="R92" s="181"/>
      <c r="S92" s="181"/>
      <c r="T92" s="181"/>
      <c r="U92" s="181"/>
      <c r="V92" s="181"/>
    </row>
    <row r="93" spans="1:22" ht="12">
      <c r="A93" s="180"/>
      <c r="B93" s="181"/>
      <c r="C93" s="180"/>
      <c r="D93" s="181"/>
      <c r="E93" s="181"/>
      <c r="F93" s="181"/>
      <c r="G93" s="181"/>
      <c r="H93" s="181"/>
      <c r="I93" s="181"/>
      <c r="J93" s="181"/>
      <c r="K93" s="181"/>
      <c r="L93" s="181"/>
      <c r="M93" s="181"/>
      <c r="N93" s="181"/>
      <c r="O93" s="181"/>
      <c r="P93" s="181"/>
      <c r="Q93" s="181"/>
      <c r="R93" s="181"/>
      <c r="S93" s="181"/>
      <c r="T93" s="181"/>
      <c r="U93" s="181"/>
      <c r="V93" s="181"/>
    </row>
    <row r="94" spans="1:22" ht="12">
      <c r="A94" s="180"/>
      <c r="B94" s="181"/>
      <c r="C94" s="180"/>
      <c r="D94" s="181"/>
      <c r="E94" s="181"/>
      <c r="F94" s="181"/>
      <c r="G94" s="181"/>
      <c r="H94" s="181"/>
      <c r="I94" s="181"/>
      <c r="J94" s="181"/>
      <c r="K94" s="181"/>
      <c r="L94" s="181"/>
      <c r="M94" s="181"/>
      <c r="N94" s="181"/>
      <c r="O94" s="181"/>
      <c r="P94" s="181"/>
      <c r="Q94" s="181"/>
      <c r="R94" s="181"/>
      <c r="S94" s="181"/>
      <c r="T94" s="181"/>
      <c r="U94" s="181"/>
      <c r="V94" s="181"/>
    </row>
    <row r="95" spans="1:22" ht="12">
      <c r="A95" s="180"/>
      <c r="B95" s="181"/>
      <c r="C95" s="180"/>
      <c r="D95" s="181"/>
      <c r="E95" s="181"/>
      <c r="F95" s="181"/>
      <c r="G95" s="181"/>
      <c r="H95" s="181"/>
      <c r="I95" s="181"/>
      <c r="J95" s="181"/>
      <c r="K95" s="181"/>
      <c r="L95" s="181"/>
      <c r="M95" s="181"/>
      <c r="N95" s="181"/>
      <c r="O95" s="181"/>
      <c r="P95" s="181"/>
      <c r="Q95" s="181"/>
      <c r="R95" s="181"/>
      <c r="S95" s="181"/>
      <c r="T95" s="181"/>
      <c r="U95" s="181"/>
      <c r="V95" s="181"/>
    </row>
    <row r="96" spans="1:22" ht="12">
      <c r="A96" s="180"/>
      <c r="B96" s="181"/>
      <c r="C96" s="180"/>
      <c r="D96" s="181"/>
      <c r="E96" s="181"/>
      <c r="F96" s="181"/>
      <c r="G96" s="181"/>
      <c r="H96" s="181"/>
      <c r="I96" s="181"/>
      <c r="J96" s="181"/>
      <c r="K96" s="181"/>
      <c r="L96" s="181"/>
      <c r="M96" s="181"/>
      <c r="N96" s="181"/>
      <c r="O96" s="181"/>
      <c r="P96" s="181"/>
      <c r="Q96" s="181"/>
      <c r="R96" s="181"/>
      <c r="S96" s="181"/>
      <c r="T96" s="181"/>
      <c r="U96" s="181"/>
      <c r="V96" s="181"/>
    </row>
    <row r="97" spans="1:22" ht="12">
      <c r="A97" s="180"/>
      <c r="B97" s="181"/>
      <c r="C97" s="180"/>
      <c r="D97" s="181"/>
      <c r="E97" s="181"/>
      <c r="F97" s="181"/>
      <c r="G97" s="181"/>
      <c r="H97" s="181"/>
      <c r="I97" s="181"/>
      <c r="J97" s="181"/>
      <c r="K97" s="181"/>
      <c r="L97" s="181"/>
      <c r="M97" s="181"/>
      <c r="N97" s="181"/>
      <c r="O97" s="181"/>
      <c r="P97" s="181"/>
      <c r="Q97" s="181"/>
      <c r="R97" s="181"/>
      <c r="S97" s="181"/>
      <c r="T97" s="181"/>
      <c r="U97" s="181"/>
      <c r="V97" s="181"/>
    </row>
    <row r="98" spans="1:22" ht="12">
      <c r="A98" s="180"/>
      <c r="B98" s="181"/>
      <c r="C98" s="180"/>
      <c r="D98" s="181"/>
      <c r="E98" s="181"/>
      <c r="F98" s="181"/>
      <c r="G98" s="181"/>
      <c r="H98" s="181"/>
      <c r="I98" s="181"/>
      <c r="J98" s="181"/>
      <c r="K98" s="181"/>
      <c r="L98" s="181"/>
      <c r="M98" s="181"/>
      <c r="N98" s="181"/>
      <c r="O98" s="181"/>
      <c r="P98" s="181"/>
      <c r="Q98" s="181"/>
      <c r="R98" s="181"/>
      <c r="S98" s="181"/>
      <c r="T98" s="181"/>
      <c r="U98" s="181"/>
      <c r="V98" s="181"/>
    </row>
    <row r="99" spans="1:22" ht="12">
      <c r="A99" s="180"/>
      <c r="B99" s="181"/>
      <c r="C99" s="180"/>
      <c r="D99" s="181"/>
      <c r="E99" s="181"/>
      <c r="F99" s="181"/>
      <c r="G99" s="181"/>
      <c r="H99" s="181"/>
      <c r="I99" s="181"/>
      <c r="J99" s="181"/>
      <c r="K99" s="181"/>
      <c r="L99" s="181"/>
      <c r="M99" s="181"/>
      <c r="N99" s="181"/>
      <c r="O99" s="181"/>
      <c r="P99" s="181"/>
      <c r="Q99" s="181"/>
      <c r="R99" s="181"/>
      <c r="S99" s="181"/>
      <c r="T99" s="181"/>
      <c r="U99" s="181"/>
      <c r="V99" s="181"/>
    </row>
    <row r="100" spans="1:22" ht="12">
      <c r="A100" s="180"/>
      <c r="B100" s="181"/>
      <c r="C100" s="180"/>
      <c r="D100" s="181"/>
      <c r="E100" s="181"/>
      <c r="F100" s="181"/>
      <c r="G100" s="181"/>
      <c r="H100" s="181"/>
      <c r="I100" s="181"/>
      <c r="J100" s="181"/>
      <c r="K100" s="181"/>
      <c r="L100" s="181"/>
      <c r="M100" s="181"/>
      <c r="N100" s="181"/>
      <c r="O100" s="181"/>
      <c r="P100" s="181"/>
      <c r="Q100" s="181"/>
      <c r="R100" s="181"/>
      <c r="S100" s="181"/>
      <c r="T100" s="181"/>
      <c r="U100" s="181"/>
      <c r="V100" s="181"/>
    </row>
    <row r="101" spans="1:22" ht="12">
      <c r="A101" s="180"/>
      <c r="B101" s="181"/>
      <c r="C101" s="180"/>
      <c r="D101" s="181"/>
      <c r="E101" s="181"/>
      <c r="F101" s="181"/>
      <c r="G101" s="181"/>
      <c r="H101" s="181"/>
      <c r="I101" s="181"/>
      <c r="J101" s="181"/>
      <c r="K101" s="181"/>
      <c r="L101" s="181"/>
      <c r="M101" s="181"/>
      <c r="N101" s="181"/>
      <c r="O101" s="181"/>
      <c r="P101" s="181"/>
      <c r="Q101" s="181"/>
      <c r="R101" s="181"/>
      <c r="S101" s="181"/>
      <c r="T101" s="181"/>
      <c r="U101" s="181"/>
      <c r="V101" s="181"/>
    </row>
    <row r="102" spans="1:22" ht="12">
      <c r="A102" s="180"/>
      <c r="B102" s="181"/>
      <c r="C102" s="180"/>
      <c r="D102" s="181"/>
      <c r="E102" s="181"/>
      <c r="F102" s="181"/>
      <c r="G102" s="181"/>
      <c r="H102" s="181"/>
      <c r="I102" s="181"/>
      <c r="J102" s="181"/>
      <c r="K102" s="181"/>
      <c r="L102" s="181"/>
      <c r="M102" s="181"/>
      <c r="N102" s="181"/>
      <c r="O102" s="181"/>
      <c r="P102" s="181"/>
      <c r="Q102" s="181"/>
      <c r="R102" s="181"/>
      <c r="S102" s="181"/>
      <c r="T102" s="181"/>
      <c r="U102" s="181"/>
      <c r="V102" s="181"/>
    </row>
    <row r="103" spans="1:22" ht="12">
      <c r="A103" s="180"/>
      <c r="B103" s="181"/>
      <c r="C103" s="180"/>
      <c r="D103" s="181"/>
      <c r="E103" s="181"/>
      <c r="F103" s="181"/>
      <c r="G103" s="181"/>
      <c r="H103" s="181"/>
      <c r="I103" s="181"/>
      <c r="J103" s="181"/>
      <c r="K103" s="181"/>
      <c r="L103" s="181"/>
      <c r="M103" s="181"/>
      <c r="N103" s="181"/>
      <c r="O103" s="181"/>
      <c r="P103" s="181"/>
      <c r="Q103" s="181"/>
      <c r="R103" s="181"/>
      <c r="S103" s="181"/>
      <c r="T103" s="181"/>
      <c r="U103" s="181"/>
      <c r="V103" s="181"/>
    </row>
    <row r="104" spans="1:22" ht="12">
      <c r="A104" s="180"/>
      <c r="B104" s="181"/>
      <c r="C104" s="180"/>
      <c r="D104" s="181"/>
      <c r="E104" s="181"/>
      <c r="F104" s="181"/>
      <c r="G104" s="181"/>
      <c r="H104" s="181"/>
      <c r="I104" s="181"/>
      <c r="J104" s="181"/>
      <c r="K104" s="181"/>
      <c r="L104" s="181"/>
      <c r="M104" s="181"/>
      <c r="N104" s="181"/>
      <c r="O104" s="181"/>
      <c r="P104" s="181"/>
      <c r="Q104" s="181"/>
      <c r="R104" s="181"/>
      <c r="S104" s="181"/>
      <c r="T104" s="181"/>
      <c r="U104" s="181"/>
      <c r="V104" s="181"/>
    </row>
    <row r="105" spans="1:22" ht="12">
      <c r="A105" s="180"/>
      <c r="B105" s="181"/>
      <c r="C105" s="180"/>
      <c r="D105" s="181"/>
      <c r="E105" s="181"/>
      <c r="F105" s="181"/>
      <c r="G105" s="181"/>
      <c r="H105" s="181"/>
      <c r="I105" s="181"/>
      <c r="J105" s="181"/>
      <c r="K105" s="181"/>
      <c r="L105" s="181"/>
      <c r="M105" s="181"/>
      <c r="N105" s="181"/>
      <c r="O105" s="181"/>
      <c r="P105" s="181"/>
      <c r="Q105" s="181"/>
      <c r="R105" s="181"/>
      <c r="S105" s="181"/>
      <c r="T105" s="181"/>
      <c r="U105" s="181"/>
      <c r="V105" s="181"/>
    </row>
    <row r="106" spans="1:22" ht="12">
      <c r="A106" s="180"/>
      <c r="B106" s="181"/>
      <c r="C106" s="180"/>
      <c r="D106" s="181"/>
      <c r="E106" s="181"/>
      <c r="F106" s="181"/>
      <c r="G106" s="181"/>
      <c r="H106" s="181"/>
      <c r="I106" s="181"/>
      <c r="J106" s="181"/>
      <c r="K106" s="181"/>
      <c r="L106" s="181"/>
      <c r="M106" s="181"/>
      <c r="N106" s="181"/>
      <c r="O106" s="181"/>
      <c r="P106" s="181"/>
      <c r="Q106" s="181"/>
      <c r="R106" s="181"/>
      <c r="S106" s="181"/>
      <c r="T106" s="181"/>
      <c r="U106" s="181"/>
      <c r="V106" s="181"/>
    </row>
    <row r="107" spans="1:22" ht="12">
      <c r="A107" s="180"/>
      <c r="B107" s="181"/>
      <c r="C107" s="180"/>
      <c r="D107" s="181"/>
      <c r="E107" s="181"/>
      <c r="F107" s="181"/>
      <c r="G107" s="181"/>
      <c r="H107" s="181"/>
      <c r="I107" s="181"/>
      <c r="J107" s="181"/>
      <c r="K107" s="181"/>
      <c r="L107" s="181"/>
      <c r="M107" s="181"/>
      <c r="N107" s="181"/>
      <c r="O107" s="181"/>
      <c r="P107" s="181"/>
      <c r="Q107" s="181"/>
      <c r="R107" s="181"/>
      <c r="S107" s="181"/>
      <c r="T107" s="181"/>
      <c r="U107" s="181"/>
      <c r="V107" s="181"/>
    </row>
    <row r="108" spans="1:22" ht="12">
      <c r="A108" s="180"/>
      <c r="B108" s="181"/>
      <c r="C108" s="180"/>
      <c r="D108" s="181"/>
      <c r="E108" s="181"/>
      <c r="F108" s="181"/>
      <c r="G108" s="181"/>
      <c r="H108" s="181"/>
      <c r="I108" s="181"/>
      <c r="J108" s="181"/>
      <c r="K108" s="181"/>
      <c r="L108" s="181"/>
      <c r="M108" s="181"/>
      <c r="N108" s="181"/>
      <c r="O108" s="181"/>
      <c r="P108" s="181"/>
      <c r="Q108" s="181"/>
      <c r="R108" s="181"/>
      <c r="S108" s="181"/>
      <c r="T108" s="181"/>
      <c r="U108" s="181"/>
      <c r="V108" s="181"/>
    </row>
    <row r="109" spans="1:22" ht="12">
      <c r="A109" s="180"/>
      <c r="B109" s="181"/>
      <c r="C109" s="180"/>
      <c r="D109" s="181"/>
      <c r="E109" s="181"/>
      <c r="F109" s="181"/>
      <c r="G109" s="181"/>
      <c r="H109" s="181"/>
      <c r="I109" s="181"/>
      <c r="J109" s="181"/>
      <c r="K109" s="181"/>
      <c r="L109" s="181"/>
      <c r="M109" s="181"/>
      <c r="N109" s="181"/>
      <c r="O109" s="181"/>
      <c r="P109" s="181"/>
      <c r="Q109" s="181"/>
      <c r="R109" s="181"/>
      <c r="S109" s="181"/>
      <c r="T109" s="181"/>
      <c r="U109" s="181"/>
      <c r="V109" s="181"/>
    </row>
    <row r="110" spans="1:22" ht="12">
      <c r="A110" s="180"/>
      <c r="B110" s="181"/>
      <c r="C110" s="180"/>
      <c r="D110" s="181"/>
      <c r="E110" s="181"/>
      <c r="F110" s="181"/>
      <c r="G110" s="181"/>
      <c r="H110" s="181"/>
      <c r="I110" s="181"/>
      <c r="J110" s="181"/>
      <c r="K110" s="181"/>
      <c r="L110" s="181"/>
      <c r="M110" s="181"/>
      <c r="N110" s="181"/>
      <c r="O110" s="181"/>
      <c r="P110" s="181"/>
      <c r="Q110" s="181"/>
      <c r="R110" s="181"/>
      <c r="S110" s="181"/>
      <c r="T110" s="181"/>
      <c r="U110" s="181"/>
      <c r="V110" s="181"/>
    </row>
    <row r="111" spans="1:22" ht="12">
      <c r="A111" s="180"/>
      <c r="B111" s="181"/>
      <c r="C111" s="180"/>
      <c r="D111" s="181"/>
      <c r="E111" s="181"/>
      <c r="F111" s="181"/>
      <c r="G111" s="181"/>
      <c r="H111" s="181"/>
      <c r="I111" s="181"/>
      <c r="J111" s="181"/>
      <c r="K111" s="181"/>
      <c r="L111" s="181"/>
      <c r="M111" s="181"/>
      <c r="N111" s="181"/>
      <c r="O111" s="181"/>
      <c r="P111" s="181"/>
      <c r="Q111" s="181"/>
      <c r="R111" s="181"/>
      <c r="S111" s="181"/>
      <c r="T111" s="181"/>
      <c r="U111" s="181"/>
      <c r="V111" s="181"/>
    </row>
    <row r="112" spans="1:22" ht="12">
      <c r="A112" s="180"/>
      <c r="B112" s="181"/>
      <c r="C112" s="180"/>
      <c r="D112" s="181"/>
      <c r="E112" s="181"/>
      <c r="F112" s="181"/>
      <c r="G112" s="181"/>
      <c r="H112" s="181"/>
      <c r="I112" s="181"/>
      <c r="J112" s="181"/>
      <c r="K112" s="181"/>
      <c r="L112" s="181"/>
      <c r="M112" s="181"/>
      <c r="N112" s="181"/>
      <c r="O112" s="181"/>
      <c r="P112" s="181"/>
      <c r="Q112" s="181"/>
      <c r="R112" s="181"/>
      <c r="S112" s="181"/>
      <c r="T112" s="181"/>
      <c r="U112" s="181"/>
      <c r="V112" s="181"/>
    </row>
    <row r="113" spans="1:22" ht="12">
      <c r="A113" s="180"/>
      <c r="B113" s="181"/>
      <c r="C113" s="180"/>
      <c r="D113" s="181"/>
      <c r="E113" s="181"/>
      <c r="F113" s="181"/>
      <c r="G113" s="181"/>
      <c r="H113" s="181"/>
      <c r="I113" s="181"/>
      <c r="J113" s="181"/>
      <c r="K113" s="181"/>
      <c r="L113" s="181"/>
      <c r="M113" s="181"/>
      <c r="N113" s="181"/>
      <c r="O113" s="181"/>
      <c r="P113" s="181"/>
      <c r="Q113" s="181"/>
      <c r="R113" s="181"/>
      <c r="S113" s="181"/>
      <c r="T113" s="181"/>
      <c r="U113" s="181"/>
      <c r="V113" s="181"/>
    </row>
    <row r="114" spans="1:22" ht="12">
      <c r="A114" s="180"/>
      <c r="B114" s="181"/>
      <c r="C114" s="180"/>
      <c r="D114" s="181"/>
      <c r="E114" s="181"/>
      <c r="F114" s="181"/>
      <c r="G114" s="181"/>
      <c r="H114" s="181"/>
      <c r="I114" s="181"/>
      <c r="J114" s="181"/>
      <c r="K114" s="181"/>
      <c r="L114" s="181"/>
      <c r="M114" s="181"/>
      <c r="N114" s="181"/>
      <c r="O114" s="181"/>
      <c r="P114" s="181"/>
      <c r="Q114" s="181"/>
      <c r="R114" s="181"/>
      <c r="S114" s="181"/>
      <c r="T114" s="181"/>
      <c r="U114" s="181"/>
      <c r="V114" s="181"/>
    </row>
    <row r="115" spans="1:22" ht="12">
      <c r="A115" s="180"/>
      <c r="B115" s="181"/>
      <c r="C115" s="180"/>
      <c r="D115" s="181"/>
      <c r="E115" s="181"/>
      <c r="F115" s="181"/>
      <c r="G115" s="181"/>
      <c r="H115" s="181"/>
      <c r="I115" s="181"/>
      <c r="J115" s="181"/>
      <c r="K115" s="181"/>
      <c r="L115" s="181"/>
      <c r="M115" s="181"/>
      <c r="N115" s="181"/>
      <c r="O115" s="181"/>
      <c r="P115" s="181"/>
      <c r="Q115" s="181"/>
      <c r="R115" s="181"/>
      <c r="S115" s="181"/>
      <c r="T115" s="181"/>
      <c r="U115" s="181"/>
      <c r="V115" s="181"/>
    </row>
    <row r="116" spans="1:22" ht="12">
      <c r="A116" s="180"/>
      <c r="B116" s="181"/>
      <c r="C116" s="180"/>
      <c r="D116" s="181"/>
      <c r="E116" s="181"/>
      <c r="F116" s="181"/>
      <c r="G116" s="181"/>
      <c r="H116" s="181"/>
      <c r="I116" s="181"/>
      <c r="J116" s="181"/>
      <c r="K116" s="181"/>
      <c r="L116" s="181"/>
      <c r="M116" s="181"/>
      <c r="N116" s="181"/>
      <c r="O116" s="181"/>
      <c r="P116" s="181"/>
      <c r="Q116" s="181"/>
      <c r="R116" s="181"/>
      <c r="S116" s="181"/>
      <c r="T116" s="181"/>
      <c r="U116" s="181"/>
      <c r="V116" s="181"/>
    </row>
    <row r="117" spans="1:22" ht="12">
      <c r="A117" s="180"/>
      <c r="B117" s="181"/>
      <c r="C117" s="180"/>
      <c r="D117" s="181"/>
      <c r="E117" s="181"/>
      <c r="F117" s="181"/>
      <c r="G117" s="181"/>
      <c r="H117" s="181"/>
      <c r="I117" s="181"/>
      <c r="J117" s="181"/>
      <c r="K117" s="181"/>
      <c r="L117" s="181"/>
      <c r="M117" s="181"/>
      <c r="N117" s="181"/>
      <c r="O117" s="181"/>
      <c r="P117" s="181"/>
      <c r="Q117" s="181"/>
      <c r="R117" s="181"/>
      <c r="S117" s="181"/>
      <c r="T117" s="181"/>
      <c r="U117" s="181"/>
      <c r="V117" s="181"/>
    </row>
    <row r="118" spans="1:22" ht="12">
      <c r="A118" s="180"/>
      <c r="B118" s="181"/>
      <c r="C118" s="180"/>
      <c r="D118" s="181"/>
      <c r="E118" s="181"/>
      <c r="F118" s="181"/>
      <c r="G118" s="181"/>
      <c r="H118" s="181"/>
      <c r="I118" s="181"/>
      <c r="J118" s="181"/>
      <c r="K118" s="181"/>
      <c r="L118" s="181"/>
      <c r="M118" s="181"/>
      <c r="N118" s="181"/>
      <c r="O118" s="181"/>
      <c r="P118" s="181"/>
      <c r="Q118" s="181"/>
      <c r="R118" s="181"/>
      <c r="S118" s="181"/>
      <c r="T118" s="181"/>
      <c r="U118" s="181"/>
      <c r="V118" s="181"/>
    </row>
    <row r="119" spans="1:22" ht="12">
      <c r="A119" s="180"/>
      <c r="B119" s="181"/>
      <c r="C119" s="180"/>
      <c r="D119" s="181"/>
      <c r="E119" s="181"/>
      <c r="F119" s="181"/>
      <c r="G119" s="181"/>
      <c r="H119" s="181"/>
      <c r="I119" s="181"/>
      <c r="J119" s="181"/>
      <c r="K119" s="181"/>
      <c r="L119" s="181"/>
      <c r="M119" s="181"/>
      <c r="N119" s="181"/>
      <c r="O119" s="181"/>
      <c r="P119" s="181"/>
      <c r="Q119" s="181"/>
      <c r="R119" s="181"/>
      <c r="S119" s="181"/>
      <c r="T119" s="181"/>
      <c r="U119" s="181"/>
      <c r="V119" s="181"/>
    </row>
    <row r="120" spans="1:22" ht="12">
      <c r="A120" s="180"/>
      <c r="B120" s="181"/>
      <c r="C120" s="180"/>
      <c r="D120" s="181"/>
      <c r="E120" s="181"/>
      <c r="F120" s="181"/>
      <c r="G120" s="181"/>
      <c r="H120" s="181"/>
      <c r="I120" s="181"/>
      <c r="J120" s="181"/>
      <c r="K120" s="181"/>
      <c r="L120" s="181"/>
      <c r="M120" s="181"/>
      <c r="N120" s="181"/>
      <c r="O120" s="181"/>
      <c r="P120" s="181"/>
      <c r="Q120" s="181"/>
      <c r="R120" s="181"/>
      <c r="S120" s="181"/>
      <c r="T120" s="181"/>
      <c r="U120" s="181"/>
      <c r="V120" s="181"/>
    </row>
    <row r="121" spans="1:22" ht="12">
      <c r="A121" s="180"/>
      <c r="B121" s="181"/>
      <c r="C121" s="180"/>
      <c r="D121" s="181"/>
      <c r="E121" s="181"/>
      <c r="F121" s="181"/>
      <c r="G121" s="181"/>
      <c r="H121" s="181"/>
      <c r="I121" s="181"/>
      <c r="J121" s="181"/>
      <c r="K121" s="181"/>
      <c r="L121" s="181"/>
      <c r="M121" s="181"/>
      <c r="N121" s="181"/>
      <c r="O121" s="181"/>
      <c r="P121" s="181"/>
      <c r="Q121" s="181"/>
      <c r="R121" s="181"/>
      <c r="S121" s="181"/>
      <c r="T121" s="181"/>
      <c r="U121" s="181"/>
      <c r="V121" s="181"/>
    </row>
    <row r="122" spans="1:22" ht="12">
      <c r="A122" s="180"/>
      <c r="B122" s="181"/>
      <c r="C122" s="180"/>
      <c r="D122" s="181"/>
      <c r="E122" s="181"/>
      <c r="F122" s="181"/>
      <c r="G122" s="181"/>
      <c r="H122" s="181"/>
      <c r="I122" s="181"/>
      <c r="J122" s="181"/>
      <c r="K122" s="181"/>
      <c r="L122" s="181"/>
      <c r="M122" s="181"/>
      <c r="N122" s="181"/>
      <c r="O122" s="181"/>
      <c r="P122" s="181"/>
      <c r="Q122" s="181"/>
      <c r="R122" s="181"/>
      <c r="S122" s="181"/>
      <c r="T122" s="181"/>
      <c r="U122" s="181"/>
      <c r="V122" s="181"/>
    </row>
    <row r="123" spans="1:22" ht="12">
      <c r="A123" s="180"/>
      <c r="B123" s="181"/>
      <c r="C123" s="180"/>
      <c r="D123" s="181"/>
      <c r="E123" s="181"/>
      <c r="F123" s="181"/>
      <c r="G123" s="181"/>
      <c r="H123" s="181"/>
      <c r="I123" s="181"/>
      <c r="J123" s="181"/>
      <c r="K123" s="181"/>
      <c r="L123" s="181"/>
      <c r="M123" s="181"/>
      <c r="N123" s="181"/>
      <c r="O123" s="181"/>
      <c r="P123" s="181"/>
      <c r="Q123" s="181"/>
      <c r="R123" s="181"/>
      <c r="S123" s="181"/>
      <c r="T123" s="181"/>
      <c r="U123" s="181"/>
      <c r="V123" s="181"/>
    </row>
    <row r="124" spans="1:22" ht="12">
      <c r="A124" s="180"/>
      <c r="B124" s="181"/>
      <c r="C124" s="180"/>
      <c r="D124" s="181"/>
      <c r="E124" s="181"/>
      <c r="F124" s="181"/>
      <c r="G124" s="181"/>
      <c r="H124" s="181"/>
      <c r="I124" s="181"/>
      <c r="J124" s="181"/>
      <c r="K124" s="181"/>
      <c r="L124" s="181"/>
      <c r="M124" s="181"/>
      <c r="N124" s="181"/>
      <c r="O124" s="181"/>
      <c r="P124" s="181"/>
      <c r="Q124" s="181"/>
      <c r="R124" s="181"/>
      <c r="S124" s="181"/>
      <c r="T124" s="181"/>
      <c r="U124" s="181"/>
      <c r="V124" s="181"/>
    </row>
    <row r="125" spans="1:22" ht="12">
      <c r="A125" s="180"/>
      <c r="B125" s="181"/>
      <c r="C125" s="180"/>
      <c r="D125" s="181"/>
      <c r="E125" s="181"/>
      <c r="F125" s="181"/>
      <c r="G125" s="181"/>
      <c r="H125" s="181"/>
      <c r="I125" s="181"/>
      <c r="J125" s="181"/>
      <c r="K125" s="181"/>
      <c r="L125" s="181"/>
      <c r="M125" s="181"/>
      <c r="N125" s="181"/>
      <c r="O125" s="181"/>
      <c r="P125" s="181"/>
      <c r="Q125" s="181"/>
      <c r="R125" s="181"/>
      <c r="S125" s="181"/>
      <c r="T125" s="181"/>
      <c r="U125" s="181"/>
      <c r="V125" s="181"/>
    </row>
    <row r="126" spans="1:22" ht="12">
      <c r="A126" s="180"/>
      <c r="B126" s="181"/>
      <c r="C126" s="180"/>
      <c r="D126" s="181"/>
      <c r="E126" s="181"/>
      <c r="F126" s="181"/>
      <c r="G126" s="181"/>
      <c r="H126" s="181"/>
      <c r="I126" s="181"/>
      <c r="J126" s="181"/>
      <c r="K126" s="181"/>
      <c r="L126" s="181"/>
      <c r="M126" s="181"/>
      <c r="N126" s="181"/>
      <c r="O126" s="181"/>
      <c r="P126" s="181"/>
      <c r="Q126" s="181"/>
      <c r="R126" s="181"/>
      <c r="S126" s="181"/>
      <c r="T126" s="181"/>
      <c r="U126" s="181"/>
      <c r="V126" s="181"/>
    </row>
    <row r="127" spans="1:22" ht="12">
      <c r="A127" s="180"/>
      <c r="B127" s="181"/>
      <c r="C127" s="180"/>
      <c r="D127" s="181"/>
      <c r="E127" s="181"/>
      <c r="F127" s="181"/>
      <c r="G127" s="181"/>
      <c r="H127" s="181"/>
      <c r="I127" s="181"/>
      <c r="J127" s="181"/>
      <c r="K127" s="181"/>
      <c r="L127" s="181"/>
      <c r="M127" s="181"/>
      <c r="N127" s="181"/>
      <c r="O127" s="181"/>
      <c r="P127" s="181"/>
      <c r="Q127" s="181"/>
      <c r="R127" s="181"/>
      <c r="S127" s="181"/>
      <c r="T127" s="181"/>
      <c r="U127" s="181"/>
      <c r="V127" s="181"/>
    </row>
    <row r="128" spans="1:22" ht="12">
      <c r="A128" s="180"/>
      <c r="B128" s="181"/>
      <c r="C128" s="180"/>
      <c r="D128" s="181"/>
      <c r="E128" s="181"/>
      <c r="F128" s="181"/>
      <c r="G128" s="181"/>
      <c r="H128" s="181"/>
      <c r="I128" s="181"/>
      <c r="J128" s="181"/>
      <c r="K128" s="181"/>
      <c r="L128" s="181"/>
      <c r="M128" s="181"/>
      <c r="N128" s="181"/>
      <c r="O128" s="181"/>
      <c r="P128" s="181"/>
      <c r="Q128" s="181"/>
      <c r="R128" s="181"/>
      <c r="S128" s="181"/>
      <c r="T128" s="181"/>
      <c r="U128" s="181"/>
      <c r="V128" s="181"/>
    </row>
    <row r="129" spans="1:22" ht="12">
      <c r="A129" s="180"/>
      <c r="B129" s="181"/>
      <c r="C129" s="180"/>
      <c r="D129" s="181"/>
      <c r="E129" s="181"/>
      <c r="F129" s="181"/>
      <c r="G129" s="181"/>
      <c r="H129" s="181"/>
      <c r="I129" s="181"/>
      <c r="J129" s="181"/>
      <c r="K129" s="181"/>
      <c r="L129" s="181"/>
      <c r="M129" s="181"/>
      <c r="N129" s="181"/>
      <c r="O129" s="181"/>
      <c r="P129" s="181"/>
      <c r="Q129" s="181"/>
      <c r="R129" s="181"/>
      <c r="S129" s="181"/>
      <c r="T129" s="181"/>
      <c r="U129" s="181"/>
      <c r="V129" s="181"/>
    </row>
    <row r="130" spans="1:22" ht="12">
      <c r="A130" s="180"/>
      <c r="B130" s="181"/>
      <c r="C130" s="180"/>
      <c r="D130" s="181"/>
      <c r="E130" s="181"/>
      <c r="F130" s="181"/>
      <c r="G130" s="181"/>
      <c r="H130" s="181"/>
      <c r="I130" s="181"/>
      <c r="J130" s="181"/>
      <c r="K130" s="181"/>
      <c r="L130" s="181"/>
      <c r="M130" s="181"/>
      <c r="N130" s="181"/>
      <c r="O130" s="181"/>
      <c r="P130" s="181"/>
      <c r="Q130" s="181"/>
      <c r="R130" s="181"/>
      <c r="S130" s="181"/>
      <c r="T130" s="181"/>
      <c r="U130" s="181"/>
      <c r="V130" s="181"/>
    </row>
    <row r="131" spans="1:22" ht="12">
      <c r="A131" s="180"/>
      <c r="B131" s="181"/>
      <c r="C131" s="180"/>
      <c r="D131" s="181"/>
      <c r="E131" s="181"/>
      <c r="F131" s="181"/>
      <c r="G131" s="181"/>
      <c r="H131" s="181"/>
      <c r="I131" s="181"/>
      <c r="J131" s="181"/>
      <c r="K131" s="181"/>
      <c r="L131" s="181"/>
      <c r="M131" s="181"/>
      <c r="N131" s="181"/>
      <c r="O131" s="181"/>
      <c r="P131" s="181"/>
      <c r="Q131" s="181"/>
      <c r="R131" s="181"/>
      <c r="S131" s="181"/>
      <c r="T131" s="181"/>
      <c r="U131" s="181"/>
      <c r="V131" s="181"/>
    </row>
    <row r="132" spans="1:22" ht="12">
      <c r="A132" s="180"/>
      <c r="B132" s="181"/>
      <c r="C132" s="180"/>
      <c r="D132" s="181"/>
      <c r="E132" s="181"/>
      <c r="F132" s="181"/>
      <c r="G132" s="181"/>
      <c r="H132" s="181"/>
      <c r="I132" s="181"/>
      <c r="J132" s="181"/>
      <c r="K132" s="181"/>
      <c r="L132" s="181"/>
      <c r="M132" s="181"/>
      <c r="N132" s="181"/>
      <c r="O132" s="181"/>
      <c r="P132" s="181"/>
      <c r="Q132" s="181"/>
      <c r="R132" s="181"/>
      <c r="S132" s="181"/>
      <c r="T132" s="181"/>
      <c r="U132" s="181"/>
      <c r="V132" s="181"/>
    </row>
    <row r="133" spans="1:22" ht="12">
      <c r="A133" s="180"/>
      <c r="B133" s="181"/>
      <c r="C133" s="180"/>
      <c r="D133" s="181"/>
      <c r="E133" s="181"/>
      <c r="F133" s="181"/>
      <c r="G133" s="181"/>
      <c r="H133" s="181"/>
      <c r="I133" s="181"/>
      <c r="J133" s="181"/>
      <c r="K133" s="181"/>
      <c r="L133" s="181"/>
      <c r="M133" s="181"/>
      <c r="N133" s="181"/>
      <c r="O133" s="181"/>
      <c r="P133" s="181"/>
      <c r="Q133" s="181"/>
      <c r="R133" s="181"/>
      <c r="S133" s="181"/>
      <c r="T133" s="181"/>
      <c r="U133" s="181"/>
      <c r="V133" s="181"/>
    </row>
    <row r="134" spans="1:22" ht="12">
      <c r="A134" s="180"/>
      <c r="B134" s="181"/>
      <c r="C134" s="180"/>
      <c r="D134" s="181"/>
      <c r="E134" s="181"/>
      <c r="F134" s="181"/>
      <c r="G134" s="181"/>
      <c r="H134" s="181"/>
      <c r="I134" s="181"/>
      <c r="J134" s="181"/>
      <c r="K134" s="181"/>
      <c r="L134" s="181"/>
      <c r="M134" s="181"/>
      <c r="N134" s="181"/>
      <c r="O134" s="181"/>
      <c r="P134" s="181"/>
      <c r="Q134" s="181"/>
      <c r="R134" s="181"/>
      <c r="S134" s="181"/>
      <c r="T134" s="181"/>
      <c r="U134" s="181"/>
      <c r="V134" s="181"/>
    </row>
    <row r="135" spans="1:22" ht="12">
      <c r="A135" s="180"/>
      <c r="B135" s="181"/>
      <c r="C135" s="180"/>
      <c r="D135" s="181"/>
      <c r="E135" s="181"/>
      <c r="F135" s="181"/>
      <c r="G135" s="181"/>
      <c r="H135" s="181"/>
      <c r="I135" s="181"/>
      <c r="J135" s="181"/>
      <c r="K135" s="181"/>
      <c r="L135" s="181"/>
      <c r="M135" s="181"/>
      <c r="N135" s="181"/>
      <c r="O135" s="181"/>
      <c r="P135" s="181"/>
      <c r="Q135" s="181"/>
      <c r="R135" s="181"/>
      <c r="S135" s="181"/>
      <c r="T135" s="181"/>
      <c r="U135" s="181"/>
      <c r="V135" s="181"/>
    </row>
    <row r="136" spans="1:22" ht="12">
      <c r="A136" s="180"/>
      <c r="B136" s="181"/>
      <c r="C136" s="180"/>
      <c r="D136" s="181"/>
      <c r="E136" s="181"/>
      <c r="F136" s="181"/>
      <c r="G136" s="181"/>
      <c r="H136" s="181"/>
      <c r="I136" s="181"/>
      <c r="J136" s="181"/>
      <c r="K136" s="181"/>
      <c r="L136" s="181"/>
      <c r="M136" s="181"/>
      <c r="N136" s="181"/>
      <c r="O136" s="181"/>
      <c r="P136" s="181"/>
      <c r="Q136" s="181"/>
      <c r="R136" s="181"/>
      <c r="S136" s="181"/>
      <c r="T136" s="181"/>
      <c r="U136" s="181"/>
      <c r="V136" s="181"/>
    </row>
    <row r="137" spans="1:22" ht="12">
      <c r="A137" s="180"/>
      <c r="B137" s="181"/>
      <c r="C137" s="180"/>
      <c r="D137" s="181"/>
      <c r="E137" s="181"/>
      <c r="F137" s="181"/>
      <c r="G137" s="181"/>
      <c r="H137" s="181"/>
      <c r="I137" s="181"/>
      <c r="J137" s="181"/>
      <c r="K137" s="181"/>
      <c r="L137" s="181"/>
      <c r="M137" s="181"/>
      <c r="N137" s="181"/>
      <c r="O137" s="181"/>
      <c r="P137" s="181"/>
      <c r="Q137" s="181"/>
      <c r="R137" s="181"/>
      <c r="S137" s="181"/>
      <c r="T137" s="181"/>
      <c r="U137" s="181"/>
      <c r="V137" s="181"/>
    </row>
    <row r="138" spans="1:22" ht="12">
      <c r="A138" s="180"/>
      <c r="B138" s="181"/>
      <c r="C138" s="180"/>
      <c r="D138" s="181"/>
      <c r="E138" s="181"/>
      <c r="F138" s="181"/>
      <c r="G138" s="181"/>
      <c r="H138" s="181"/>
      <c r="I138" s="181"/>
      <c r="J138" s="181"/>
      <c r="K138" s="181"/>
      <c r="L138" s="181"/>
      <c r="M138" s="181"/>
      <c r="N138" s="181"/>
      <c r="O138" s="181"/>
      <c r="P138" s="181"/>
      <c r="Q138" s="181"/>
      <c r="R138" s="181"/>
      <c r="S138" s="181"/>
      <c r="T138" s="181"/>
      <c r="U138" s="181"/>
      <c r="V138" s="181"/>
    </row>
    <row r="139" spans="1:22" ht="12">
      <c r="A139" s="180"/>
      <c r="B139" s="181"/>
      <c r="C139" s="180"/>
      <c r="D139" s="181"/>
      <c r="E139" s="181"/>
      <c r="F139" s="181"/>
      <c r="G139" s="181"/>
      <c r="H139" s="181"/>
      <c r="I139" s="181"/>
      <c r="J139" s="181"/>
      <c r="K139" s="181"/>
      <c r="L139" s="181"/>
      <c r="M139" s="181"/>
      <c r="N139" s="181"/>
      <c r="O139" s="181"/>
      <c r="P139" s="181"/>
      <c r="Q139" s="181"/>
      <c r="R139" s="181"/>
      <c r="S139" s="181"/>
      <c r="T139" s="181"/>
      <c r="U139" s="181"/>
      <c r="V139" s="181"/>
    </row>
    <row r="140" spans="1:22" ht="12">
      <c r="A140" s="180"/>
      <c r="B140" s="181"/>
      <c r="C140" s="180"/>
      <c r="D140" s="181"/>
      <c r="E140" s="181"/>
      <c r="F140" s="181"/>
      <c r="G140" s="181"/>
      <c r="H140" s="181"/>
      <c r="I140" s="181"/>
      <c r="J140" s="181"/>
      <c r="K140" s="181"/>
      <c r="L140" s="181"/>
      <c r="M140" s="181"/>
      <c r="N140" s="181"/>
      <c r="O140" s="181"/>
      <c r="P140" s="181"/>
      <c r="Q140" s="181"/>
      <c r="R140" s="181"/>
      <c r="S140" s="181"/>
      <c r="T140" s="181"/>
      <c r="U140" s="181"/>
      <c r="V140" s="181"/>
    </row>
    <row r="141" spans="1:22" ht="12">
      <c r="A141" s="180"/>
      <c r="B141" s="181"/>
      <c r="C141" s="180"/>
      <c r="D141" s="181"/>
      <c r="E141" s="181"/>
      <c r="F141" s="181"/>
      <c r="G141" s="181"/>
      <c r="H141" s="181"/>
      <c r="I141" s="181"/>
      <c r="J141" s="181"/>
      <c r="K141" s="181"/>
      <c r="L141" s="181"/>
      <c r="M141" s="181"/>
      <c r="N141" s="181"/>
      <c r="O141" s="181"/>
      <c r="P141" s="181"/>
      <c r="Q141" s="181"/>
      <c r="R141" s="181"/>
      <c r="S141" s="181"/>
      <c r="T141" s="181"/>
      <c r="U141" s="181"/>
      <c r="V141" s="181"/>
    </row>
    <row r="142" spans="1:22" ht="12">
      <c r="A142" s="180"/>
      <c r="B142" s="181"/>
      <c r="C142" s="180"/>
      <c r="D142" s="181"/>
      <c r="E142" s="181"/>
      <c r="F142" s="181"/>
      <c r="G142" s="181"/>
      <c r="H142" s="181"/>
      <c r="I142" s="181"/>
      <c r="J142" s="181"/>
      <c r="K142" s="181"/>
      <c r="L142" s="181"/>
      <c r="M142" s="181"/>
      <c r="N142" s="181"/>
      <c r="O142" s="181"/>
      <c r="P142" s="181"/>
      <c r="Q142" s="181"/>
      <c r="R142" s="181"/>
      <c r="S142" s="181"/>
      <c r="T142" s="181"/>
      <c r="U142" s="181"/>
      <c r="V142" s="181"/>
    </row>
    <row r="143" spans="1:22" ht="12">
      <c r="A143" s="180"/>
      <c r="B143" s="181"/>
      <c r="C143" s="180"/>
      <c r="D143" s="181"/>
      <c r="E143" s="181"/>
      <c r="F143" s="181"/>
      <c r="G143" s="181"/>
      <c r="H143" s="181"/>
      <c r="I143" s="181"/>
      <c r="J143" s="181"/>
      <c r="K143" s="181"/>
      <c r="L143" s="181"/>
      <c r="M143" s="181"/>
      <c r="N143" s="181"/>
      <c r="O143" s="181"/>
      <c r="P143" s="181"/>
      <c r="Q143" s="181"/>
      <c r="R143" s="181"/>
      <c r="S143" s="181"/>
      <c r="T143" s="181"/>
      <c r="U143" s="181"/>
      <c r="V143" s="181"/>
    </row>
    <row r="144" spans="1:22" ht="12">
      <c r="A144" s="180"/>
      <c r="B144" s="181"/>
      <c r="C144" s="180"/>
      <c r="D144" s="181"/>
      <c r="E144" s="181"/>
      <c r="F144" s="181"/>
      <c r="G144" s="181"/>
      <c r="H144" s="181"/>
      <c r="I144" s="181"/>
      <c r="J144" s="181"/>
      <c r="K144" s="181"/>
      <c r="L144" s="181"/>
      <c r="M144" s="181"/>
      <c r="N144" s="181"/>
      <c r="O144" s="181"/>
      <c r="P144" s="181"/>
      <c r="Q144" s="181"/>
      <c r="R144" s="181"/>
      <c r="S144" s="181"/>
      <c r="T144" s="181"/>
      <c r="U144" s="181"/>
      <c r="V144" s="181"/>
    </row>
    <row r="145" spans="1:22" ht="12">
      <c r="A145" s="180"/>
      <c r="B145" s="181"/>
      <c r="C145" s="180"/>
      <c r="D145" s="181"/>
      <c r="E145" s="181"/>
      <c r="F145" s="181"/>
      <c r="G145" s="181"/>
      <c r="H145" s="181"/>
      <c r="I145" s="181"/>
      <c r="J145" s="181"/>
      <c r="K145" s="181"/>
      <c r="L145" s="181"/>
      <c r="M145" s="181"/>
      <c r="N145" s="181"/>
      <c r="O145" s="181"/>
      <c r="P145" s="181"/>
      <c r="Q145" s="181"/>
      <c r="R145" s="181"/>
      <c r="S145" s="181"/>
      <c r="T145" s="181"/>
      <c r="U145" s="181"/>
      <c r="V145" s="181"/>
    </row>
    <row r="146" spans="1:22" ht="12">
      <c r="A146" s="180"/>
      <c r="B146" s="181"/>
      <c r="C146" s="180"/>
      <c r="D146" s="181"/>
      <c r="E146" s="181"/>
      <c r="F146" s="181"/>
      <c r="G146" s="181"/>
      <c r="H146" s="181"/>
      <c r="I146" s="181"/>
      <c r="J146" s="181"/>
      <c r="K146" s="181"/>
      <c r="L146" s="181"/>
      <c r="M146" s="181"/>
      <c r="N146" s="181"/>
      <c r="O146" s="181"/>
      <c r="P146" s="181"/>
      <c r="Q146" s="181"/>
      <c r="R146" s="181"/>
      <c r="S146" s="181"/>
      <c r="T146" s="181"/>
      <c r="U146" s="181"/>
      <c r="V146" s="181"/>
    </row>
    <row r="147" spans="1:22" ht="12">
      <c r="A147" s="180"/>
      <c r="B147" s="181"/>
      <c r="C147" s="180"/>
      <c r="D147" s="181"/>
      <c r="E147" s="181"/>
      <c r="F147" s="181"/>
      <c r="G147" s="181"/>
      <c r="H147" s="181"/>
      <c r="I147" s="181"/>
      <c r="J147" s="181"/>
      <c r="K147" s="181"/>
      <c r="L147" s="181"/>
      <c r="M147" s="181"/>
      <c r="N147" s="181"/>
      <c r="O147" s="181"/>
      <c r="P147" s="181"/>
      <c r="Q147" s="181"/>
      <c r="R147" s="181"/>
      <c r="S147" s="181"/>
      <c r="T147" s="181"/>
      <c r="U147" s="181"/>
      <c r="V147" s="181"/>
    </row>
    <row r="148" spans="1:22" ht="12">
      <c r="A148" s="180"/>
      <c r="B148" s="181"/>
      <c r="C148" s="180"/>
      <c r="D148" s="181"/>
      <c r="E148" s="181"/>
      <c r="F148" s="181"/>
      <c r="G148" s="181"/>
      <c r="H148" s="181"/>
      <c r="I148" s="181"/>
      <c r="J148" s="181"/>
      <c r="K148" s="181"/>
      <c r="L148" s="181"/>
      <c r="M148" s="181"/>
      <c r="N148" s="181"/>
      <c r="O148" s="181"/>
      <c r="P148" s="181"/>
      <c r="Q148" s="181"/>
      <c r="R148" s="181"/>
      <c r="S148" s="181"/>
      <c r="T148" s="181"/>
      <c r="U148" s="181"/>
      <c r="V148" s="181"/>
    </row>
    <row r="149" spans="1:22" ht="12">
      <c r="A149" s="180"/>
      <c r="B149" s="181"/>
      <c r="C149" s="180"/>
      <c r="D149" s="181"/>
      <c r="E149" s="181"/>
      <c r="F149" s="181"/>
      <c r="G149" s="181"/>
      <c r="H149" s="181"/>
      <c r="I149" s="181"/>
      <c r="J149" s="181"/>
      <c r="K149" s="181"/>
      <c r="L149" s="181"/>
      <c r="M149" s="181"/>
      <c r="N149" s="181"/>
      <c r="O149" s="181"/>
      <c r="P149" s="181"/>
      <c r="Q149" s="181"/>
      <c r="R149" s="181"/>
      <c r="S149" s="181"/>
      <c r="T149" s="181"/>
      <c r="U149" s="181"/>
      <c r="V149" s="181"/>
    </row>
    <row r="150" spans="1:22" ht="12">
      <c r="A150" s="180"/>
      <c r="B150" s="181"/>
      <c r="C150" s="180"/>
      <c r="D150" s="181"/>
      <c r="E150" s="181"/>
      <c r="F150" s="181"/>
      <c r="G150" s="181"/>
      <c r="H150" s="181"/>
      <c r="I150" s="181"/>
      <c r="J150" s="181"/>
      <c r="K150" s="181"/>
      <c r="L150" s="181"/>
      <c r="M150" s="181"/>
      <c r="N150" s="181"/>
      <c r="O150" s="181"/>
      <c r="P150" s="181"/>
      <c r="Q150" s="181"/>
      <c r="R150" s="181"/>
      <c r="S150" s="181"/>
      <c r="T150" s="181"/>
      <c r="U150" s="181"/>
      <c r="V150" s="181"/>
    </row>
    <row r="151" spans="1:22" ht="12">
      <c r="A151" s="180"/>
      <c r="B151" s="181"/>
      <c r="C151" s="180"/>
      <c r="D151" s="181"/>
      <c r="E151" s="181"/>
      <c r="F151" s="181"/>
      <c r="G151" s="181"/>
      <c r="H151" s="181"/>
      <c r="I151" s="181"/>
      <c r="J151" s="181"/>
      <c r="K151" s="181"/>
      <c r="L151" s="181"/>
      <c r="M151" s="181"/>
      <c r="N151" s="181"/>
      <c r="O151" s="181"/>
      <c r="P151" s="181"/>
      <c r="Q151" s="181"/>
      <c r="R151" s="181"/>
      <c r="S151" s="181"/>
      <c r="T151" s="181"/>
      <c r="U151" s="181"/>
      <c r="V151" s="181"/>
    </row>
    <row r="152" spans="1:22" ht="12">
      <c r="A152" s="180"/>
      <c r="B152" s="181"/>
      <c r="C152" s="180"/>
      <c r="D152" s="181"/>
      <c r="E152" s="181"/>
      <c r="F152" s="181"/>
      <c r="G152" s="181"/>
      <c r="H152" s="181"/>
      <c r="I152" s="181"/>
      <c r="J152" s="181"/>
      <c r="K152" s="181"/>
      <c r="L152" s="181"/>
      <c r="M152" s="181"/>
      <c r="N152" s="181"/>
      <c r="O152" s="181"/>
      <c r="P152" s="181"/>
      <c r="Q152" s="181"/>
      <c r="R152" s="181"/>
      <c r="S152" s="181"/>
      <c r="T152" s="181"/>
      <c r="U152" s="181"/>
      <c r="V152" s="181"/>
    </row>
    <row r="153" spans="1:22" ht="12">
      <c r="A153" s="180"/>
      <c r="B153" s="181"/>
      <c r="C153" s="180"/>
      <c r="D153" s="181"/>
      <c r="E153" s="181"/>
      <c r="F153" s="181"/>
      <c r="G153" s="181"/>
      <c r="H153" s="181"/>
      <c r="I153" s="181"/>
      <c r="J153" s="181"/>
      <c r="K153" s="181"/>
      <c r="L153" s="181"/>
      <c r="M153" s="181"/>
      <c r="N153" s="181"/>
      <c r="O153" s="181"/>
      <c r="P153" s="181"/>
      <c r="Q153" s="181"/>
      <c r="R153" s="181"/>
      <c r="S153" s="181"/>
      <c r="T153" s="181"/>
      <c r="U153" s="181"/>
      <c r="V153" s="181"/>
    </row>
    <row r="154" spans="1:22" ht="12">
      <c r="A154" s="180"/>
      <c r="B154" s="181"/>
      <c r="C154" s="180"/>
      <c r="D154" s="181"/>
      <c r="E154" s="181"/>
      <c r="F154" s="181"/>
      <c r="G154" s="181"/>
      <c r="H154" s="181"/>
      <c r="I154" s="181"/>
      <c r="J154" s="181"/>
      <c r="K154" s="181"/>
      <c r="L154" s="181"/>
      <c r="M154" s="181"/>
      <c r="N154" s="181"/>
      <c r="O154" s="181"/>
      <c r="P154" s="181"/>
      <c r="Q154" s="181"/>
      <c r="R154" s="181"/>
      <c r="S154" s="181"/>
      <c r="T154" s="181"/>
      <c r="U154" s="181"/>
      <c r="V154" s="181"/>
    </row>
    <row r="155" spans="1:22" ht="12">
      <c r="A155" s="180"/>
      <c r="B155" s="181"/>
      <c r="C155" s="180"/>
      <c r="D155" s="181"/>
      <c r="E155" s="181"/>
      <c r="F155" s="181"/>
      <c r="G155" s="181"/>
      <c r="H155" s="181"/>
      <c r="I155" s="181"/>
      <c r="J155" s="181"/>
      <c r="K155" s="181"/>
      <c r="L155" s="181"/>
      <c r="M155" s="181"/>
      <c r="N155" s="181"/>
      <c r="O155" s="181"/>
      <c r="P155" s="181"/>
      <c r="Q155" s="181"/>
      <c r="R155" s="181"/>
      <c r="S155" s="181"/>
      <c r="T155" s="181"/>
      <c r="U155" s="181"/>
      <c r="V155" s="181"/>
    </row>
    <row r="156" spans="1:22" ht="12">
      <c r="A156" s="180"/>
      <c r="B156" s="181"/>
      <c r="C156" s="180"/>
      <c r="D156" s="181"/>
      <c r="E156" s="181"/>
      <c r="F156" s="181"/>
      <c r="G156" s="181"/>
      <c r="H156" s="181"/>
      <c r="I156" s="181"/>
      <c r="J156" s="181"/>
      <c r="K156" s="181"/>
      <c r="L156" s="181"/>
      <c r="M156" s="181"/>
      <c r="N156" s="181"/>
      <c r="O156" s="181"/>
      <c r="P156" s="181"/>
      <c r="Q156" s="181"/>
      <c r="R156" s="181"/>
      <c r="S156" s="181"/>
      <c r="T156" s="181"/>
      <c r="U156" s="181"/>
      <c r="V156" s="181"/>
    </row>
    <row r="157" spans="1:22" ht="12">
      <c r="A157" s="180"/>
      <c r="B157" s="181"/>
      <c r="C157" s="180"/>
      <c r="D157" s="181"/>
      <c r="E157" s="181"/>
      <c r="F157" s="181"/>
      <c r="G157" s="181"/>
      <c r="H157" s="181"/>
      <c r="I157" s="181"/>
      <c r="J157" s="181"/>
      <c r="K157" s="181"/>
      <c r="L157" s="181"/>
      <c r="M157" s="181"/>
      <c r="N157" s="181"/>
      <c r="O157" s="181"/>
      <c r="P157" s="181"/>
      <c r="Q157" s="181"/>
      <c r="R157" s="181"/>
      <c r="S157" s="181"/>
      <c r="T157" s="181"/>
      <c r="U157" s="181"/>
      <c r="V157" s="181"/>
    </row>
    <row r="158" spans="1:22" ht="12">
      <c r="A158" s="180"/>
      <c r="B158" s="181"/>
      <c r="C158" s="180"/>
      <c r="D158" s="181"/>
      <c r="E158" s="181"/>
      <c r="F158" s="181"/>
      <c r="G158" s="181"/>
      <c r="H158" s="181"/>
      <c r="I158" s="181"/>
      <c r="J158" s="181"/>
      <c r="K158" s="181"/>
      <c r="L158" s="181"/>
      <c r="M158" s="181"/>
      <c r="N158" s="181"/>
      <c r="O158" s="181"/>
      <c r="P158" s="181"/>
      <c r="Q158" s="181"/>
      <c r="R158" s="181"/>
      <c r="S158" s="181"/>
      <c r="T158" s="181"/>
      <c r="U158" s="181"/>
      <c r="V158" s="181"/>
    </row>
    <row r="159" spans="1:22" ht="12">
      <c r="A159" s="180"/>
      <c r="B159" s="181"/>
      <c r="C159" s="180"/>
      <c r="D159" s="181"/>
      <c r="E159" s="181"/>
      <c r="F159" s="181"/>
      <c r="G159" s="181"/>
      <c r="H159" s="181"/>
      <c r="I159" s="181"/>
      <c r="J159" s="181"/>
      <c r="K159" s="181"/>
      <c r="L159" s="181"/>
      <c r="M159" s="181"/>
      <c r="N159" s="181"/>
      <c r="O159" s="181"/>
      <c r="P159" s="181"/>
      <c r="Q159" s="181"/>
      <c r="R159" s="181"/>
      <c r="S159" s="181"/>
      <c r="T159" s="181"/>
      <c r="U159" s="181"/>
      <c r="V159" s="181"/>
    </row>
    <row r="160" spans="1:22" ht="12">
      <c r="A160" s="180"/>
      <c r="B160" s="181"/>
      <c r="C160" s="180"/>
      <c r="D160" s="181"/>
      <c r="E160" s="181"/>
      <c r="F160" s="181"/>
      <c r="G160" s="181"/>
      <c r="H160" s="181"/>
      <c r="I160" s="181"/>
      <c r="J160" s="181"/>
      <c r="K160" s="181"/>
      <c r="L160" s="181"/>
      <c r="M160" s="181"/>
      <c r="N160" s="181"/>
      <c r="O160" s="181"/>
      <c r="P160" s="181"/>
      <c r="Q160" s="181"/>
      <c r="R160" s="181"/>
      <c r="S160" s="181"/>
      <c r="T160" s="181"/>
      <c r="U160" s="181"/>
      <c r="V160" s="181"/>
    </row>
    <row r="161" spans="1:22" ht="12">
      <c r="A161" s="180"/>
      <c r="B161" s="181"/>
      <c r="C161" s="180"/>
      <c r="D161" s="181"/>
      <c r="E161" s="181"/>
      <c r="F161" s="181"/>
      <c r="G161" s="181"/>
      <c r="H161" s="181"/>
      <c r="I161" s="181"/>
      <c r="J161" s="181"/>
      <c r="K161" s="181"/>
      <c r="L161" s="181"/>
      <c r="M161" s="181"/>
      <c r="N161" s="181"/>
      <c r="O161" s="181"/>
      <c r="P161" s="181"/>
      <c r="Q161" s="181"/>
      <c r="R161" s="181"/>
      <c r="S161" s="181"/>
      <c r="T161" s="181"/>
      <c r="U161" s="181"/>
      <c r="V161" s="181"/>
    </row>
    <row r="162" spans="1:22" ht="12">
      <c r="A162" s="180"/>
      <c r="B162" s="181"/>
      <c r="C162" s="180"/>
      <c r="D162" s="181"/>
      <c r="E162" s="181"/>
      <c r="F162" s="181"/>
      <c r="G162" s="181"/>
      <c r="H162" s="181"/>
      <c r="I162" s="181"/>
      <c r="J162" s="181"/>
      <c r="K162" s="181"/>
      <c r="L162" s="181"/>
      <c r="M162" s="181"/>
      <c r="N162" s="181"/>
      <c r="O162" s="181"/>
      <c r="P162" s="181"/>
      <c r="Q162" s="181"/>
      <c r="R162" s="181"/>
      <c r="S162" s="181"/>
      <c r="T162" s="181"/>
      <c r="U162" s="181"/>
      <c r="V162" s="181"/>
    </row>
    <row r="163" spans="1:22" ht="12">
      <c r="A163" s="180"/>
      <c r="B163" s="181"/>
      <c r="C163" s="180"/>
      <c r="D163" s="181"/>
      <c r="E163" s="181"/>
      <c r="F163" s="181"/>
      <c r="G163" s="181"/>
      <c r="H163" s="181"/>
      <c r="I163" s="181"/>
      <c r="J163" s="181"/>
      <c r="K163" s="181"/>
      <c r="L163" s="181"/>
      <c r="M163" s="181"/>
      <c r="N163" s="181"/>
      <c r="O163" s="181"/>
      <c r="P163" s="181"/>
      <c r="Q163" s="181"/>
      <c r="R163" s="181"/>
      <c r="S163" s="181"/>
      <c r="T163" s="181"/>
      <c r="U163" s="181"/>
      <c r="V163" s="181"/>
    </row>
    <row r="164" spans="1:22" ht="12">
      <c r="A164" s="180"/>
      <c r="B164" s="181"/>
      <c r="C164" s="180"/>
      <c r="D164" s="181"/>
      <c r="E164" s="181"/>
      <c r="F164" s="181"/>
      <c r="G164" s="181"/>
      <c r="H164" s="181"/>
      <c r="I164" s="181"/>
      <c r="J164" s="181"/>
      <c r="K164" s="181"/>
      <c r="L164" s="181"/>
      <c r="M164" s="181"/>
      <c r="N164" s="181"/>
      <c r="O164" s="181"/>
      <c r="P164" s="181"/>
      <c r="Q164" s="181"/>
      <c r="R164" s="181"/>
      <c r="S164" s="181"/>
      <c r="T164" s="181"/>
      <c r="U164" s="181"/>
      <c r="V164" s="181"/>
    </row>
    <row r="165" spans="1:22" ht="12">
      <c r="A165" s="180"/>
      <c r="B165" s="181"/>
      <c r="C165" s="180"/>
      <c r="D165" s="181"/>
      <c r="E165" s="181"/>
      <c r="F165" s="181"/>
      <c r="G165" s="181"/>
      <c r="H165" s="181"/>
      <c r="I165" s="181"/>
      <c r="J165" s="181"/>
      <c r="K165" s="181"/>
      <c r="L165" s="181"/>
      <c r="M165" s="181"/>
      <c r="N165" s="181"/>
      <c r="O165" s="181"/>
      <c r="P165" s="181"/>
      <c r="Q165" s="181"/>
      <c r="R165" s="181"/>
      <c r="S165" s="181"/>
      <c r="T165" s="181"/>
      <c r="U165" s="181"/>
      <c r="V165" s="181"/>
    </row>
    <row r="166" spans="1:22" ht="12">
      <c r="A166" s="180"/>
      <c r="B166" s="181"/>
      <c r="C166" s="180"/>
      <c r="D166" s="181"/>
      <c r="E166" s="181"/>
      <c r="F166" s="181"/>
      <c r="G166" s="181"/>
      <c r="H166" s="181"/>
      <c r="I166" s="181"/>
      <c r="J166" s="181"/>
      <c r="K166" s="181"/>
      <c r="L166" s="181"/>
      <c r="M166" s="181"/>
      <c r="N166" s="181"/>
      <c r="O166" s="181"/>
      <c r="P166" s="181"/>
      <c r="Q166" s="181"/>
      <c r="R166" s="181"/>
      <c r="S166" s="181"/>
      <c r="T166" s="181"/>
      <c r="U166" s="181"/>
      <c r="V166" s="181"/>
    </row>
    <row r="167" spans="1:22" ht="12">
      <c r="A167" s="180"/>
      <c r="B167" s="181"/>
      <c r="C167" s="180"/>
      <c r="D167" s="181"/>
      <c r="E167" s="181"/>
      <c r="F167" s="181"/>
      <c r="G167" s="181"/>
      <c r="H167" s="181"/>
      <c r="I167" s="181"/>
      <c r="J167" s="181"/>
      <c r="K167" s="181"/>
      <c r="L167" s="181"/>
      <c r="M167" s="181"/>
      <c r="N167" s="181"/>
      <c r="O167" s="181"/>
      <c r="P167" s="181"/>
      <c r="Q167" s="181"/>
      <c r="R167" s="181"/>
      <c r="S167" s="181"/>
      <c r="T167" s="181"/>
      <c r="U167" s="181"/>
      <c r="V167" s="181"/>
    </row>
    <row r="168" spans="1:22" ht="12">
      <c r="A168" s="180"/>
      <c r="B168" s="181"/>
      <c r="C168" s="180"/>
      <c r="D168" s="181"/>
      <c r="E168" s="181"/>
      <c r="F168" s="181"/>
      <c r="G168" s="181"/>
      <c r="H168" s="181"/>
      <c r="I168" s="181"/>
      <c r="J168" s="181"/>
      <c r="K168" s="181"/>
      <c r="L168" s="181"/>
      <c r="M168" s="181"/>
      <c r="N168" s="181"/>
      <c r="O168" s="181"/>
      <c r="P168" s="181"/>
      <c r="Q168" s="181"/>
      <c r="R168" s="181"/>
      <c r="S168" s="181"/>
      <c r="T168" s="181"/>
      <c r="U168" s="181"/>
      <c r="V168" s="181"/>
    </row>
    <row r="169" spans="1:22" ht="12">
      <c r="A169" s="180"/>
      <c r="B169" s="181"/>
      <c r="C169" s="180"/>
      <c r="D169" s="181"/>
      <c r="E169" s="181"/>
      <c r="F169" s="181"/>
      <c r="G169" s="181"/>
      <c r="H169" s="181"/>
      <c r="I169" s="181"/>
      <c r="J169" s="181"/>
      <c r="K169" s="181"/>
      <c r="L169" s="181"/>
      <c r="M169" s="181"/>
      <c r="N169" s="181"/>
      <c r="O169" s="181"/>
      <c r="P169" s="181"/>
      <c r="Q169" s="181"/>
      <c r="R169" s="181"/>
      <c r="S169" s="181"/>
      <c r="T169" s="181"/>
      <c r="U169" s="181"/>
      <c r="V169" s="181"/>
    </row>
    <row r="170" spans="1:22" ht="12">
      <c r="A170" s="180"/>
      <c r="B170" s="181"/>
      <c r="C170" s="180"/>
      <c r="D170" s="181"/>
      <c r="E170" s="181"/>
      <c r="F170" s="181"/>
      <c r="G170" s="181"/>
      <c r="H170" s="181"/>
      <c r="I170" s="181"/>
      <c r="J170" s="181"/>
      <c r="K170" s="181"/>
      <c r="L170" s="181"/>
      <c r="M170" s="181"/>
      <c r="N170" s="181"/>
      <c r="O170" s="181"/>
      <c r="P170" s="181"/>
      <c r="Q170" s="181"/>
      <c r="R170" s="181"/>
      <c r="S170" s="181"/>
      <c r="T170" s="181"/>
      <c r="U170" s="181"/>
      <c r="V170" s="181"/>
    </row>
    <row r="171" spans="1:22" ht="12">
      <c r="A171" s="180"/>
      <c r="B171" s="181"/>
      <c r="C171" s="180"/>
      <c r="D171" s="181"/>
      <c r="E171" s="181"/>
      <c r="F171" s="181"/>
      <c r="G171" s="181"/>
      <c r="H171" s="181"/>
      <c r="I171" s="181"/>
      <c r="J171" s="181"/>
      <c r="K171" s="181"/>
      <c r="L171" s="181"/>
      <c r="M171" s="181"/>
      <c r="N171" s="181"/>
      <c r="O171" s="181"/>
      <c r="P171" s="181"/>
      <c r="Q171" s="181"/>
      <c r="R171" s="181"/>
      <c r="S171" s="181"/>
      <c r="T171" s="181"/>
      <c r="U171" s="181"/>
      <c r="V171" s="181"/>
    </row>
    <row r="172" spans="1:22" ht="12">
      <c r="A172" s="180"/>
      <c r="B172" s="181"/>
      <c r="C172" s="180"/>
      <c r="D172" s="181"/>
      <c r="E172" s="181"/>
      <c r="F172" s="181"/>
      <c r="G172" s="181"/>
      <c r="H172" s="181"/>
      <c r="I172" s="181"/>
      <c r="J172" s="181"/>
      <c r="K172" s="181"/>
      <c r="L172" s="181"/>
      <c r="M172" s="181"/>
      <c r="N172" s="181"/>
      <c r="O172" s="181"/>
      <c r="P172" s="181"/>
      <c r="Q172" s="181"/>
      <c r="R172" s="181"/>
      <c r="S172" s="181"/>
      <c r="T172" s="181"/>
      <c r="U172" s="181"/>
      <c r="V172" s="181"/>
    </row>
    <row r="173" spans="1:22" ht="12">
      <c r="A173" s="180"/>
      <c r="B173" s="181"/>
      <c r="C173" s="180"/>
      <c r="D173" s="181"/>
      <c r="E173" s="181"/>
      <c r="F173" s="181"/>
      <c r="G173" s="181"/>
      <c r="H173" s="181"/>
      <c r="I173" s="181"/>
      <c r="J173" s="181"/>
      <c r="K173" s="181"/>
      <c r="L173" s="181"/>
      <c r="M173" s="181"/>
      <c r="N173" s="181"/>
      <c r="O173" s="181"/>
      <c r="P173" s="181"/>
      <c r="Q173" s="181"/>
      <c r="R173" s="181"/>
      <c r="S173" s="181"/>
      <c r="T173" s="181"/>
      <c r="U173" s="181"/>
      <c r="V173" s="181"/>
    </row>
    <row r="174" spans="1:22" ht="12">
      <c r="A174" s="180"/>
      <c r="B174" s="181"/>
      <c r="C174" s="180"/>
      <c r="D174" s="181"/>
      <c r="E174" s="181"/>
      <c r="F174" s="181"/>
      <c r="G174" s="181"/>
      <c r="H174" s="181"/>
      <c r="I174" s="181"/>
      <c r="J174" s="181"/>
      <c r="K174" s="181"/>
      <c r="L174" s="181"/>
      <c r="M174" s="181"/>
      <c r="N174" s="181"/>
      <c r="O174" s="181"/>
      <c r="P174" s="181"/>
      <c r="Q174" s="181"/>
      <c r="R174" s="181"/>
      <c r="S174" s="181"/>
      <c r="T174" s="181"/>
      <c r="U174" s="181"/>
      <c r="V174" s="181"/>
    </row>
    <row r="175" spans="1:22" ht="12">
      <c r="A175" s="180"/>
      <c r="B175" s="181"/>
      <c r="C175" s="180"/>
      <c r="D175" s="181"/>
      <c r="E175" s="181"/>
      <c r="F175" s="181"/>
      <c r="G175" s="181"/>
      <c r="H175" s="181"/>
      <c r="I175" s="181"/>
      <c r="J175" s="181"/>
      <c r="K175" s="181"/>
      <c r="L175" s="181"/>
      <c r="M175" s="181"/>
      <c r="N175" s="181"/>
      <c r="O175" s="181"/>
      <c r="P175" s="181"/>
      <c r="Q175" s="181"/>
      <c r="R175" s="181"/>
      <c r="S175" s="181"/>
      <c r="T175" s="181"/>
      <c r="U175" s="181"/>
      <c r="V175" s="181"/>
    </row>
    <row r="176" spans="1:22" ht="12">
      <c r="A176" s="180"/>
      <c r="B176" s="181"/>
      <c r="C176" s="180"/>
      <c r="D176" s="181"/>
      <c r="E176" s="181"/>
      <c r="F176" s="181"/>
      <c r="G176" s="181"/>
      <c r="H176" s="181"/>
      <c r="I176" s="181"/>
      <c r="J176" s="181"/>
      <c r="K176" s="181"/>
      <c r="L176" s="181"/>
      <c r="M176" s="181"/>
      <c r="N176" s="181"/>
      <c r="O176" s="181"/>
      <c r="P176" s="181"/>
      <c r="Q176" s="181"/>
      <c r="R176" s="181"/>
      <c r="S176" s="181"/>
      <c r="T176" s="181"/>
      <c r="U176" s="181"/>
      <c r="V176" s="181"/>
    </row>
    <row r="177" spans="1:22" ht="12">
      <c r="A177" s="180"/>
      <c r="B177" s="181"/>
      <c r="C177" s="180"/>
      <c r="D177" s="181"/>
      <c r="E177" s="181"/>
      <c r="F177" s="181"/>
      <c r="G177" s="181"/>
      <c r="H177" s="181"/>
      <c r="I177" s="181"/>
      <c r="J177" s="181"/>
      <c r="K177" s="181"/>
      <c r="L177" s="181"/>
      <c r="M177" s="181"/>
      <c r="N177" s="181"/>
      <c r="O177" s="181"/>
      <c r="P177" s="181"/>
      <c r="Q177" s="181"/>
      <c r="R177" s="181"/>
      <c r="S177" s="181"/>
      <c r="T177" s="181"/>
      <c r="U177" s="181"/>
      <c r="V177" s="181"/>
    </row>
    <row r="178" spans="1:22" ht="12">
      <c r="A178" s="180"/>
      <c r="B178" s="181"/>
      <c r="C178" s="180"/>
      <c r="D178" s="181"/>
      <c r="E178" s="181"/>
      <c r="F178" s="181"/>
      <c r="G178" s="181"/>
      <c r="H178" s="181"/>
      <c r="I178" s="181"/>
      <c r="J178" s="181"/>
      <c r="K178" s="181"/>
      <c r="L178" s="181"/>
      <c r="M178" s="181"/>
      <c r="N178" s="181"/>
      <c r="O178" s="181"/>
      <c r="P178" s="181"/>
      <c r="Q178" s="181"/>
      <c r="R178" s="181"/>
      <c r="S178" s="181"/>
      <c r="T178" s="181"/>
      <c r="U178" s="181"/>
      <c r="V178" s="181"/>
    </row>
    <row r="179" spans="1:22" ht="12">
      <c r="A179" s="180"/>
      <c r="B179" s="181"/>
      <c r="C179" s="180"/>
      <c r="D179" s="181"/>
      <c r="E179" s="181"/>
      <c r="F179" s="181"/>
      <c r="G179" s="181"/>
      <c r="H179" s="181"/>
      <c r="I179" s="181"/>
      <c r="J179" s="181"/>
      <c r="K179" s="181"/>
      <c r="L179" s="181"/>
      <c r="M179" s="181"/>
      <c r="N179" s="181"/>
      <c r="O179" s="181"/>
      <c r="P179" s="181"/>
      <c r="Q179" s="181"/>
      <c r="R179" s="181"/>
      <c r="S179" s="181"/>
      <c r="T179" s="181"/>
      <c r="U179" s="181"/>
      <c r="V179" s="181"/>
    </row>
    <row r="180" spans="1:22" ht="12">
      <c r="A180" s="180"/>
      <c r="B180" s="181"/>
      <c r="C180" s="180"/>
      <c r="D180" s="181"/>
      <c r="E180" s="181"/>
      <c r="F180" s="181"/>
      <c r="G180" s="181"/>
      <c r="H180" s="181"/>
      <c r="I180" s="181"/>
      <c r="J180" s="181"/>
      <c r="K180" s="181"/>
      <c r="L180" s="181"/>
      <c r="M180" s="181"/>
      <c r="N180" s="181"/>
      <c r="O180" s="181"/>
      <c r="P180" s="181"/>
      <c r="Q180" s="181"/>
      <c r="R180" s="181"/>
      <c r="S180" s="181"/>
      <c r="T180" s="181"/>
      <c r="U180" s="181"/>
      <c r="V180" s="181"/>
    </row>
    <row r="181" spans="1:22" ht="12">
      <c r="A181" s="180"/>
      <c r="B181" s="181"/>
      <c r="C181" s="180"/>
      <c r="D181" s="181"/>
      <c r="E181" s="181"/>
      <c r="F181" s="181"/>
      <c r="G181" s="181"/>
      <c r="H181" s="181"/>
      <c r="I181" s="181"/>
      <c r="J181" s="181"/>
      <c r="K181" s="181"/>
      <c r="L181" s="181"/>
      <c r="M181" s="181"/>
      <c r="N181" s="181"/>
      <c r="O181" s="181"/>
      <c r="P181" s="181"/>
      <c r="Q181" s="181"/>
      <c r="R181" s="181"/>
      <c r="S181" s="181"/>
      <c r="T181" s="181"/>
      <c r="U181" s="181"/>
      <c r="V181" s="181"/>
    </row>
    <row r="182" spans="1:22" ht="12">
      <c r="A182" s="180"/>
      <c r="B182" s="181"/>
      <c r="C182" s="180"/>
      <c r="D182" s="181"/>
      <c r="E182" s="181"/>
      <c r="F182" s="181"/>
      <c r="G182" s="181"/>
      <c r="H182" s="181"/>
      <c r="I182" s="181"/>
      <c r="J182" s="181"/>
      <c r="K182" s="181"/>
      <c r="L182" s="181"/>
      <c r="M182" s="181"/>
      <c r="N182" s="181"/>
      <c r="O182" s="181"/>
      <c r="P182" s="181"/>
      <c r="Q182" s="181"/>
      <c r="R182" s="181"/>
      <c r="S182" s="181"/>
      <c r="T182" s="181"/>
      <c r="U182" s="181"/>
      <c r="V182" s="181"/>
    </row>
    <row r="183" spans="1:22" ht="12">
      <c r="A183" s="180"/>
      <c r="B183" s="181"/>
      <c r="C183" s="180"/>
      <c r="D183" s="181"/>
      <c r="E183" s="181"/>
      <c r="F183" s="181"/>
      <c r="G183" s="181"/>
      <c r="H183" s="181"/>
      <c r="I183" s="181"/>
      <c r="J183" s="181"/>
      <c r="K183" s="181"/>
      <c r="L183" s="181"/>
      <c r="M183" s="181"/>
      <c r="N183" s="181"/>
      <c r="O183" s="181"/>
      <c r="P183" s="181"/>
      <c r="Q183" s="181"/>
      <c r="R183" s="181"/>
      <c r="S183" s="181"/>
      <c r="T183" s="181"/>
      <c r="U183" s="181"/>
      <c r="V183" s="181"/>
    </row>
    <row r="184" spans="1:22" ht="12">
      <c r="A184" s="180"/>
      <c r="B184" s="181"/>
      <c r="C184" s="180"/>
      <c r="D184" s="181"/>
      <c r="E184" s="181"/>
      <c r="F184" s="181"/>
      <c r="G184" s="181"/>
      <c r="H184" s="181"/>
      <c r="I184" s="181"/>
      <c r="J184" s="181"/>
      <c r="K184" s="181"/>
      <c r="L184" s="181"/>
      <c r="M184" s="181"/>
      <c r="N184" s="181"/>
      <c r="O184" s="181"/>
      <c r="P184" s="181"/>
      <c r="Q184" s="181"/>
      <c r="R184" s="181"/>
      <c r="S184" s="181"/>
      <c r="T184" s="181"/>
      <c r="U184" s="181"/>
      <c r="V184" s="181"/>
    </row>
    <row r="185" spans="1:22" ht="12">
      <c r="A185" s="180"/>
      <c r="B185" s="181"/>
      <c r="C185" s="180"/>
      <c r="D185" s="181"/>
      <c r="E185" s="181"/>
      <c r="F185" s="181"/>
      <c r="G185" s="181"/>
      <c r="H185" s="181"/>
      <c r="I185" s="181"/>
      <c r="J185" s="181"/>
      <c r="K185" s="181"/>
      <c r="L185" s="181"/>
      <c r="M185" s="181"/>
      <c r="N185" s="181"/>
      <c r="O185" s="181"/>
      <c r="P185" s="181"/>
      <c r="Q185" s="181"/>
      <c r="R185" s="181"/>
      <c r="S185" s="181"/>
      <c r="T185" s="181"/>
      <c r="U185" s="181"/>
      <c r="V185" s="181"/>
    </row>
    <row r="186" spans="1:22" ht="12">
      <c r="A186" s="180"/>
      <c r="B186" s="181"/>
      <c r="C186" s="180"/>
      <c r="D186" s="181"/>
      <c r="E186" s="181"/>
      <c r="F186" s="181"/>
      <c r="G186" s="181"/>
      <c r="H186" s="181"/>
      <c r="I186" s="181"/>
      <c r="J186" s="181"/>
      <c r="K186" s="181"/>
      <c r="L186" s="181"/>
      <c r="M186" s="181"/>
      <c r="N186" s="181"/>
      <c r="O186" s="181"/>
      <c r="P186" s="181"/>
      <c r="Q186" s="181"/>
      <c r="R186" s="181"/>
      <c r="S186" s="181"/>
      <c r="T186" s="181"/>
      <c r="U186" s="181"/>
      <c r="V186" s="181"/>
    </row>
    <row r="187" spans="1:22" ht="12">
      <c r="A187" s="180"/>
      <c r="B187" s="181"/>
      <c r="C187" s="180"/>
      <c r="D187" s="181"/>
      <c r="E187" s="181"/>
      <c r="F187" s="181"/>
      <c r="G187" s="181"/>
      <c r="H187" s="181"/>
      <c r="I187" s="181"/>
      <c r="J187" s="181"/>
      <c r="K187" s="181"/>
      <c r="L187" s="181"/>
      <c r="M187" s="181"/>
      <c r="N187" s="181"/>
      <c r="O187" s="181"/>
      <c r="P187" s="181"/>
      <c r="Q187" s="181"/>
      <c r="R187" s="181"/>
      <c r="S187" s="181"/>
      <c r="T187" s="181"/>
      <c r="U187" s="181"/>
      <c r="V187" s="181"/>
    </row>
    <row r="188" spans="1:22" ht="12">
      <c r="A188" s="180"/>
      <c r="B188" s="181"/>
      <c r="C188" s="180"/>
      <c r="D188" s="181"/>
      <c r="E188" s="181"/>
      <c r="F188" s="181"/>
      <c r="G188" s="181"/>
      <c r="H188" s="181"/>
      <c r="I188" s="181"/>
      <c r="J188" s="181"/>
      <c r="K188" s="181"/>
      <c r="L188" s="181"/>
      <c r="M188" s="181"/>
      <c r="N188" s="181"/>
      <c r="O188" s="181"/>
      <c r="P188" s="181"/>
      <c r="Q188" s="181"/>
      <c r="R188" s="181"/>
      <c r="S188" s="181"/>
      <c r="T188" s="181"/>
      <c r="U188" s="181"/>
      <c r="V188" s="181"/>
    </row>
    <row r="189" spans="1:22" ht="12">
      <c r="A189" s="180"/>
      <c r="B189" s="181"/>
      <c r="C189" s="180"/>
      <c r="D189" s="181"/>
      <c r="E189" s="181"/>
      <c r="F189" s="181"/>
      <c r="G189" s="181"/>
      <c r="H189" s="181"/>
      <c r="I189" s="181"/>
      <c r="J189" s="181"/>
      <c r="K189" s="181"/>
      <c r="L189" s="181"/>
      <c r="M189" s="181"/>
      <c r="N189" s="181"/>
      <c r="O189" s="181"/>
      <c r="P189" s="181"/>
      <c r="Q189" s="181"/>
      <c r="R189" s="181"/>
      <c r="S189" s="181"/>
      <c r="T189" s="181"/>
      <c r="U189" s="181"/>
      <c r="V189" s="181"/>
    </row>
    <row r="190" spans="1:22" ht="12">
      <c r="A190" s="180"/>
      <c r="B190" s="181"/>
      <c r="C190" s="180"/>
      <c r="D190" s="181"/>
      <c r="E190" s="181"/>
      <c r="F190" s="181"/>
      <c r="G190" s="181"/>
      <c r="H190" s="181"/>
      <c r="I190" s="181"/>
      <c r="J190" s="181"/>
      <c r="K190" s="181"/>
      <c r="L190" s="181"/>
      <c r="M190" s="181"/>
      <c r="N190" s="181"/>
      <c r="O190" s="181"/>
      <c r="P190" s="181"/>
      <c r="Q190" s="181"/>
      <c r="R190" s="181"/>
      <c r="S190" s="181"/>
      <c r="T190" s="181"/>
      <c r="U190" s="181"/>
      <c r="V190" s="181"/>
    </row>
    <row r="191" spans="1:22" ht="12">
      <c r="A191" s="180"/>
      <c r="B191" s="181"/>
      <c r="C191" s="180"/>
      <c r="D191" s="181"/>
      <c r="E191" s="181"/>
      <c r="F191" s="181"/>
      <c r="G191" s="181"/>
      <c r="H191" s="181"/>
      <c r="I191" s="181"/>
      <c r="J191" s="181"/>
      <c r="K191" s="181"/>
      <c r="L191" s="181"/>
      <c r="M191" s="181"/>
      <c r="N191" s="181"/>
      <c r="O191" s="181"/>
      <c r="P191" s="181"/>
      <c r="Q191" s="181"/>
      <c r="R191" s="181"/>
      <c r="S191" s="181"/>
      <c r="T191" s="181"/>
      <c r="U191" s="181"/>
      <c r="V191" s="181"/>
    </row>
    <row r="192" spans="1:22" ht="12">
      <c r="A192" s="180"/>
      <c r="B192" s="181"/>
      <c r="C192" s="180"/>
      <c r="D192" s="181"/>
      <c r="E192" s="181"/>
      <c r="F192" s="181"/>
      <c r="G192" s="181"/>
      <c r="H192" s="181"/>
      <c r="I192" s="181"/>
      <c r="J192" s="181"/>
      <c r="K192" s="181"/>
      <c r="L192" s="181"/>
      <c r="M192" s="181"/>
      <c r="N192" s="181"/>
      <c r="O192" s="181"/>
      <c r="P192" s="181"/>
      <c r="Q192" s="181"/>
      <c r="R192" s="181"/>
      <c r="S192" s="181"/>
      <c r="T192" s="181"/>
      <c r="U192" s="181"/>
      <c r="V192" s="181"/>
    </row>
    <row r="193" spans="1:22" ht="12">
      <c r="A193" s="180"/>
      <c r="B193" s="181"/>
      <c r="C193" s="180"/>
      <c r="D193" s="181"/>
      <c r="E193" s="181"/>
      <c r="F193" s="181"/>
      <c r="G193" s="181"/>
      <c r="H193" s="181"/>
      <c r="I193" s="181"/>
      <c r="J193" s="181"/>
      <c r="K193" s="181"/>
      <c r="L193" s="181"/>
      <c r="M193" s="181"/>
      <c r="N193" s="181"/>
      <c r="O193" s="181"/>
      <c r="P193" s="181"/>
      <c r="Q193" s="181"/>
      <c r="R193" s="181"/>
      <c r="S193" s="181"/>
      <c r="T193" s="181"/>
      <c r="U193" s="181"/>
      <c r="V193" s="181"/>
    </row>
    <row r="194" spans="1:22" ht="12">
      <c r="A194" s="180"/>
      <c r="B194" s="181"/>
      <c r="C194" s="180"/>
      <c r="D194" s="181"/>
      <c r="E194" s="181"/>
      <c r="F194" s="181"/>
      <c r="G194" s="181"/>
      <c r="H194" s="181"/>
      <c r="I194" s="181"/>
      <c r="J194" s="181"/>
      <c r="K194" s="181"/>
      <c r="L194" s="181"/>
      <c r="M194" s="181"/>
      <c r="N194" s="181"/>
      <c r="O194" s="181"/>
      <c r="P194" s="181"/>
      <c r="Q194" s="181"/>
      <c r="R194" s="181"/>
      <c r="S194" s="181"/>
      <c r="T194" s="181"/>
      <c r="U194" s="181"/>
      <c r="V194" s="181"/>
    </row>
    <row r="195" spans="1:22" ht="12">
      <c r="A195" s="180"/>
      <c r="B195" s="181"/>
      <c r="C195" s="180"/>
      <c r="D195" s="181"/>
      <c r="E195" s="181"/>
      <c r="F195" s="181"/>
      <c r="G195" s="181"/>
      <c r="H195" s="181"/>
      <c r="I195" s="181"/>
      <c r="J195" s="181"/>
      <c r="K195" s="181"/>
      <c r="L195" s="181"/>
      <c r="M195" s="181"/>
      <c r="N195" s="181"/>
      <c r="O195" s="181"/>
      <c r="P195" s="181"/>
      <c r="Q195" s="181"/>
      <c r="R195" s="181"/>
      <c r="S195" s="181"/>
      <c r="T195" s="181"/>
      <c r="U195" s="181"/>
      <c r="V195" s="181"/>
    </row>
    <row r="196" spans="1:22" ht="12">
      <c r="A196" s="180"/>
      <c r="B196" s="181"/>
      <c r="C196" s="180"/>
      <c r="D196" s="181"/>
      <c r="E196" s="181"/>
      <c r="F196" s="181"/>
      <c r="G196" s="181"/>
      <c r="H196" s="181"/>
      <c r="I196" s="181"/>
      <c r="J196" s="181"/>
      <c r="K196" s="181"/>
      <c r="L196" s="181"/>
      <c r="M196" s="181"/>
      <c r="N196" s="181"/>
      <c r="O196" s="181"/>
      <c r="P196" s="181"/>
      <c r="Q196" s="181"/>
      <c r="R196" s="181"/>
      <c r="S196" s="181"/>
      <c r="T196" s="181"/>
      <c r="U196" s="181"/>
      <c r="V196" s="181"/>
    </row>
    <row r="197" spans="1:22" ht="12">
      <c r="A197" s="180"/>
      <c r="B197" s="181"/>
      <c r="C197" s="180"/>
      <c r="D197" s="181"/>
      <c r="E197" s="181"/>
      <c r="F197" s="181"/>
      <c r="G197" s="181"/>
      <c r="H197" s="181"/>
      <c r="I197" s="181"/>
      <c r="J197" s="181"/>
      <c r="K197" s="181"/>
      <c r="L197" s="181"/>
      <c r="M197" s="181"/>
      <c r="N197" s="181"/>
      <c r="O197" s="181"/>
      <c r="P197" s="181"/>
      <c r="Q197" s="181"/>
      <c r="R197" s="181"/>
      <c r="S197" s="181"/>
      <c r="T197" s="181"/>
      <c r="U197" s="181"/>
      <c r="V197" s="181"/>
    </row>
    <row r="198" spans="1:22" ht="12">
      <c r="A198" s="180"/>
      <c r="B198" s="181"/>
      <c r="C198" s="180"/>
      <c r="D198" s="181"/>
      <c r="E198" s="181"/>
      <c r="F198" s="181"/>
      <c r="G198" s="181"/>
      <c r="H198" s="181"/>
      <c r="I198" s="181"/>
      <c r="J198" s="181"/>
      <c r="K198" s="181"/>
      <c r="L198" s="181"/>
      <c r="M198" s="181"/>
      <c r="N198" s="181"/>
      <c r="O198" s="181"/>
      <c r="P198" s="181"/>
      <c r="Q198" s="181"/>
      <c r="R198" s="181"/>
      <c r="S198" s="181"/>
      <c r="T198" s="181"/>
      <c r="U198" s="181"/>
      <c r="V198" s="181"/>
    </row>
    <row r="199" spans="1:22" ht="12">
      <c r="A199" s="180"/>
      <c r="B199" s="181"/>
      <c r="C199" s="180"/>
      <c r="D199" s="181"/>
      <c r="E199" s="181"/>
      <c r="F199" s="181"/>
      <c r="G199" s="181"/>
      <c r="H199" s="181"/>
      <c r="I199" s="181"/>
      <c r="J199" s="181"/>
      <c r="K199" s="181"/>
      <c r="L199" s="181"/>
      <c r="M199" s="181"/>
      <c r="N199" s="181"/>
      <c r="O199" s="181"/>
      <c r="P199" s="181"/>
      <c r="Q199" s="181"/>
      <c r="R199" s="181"/>
      <c r="S199" s="181"/>
      <c r="T199" s="181"/>
      <c r="U199" s="181"/>
      <c r="V199" s="181"/>
    </row>
    <row r="200" spans="1:22" ht="12">
      <c r="A200" s="180"/>
      <c r="B200" s="181"/>
      <c r="C200" s="180"/>
      <c r="D200" s="181"/>
      <c r="E200" s="181"/>
      <c r="F200" s="181"/>
      <c r="G200" s="181"/>
      <c r="H200" s="181"/>
      <c r="I200" s="181"/>
      <c r="J200" s="181"/>
      <c r="K200" s="181"/>
      <c r="L200" s="181"/>
      <c r="M200" s="181"/>
      <c r="N200" s="181"/>
      <c r="O200" s="181"/>
      <c r="P200" s="181"/>
      <c r="Q200" s="181"/>
      <c r="R200" s="181"/>
      <c r="S200" s="181"/>
      <c r="T200" s="181"/>
      <c r="U200" s="181"/>
      <c r="V200" s="181"/>
    </row>
    <row r="201" spans="1:22" ht="12">
      <c r="A201" s="180"/>
      <c r="B201" s="181"/>
      <c r="C201" s="180"/>
      <c r="D201" s="181"/>
      <c r="E201" s="181"/>
      <c r="F201" s="181"/>
      <c r="G201" s="181"/>
      <c r="H201" s="181"/>
      <c r="I201" s="181"/>
      <c r="J201" s="181"/>
      <c r="K201" s="181"/>
      <c r="L201" s="181"/>
      <c r="M201" s="181"/>
      <c r="N201" s="181"/>
      <c r="O201" s="181"/>
      <c r="P201" s="181"/>
      <c r="Q201" s="181"/>
      <c r="R201" s="181"/>
      <c r="S201" s="181"/>
      <c r="T201" s="181"/>
      <c r="U201" s="181"/>
      <c r="V201" s="181"/>
    </row>
    <row r="202" spans="1:22" ht="12">
      <c r="A202" s="180"/>
      <c r="B202" s="181"/>
      <c r="C202" s="180"/>
      <c r="D202" s="181"/>
      <c r="E202" s="181"/>
      <c r="F202" s="181"/>
      <c r="G202" s="181"/>
      <c r="H202" s="181"/>
      <c r="I202" s="181"/>
      <c r="J202" s="181"/>
      <c r="K202" s="181"/>
      <c r="L202" s="181"/>
      <c r="M202" s="181"/>
      <c r="N202" s="181"/>
      <c r="O202" s="181"/>
      <c r="P202" s="181"/>
      <c r="Q202" s="181"/>
      <c r="R202" s="181"/>
      <c r="S202" s="181"/>
      <c r="T202" s="181"/>
      <c r="U202" s="181"/>
      <c r="V202" s="181"/>
    </row>
    <row r="203" spans="1:22" ht="12">
      <c r="A203" s="180"/>
      <c r="B203" s="181"/>
      <c r="C203" s="180"/>
      <c r="D203" s="181"/>
      <c r="E203" s="181"/>
      <c r="F203" s="181"/>
      <c r="G203" s="181"/>
      <c r="H203" s="181"/>
      <c r="I203" s="181"/>
      <c r="J203" s="181"/>
      <c r="K203" s="181"/>
      <c r="L203" s="181"/>
      <c r="M203" s="181"/>
      <c r="N203" s="181"/>
      <c r="O203" s="181"/>
      <c r="P203" s="181"/>
      <c r="Q203" s="181"/>
      <c r="R203" s="181"/>
      <c r="S203" s="181"/>
      <c r="T203" s="181"/>
      <c r="U203" s="181"/>
      <c r="V203" s="181"/>
    </row>
    <row r="204" spans="1:22" ht="12">
      <c r="A204" s="180"/>
      <c r="B204" s="181"/>
      <c r="C204" s="180"/>
      <c r="D204" s="181"/>
      <c r="E204" s="181"/>
      <c r="F204" s="181"/>
      <c r="G204" s="181"/>
      <c r="H204" s="181"/>
      <c r="I204" s="181"/>
      <c r="J204" s="181"/>
      <c r="K204" s="181"/>
      <c r="L204" s="181"/>
      <c r="M204" s="181"/>
      <c r="N204" s="181"/>
      <c r="O204" s="181"/>
      <c r="P204" s="181"/>
      <c r="Q204" s="181"/>
      <c r="R204" s="181"/>
      <c r="S204" s="181"/>
      <c r="T204" s="181"/>
      <c r="U204" s="181"/>
      <c r="V204" s="181"/>
    </row>
    <row r="205" spans="1:22" ht="12">
      <c r="A205" s="180"/>
      <c r="B205" s="181"/>
      <c r="C205" s="180"/>
      <c r="D205" s="181"/>
      <c r="E205" s="181"/>
      <c r="F205" s="181"/>
      <c r="G205" s="181"/>
      <c r="H205" s="181"/>
      <c r="I205" s="181"/>
      <c r="J205" s="181"/>
      <c r="K205" s="181"/>
      <c r="L205" s="181"/>
      <c r="M205" s="181"/>
      <c r="N205" s="181"/>
      <c r="O205" s="181"/>
      <c r="P205" s="181"/>
      <c r="Q205" s="181"/>
      <c r="R205" s="181"/>
      <c r="S205" s="181"/>
      <c r="T205" s="181"/>
      <c r="U205" s="181"/>
      <c r="V205" s="181"/>
    </row>
    <row r="206" spans="1:22" ht="12">
      <c r="A206" s="180"/>
      <c r="B206" s="181"/>
      <c r="C206" s="180"/>
      <c r="D206" s="181"/>
      <c r="E206" s="181"/>
      <c r="F206" s="181"/>
      <c r="G206" s="181"/>
      <c r="H206" s="181"/>
      <c r="I206" s="181"/>
      <c r="J206" s="181"/>
      <c r="K206" s="181"/>
      <c r="L206" s="181"/>
      <c r="M206" s="181"/>
      <c r="N206" s="181"/>
      <c r="O206" s="181"/>
      <c r="P206" s="181"/>
      <c r="Q206" s="181"/>
      <c r="R206" s="181"/>
      <c r="S206" s="181"/>
      <c r="T206" s="181"/>
      <c r="U206" s="181"/>
      <c r="V206" s="181"/>
    </row>
    <row r="207" spans="1:22" ht="12">
      <c r="A207" s="180"/>
      <c r="B207" s="181"/>
      <c r="C207" s="180"/>
      <c r="D207" s="181"/>
      <c r="E207" s="181"/>
      <c r="F207" s="181"/>
      <c r="G207" s="181"/>
      <c r="H207" s="181"/>
      <c r="I207" s="181"/>
      <c r="J207" s="181"/>
      <c r="K207" s="181"/>
      <c r="L207" s="181"/>
      <c r="M207" s="181"/>
      <c r="N207" s="181"/>
      <c r="O207" s="181"/>
      <c r="P207" s="181"/>
      <c r="Q207" s="181"/>
      <c r="R207" s="181"/>
      <c r="S207" s="181"/>
      <c r="T207" s="181"/>
      <c r="U207" s="181"/>
      <c r="V207" s="181"/>
    </row>
    <row r="208" spans="1:22" ht="12">
      <c r="A208" s="180"/>
      <c r="B208" s="181"/>
      <c r="C208" s="180"/>
      <c r="D208" s="181"/>
      <c r="E208" s="181"/>
      <c r="F208" s="181"/>
      <c r="G208" s="181"/>
      <c r="H208" s="181"/>
      <c r="I208" s="181"/>
      <c r="J208" s="181"/>
      <c r="K208" s="181"/>
      <c r="L208" s="181"/>
      <c r="M208" s="181"/>
      <c r="N208" s="181"/>
      <c r="O208" s="181"/>
      <c r="P208" s="181"/>
      <c r="Q208" s="181"/>
      <c r="R208" s="181"/>
      <c r="S208" s="181"/>
      <c r="T208" s="181"/>
      <c r="U208" s="181"/>
      <c r="V208" s="181"/>
    </row>
    <row r="209" spans="1:22" ht="12">
      <c r="A209" s="180"/>
      <c r="B209" s="181"/>
      <c r="C209" s="180"/>
      <c r="D209" s="181"/>
      <c r="E209" s="181"/>
      <c r="F209" s="181"/>
      <c r="G209" s="181"/>
      <c r="H209" s="181"/>
      <c r="I209" s="181"/>
      <c r="J209" s="181"/>
      <c r="K209" s="181"/>
      <c r="L209" s="181"/>
      <c r="M209" s="181"/>
      <c r="N209" s="181"/>
      <c r="O209" s="181"/>
      <c r="P209" s="181"/>
      <c r="Q209" s="181"/>
      <c r="R209" s="181"/>
      <c r="S209" s="181"/>
      <c r="T209" s="181"/>
      <c r="U209" s="181"/>
      <c r="V209" s="181"/>
    </row>
    <row r="210" spans="1:22" ht="12">
      <c r="A210" s="180"/>
      <c r="B210" s="181"/>
      <c r="C210" s="180"/>
      <c r="D210" s="181"/>
      <c r="E210" s="181"/>
      <c r="F210" s="181"/>
      <c r="G210" s="181"/>
      <c r="H210" s="181"/>
      <c r="I210" s="181"/>
      <c r="J210" s="181"/>
      <c r="K210" s="181"/>
      <c r="L210" s="181"/>
      <c r="M210" s="181"/>
      <c r="N210" s="181"/>
      <c r="O210" s="181"/>
      <c r="P210" s="181"/>
      <c r="Q210" s="181"/>
      <c r="R210" s="181"/>
      <c r="S210" s="181"/>
      <c r="T210" s="181"/>
      <c r="U210" s="181"/>
      <c r="V210" s="181"/>
    </row>
    <row r="211" spans="1:22" ht="12">
      <c r="A211" s="180"/>
      <c r="B211" s="181"/>
      <c r="C211" s="180"/>
      <c r="D211" s="181"/>
      <c r="E211" s="181"/>
      <c r="F211" s="181"/>
      <c r="G211" s="181"/>
      <c r="H211" s="181"/>
      <c r="I211" s="181"/>
      <c r="J211" s="181"/>
      <c r="K211" s="181"/>
      <c r="L211" s="181"/>
      <c r="M211" s="181"/>
      <c r="N211" s="181"/>
      <c r="O211" s="181"/>
      <c r="P211" s="181"/>
      <c r="Q211" s="181"/>
      <c r="R211" s="181"/>
      <c r="S211" s="181"/>
      <c r="T211" s="181"/>
      <c r="U211" s="181"/>
      <c r="V211" s="181"/>
    </row>
    <row r="212" spans="1:22" ht="12">
      <c r="A212" s="180"/>
      <c r="B212" s="181"/>
      <c r="C212" s="180"/>
      <c r="D212" s="181"/>
      <c r="E212" s="181"/>
      <c r="F212" s="181"/>
      <c r="G212" s="181"/>
      <c r="H212" s="181"/>
      <c r="I212" s="181"/>
      <c r="J212" s="181"/>
      <c r="K212" s="181"/>
      <c r="L212" s="181"/>
      <c r="M212" s="181"/>
      <c r="N212" s="181"/>
      <c r="O212" s="181"/>
      <c r="P212" s="181"/>
      <c r="Q212" s="181"/>
      <c r="R212" s="181"/>
      <c r="S212" s="181"/>
      <c r="T212" s="181"/>
      <c r="U212" s="181"/>
      <c r="V212" s="181"/>
    </row>
    <row r="213" spans="1:22" ht="12">
      <c r="A213" s="180"/>
      <c r="B213" s="181"/>
      <c r="C213" s="180"/>
      <c r="D213" s="181"/>
      <c r="E213" s="181"/>
      <c r="F213" s="181"/>
      <c r="G213" s="181"/>
      <c r="H213" s="181"/>
      <c r="I213" s="181"/>
      <c r="J213" s="181"/>
      <c r="K213" s="181"/>
      <c r="L213" s="181"/>
      <c r="M213" s="181"/>
      <c r="N213" s="181"/>
      <c r="O213" s="181"/>
      <c r="P213" s="181"/>
      <c r="Q213" s="181"/>
      <c r="R213" s="181"/>
      <c r="S213" s="181"/>
      <c r="T213" s="181"/>
      <c r="U213" s="181"/>
      <c r="V213" s="181"/>
    </row>
    <row r="214" spans="1:22" ht="12">
      <c r="A214" s="180"/>
      <c r="B214" s="181"/>
      <c r="C214" s="180"/>
      <c r="D214" s="181"/>
      <c r="E214" s="181"/>
      <c r="F214" s="181"/>
      <c r="G214" s="181"/>
      <c r="H214" s="181"/>
      <c r="I214" s="181"/>
      <c r="J214" s="181"/>
      <c r="K214" s="181"/>
      <c r="L214" s="181"/>
      <c r="M214" s="181"/>
      <c r="N214" s="181"/>
      <c r="O214" s="181"/>
      <c r="P214" s="181"/>
      <c r="Q214" s="181"/>
      <c r="R214" s="181"/>
      <c r="S214" s="181"/>
      <c r="T214" s="181"/>
      <c r="U214" s="181"/>
      <c r="V214" s="181"/>
    </row>
    <row r="215" spans="1:22" ht="12">
      <c r="A215" s="180"/>
      <c r="B215" s="181"/>
      <c r="C215" s="180"/>
      <c r="D215" s="181"/>
      <c r="E215" s="181"/>
      <c r="F215" s="181"/>
      <c r="G215" s="181"/>
      <c r="H215" s="181"/>
      <c r="I215" s="181"/>
      <c r="J215" s="181"/>
      <c r="K215" s="181"/>
      <c r="L215" s="181"/>
      <c r="M215" s="181"/>
      <c r="N215" s="181"/>
      <c r="O215" s="181"/>
      <c r="P215" s="181"/>
      <c r="Q215" s="181"/>
      <c r="R215" s="181"/>
      <c r="S215" s="181"/>
      <c r="T215" s="181"/>
      <c r="U215" s="181"/>
      <c r="V215" s="181"/>
    </row>
    <row r="216" spans="1:22" ht="12">
      <c r="A216" s="180"/>
      <c r="B216" s="181"/>
      <c r="C216" s="180"/>
      <c r="D216" s="181"/>
      <c r="E216" s="181"/>
      <c r="F216" s="181"/>
      <c r="G216" s="181"/>
      <c r="H216" s="181"/>
      <c r="I216" s="181"/>
      <c r="J216" s="181"/>
      <c r="K216" s="181"/>
      <c r="L216" s="181"/>
      <c r="M216" s="181"/>
      <c r="N216" s="181"/>
      <c r="O216" s="181"/>
      <c r="P216" s="181"/>
      <c r="Q216" s="181"/>
      <c r="R216" s="181"/>
      <c r="S216" s="181"/>
      <c r="T216" s="181"/>
      <c r="U216" s="181"/>
      <c r="V216" s="181"/>
    </row>
    <row r="217" spans="1:22" ht="12">
      <c r="A217" s="180"/>
      <c r="B217" s="181"/>
      <c r="C217" s="180"/>
      <c r="D217" s="181"/>
      <c r="E217" s="181"/>
      <c r="F217" s="181"/>
      <c r="G217" s="181"/>
      <c r="H217" s="181"/>
      <c r="I217" s="181"/>
      <c r="J217" s="181"/>
      <c r="K217" s="181"/>
      <c r="L217" s="181"/>
      <c r="M217" s="181"/>
      <c r="N217" s="181"/>
      <c r="O217" s="181"/>
      <c r="P217" s="181"/>
      <c r="Q217" s="181"/>
      <c r="R217" s="181"/>
      <c r="S217" s="181"/>
      <c r="T217" s="181"/>
      <c r="U217" s="181"/>
      <c r="V217" s="181"/>
    </row>
    <row r="218" spans="1:22" ht="12">
      <c r="A218" s="180"/>
      <c r="B218" s="181"/>
      <c r="C218" s="180"/>
      <c r="D218" s="181"/>
      <c r="E218" s="181"/>
      <c r="F218" s="181"/>
      <c r="G218" s="181"/>
      <c r="H218" s="181"/>
      <c r="I218" s="181"/>
      <c r="J218" s="181"/>
      <c r="K218" s="181"/>
      <c r="L218" s="181"/>
      <c r="M218" s="181"/>
      <c r="N218" s="181"/>
      <c r="O218" s="181"/>
      <c r="P218" s="181"/>
      <c r="Q218" s="181"/>
      <c r="R218" s="181"/>
      <c r="S218" s="181"/>
      <c r="T218" s="181"/>
      <c r="U218" s="181"/>
      <c r="V218" s="181"/>
    </row>
    <row r="219" spans="1:22" ht="12">
      <c r="A219" s="180"/>
      <c r="B219" s="181"/>
      <c r="C219" s="180"/>
      <c r="D219" s="181"/>
      <c r="E219" s="181"/>
      <c r="F219" s="181"/>
      <c r="G219" s="181"/>
      <c r="H219" s="181"/>
      <c r="I219" s="181"/>
      <c r="J219" s="181"/>
      <c r="K219" s="181"/>
      <c r="L219" s="181"/>
      <c r="M219" s="181"/>
      <c r="N219" s="181"/>
      <c r="O219" s="181"/>
      <c r="P219" s="181"/>
      <c r="Q219" s="181"/>
      <c r="R219" s="181"/>
      <c r="S219" s="181"/>
      <c r="T219" s="181"/>
      <c r="U219" s="181"/>
      <c r="V219" s="181"/>
    </row>
    <row r="220" spans="1:22" ht="12">
      <c r="A220" s="180"/>
      <c r="B220" s="181"/>
      <c r="C220" s="180"/>
      <c r="D220" s="181"/>
      <c r="E220" s="181"/>
      <c r="F220" s="181"/>
      <c r="G220" s="181"/>
      <c r="H220" s="181"/>
      <c r="I220" s="181"/>
      <c r="J220" s="181"/>
      <c r="K220" s="181"/>
      <c r="L220" s="181"/>
      <c r="M220" s="181"/>
      <c r="N220" s="181"/>
      <c r="O220" s="181"/>
      <c r="P220" s="181"/>
      <c r="Q220" s="181"/>
      <c r="R220" s="181"/>
      <c r="S220" s="181"/>
      <c r="T220" s="181"/>
      <c r="U220" s="181"/>
      <c r="V220" s="181"/>
    </row>
    <row r="221" spans="1:22" ht="12">
      <c r="A221" s="180"/>
      <c r="B221" s="181"/>
      <c r="C221" s="180"/>
      <c r="D221" s="181"/>
      <c r="E221" s="181"/>
      <c r="F221" s="181"/>
      <c r="G221" s="181"/>
      <c r="H221" s="181"/>
      <c r="I221" s="181"/>
      <c r="J221" s="181"/>
      <c r="K221" s="181"/>
      <c r="L221" s="181"/>
      <c r="M221" s="181"/>
      <c r="N221" s="181"/>
      <c r="O221" s="181"/>
      <c r="P221" s="181"/>
      <c r="Q221" s="181"/>
      <c r="R221" s="181"/>
      <c r="S221" s="181"/>
      <c r="T221" s="181"/>
      <c r="U221" s="181"/>
      <c r="V221" s="181"/>
    </row>
    <row r="222" spans="1:22" ht="12">
      <c r="A222" s="180"/>
      <c r="B222" s="181"/>
      <c r="C222" s="180"/>
      <c r="D222" s="181"/>
      <c r="E222" s="181"/>
      <c r="F222" s="181"/>
      <c r="G222" s="181"/>
      <c r="H222" s="181"/>
      <c r="I222" s="181"/>
      <c r="J222" s="181"/>
      <c r="K222" s="181"/>
      <c r="L222" s="181"/>
      <c r="M222" s="181"/>
      <c r="N222" s="181"/>
      <c r="O222" s="181"/>
      <c r="P222" s="181"/>
      <c r="Q222" s="181"/>
      <c r="R222" s="181"/>
      <c r="S222" s="181"/>
      <c r="T222" s="181"/>
      <c r="U222" s="181"/>
      <c r="V222" s="181"/>
    </row>
    <row r="223" spans="1:22" ht="12">
      <c r="A223" s="180"/>
      <c r="B223" s="181"/>
      <c r="C223" s="180"/>
      <c r="D223" s="181"/>
      <c r="E223" s="181"/>
      <c r="F223" s="181"/>
      <c r="G223" s="181"/>
      <c r="H223" s="181"/>
      <c r="I223" s="181"/>
      <c r="J223" s="181"/>
      <c r="K223" s="181"/>
      <c r="L223" s="181"/>
      <c r="M223" s="181"/>
      <c r="N223" s="181"/>
      <c r="O223" s="181"/>
      <c r="P223" s="181"/>
      <c r="Q223" s="181"/>
      <c r="R223" s="181"/>
      <c r="S223" s="181"/>
      <c r="T223" s="181"/>
      <c r="U223" s="181"/>
      <c r="V223" s="181"/>
    </row>
    <row r="224" spans="1:22" ht="12">
      <c r="A224" s="180"/>
      <c r="B224" s="181"/>
      <c r="C224" s="180"/>
      <c r="D224" s="181"/>
      <c r="E224" s="181"/>
      <c r="F224" s="181"/>
      <c r="G224" s="181"/>
      <c r="H224" s="181"/>
      <c r="I224" s="181"/>
      <c r="J224" s="181"/>
      <c r="K224" s="181"/>
      <c r="L224" s="181"/>
      <c r="M224" s="181"/>
      <c r="N224" s="181"/>
      <c r="O224" s="181"/>
      <c r="P224" s="181"/>
      <c r="Q224" s="181"/>
      <c r="R224" s="181"/>
      <c r="S224" s="181"/>
      <c r="T224" s="181"/>
      <c r="U224" s="181"/>
      <c r="V224" s="181"/>
    </row>
    <row r="225" spans="1:22" ht="12">
      <c r="A225" s="180"/>
      <c r="B225" s="181"/>
      <c r="C225" s="180"/>
      <c r="D225" s="181"/>
      <c r="E225" s="181"/>
      <c r="F225" s="181"/>
      <c r="G225" s="181"/>
      <c r="H225" s="181"/>
      <c r="I225" s="181"/>
      <c r="J225" s="181"/>
      <c r="K225" s="181"/>
      <c r="L225" s="181"/>
      <c r="M225" s="181"/>
      <c r="N225" s="181"/>
      <c r="O225" s="181"/>
      <c r="P225" s="181"/>
      <c r="Q225" s="181"/>
      <c r="R225" s="181"/>
      <c r="S225" s="181"/>
      <c r="T225" s="181"/>
      <c r="U225" s="181"/>
      <c r="V225" s="181"/>
    </row>
    <row r="226" spans="1:22" ht="12">
      <c r="A226" s="180"/>
      <c r="B226" s="181"/>
      <c r="C226" s="180"/>
      <c r="D226" s="181"/>
      <c r="E226" s="181"/>
      <c r="F226" s="181"/>
      <c r="G226" s="181"/>
      <c r="H226" s="181"/>
      <c r="I226" s="181"/>
      <c r="J226" s="181"/>
      <c r="K226" s="181"/>
      <c r="L226" s="181"/>
      <c r="M226" s="181"/>
      <c r="N226" s="181"/>
      <c r="O226" s="181"/>
      <c r="P226" s="181"/>
      <c r="Q226" s="181"/>
      <c r="R226" s="181"/>
      <c r="S226" s="181"/>
      <c r="T226" s="181"/>
      <c r="U226" s="181"/>
      <c r="V226" s="181"/>
    </row>
    <row r="227" spans="1:22" ht="12">
      <c r="A227" s="180"/>
      <c r="B227" s="181"/>
      <c r="C227" s="180"/>
      <c r="D227" s="181"/>
      <c r="E227" s="181"/>
      <c r="F227" s="181"/>
      <c r="G227" s="181"/>
      <c r="H227" s="181"/>
      <c r="I227" s="181"/>
      <c r="J227" s="181"/>
      <c r="K227" s="181"/>
      <c r="L227" s="181"/>
      <c r="M227" s="181"/>
      <c r="N227" s="181"/>
      <c r="O227" s="181"/>
      <c r="P227" s="181"/>
      <c r="Q227" s="181"/>
      <c r="R227" s="181"/>
      <c r="S227" s="181"/>
      <c r="T227" s="181"/>
      <c r="U227" s="181"/>
      <c r="V227" s="181"/>
    </row>
    <row r="228" spans="1:22" ht="12">
      <c r="A228" s="180"/>
      <c r="B228" s="181"/>
      <c r="C228" s="180"/>
      <c r="D228" s="181"/>
      <c r="E228" s="181"/>
      <c r="F228" s="181"/>
      <c r="G228" s="181"/>
      <c r="H228" s="181"/>
      <c r="I228" s="181"/>
      <c r="J228" s="181"/>
      <c r="K228" s="181"/>
      <c r="L228" s="181"/>
      <c r="M228" s="181"/>
      <c r="N228" s="181"/>
      <c r="O228" s="181"/>
      <c r="P228" s="181"/>
      <c r="Q228" s="181"/>
      <c r="R228" s="181"/>
      <c r="S228" s="181"/>
      <c r="T228" s="181"/>
      <c r="U228" s="181"/>
      <c r="V228" s="181"/>
    </row>
    <row r="229" spans="1:22" ht="12">
      <c r="A229" s="180"/>
      <c r="B229" s="181"/>
      <c r="C229" s="180"/>
      <c r="D229" s="181"/>
      <c r="E229" s="181"/>
      <c r="F229" s="181"/>
      <c r="G229" s="181"/>
      <c r="H229" s="181"/>
      <c r="I229" s="181"/>
      <c r="J229" s="181"/>
      <c r="K229" s="181"/>
      <c r="L229" s="181"/>
      <c r="M229" s="181"/>
      <c r="N229" s="181"/>
      <c r="O229" s="181"/>
      <c r="P229" s="181"/>
      <c r="Q229" s="181"/>
      <c r="R229" s="181"/>
      <c r="S229" s="181"/>
      <c r="T229" s="181"/>
      <c r="U229" s="181"/>
      <c r="V229" s="181"/>
    </row>
    <row r="230" spans="1:22" ht="12">
      <c r="A230" s="180"/>
      <c r="B230" s="181"/>
      <c r="C230" s="180"/>
      <c r="D230" s="181"/>
      <c r="E230" s="181"/>
      <c r="F230" s="181"/>
      <c r="G230" s="181"/>
      <c r="H230" s="181"/>
      <c r="I230" s="181"/>
      <c r="J230" s="181"/>
      <c r="K230" s="181"/>
      <c r="L230" s="181"/>
      <c r="M230" s="181"/>
      <c r="N230" s="181"/>
      <c r="O230" s="181"/>
      <c r="P230" s="181"/>
      <c r="Q230" s="181"/>
      <c r="R230" s="181"/>
      <c r="S230" s="181"/>
      <c r="T230" s="181"/>
      <c r="U230" s="181"/>
      <c r="V230" s="181"/>
    </row>
    <row r="231" spans="1:22" ht="12">
      <c r="A231" s="180"/>
      <c r="B231" s="181"/>
      <c r="C231" s="180"/>
      <c r="D231" s="181"/>
      <c r="E231" s="181"/>
      <c r="F231" s="181"/>
      <c r="G231" s="181"/>
      <c r="H231" s="181"/>
      <c r="I231" s="181"/>
      <c r="J231" s="181"/>
      <c r="K231" s="181"/>
      <c r="L231" s="181"/>
      <c r="M231" s="181"/>
      <c r="N231" s="181"/>
      <c r="O231" s="181"/>
      <c r="P231" s="181"/>
      <c r="Q231" s="181"/>
      <c r="R231" s="181"/>
      <c r="S231" s="181"/>
      <c r="T231" s="181"/>
      <c r="U231" s="181"/>
      <c r="V231" s="181"/>
    </row>
    <row r="232" spans="1:22" ht="12">
      <c r="A232" s="180"/>
      <c r="B232" s="181"/>
      <c r="C232" s="180"/>
      <c r="D232" s="181"/>
      <c r="E232" s="181"/>
      <c r="F232" s="181"/>
      <c r="G232" s="181"/>
      <c r="H232" s="181"/>
      <c r="I232" s="181"/>
      <c r="J232" s="181"/>
      <c r="K232" s="181"/>
      <c r="L232" s="181"/>
      <c r="M232" s="181"/>
      <c r="N232" s="181"/>
      <c r="O232" s="181"/>
      <c r="P232" s="181"/>
      <c r="Q232" s="181"/>
      <c r="R232" s="181"/>
      <c r="S232" s="181"/>
      <c r="T232" s="181"/>
      <c r="U232" s="181"/>
      <c r="V232" s="181"/>
    </row>
    <row r="233" spans="1:22" ht="12">
      <c r="A233" s="180"/>
      <c r="B233" s="181"/>
      <c r="C233" s="180"/>
      <c r="D233" s="181"/>
      <c r="E233" s="181"/>
      <c r="F233" s="181"/>
      <c r="G233" s="181"/>
      <c r="H233" s="181"/>
      <c r="I233" s="181"/>
      <c r="J233" s="181"/>
      <c r="K233" s="181"/>
      <c r="L233" s="181"/>
      <c r="M233" s="181"/>
      <c r="N233" s="181"/>
      <c r="O233" s="181"/>
      <c r="P233" s="181"/>
      <c r="Q233" s="181"/>
      <c r="R233" s="181"/>
      <c r="S233" s="181"/>
      <c r="T233" s="181"/>
      <c r="U233" s="181"/>
      <c r="V233" s="181"/>
    </row>
    <row r="234" spans="1:22" ht="12">
      <c r="A234" s="180"/>
      <c r="B234" s="181"/>
      <c r="C234" s="180"/>
      <c r="D234" s="181"/>
      <c r="E234" s="181"/>
      <c r="F234" s="181"/>
      <c r="G234" s="181"/>
      <c r="H234" s="181"/>
      <c r="I234" s="181"/>
      <c r="J234" s="181"/>
      <c r="K234" s="181"/>
      <c r="L234" s="181"/>
      <c r="M234" s="181"/>
      <c r="N234" s="181"/>
      <c r="O234" s="181"/>
      <c r="P234" s="181"/>
      <c r="Q234" s="181"/>
      <c r="R234" s="181"/>
      <c r="S234" s="181"/>
      <c r="T234" s="181"/>
      <c r="U234" s="181"/>
      <c r="V234" s="181"/>
    </row>
    <row r="235" spans="1:22" ht="12">
      <c r="A235" s="180"/>
      <c r="B235" s="181"/>
      <c r="C235" s="180"/>
      <c r="D235" s="181"/>
      <c r="E235" s="181"/>
      <c r="F235" s="181"/>
      <c r="G235" s="181"/>
      <c r="H235" s="181"/>
      <c r="I235" s="181"/>
      <c r="J235" s="181"/>
      <c r="K235" s="181"/>
      <c r="L235" s="181"/>
      <c r="M235" s="181"/>
      <c r="N235" s="181"/>
      <c r="O235" s="181"/>
      <c r="P235" s="181"/>
      <c r="Q235" s="181"/>
      <c r="R235" s="181"/>
      <c r="S235" s="181"/>
      <c r="T235" s="181"/>
      <c r="U235" s="181"/>
      <c r="V235" s="181"/>
    </row>
    <row r="236" spans="1:22" ht="12">
      <c r="A236" s="180"/>
      <c r="B236" s="181"/>
      <c r="C236" s="180"/>
      <c r="D236" s="181"/>
      <c r="E236" s="181"/>
      <c r="F236" s="181"/>
      <c r="G236" s="181"/>
      <c r="H236" s="181"/>
      <c r="I236" s="181"/>
      <c r="J236" s="181"/>
      <c r="K236" s="181"/>
      <c r="L236" s="181"/>
      <c r="M236" s="181"/>
      <c r="N236" s="181"/>
      <c r="O236" s="181"/>
      <c r="P236" s="181"/>
      <c r="Q236" s="181"/>
      <c r="R236" s="181"/>
      <c r="S236" s="181"/>
      <c r="T236" s="181"/>
      <c r="U236" s="181"/>
      <c r="V236" s="181"/>
    </row>
    <row r="237" spans="1:22" ht="12">
      <c r="A237" s="180"/>
      <c r="B237" s="181"/>
      <c r="C237" s="180"/>
      <c r="D237" s="181"/>
      <c r="E237" s="181"/>
      <c r="F237" s="181"/>
      <c r="G237" s="181"/>
      <c r="H237" s="181"/>
      <c r="I237" s="181"/>
      <c r="J237" s="181"/>
      <c r="K237" s="181"/>
      <c r="L237" s="181"/>
      <c r="M237" s="181"/>
      <c r="N237" s="181"/>
      <c r="O237" s="181"/>
      <c r="P237" s="181"/>
      <c r="Q237" s="181"/>
      <c r="R237" s="181"/>
      <c r="S237" s="181"/>
      <c r="T237" s="181"/>
      <c r="U237" s="181"/>
      <c r="V237" s="181"/>
    </row>
    <row r="238" spans="1:22" ht="12">
      <c r="A238" s="180"/>
      <c r="B238" s="181"/>
      <c r="C238" s="180"/>
      <c r="D238" s="181"/>
      <c r="E238" s="181"/>
      <c r="F238" s="181"/>
      <c r="G238" s="181"/>
      <c r="H238" s="181"/>
      <c r="I238" s="181"/>
      <c r="J238" s="181"/>
      <c r="K238" s="181"/>
      <c r="L238" s="181"/>
      <c r="M238" s="181"/>
      <c r="N238" s="181"/>
      <c r="O238" s="181"/>
      <c r="P238" s="181"/>
      <c r="Q238" s="181"/>
      <c r="R238" s="181"/>
      <c r="S238" s="181"/>
      <c r="T238" s="181"/>
      <c r="U238" s="181"/>
      <c r="V238" s="181"/>
    </row>
    <row r="239" spans="1:22" ht="12">
      <c r="A239" s="180"/>
      <c r="B239" s="181"/>
      <c r="C239" s="180"/>
      <c r="D239" s="181"/>
      <c r="E239" s="181"/>
      <c r="F239" s="181"/>
      <c r="G239" s="181"/>
      <c r="H239" s="181"/>
      <c r="I239" s="181"/>
      <c r="J239" s="181"/>
      <c r="K239" s="181"/>
      <c r="L239" s="181"/>
      <c r="M239" s="181"/>
      <c r="N239" s="181"/>
      <c r="O239" s="181"/>
      <c r="P239" s="181"/>
      <c r="Q239" s="181"/>
      <c r="R239" s="181"/>
      <c r="S239" s="181"/>
      <c r="T239" s="181"/>
      <c r="U239" s="181"/>
      <c r="V239" s="181"/>
    </row>
    <row r="240" spans="1:22" ht="12">
      <c r="A240" s="180"/>
      <c r="B240" s="181"/>
      <c r="C240" s="180"/>
      <c r="D240" s="181"/>
      <c r="E240" s="181"/>
      <c r="F240" s="181"/>
      <c r="G240" s="181"/>
      <c r="H240" s="181"/>
      <c r="I240" s="181"/>
      <c r="J240" s="181"/>
      <c r="K240" s="181"/>
      <c r="L240" s="181"/>
      <c r="M240" s="181"/>
      <c r="N240" s="181"/>
      <c r="O240" s="181"/>
      <c r="P240" s="181"/>
      <c r="Q240" s="181"/>
      <c r="R240" s="181"/>
      <c r="S240" s="181"/>
      <c r="T240" s="181"/>
      <c r="U240" s="181"/>
      <c r="V240" s="181"/>
    </row>
    <row r="241" spans="1:22" ht="12">
      <c r="A241" s="180"/>
      <c r="B241" s="181"/>
      <c r="C241" s="180"/>
      <c r="D241" s="181"/>
      <c r="E241" s="181"/>
      <c r="F241" s="181"/>
      <c r="G241" s="181"/>
      <c r="H241" s="181"/>
      <c r="I241" s="181"/>
      <c r="J241" s="181"/>
      <c r="K241" s="181"/>
      <c r="L241" s="181"/>
      <c r="M241" s="181"/>
      <c r="N241" s="181"/>
      <c r="O241" s="181"/>
      <c r="P241" s="181"/>
      <c r="Q241" s="181"/>
      <c r="R241" s="181"/>
      <c r="S241" s="181"/>
      <c r="T241" s="181"/>
      <c r="U241" s="181"/>
      <c r="V241" s="181"/>
    </row>
    <row r="242" spans="1:22" ht="12">
      <c r="A242" s="180"/>
      <c r="B242" s="181"/>
      <c r="C242" s="180"/>
      <c r="D242" s="181"/>
      <c r="E242" s="181"/>
      <c r="F242" s="181"/>
      <c r="G242" s="181"/>
      <c r="H242" s="181"/>
      <c r="I242" s="181"/>
      <c r="J242" s="181"/>
      <c r="K242" s="181"/>
      <c r="L242" s="181"/>
      <c r="M242" s="181"/>
      <c r="N242" s="181"/>
      <c r="O242" s="181"/>
      <c r="P242" s="181"/>
      <c r="Q242" s="181"/>
      <c r="R242" s="181"/>
      <c r="S242" s="181"/>
      <c r="T242" s="181"/>
      <c r="U242" s="181"/>
      <c r="V242" s="181"/>
    </row>
    <row r="243" spans="1:22" ht="12">
      <c r="A243" s="180"/>
      <c r="B243" s="181"/>
      <c r="C243" s="180"/>
      <c r="D243" s="181"/>
      <c r="E243" s="181"/>
      <c r="F243" s="181"/>
      <c r="G243" s="181"/>
      <c r="H243" s="181"/>
      <c r="I243" s="181"/>
      <c r="J243" s="181"/>
      <c r="K243" s="181"/>
      <c r="L243" s="181"/>
      <c r="M243" s="181"/>
      <c r="N243" s="181"/>
      <c r="O243" s="181"/>
      <c r="P243" s="181"/>
      <c r="Q243" s="181"/>
      <c r="R243" s="181"/>
      <c r="S243" s="181"/>
      <c r="T243" s="181"/>
      <c r="U243" s="181"/>
      <c r="V243" s="181"/>
    </row>
    <row r="244" spans="1:22" ht="12">
      <c r="A244" s="180"/>
      <c r="B244" s="181"/>
      <c r="C244" s="180"/>
      <c r="D244" s="181"/>
      <c r="E244" s="181"/>
      <c r="F244" s="181"/>
      <c r="G244" s="181"/>
      <c r="H244" s="181"/>
      <c r="I244" s="181"/>
      <c r="J244" s="181"/>
      <c r="K244" s="181"/>
      <c r="L244" s="181"/>
      <c r="M244" s="181"/>
      <c r="N244" s="181"/>
      <c r="O244" s="181"/>
      <c r="P244" s="181"/>
      <c r="Q244" s="181"/>
      <c r="R244" s="181"/>
      <c r="S244" s="181"/>
      <c r="T244" s="181"/>
      <c r="U244" s="181"/>
      <c r="V244" s="181"/>
    </row>
    <row r="245" spans="1:22" ht="12">
      <c r="A245" s="180"/>
      <c r="B245" s="181"/>
      <c r="C245" s="180"/>
      <c r="D245" s="181"/>
      <c r="E245" s="181"/>
      <c r="F245" s="181"/>
      <c r="G245" s="181"/>
      <c r="H245" s="181"/>
      <c r="I245" s="181"/>
      <c r="J245" s="181"/>
      <c r="K245" s="181"/>
      <c r="L245" s="181"/>
      <c r="M245" s="181"/>
      <c r="N245" s="181"/>
      <c r="O245" s="181"/>
      <c r="P245" s="181"/>
      <c r="Q245" s="181"/>
      <c r="R245" s="181"/>
      <c r="S245" s="181"/>
      <c r="T245" s="181"/>
      <c r="U245" s="181"/>
      <c r="V245" s="181"/>
    </row>
    <row r="246" spans="1:22" ht="12">
      <c r="A246" s="180"/>
      <c r="B246" s="181"/>
      <c r="C246" s="180"/>
      <c r="D246" s="181"/>
      <c r="E246" s="181"/>
      <c r="F246" s="181"/>
      <c r="G246" s="181"/>
      <c r="H246" s="181"/>
      <c r="I246" s="181"/>
      <c r="J246" s="181"/>
      <c r="K246" s="181"/>
      <c r="L246" s="181"/>
      <c r="M246" s="181"/>
      <c r="N246" s="181"/>
      <c r="O246" s="181"/>
      <c r="P246" s="181"/>
      <c r="Q246" s="181"/>
      <c r="R246" s="181"/>
      <c r="S246" s="181"/>
      <c r="T246" s="181"/>
      <c r="U246" s="181"/>
      <c r="V246" s="181"/>
    </row>
    <row r="247" spans="1:22" ht="12">
      <c r="A247" s="180"/>
      <c r="B247" s="181"/>
      <c r="C247" s="180"/>
      <c r="D247" s="181"/>
      <c r="E247" s="181"/>
      <c r="F247" s="181"/>
      <c r="G247" s="181"/>
      <c r="H247" s="181"/>
      <c r="I247" s="181"/>
      <c r="J247" s="181"/>
      <c r="K247" s="181"/>
      <c r="L247" s="181"/>
      <c r="M247" s="181"/>
      <c r="N247" s="181"/>
      <c r="O247" s="181"/>
      <c r="P247" s="181"/>
      <c r="Q247" s="181"/>
      <c r="R247" s="181"/>
      <c r="S247" s="181"/>
      <c r="T247" s="181"/>
      <c r="U247" s="181"/>
      <c r="V247" s="181"/>
    </row>
    <row r="248" spans="1:22" ht="12">
      <c r="A248" s="180"/>
      <c r="B248" s="181"/>
      <c r="C248" s="180"/>
      <c r="D248" s="181"/>
      <c r="E248" s="181"/>
      <c r="F248" s="181"/>
      <c r="G248" s="181"/>
      <c r="H248" s="181"/>
      <c r="I248" s="181"/>
      <c r="J248" s="181"/>
      <c r="K248" s="181"/>
      <c r="L248" s="181"/>
      <c r="M248" s="181"/>
      <c r="N248" s="181"/>
      <c r="O248" s="181"/>
      <c r="P248" s="181"/>
      <c r="Q248" s="181"/>
      <c r="R248" s="181"/>
      <c r="S248" s="181"/>
      <c r="T248" s="181"/>
      <c r="U248" s="181"/>
      <c r="V248" s="181"/>
    </row>
    <row r="249" spans="1:22" ht="12">
      <c r="A249" s="180"/>
      <c r="B249" s="181"/>
      <c r="C249" s="180"/>
      <c r="D249" s="181"/>
      <c r="E249" s="181"/>
      <c r="F249" s="181"/>
      <c r="G249" s="181"/>
      <c r="H249" s="181"/>
      <c r="I249" s="181"/>
      <c r="J249" s="181"/>
      <c r="K249" s="181"/>
      <c r="L249" s="181"/>
      <c r="M249" s="181"/>
      <c r="N249" s="181"/>
      <c r="O249" s="181"/>
      <c r="P249" s="181"/>
      <c r="Q249" s="181"/>
      <c r="R249" s="181"/>
      <c r="S249" s="181"/>
      <c r="T249" s="181"/>
      <c r="U249" s="181"/>
      <c r="V249" s="181"/>
    </row>
    <row r="250" spans="1:22" ht="12">
      <c r="A250" s="180"/>
      <c r="B250" s="181"/>
      <c r="C250" s="180"/>
      <c r="D250" s="181"/>
      <c r="E250" s="181"/>
      <c r="F250" s="181"/>
      <c r="G250" s="181"/>
      <c r="H250" s="181"/>
      <c r="I250" s="181"/>
      <c r="J250" s="181"/>
      <c r="K250" s="181"/>
      <c r="L250" s="181"/>
      <c r="M250" s="181"/>
      <c r="N250" s="181"/>
      <c r="O250" s="181"/>
      <c r="P250" s="181"/>
      <c r="Q250" s="181"/>
      <c r="R250" s="181"/>
      <c r="S250" s="181"/>
      <c r="T250" s="181"/>
      <c r="U250" s="181"/>
      <c r="V250" s="181"/>
    </row>
    <row r="251" spans="1:22" ht="12">
      <c r="A251" s="180"/>
      <c r="B251" s="181"/>
      <c r="C251" s="180"/>
      <c r="D251" s="181"/>
      <c r="E251" s="181"/>
      <c r="F251" s="181"/>
      <c r="G251" s="181"/>
      <c r="H251" s="181"/>
      <c r="I251" s="181"/>
      <c r="J251" s="181"/>
      <c r="K251" s="181"/>
      <c r="L251" s="181"/>
      <c r="M251" s="181"/>
      <c r="N251" s="181"/>
      <c r="O251" s="181"/>
      <c r="P251" s="181"/>
      <c r="Q251" s="181"/>
      <c r="R251" s="181"/>
      <c r="S251" s="181"/>
      <c r="T251" s="181"/>
      <c r="U251" s="181"/>
      <c r="V251" s="181"/>
    </row>
    <row r="252" spans="1:22" ht="12">
      <c r="A252" s="180"/>
      <c r="B252" s="181"/>
      <c r="C252" s="180"/>
      <c r="D252" s="181"/>
      <c r="E252" s="181"/>
      <c r="F252" s="181"/>
      <c r="G252" s="181"/>
      <c r="H252" s="181"/>
      <c r="I252" s="181"/>
      <c r="J252" s="181"/>
      <c r="K252" s="181"/>
      <c r="L252" s="181"/>
      <c r="M252" s="181"/>
      <c r="N252" s="181"/>
      <c r="O252" s="181"/>
      <c r="P252" s="181"/>
      <c r="Q252" s="181"/>
      <c r="R252" s="181"/>
      <c r="S252" s="181"/>
      <c r="T252" s="181"/>
      <c r="U252" s="181"/>
      <c r="V252" s="181"/>
    </row>
    <row r="253" spans="1:22" ht="12">
      <c r="A253" s="180"/>
      <c r="B253" s="181"/>
      <c r="C253" s="180"/>
      <c r="D253" s="181"/>
      <c r="E253" s="181"/>
      <c r="F253" s="181"/>
      <c r="G253" s="181"/>
      <c r="H253" s="181"/>
      <c r="I253" s="181"/>
      <c r="J253" s="181"/>
      <c r="K253" s="181"/>
      <c r="L253" s="181"/>
      <c r="M253" s="181"/>
      <c r="N253" s="181"/>
      <c r="O253" s="181"/>
      <c r="P253" s="181"/>
      <c r="Q253" s="181"/>
      <c r="R253" s="181"/>
      <c r="S253" s="181"/>
      <c r="T253" s="181"/>
      <c r="U253" s="181"/>
      <c r="V253" s="181"/>
    </row>
    <row r="254" spans="1:22" ht="12">
      <c r="A254" s="180"/>
      <c r="B254" s="181"/>
      <c r="C254" s="180"/>
      <c r="D254" s="181"/>
      <c r="E254" s="181"/>
      <c r="F254" s="181"/>
      <c r="G254" s="181"/>
      <c r="H254" s="181"/>
      <c r="I254" s="181"/>
      <c r="J254" s="181"/>
      <c r="K254" s="181"/>
      <c r="L254" s="181"/>
      <c r="M254" s="181"/>
      <c r="N254" s="181"/>
      <c r="O254" s="181"/>
      <c r="P254" s="181"/>
      <c r="Q254" s="181"/>
      <c r="R254" s="181"/>
      <c r="S254" s="181"/>
      <c r="T254" s="181"/>
      <c r="U254" s="181"/>
      <c r="V254" s="181"/>
    </row>
    <row r="255" spans="1:22" ht="12">
      <c r="A255" s="180"/>
      <c r="B255" s="181"/>
      <c r="C255" s="180"/>
      <c r="D255" s="181"/>
      <c r="E255" s="181"/>
      <c r="F255" s="181"/>
      <c r="G255" s="181"/>
      <c r="H255" s="181"/>
      <c r="I255" s="181"/>
      <c r="J255" s="181"/>
      <c r="K255" s="181"/>
      <c r="L255" s="181"/>
      <c r="M255" s="181"/>
      <c r="N255" s="181"/>
      <c r="O255" s="181"/>
      <c r="P255" s="181"/>
      <c r="Q255" s="181"/>
      <c r="R255" s="181"/>
      <c r="S255" s="181"/>
      <c r="T255" s="181"/>
      <c r="U255" s="181"/>
      <c r="V255" s="181"/>
    </row>
    <row r="256" spans="1:22" ht="12">
      <c r="A256" s="180"/>
      <c r="B256" s="181"/>
      <c r="C256" s="180"/>
      <c r="D256" s="181"/>
      <c r="E256" s="181"/>
      <c r="F256" s="181"/>
      <c r="G256" s="181"/>
      <c r="H256" s="181"/>
      <c r="I256" s="181"/>
      <c r="J256" s="181"/>
      <c r="K256" s="181"/>
      <c r="L256" s="181"/>
      <c r="M256" s="181"/>
      <c r="N256" s="181"/>
      <c r="O256" s="181"/>
      <c r="P256" s="181"/>
      <c r="Q256" s="181"/>
      <c r="R256" s="181"/>
      <c r="S256" s="181"/>
      <c r="T256" s="181"/>
      <c r="U256" s="181"/>
      <c r="V256" s="181"/>
    </row>
    <row r="257" spans="1:22" ht="12">
      <c r="A257" s="180"/>
      <c r="B257" s="181"/>
      <c r="C257" s="180"/>
      <c r="D257" s="181"/>
      <c r="E257" s="181"/>
      <c r="F257" s="181"/>
      <c r="G257" s="181"/>
      <c r="H257" s="181"/>
      <c r="I257" s="181"/>
      <c r="J257" s="181"/>
      <c r="K257" s="181"/>
      <c r="L257" s="181"/>
      <c r="M257" s="181"/>
      <c r="N257" s="181"/>
      <c r="O257" s="181"/>
      <c r="P257" s="181"/>
      <c r="Q257" s="181"/>
      <c r="R257" s="181"/>
      <c r="S257" s="181"/>
      <c r="T257" s="181"/>
      <c r="U257" s="181"/>
      <c r="V257" s="181"/>
    </row>
    <row r="258" spans="1:22" ht="12">
      <c r="A258" s="180"/>
      <c r="B258" s="181"/>
      <c r="C258" s="180"/>
      <c r="D258" s="181"/>
      <c r="E258" s="181"/>
      <c r="F258" s="181"/>
      <c r="G258" s="181"/>
      <c r="H258" s="181"/>
      <c r="I258" s="181"/>
      <c r="J258" s="181"/>
      <c r="K258" s="181"/>
      <c r="L258" s="181"/>
      <c r="M258" s="181"/>
      <c r="N258" s="181"/>
      <c r="O258" s="181"/>
      <c r="P258" s="181"/>
      <c r="Q258" s="181"/>
      <c r="R258" s="181"/>
      <c r="S258" s="181"/>
      <c r="T258" s="181"/>
      <c r="U258" s="181"/>
      <c r="V258" s="181"/>
    </row>
    <row r="259" spans="1:22" ht="12">
      <c r="A259" s="180"/>
      <c r="B259" s="181"/>
      <c r="C259" s="180"/>
      <c r="D259" s="181"/>
      <c r="E259" s="181"/>
      <c r="F259" s="181"/>
      <c r="G259" s="181"/>
      <c r="H259" s="181"/>
      <c r="I259" s="181"/>
      <c r="J259" s="181"/>
      <c r="K259" s="181"/>
      <c r="L259" s="181"/>
      <c r="M259" s="181"/>
      <c r="N259" s="181"/>
      <c r="O259" s="181"/>
      <c r="P259" s="181"/>
      <c r="Q259" s="181"/>
      <c r="R259" s="181"/>
      <c r="S259" s="181"/>
      <c r="T259" s="181"/>
      <c r="U259" s="181"/>
      <c r="V259" s="181"/>
    </row>
    <row r="260" spans="1:22" ht="12">
      <c r="A260" s="180"/>
      <c r="B260" s="181"/>
      <c r="C260" s="180"/>
      <c r="D260" s="181"/>
      <c r="E260" s="181"/>
      <c r="F260" s="181"/>
      <c r="G260" s="181"/>
      <c r="H260" s="181"/>
      <c r="I260" s="181"/>
      <c r="J260" s="181"/>
      <c r="K260" s="181"/>
      <c r="L260" s="181"/>
      <c r="M260" s="181"/>
      <c r="N260" s="181"/>
      <c r="O260" s="181"/>
      <c r="P260" s="181"/>
      <c r="Q260" s="181"/>
      <c r="R260" s="181"/>
      <c r="S260" s="181"/>
      <c r="T260" s="181"/>
      <c r="U260" s="181"/>
      <c r="V260" s="181"/>
    </row>
    <row r="261" spans="1:22" ht="12">
      <c r="A261" s="180"/>
      <c r="B261" s="181"/>
      <c r="C261" s="180"/>
      <c r="D261" s="181"/>
      <c r="E261" s="181"/>
      <c r="F261" s="181"/>
      <c r="G261" s="181"/>
      <c r="H261" s="181"/>
      <c r="I261" s="181"/>
      <c r="J261" s="181"/>
      <c r="K261" s="181"/>
      <c r="L261" s="181"/>
      <c r="M261" s="181"/>
      <c r="N261" s="181"/>
      <c r="O261" s="181"/>
      <c r="P261" s="181"/>
      <c r="Q261" s="181"/>
      <c r="R261" s="181"/>
      <c r="S261" s="181"/>
      <c r="T261" s="181"/>
      <c r="U261" s="181"/>
      <c r="V261" s="181"/>
    </row>
    <row r="262" spans="1:22" ht="12">
      <c r="A262" s="180"/>
      <c r="B262" s="181"/>
      <c r="C262" s="180"/>
      <c r="D262" s="181"/>
      <c r="E262" s="181"/>
      <c r="F262" s="181"/>
      <c r="G262" s="181"/>
      <c r="H262" s="181"/>
      <c r="I262" s="181"/>
      <c r="J262" s="181"/>
      <c r="K262" s="181"/>
      <c r="L262" s="181"/>
      <c r="M262" s="181"/>
      <c r="N262" s="181"/>
      <c r="O262" s="181"/>
      <c r="P262" s="181"/>
      <c r="Q262" s="181"/>
      <c r="R262" s="181"/>
      <c r="S262" s="181"/>
      <c r="T262" s="181"/>
      <c r="U262" s="181"/>
      <c r="V262" s="181"/>
    </row>
    <row r="263" spans="1:22" ht="12">
      <c r="A263" s="180"/>
      <c r="B263" s="181"/>
      <c r="C263" s="180"/>
      <c r="D263" s="181"/>
      <c r="E263" s="181"/>
      <c r="F263" s="181"/>
      <c r="G263" s="181"/>
      <c r="H263" s="181"/>
      <c r="I263" s="181"/>
      <c r="J263" s="181"/>
      <c r="K263" s="181"/>
      <c r="L263" s="181"/>
      <c r="M263" s="181"/>
      <c r="N263" s="181"/>
      <c r="O263" s="181"/>
      <c r="P263" s="181"/>
      <c r="Q263" s="181"/>
      <c r="R263" s="181"/>
      <c r="S263" s="181"/>
      <c r="T263" s="181"/>
      <c r="U263" s="181"/>
      <c r="V263" s="181"/>
    </row>
    <row r="264" spans="1:22" ht="12">
      <c r="A264" s="180"/>
      <c r="B264" s="181"/>
      <c r="C264" s="180"/>
      <c r="D264" s="181"/>
      <c r="E264" s="181"/>
      <c r="F264" s="181"/>
      <c r="G264" s="181"/>
      <c r="H264" s="181"/>
      <c r="I264" s="181"/>
      <c r="J264" s="181"/>
      <c r="K264" s="181"/>
      <c r="L264" s="181"/>
      <c r="M264" s="181"/>
      <c r="N264" s="181"/>
      <c r="O264" s="181"/>
      <c r="P264" s="181"/>
      <c r="Q264" s="181"/>
      <c r="R264" s="181"/>
      <c r="S264" s="181"/>
      <c r="T264" s="181"/>
      <c r="U264" s="181"/>
      <c r="V264" s="181"/>
    </row>
    <row r="265" spans="1:22" ht="12">
      <c r="A265" s="180"/>
      <c r="B265" s="181"/>
      <c r="C265" s="180"/>
      <c r="D265" s="181"/>
      <c r="E265" s="181"/>
      <c r="F265" s="181"/>
      <c r="G265" s="181"/>
      <c r="H265" s="181"/>
      <c r="I265" s="181"/>
      <c r="J265" s="181"/>
      <c r="K265" s="181"/>
      <c r="L265" s="181"/>
      <c r="M265" s="181"/>
      <c r="N265" s="181"/>
      <c r="O265" s="181"/>
      <c r="P265" s="181"/>
      <c r="Q265" s="181"/>
      <c r="R265" s="181"/>
      <c r="S265" s="181"/>
      <c r="T265" s="181"/>
      <c r="U265" s="181"/>
      <c r="V265" s="181"/>
    </row>
    <row r="266" spans="1:22" ht="12">
      <c r="A266" s="180"/>
      <c r="B266" s="181"/>
      <c r="C266" s="180"/>
      <c r="D266" s="181"/>
      <c r="E266" s="181"/>
      <c r="F266" s="181"/>
      <c r="G266" s="181"/>
      <c r="H266" s="181"/>
      <c r="I266" s="181"/>
      <c r="J266" s="181"/>
      <c r="K266" s="181"/>
      <c r="L266" s="181"/>
      <c r="M266" s="181"/>
      <c r="N266" s="181"/>
      <c r="O266" s="181"/>
      <c r="P266" s="181"/>
      <c r="Q266" s="181"/>
      <c r="R266" s="181"/>
      <c r="S266" s="181"/>
      <c r="T266" s="181"/>
      <c r="U266" s="181"/>
      <c r="V266" s="181"/>
    </row>
    <row r="267" spans="1:22" ht="12">
      <c r="A267" s="180"/>
      <c r="B267" s="181"/>
      <c r="C267" s="180"/>
      <c r="D267" s="181"/>
      <c r="E267" s="181"/>
      <c r="F267" s="181"/>
      <c r="G267" s="181"/>
      <c r="H267" s="181"/>
      <c r="I267" s="181"/>
      <c r="J267" s="181"/>
      <c r="K267" s="181"/>
      <c r="L267" s="181"/>
      <c r="M267" s="181"/>
      <c r="N267" s="181"/>
      <c r="O267" s="181"/>
      <c r="P267" s="181"/>
      <c r="Q267" s="181"/>
      <c r="R267" s="181"/>
      <c r="S267" s="181"/>
      <c r="T267" s="181"/>
      <c r="U267" s="181"/>
      <c r="V267" s="181"/>
    </row>
    <row r="268" spans="1:22" ht="12">
      <c r="A268" s="180"/>
      <c r="B268" s="181"/>
      <c r="C268" s="180"/>
      <c r="D268" s="181"/>
      <c r="E268" s="181"/>
      <c r="F268" s="181"/>
      <c r="G268" s="181"/>
      <c r="H268" s="181"/>
      <c r="I268" s="181"/>
      <c r="J268" s="181"/>
      <c r="K268" s="181"/>
      <c r="L268" s="181"/>
      <c r="M268" s="181"/>
      <c r="N268" s="181"/>
      <c r="O268" s="181"/>
      <c r="P268" s="181"/>
      <c r="Q268" s="181"/>
      <c r="R268" s="181"/>
      <c r="S268" s="181"/>
      <c r="T268" s="181"/>
      <c r="U268" s="181"/>
      <c r="V268" s="181"/>
    </row>
    <row r="269" spans="1:22" ht="12">
      <c r="A269" s="180"/>
      <c r="B269" s="181"/>
      <c r="C269" s="180"/>
      <c r="D269" s="181"/>
      <c r="E269" s="181"/>
      <c r="F269" s="181"/>
      <c r="G269" s="181"/>
      <c r="H269" s="181"/>
      <c r="I269" s="181"/>
      <c r="J269" s="181"/>
      <c r="K269" s="181"/>
      <c r="L269" s="181"/>
      <c r="M269" s="181"/>
      <c r="N269" s="181"/>
      <c r="O269" s="181"/>
      <c r="P269" s="181"/>
      <c r="Q269" s="181"/>
      <c r="R269" s="181"/>
      <c r="S269" s="181"/>
      <c r="T269" s="181"/>
      <c r="U269" s="181"/>
      <c r="V269" s="181"/>
    </row>
    <row r="270" spans="1:22" ht="12">
      <c r="A270" s="180"/>
      <c r="B270" s="181"/>
      <c r="C270" s="180"/>
      <c r="D270" s="181"/>
      <c r="E270" s="181"/>
      <c r="F270" s="181"/>
      <c r="G270" s="181"/>
      <c r="H270" s="181"/>
      <c r="I270" s="181"/>
      <c r="J270" s="181"/>
      <c r="K270" s="181"/>
      <c r="L270" s="181"/>
      <c r="M270" s="181"/>
      <c r="N270" s="181"/>
      <c r="O270" s="181"/>
      <c r="P270" s="181"/>
      <c r="Q270" s="181"/>
      <c r="R270" s="181"/>
      <c r="S270" s="181"/>
      <c r="T270" s="181"/>
      <c r="U270" s="181"/>
      <c r="V270" s="181"/>
    </row>
    <row r="271" spans="1:22" ht="12">
      <c r="A271" s="180"/>
      <c r="B271" s="181"/>
      <c r="C271" s="180"/>
      <c r="D271" s="181"/>
      <c r="E271" s="181"/>
      <c r="F271" s="181"/>
      <c r="G271" s="181"/>
      <c r="H271" s="181"/>
      <c r="I271" s="181"/>
      <c r="J271" s="181"/>
      <c r="K271" s="181"/>
      <c r="L271" s="181"/>
      <c r="M271" s="181"/>
      <c r="N271" s="181"/>
      <c r="O271" s="181"/>
      <c r="P271" s="181"/>
      <c r="Q271" s="181"/>
      <c r="R271" s="181"/>
      <c r="S271" s="181"/>
      <c r="T271" s="181"/>
      <c r="U271" s="181"/>
      <c r="V271" s="181"/>
    </row>
    <row r="272" spans="1:22" ht="12">
      <c r="A272" s="180"/>
      <c r="B272" s="181"/>
      <c r="C272" s="180"/>
      <c r="D272" s="181"/>
      <c r="E272" s="181"/>
      <c r="F272" s="181"/>
      <c r="G272" s="181"/>
      <c r="H272" s="181"/>
      <c r="I272" s="181"/>
      <c r="J272" s="181"/>
      <c r="K272" s="181"/>
      <c r="L272" s="181"/>
      <c r="M272" s="181"/>
      <c r="N272" s="181"/>
      <c r="O272" s="181"/>
      <c r="P272" s="181"/>
      <c r="Q272" s="181"/>
      <c r="R272" s="181"/>
      <c r="S272" s="181"/>
      <c r="T272" s="181"/>
      <c r="U272" s="181"/>
      <c r="V272" s="181"/>
    </row>
    <row r="273" spans="1:22" ht="12">
      <c r="A273" s="180"/>
      <c r="B273" s="181"/>
      <c r="C273" s="180"/>
      <c r="D273" s="181"/>
      <c r="E273" s="181"/>
      <c r="F273" s="181"/>
      <c r="G273" s="181"/>
      <c r="H273" s="181"/>
      <c r="I273" s="181"/>
      <c r="J273" s="181"/>
      <c r="K273" s="181"/>
      <c r="L273" s="181"/>
      <c r="M273" s="181"/>
      <c r="N273" s="181"/>
      <c r="O273" s="181"/>
      <c r="P273" s="181"/>
      <c r="Q273" s="181"/>
      <c r="R273" s="181"/>
      <c r="S273" s="181"/>
      <c r="T273" s="181"/>
      <c r="U273" s="181"/>
      <c r="V273" s="181"/>
    </row>
    <row r="274" spans="1:22" ht="12">
      <c r="A274" s="180"/>
      <c r="B274" s="181"/>
      <c r="C274" s="180"/>
      <c r="D274" s="181"/>
      <c r="E274" s="181"/>
      <c r="F274" s="181"/>
      <c r="G274" s="181"/>
      <c r="H274" s="181"/>
      <c r="I274" s="181"/>
      <c r="J274" s="181"/>
      <c r="K274" s="181"/>
      <c r="L274" s="181"/>
      <c r="M274" s="181"/>
      <c r="N274" s="181"/>
      <c r="O274" s="181"/>
      <c r="P274" s="181"/>
      <c r="Q274" s="181"/>
      <c r="R274" s="181"/>
      <c r="S274" s="181"/>
      <c r="T274" s="181"/>
      <c r="U274" s="181"/>
      <c r="V274" s="181"/>
    </row>
    <row r="275" spans="1:22" ht="12">
      <c r="A275" s="180"/>
      <c r="B275" s="181"/>
      <c r="C275" s="180"/>
      <c r="D275" s="181"/>
      <c r="E275" s="181"/>
      <c r="F275" s="181"/>
      <c r="G275" s="181"/>
      <c r="H275" s="181"/>
      <c r="I275" s="181"/>
      <c r="J275" s="181"/>
      <c r="K275" s="181"/>
      <c r="L275" s="181"/>
      <c r="M275" s="181"/>
      <c r="N275" s="181"/>
      <c r="O275" s="181"/>
      <c r="P275" s="181"/>
      <c r="Q275" s="181"/>
      <c r="R275" s="181"/>
      <c r="S275" s="181"/>
      <c r="T275" s="181"/>
      <c r="U275" s="181"/>
      <c r="V275" s="181"/>
    </row>
    <row r="276" spans="1:22" ht="12">
      <c r="A276" s="180"/>
      <c r="B276" s="181"/>
      <c r="C276" s="180"/>
      <c r="D276" s="181"/>
      <c r="E276" s="181"/>
      <c r="F276" s="181"/>
      <c r="G276" s="181"/>
      <c r="H276" s="181"/>
      <c r="I276" s="181"/>
      <c r="J276" s="181"/>
      <c r="K276" s="181"/>
      <c r="L276" s="181"/>
      <c r="M276" s="181"/>
      <c r="N276" s="181"/>
      <c r="O276" s="181"/>
      <c r="P276" s="181"/>
      <c r="Q276" s="181"/>
      <c r="R276" s="181"/>
      <c r="S276" s="181"/>
      <c r="T276" s="181"/>
      <c r="U276" s="181"/>
      <c r="V276" s="181"/>
    </row>
    <row r="277" spans="1:22" ht="12">
      <c r="A277" s="180"/>
      <c r="B277" s="181"/>
      <c r="C277" s="180"/>
      <c r="D277" s="181"/>
      <c r="E277" s="181"/>
      <c r="F277" s="181"/>
      <c r="G277" s="181"/>
      <c r="H277" s="181"/>
      <c r="I277" s="181"/>
      <c r="J277" s="181"/>
      <c r="K277" s="181"/>
      <c r="L277" s="181"/>
      <c r="M277" s="181"/>
      <c r="N277" s="181"/>
      <c r="O277" s="181"/>
      <c r="P277" s="181"/>
      <c r="Q277" s="181"/>
      <c r="R277" s="181"/>
      <c r="S277" s="181"/>
      <c r="T277" s="181"/>
      <c r="U277" s="181"/>
      <c r="V277" s="181"/>
    </row>
    <row r="278" spans="1:22" ht="12">
      <c r="A278" s="180"/>
      <c r="B278" s="181"/>
      <c r="C278" s="180"/>
      <c r="D278" s="181"/>
      <c r="E278" s="181"/>
      <c r="F278" s="181"/>
      <c r="G278" s="181"/>
      <c r="H278" s="181"/>
      <c r="I278" s="181"/>
      <c r="J278" s="181"/>
      <c r="K278" s="181"/>
      <c r="L278" s="181"/>
      <c r="M278" s="181"/>
      <c r="N278" s="181"/>
      <c r="O278" s="181"/>
      <c r="P278" s="181"/>
      <c r="Q278" s="181"/>
      <c r="R278" s="181"/>
      <c r="S278" s="181"/>
      <c r="T278" s="181"/>
      <c r="U278" s="181"/>
      <c r="V278" s="181"/>
    </row>
    <row r="279" spans="1:22" ht="12">
      <c r="A279" s="180"/>
      <c r="B279" s="181"/>
      <c r="C279" s="180"/>
      <c r="D279" s="181"/>
      <c r="E279" s="181"/>
      <c r="F279" s="181"/>
      <c r="G279" s="181"/>
      <c r="H279" s="181"/>
      <c r="I279" s="181"/>
      <c r="J279" s="181"/>
      <c r="K279" s="181"/>
      <c r="L279" s="181"/>
      <c r="M279" s="181"/>
      <c r="N279" s="181"/>
      <c r="O279" s="181"/>
      <c r="P279" s="181"/>
      <c r="Q279" s="181"/>
      <c r="R279" s="181"/>
      <c r="S279" s="181"/>
      <c r="T279" s="181"/>
      <c r="U279" s="181"/>
      <c r="V279" s="181"/>
    </row>
    <row r="280" spans="1:22" ht="12">
      <c r="A280" s="180"/>
      <c r="B280" s="181"/>
      <c r="C280" s="180"/>
      <c r="D280" s="181"/>
      <c r="E280" s="181"/>
      <c r="F280" s="181"/>
      <c r="G280" s="181"/>
      <c r="H280" s="181"/>
      <c r="I280" s="181"/>
      <c r="J280" s="181"/>
      <c r="K280" s="181"/>
      <c r="L280" s="181"/>
      <c r="M280" s="181"/>
      <c r="N280" s="181"/>
      <c r="O280" s="181"/>
      <c r="P280" s="181"/>
      <c r="Q280" s="181"/>
      <c r="R280" s="181"/>
      <c r="S280" s="181"/>
      <c r="T280" s="181"/>
      <c r="U280" s="181"/>
      <c r="V280" s="181"/>
    </row>
    <row r="281" spans="1:22" ht="12">
      <c r="A281" s="180"/>
      <c r="B281" s="181"/>
      <c r="C281" s="180"/>
      <c r="D281" s="181"/>
      <c r="E281" s="181"/>
      <c r="F281" s="181"/>
      <c r="G281" s="181"/>
      <c r="H281" s="181"/>
      <c r="I281" s="181"/>
      <c r="J281" s="181"/>
      <c r="K281" s="181"/>
      <c r="L281" s="181"/>
      <c r="M281" s="181"/>
      <c r="N281" s="181"/>
      <c r="O281" s="181"/>
      <c r="P281" s="181"/>
      <c r="Q281" s="181"/>
      <c r="R281" s="181"/>
      <c r="S281" s="181"/>
      <c r="T281" s="181"/>
      <c r="U281" s="181"/>
      <c r="V281" s="181"/>
    </row>
    <row r="282" spans="1:22" ht="12">
      <c r="A282" s="180"/>
      <c r="B282" s="181"/>
      <c r="C282" s="180"/>
      <c r="D282" s="181"/>
      <c r="E282" s="181"/>
      <c r="F282" s="181"/>
      <c r="G282" s="181"/>
      <c r="H282" s="181"/>
      <c r="I282" s="181"/>
      <c r="J282" s="181"/>
      <c r="K282" s="181"/>
      <c r="L282" s="181"/>
      <c r="M282" s="181"/>
      <c r="N282" s="181"/>
      <c r="O282" s="181"/>
      <c r="P282" s="181"/>
      <c r="Q282" s="181"/>
      <c r="R282" s="181"/>
      <c r="S282" s="181"/>
      <c r="T282" s="181"/>
      <c r="U282" s="181"/>
      <c r="V282" s="181"/>
    </row>
    <row r="283" spans="1:22" ht="12">
      <c r="A283" s="180"/>
      <c r="B283" s="181"/>
      <c r="C283" s="180"/>
      <c r="D283" s="181"/>
      <c r="E283" s="181"/>
      <c r="F283" s="181"/>
      <c r="G283" s="181"/>
      <c r="H283" s="181"/>
      <c r="I283" s="181"/>
      <c r="J283" s="181"/>
      <c r="K283" s="181"/>
      <c r="L283" s="181"/>
      <c r="M283" s="181"/>
      <c r="N283" s="181"/>
      <c r="O283" s="181"/>
      <c r="P283" s="181"/>
      <c r="Q283" s="181"/>
      <c r="R283" s="181"/>
      <c r="S283" s="181"/>
      <c r="T283" s="181"/>
      <c r="U283" s="181"/>
      <c r="V283" s="181"/>
    </row>
    <row r="284" spans="1:22" ht="12">
      <c r="A284" s="180"/>
      <c r="B284" s="181"/>
      <c r="C284" s="180"/>
      <c r="D284" s="181"/>
      <c r="E284" s="181"/>
      <c r="F284" s="181"/>
      <c r="G284" s="181"/>
      <c r="H284" s="181"/>
      <c r="I284" s="181"/>
      <c r="J284" s="181"/>
      <c r="K284" s="181"/>
      <c r="L284" s="181"/>
      <c r="M284" s="181"/>
      <c r="N284" s="181"/>
      <c r="O284" s="181"/>
      <c r="P284" s="181"/>
      <c r="Q284" s="181"/>
      <c r="R284" s="181"/>
      <c r="S284" s="181"/>
      <c r="T284" s="181"/>
      <c r="U284" s="181"/>
      <c r="V284" s="181"/>
    </row>
    <row r="285" spans="1:22" ht="12">
      <c r="A285" s="180"/>
      <c r="B285" s="181"/>
      <c r="C285" s="180"/>
      <c r="D285" s="181"/>
      <c r="E285" s="181"/>
      <c r="F285" s="181"/>
      <c r="G285" s="181"/>
      <c r="H285" s="181"/>
      <c r="I285" s="181"/>
      <c r="J285" s="181"/>
      <c r="K285" s="181"/>
      <c r="L285" s="181"/>
      <c r="M285" s="181"/>
      <c r="N285" s="181"/>
      <c r="O285" s="181"/>
      <c r="P285" s="181"/>
      <c r="Q285" s="181"/>
      <c r="R285" s="181"/>
      <c r="S285" s="181"/>
      <c r="T285" s="181"/>
      <c r="U285" s="181"/>
      <c r="V285" s="181"/>
    </row>
    <row r="286" spans="1:22" ht="12">
      <c r="A286" s="180"/>
      <c r="B286" s="181"/>
      <c r="C286" s="180"/>
      <c r="D286" s="181"/>
      <c r="E286" s="181"/>
      <c r="F286" s="181"/>
      <c r="G286" s="181"/>
      <c r="H286" s="181"/>
      <c r="I286" s="181"/>
      <c r="J286" s="181"/>
      <c r="K286" s="181"/>
      <c r="L286" s="181"/>
      <c r="M286" s="181"/>
      <c r="N286" s="181"/>
      <c r="O286" s="181"/>
      <c r="P286" s="181"/>
      <c r="Q286" s="181"/>
      <c r="R286" s="181"/>
      <c r="S286" s="181"/>
      <c r="T286" s="181"/>
      <c r="U286" s="181"/>
      <c r="V286" s="181"/>
    </row>
    <row r="287" spans="1:22" ht="12">
      <c r="A287" s="180"/>
      <c r="B287" s="181"/>
      <c r="C287" s="180"/>
      <c r="D287" s="181"/>
      <c r="E287" s="181"/>
      <c r="F287" s="181"/>
      <c r="G287" s="181"/>
      <c r="H287" s="181"/>
      <c r="I287" s="181"/>
      <c r="J287" s="181"/>
      <c r="K287" s="181"/>
      <c r="L287" s="181"/>
      <c r="M287" s="181"/>
      <c r="N287" s="181"/>
      <c r="O287" s="181"/>
      <c r="P287" s="181"/>
      <c r="Q287" s="181"/>
      <c r="R287" s="181"/>
      <c r="S287" s="181"/>
      <c r="T287" s="181"/>
      <c r="U287" s="181"/>
      <c r="V287" s="181"/>
    </row>
    <row r="288" spans="1:22" ht="12">
      <c r="A288" s="180"/>
      <c r="B288" s="181"/>
      <c r="C288" s="180"/>
      <c r="D288" s="181"/>
      <c r="E288" s="181"/>
      <c r="F288" s="181"/>
      <c r="G288" s="181"/>
      <c r="H288" s="181"/>
      <c r="I288" s="181"/>
      <c r="J288" s="181"/>
      <c r="K288" s="181"/>
      <c r="L288" s="181"/>
      <c r="M288" s="181"/>
      <c r="N288" s="181"/>
      <c r="O288" s="181"/>
      <c r="P288" s="181"/>
      <c r="Q288" s="181"/>
      <c r="R288" s="181"/>
      <c r="S288" s="181"/>
      <c r="T288" s="181"/>
      <c r="U288" s="181"/>
      <c r="V288" s="181"/>
    </row>
    <row r="289" spans="1:22" ht="12">
      <c r="A289" s="180"/>
      <c r="B289" s="181"/>
      <c r="C289" s="180"/>
      <c r="D289" s="181"/>
      <c r="E289" s="181"/>
      <c r="F289" s="181"/>
      <c r="G289" s="181"/>
      <c r="H289" s="181"/>
      <c r="I289" s="181"/>
      <c r="J289" s="181"/>
      <c r="K289" s="181"/>
      <c r="L289" s="181"/>
      <c r="M289" s="181"/>
      <c r="N289" s="181"/>
      <c r="O289" s="181"/>
      <c r="P289" s="181"/>
      <c r="Q289" s="181"/>
      <c r="R289" s="181"/>
      <c r="S289" s="181"/>
      <c r="T289" s="181"/>
      <c r="U289" s="181"/>
      <c r="V289" s="181"/>
    </row>
    <row r="290" spans="1:22" ht="12">
      <c r="A290" s="180"/>
      <c r="B290" s="181"/>
      <c r="C290" s="180"/>
      <c r="D290" s="181"/>
      <c r="E290" s="181"/>
      <c r="F290" s="181"/>
      <c r="G290" s="181"/>
      <c r="H290" s="181"/>
      <c r="I290" s="181"/>
      <c r="J290" s="181"/>
      <c r="K290" s="181"/>
      <c r="L290" s="181"/>
      <c r="M290" s="181"/>
      <c r="N290" s="181"/>
      <c r="O290" s="181"/>
      <c r="P290" s="181"/>
      <c r="Q290" s="181"/>
      <c r="R290" s="181"/>
      <c r="S290" s="181"/>
      <c r="T290" s="181"/>
      <c r="U290" s="181"/>
      <c r="V290" s="181"/>
    </row>
    <row r="291" spans="1:22" ht="12">
      <c r="A291" s="180"/>
      <c r="B291" s="181"/>
      <c r="C291" s="180"/>
      <c r="D291" s="181"/>
      <c r="E291" s="181"/>
      <c r="F291" s="181"/>
      <c r="G291" s="181"/>
      <c r="H291" s="181"/>
      <c r="I291" s="181"/>
      <c r="J291" s="181"/>
      <c r="K291" s="181"/>
      <c r="L291" s="181"/>
      <c r="M291" s="181"/>
      <c r="N291" s="181"/>
      <c r="O291" s="181"/>
      <c r="P291" s="181"/>
      <c r="Q291" s="181"/>
      <c r="R291" s="181"/>
      <c r="S291" s="181"/>
      <c r="T291" s="181"/>
      <c r="U291" s="181"/>
      <c r="V291" s="181"/>
    </row>
    <row r="292" spans="1:22" ht="12">
      <c r="A292" s="180"/>
      <c r="B292" s="181"/>
      <c r="C292" s="180"/>
      <c r="D292" s="181"/>
      <c r="E292" s="181"/>
      <c r="F292" s="181"/>
      <c r="G292" s="181"/>
      <c r="H292" s="181"/>
      <c r="I292" s="181"/>
      <c r="J292" s="181"/>
      <c r="K292" s="181"/>
      <c r="L292" s="181"/>
      <c r="M292" s="181"/>
      <c r="N292" s="181"/>
      <c r="O292" s="181"/>
      <c r="P292" s="181"/>
      <c r="Q292" s="181"/>
      <c r="R292" s="181"/>
      <c r="S292" s="181"/>
      <c r="T292" s="181"/>
      <c r="U292" s="181"/>
      <c r="V292" s="181"/>
    </row>
    <row r="293" spans="1:22" ht="12">
      <c r="A293" s="180"/>
      <c r="B293" s="181"/>
      <c r="C293" s="180"/>
      <c r="D293" s="181"/>
      <c r="E293" s="181"/>
      <c r="F293" s="181"/>
      <c r="G293" s="181"/>
      <c r="H293" s="181"/>
      <c r="I293" s="181"/>
      <c r="J293" s="181"/>
      <c r="K293" s="181"/>
      <c r="L293" s="181"/>
      <c r="M293" s="181"/>
      <c r="N293" s="181"/>
      <c r="O293" s="181"/>
      <c r="P293" s="181"/>
      <c r="Q293" s="181"/>
      <c r="R293" s="181"/>
      <c r="S293" s="181"/>
      <c r="T293" s="181"/>
      <c r="U293" s="181"/>
      <c r="V293" s="181"/>
    </row>
    <row r="294" spans="1:22" ht="12">
      <c r="A294" s="180"/>
      <c r="B294" s="181"/>
      <c r="C294" s="180"/>
      <c r="D294" s="181"/>
      <c r="E294" s="181"/>
      <c r="F294" s="181"/>
      <c r="G294" s="181"/>
      <c r="H294" s="181"/>
      <c r="I294" s="181"/>
      <c r="J294" s="181"/>
      <c r="K294" s="181"/>
      <c r="L294" s="181"/>
      <c r="M294" s="181"/>
      <c r="N294" s="181"/>
      <c r="O294" s="181"/>
      <c r="P294" s="181"/>
      <c r="Q294" s="181"/>
      <c r="R294" s="181"/>
      <c r="S294" s="181"/>
      <c r="T294" s="181"/>
      <c r="U294" s="181"/>
      <c r="V294" s="181"/>
    </row>
    <row r="295" spans="1:22" ht="12">
      <c r="A295" s="180"/>
      <c r="B295" s="181"/>
      <c r="C295" s="180"/>
      <c r="D295" s="181"/>
      <c r="E295" s="181"/>
      <c r="F295" s="181"/>
      <c r="G295" s="181"/>
      <c r="H295" s="181"/>
      <c r="I295" s="181"/>
      <c r="J295" s="181"/>
      <c r="K295" s="181"/>
      <c r="L295" s="181"/>
      <c r="M295" s="181"/>
      <c r="N295" s="181"/>
      <c r="O295" s="181"/>
      <c r="P295" s="181"/>
      <c r="Q295" s="181"/>
      <c r="R295" s="181"/>
      <c r="S295" s="181"/>
      <c r="T295" s="181"/>
      <c r="U295" s="181"/>
      <c r="V295" s="181"/>
    </row>
    <row r="296" spans="1:22" ht="12">
      <c r="A296" s="180"/>
      <c r="B296" s="181"/>
      <c r="C296" s="180"/>
      <c r="D296" s="181"/>
      <c r="E296" s="181"/>
      <c r="F296" s="181"/>
      <c r="G296" s="181"/>
      <c r="H296" s="181"/>
      <c r="I296" s="181"/>
      <c r="J296" s="181"/>
      <c r="K296" s="181"/>
      <c r="L296" s="181"/>
      <c r="M296" s="181"/>
      <c r="N296" s="181"/>
      <c r="O296" s="181"/>
      <c r="P296" s="181"/>
      <c r="Q296" s="181"/>
      <c r="R296" s="181"/>
      <c r="S296" s="181"/>
      <c r="T296" s="181"/>
      <c r="U296" s="181"/>
      <c r="V296" s="181"/>
    </row>
    <row r="297" spans="1:22" ht="12">
      <c r="A297" s="180"/>
      <c r="B297" s="181"/>
      <c r="C297" s="180"/>
      <c r="D297" s="181"/>
      <c r="E297" s="181"/>
      <c r="F297" s="181"/>
      <c r="G297" s="181"/>
      <c r="H297" s="181"/>
      <c r="I297" s="181"/>
      <c r="J297" s="181"/>
      <c r="K297" s="181"/>
      <c r="L297" s="181"/>
      <c r="M297" s="181"/>
      <c r="N297" s="181"/>
      <c r="O297" s="181"/>
      <c r="P297" s="181"/>
      <c r="Q297" s="181"/>
      <c r="R297" s="181"/>
      <c r="S297" s="181"/>
      <c r="T297" s="181"/>
      <c r="U297" s="181"/>
      <c r="V297" s="181"/>
    </row>
    <row r="298" spans="1:22" ht="12">
      <c r="A298" s="180"/>
      <c r="B298" s="181"/>
      <c r="C298" s="180"/>
      <c r="D298" s="181"/>
      <c r="E298" s="181"/>
      <c r="F298" s="181"/>
      <c r="G298" s="181"/>
      <c r="H298" s="181"/>
      <c r="I298" s="181"/>
      <c r="J298" s="181"/>
      <c r="K298" s="181"/>
      <c r="L298" s="181"/>
      <c r="M298" s="181"/>
      <c r="N298" s="181"/>
      <c r="O298" s="181"/>
      <c r="P298" s="181"/>
      <c r="Q298" s="181"/>
      <c r="R298" s="181"/>
      <c r="S298" s="181"/>
      <c r="T298" s="181"/>
      <c r="U298" s="181"/>
      <c r="V298" s="181"/>
    </row>
    <row r="299" spans="1:22" ht="12">
      <c r="A299" s="180"/>
      <c r="B299" s="181"/>
      <c r="C299" s="180"/>
      <c r="D299" s="181"/>
      <c r="E299" s="181"/>
      <c r="F299" s="181"/>
      <c r="G299" s="181"/>
      <c r="H299" s="181"/>
      <c r="I299" s="181"/>
      <c r="J299" s="181"/>
      <c r="K299" s="181"/>
      <c r="L299" s="181"/>
      <c r="M299" s="181"/>
      <c r="N299" s="181"/>
      <c r="O299" s="181"/>
      <c r="P299" s="181"/>
      <c r="Q299" s="181"/>
      <c r="R299" s="181"/>
      <c r="S299" s="181"/>
      <c r="T299" s="181"/>
      <c r="U299" s="181"/>
      <c r="V299" s="181"/>
    </row>
    <row r="300" spans="1:22" ht="12">
      <c r="A300" s="180"/>
      <c r="B300" s="181"/>
      <c r="C300" s="180"/>
      <c r="D300" s="181"/>
      <c r="E300" s="181"/>
      <c r="F300" s="181"/>
      <c r="G300" s="181"/>
      <c r="H300" s="181"/>
      <c r="I300" s="181"/>
      <c r="J300" s="181"/>
      <c r="K300" s="181"/>
      <c r="L300" s="181"/>
      <c r="M300" s="181"/>
      <c r="N300" s="181"/>
      <c r="O300" s="181"/>
      <c r="P300" s="181"/>
      <c r="Q300" s="181"/>
      <c r="R300" s="181"/>
      <c r="S300" s="181"/>
      <c r="T300" s="181"/>
      <c r="U300" s="181"/>
      <c r="V300" s="181"/>
    </row>
    <row r="301" spans="1:22" ht="12">
      <c r="A301" s="180"/>
      <c r="B301" s="181"/>
      <c r="C301" s="180"/>
      <c r="D301" s="181"/>
      <c r="E301" s="181"/>
      <c r="F301" s="181"/>
      <c r="G301" s="181"/>
      <c r="H301" s="181"/>
      <c r="I301" s="181"/>
      <c r="J301" s="181"/>
      <c r="K301" s="181"/>
      <c r="L301" s="181"/>
      <c r="M301" s="181"/>
      <c r="N301" s="181"/>
      <c r="O301" s="181"/>
      <c r="P301" s="181"/>
      <c r="Q301" s="181"/>
      <c r="R301" s="181"/>
      <c r="S301" s="181"/>
      <c r="T301" s="181"/>
      <c r="U301" s="181"/>
      <c r="V301" s="181"/>
    </row>
    <row r="302" spans="1:22" ht="12">
      <c r="A302" s="180"/>
      <c r="B302" s="181"/>
      <c r="C302" s="180"/>
      <c r="D302" s="181"/>
      <c r="E302" s="181"/>
      <c r="F302" s="181"/>
      <c r="G302" s="181"/>
      <c r="H302" s="181"/>
      <c r="I302" s="181"/>
      <c r="J302" s="181"/>
      <c r="K302" s="181"/>
      <c r="L302" s="181"/>
      <c r="M302" s="181"/>
      <c r="N302" s="181"/>
      <c r="O302" s="181"/>
      <c r="P302" s="181"/>
      <c r="Q302" s="181"/>
      <c r="R302" s="181"/>
      <c r="S302" s="181"/>
      <c r="T302" s="181"/>
      <c r="U302" s="181"/>
      <c r="V302" s="181"/>
    </row>
    <row r="303" spans="1:22" ht="12">
      <c r="A303" s="180"/>
      <c r="B303" s="181"/>
      <c r="C303" s="180"/>
      <c r="D303" s="181"/>
      <c r="E303" s="181"/>
      <c r="F303" s="181"/>
      <c r="G303" s="181"/>
      <c r="H303" s="181"/>
      <c r="I303" s="181"/>
      <c r="J303" s="181"/>
      <c r="K303" s="181"/>
      <c r="L303" s="181"/>
      <c r="M303" s="181"/>
      <c r="N303" s="181"/>
      <c r="O303" s="181"/>
      <c r="P303" s="181"/>
      <c r="Q303" s="181"/>
      <c r="R303" s="181"/>
      <c r="S303" s="181"/>
      <c r="T303" s="181"/>
      <c r="U303" s="181"/>
      <c r="V303" s="181"/>
    </row>
    <row r="304" spans="1:22" ht="12">
      <c r="A304" s="180"/>
      <c r="B304" s="181"/>
      <c r="C304" s="180"/>
      <c r="D304" s="181"/>
      <c r="E304" s="181"/>
      <c r="F304" s="181"/>
      <c r="G304" s="181"/>
      <c r="H304" s="181"/>
      <c r="I304" s="181"/>
      <c r="J304" s="181"/>
      <c r="K304" s="181"/>
      <c r="L304" s="181"/>
      <c r="M304" s="181"/>
      <c r="N304" s="181"/>
      <c r="O304" s="181"/>
      <c r="P304" s="181"/>
      <c r="Q304" s="181"/>
      <c r="R304" s="181"/>
      <c r="S304" s="181"/>
      <c r="T304" s="181"/>
      <c r="U304" s="181"/>
      <c r="V304" s="181"/>
    </row>
    <row r="305" spans="1:22" ht="12">
      <c r="A305" s="180"/>
      <c r="B305" s="181"/>
      <c r="C305" s="180"/>
      <c r="D305" s="181"/>
      <c r="E305" s="181"/>
      <c r="F305" s="181"/>
      <c r="G305" s="181"/>
      <c r="H305" s="181"/>
      <c r="I305" s="181"/>
      <c r="J305" s="181"/>
      <c r="K305" s="181"/>
      <c r="L305" s="181"/>
      <c r="M305" s="181"/>
      <c r="N305" s="181"/>
      <c r="O305" s="181"/>
      <c r="P305" s="181"/>
      <c r="Q305" s="181"/>
      <c r="R305" s="181"/>
      <c r="S305" s="181"/>
      <c r="T305" s="181"/>
      <c r="U305" s="181"/>
      <c r="V305" s="181"/>
    </row>
    <row r="306" spans="1:22" ht="12">
      <c r="A306" s="180"/>
      <c r="B306" s="181"/>
      <c r="C306" s="180"/>
      <c r="D306" s="181"/>
      <c r="E306" s="181"/>
      <c r="F306" s="181"/>
      <c r="G306" s="181"/>
      <c r="H306" s="181"/>
      <c r="I306" s="181"/>
      <c r="J306" s="181"/>
      <c r="K306" s="181"/>
      <c r="L306" s="181"/>
      <c r="M306" s="181"/>
      <c r="N306" s="181"/>
      <c r="O306" s="181"/>
      <c r="P306" s="181"/>
      <c r="Q306" s="181"/>
      <c r="R306" s="181"/>
      <c r="S306" s="181"/>
      <c r="T306" s="181"/>
      <c r="U306" s="181"/>
      <c r="V306" s="181"/>
    </row>
    <row r="307" spans="1:22" ht="12">
      <c r="A307" s="180"/>
      <c r="B307" s="181"/>
      <c r="C307" s="180"/>
      <c r="D307" s="181"/>
      <c r="E307" s="181"/>
      <c r="F307" s="181"/>
      <c r="G307" s="181"/>
      <c r="H307" s="181"/>
      <c r="I307" s="181"/>
      <c r="J307" s="181"/>
      <c r="K307" s="181"/>
      <c r="L307" s="181"/>
      <c r="M307" s="181"/>
      <c r="N307" s="181"/>
      <c r="O307" s="181"/>
      <c r="P307" s="181"/>
      <c r="Q307" s="181"/>
      <c r="R307" s="181"/>
      <c r="S307" s="181"/>
      <c r="T307" s="181"/>
      <c r="U307" s="181"/>
      <c r="V307" s="181"/>
    </row>
    <row r="308" spans="1:22" ht="12">
      <c r="A308" s="180"/>
      <c r="B308" s="181"/>
      <c r="C308" s="180"/>
      <c r="D308" s="181"/>
      <c r="E308" s="181"/>
      <c r="F308" s="181"/>
      <c r="G308" s="181"/>
      <c r="H308" s="181"/>
      <c r="I308" s="181"/>
      <c r="J308" s="181"/>
      <c r="K308" s="181"/>
      <c r="L308" s="181"/>
      <c r="M308" s="181"/>
      <c r="N308" s="181"/>
      <c r="O308" s="181"/>
      <c r="P308" s="181"/>
      <c r="Q308" s="181"/>
      <c r="R308" s="181"/>
      <c r="S308" s="181"/>
      <c r="T308" s="181"/>
      <c r="U308" s="181"/>
      <c r="V308" s="181"/>
    </row>
    <row r="309" spans="1:22" ht="12">
      <c r="A309" s="180"/>
      <c r="B309" s="181"/>
      <c r="C309" s="180"/>
      <c r="D309" s="181"/>
      <c r="E309" s="181"/>
      <c r="F309" s="181"/>
      <c r="G309" s="181"/>
      <c r="H309" s="181"/>
      <c r="I309" s="181"/>
      <c r="J309" s="181"/>
      <c r="K309" s="181"/>
      <c r="L309" s="181"/>
      <c r="M309" s="181"/>
      <c r="N309" s="181"/>
      <c r="O309" s="181"/>
      <c r="P309" s="181"/>
      <c r="Q309" s="181"/>
      <c r="R309" s="181"/>
      <c r="S309" s="181"/>
      <c r="T309" s="181"/>
      <c r="U309" s="181"/>
      <c r="V309" s="181"/>
    </row>
    <row r="310" spans="1:22" ht="12">
      <c r="A310" s="180"/>
      <c r="B310" s="181"/>
      <c r="C310" s="180"/>
      <c r="D310" s="181"/>
      <c r="E310" s="181"/>
      <c r="F310" s="181"/>
      <c r="G310" s="181"/>
      <c r="H310" s="181"/>
      <c r="I310" s="181"/>
      <c r="J310" s="181"/>
      <c r="K310" s="181"/>
      <c r="L310" s="181"/>
      <c r="M310" s="181"/>
      <c r="N310" s="181"/>
      <c r="O310" s="181"/>
      <c r="P310" s="181"/>
      <c r="Q310" s="181"/>
      <c r="R310" s="181"/>
      <c r="S310" s="181"/>
      <c r="T310" s="181"/>
      <c r="U310" s="181"/>
      <c r="V310" s="181"/>
    </row>
    <row r="311" spans="1:22" ht="12">
      <c r="A311" s="180"/>
      <c r="B311" s="181"/>
      <c r="C311" s="180"/>
      <c r="D311" s="181"/>
      <c r="E311" s="181"/>
      <c r="F311" s="181"/>
      <c r="G311" s="181"/>
      <c r="H311" s="181"/>
      <c r="I311" s="181"/>
      <c r="J311" s="181"/>
      <c r="K311" s="181"/>
      <c r="L311" s="181"/>
      <c r="M311" s="181"/>
      <c r="N311" s="181"/>
      <c r="O311" s="181"/>
      <c r="P311" s="181"/>
      <c r="Q311" s="181"/>
      <c r="R311" s="181"/>
      <c r="S311" s="181"/>
      <c r="T311" s="181"/>
      <c r="U311" s="181"/>
      <c r="V311" s="181"/>
    </row>
    <row r="312" spans="1:22" ht="12">
      <c r="A312" s="180"/>
      <c r="B312" s="181"/>
      <c r="C312" s="180"/>
      <c r="D312" s="181"/>
      <c r="E312" s="181"/>
      <c r="F312" s="181"/>
      <c r="G312" s="181"/>
      <c r="H312" s="181"/>
      <c r="I312" s="181"/>
      <c r="J312" s="181"/>
      <c r="K312" s="181"/>
      <c r="L312" s="181"/>
      <c r="M312" s="181"/>
      <c r="N312" s="181"/>
      <c r="O312" s="181"/>
      <c r="P312" s="181"/>
      <c r="Q312" s="181"/>
      <c r="R312" s="181"/>
      <c r="S312" s="181"/>
      <c r="T312" s="181"/>
      <c r="U312" s="181"/>
      <c r="V312" s="181"/>
    </row>
    <row r="313" spans="1:22" ht="12">
      <c r="A313" s="180"/>
      <c r="B313" s="181"/>
      <c r="C313" s="180"/>
      <c r="D313" s="181"/>
      <c r="E313" s="181"/>
      <c r="F313" s="181"/>
      <c r="G313" s="181"/>
      <c r="H313" s="181"/>
      <c r="I313" s="181"/>
      <c r="J313" s="181"/>
      <c r="K313" s="181"/>
      <c r="L313" s="181"/>
      <c r="M313" s="181"/>
      <c r="N313" s="181"/>
      <c r="O313" s="181"/>
      <c r="P313" s="181"/>
      <c r="Q313" s="181"/>
      <c r="R313" s="181"/>
      <c r="S313" s="181"/>
      <c r="T313" s="181"/>
      <c r="U313" s="181"/>
      <c r="V313" s="181"/>
    </row>
    <row r="314" spans="1:22" ht="12">
      <c r="A314" s="180"/>
      <c r="B314" s="181"/>
      <c r="C314" s="180"/>
      <c r="D314" s="181"/>
      <c r="E314" s="181"/>
      <c r="F314" s="181"/>
      <c r="G314" s="181"/>
      <c r="H314" s="181"/>
      <c r="I314" s="181"/>
      <c r="J314" s="181"/>
      <c r="K314" s="181"/>
      <c r="L314" s="181"/>
      <c r="M314" s="181"/>
      <c r="N314" s="181"/>
      <c r="O314" s="181"/>
      <c r="P314" s="181"/>
      <c r="Q314" s="181"/>
      <c r="R314" s="181"/>
      <c r="S314" s="181"/>
      <c r="T314" s="181"/>
      <c r="U314" s="181"/>
      <c r="V314" s="181"/>
    </row>
    <row r="315" spans="1:22" ht="12">
      <c r="A315" s="180"/>
      <c r="B315" s="181"/>
      <c r="C315" s="180"/>
      <c r="D315" s="181"/>
      <c r="E315" s="181"/>
      <c r="F315" s="181"/>
      <c r="G315" s="181"/>
      <c r="H315" s="181"/>
      <c r="I315" s="181"/>
      <c r="J315" s="181"/>
      <c r="K315" s="181"/>
      <c r="L315" s="181"/>
      <c r="M315" s="181"/>
      <c r="N315" s="181"/>
      <c r="O315" s="181"/>
      <c r="P315" s="181"/>
      <c r="Q315" s="181"/>
      <c r="R315" s="181"/>
      <c r="S315" s="181"/>
      <c r="T315" s="181"/>
      <c r="U315" s="181"/>
      <c r="V315" s="181"/>
    </row>
    <row r="316" spans="1:22" ht="12">
      <c r="A316" s="180"/>
      <c r="B316" s="181"/>
      <c r="C316" s="180"/>
      <c r="D316" s="181"/>
      <c r="E316" s="181"/>
      <c r="F316" s="181"/>
      <c r="G316" s="181"/>
      <c r="H316" s="181"/>
      <c r="I316" s="181"/>
      <c r="J316" s="181"/>
      <c r="K316" s="181"/>
      <c r="L316" s="181"/>
      <c r="M316" s="181"/>
      <c r="N316" s="181"/>
      <c r="O316" s="181"/>
      <c r="P316" s="181"/>
      <c r="Q316" s="181"/>
      <c r="R316" s="181"/>
      <c r="S316" s="181"/>
      <c r="T316" s="181"/>
      <c r="U316" s="181"/>
      <c r="V316" s="181"/>
    </row>
    <row r="317" spans="1:22" ht="12">
      <c r="A317" s="180"/>
      <c r="B317" s="181"/>
      <c r="C317" s="180"/>
      <c r="D317" s="181"/>
      <c r="E317" s="181"/>
      <c r="F317" s="181"/>
      <c r="G317" s="181"/>
      <c r="H317" s="181"/>
      <c r="I317" s="181"/>
      <c r="J317" s="181"/>
      <c r="K317" s="181"/>
      <c r="L317" s="181"/>
      <c r="M317" s="181"/>
      <c r="N317" s="181"/>
      <c r="O317" s="181"/>
      <c r="P317" s="181"/>
      <c r="Q317" s="181"/>
      <c r="R317" s="181"/>
      <c r="S317" s="181"/>
      <c r="T317" s="181"/>
      <c r="U317" s="181"/>
      <c r="V317" s="181"/>
    </row>
    <row r="318" spans="1:22" ht="12">
      <c r="A318" s="180"/>
      <c r="B318" s="181"/>
      <c r="C318" s="180"/>
      <c r="D318" s="181"/>
      <c r="E318" s="181"/>
      <c r="F318" s="181"/>
      <c r="G318" s="181"/>
      <c r="H318" s="181"/>
      <c r="I318" s="181"/>
      <c r="J318" s="181"/>
      <c r="K318" s="181"/>
      <c r="L318" s="181"/>
      <c r="M318" s="181"/>
      <c r="N318" s="181"/>
      <c r="O318" s="181"/>
      <c r="P318" s="181"/>
      <c r="Q318" s="181"/>
      <c r="R318" s="181"/>
      <c r="S318" s="181"/>
      <c r="T318" s="181"/>
      <c r="U318" s="181"/>
      <c r="V318" s="181"/>
    </row>
    <row r="319" spans="1:22" ht="12">
      <c r="A319" s="180"/>
      <c r="B319" s="181"/>
      <c r="C319" s="180"/>
      <c r="D319" s="181"/>
      <c r="E319" s="181"/>
      <c r="F319" s="181"/>
      <c r="G319" s="181"/>
      <c r="H319" s="181"/>
      <c r="I319" s="181"/>
      <c r="J319" s="181"/>
      <c r="K319" s="181"/>
      <c r="L319" s="181"/>
      <c r="M319" s="181"/>
      <c r="N319" s="181"/>
      <c r="O319" s="181"/>
      <c r="P319" s="181"/>
      <c r="Q319" s="181"/>
      <c r="R319" s="181"/>
      <c r="S319" s="181"/>
      <c r="T319" s="181"/>
      <c r="U319" s="181"/>
      <c r="V319" s="181"/>
    </row>
    <row r="320" spans="1:22" ht="12">
      <c r="A320" s="180"/>
      <c r="B320" s="181"/>
      <c r="C320" s="180"/>
      <c r="D320" s="181"/>
      <c r="E320" s="181"/>
      <c r="F320" s="181"/>
      <c r="G320" s="181"/>
      <c r="H320" s="181"/>
      <c r="I320" s="181"/>
      <c r="J320" s="181"/>
      <c r="K320" s="181"/>
      <c r="L320" s="181"/>
      <c r="M320" s="181"/>
      <c r="N320" s="181"/>
      <c r="O320" s="181"/>
      <c r="P320" s="181"/>
      <c r="Q320" s="181"/>
      <c r="R320" s="181"/>
      <c r="S320" s="181"/>
      <c r="T320" s="181"/>
      <c r="U320" s="181"/>
      <c r="V320" s="181"/>
    </row>
    <row r="321" spans="1:22" ht="12">
      <c r="A321" s="180"/>
      <c r="B321" s="181"/>
      <c r="C321" s="180"/>
      <c r="D321" s="181"/>
      <c r="E321" s="181"/>
      <c r="F321" s="181"/>
      <c r="G321" s="181"/>
      <c r="H321" s="181"/>
      <c r="I321" s="181"/>
      <c r="J321" s="181"/>
      <c r="K321" s="181"/>
      <c r="L321" s="181"/>
      <c r="M321" s="181"/>
      <c r="N321" s="181"/>
      <c r="O321" s="181"/>
      <c r="P321" s="181"/>
      <c r="Q321" s="181"/>
      <c r="R321" s="181"/>
      <c r="S321" s="181"/>
      <c r="T321" s="181"/>
      <c r="U321" s="181"/>
      <c r="V321" s="181"/>
    </row>
    <row r="322" spans="1:22" ht="12">
      <c r="A322" s="180"/>
      <c r="B322" s="181"/>
      <c r="C322" s="180"/>
      <c r="D322" s="181"/>
      <c r="E322" s="181"/>
      <c r="F322" s="181"/>
      <c r="G322" s="181"/>
      <c r="H322" s="181"/>
      <c r="I322" s="181"/>
      <c r="J322" s="181"/>
      <c r="K322" s="181"/>
      <c r="L322" s="181"/>
      <c r="M322" s="181"/>
      <c r="N322" s="181"/>
      <c r="O322" s="181"/>
      <c r="P322" s="181"/>
      <c r="Q322" s="181"/>
      <c r="R322" s="181"/>
      <c r="S322" s="181"/>
      <c r="T322" s="181"/>
      <c r="U322" s="181"/>
      <c r="V322" s="181"/>
    </row>
    <row r="323" spans="1:22" ht="12">
      <c r="A323" s="180"/>
      <c r="B323" s="181"/>
      <c r="C323" s="180"/>
      <c r="D323" s="181"/>
      <c r="E323" s="181"/>
      <c r="F323" s="181"/>
      <c r="G323" s="181"/>
      <c r="H323" s="181"/>
      <c r="I323" s="181"/>
      <c r="J323" s="181"/>
      <c r="K323" s="181"/>
      <c r="L323" s="181"/>
      <c r="M323" s="181"/>
      <c r="N323" s="181"/>
      <c r="O323" s="181"/>
      <c r="P323" s="181"/>
      <c r="Q323" s="181"/>
      <c r="R323" s="181"/>
      <c r="S323" s="181"/>
      <c r="T323" s="181"/>
      <c r="U323" s="181"/>
      <c r="V323" s="181"/>
    </row>
    <row r="324" spans="1:22" ht="12">
      <c r="A324" s="180"/>
      <c r="B324" s="181"/>
      <c r="C324" s="180"/>
      <c r="D324" s="181"/>
      <c r="E324" s="181"/>
      <c r="F324" s="181"/>
      <c r="G324" s="181"/>
      <c r="H324" s="181"/>
      <c r="I324" s="181"/>
      <c r="J324" s="181"/>
      <c r="K324" s="181"/>
      <c r="L324" s="181"/>
      <c r="M324" s="181"/>
      <c r="N324" s="181"/>
      <c r="O324" s="181"/>
      <c r="P324" s="181"/>
      <c r="Q324" s="181"/>
      <c r="R324" s="181"/>
      <c r="S324" s="181"/>
      <c r="T324" s="181"/>
      <c r="U324" s="181"/>
      <c r="V324" s="181"/>
    </row>
    <row r="325" spans="1:22" ht="12">
      <c r="A325" s="180"/>
      <c r="B325" s="181"/>
      <c r="C325" s="180"/>
      <c r="D325" s="181"/>
      <c r="E325" s="181"/>
      <c r="F325" s="181"/>
      <c r="G325" s="181"/>
      <c r="H325" s="181"/>
      <c r="I325" s="181"/>
      <c r="J325" s="181"/>
      <c r="K325" s="181"/>
      <c r="L325" s="181"/>
      <c r="M325" s="181"/>
      <c r="N325" s="181"/>
      <c r="O325" s="181"/>
      <c r="P325" s="181"/>
      <c r="Q325" s="181"/>
      <c r="R325" s="181"/>
      <c r="S325" s="181"/>
      <c r="T325" s="181"/>
      <c r="U325" s="181"/>
      <c r="V325" s="181"/>
    </row>
    <row r="326" spans="1:22" ht="12">
      <c r="A326" s="180"/>
      <c r="B326" s="181"/>
      <c r="C326" s="180"/>
      <c r="D326" s="181"/>
      <c r="E326" s="181"/>
      <c r="F326" s="181"/>
      <c r="G326" s="181"/>
      <c r="H326" s="181"/>
      <c r="I326" s="181"/>
      <c r="J326" s="181"/>
      <c r="K326" s="181"/>
      <c r="L326" s="181"/>
      <c r="M326" s="181"/>
      <c r="N326" s="181"/>
      <c r="O326" s="181"/>
      <c r="P326" s="181"/>
      <c r="Q326" s="181"/>
      <c r="R326" s="181"/>
      <c r="S326" s="181"/>
      <c r="T326" s="181"/>
      <c r="U326" s="181"/>
      <c r="V326" s="181"/>
    </row>
    <row r="327" spans="1:22" ht="12">
      <c r="A327" s="180"/>
      <c r="B327" s="181"/>
      <c r="C327" s="180"/>
      <c r="D327" s="181"/>
      <c r="E327" s="181"/>
      <c r="F327" s="181"/>
      <c r="G327" s="181"/>
      <c r="H327" s="181"/>
      <c r="I327" s="181"/>
      <c r="J327" s="181"/>
      <c r="K327" s="181"/>
      <c r="L327" s="181"/>
      <c r="M327" s="181"/>
      <c r="N327" s="181"/>
      <c r="O327" s="181"/>
      <c r="P327" s="181"/>
      <c r="Q327" s="181"/>
      <c r="R327" s="181"/>
      <c r="S327" s="181"/>
      <c r="T327" s="181"/>
      <c r="U327" s="181"/>
      <c r="V327" s="181"/>
    </row>
    <row r="328" spans="1:22" ht="12">
      <c r="A328" s="180"/>
      <c r="B328" s="181"/>
      <c r="C328" s="180"/>
      <c r="D328" s="181"/>
      <c r="E328" s="181"/>
      <c r="F328" s="181"/>
      <c r="G328" s="181"/>
      <c r="H328" s="181"/>
      <c r="I328" s="181"/>
      <c r="J328" s="181"/>
      <c r="K328" s="181"/>
      <c r="L328" s="181"/>
      <c r="M328" s="181"/>
      <c r="N328" s="181"/>
      <c r="O328" s="181"/>
      <c r="P328" s="181"/>
      <c r="Q328" s="181"/>
      <c r="R328" s="181"/>
      <c r="S328" s="181"/>
      <c r="T328" s="181"/>
      <c r="U328" s="181"/>
      <c r="V328" s="181"/>
    </row>
    <row r="329" spans="1:22" ht="12">
      <c r="A329" s="180"/>
      <c r="B329" s="181"/>
      <c r="C329" s="180"/>
      <c r="D329" s="181"/>
      <c r="E329" s="181"/>
      <c r="F329" s="181"/>
      <c r="G329" s="181"/>
      <c r="H329" s="181"/>
      <c r="I329" s="181"/>
      <c r="J329" s="181"/>
      <c r="K329" s="181"/>
      <c r="L329" s="181"/>
      <c r="M329" s="181"/>
      <c r="N329" s="181"/>
      <c r="O329" s="181"/>
      <c r="P329" s="181"/>
      <c r="Q329" s="181"/>
      <c r="R329" s="181"/>
      <c r="S329" s="181"/>
      <c r="T329" s="181"/>
      <c r="U329" s="181"/>
      <c r="V329" s="181"/>
    </row>
    <row r="330" spans="1:22" ht="12">
      <c r="A330" s="180"/>
      <c r="B330" s="181"/>
      <c r="C330" s="180"/>
      <c r="D330" s="181"/>
      <c r="E330" s="181"/>
      <c r="F330" s="181"/>
      <c r="G330" s="181"/>
      <c r="H330" s="181"/>
      <c r="I330" s="181"/>
      <c r="J330" s="181"/>
      <c r="K330" s="181"/>
      <c r="L330" s="181"/>
      <c r="M330" s="181"/>
      <c r="N330" s="181"/>
      <c r="O330" s="181"/>
      <c r="P330" s="181"/>
      <c r="Q330" s="181"/>
      <c r="R330" s="181"/>
      <c r="S330" s="181"/>
      <c r="T330" s="181"/>
      <c r="U330" s="181"/>
      <c r="V330" s="181"/>
    </row>
    <row r="331" spans="1:22" ht="12">
      <c r="A331" s="180"/>
      <c r="B331" s="181"/>
      <c r="C331" s="180"/>
      <c r="D331" s="181"/>
      <c r="E331" s="181"/>
      <c r="F331" s="181"/>
      <c r="G331" s="181"/>
      <c r="H331" s="181"/>
      <c r="I331" s="181"/>
      <c r="J331" s="181"/>
      <c r="K331" s="181"/>
      <c r="L331" s="181"/>
      <c r="M331" s="181"/>
      <c r="N331" s="181"/>
      <c r="O331" s="181"/>
      <c r="P331" s="181"/>
      <c r="Q331" s="181"/>
      <c r="R331" s="181"/>
      <c r="S331" s="181"/>
      <c r="T331" s="181"/>
      <c r="U331" s="181"/>
      <c r="V331" s="181"/>
    </row>
    <row r="332" spans="1:22" ht="12">
      <c r="A332" s="180"/>
      <c r="B332" s="181"/>
      <c r="C332" s="180"/>
      <c r="D332" s="181"/>
      <c r="E332" s="181"/>
      <c r="F332" s="181"/>
      <c r="G332" s="181"/>
      <c r="H332" s="181"/>
      <c r="I332" s="181"/>
      <c r="J332" s="181"/>
      <c r="K332" s="181"/>
      <c r="L332" s="181"/>
      <c r="M332" s="181"/>
      <c r="N332" s="181"/>
      <c r="O332" s="181"/>
      <c r="P332" s="181"/>
      <c r="Q332" s="181"/>
      <c r="R332" s="181"/>
      <c r="S332" s="181"/>
      <c r="T332" s="181"/>
      <c r="U332" s="181"/>
      <c r="V332" s="181"/>
    </row>
    <row r="333" spans="1:22" ht="12">
      <c r="A333" s="180"/>
      <c r="B333" s="181"/>
      <c r="C333" s="180"/>
      <c r="D333" s="181"/>
      <c r="E333" s="181"/>
      <c r="F333" s="181"/>
      <c r="G333" s="181"/>
      <c r="H333" s="181"/>
      <c r="I333" s="181"/>
      <c r="J333" s="181"/>
      <c r="K333" s="181"/>
      <c r="L333" s="181"/>
      <c r="M333" s="181"/>
      <c r="N333" s="181"/>
      <c r="O333" s="181"/>
      <c r="P333" s="181"/>
      <c r="Q333" s="181"/>
      <c r="R333" s="181"/>
      <c r="S333" s="181"/>
      <c r="T333" s="181"/>
      <c r="U333" s="181"/>
      <c r="V333" s="181"/>
    </row>
    <row r="334" spans="1:22" ht="12">
      <c r="A334" s="180"/>
      <c r="B334" s="181"/>
      <c r="C334" s="180"/>
      <c r="D334" s="181"/>
      <c r="E334" s="181"/>
      <c r="F334" s="181"/>
      <c r="G334" s="181"/>
      <c r="H334" s="181"/>
      <c r="I334" s="181"/>
      <c r="J334" s="181"/>
      <c r="K334" s="181"/>
      <c r="L334" s="181"/>
      <c r="M334" s="181"/>
      <c r="N334" s="181"/>
      <c r="O334" s="181"/>
      <c r="P334" s="181"/>
      <c r="Q334" s="181"/>
      <c r="R334" s="181"/>
      <c r="S334" s="181"/>
      <c r="T334" s="181"/>
      <c r="U334" s="181"/>
      <c r="V334" s="181"/>
    </row>
    <row r="335" spans="1:22" ht="12">
      <c r="A335" s="180"/>
      <c r="B335" s="181"/>
      <c r="C335" s="180"/>
      <c r="D335" s="181"/>
      <c r="E335" s="181"/>
      <c r="F335" s="181"/>
      <c r="G335" s="181"/>
      <c r="H335" s="181"/>
      <c r="I335" s="181"/>
      <c r="J335" s="181"/>
      <c r="K335" s="181"/>
      <c r="L335" s="181"/>
      <c r="M335" s="181"/>
      <c r="N335" s="181"/>
      <c r="O335" s="181"/>
      <c r="P335" s="181"/>
      <c r="Q335" s="181"/>
      <c r="R335" s="181"/>
      <c r="S335" s="181"/>
      <c r="T335" s="181"/>
      <c r="U335" s="181"/>
      <c r="V335" s="181"/>
    </row>
    <row r="336" spans="1:22" ht="12">
      <c r="A336" s="180"/>
      <c r="B336" s="181"/>
      <c r="C336" s="180"/>
      <c r="D336" s="181"/>
      <c r="E336" s="181"/>
      <c r="F336" s="181"/>
      <c r="G336" s="181"/>
      <c r="H336" s="181"/>
      <c r="I336" s="181"/>
      <c r="J336" s="181"/>
      <c r="K336" s="181"/>
      <c r="L336" s="181"/>
      <c r="M336" s="181"/>
      <c r="N336" s="181"/>
      <c r="O336" s="181"/>
      <c r="P336" s="181"/>
      <c r="Q336" s="181"/>
      <c r="R336" s="181"/>
      <c r="S336" s="181"/>
      <c r="T336" s="181"/>
      <c r="U336" s="181"/>
      <c r="V336" s="181"/>
    </row>
    <row r="337" spans="1:22" ht="12">
      <c r="A337" s="180"/>
      <c r="B337" s="181"/>
      <c r="C337" s="180"/>
      <c r="D337" s="181"/>
      <c r="E337" s="181"/>
      <c r="F337" s="181"/>
      <c r="G337" s="181"/>
      <c r="H337" s="181"/>
      <c r="I337" s="181"/>
      <c r="J337" s="181"/>
      <c r="K337" s="181"/>
      <c r="L337" s="181"/>
      <c r="M337" s="181"/>
      <c r="N337" s="181"/>
      <c r="O337" s="181"/>
      <c r="P337" s="181"/>
      <c r="Q337" s="181"/>
      <c r="R337" s="181"/>
      <c r="S337" s="181"/>
      <c r="T337" s="181"/>
      <c r="U337" s="181"/>
      <c r="V337" s="181"/>
    </row>
    <row r="338" spans="1:22" ht="12">
      <c r="A338" s="180"/>
      <c r="B338" s="181"/>
      <c r="C338" s="180"/>
      <c r="D338" s="181"/>
      <c r="E338" s="181"/>
      <c r="F338" s="181"/>
      <c r="G338" s="181"/>
      <c r="H338" s="181"/>
      <c r="I338" s="181"/>
      <c r="J338" s="181"/>
      <c r="K338" s="181"/>
      <c r="L338" s="181"/>
      <c r="M338" s="181"/>
      <c r="N338" s="181"/>
      <c r="O338" s="181"/>
      <c r="P338" s="181"/>
      <c r="Q338" s="181"/>
      <c r="R338" s="181"/>
      <c r="S338" s="181"/>
      <c r="T338" s="181"/>
      <c r="U338" s="181"/>
      <c r="V338" s="181"/>
    </row>
    <row r="339" spans="1:22" ht="12">
      <c r="A339" s="180"/>
      <c r="B339" s="181"/>
      <c r="C339" s="180"/>
      <c r="D339" s="181"/>
      <c r="E339" s="181"/>
      <c r="F339" s="181"/>
      <c r="G339" s="181"/>
      <c r="H339" s="181"/>
      <c r="I339" s="181"/>
      <c r="J339" s="181"/>
      <c r="K339" s="181"/>
      <c r="L339" s="181"/>
      <c r="M339" s="181"/>
      <c r="N339" s="181"/>
      <c r="O339" s="181"/>
      <c r="P339" s="181"/>
      <c r="Q339" s="181"/>
      <c r="R339" s="181"/>
      <c r="S339" s="181"/>
      <c r="T339" s="181"/>
      <c r="U339" s="181"/>
      <c r="V339" s="181"/>
    </row>
    <row r="340" spans="1:22" ht="12">
      <c r="A340" s="180"/>
      <c r="B340" s="181"/>
      <c r="C340" s="180"/>
      <c r="D340" s="181"/>
      <c r="E340" s="181"/>
      <c r="F340" s="181"/>
      <c r="G340" s="181"/>
      <c r="H340" s="181"/>
      <c r="I340" s="181"/>
      <c r="J340" s="181"/>
      <c r="K340" s="181"/>
      <c r="L340" s="181"/>
      <c r="M340" s="181"/>
      <c r="N340" s="181"/>
      <c r="O340" s="181"/>
      <c r="P340" s="181"/>
      <c r="Q340" s="181"/>
      <c r="R340" s="181"/>
      <c r="S340" s="181"/>
      <c r="T340" s="181"/>
      <c r="U340" s="181"/>
      <c r="V340" s="181"/>
    </row>
    <row r="341" spans="1:22" ht="12">
      <c r="A341" s="180"/>
      <c r="B341" s="181"/>
      <c r="C341" s="180"/>
      <c r="D341" s="181"/>
      <c r="E341" s="181"/>
      <c r="F341" s="181"/>
      <c r="G341" s="181"/>
      <c r="H341" s="181"/>
      <c r="I341" s="181"/>
      <c r="J341" s="181"/>
      <c r="K341" s="181"/>
      <c r="L341" s="181"/>
      <c r="M341" s="181"/>
      <c r="N341" s="181"/>
      <c r="O341" s="181"/>
      <c r="P341" s="181"/>
      <c r="Q341" s="181"/>
      <c r="R341" s="181"/>
      <c r="S341" s="181"/>
      <c r="T341" s="181"/>
      <c r="U341" s="181"/>
      <c r="V341" s="181"/>
    </row>
    <row r="342" spans="1:22" ht="12">
      <c r="A342" s="180"/>
      <c r="B342" s="181"/>
      <c r="C342" s="180"/>
      <c r="D342" s="181"/>
      <c r="E342" s="181"/>
      <c r="F342" s="181"/>
      <c r="G342" s="181"/>
      <c r="H342" s="181"/>
      <c r="I342" s="181"/>
      <c r="J342" s="181"/>
      <c r="K342" s="181"/>
      <c r="L342" s="181"/>
      <c r="M342" s="181"/>
      <c r="N342" s="181"/>
      <c r="O342" s="181"/>
      <c r="P342" s="181"/>
      <c r="Q342" s="181"/>
      <c r="R342" s="181"/>
      <c r="S342" s="181"/>
      <c r="T342" s="181"/>
      <c r="U342" s="181"/>
      <c r="V342" s="181"/>
    </row>
    <row r="343" spans="1:22" ht="12">
      <c r="A343" s="180"/>
      <c r="B343" s="181"/>
      <c r="C343" s="180"/>
      <c r="D343" s="181"/>
      <c r="E343" s="181"/>
      <c r="F343" s="181"/>
      <c r="G343" s="181"/>
      <c r="H343" s="181"/>
      <c r="I343" s="181"/>
      <c r="J343" s="181"/>
      <c r="K343" s="181"/>
      <c r="L343" s="181"/>
      <c r="M343" s="181"/>
      <c r="N343" s="181"/>
      <c r="O343" s="181"/>
      <c r="P343" s="181"/>
      <c r="Q343" s="181"/>
      <c r="R343" s="181"/>
      <c r="S343" s="181"/>
      <c r="T343" s="181"/>
      <c r="U343" s="181"/>
      <c r="V343" s="181"/>
    </row>
    <row r="344" spans="1:22" ht="12">
      <c r="A344" s="180"/>
      <c r="B344" s="181"/>
      <c r="C344" s="180"/>
      <c r="D344" s="181"/>
      <c r="E344" s="181"/>
      <c r="F344" s="181"/>
      <c r="G344" s="181"/>
      <c r="H344" s="181"/>
      <c r="I344" s="181"/>
      <c r="J344" s="181"/>
      <c r="K344" s="181"/>
      <c r="L344" s="181"/>
      <c r="M344" s="181"/>
      <c r="N344" s="181"/>
      <c r="O344" s="181"/>
      <c r="P344" s="181"/>
      <c r="Q344" s="181"/>
      <c r="R344" s="181"/>
      <c r="S344" s="181"/>
      <c r="T344" s="181"/>
      <c r="U344" s="181"/>
      <c r="V344" s="181"/>
    </row>
    <row r="345" spans="1:22" ht="12">
      <c r="A345" s="180"/>
      <c r="B345" s="181"/>
      <c r="C345" s="180"/>
      <c r="D345" s="181"/>
      <c r="E345" s="181"/>
      <c r="F345" s="181"/>
      <c r="G345" s="181"/>
      <c r="H345" s="181"/>
      <c r="I345" s="181"/>
      <c r="J345" s="181"/>
      <c r="K345" s="181"/>
      <c r="L345" s="181"/>
      <c r="M345" s="181"/>
      <c r="N345" s="181"/>
      <c r="O345" s="181"/>
      <c r="P345" s="181"/>
      <c r="Q345" s="181"/>
      <c r="R345" s="181"/>
      <c r="S345" s="181"/>
      <c r="T345" s="181"/>
      <c r="U345" s="181"/>
      <c r="V345" s="181"/>
    </row>
    <row r="346" spans="1:22" ht="12">
      <c r="A346" s="180"/>
      <c r="B346" s="181"/>
      <c r="C346" s="180"/>
      <c r="D346" s="181"/>
      <c r="E346" s="181"/>
      <c r="F346" s="181"/>
      <c r="G346" s="181"/>
      <c r="H346" s="181"/>
      <c r="I346" s="181"/>
      <c r="J346" s="181"/>
      <c r="K346" s="181"/>
      <c r="L346" s="181"/>
      <c r="M346" s="181"/>
      <c r="N346" s="181"/>
      <c r="O346" s="181"/>
      <c r="P346" s="181"/>
      <c r="Q346" s="181"/>
      <c r="R346" s="181"/>
      <c r="S346" s="181"/>
      <c r="T346" s="181"/>
      <c r="U346" s="181"/>
      <c r="V346" s="181"/>
    </row>
    <row r="347" spans="1:22" ht="12">
      <c r="A347" s="180"/>
      <c r="B347" s="181"/>
      <c r="C347" s="180"/>
      <c r="D347" s="181"/>
      <c r="E347" s="181"/>
      <c r="F347" s="181"/>
      <c r="G347" s="181"/>
      <c r="H347" s="181"/>
      <c r="I347" s="181"/>
      <c r="J347" s="181"/>
      <c r="K347" s="181"/>
      <c r="L347" s="181"/>
      <c r="M347" s="181"/>
      <c r="N347" s="181"/>
      <c r="O347" s="181"/>
      <c r="P347" s="181"/>
      <c r="Q347" s="181"/>
      <c r="R347" s="181"/>
      <c r="S347" s="181"/>
      <c r="T347" s="181"/>
      <c r="U347" s="181"/>
      <c r="V347" s="181"/>
    </row>
    <row r="348" spans="1:22" ht="12">
      <c r="A348" s="180"/>
      <c r="B348" s="181"/>
      <c r="C348" s="180"/>
      <c r="D348" s="181"/>
      <c r="E348" s="181"/>
      <c r="F348" s="181"/>
      <c r="G348" s="181"/>
      <c r="H348" s="181"/>
      <c r="I348" s="181"/>
      <c r="J348" s="181"/>
      <c r="K348" s="181"/>
      <c r="L348" s="181"/>
      <c r="M348" s="181"/>
      <c r="N348" s="181"/>
      <c r="O348" s="181"/>
      <c r="P348" s="181"/>
      <c r="Q348" s="181"/>
      <c r="R348" s="181"/>
      <c r="S348" s="181"/>
      <c r="T348" s="181"/>
      <c r="U348" s="181"/>
      <c r="V348" s="181"/>
    </row>
    <row r="349" spans="1:22" ht="12">
      <c r="A349" s="180"/>
      <c r="B349" s="181"/>
      <c r="C349" s="180"/>
      <c r="D349" s="181"/>
      <c r="E349" s="181"/>
      <c r="F349" s="181"/>
      <c r="G349" s="181"/>
      <c r="H349" s="181"/>
      <c r="I349" s="181"/>
      <c r="J349" s="181"/>
      <c r="K349" s="181"/>
      <c r="L349" s="181"/>
      <c r="M349" s="181"/>
      <c r="N349" s="181"/>
      <c r="O349" s="181"/>
      <c r="P349" s="181"/>
      <c r="Q349" s="181"/>
      <c r="R349" s="181"/>
      <c r="S349" s="181"/>
      <c r="T349" s="181"/>
      <c r="U349" s="181"/>
      <c r="V349" s="181"/>
    </row>
    <row r="350" spans="1:22" ht="12">
      <c r="A350" s="180"/>
      <c r="B350" s="181"/>
      <c r="C350" s="180"/>
      <c r="D350" s="181"/>
      <c r="E350" s="181"/>
      <c r="F350" s="181"/>
      <c r="G350" s="181"/>
      <c r="H350" s="181"/>
      <c r="I350" s="181"/>
      <c r="J350" s="181"/>
      <c r="K350" s="181"/>
      <c r="L350" s="181"/>
      <c r="M350" s="181"/>
      <c r="N350" s="181"/>
      <c r="O350" s="181"/>
      <c r="P350" s="181"/>
      <c r="Q350" s="181"/>
      <c r="R350" s="181"/>
      <c r="S350" s="181"/>
      <c r="T350" s="181"/>
      <c r="U350" s="181"/>
      <c r="V350" s="181"/>
    </row>
    <row r="351" spans="1:22" ht="12">
      <c r="A351" s="180"/>
      <c r="B351" s="181"/>
      <c r="C351" s="180"/>
      <c r="D351" s="181"/>
      <c r="E351" s="181"/>
      <c r="F351" s="181"/>
      <c r="G351" s="181"/>
      <c r="H351" s="181"/>
      <c r="I351" s="181"/>
      <c r="J351" s="181"/>
      <c r="K351" s="181"/>
      <c r="L351" s="181"/>
      <c r="M351" s="181"/>
      <c r="N351" s="181"/>
      <c r="O351" s="181"/>
      <c r="P351" s="181"/>
      <c r="Q351" s="181"/>
      <c r="R351" s="181"/>
      <c r="S351" s="181"/>
      <c r="T351" s="181"/>
      <c r="U351" s="181"/>
      <c r="V351" s="181"/>
    </row>
    <row r="352" spans="1:22" ht="12">
      <c r="A352" s="180"/>
      <c r="B352" s="181"/>
      <c r="C352" s="180"/>
      <c r="D352" s="181"/>
      <c r="E352" s="181"/>
      <c r="F352" s="181"/>
      <c r="G352" s="181"/>
      <c r="H352" s="181"/>
      <c r="I352" s="181"/>
      <c r="J352" s="181"/>
      <c r="K352" s="181"/>
      <c r="L352" s="181"/>
      <c r="M352" s="181"/>
      <c r="N352" s="181"/>
      <c r="O352" s="181"/>
      <c r="P352" s="181"/>
      <c r="Q352" s="181"/>
      <c r="R352" s="181"/>
      <c r="S352" s="181"/>
      <c r="T352" s="181"/>
      <c r="U352" s="181"/>
      <c r="V352" s="181"/>
    </row>
    <row r="353" spans="1:22" ht="12">
      <c r="A353" s="180"/>
      <c r="B353" s="181"/>
      <c r="C353" s="180"/>
      <c r="D353" s="181"/>
      <c r="E353" s="181"/>
      <c r="F353" s="181"/>
      <c r="G353" s="181"/>
      <c r="H353" s="181"/>
      <c r="I353" s="181"/>
      <c r="J353" s="181"/>
      <c r="K353" s="181"/>
      <c r="L353" s="181"/>
      <c r="M353" s="181"/>
      <c r="N353" s="181"/>
      <c r="O353" s="181"/>
      <c r="P353" s="181"/>
      <c r="Q353" s="181"/>
      <c r="R353" s="181"/>
      <c r="S353" s="181"/>
      <c r="T353" s="181"/>
      <c r="U353" s="181"/>
      <c r="V353" s="181"/>
    </row>
    <row r="354" spans="1:22" ht="12">
      <c r="A354" s="180"/>
      <c r="B354" s="181"/>
      <c r="C354" s="180"/>
      <c r="D354" s="181"/>
      <c r="E354" s="181"/>
      <c r="F354" s="181"/>
      <c r="G354" s="181"/>
      <c r="H354" s="181"/>
      <c r="I354" s="181"/>
      <c r="J354" s="181"/>
      <c r="K354" s="181"/>
      <c r="L354" s="181"/>
      <c r="M354" s="181"/>
      <c r="N354" s="181"/>
      <c r="O354" s="181"/>
      <c r="P354" s="181"/>
      <c r="Q354" s="181"/>
      <c r="R354" s="181"/>
      <c r="S354" s="181"/>
      <c r="T354" s="181"/>
      <c r="U354" s="181"/>
      <c r="V354" s="181"/>
    </row>
    <row r="355" spans="1:22" ht="12">
      <c r="A355" s="180"/>
      <c r="B355" s="181"/>
      <c r="C355" s="180"/>
      <c r="D355" s="181"/>
      <c r="E355" s="181"/>
      <c r="F355" s="181"/>
      <c r="G355" s="181"/>
      <c r="H355" s="181"/>
      <c r="I355" s="181"/>
      <c r="J355" s="181"/>
      <c r="K355" s="181"/>
      <c r="L355" s="181"/>
      <c r="M355" s="181"/>
      <c r="N355" s="181"/>
      <c r="O355" s="181"/>
      <c r="P355" s="181"/>
      <c r="Q355" s="181"/>
      <c r="R355" s="181"/>
      <c r="S355" s="181"/>
      <c r="T355" s="181"/>
      <c r="U355" s="181"/>
      <c r="V355" s="181"/>
    </row>
    <row r="356" spans="1:22" ht="12">
      <c r="A356" s="180"/>
      <c r="B356" s="181"/>
      <c r="C356" s="180"/>
      <c r="D356" s="181"/>
      <c r="E356" s="181"/>
      <c r="F356" s="181"/>
      <c r="G356" s="181"/>
      <c r="H356" s="181"/>
      <c r="I356" s="181"/>
      <c r="J356" s="181"/>
      <c r="K356" s="181"/>
      <c r="L356" s="181"/>
      <c r="M356" s="181"/>
      <c r="N356" s="181"/>
      <c r="O356" s="181"/>
      <c r="P356" s="181"/>
      <c r="Q356" s="181"/>
      <c r="R356" s="181"/>
      <c r="S356" s="181"/>
      <c r="T356" s="181"/>
      <c r="U356" s="181"/>
      <c r="V356" s="181"/>
    </row>
    <row r="357" spans="1:22" ht="12">
      <c r="A357" s="180"/>
      <c r="B357" s="181"/>
      <c r="C357" s="180"/>
      <c r="D357" s="181"/>
      <c r="E357" s="181"/>
      <c r="F357" s="181"/>
      <c r="G357" s="181"/>
      <c r="H357" s="181"/>
      <c r="I357" s="181"/>
      <c r="J357" s="181"/>
      <c r="K357" s="181"/>
      <c r="L357" s="181"/>
      <c r="M357" s="181"/>
      <c r="N357" s="181"/>
      <c r="O357" s="181"/>
      <c r="P357" s="181"/>
      <c r="Q357" s="181"/>
      <c r="R357" s="181"/>
      <c r="S357" s="181"/>
      <c r="T357" s="181"/>
      <c r="U357" s="181"/>
      <c r="V357" s="181"/>
    </row>
    <row r="358" spans="1:22" ht="12">
      <c r="A358" s="180"/>
      <c r="B358" s="181"/>
      <c r="C358" s="180"/>
      <c r="D358" s="181"/>
      <c r="E358" s="181"/>
      <c r="F358" s="181"/>
      <c r="G358" s="181"/>
      <c r="H358" s="181"/>
      <c r="I358" s="181"/>
      <c r="J358" s="181"/>
      <c r="K358" s="181"/>
      <c r="L358" s="181"/>
      <c r="M358" s="181"/>
      <c r="N358" s="181"/>
      <c r="O358" s="181"/>
      <c r="P358" s="181"/>
      <c r="Q358" s="181"/>
      <c r="R358" s="181"/>
      <c r="S358" s="181"/>
      <c r="T358" s="181"/>
      <c r="U358" s="181"/>
      <c r="V358" s="181"/>
    </row>
    <row r="359" spans="1:22" ht="12">
      <c r="A359" s="180"/>
      <c r="B359" s="181"/>
      <c r="C359" s="180"/>
      <c r="D359" s="181"/>
      <c r="E359" s="181"/>
      <c r="F359" s="181"/>
      <c r="G359" s="181"/>
      <c r="H359" s="181"/>
      <c r="I359" s="181"/>
      <c r="J359" s="181"/>
      <c r="K359" s="181"/>
      <c r="L359" s="181"/>
      <c r="M359" s="181"/>
      <c r="N359" s="181"/>
      <c r="O359" s="181"/>
      <c r="P359" s="181"/>
      <c r="Q359" s="181"/>
      <c r="R359" s="181"/>
      <c r="S359" s="181"/>
      <c r="T359" s="181"/>
      <c r="U359" s="181"/>
      <c r="V359" s="181"/>
    </row>
    <row r="360" spans="1:22" ht="12">
      <c r="A360" s="180"/>
      <c r="B360" s="181"/>
      <c r="C360" s="180"/>
      <c r="D360" s="181"/>
      <c r="E360" s="181"/>
      <c r="F360" s="181"/>
      <c r="G360" s="181"/>
      <c r="H360" s="181"/>
      <c r="I360" s="181"/>
      <c r="J360" s="181"/>
      <c r="K360" s="181"/>
      <c r="L360" s="181"/>
      <c r="M360" s="181"/>
      <c r="N360" s="181"/>
      <c r="O360" s="181"/>
      <c r="P360" s="181"/>
      <c r="Q360" s="181"/>
      <c r="R360" s="181"/>
      <c r="S360" s="181"/>
      <c r="T360" s="181"/>
      <c r="U360" s="181"/>
      <c r="V360" s="181"/>
    </row>
    <row r="361" spans="1:22" ht="12">
      <c r="A361" s="180"/>
      <c r="B361" s="181"/>
      <c r="C361" s="180"/>
      <c r="D361" s="181"/>
      <c r="E361" s="181"/>
      <c r="F361" s="181"/>
      <c r="G361" s="181"/>
      <c r="H361" s="181"/>
      <c r="I361" s="181"/>
      <c r="J361" s="181"/>
      <c r="K361" s="181"/>
      <c r="L361" s="181"/>
      <c r="M361" s="181"/>
      <c r="N361" s="181"/>
      <c r="O361" s="181"/>
      <c r="P361" s="181"/>
      <c r="Q361" s="181"/>
      <c r="R361" s="181"/>
      <c r="S361" s="181"/>
      <c r="T361" s="181"/>
      <c r="U361" s="181"/>
      <c r="V361" s="181"/>
    </row>
    <row r="362" spans="1:22" ht="12">
      <c r="A362" s="180"/>
      <c r="B362" s="181"/>
      <c r="C362" s="180"/>
      <c r="D362" s="181"/>
      <c r="E362" s="181"/>
      <c r="F362" s="181"/>
      <c r="G362" s="181"/>
      <c r="H362" s="181"/>
      <c r="I362" s="181"/>
      <c r="J362" s="181"/>
      <c r="K362" s="181"/>
      <c r="L362" s="181"/>
      <c r="M362" s="181"/>
      <c r="N362" s="181"/>
      <c r="O362" s="181"/>
      <c r="P362" s="181"/>
      <c r="Q362" s="181"/>
      <c r="R362" s="181"/>
      <c r="S362" s="181"/>
      <c r="T362" s="181"/>
      <c r="U362" s="181"/>
      <c r="V362" s="181"/>
    </row>
    <row r="363" spans="1:22" ht="12">
      <c r="A363" s="180"/>
      <c r="B363" s="181"/>
      <c r="C363" s="180"/>
      <c r="D363" s="181"/>
      <c r="E363" s="181"/>
      <c r="F363" s="181"/>
      <c r="G363" s="181"/>
      <c r="H363" s="181"/>
      <c r="I363" s="181"/>
      <c r="J363" s="181"/>
      <c r="K363" s="181"/>
      <c r="L363" s="181"/>
      <c r="M363" s="181"/>
      <c r="N363" s="181"/>
      <c r="O363" s="181"/>
      <c r="P363" s="181"/>
      <c r="Q363" s="181"/>
      <c r="R363" s="181"/>
      <c r="S363" s="181"/>
      <c r="T363" s="181"/>
      <c r="U363" s="181"/>
      <c r="V363" s="181"/>
    </row>
    <row r="364" spans="1:22" ht="12">
      <c r="A364" s="180"/>
      <c r="B364" s="181"/>
      <c r="C364" s="180"/>
      <c r="D364" s="181"/>
      <c r="E364" s="181"/>
      <c r="F364" s="181"/>
      <c r="G364" s="181"/>
      <c r="H364" s="181"/>
      <c r="I364" s="181"/>
      <c r="J364" s="181"/>
      <c r="K364" s="181"/>
      <c r="L364" s="181"/>
      <c r="M364" s="181"/>
      <c r="N364" s="181"/>
      <c r="O364" s="181"/>
      <c r="P364" s="181"/>
      <c r="Q364" s="181"/>
      <c r="R364" s="181"/>
      <c r="S364" s="181"/>
      <c r="T364" s="181"/>
      <c r="U364" s="181"/>
      <c r="V364" s="181"/>
    </row>
    <row r="365" spans="1:22" ht="12">
      <c r="A365" s="180"/>
      <c r="B365" s="181"/>
      <c r="C365" s="180"/>
      <c r="D365" s="181"/>
      <c r="E365" s="181"/>
      <c r="F365" s="181"/>
      <c r="G365" s="181"/>
      <c r="H365" s="181"/>
      <c r="I365" s="181"/>
      <c r="J365" s="181"/>
      <c r="K365" s="181"/>
      <c r="L365" s="181"/>
      <c r="M365" s="181"/>
      <c r="N365" s="181"/>
      <c r="O365" s="181"/>
      <c r="P365" s="181"/>
      <c r="Q365" s="181"/>
      <c r="R365" s="181"/>
      <c r="S365" s="181"/>
      <c r="T365" s="181"/>
      <c r="U365" s="181"/>
      <c r="V365" s="181"/>
    </row>
    <row r="366" spans="1:22" ht="12">
      <c r="A366" s="180"/>
      <c r="B366" s="181"/>
      <c r="C366" s="180"/>
      <c r="D366" s="181"/>
      <c r="E366" s="181"/>
      <c r="F366" s="181"/>
      <c r="G366" s="181"/>
      <c r="H366" s="181"/>
      <c r="I366" s="181"/>
      <c r="J366" s="181"/>
      <c r="K366" s="181"/>
      <c r="L366" s="181"/>
      <c r="M366" s="181"/>
      <c r="N366" s="181"/>
      <c r="O366" s="181"/>
      <c r="P366" s="181"/>
      <c r="Q366" s="181"/>
      <c r="R366" s="181"/>
      <c r="S366" s="181"/>
      <c r="T366" s="181"/>
      <c r="U366" s="181"/>
      <c r="V366" s="181"/>
    </row>
    <row r="367" spans="1:22" ht="12">
      <c r="A367" s="180"/>
      <c r="B367" s="181"/>
      <c r="C367" s="180"/>
      <c r="D367" s="181"/>
      <c r="E367" s="181"/>
      <c r="F367" s="181"/>
      <c r="G367" s="181"/>
      <c r="H367" s="181"/>
      <c r="I367" s="181"/>
      <c r="J367" s="181"/>
      <c r="K367" s="181"/>
      <c r="L367" s="181"/>
      <c r="M367" s="181"/>
      <c r="N367" s="181"/>
      <c r="O367" s="181"/>
      <c r="P367" s="181"/>
      <c r="Q367" s="181"/>
      <c r="R367" s="181"/>
      <c r="S367" s="181"/>
      <c r="T367" s="181"/>
      <c r="U367" s="181"/>
      <c r="V367" s="181"/>
    </row>
    <row r="368" spans="1:22" ht="12">
      <c r="A368" s="180"/>
      <c r="B368" s="181"/>
      <c r="C368" s="180"/>
      <c r="D368" s="181"/>
      <c r="E368" s="181"/>
      <c r="F368" s="181"/>
      <c r="G368" s="181"/>
      <c r="H368" s="181"/>
      <c r="I368" s="181"/>
      <c r="J368" s="181"/>
      <c r="K368" s="181"/>
      <c r="L368" s="181"/>
      <c r="M368" s="181"/>
      <c r="N368" s="181"/>
      <c r="O368" s="181"/>
      <c r="P368" s="181"/>
      <c r="Q368" s="181"/>
      <c r="R368" s="181"/>
      <c r="S368" s="181"/>
      <c r="T368" s="181"/>
      <c r="U368" s="181"/>
      <c r="V368" s="181"/>
    </row>
    <row r="369" spans="1:22" ht="12">
      <c r="A369" s="180"/>
      <c r="B369" s="181"/>
      <c r="C369" s="180"/>
      <c r="D369" s="181"/>
      <c r="E369" s="181"/>
      <c r="F369" s="181"/>
      <c r="G369" s="181"/>
      <c r="H369" s="181"/>
      <c r="I369" s="181"/>
      <c r="J369" s="181"/>
      <c r="K369" s="181"/>
      <c r="L369" s="181"/>
      <c r="M369" s="181"/>
      <c r="N369" s="181"/>
      <c r="O369" s="181"/>
      <c r="P369" s="181"/>
      <c r="Q369" s="181"/>
      <c r="R369" s="181"/>
      <c r="S369" s="181"/>
      <c r="T369" s="181"/>
      <c r="U369" s="181"/>
      <c r="V369" s="181"/>
    </row>
    <row r="370" spans="1:22" ht="12">
      <c r="A370" s="180"/>
      <c r="B370" s="181"/>
      <c r="C370" s="180"/>
      <c r="D370" s="181"/>
      <c r="E370" s="181"/>
      <c r="F370" s="181"/>
      <c r="G370" s="181"/>
      <c r="H370" s="181"/>
      <c r="I370" s="181"/>
      <c r="J370" s="181"/>
      <c r="K370" s="181"/>
      <c r="L370" s="181"/>
      <c r="M370" s="181"/>
      <c r="N370" s="181"/>
      <c r="O370" s="181"/>
      <c r="P370" s="181"/>
      <c r="Q370" s="181"/>
      <c r="R370" s="181"/>
      <c r="S370" s="181"/>
      <c r="T370" s="181"/>
      <c r="U370" s="181"/>
      <c r="V370" s="181"/>
    </row>
    <row r="371" spans="1:22" ht="12">
      <c r="A371" s="180"/>
      <c r="B371" s="181"/>
      <c r="C371" s="180"/>
      <c r="D371" s="181"/>
      <c r="E371" s="181"/>
      <c r="F371" s="181"/>
      <c r="G371" s="181"/>
      <c r="H371" s="181"/>
      <c r="I371" s="181"/>
      <c r="J371" s="181"/>
      <c r="K371" s="181"/>
      <c r="L371" s="181"/>
      <c r="M371" s="181"/>
      <c r="N371" s="181"/>
      <c r="O371" s="181"/>
      <c r="P371" s="181"/>
      <c r="Q371" s="181"/>
      <c r="R371" s="181"/>
      <c r="S371" s="181"/>
      <c r="T371" s="181"/>
      <c r="U371" s="181"/>
      <c r="V371" s="181"/>
    </row>
    <row r="372" spans="1:22" ht="12">
      <c r="A372" s="180"/>
      <c r="B372" s="181"/>
      <c r="C372" s="180"/>
      <c r="D372" s="181"/>
      <c r="E372" s="181"/>
      <c r="F372" s="181"/>
      <c r="G372" s="181"/>
      <c r="H372" s="181"/>
      <c r="I372" s="181"/>
      <c r="J372" s="181"/>
      <c r="K372" s="181"/>
      <c r="L372" s="181"/>
      <c r="M372" s="181"/>
      <c r="N372" s="181"/>
      <c r="O372" s="181"/>
      <c r="P372" s="181"/>
      <c r="Q372" s="181"/>
      <c r="R372" s="181"/>
      <c r="S372" s="181"/>
      <c r="T372" s="181"/>
      <c r="U372" s="181"/>
      <c r="V372" s="181"/>
    </row>
    <row r="373" spans="1:22" ht="12">
      <c r="A373" s="180"/>
      <c r="B373" s="181"/>
      <c r="C373" s="180"/>
      <c r="D373" s="181"/>
      <c r="E373" s="181"/>
      <c r="F373" s="181"/>
      <c r="G373" s="181"/>
      <c r="H373" s="181"/>
      <c r="I373" s="181"/>
      <c r="J373" s="181"/>
      <c r="K373" s="181"/>
      <c r="L373" s="181"/>
      <c r="M373" s="181"/>
      <c r="N373" s="181"/>
      <c r="O373" s="181"/>
      <c r="P373" s="181"/>
      <c r="Q373" s="181"/>
      <c r="R373" s="181"/>
      <c r="S373" s="181"/>
      <c r="T373" s="181"/>
      <c r="U373" s="181"/>
      <c r="V373" s="181"/>
    </row>
    <row r="374" spans="1:22" ht="12">
      <c r="A374" s="180"/>
      <c r="B374" s="181"/>
      <c r="C374" s="180"/>
      <c r="D374" s="181"/>
      <c r="E374" s="181"/>
      <c r="F374" s="181"/>
      <c r="G374" s="181"/>
      <c r="H374" s="181"/>
      <c r="I374" s="181"/>
      <c r="J374" s="181"/>
      <c r="K374" s="181"/>
      <c r="L374" s="181"/>
      <c r="M374" s="181"/>
      <c r="N374" s="181"/>
      <c r="O374" s="181"/>
      <c r="P374" s="181"/>
      <c r="Q374" s="181"/>
      <c r="R374" s="181"/>
      <c r="S374" s="181"/>
      <c r="T374" s="181"/>
      <c r="U374" s="181"/>
      <c r="V374" s="181"/>
    </row>
    <row r="375" spans="1:22" ht="12">
      <c r="A375" s="180"/>
      <c r="B375" s="181"/>
      <c r="C375" s="180"/>
      <c r="D375" s="181"/>
      <c r="E375" s="181"/>
      <c r="F375" s="181"/>
      <c r="G375" s="181"/>
      <c r="H375" s="181"/>
      <c r="I375" s="181"/>
      <c r="J375" s="181"/>
      <c r="K375" s="181"/>
      <c r="L375" s="181"/>
      <c r="M375" s="181"/>
      <c r="N375" s="181"/>
      <c r="O375" s="181"/>
      <c r="P375" s="181"/>
      <c r="Q375" s="181"/>
      <c r="R375" s="181"/>
      <c r="S375" s="181"/>
      <c r="T375" s="181"/>
      <c r="U375" s="181"/>
      <c r="V375" s="181"/>
    </row>
    <row r="376" spans="1:22" ht="12">
      <c r="A376" s="180"/>
      <c r="B376" s="181"/>
      <c r="C376" s="180"/>
      <c r="D376" s="181"/>
      <c r="E376" s="181"/>
      <c r="F376" s="181"/>
      <c r="G376" s="181"/>
      <c r="H376" s="181"/>
      <c r="I376" s="181"/>
      <c r="J376" s="181"/>
      <c r="K376" s="181"/>
      <c r="L376" s="181"/>
      <c r="M376" s="181"/>
      <c r="N376" s="181"/>
      <c r="O376" s="181"/>
      <c r="P376" s="181"/>
      <c r="Q376" s="181"/>
      <c r="R376" s="181"/>
      <c r="S376" s="181"/>
      <c r="T376" s="181"/>
      <c r="U376" s="181"/>
      <c r="V376" s="181"/>
    </row>
    <row r="377" spans="1:22" ht="12">
      <c r="A377" s="180"/>
      <c r="B377" s="181"/>
      <c r="C377" s="180"/>
      <c r="D377" s="181"/>
      <c r="E377" s="181"/>
      <c r="F377" s="181"/>
      <c r="G377" s="181"/>
      <c r="H377" s="181"/>
      <c r="I377" s="181"/>
      <c r="J377" s="181"/>
      <c r="K377" s="181"/>
      <c r="L377" s="181"/>
      <c r="M377" s="181"/>
      <c r="N377" s="181"/>
      <c r="O377" s="181"/>
      <c r="P377" s="181"/>
      <c r="Q377" s="181"/>
      <c r="R377" s="181"/>
      <c r="S377" s="181"/>
      <c r="T377" s="181"/>
      <c r="U377" s="181"/>
      <c r="V377" s="181"/>
    </row>
    <row r="378" spans="1:22" ht="12">
      <c r="A378" s="180"/>
      <c r="B378" s="181"/>
      <c r="C378" s="180"/>
      <c r="D378" s="181"/>
      <c r="E378" s="181"/>
      <c r="F378" s="181"/>
      <c r="G378" s="181"/>
      <c r="H378" s="181"/>
      <c r="I378" s="181"/>
      <c r="J378" s="181"/>
      <c r="K378" s="181"/>
      <c r="L378" s="181"/>
      <c r="M378" s="181"/>
      <c r="N378" s="181"/>
      <c r="O378" s="181"/>
      <c r="P378" s="181"/>
      <c r="Q378" s="181"/>
      <c r="R378" s="181"/>
      <c r="S378" s="181"/>
      <c r="T378" s="181"/>
      <c r="U378" s="181"/>
      <c r="V378" s="181"/>
    </row>
    <row r="379" spans="1:22" ht="12">
      <c r="A379" s="180"/>
      <c r="B379" s="181"/>
      <c r="C379" s="180"/>
      <c r="D379" s="181"/>
      <c r="E379" s="181"/>
      <c r="F379" s="181"/>
      <c r="G379" s="181"/>
      <c r="H379" s="181"/>
      <c r="I379" s="181"/>
      <c r="J379" s="181"/>
      <c r="K379" s="181"/>
      <c r="L379" s="181"/>
      <c r="M379" s="181"/>
      <c r="N379" s="181"/>
      <c r="O379" s="181"/>
      <c r="P379" s="181"/>
      <c r="Q379" s="181"/>
      <c r="R379" s="181"/>
      <c r="S379" s="181"/>
      <c r="T379" s="181"/>
      <c r="U379" s="181"/>
      <c r="V379" s="181"/>
    </row>
    <row r="380" spans="1:22" ht="12">
      <c r="A380" s="180"/>
      <c r="B380" s="181"/>
      <c r="C380" s="180"/>
      <c r="D380" s="181"/>
      <c r="E380" s="181"/>
      <c r="F380" s="181"/>
      <c r="G380" s="181"/>
      <c r="H380" s="181"/>
      <c r="I380" s="181"/>
      <c r="J380" s="181"/>
      <c r="K380" s="181"/>
      <c r="L380" s="181"/>
      <c r="M380" s="181"/>
      <c r="N380" s="181"/>
      <c r="O380" s="181"/>
      <c r="P380" s="181"/>
      <c r="Q380" s="181"/>
      <c r="R380" s="181"/>
      <c r="S380" s="181"/>
      <c r="T380" s="181"/>
      <c r="U380" s="181"/>
      <c r="V380" s="181"/>
    </row>
    <row r="381" spans="1:22" ht="12">
      <c r="A381" s="180"/>
      <c r="B381" s="181"/>
      <c r="C381" s="180"/>
      <c r="D381" s="181"/>
      <c r="E381" s="181"/>
      <c r="F381" s="181"/>
      <c r="G381" s="181"/>
      <c r="H381" s="181"/>
      <c r="I381" s="181"/>
      <c r="J381" s="181"/>
      <c r="K381" s="181"/>
      <c r="L381" s="181"/>
      <c r="M381" s="181"/>
      <c r="N381" s="181"/>
      <c r="O381" s="181"/>
      <c r="P381" s="181"/>
      <c r="Q381" s="181"/>
      <c r="R381" s="181"/>
      <c r="S381" s="181"/>
      <c r="T381" s="181"/>
      <c r="U381" s="181"/>
      <c r="V381" s="181"/>
    </row>
    <row r="382" spans="1:22" ht="12">
      <c r="A382" s="180"/>
      <c r="B382" s="181"/>
      <c r="C382" s="180"/>
      <c r="D382" s="181"/>
      <c r="E382" s="181"/>
      <c r="F382" s="181"/>
      <c r="G382" s="181"/>
      <c r="H382" s="181"/>
      <c r="I382" s="181"/>
      <c r="J382" s="181"/>
      <c r="K382" s="181"/>
      <c r="L382" s="181"/>
      <c r="M382" s="181"/>
      <c r="N382" s="181"/>
      <c r="O382" s="181"/>
      <c r="P382" s="181"/>
      <c r="Q382" s="181"/>
      <c r="R382" s="181"/>
      <c r="S382" s="181"/>
      <c r="T382" s="181"/>
      <c r="U382" s="181"/>
      <c r="V382" s="181"/>
    </row>
    <row r="383" spans="1:22" ht="12">
      <c r="A383" s="180"/>
      <c r="B383" s="181"/>
      <c r="C383" s="180"/>
      <c r="D383" s="181"/>
      <c r="E383" s="181"/>
      <c r="F383" s="181"/>
      <c r="G383" s="181"/>
      <c r="H383" s="181"/>
      <c r="I383" s="181"/>
      <c r="J383" s="181"/>
      <c r="K383" s="181"/>
      <c r="L383" s="181"/>
      <c r="M383" s="181"/>
      <c r="N383" s="181"/>
      <c r="O383" s="181"/>
      <c r="P383" s="181"/>
      <c r="Q383" s="181"/>
      <c r="R383" s="181"/>
      <c r="S383" s="181"/>
      <c r="T383" s="181"/>
      <c r="U383" s="181"/>
      <c r="V383" s="181"/>
    </row>
    <row r="384" spans="1:22" ht="12">
      <c r="A384" s="180"/>
      <c r="B384" s="181"/>
      <c r="C384" s="180"/>
      <c r="D384" s="181"/>
      <c r="E384" s="181"/>
      <c r="F384" s="181"/>
      <c r="G384" s="181"/>
      <c r="H384" s="181"/>
      <c r="I384" s="181"/>
      <c r="J384" s="181"/>
      <c r="K384" s="181"/>
      <c r="L384" s="181"/>
      <c r="M384" s="181"/>
      <c r="N384" s="181"/>
      <c r="O384" s="181"/>
      <c r="P384" s="181"/>
      <c r="Q384" s="181"/>
      <c r="R384" s="181"/>
      <c r="S384" s="181"/>
      <c r="T384" s="181"/>
      <c r="U384" s="181"/>
      <c r="V384" s="181"/>
    </row>
    <row r="385" spans="1:22" ht="12">
      <c r="A385" s="180"/>
      <c r="B385" s="181"/>
      <c r="C385" s="180"/>
      <c r="D385" s="181"/>
      <c r="E385" s="181"/>
      <c r="F385" s="181"/>
      <c r="G385" s="181"/>
      <c r="H385" s="181"/>
      <c r="I385" s="181"/>
      <c r="J385" s="181"/>
      <c r="K385" s="181"/>
      <c r="L385" s="181"/>
      <c r="M385" s="181"/>
      <c r="N385" s="181"/>
      <c r="O385" s="181"/>
      <c r="P385" s="181"/>
      <c r="Q385" s="181"/>
      <c r="R385" s="181"/>
      <c r="S385" s="181"/>
      <c r="T385" s="181"/>
      <c r="U385" s="181"/>
      <c r="V385" s="181"/>
    </row>
    <row r="386" spans="1:22" ht="12">
      <c r="A386" s="180"/>
      <c r="B386" s="181"/>
      <c r="C386" s="180"/>
      <c r="D386" s="181"/>
      <c r="E386" s="181"/>
      <c r="F386" s="181"/>
      <c r="G386" s="181"/>
      <c r="H386" s="181"/>
      <c r="I386" s="181"/>
      <c r="J386" s="181"/>
      <c r="K386" s="181"/>
      <c r="L386" s="181"/>
      <c r="M386" s="181"/>
      <c r="N386" s="181"/>
      <c r="O386" s="181"/>
      <c r="P386" s="181"/>
      <c r="Q386" s="181"/>
      <c r="R386" s="181"/>
      <c r="S386" s="181"/>
      <c r="T386" s="181"/>
      <c r="U386" s="181"/>
      <c r="V386" s="181"/>
    </row>
    <row r="387" spans="1:22" ht="12">
      <c r="A387" s="180"/>
      <c r="B387" s="181"/>
      <c r="C387" s="180"/>
      <c r="D387" s="181"/>
      <c r="E387" s="181"/>
      <c r="F387" s="181"/>
      <c r="G387" s="181"/>
      <c r="H387" s="181"/>
      <c r="I387" s="181"/>
      <c r="J387" s="181"/>
      <c r="K387" s="181"/>
      <c r="L387" s="181"/>
      <c r="M387" s="181"/>
      <c r="N387" s="181"/>
      <c r="O387" s="181"/>
      <c r="P387" s="181"/>
      <c r="Q387" s="181"/>
      <c r="R387" s="181"/>
      <c r="S387" s="181"/>
      <c r="T387" s="181"/>
      <c r="U387" s="181"/>
      <c r="V387" s="181"/>
    </row>
    <row r="388" spans="1:22" ht="12">
      <c r="A388" s="180"/>
      <c r="B388" s="181"/>
      <c r="C388" s="180"/>
      <c r="D388" s="181"/>
      <c r="E388" s="181"/>
      <c r="F388" s="181"/>
      <c r="G388" s="181"/>
      <c r="H388" s="181"/>
      <c r="I388" s="181"/>
      <c r="J388" s="181"/>
      <c r="K388" s="181"/>
      <c r="L388" s="181"/>
      <c r="M388" s="181"/>
      <c r="N388" s="181"/>
      <c r="O388" s="181"/>
      <c r="P388" s="181"/>
      <c r="Q388" s="181"/>
      <c r="R388" s="181"/>
      <c r="S388" s="181"/>
      <c r="T388" s="181"/>
      <c r="U388" s="181"/>
      <c r="V388" s="181"/>
    </row>
    <row r="389" spans="1:22" ht="12">
      <c r="A389" s="180"/>
      <c r="B389" s="181"/>
      <c r="C389" s="180"/>
      <c r="D389" s="181"/>
      <c r="E389" s="181"/>
      <c r="F389" s="181"/>
      <c r="G389" s="181"/>
      <c r="H389" s="181"/>
      <c r="I389" s="181"/>
      <c r="J389" s="181"/>
      <c r="K389" s="181"/>
      <c r="L389" s="181"/>
      <c r="M389" s="181"/>
      <c r="N389" s="181"/>
      <c r="O389" s="181"/>
      <c r="P389" s="181"/>
      <c r="Q389" s="181"/>
      <c r="R389" s="181"/>
      <c r="S389" s="181"/>
      <c r="T389" s="181"/>
      <c r="U389" s="181"/>
      <c r="V389" s="181"/>
    </row>
    <row r="390" spans="1:22" ht="12">
      <c r="A390" s="180"/>
      <c r="B390" s="181"/>
      <c r="C390" s="180"/>
      <c r="D390" s="181"/>
      <c r="E390" s="181"/>
      <c r="F390" s="181"/>
      <c r="G390" s="181"/>
      <c r="H390" s="181"/>
      <c r="I390" s="181"/>
      <c r="J390" s="181"/>
      <c r="K390" s="181"/>
      <c r="L390" s="181"/>
      <c r="M390" s="181"/>
      <c r="N390" s="181"/>
      <c r="O390" s="181"/>
      <c r="P390" s="181"/>
      <c r="Q390" s="181"/>
      <c r="R390" s="181"/>
      <c r="S390" s="181"/>
      <c r="T390" s="181"/>
      <c r="U390" s="181"/>
      <c r="V390" s="181"/>
    </row>
    <row r="391" spans="1:22" ht="12">
      <c r="A391" s="180"/>
      <c r="B391" s="181"/>
      <c r="C391" s="180"/>
      <c r="D391" s="181"/>
      <c r="E391" s="181"/>
      <c r="F391" s="181"/>
      <c r="G391" s="181"/>
      <c r="H391" s="181"/>
      <c r="I391" s="181"/>
      <c r="J391" s="181"/>
      <c r="K391" s="181"/>
      <c r="L391" s="181"/>
      <c r="M391" s="181"/>
      <c r="N391" s="181"/>
      <c r="O391" s="181"/>
      <c r="P391" s="181"/>
      <c r="Q391" s="181"/>
      <c r="R391" s="181"/>
      <c r="S391" s="181"/>
      <c r="T391" s="181"/>
      <c r="U391" s="181"/>
      <c r="V391" s="181"/>
    </row>
    <row r="392" spans="1:22" ht="12">
      <c r="A392" s="180"/>
      <c r="B392" s="181"/>
      <c r="C392" s="180"/>
      <c r="D392" s="181"/>
      <c r="E392" s="181"/>
      <c r="F392" s="181"/>
      <c r="G392" s="181"/>
      <c r="H392" s="181"/>
      <c r="I392" s="181"/>
      <c r="J392" s="181"/>
      <c r="K392" s="181"/>
      <c r="L392" s="181"/>
      <c r="M392" s="181"/>
      <c r="N392" s="181"/>
      <c r="O392" s="181"/>
      <c r="P392" s="181"/>
      <c r="Q392" s="181"/>
      <c r="R392" s="181"/>
      <c r="S392" s="181"/>
      <c r="T392" s="181"/>
      <c r="U392" s="181"/>
      <c r="V392" s="181"/>
    </row>
    <row r="393" spans="1:22" ht="12">
      <c r="A393" s="180"/>
      <c r="B393" s="181"/>
      <c r="C393" s="180"/>
      <c r="D393" s="181"/>
      <c r="E393" s="181"/>
      <c r="F393" s="181"/>
      <c r="G393" s="181"/>
      <c r="H393" s="181"/>
      <c r="I393" s="181"/>
      <c r="J393" s="181"/>
      <c r="K393" s="181"/>
      <c r="L393" s="181"/>
      <c r="M393" s="181"/>
      <c r="N393" s="181"/>
      <c r="O393" s="181"/>
      <c r="P393" s="181"/>
      <c r="Q393" s="181"/>
      <c r="R393" s="181"/>
      <c r="S393" s="181"/>
      <c r="T393" s="181"/>
      <c r="U393" s="181"/>
      <c r="V393" s="181"/>
    </row>
    <row r="394" spans="1:22" ht="12">
      <c r="A394" s="180"/>
      <c r="B394" s="181"/>
      <c r="C394" s="180"/>
      <c r="D394" s="181"/>
      <c r="E394" s="181"/>
      <c r="F394" s="181"/>
      <c r="G394" s="181"/>
      <c r="H394" s="181"/>
      <c r="I394" s="181"/>
      <c r="J394" s="181"/>
      <c r="K394" s="181"/>
      <c r="L394" s="181"/>
      <c r="M394" s="181"/>
      <c r="N394" s="181"/>
      <c r="O394" s="181"/>
      <c r="P394" s="181"/>
      <c r="Q394" s="181"/>
      <c r="R394" s="181"/>
      <c r="S394" s="181"/>
      <c r="T394" s="181"/>
      <c r="U394" s="181"/>
      <c r="V394" s="181"/>
    </row>
    <row r="395" spans="1:22" ht="12">
      <c r="A395" s="180"/>
      <c r="B395" s="181"/>
      <c r="C395" s="180"/>
      <c r="D395" s="181"/>
      <c r="E395" s="181"/>
      <c r="F395" s="181"/>
      <c r="G395" s="181"/>
      <c r="H395" s="181"/>
      <c r="I395" s="181"/>
      <c r="J395" s="181"/>
      <c r="K395" s="181"/>
      <c r="L395" s="181"/>
      <c r="M395" s="181"/>
      <c r="N395" s="181"/>
      <c r="O395" s="181"/>
      <c r="P395" s="181"/>
      <c r="Q395" s="181"/>
      <c r="R395" s="181"/>
      <c r="S395" s="181"/>
      <c r="T395" s="181"/>
      <c r="U395" s="181"/>
      <c r="V395" s="181"/>
    </row>
    <row r="396" spans="1:22" ht="12">
      <c r="A396" s="180"/>
      <c r="B396" s="181"/>
      <c r="C396" s="180"/>
      <c r="D396" s="181"/>
      <c r="E396" s="181"/>
      <c r="F396" s="181"/>
      <c r="G396" s="181"/>
      <c r="H396" s="181"/>
      <c r="I396" s="181"/>
      <c r="J396" s="181"/>
      <c r="K396" s="181"/>
      <c r="L396" s="181"/>
      <c r="M396" s="181"/>
      <c r="N396" s="181"/>
      <c r="O396" s="181"/>
      <c r="P396" s="181"/>
      <c r="Q396" s="181"/>
      <c r="R396" s="181"/>
      <c r="S396" s="181"/>
      <c r="T396" s="181"/>
      <c r="U396" s="181"/>
      <c r="V396" s="181"/>
    </row>
    <row r="397" spans="1:22" ht="12">
      <c r="A397" s="180"/>
      <c r="B397" s="181"/>
      <c r="C397" s="180"/>
      <c r="D397" s="181"/>
      <c r="E397" s="181"/>
      <c r="F397" s="181"/>
      <c r="G397" s="181"/>
      <c r="H397" s="181"/>
      <c r="I397" s="181"/>
      <c r="J397" s="181"/>
      <c r="K397" s="181"/>
      <c r="L397" s="181"/>
      <c r="M397" s="181"/>
      <c r="N397" s="181"/>
      <c r="O397" s="181"/>
      <c r="P397" s="181"/>
      <c r="Q397" s="181"/>
      <c r="R397" s="181"/>
      <c r="S397" s="181"/>
      <c r="T397" s="181"/>
      <c r="U397" s="181"/>
      <c r="V397" s="181"/>
    </row>
    <row r="398" spans="1:22" ht="12">
      <c r="A398" s="180"/>
      <c r="B398" s="181"/>
      <c r="C398" s="180"/>
      <c r="D398" s="181"/>
      <c r="E398" s="181"/>
      <c r="F398" s="181"/>
      <c r="G398" s="181"/>
      <c r="H398" s="181"/>
      <c r="I398" s="181"/>
      <c r="J398" s="181"/>
      <c r="K398" s="181"/>
      <c r="L398" s="181"/>
      <c r="M398" s="181"/>
      <c r="N398" s="181"/>
      <c r="O398" s="181"/>
      <c r="P398" s="181"/>
      <c r="Q398" s="181"/>
      <c r="R398" s="181"/>
      <c r="S398" s="181"/>
      <c r="T398" s="181"/>
      <c r="U398" s="181"/>
      <c r="V398" s="181"/>
    </row>
    <row r="399" spans="1:22" ht="12">
      <c r="A399" s="180"/>
      <c r="B399" s="181"/>
      <c r="C399" s="180"/>
      <c r="D399" s="181"/>
      <c r="E399" s="181"/>
      <c r="F399" s="181"/>
      <c r="G399" s="181"/>
      <c r="H399" s="181"/>
      <c r="I399" s="181"/>
      <c r="J399" s="181"/>
      <c r="K399" s="181"/>
      <c r="L399" s="181"/>
      <c r="M399" s="181"/>
      <c r="N399" s="181"/>
      <c r="O399" s="181"/>
      <c r="P399" s="181"/>
      <c r="Q399" s="181"/>
      <c r="R399" s="181"/>
      <c r="S399" s="181"/>
      <c r="T399" s="181"/>
      <c r="U399" s="181"/>
      <c r="V399" s="181"/>
    </row>
    <row r="400" spans="1:22" ht="12">
      <c r="A400" s="180"/>
      <c r="B400" s="181"/>
      <c r="C400" s="180"/>
      <c r="D400" s="181"/>
      <c r="E400" s="181"/>
      <c r="F400" s="181"/>
      <c r="G400" s="181"/>
      <c r="H400" s="181"/>
      <c r="I400" s="181"/>
      <c r="J400" s="181"/>
      <c r="K400" s="181"/>
      <c r="L400" s="181"/>
      <c r="M400" s="181"/>
      <c r="N400" s="181"/>
      <c r="O400" s="181"/>
      <c r="P400" s="181"/>
      <c r="Q400" s="181"/>
      <c r="R400" s="181"/>
      <c r="S400" s="181"/>
      <c r="T400" s="181"/>
      <c r="U400" s="181"/>
      <c r="V400" s="181"/>
    </row>
    <row r="401" spans="1:22" ht="12">
      <c r="A401" s="180"/>
      <c r="B401" s="181"/>
      <c r="C401" s="180"/>
      <c r="D401" s="181"/>
      <c r="E401" s="181"/>
      <c r="F401" s="181"/>
      <c r="G401" s="181"/>
      <c r="H401" s="181"/>
      <c r="I401" s="181"/>
      <c r="J401" s="181"/>
      <c r="K401" s="181"/>
      <c r="L401" s="181"/>
      <c r="M401" s="181"/>
      <c r="N401" s="181"/>
      <c r="O401" s="181"/>
      <c r="P401" s="181"/>
      <c r="Q401" s="181"/>
      <c r="R401" s="181"/>
      <c r="S401" s="181"/>
      <c r="T401" s="181"/>
      <c r="U401" s="181"/>
      <c r="V401" s="181"/>
    </row>
    <row r="402" spans="1:22" ht="12">
      <c r="A402" s="180"/>
      <c r="B402" s="181"/>
      <c r="C402" s="180"/>
      <c r="D402" s="181"/>
      <c r="E402" s="181"/>
      <c r="F402" s="181"/>
      <c r="G402" s="181"/>
      <c r="H402" s="181"/>
      <c r="I402" s="181"/>
      <c r="J402" s="181"/>
      <c r="K402" s="181"/>
      <c r="L402" s="181"/>
      <c r="M402" s="181"/>
      <c r="N402" s="181"/>
      <c r="O402" s="181"/>
      <c r="P402" s="181"/>
      <c r="Q402" s="181"/>
      <c r="R402" s="181"/>
      <c r="S402" s="181"/>
      <c r="T402" s="181"/>
      <c r="U402" s="181"/>
      <c r="V402" s="181"/>
    </row>
    <row r="403" spans="1:22" ht="12">
      <c r="A403" s="180"/>
      <c r="B403" s="181"/>
      <c r="C403" s="180"/>
      <c r="D403" s="181"/>
      <c r="E403" s="181"/>
      <c r="F403" s="181"/>
      <c r="G403" s="181"/>
      <c r="H403" s="181"/>
      <c r="I403" s="181"/>
      <c r="J403" s="181"/>
      <c r="K403" s="181"/>
      <c r="L403" s="181"/>
      <c r="M403" s="181"/>
      <c r="N403" s="181"/>
      <c r="O403" s="181"/>
      <c r="P403" s="181"/>
      <c r="Q403" s="181"/>
      <c r="R403" s="181"/>
      <c r="S403" s="181"/>
      <c r="T403" s="181"/>
      <c r="U403" s="181"/>
      <c r="V403" s="181"/>
    </row>
    <row r="404" spans="1:22" ht="12">
      <c r="A404" s="180"/>
      <c r="B404" s="181"/>
      <c r="C404" s="180"/>
      <c r="D404" s="181"/>
      <c r="E404" s="181"/>
      <c r="F404" s="181"/>
      <c r="G404" s="181"/>
      <c r="H404" s="181"/>
      <c r="I404" s="181"/>
      <c r="J404" s="181"/>
      <c r="K404" s="181"/>
      <c r="L404" s="181"/>
      <c r="M404" s="181"/>
      <c r="N404" s="181"/>
      <c r="O404" s="181"/>
      <c r="P404" s="181"/>
      <c r="Q404" s="181"/>
      <c r="R404" s="181"/>
      <c r="S404" s="181"/>
      <c r="T404" s="181"/>
      <c r="U404" s="181"/>
      <c r="V404" s="181"/>
    </row>
    <row r="405" spans="1:22" ht="12">
      <c r="A405" s="180"/>
      <c r="B405" s="181"/>
      <c r="C405" s="180"/>
      <c r="D405" s="181"/>
      <c r="E405" s="181"/>
      <c r="F405" s="181"/>
      <c r="G405" s="181"/>
      <c r="H405" s="181"/>
      <c r="I405" s="181"/>
      <c r="J405" s="181"/>
      <c r="K405" s="181"/>
      <c r="L405" s="181"/>
      <c r="M405" s="181"/>
      <c r="N405" s="181"/>
      <c r="O405" s="181"/>
      <c r="P405" s="181"/>
      <c r="Q405" s="181"/>
      <c r="R405" s="181"/>
      <c r="S405" s="181"/>
      <c r="T405" s="181"/>
      <c r="U405" s="181"/>
      <c r="V405" s="181"/>
    </row>
    <row r="406" spans="1:22" ht="12">
      <c r="A406" s="180"/>
      <c r="B406" s="181"/>
      <c r="C406" s="180"/>
      <c r="D406" s="181"/>
      <c r="E406" s="181"/>
      <c r="F406" s="181"/>
      <c r="G406" s="181"/>
      <c r="H406" s="181"/>
      <c r="I406" s="181"/>
      <c r="J406" s="181"/>
      <c r="K406" s="181"/>
      <c r="L406" s="181"/>
      <c r="M406" s="181"/>
      <c r="N406" s="181"/>
      <c r="O406" s="181"/>
      <c r="P406" s="181"/>
      <c r="Q406" s="181"/>
      <c r="R406" s="181"/>
      <c r="S406" s="181"/>
      <c r="T406" s="181"/>
      <c r="U406" s="181"/>
      <c r="V406" s="181"/>
    </row>
    <row r="407" spans="1:22" ht="12">
      <c r="A407" s="180"/>
      <c r="B407" s="181"/>
      <c r="C407" s="180"/>
      <c r="D407" s="181"/>
      <c r="E407" s="181"/>
      <c r="F407" s="181"/>
      <c r="G407" s="181"/>
      <c r="H407" s="181"/>
      <c r="I407" s="181"/>
      <c r="J407" s="181"/>
      <c r="K407" s="181"/>
      <c r="L407" s="181"/>
      <c r="M407" s="181"/>
      <c r="N407" s="181"/>
      <c r="O407" s="181"/>
      <c r="P407" s="181"/>
      <c r="Q407" s="181"/>
      <c r="R407" s="181"/>
      <c r="S407" s="181"/>
      <c r="T407" s="181"/>
      <c r="U407" s="181"/>
      <c r="V407" s="181"/>
    </row>
    <row r="408" spans="1:22" ht="12">
      <c r="A408" s="180"/>
      <c r="B408" s="181"/>
      <c r="C408" s="180"/>
      <c r="D408" s="181"/>
      <c r="E408" s="181"/>
      <c r="F408" s="181"/>
      <c r="G408" s="181"/>
      <c r="H408" s="181"/>
      <c r="I408" s="181"/>
      <c r="J408" s="181"/>
      <c r="K408" s="181"/>
      <c r="L408" s="181"/>
      <c r="M408" s="181"/>
      <c r="N408" s="181"/>
      <c r="O408" s="181"/>
      <c r="P408" s="181"/>
      <c r="Q408" s="181"/>
      <c r="R408" s="181"/>
      <c r="S408" s="181"/>
      <c r="T408" s="181"/>
      <c r="U408" s="181"/>
      <c r="V408" s="181"/>
    </row>
    <row r="409" spans="1:22" ht="12">
      <c r="A409" s="180"/>
      <c r="B409" s="181"/>
      <c r="C409" s="180"/>
      <c r="D409" s="181"/>
      <c r="E409" s="181"/>
      <c r="F409" s="181"/>
      <c r="G409" s="181"/>
      <c r="H409" s="181"/>
      <c r="I409" s="181"/>
      <c r="J409" s="181"/>
      <c r="K409" s="181"/>
      <c r="L409" s="181"/>
      <c r="M409" s="181"/>
      <c r="N409" s="181"/>
      <c r="O409" s="181"/>
      <c r="P409" s="181"/>
      <c r="Q409" s="181"/>
      <c r="R409" s="181"/>
      <c r="S409" s="181"/>
      <c r="T409" s="181"/>
      <c r="U409" s="181"/>
      <c r="V409" s="181"/>
    </row>
    <row r="410" spans="1:22" ht="12">
      <c r="A410" s="180"/>
      <c r="B410" s="181"/>
      <c r="C410" s="180"/>
      <c r="D410" s="181"/>
      <c r="E410" s="181"/>
      <c r="F410" s="181"/>
      <c r="G410" s="181"/>
      <c r="H410" s="181"/>
      <c r="I410" s="181"/>
      <c r="J410" s="181"/>
      <c r="K410" s="181"/>
      <c r="L410" s="181"/>
      <c r="M410" s="181"/>
      <c r="N410" s="181"/>
      <c r="O410" s="181"/>
      <c r="P410" s="181"/>
      <c r="Q410" s="181"/>
      <c r="R410" s="181"/>
      <c r="S410" s="181"/>
      <c r="T410" s="181"/>
      <c r="U410" s="181"/>
      <c r="V410" s="181"/>
    </row>
    <row r="411" spans="1:22" ht="12">
      <c r="A411" s="180"/>
      <c r="B411" s="181"/>
      <c r="C411" s="180"/>
      <c r="D411" s="181"/>
      <c r="E411" s="181"/>
      <c r="F411" s="181"/>
      <c r="G411" s="181"/>
      <c r="H411" s="181"/>
      <c r="I411" s="181"/>
      <c r="J411" s="181"/>
      <c r="K411" s="181"/>
      <c r="L411" s="181"/>
      <c r="M411" s="181"/>
      <c r="N411" s="181"/>
      <c r="O411" s="181"/>
      <c r="P411" s="181"/>
      <c r="Q411" s="181"/>
      <c r="R411" s="181"/>
      <c r="S411" s="181"/>
      <c r="T411" s="181"/>
      <c r="U411" s="181"/>
      <c r="V411" s="181"/>
    </row>
    <row r="412" spans="1:22" ht="12">
      <c r="A412" s="180"/>
      <c r="B412" s="181"/>
      <c r="C412" s="180"/>
      <c r="D412" s="181"/>
      <c r="E412" s="181"/>
      <c r="F412" s="181"/>
      <c r="G412" s="181"/>
      <c r="H412" s="181"/>
      <c r="I412" s="181"/>
      <c r="J412" s="181"/>
      <c r="K412" s="181"/>
      <c r="L412" s="181"/>
      <c r="M412" s="181"/>
      <c r="N412" s="181"/>
      <c r="O412" s="181"/>
      <c r="P412" s="181"/>
      <c r="Q412" s="181"/>
      <c r="R412" s="181"/>
      <c r="S412" s="181"/>
      <c r="T412" s="181"/>
      <c r="U412" s="181"/>
      <c r="V412" s="181"/>
    </row>
    <row r="413" spans="1:22" ht="12">
      <c r="A413" s="180"/>
      <c r="B413" s="181"/>
      <c r="C413" s="180"/>
      <c r="D413" s="181"/>
      <c r="E413" s="181"/>
      <c r="F413" s="181"/>
      <c r="G413" s="181"/>
      <c r="H413" s="181"/>
      <c r="I413" s="181"/>
      <c r="J413" s="181"/>
      <c r="K413" s="181"/>
      <c r="L413" s="181"/>
      <c r="M413" s="181"/>
      <c r="N413" s="181"/>
      <c r="O413" s="181"/>
      <c r="P413" s="181"/>
      <c r="Q413" s="181"/>
      <c r="R413" s="181"/>
      <c r="S413" s="181"/>
      <c r="T413" s="181"/>
      <c r="U413" s="181"/>
      <c r="V413" s="181"/>
    </row>
    <row r="414" spans="1:22" ht="12">
      <c r="A414" s="180"/>
      <c r="B414" s="181"/>
      <c r="C414" s="180"/>
      <c r="D414" s="181"/>
      <c r="E414" s="181"/>
      <c r="F414" s="181"/>
      <c r="G414" s="181"/>
      <c r="H414" s="181"/>
      <c r="I414" s="181"/>
      <c r="J414" s="181"/>
      <c r="K414" s="181"/>
      <c r="L414" s="181"/>
      <c r="M414" s="181"/>
      <c r="N414" s="181"/>
      <c r="O414" s="181"/>
      <c r="P414" s="181"/>
      <c r="Q414" s="181"/>
      <c r="R414" s="181"/>
      <c r="S414" s="181"/>
      <c r="T414" s="181"/>
      <c r="U414" s="181"/>
      <c r="V414" s="181"/>
    </row>
    <row r="415" spans="1:22" ht="12">
      <c r="A415" s="180"/>
      <c r="B415" s="181"/>
      <c r="C415" s="180"/>
      <c r="D415" s="181"/>
      <c r="E415" s="181"/>
      <c r="F415" s="181"/>
      <c r="G415" s="181"/>
      <c r="H415" s="181"/>
      <c r="I415" s="181"/>
      <c r="J415" s="181"/>
      <c r="K415" s="181"/>
      <c r="L415" s="181"/>
      <c r="M415" s="181"/>
      <c r="N415" s="181"/>
      <c r="O415" s="181"/>
      <c r="P415" s="181"/>
      <c r="Q415" s="181"/>
      <c r="R415" s="181"/>
      <c r="S415" s="181"/>
      <c r="T415" s="181"/>
      <c r="U415" s="181"/>
      <c r="V415" s="181"/>
    </row>
    <row r="416" spans="1:22" ht="12">
      <c r="A416" s="180"/>
      <c r="B416" s="181"/>
      <c r="C416" s="180"/>
      <c r="D416" s="181"/>
      <c r="E416" s="181"/>
      <c r="F416" s="181"/>
      <c r="G416" s="181"/>
      <c r="H416" s="181"/>
      <c r="I416" s="181"/>
      <c r="J416" s="181"/>
      <c r="K416" s="181"/>
      <c r="L416" s="181"/>
      <c r="M416" s="181"/>
      <c r="N416" s="181"/>
      <c r="O416" s="181"/>
      <c r="P416" s="181"/>
      <c r="Q416" s="181"/>
      <c r="R416" s="181"/>
      <c r="S416" s="181"/>
      <c r="T416" s="181"/>
      <c r="U416" s="181"/>
      <c r="V416" s="181"/>
    </row>
    <row r="417" spans="1:22" ht="12">
      <c r="A417" s="180"/>
      <c r="B417" s="181"/>
      <c r="C417" s="180"/>
      <c r="D417" s="181"/>
      <c r="E417" s="181"/>
      <c r="F417" s="181"/>
      <c r="G417" s="181"/>
      <c r="H417" s="181"/>
      <c r="I417" s="181"/>
      <c r="J417" s="181"/>
      <c r="K417" s="181"/>
      <c r="L417" s="181"/>
      <c r="M417" s="181"/>
      <c r="N417" s="181"/>
      <c r="O417" s="181"/>
      <c r="P417" s="181"/>
      <c r="Q417" s="181"/>
      <c r="R417" s="181"/>
      <c r="S417" s="181"/>
      <c r="T417" s="181"/>
      <c r="U417" s="181"/>
      <c r="V417" s="181"/>
    </row>
    <row r="418" spans="1:22" ht="12">
      <c r="A418" s="180"/>
      <c r="B418" s="181"/>
      <c r="C418" s="180"/>
      <c r="D418" s="181"/>
      <c r="E418" s="181"/>
      <c r="F418" s="181"/>
      <c r="G418" s="181"/>
      <c r="H418" s="181"/>
      <c r="I418" s="181"/>
      <c r="J418" s="181"/>
      <c r="K418" s="181"/>
      <c r="L418" s="181"/>
      <c r="M418" s="181"/>
      <c r="N418" s="181"/>
      <c r="O418" s="181"/>
      <c r="P418" s="181"/>
      <c r="Q418" s="181"/>
      <c r="R418" s="181"/>
      <c r="S418" s="181"/>
      <c r="T418" s="181"/>
      <c r="U418" s="181"/>
      <c r="V418" s="181"/>
    </row>
    <row r="419" spans="1:22" ht="12">
      <c r="A419" s="180"/>
      <c r="B419" s="181"/>
      <c r="C419" s="180"/>
      <c r="D419" s="181"/>
      <c r="E419" s="181"/>
      <c r="F419" s="181"/>
      <c r="G419" s="181"/>
      <c r="H419" s="181"/>
      <c r="I419" s="181"/>
      <c r="J419" s="181"/>
      <c r="K419" s="181"/>
      <c r="L419" s="181"/>
      <c r="M419" s="181"/>
      <c r="N419" s="181"/>
      <c r="O419" s="181"/>
      <c r="P419" s="181"/>
      <c r="Q419" s="181"/>
      <c r="R419" s="181"/>
      <c r="S419" s="181"/>
      <c r="T419" s="181"/>
      <c r="U419" s="181"/>
      <c r="V419" s="181"/>
    </row>
    <row r="420" spans="1:22" ht="12">
      <c r="A420" s="180"/>
      <c r="B420" s="181"/>
      <c r="C420" s="180"/>
      <c r="D420" s="181"/>
      <c r="E420" s="181"/>
      <c r="F420" s="181"/>
      <c r="G420" s="181"/>
      <c r="H420" s="181"/>
      <c r="I420" s="181"/>
      <c r="J420" s="181"/>
      <c r="K420" s="181"/>
      <c r="L420" s="181"/>
      <c r="M420" s="181"/>
      <c r="N420" s="181"/>
      <c r="O420" s="181"/>
      <c r="P420" s="181"/>
      <c r="Q420" s="181"/>
      <c r="R420" s="181"/>
      <c r="S420" s="181"/>
      <c r="T420" s="181"/>
      <c r="U420" s="181"/>
      <c r="V420" s="181"/>
    </row>
    <row r="421" spans="1:22" ht="12">
      <c r="A421" s="180"/>
      <c r="B421" s="181"/>
      <c r="C421" s="180"/>
      <c r="D421" s="181"/>
      <c r="E421" s="181"/>
      <c r="F421" s="181"/>
      <c r="G421" s="181"/>
      <c r="H421" s="181"/>
      <c r="I421" s="181"/>
      <c r="J421" s="181"/>
      <c r="K421" s="181"/>
      <c r="L421" s="181"/>
      <c r="M421" s="181"/>
      <c r="N421" s="181"/>
      <c r="O421" s="181"/>
      <c r="P421" s="181"/>
      <c r="Q421" s="181"/>
      <c r="R421" s="181"/>
      <c r="S421" s="181"/>
      <c r="T421" s="181"/>
      <c r="U421" s="181"/>
      <c r="V421" s="181"/>
    </row>
    <row r="422" spans="1:22" ht="12">
      <c r="A422" s="180"/>
      <c r="B422" s="181"/>
      <c r="C422" s="180"/>
      <c r="D422" s="181"/>
      <c r="E422" s="181"/>
      <c r="F422" s="181"/>
      <c r="G422" s="181"/>
      <c r="H422" s="181"/>
      <c r="I422" s="181"/>
      <c r="J422" s="181"/>
      <c r="K422" s="181"/>
      <c r="L422" s="181"/>
      <c r="M422" s="181"/>
      <c r="N422" s="181"/>
      <c r="O422" s="181"/>
      <c r="P422" s="181"/>
      <c r="Q422" s="181"/>
      <c r="R422" s="181"/>
      <c r="S422" s="181"/>
      <c r="T422" s="181"/>
      <c r="U422" s="181"/>
      <c r="V422" s="181"/>
    </row>
    <row r="423" spans="1:22" ht="12">
      <c r="A423" s="180"/>
      <c r="B423" s="181"/>
      <c r="C423" s="180"/>
      <c r="D423" s="181"/>
      <c r="E423" s="181"/>
      <c r="F423" s="181"/>
      <c r="G423" s="181"/>
      <c r="H423" s="181"/>
      <c r="I423" s="181"/>
      <c r="J423" s="181"/>
      <c r="K423" s="181"/>
      <c r="L423" s="181"/>
      <c r="M423" s="181"/>
      <c r="N423" s="181"/>
      <c r="O423" s="181"/>
      <c r="P423" s="181"/>
      <c r="Q423" s="181"/>
      <c r="R423" s="181"/>
      <c r="S423" s="181"/>
      <c r="T423" s="181"/>
      <c r="U423" s="181"/>
      <c r="V423" s="181"/>
    </row>
    <row r="424" spans="1:22" ht="12">
      <c r="A424" s="180"/>
      <c r="B424" s="181"/>
      <c r="C424" s="180"/>
      <c r="D424" s="181"/>
      <c r="E424" s="181"/>
      <c r="F424" s="181"/>
      <c r="G424" s="181"/>
      <c r="H424" s="181"/>
      <c r="I424" s="181"/>
      <c r="J424" s="181"/>
      <c r="K424" s="181"/>
      <c r="L424" s="181"/>
      <c r="M424" s="181"/>
      <c r="N424" s="181"/>
      <c r="O424" s="181"/>
      <c r="P424" s="181"/>
      <c r="Q424" s="181"/>
      <c r="R424" s="181"/>
      <c r="S424" s="181"/>
      <c r="T424" s="181"/>
      <c r="U424" s="181"/>
      <c r="V424" s="181"/>
    </row>
    <row r="425" spans="1:22" ht="12">
      <c r="A425" s="180"/>
      <c r="B425" s="181"/>
      <c r="C425" s="180"/>
      <c r="D425" s="181"/>
      <c r="E425" s="181"/>
      <c r="F425" s="181"/>
      <c r="G425" s="181"/>
      <c r="H425" s="181"/>
      <c r="I425" s="181"/>
      <c r="J425" s="181"/>
      <c r="K425" s="181"/>
      <c r="L425" s="181"/>
      <c r="M425" s="181"/>
      <c r="N425" s="181"/>
      <c r="O425" s="181"/>
      <c r="P425" s="181"/>
      <c r="Q425" s="181"/>
      <c r="R425" s="181"/>
      <c r="S425" s="181"/>
      <c r="T425" s="181"/>
      <c r="U425" s="181"/>
      <c r="V425" s="181"/>
    </row>
    <row r="426" spans="1:22" ht="12">
      <c r="A426" s="180"/>
      <c r="B426" s="181"/>
      <c r="C426" s="180"/>
      <c r="D426" s="181"/>
      <c r="E426" s="181"/>
      <c r="F426" s="181"/>
      <c r="G426" s="181"/>
      <c r="H426" s="181"/>
      <c r="I426" s="181"/>
      <c r="J426" s="181"/>
      <c r="K426" s="181"/>
      <c r="L426" s="181"/>
      <c r="M426" s="181"/>
      <c r="N426" s="181"/>
      <c r="O426" s="181"/>
      <c r="P426" s="181"/>
      <c r="Q426" s="181"/>
      <c r="R426" s="181"/>
      <c r="S426" s="181"/>
      <c r="T426" s="181"/>
      <c r="U426" s="181"/>
      <c r="V426" s="181"/>
    </row>
    <row r="427" spans="1:22" ht="12">
      <c r="A427" s="180"/>
      <c r="B427" s="181"/>
      <c r="C427" s="180"/>
      <c r="D427" s="181"/>
      <c r="E427" s="181"/>
      <c r="F427" s="181"/>
      <c r="G427" s="181"/>
      <c r="H427" s="181"/>
      <c r="I427" s="181"/>
      <c r="J427" s="181"/>
      <c r="K427" s="181"/>
      <c r="L427" s="181"/>
      <c r="M427" s="181"/>
      <c r="N427" s="181"/>
      <c r="O427" s="181"/>
      <c r="P427" s="181"/>
      <c r="Q427" s="181"/>
      <c r="R427" s="181"/>
      <c r="S427" s="181"/>
      <c r="T427" s="181"/>
      <c r="U427" s="181"/>
      <c r="V427" s="181"/>
    </row>
    <row r="428" spans="1:22" ht="12">
      <c r="A428" s="180"/>
      <c r="B428" s="181"/>
      <c r="C428" s="180"/>
      <c r="D428" s="181"/>
      <c r="E428" s="181"/>
      <c r="F428" s="181"/>
      <c r="G428" s="181"/>
      <c r="H428" s="181"/>
      <c r="I428" s="181"/>
      <c r="J428" s="181"/>
      <c r="K428" s="181"/>
      <c r="L428" s="181"/>
      <c r="M428" s="181"/>
      <c r="N428" s="181"/>
      <c r="O428" s="181"/>
      <c r="P428" s="181"/>
      <c r="Q428" s="181"/>
      <c r="R428" s="181"/>
      <c r="S428" s="181"/>
      <c r="T428" s="181"/>
      <c r="U428" s="181"/>
      <c r="V428" s="181"/>
    </row>
    <row r="429" spans="1:22" ht="12">
      <c r="A429" s="180"/>
      <c r="B429" s="181"/>
      <c r="C429" s="180"/>
      <c r="D429" s="181"/>
      <c r="E429" s="181"/>
      <c r="F429" s="181"/>
      <c r="G429" s="181"/>
      <c r="H429" s="181"/>
      <c r="I429" s="181"/>
      <c r="J429" s="181"/>
      <c r="K429" s="181"/>
      <c r="L429" s="181"/>
      <c r="M429" s="181"/>
      <c r="N429" s="181"/>
      <c r="O429" s="181"/>
      <c r="P429" s="181"/>
      <c r="Q429" s="181"/>
      <c r="R429" s="181"/>
      <c r="S429" s="181"/>
      <c r="T429" s="181"/>
      <c r="U429" s="181"/>
      <c r="V429" s="181"/>
    </row>
    <row r="430" spans="1:22" ht="12">
      <c r="A430" s="180"/>
      <c r="B430" s="181"/>
      <c r="C430" s="180"/>
      <c r="D430" s="181"/>
      <c r="E430" s="181"/>
      <c r="F430" s="181"/>
      <c r="G430" s="181"/>
      <c r="H430" s="181"/>
      <c r="I430" s="181"/>
      <c r="J430" s="181"/>
      <c r="K430" s="181"/>
      <c r="L430" s="181"/>
      <c r="M430" s="181"/>
      <c r="N430" s="181"/>
      <c r="O430" s="181"/>
      <c r="P430" s="181"/>
      <c r="Q430" s="181"/>
      <c r="R430" s="181"/>
      <c r="S430" s="181"/>
      <c r="T430" s="181"/>
      <c r="U430" s="181"/>
      <c r="V430" s="181"/>
    </row>
    <row r="431" spans="1:22" ht="12">
      <c r="A431" s="180"/>
      <c r="B431" s="181"/>
      <c r="C431" s="180"/>
      <c r="D431" s="181"/>
      <c r="E431" s="181"/>
      <c r="F431" s="181"/>
      <c r="G431" s="181"/>
      <c r="H431" s="181"/>
      <c r="I431" s="181"/>
      <c r="J431" s="181"/>
      <c r="K431" s="181"/>
      <c r="L431" s="181"/>
      <c r="M431" s="181"/>
      <c r="N431" s="181"/>
      <c r="O431" s="181"/>
      <c r="P431" s="181"/>
      <c r="Q431" s="181"/>
      <c r="R431" s="181"/>
      <c r="S431" s="181"/>
      <c r="T431" s="181"/>
      <c r="U431" s="181"/>
      <c r="V431" s="181"/>
    </row>
    <row r="432" spans="1:22" ht="12">
      <c r="A432" s="180"/>
      <c r="B432" s="181"/>
      <c r="C432" s="180"/>
      <c r="D432" s="181"/>
      <c r="E432" s="181"/>
      <c r="F432" s="181"/>
      <c r="G432" s="181"/>
      <c r="H432" s="181"/>
      <c r="I432" s="181"/>
      <c r="J432" s="181"/>
      <c r="K432" s="181"/>
      <c r="L432" s="181"/>
      <c r="M432" s="181"/>
      <c r="N432" s="181"/>
      <c r="O432" s="181"/>
      <c r="P432" s="181"/>
      <c r="Q432" s="181"/>
      <c r="R432" s="181"/>
      <c r="S432" s="181"/>
      <c r="T432" s="181"/>
      <c r="U432" s="181"/>
      <c r="V432" s="181"/>
    </row>
    <row r="433" spans="1:22" ht="12">
      <c r="A433" s="180"/>
      <c r="B433" s="181"/>
      <c r="C433" s="180"/>
      <c r="D433" s="181"/>
      <c r="E433" s="181"/>
      <c r="F433" s="181"/>
      <c r="G433" s="181"/>
      <c r="H433" s="181"/>
      <c r="I433" s="181"/>
      <c r="J433" s="181"/>
      <c r="K433" s="181"/>
      <c r="L433" s="181"/>
      <c r="M433" s="181"/>
      <c r="N433" s="181"/>
      <c r="O433" s="181"/>
      <c r="P433" s="181"/>
      <c r="Q433" s="181"/>
      <c r="R433" s="181"/>
      <c r="S433" s="181"/>
      <c r="T433" s="181"/>
      <c r="U433" s="181"/>
      <c r="V433" s="181"/>
    </row>
    <row r="434" spans="1:22" ht="12">
      <c r="A434" s="180"/>
      <c r="B434" s="181"/>
      <c r="C434" s="180"/>
      <c r="D434" s="181"/>
      <c r="E434" s="181"/>
      <c r="F434" s="181"/>
      <c r="G434" s="181"/>
      <c r="H434" s="181"/>
      <c r="I434" s="181"/>
      <c r="J434" s="181"/>
      <c r="K434" s="181"/>
      <c r="L434" s="181"/>
      <c r="M434" s="181"/>
      <c r="N434" s="181"/>
      <c r="O434" s="181"/>
      <c r="P434" s="181"/>
      <c r="Q434" s="181"/>
      <c r="R434" s="181"/>
      <c r="S434" s="181"/>
      <c r="T434" s="181"/>
      <c r="U434" s="181"/>
      <c r="V434" s="181"/>
    </row>
    <row r="435" spans="1:22" ht="12">
      <c r="A435" s="180"/>
      <c r="B435" s="181"/>
      <c r="C435" s="180"/>
      <c r="D435" s="181"/>
      <c r="E435" s="181"/>
      <c r="F435" s="181"/>
      <c r="G435" s="181"/>
      <c r="H435" s="181"/>
      <c r="I435" s="181"/>
      <c r="J435" s="181"/>
      <c r="K435" s="181"/>
      <c r="L435" s="181"/>
      <c r="M435" s="181"/>
      <c r="N435" s="181"/>
      <c r="O435" s="181"/>
      <c r="P435" s="181"/>
      <c r="Q435" s="181"/>
      <c r="R435" s="181"/>
      <c r="S435" s="181"/>
      <c r="T435" s="181"/>
      <c r="U435" s="181"/>
      <c r="V435" s="181"/>
    </row>
    <row r="436" spans="1:22" ht="12">
      <c r="A436" s="180"/>
      <c r="B436" s="181"/>
      <c r="C436" s="180"/>
      <c r="D436" s="181"/>
      <c r="E436" s="181"/>
      <c r="F436" s="181"/>
      <c r="G436" s="181"/>
      <c r="H436" s="181"/>
      <c r="I436" s="181"/>
      <c r="J436" s="181"/>
      <c r="K436" s="181"/>
      <c r="L436" s="181"/>
      <c r="M436" s="181"/>
      <c r="N436" s="181"/>
      <c r="O436" s="181"/>
      <c r="P436" s="181"/>
      <c r="Q436" s="181"/>
      <c r="R436" s="181"/>
      <c r="S436" s="181"/>
      <c r="T436" s="181"/>
      <c r="U436" s="181"/>
      <c r="V436" s="181"/>
    </row>
    <row r="437" spans="1:22" ht="12">
      <c r="A437" s="180"/>
      <c r="B437" s="181"/>
      <c r="C437" s="180"/>
      <c r="D437" s="181"/>
      <c r="E437" s="181"/>
      <c r="F437" s="181"/>
      <c r="G437" s="181"/>
      <c r="H437" s="181"/>
      <c r="I437" s="181"/>
      <c r="J437" s="181"/>
      <c r="K437" s="181"/>
      <c r="L437" s="181"/>
      <c r="M437" s="181"/>
      <c r="N437" s="181"/>
      <c r="O437" s="181"/>
      <c r="P437" s="181"/>
      <c r="Q437" s="181"/>
      <c r="R437" s="181"/>
      <c r="S437" s="181"/>
      <c r="T437" s="181"/>
      <c r="U437" s="181"/>
      <c r="V437" s="181"/>
    </row>
    <row r="438" spans="1:22" ht="12">
      <c r="A438" s="180"/>
      <c r="B438" s="181"/>
      <c r="C438" s="180"/>
      <c r="D438" s="181"/>
      <c r="E438" s="181"/>
      <c r="F438" s="181"/>
      <c r="G438" s="181"/>
      <c r="H438" s="181"/>
      <c r="I438" s="181"/>
      <c r="J438" s="181"/>
      <c r="K438" s="181"/>
      <c r="L438" s="181"/>
      <c r="M438" s="181"/>
      <c r="N438" s="181"/>
      <c r="O438" s="181"/>
      <c r="P438" s="181"/>
      <c r="Q438" s="181"/>
      <c r="R438" s="181"/>
      <c r="S438" s="181"/>
      <c r="T438" s="181"/>
      <c r="U438" s="181"/>
      <c r="V438" s="181"/>
    </row>
    <row r="439" spans="1:22" ht="12">
      <c r="A439" s="180"/>
      <c r="B439" s="181"/>
      <c r="C439" s="180"/>
      <c r="D439" s="181"/>
      <c r="E439" s="181"/>
      <c r="F439" s="181"/>
      <c r="G439" s="181"/>
      <c r="H439" s="181"/>
      <c r="I439" s="181"/>
      <c r="J439" s="181"/>
      <c r="K439" s="181"/>
      <c r="L439" s="181"/>
      <c r="M439" s="181"/>
      <c r="N439" s="181"/>
      <c r="O439" s="181"/>
      <c r="P439" s="181"/>
      <c r="Q439" s="181"/>
      <c r="R439" s="181"/>
      <c r="S439" s="181"/>
      <c r="T439" s="181"/>
      <c r="U439" s="181"/>
      <c r="V439" s="181"/>
    </row>
    <row r="440" spans="1:22" ht="12">
      <c r="A440" s="180"/>
      <c r="B440" s="181"/>
      <c r="C440" s="180"/>
      <c r="D440" s="181"/>
      <c r="E440" s="181"/>
      <c r="F440" s="181"/>
      <c r="G440" s="181"/>
      <c r="H440" s="181"/>
      <c r="I440" s="181"/>
      <c r="J440" s="181"/>
      <c r="K440" s="181"/>
      <c r="L440" s="181"/>
      <c r="M440" s="181"/>
      <c r="N440" s="181"/>
      <c r="O440" s="181"/>
      <c r="P440" s="181"/>
      <c r="Q440" s="181"/>
      <c r="R440" s="181"/>
      <c r="S440" s="181"/>
      <c r="T440" s="181"/>
      <c r="U440" s="181"/>
      <c r="V440" s="181"/>
    </row>
    <row r="441" spans="1:22" ht="12">
      <c r="A441" s="180"/>
      <c r="B441" s="181"/>
      <c r="C441" s="180"/>
      <c r="D441" s="181"/>
      <c r="E441" s="181"/>
      <c r="F441" s="181"/>
      <c r="G441" s="181"/>
      <c r="H441" s="181"/>
      <c r="I441" s="181"/>
      <c r="J441" s="181"/>
      <c r="K441" s="181"/>
      <c r="L441" s="181"/>
      <c r="M441" s="181"/>
      <c r="N441" s="181"/>
      <c r="O441" s="181"/>
      <c r="P441" s="181"/>
      <c r="Q441" s="181"/>
      <c r="R441" s="181"/>
      <c r="S441" s="181"/>
      <c r="T441" s="181"/>
      <c r="U441" s="181"/>
      <c r="V441" s="181"/>
    </row>
    <row r="442" spans="1:22" ht="12">
      <c r="A442" s="180"/>
      <c r="B442" s="181"/>
      <c r="C442" s="180"/>
      <c r="D442" s="181"/>
      <c r="E442" s="181"/>
      <c r="F442" s="181"/>
      <c r="G442" s="181"/>
      <c r="H442" s="181"/>
      <c r="I442" s="181"/>
      <c r="J442" s="181"/>
      <c r="K442" s="181"/>
      <c r="L442" s="181"/>
      <c r="M442" s="181"/>
      <c r="N442" s="181"/>
      <c r="O442" s="181"/>
      <c r="P442" s="181"/>
      <c r="Q442" s="181"/>
      <c r="R442" s="181"/>
      <c r="S442" s="181"/>
      <c r="T442" s="181"/>
      <c r="U442" s="181"/>
      <c r="V442" s="181"/>
    </row>
    <row r="443" spans="1:22" ht="12">
      <c r="A443" s="180"/>
      <c r="B443" s="181"/>
      <c r="C443" s="180"/>
      <c r="D443" s="181"/>
      <c r="E443" s="181"/>
      <c r="F443" s="181"/>
      <c r="G443" s="181"/>
      <c r="H443" s="181"/>
      <c r="I443" s="181"/>
      <c r="J443" s="181"/>
      <c r="K443" s="181"/>
      <c r="L443" s="181"/>
      <c r="M443" s="181"/>
      <c r="N443" s="181"/>
      <c r="O443" s="181"/>
      <c r="P443" s="181"/>
      <c r="Q443" s="181"/>
      <c r="R443" s="181"/>
      <c r="S443" s="181"/>
      <c r="T443" s="181"/>
      <c r="U443" s="181"/>
      <c r="V443" s="181"/>
    </row>
    <row r="444" spans="1:22" ht="12">
      <c r="A444" s="180"/>
      <c r="B444" s="181"/>
      <c r="C444" s="180"/>
      <c r="D444" s="181"/>
      <c r="E444" s="181"/>
      <c r="F444" s="181"/>
      <c r="G444" s="181"/>
      <c r="H444" s="181"/>
      <c r="I444" s="181"/>
      <c r="J444" s="181"/>
      <c r="K444" s="181"/>
      <c r="L444" s="181"/>
      <c r="M444" s="181"/>
      <c r="N444" s="181"/>
      <c r="O444" s="181"/>
      <c r="P444" s="181"/>
      <c r="Q444" s="181"/>
      <c r="R444" s="181"/>
      <c r="S444" s="181"/>
      <c r="T444" s="181"/>
      <c r="U444" s="181"/>
      <c r="V444" s="181"/>
    </row>
    <row r="445" spans="1:22" ht="12">
      <c r="A445" s="180"/>
      <c r="B445" s="181"/>
      <c r="C445" s="180"/>
      <c r="D445" s="181"/>
      <c r="E445" s="181"/>
      <c r="F445" s="181"/>
      <c r="G445" s="181"/>
      <c r="H445" s="181"/>
      <c r="I445" s="181"/>
      <c r="J445" s="181"/>
      <c r="K445" s="181"/>
      <c r="L445" s="181"/>
      <c r="M445" s="181"/>
      <c r="N445" s="181"/>
      <c r="O445" s="181"/>
      <c r="P445" s="181"/>
      <c r="Q445" s="181"/>
      <c r="R445" s="181"/>
      <c r="S445" s="181"/>
      <c r="T445" s="181"/>
      <c r="U445" s="181"/>
      <c r="V445" s="181"/>
    </row>
    <row r="446" spans="1:22" ht="12">
      <c r="A446" s="180"/>
      <c r="B446" s="181"/>
      <c r="C446" s="180"/>
      <c r="D446" s="181"/>
      <c r="E446" s="181"/>
      <c r="F446" s="181"/>
      <c r="G446" s="181"/>
      <c r="H446" s="181"/>
      <c r="I446" s="181"/>
      <c r="J446" s="181"/>
      <c r="K446" s="181"/>
      <c r="L446" s="181"/>
      <c r="M446" s="181"/>
      <c r="N446" s="181"/>
      <c r="O446" s="181"/>
      <c r="P446" s="181"/>
      <c r="Q446" s="181"/>
      <c r="R446" s="181"/>
      <c r="S446" s="181"/>
      <c r="T446" s="181"/>
      <c r="U446" s="181"/>
      <c r="V446" s="181"/>
    </row>
    <row r="447" spans="1:22" ht="12">
      <c r="A447" s="180"/>
      <c r="B447" s="181"/>
      <c r="C447" s="180"/>
      <c r="D447" s="181"/>
      <c r="E447" s="181"/>
      <c r="F447" s="181"/>
      <c r="G447" s="181"/>
      <c r="H447" s="181"/>
      <c r="I447" s="181"/>
      <c r="J447" s="181"/>
      <c r="K447" s="181"/>
      <c r="L447" s="181"/>
      <c r="M447" s="181"/>
      <c r="N447" s="181"/>
      <c r="O447" s="181"/>
      <c r="P447" s="181"/>
      <c r="Q447" s="181"/>
      <c r="R447" s="181"/>
      <c r="S447" s="181"/>
      <c r="T447" s="181"/>
      <c r="U447" s="181"/>
      <c r="V447" s="181"/>
    </row>
    <row r="448" spans="1:22" ht="12">
      <c r="A448" s="180"/>
      <c r="B448" s="181"/>
      <c r="C448" s="180"/>
      <c r="D448" s="181"/>
      <c r="E448" s="181"/>
      <c r="F448" s="181"/>
      <c r="G448" s="181"/>
      <c r="H448" s="181"/>
      <c r="I448" s="181"/>
      <c r="J448" s="181"/>
      <c r="K448" s="181"/>
      <c r="L448" s="181"/>
      <c r="M448" s="181"/>
      <c r="N448" s="181"/>
      <c r="O448" s="181"/>
      <c r="P448" s="181"/>
      <c r="Q448" s="181"/>
      <c r="R448" s="181"/>
      <c r="S448" s="181"/>
      <c r="T448" s="181"/>
      <c r="U448" s="181"/>
      <c r="V448" s="181"/>
    </row>
    <row r="449" spans="1:22" ht="12">
      <c r="A449" s="180"/>
      <c r="B449" s="181"/>
      <c r="C449" s="180"/>
      <c r="D449" s="181"/>
      <c r="E449" s="181"/>
      <c r="F449" s="181"/>
      <c r="G449" s="181"/>
      <c r="H449" s="181"/>
      <c r="I449" s="181"/>
      <c r="J449" s="181"/>
      <c r="K449" s="181"/>
      <c r="L449" s="181"/>
      <c r="M449" s="181"/>
      <c r="N449" s="181"/>
      <c r="O449" s="181"/>
      <c r="P449" s="181"/>
      <c r="Q449" s="181"/>
      <c r="R449" s="181"/>
      <c r="S449" s="181"/>
      <c r="T449" s="181"/>
      <c r="U449" s="181"/>
      <c r="V449" s="181"/>
    </row>
    <row r="450" spans="1:22" ht="12">
      <c r="A450" s="180"/>
      <c r="B450" s="181"/>
      <c r="C450" s="180"/>
      <c r="D450" s="181"/>
      <c r="E450" s="181"/>
      <c r="F450" s="181"/>
      <c r="G450" s="181"/>
      <c r="H450" s="181"/>
      <c r="I450" s="181"/>
      <c r="J450" s="181"/>
      <c r="K450" s="181"/>
      <c r="L450" s="181"/>
      <c r="M450" s="181"/>
      <c r="N450" s="181"/>
      <c r="O450" s="181"/>
      <c r="P450" s="181"/>
      <c r="Q450" s="181"/>
      <c r="R450" s="181"/>
      <c r="S450" s="181"/>
      <c r="T450" s="181"/>
      <c r="U450" s="181"/>
      <c r="V450" s="181"/>
    </row>
    <row r="451" spans="1:22" ht="12">
      <c r="A451" s="180"/>
      <c r="B451" s="181"/>
      <c r="C451" s="180"/>
      <c r="D451" s="181"/>
      <c r="E451" s="181"/>
      <c r="F451" s="181"/>
      <c r="G451" s="181"/>
      <c r="H451" s="181"/>
      <c r="I451" s="181"/>
      <c r="J451" s="181"/>
      <c r="K451" s="181"/>
      <c r="L451" s="181"/>
      <c r="M451" s="181"/>
      <c r="N451" s="181"/>
      <c r="O451" s="181"/>
      <c r="P451" s="181"/>
      <c r="Q451" s="181"/>
      <c r="R451" s="181"/>
      <c r="S451" s="181"/>
      <c r="T451" s="181"/>
      <c r="U451" s="181"/>
      <c r="V451" s="181"/>
    </row>
    <row r="452" spans="1:22" ht="12">
      <c r="A452" s="180"/>
      <c r="B452" s="181"/>
      <c r="C452" s="180"/>
      <c r="D452" s="181"/>
      <c r="E452" s="181"/>
      <c r="F452" s="181"/>
      <c r="G452" s="181"/>
      <c r="H452" s="181"/>
      <c r="I452" s="181"/>
      <c r="J452" s="181"/>
      <c r="K452" s="181"/>
      <c r="L452" s="181"/>
      <c r="M452" s="181"/>
      <c r="N452" s="181"/>
      <c r="O452" s="181"/>
      <c r="P452" s="181"/>
      <c r="Q452" s="181"/>
      <c r="R452" s="181"/>
      <c r="S452" s="181"/>
      <c r="T452" s="181"/>
      <c r="U452" s="181"/>
      <c r="V452" s="181"/>
    </row>
    <row r="453" spans="1:22" ht="12">
      <c r="A453" s="180"/>
      <c r="B453" s="181"/>
      <c r="C453" s="180"/>
      <c r="D453" s="181"/>
      <c r="E453" s="181"/>
      <c r="F453" s="181"/>
      <c r="G453" s="181"/>
      <c r="H453" s="181"/>
      <c r="I453" s="181"/>
      <c r="J453" s="181"/>
      <c r="K453" s="181"/>
      <c r="L453" s="181"/>
      <c r="M453" s="181"/>
      <c r="N453" s="181"/>
      <c r="O453" s="181"/>
      <c r="P453" s="181"/>
      <c r="Q453" s="181"/>
      <c r="R453" s="181"/>
      <c r="S453" s="181"/>
      <c r="T453" s="181"/>
      <c r="U453" s="181"/>
      <c r="V453" s="181"/>
    </row>
    <row r="454" spans="1:22" ht="12">
      <c r="A454" s="180"/>
      <c r="B454" s="181"/>
      <c r="C454" s="180"/>
      <c r="D454" s="181"/>
      <c r="E454" s="181"/>
      <c r="F454" s="181"/>
      <c r="G454" s="181"/>
      <c r="H454" s="181"/>
      <c r="I454" s="181"/>
      <c r="J454" s="181"/>
      <c r="K454" s="181"/>
      <c r="L454" s="181"/>
      <c r="M454" s="181"/>
      <c r="N454" s="181"/>
      <c r="O454" s="181"/>
      <c r="P454" s="181"/>
      <c r="Q454" s="181"/>
      <c r="R454" s="181"/>
      <c r="S454" s="181"/>
      <c r="T454" s="181"/>
      <c r="U454" s="181"/>
      <c r="V454" s="181"/>
    </row>
    <row r="455" spans="1:22" ht="12">
      <c r="A455" s="180"/>
      <c r="B455" s="181"/>
      <c r="C455" s="180"/>
      <c r="D455" s="181"/>
      <c r="E455" s="181"/>
      <c r="F455" s="181"/>
      <c r="G455" s="181"/>
      <c r="H455" s="181"/>
      <c r="I455" s="181"/>
      <c r="J455" s="181"/>
      <c r="K455" s="181"/>
      <c r="L455" s="181"/>
      <c r="M455" s="181"/>
      <c r="N455" s="181"/>
      <c r="O455" s="181"/>
      <c r="P455" s="181"/>
      <c r="Q455" s="181"/>
      <c r="R455" s="181"/>
      <c r="S455" s="181"/>
      <c r="T455" s="181"/>
      <c r="U455" s="181"/>
      <c r="V455" s="181"/>
    </row>
    <row r="456" spans="1:22" ht="12">
      <c r="A456" s="180"/>
      <c r="B456" s="181"/>
      <c r="C456" s="180"/>
      <c r="D456" s="181"/>
      <c r="E456" s="181"/>
      <c r="F456" s="181"/>
      <c r="G456" s="181"/>
      <c r="H456" s="181"/>
      <c r="I456" s="181"/>
      <c r="J456" s="181"/>
      <c r="K456" s="181"/>
      <c r="L456" s="181"/>
      <c r="M456" s="181"/>
      <c r="N456" s="181"/>
      <c r="O456" s="181"/>
      <c r="P456" s="181"/>
      <c r="Q456" s="181"/>
      <c r="R456" s="181"/>
      <c r="S456" s="181"/>
      <c r="T456" s="181"/>
      <c r="U456" s="181"/>
      <c r="V456" s="181"/>
    </row>
    <row r="457" spans="1:22" ht="12">
      <c r="A457" s="180"/>
      <c r="B457" s="181"/>
      <c r="C457" s="180"/>
      <c r="D457" s="181"/>
      <c r="E457" s="181"/>
      <c r="F457" s="181"/>
      <c r="G457" s="181"/>
      <c r="H457" s="181"/>
      <c r="I457" s="181"/>
      <c r="J457" s="181"/>
      <c r="K457" s="181"/>
      <c r="L457" s="181"/>
      <c r="M457" s="181"/>
      <c r="N457" s="181"/>
      <c r="O457" s="181"/>
      <c r="P457" s="181"/>
      <c r="Q457" s="181"/>
      <c r="R457" s="181"/>
      <c r="S457" s="181"/>
      <c r="T457" s="181"/>
      <c r="U457" s="181"/>
      <c r="V457" s="181"/>
    </row>
    <row r="458" spans="1:22" ht="12">
      <c r="A458" s="180"/>
      <c r="B458" s="181"/>
      <c r="C458" s="180"/>
      <c r="D458" s="181"/>
      <c r="E458" s="181"/>
      <c r="F458" s="181"/>
      <c r="G458" s="181"/>
      <c r="H458" s="181"/>
      <c r="I458" s="181"/>
      <c r="J458" s="181"/>
      <c r="K458" s="181"/>
      <c r="L458" s="181"/>
      <c r="M458" s="181"/>
      <c r="N458" s="181"/>
      <c r="O458" s="181"/>
      <c r="P458" s="181"/>
      <c r="Q458" s="181"/>
      <c r="R458" s="181"/>
      <c r="S458" s="181"/>
      <c r="T458" s="181"/>
      <c r="U458" s="181"/>
      <c r="V458" s="181"/>
    </row>
    <row r="459" spans="1:22" ht="12">
      <c r="A459" s="180"/>
      <c r="B459" s="181"/>
      <c r="C459" s="180"/>
      <c r="D459" s="181"/>
      <c r="E459" s="181"/>
      <c r="F459" s="181"/>
      <c r="G459" s="181"/>
      <c r="H459" s="181"/>
      <c r="I459" s="181"/>
      <c r="J459" s="181"/>
      <c r="K459" s="181"/>
      <c r="L459" s="181"/>
      <c r="M459" s="181"/>
      <c r="N459" s="181"/>
      <c r="O459" s="181"/>
      <c r="P459" s="181"/>
      <c r="Q459" s="181"/>
      <c r="R459" s="181"/>
      <c r="S459" s="181"/>
      <c r="T459" s="181"/>
      <c r="U459" s="181"/>
      <c r="V459" s="181"/>
    </row>
    <row r="460" spans="1:22" ht="12">
      <c r="A460" s="180"/>
      <c r="B460" s="181"/>
      <c r="C460" s="180"/>
      <c r="D460" s="181"/>
      <c r="E460" s="181"/>
      <c r="F460" s="181"/>
      <c r="G460" s="181"/>
      <c r="H460" s="181"/>
      <c r="I460" s="181"/>
      <c r="J460" s="181"/>
      <c r="K460" s="181"/>
      <c r="L460" s="181"/>
      <c r="M460" s="181"/>
      <c r="N460" s="181"/>
      <c r="O460" s="181"/>
      <c r="P460" s="181"/>
      <c r="Q460" s="181"/>
      <c r="R460" s="181"/>
      <c r="S460" s="181"/>
      <c r="T460" s="181"/>
      <c r="U460" s="181"/>
      <c r="V460" s="181"/>
    </row>
    <row r="461" spans="1:22" ht="12">
      <c r="A461" s="180"/>
      <c r="B461" s="181"/>
      <c r="C461" s="180"/>
      <c r="D461" s="181"/>
      <c r="E461" s="181"/>
      <c r="F461" s="181"/>
      <c r="G461" s="181"/>
      <c r="H461" s="181"/>
      <c r="I461" s="181"/>
      <c r="J461" s="181"/>
      <c r="K461" s="181"/>
      <c r="L461" s="181"/>
      <c r="M461" s="181"/>
      <c r="N461" s="181"/>
      <c r="O461" s="181"/>
      <c r="P461" s="181"/>
      <c r="Q461" s="181"/>
      <c r="R461" s="181"/>
      <c r="S461" s="181"/>
      <c r="T461" s="181"/>
      <c r="U461" s="181"/>
      <c r="V461" s="181"/>
    </row>
    <row r="462" spans="1:22" ht="12">
      <c r="A462" s="180"/>
      <c r="B462" s="181"/>
      <c r="C462" s="180"/>
      <c r="D462" s="181"/>
      <c r="E462" s="181"/>
      <c r="F462" s="181"/>
      <c r="G462" s="181"/>
      <c r="H462" s="181"/>
      <c r="I462" s="181"/>
      <c r="J462" s="181"/>
      <c r="K462" s="181"/>
      <c r="L462" s="181"/>
      <c r="M462" s="181"/>
      <c r="N462" s="181"/>
      <c r="O462" s="181"/>
      <c r="P462" s="181"/>
      <c r="Q462" s="181"/>
      <c r="R462" s="181"/>
      <c r="S462" s="181"/>
      <c r="T462" s="181"/>
      <c r="U462" s="181"/>
      <c r="V462" s="181"/>
    </row>
    <row r="463" spans="1:22" ht="12">
      <c r="A463" s="180"/>
      <c r="B463" s="181"/>
      <c r="C463" s="180"/>
      <c r="D463" s="181"/>
      <c r="E463" s="181"/>
      <c r="F463" s="181"/>
      <c r="G463" s="181"/>
      <c r="H463" s="181"/>
      <c r="I463" s="181"/>
      <c r="J463" s="181"/>
      <c r="K463" s="181"/>
      <c r="L463" s="181"/>
      <c r="M463" s="181"/>
      <c r="N463" s="181"/>
      <c r="O463" s="181"/>
      <c r="P463" s="181"/>
      <c r="Q463" s="181"/>
      <c r="R463" s="181"/>
      <c r="S463" s="181"/>
      <c r="T463" s="181"/>
      <c r="U463" s="181"/>
      <c r="V463" s="181"/>
    </row>
    <row r="464" spans="1:22" ht="12">
      <c r="A464" s="180"/>
      <c r="B464" s="181"/>
      <c r="C464" s="180"/>
      <c r="D464" s="181"/>
      <c r="E464" s="181"/>
      <c r="F464" s="181"/>
      <c r="G464" s="181"/>
      <c r="H464" s="181"/>
      <c r="I464" s="181"/>
      <c r="J464" s="181"/>
      <c r="K464" s="181"/>
      <c r="L464" s="181"/>
      <c r="M464" s="181"/>
      <c r="N464" s="181"/>
      <c r="O464" s="181"/>
      <c r="P464" s="181"/>
      <c r="Q464" s="181"/>
      <c r="R464" s="181"/>
      <c r="S464" s="181"/>
      <c r="T464" s="181"/>
      <c r="U464" s="181"/>
      <c r="V464" s="181"/>
    </row>
    <row r="465" spans="1:22" ht="12">
      <c r="A465" s="180"/>
      <c r="B465" s="181"/>
      <c r="C465" s="180"/>
      <c r="D465" s="181"/>
      <c r="E465" s="181"/>
      <c r="F465" s="181"/>
      <c r="G465" s="181"/>
      <c r="H465" s="181"/>
      <c r="I465" s="181"/>
      <c r="J465" s="181"/>
      <c r="K465" s="181"/>
      <c r="L465" s="181"/>
      <c r="M465" s="181"/>
      <c r="N465" s="181"/>
      <c r="O465" s="181"/>
      <c r="P465" s="181"/>
      <c r="Q465" s="181"/>
      <c r="R465" s="181"/>
      <c r="S465" s="181"/>
      <c r="T465" s="181"/>
      <c r="U465" s="181"/>
      <c r="V465" s="181"/>
    </row>
    <row r="466" spans="1:22" ht="12">
      <c r="A466" s="180"/>
      <c r="B466" s="181"/>
      <c r="C466" s="180"/>
      <c r="D466" s="181"/>
      <c r="E466" s="181"/>
      <c r="F466" s="181"/>
      <c r="G466" s="181"/>
      <c r="H466" s="181"/>
      <c r="I466" s="181"/>
      <c r="J466" s="181"/>
      <c r="K466" s="181"/>
      <c r="L466" s="181"/>
      <c r="M466" s="181"/>
      <c r="N466" s="181"/>
      <c r="O466" s="181"/>
      <c r="P466" s="181"/>
      <c r="Q466" s="181"/>
      <c r="R466" s="181"/>
      <c r="S466" s="181"/>
      <c r="T466" s="181"/>
      <c r="U466" s="181"/>
      <c r="V466" s="181"/>
    </row>
    <row r="467" spans="1:22" ht="12">
      <c r="A467" s="180"/>
      <c r="B467" s="181"/>
      <c r="C467" s="180"/>
      <c r="D467" s="181"/>
      <c r="E467" s="181"/>
      <c r="F467" s="181"/>
      <c r="G467" s="181"/>
      <c r="H467" s="181"/>
      <c r="I467" s="181"/>
      <c r="J467" s="181"/>
      <c r="K467" s="181"/>
      <c r="L467" s="181"/>
      <c r="M467" s="181"/>
      <c r="N467" s="181"/>
      <c r="O467" s="181"/>
      <c r="P467" s="181"/>
      <c r="Q467" s="181"/>
      <c r="R467" s="181"/>
      <c r="S467" s="181"/>
      <c r="T467" s="181"/>
      <c r="U467" s="181"/>
      <c r="V467" s="181"/>
    </row>
    <row r="468" spans="1:22" ht="12">
      <c r="A468" s="180"/>
      <c r="B468" s="181"/>
      <c r="C468" s="180"/>
      <c r="D468" s="181"/>
      <c r="E468" s="181"/>
      <c r="F468" s="181"/>
      <c r="G468" s="181"/>
      <c r="H468" s="181"/>
      <c r="I468" s="181"/>
      <c r="J468" s="181"/>
      <c r="K468" s="181"/>
      <c r="L468" s="181"/>
      <c r="M468" s="181"/>
      <c r="N468" s="181"/>
      <c r="O468" s="181"/>
      <c r="P468" s="181"/>
      <c r="Q468" s="181"/>
      <c r="R468" s="181"/>
      <c r="S468" s="181"/>
      <c r="T468" s="181"/>
      <c r="U468" s="181"/>
      <c r="V468" s="181"/>
    </row>
    <row r="469" spans="1:22" ht="12">
      <c r="A469" s="180"/>
      <c r="B469" s="181"/>
      <c r="C469" s="180"/>
      <c r="D469" s="181"/>
      <c r="E469" s="181"/>
      <c r="F469" s="181"/>
      <c r="G469" s="181"/>
      <c r="H469" s="181"/>
      <c r="I469" s="181"/>
      <c r="J469" s="181"/>
      <c r="K469" s="181"/>
      <c r="L469" s="181"/>
      <c r="M469" s="181"/>
      <c r="N469" s="181"/>
      <c r="O469" s="181"/>
      <c r="P469" s="181"/>
      <c r="Q469" s="181"/>
      <c r="R469" s="181"/>
      <c r="S469" s="181"/>
      <c r="T469" s="181"/>
      <c r="U469" s="181"/>
      <c r="V469" s="181"/>
    </row>
    <row r="470" spans="1:22" ht="12">
      <c r="A470" s="180"/>
      <c r="B470" s="181"/>
      <c r="C470" s="180"/>
      <c r="D470" s="181"/>
      <c r="E470" s="181"/>
      <c r="F470" s="181"/>
      <c r="G470" s="181"/>
      <c r="H470" s="181"/>
      <c r="I470" s="181"/>
      <c r="J470" s="181"/>
      <c r="K470" s="181"/>
      <c r="L470" s="181"/>
      <c r="M470" s="181"/>
      <c r="N470" s="181"/>
      <c r="O470" s="181"/>
      <c r="P470" s="181"/>
      <c r="Q470" s="181"/>
      <c r="R470" s="181"/>
      <c r="S470" s="181"/>
      <c r="T470" s="181"/>
      <c r="U470" s="181"/>
      <c r="V470" s="181"/>
    </row>
    <row r="471" spans="1:22" ht="12">
      <c r="A471" s="180"/>
      <c r="B471" s="181"/>
      <c r="C471" s="180"/>
      <c r="D471" s="181"/>
      <c r="E471" s="181"/>
      <c r="F471" s="181"/>
      <c r="G471" s="181"/>
      <c r="H471" s="181"/>
      <c r="I471" s="181"/>
      <c r="J471" s="181"/>
      <c r="K471" s="181"/>
      <c r="L471" s="181"/>
      <c r="M471" s="181"/>
      <c r="N471" s="181"/>
      <c r="O471" s="181"/>
      <c r="P471" s="181"/>
      <c r="Q471" s="181"/>
      <c r="R471" s="181"/>
      <c r="S471" s="181"/>
      <c r="T471" s="181"/>
      <c r="U471" s="181"/>
      <c r="V471" s="181"/>
    </row>
    <row r="472" spans="1:22" ht="12">
      <c r="A472" s="180"/>
      <c r="B472" s="181"/>
      <c r="C472" s="180"/>
      <c r="D472" s="181"/>
      <c r="E472" s="181"/>
      <c r="F472" s="181"/>
      <c r="G472" s="181"/>
      <c r="H472" s="181"/>
      <c r="I472" s="181"/>
      <c r="J472" s="181"/>
      <c r="K472" s="181"/>
      <c r="L472" s="181"/>
      <c r="M472" s="181"/>
      <c r="N472" s="181"/>
      <c r="O472" s="181"/>
      <c r="P472" s="181"/>
      <c r="Q472" s="181"/>
      <c r="R472" s="181"/>
      <c r="S472" s="181"/>
      <c r="T472" s="181"/>
      <c r="U472" s="181"/>
      <c r="V472" s="181"/>
    </row>
    <row r="473" spans="1:22" ht="12">
      <c r="A473" s="180"/>
      <c r="B473" s="181"/>
      <c r="C473" s="180"/>
      <c r="D473" s="181"/>
      <c r="E473" s="181"/>
      <c r="F473" s="181"/>
      <c r="G473" s="181"/>
      <c r="H473" s="181"/>
      <c r="I473" s="181"/>
      <c r="J473" s="181"/>
      <c r="K473" s="181"/>
      <c r="L473" s="181"/>
      <c r="M473" s="181"/>
      <c r="N473" s="181"/>
      <c r="O473" s="181"/>
      <c r="P473" s="181"/>
      <c r="Q473" s="181"/>
      <c r="R473" s="181"/>
      <c r="S473" s="181"/>
      <c r="T473" s="181"/>
      <c r="U473" s="181"/>
      <c r="V473" s="181"/>
    </row>
    <row r="474" spans="1:22" ht="12">
      <c r="A474" s="180"/>
      <c r="B474" s="181"/>
      <c r="C474" s="180"/>
      <c r="D474" s="181"/>
      <c r="E474" s="181"/>
      <c r="F474" s="181"/>
      <c r="G474" s="181"/>
      <c r="H474" s="181"/>
      <c r="I474" s="181"/>
      <c r="J474" s="181"/>
      <c r="K474" s="181"/>
      <c r="L474" s="181"/>
      <c r="M474" s="181"/>
      <c r="N474" s="181"/>
      <c r="O474" s="181"/>
      <c r="P474" s="181"/>
      <c r="Q474" s="181"/>
      <c r="R474" s="181"/>
      <c r="S474" s="181"/>
      <c r="T474" s="181"/>
      <c r="U474" s="181"/>
      <c r="V474" s="181"/>
    </row>
    <row r="475" spans="1:22" ht="12">
      <c r="A475" s="180"/>
      <c r="B475" s="181"/>
      <c r="C475" s="180"/>
      <c r="D475" s="181"/>
      <c r="E475" s="181"/>
      <c r="F475" s="181"/>
      <c r="G475" s="181"/>
      <c r="H475" s="181"/>
      <c r="I475" s="181"/>
      <c r="J475" s="181"/>
      <c r="K475" s="181"/>
      <c r="L475" s="181"/>
      <c r="M475" s="181"/>
      <c r="N475" s="181"/>
      <c r="O475" s="181"/>
      <c r="P475" s="181"/>
      <c r="Q475" s="181"/>
      <c r="R475" s="181"/>
      <c r="S475" s="181"/>
      <c r="T475" s="181"/>
      <c r="U475" s="181"/>
      <c r="V475" s="181"/>
    </row>
    <row r="476" spans="1:22" ht="12">
      <c r="A476" s="180"/>
      <c r="B476" s="181"/>
      <c r="C476" s="180"/>
      <c r="D476" s="181"/>
      <c r="E476" s="181"/>
      <c r="F476" s="181"/>
      <c r="G476" s="181"/>
      <c r="H476" s="181"/>
      <c r="I476" s="181"/>
      <c r="J476" s="181"/>
      <c r="K476" s="181"/>
      <c r="L476" s="181"/>
      <c r="M476" s="181"/>
      <c r="N476" s="181"/>
      <c r="O476" s="181"/>
      <c r="P476" s="181"/>
      <c r="Q476" s="181"/>
      <c r="R476" s="181"/>
      <c r="S476" s="181"/>
      <c r="T476" s="181"/>
      <c r="U476" s="181"/>
      <c r="V476" s="181"/>
    </row>
    <row r="477" spans="1:22" ht="12">
      <c r="A477" s="180"/>
      <c r="B477" s="181"/>
      <c r="C477" s="180"/>
      <c r="D477" s="181"/>
      <c r="E477" s="181"/>
      <c r="F477" s="181"/>
      <c r="G477" s="181"/>
      <c r="H477" s="181"/>
      <c r="I477" s="181"/>
      <c r="J477" s="181"/>
      <c r="K477" s="181"/>
      <c r="L477" s="181"/>
      <c r="M477" s="181"/>
      <c r="N477" s="181"/>
      <c r="O477" s="181"/>
      <c r="P477" s="181"/>
      <c r="Q477" s="181"/>
      <c r="R477" s="181"/>
      <c r="S477" s="181"/>
      <c r="T477" s="181"/>
      <c r="U477" s="181"/>
      <c r="V477" s="181"/>
    </row>
    <row r="478" spans="1:22" ht="12">
      <c r="A478" s="180"/>
      <c r="B478" s="181"/>
      <c r="C478" s="180"/>
      <c r="D478" s="181"/>
      <c r="E478" s="181"/>
      <c r="F478" s="181"/>
      <c r="G478" s="181"/>
      <c r="H478" s="181"/>
      <c r="I478" s="181"/>
      <c r="J478" s="181"/>
      <c r="K478" s="181"/>
      <c r="L478" s="181"/>
      <c r="M478" s="181"/>
      <c r="N478" s="181"/>
      <c r="O478" s="181"/>
      <c r="P478" s="181"/>
      <c r="Q478" s="181"/>
      <c r="R478" s="181"/>
      <c r="S478" s="181"/>
      <c r="T478" s="181"/>
      <c r="U478" s="181"/>
      <c r="V478" s="181"/>
    </row>
    <row r="479" spans="1:22" ht="12">
      <c r="A479" s="180"/>
      <c r="B479" s="181"/>
      <c r="C479" s="180"/>
      <c r="D479" s="181"/>
      <c r="E479" s="181"/>
      <c r="F479" s="181"/>
      <c r="G479" s="181"/>
      <c r="H479" s="181"/>
      <c r="I479" s="181"/>
      <c r="J479" s="181"/>
      <c r="K479" s="181"/>
      <c r="L479" s="181"/>
      <c r="M479" s="181"/>
      <c r="N479" s="181"/>
      <c r="O479" s="181"/>
      <c r="P479" s="181"/>
      <c r="Q479" s="181"/>
      <c r="R479" s="181"/>
      <c r="S479" s="181"/>
      <c r="T479" s="181"/>
      <c r="U479" s="181"/>
      <c r="V479" s="181"/>
    </row>
    <row r="480" spans="1:22" ht="12">
      <c r="A480" s="180"/>
      <c r="B480" s="181"/>
      <c r="C480" s="180"/>
      <c r="D480" s="181"/>
      <c r="E480" s="181"/>
      <c r="F480" s="181"/>
      <c r="G480" s="181"/>
      <c r="H480" s="181"/>
      <c r="I480" s="181"/>
      <c r="J480" s="181"/>
      <c r="K480" s="181"/>
      <c r="L480" s="181"/>
      <c r="M480" s="181"/>
      <c r="N480" s="181"/>
      <c r="O480" s="181"/>
      <c r="P480" s="181"/>
      <c r="Q480" s="181"/>
      <c r="R480" s="181"/>
      <c r="S480" s="181"/>
      <c r="T480" s="181"/>
      <c r="U480" s="181"/>
      <c r="V480" s="181"/>
    </row>
    <row r="481" spans="1:22" ht="12">
      <c r="A481" s="180"/>
      <c r="B481" s="181"/>
      <c r="C481" s="180"/>
      <c r="D481" s="181"/>
      <c r="E481" s="181"/>
      <c r="F481" s="181"/>
      <c r="G481" s="181"/>
      <c r="H481" s="181"/>
      <c r="I481" s="181"/>
      <c r="J481" s="181"/>
      <c r="K481" s="181"/>
      <c r="L481" s="181"/>
      <c r="M481" s="181"/>
      <c r="N481" s="181"/>
      <c r="O481" s="181"/>
      <c r="P481" s="181"/>
      <c r="Q481" s="181"/>
      <c r="R481" s="181"/>
      <c r="S481" s="181"/>
      <c r="T481" s="181"/>
      <c r="U481" s="181"/>
      <c r="V481" s="181"/>
    </row>
    <row r="482" spans="1:22" ht="12">
      <c r="A482" s="180"/>
      <c r="B482" s="181"/>
      <c r="C482" s="180"/>
      <c r="D482" s="181"/>
      <c r="E482" s="181"/>
      <c r="F482" s="181"/>
      <c r="G482" s="181"/>
      <c r="H482" s="181"/>
      <c r="I482" s="181"/>
      <c r="J482" s="181"/>
      <c r="K482" s="181"/>
      <c r="L482" s="181"/>
      <c r="M482" s="181"/>
      <c r="N482" s="181"/>
      <c r="O482" s="181"/>
      <c r="P482" s="181"/>
      <c r="Q482" s="181"/>
      <c r="R482" s="181"/>
      <c r="S482" s="181"/>
      <c r="T482" s="181"/>
      <c r="U482" s="181"/>
      <c r="V482" s="181"/>
    </row>
    <row r="483" spans="1:22" ht="12">
      <c r="A483" s="180"/>
      <c r="B483" s="181"/>
      <c r="C483" s="180"/>
      <c r="D483" s="181"/>
      <c r="E483" s="181"/>
      <c r="F483" s="181"/>
      <c r="G483" s="181"/>
      <c r="H483" s="181"/>
      <c r="I483" s="181"/>
      <c r="J483" s="181"/>
      <c r="K483" s="181"/>
      <c r="L483" s="181"/>
      <c r="M483" s="181"/>
      <c r="N483" s="181"/>
      <c r="O483" s="181"/>
      <c r="P483" s="181"/>
      <c r="Q483" s="181"/>
      <c r="R483" s="181"/>
      <c r="S483" s="181"/>
      <c r="T483" s="181"/>
      <c r="U483" s="181"/>
      <c r="V483" s="181"/>
    </row>
    <row r="484" spans="1:22" ht="12">
      <c r="A484" s="180"/>
      <c r="B484" s="181"/>
      <c r="C484" s="180"/>
      <c r="D484" s="181"/>
      <c r="E484" s="181"/>
      <c r="F484" s="181"/>
      <c r="G484" s="181"/>
      <c r="H484" s="181"/>
      <c r="I484" s="181"/>
      <c r="J484" s="181"/>
      <c r="K484" s="181"/>
      <c r="L484" s="181"/>
      <c r="M484" s="181"/>
      <c r="N484" s="181"/>
      <c r="O484" s="181"/>
      <c r="P484" s="181"/>
      <c r="Q484" s="181"/>
      <c r="R484" s="181"/>
      <c r="S484" s="181"/>
      <c r="T484" s="181"/>
      <c r="U484" s="181"/>
      <c r="V484" s="181"/>
    </row>
    <row r="485" spans="1:22" ht="12">
      <c r="A485" s="180"/>
      <c r="B485" s="181"/>
      <c r="C485" s="180"/>
      <c r="D485" s="181"/>
      <c r="E485" s="181"/>
      <c r="F485" s="181"/>
      <c r="G485" s="181"/>
      <c r="H485" s="181"/>
      <c r="I485" s="181"/>
      <c r="J485" s="181"/>
      <c r="K485" s="181"/>
      <c r="L485" s="181"/>
      <c r="M485" s="181"/>
      <c r="N485" s="181"/>
      <c r="O485" s="181"/>
      <c r="P485" s="181"/>
      <c r="Q485" s="181"/>
      <c r="R485" s="181"/>
      <c r="S485" s="181"/>
      <c r="T485" s="181"/>
      <c r="U485" s="181"/>
      <c r="V485" s="181"/>
    </row>
    <row r="486" spans="1:22" ht="12">
      <c r="A486" s="180"/>
      <c r="B486" s="181"/>
      <c r="C486" s="180"/>
      <c r="D486" s="181"/>
      <c r="E486" s="181"/>
      <c r="F486" s="181"/>
      <c r="G486" s="181"/>
      <c r="H486" s="181"/>
      <c r="I486" s="181"/>
      <c r="J486" s="181"/>
      <c r="K486" s="181"/>
      <c r="L486" s="181"/>
      <c r="M486" s="181"/>
      <c r="N486" s="181"/>
      <c r="O486" s="181"/>
      <c r="P486" s="181"/>
      <c r="Q486" s="181"/>
      <c r="R486" s="181"/>
      <c r="S486" s="181"/>
      <c r="T486" s="181"/>
      <c r="U486" s="181"/>
      <c r="V486" s="181"/>
    </row>
    <row r="487" spans="1:22" ht="12">
      <c r="A487" s="180"/>
      <c r="B487" s="181"/>
      <c r="C487" s="180"/>
      <c r="D487" s="181"/>
      <c r="E487" s="181"/>
      <c r="F487" s="181"/>
      <c r="G487" s="181"/>
      <c r="H487" s="181"/>
      <c r="I487" s="181"/>
      <c r="J487" s="181"/>
      <c r="K487" s="181"/>
      <c r="L487" s="181"/>
      <c r="M487" s="181"/>
      <c r="N487" s="181"/>
      <c r="O487" s="181"/>
      <c r="P487" s="181"/>
      <c r="Q487" s="181"/>
      <c r="R487" s="181"/>
      <c r="S487" s="181"/>
      <c r="T487" s="181"/>
      <c r="U487" s="181"/>
      <c r="V487" s="181"/>
    </row>
    <row r="488" spans="1:22" ht="12">
      <c r="A488" s="180"/>
      <c r="B488" s="181"/>
      <c r="C488" s="180"/>
      <c r="D488" s="181"/>
      <c r="E488" s="181"/>
      <c r="F488" s="181"/>
      <c r="G488" s="181"/>
      <c r="H488" s="181"/>
      <c r="I488" s="181"/>
      <c r="J488" s="181"/>
      <c r="K488" s="181"/>
      <c r="L488" s="181"/>
      <c r="M488" s="181"/>
      <c r="N488" s="181"/>
      <c r="O488" s="181"/>
      <c r="P488" s="181"/>
      <c r="Q488" s="181"/>
      <c r="R488" s="181"/>
      <c r="S488" s="181"/>
      <c r="T488" s="181"/>
      <c r="U488" s="181"/>
      <c r="V488" s="181"/>
    </row>
    <row r="489" spans="1:22" ht="12">
      <c r="A489" s="180"/>
      <c r="B489" s="181"/>
      <c r="C489" s="180"/>
      <c r="D489" s="181"/>
      <c r="E489" s="181"/>
      <c r="F489" s="181"/>
      <c r="G489" s="181"/>
      <c r="H489" s="181"/>
      <c r="I489" s="181"/>
      <c r="J489" s="181"/>
      <c r="K489" s="181"/>
      <c r="L489" s="181"/>
      <c r="M489" s="181"/>
      <c r="N489" s="181"/>
      <c r="O489" s="181"/>
      <c r="P489" s="181"/>
      <c r="Q489" s="181"/>
      <c r="R489" s="181"/>
      <c r="S489" s="181"/>
      <c r="T489" s="181"/>
      <c r="U489" s="181"/>
      <c r="V489" s="181"/>
    </row>
    <row r="490" spans="1:22" ht="12">
      <c r="A490" s="180"/>
      <c r="B490" s="181"/>
      <c r="C490" s="180"/>
      <c r="D490" s="181"/>
      <c r="E490" s="181"/>
      <c r="F490" s="181"/>
      <c r="G490" s="181"/>
      <c r="H490" s="181"/>
      <c r="I490" s="181"/>
      <c r="J490" s="181"/>
      <c r="K490" s="181"/>
      <c r="L490" s="181"/>
      <c r="M490" s="181"/>
      <c r="N490" s="181"/>
      <c r="O490" s="181"/>
      <c r="P490" s="181"/>
      <c r="Q490" s="181"/>
      <c r="R490" s="181"/>
      <c r="S490" s="181"/>
      <c r="T490" s="181"/>
      <c r="U490" s="181"/>
      <c r="V490" s="181"/>
    </row>
    <row r="491" spans="1:22" ht="12">
      <c r="A491" s="180"/>
      <c r="B491" s="181"/>
      <c r="C491" s="180"/>
      <c r="D491" s="181"/>
      <c r="E491" s="181"/>
      <c r="F491" s="181"/>
      <c r="G491" s="181"/>
      <c r="H491" s="181"/>
      <c r="I491" s="181"/>
      <c r="J491" s="181"/>
      <c r="K491" s="181"/>
      <c r="L491" s="181"/>
      <c r="M491" s="181"/>
      <c r="N491" s="181"/>
      <c r="O491" s="181"/>
      <c r="P491" s="181"/>
      <c r="Q491" s="181"/>
      <c r="R491" s="181"/>
      <c r="S491" s="181"/>
      <c r="T491" s="181"/>
      <c r="U491" s="181"/>
      <c r="V491" s="181"/>
    </row>
    <row r="492" spans="1:22" ht="12">
      <c r="A492" s="180"/>
      <c r="B492" s="181"/>
      <c r="C492" s="180"/>
      <c r="D492" s="181"/>
      <c r="E492" s="181"/>
      <c r="F492" s="181"/>
      <c r="G492" s="181"/>
      <c r="H492" s="181"/>
      <c r="I492" s="181"/>
      <c r="J492" s="181"/>
      <c r="K492" s="181"/>
      <c r="L492" s="181"/>
      <c r="M492" s="181"/>
      <c r="N492" s="181"/>
      <c r="O492" s="181"/>
      <c r="P492" s="181"/>
      <c r="Q492" s="181"/>
      <c r="R492" s="181"/>
      <c r="S492" s="181"/>
      <c r="T492" s="181"/>
      <c r="U492" s="181"/>
      <c r="V492" s="181"/>
    </row>
    <row r="493" spans="1:22" ht="12">
      <c r="A493" s="180"/>
      <c r="B493" s="181"/>
      <c r="C493" s="180"/>
      <c r="D493" s="181"/>
      <c r="E493" s="181"/>
      <c r="F493" s="181"/>
      <c r="G493" s="181"/>
      <c r="H493" s="181"/>
      <c r="I493" s="181"/>
      <c r="J493" s="181"/>
      <c r="K493" s="181"/>
      <c r="L493" s="181"/>
      <c r="M493" s="181"/>
      <c r="N493" s="181"/>
      <c r="O493" s="181"/>
      <c r="P493" s="181"/>
      <c r="Q493" s="181"/>
      <c r="R493" s="181"/>
      <c r="S493" s="181"/>
      <c r="T493" s="181"/>
      <c r="U493" s="181"/>
      <c r="V493" s="181"/>
    </row>
    <row r="494" spans="1:22" ht="12">
      <c r="A494" s="180"/>
      <c r="B494" s="181"/>
      <c r="C494" s="180"/>
      <c r="D494" s="181"/>
      <c r="E494" s="181"/>
      <c r="F494" s="181"/>
      <c r="G494" s="181"/>
      <c r="H494" s="181"/>
      <c r="I494" s="181"/>
      <c r="J494" s="181"/>
      <c r="K494" s="181"/>
      <c r="L494" s="181"/>
      <c r="M494" s="181"/>
      <c r="N494" s="181"/>
      <c r="O494" s="181"/>
      <c r="P494" s="181"/>
      <c r="Q494" s="181"/>
      <c r="R494" s="181"/>
      <c r="S494" s="181"/>
      <c r="T494" s="181"/>
      <c r="U494" s="181"/>
      <c r="V494" s="181"/>
    </row>
    <row r="495" spans="1:22" ht="12">
      <c r="A495" s="180"/>
      <c r="B495" s="181"/>
      <c r="C495" s="180"/>
      <c r="D495" s="181"/>
      <c r="E495" s="181"/>
      <c r="F495" s="181"/>
      <c r="G495" s="181"/>
      <c r="H495" s="181"/>
      <c r="I495" s="181"/>
      <c r="J495" s="181"/>
      <c r="K495" s="181"/>
      <c r="L495" s="181"/>
      <c r="M495" s="181"/>
      <c r="N495" s="181"/>
      <c r="O495" s="181"/>
      <c r="P495" s="181"/>
      <c r="Q495" s="181"/>
      <c r="R495" s="181"/>
      <c r="S495" s="181"/>
      <c r="T495" s="181"/>
      <c r="U495" s="181"/>
      <c r="V495" s="181"/>
    </row>
    <row r="496" spans="1:22" ht="12">
      <c r="A496" s="180"/>
      <c r="B496" s="181"/>
      <c r="C496" s="180"/>
      <c r="D496" s="181"/>
      <c r="E496" s="181"/>
      <c r="F496" s="181"/>
      <c r="G496" s="181"/>
      <c r="H496" s="181"/>
      <c r="I496" s="181"/>
      <c r="J496" s="181"/>
      <c r="K496" s="181"/>
      <c r="L496" s="181"/>
      <c r="M496" s="181"/>
      <c r="N496" s="181"/>
      <c r="O496" s="181"/>
      <c r="P496" s="181"/>
      <c r="Q496" s="181"/>
      <c r="R496" s="181"/>
      <c r="S496" s="181"/>
      <c r="T496" s="181"/>
      <c r="U496" s="181"/>
      <c r="V496" s="181"/>
    </row>
    <row r="497" spans="1:22" ht="12">
      <c r="A497" s="180"/>
      <c r="B497" s="181"/>
      <c r="C497" s="180"/>
      <c r="D497" s="181"/>
      <c r="E497" s="181"/>
      <c r="F497" s="181"/>
      <c r="G497" s="181"/>
      <c r="H497" s="181"/>
      <c r="I497" s="181"/>
      <c r="J497" s="181"/>
      <c r="K497" s="181"/>
      <c r="L497" s="181"/>
      <c r="M497" s="181"/>
      <c r="N497" s="181"/>
      <c r="O497" s="181"/>
      <c r="P497" s="181"/>
      <c r="Q497" s="181"/>
      <c r="R497" s="181"/>
      <c r="S497" s="181"/>
      <c r="T497" s="181"/>
      <c r="U497" s="181"/>
      <c r="V497" s="181"/>
    </row>
    <row r="498" spans="1:22" ht="12">
      <c r="A498" s="180"/>
      <c r="B498" s="181"/>
      <c r="C498" s="180"/>
      <c r="D498" s="181"/>
      <c r="E498" s="181"/>
      <c r="F498" s="181"/>
      <c r="G498" s="181"/>
      <c r="H498" s="181"/>
      <c r="I498" s="181"/>
      <c r="J498" s="181"/>
      <c r="K498" s="181"/>
      <c r="L498" s="181"/>
      <c r="M498" s="181"/>
      <c r="N498" s="181"/>
      <c r="O498" s="181"/>
      <c r="P498" s="181"/>
      <c r="Q498" s="181"/>
      <c r="R498" s="181"/>
      <c r="S498" s="181"/>
      <c r="T498" s="181"/>
      <c r="U498" s="181"/>
      <c r="V498" s="181"/>
    </row>
    <row r="499" spans="1:22" ht="12">
      <c r="A499" s="180"/>
      <c r="B499" s="181"/>
      <c r="C499" s="180"/>
      <c r="D499" s="181"/>
      <c r="E499" s="181"/>
      <c r="F499" s="181"/>
      <c r="G499" s="181"/>
      <c r="H499" s="181"/>
      <c r="I499" s="181"/>
      <c r="J499" s="181"/>
      <c r="K499" s="181"/>
      <c r="L499" s="181"/>
      <c r="M499" s="181"/>
      <c r="N499" s="181"/>
      <c r="O499" s="181"/>
      <c r="P499" s="181"/>
      <c r="Q499" s="181"/>
      <c r="R499" s="181"/>
      <c r="S499" s="181"/>
      <c r="T499" s="181"/>
      <c r="U499" s="181"/>
      <c r="V499" s="181"/>
    </row>
    <row r="500" spans="1:22" ht="12">
      <c r="A500" s="180"/>
      <c r="B500" s="181"/>
      <c r="C500" s="180"/>
      <c r="D500" s="181"/>
      <c r="E500" s="181"/>
      <c r="F500" s="181"/>
      <c r="G500" s="181"/>
      <c r="H500" s="181"/>
      <c r="I500" s="181"/>
      <c r="J500" s="181"/>
      <c r="K500" s="181"/>
      <c r="L500" s="181"/>
      <c r="M500" s="181"/>
      <c r="N500" s="181"/>
      <c r="O500" s="181"/>
      <c r="P500" s="181"/>
      <c r="Q500" s="181"/>
      <c r="R500" s="181"/>
      <c r="S500" s="181"/>
      <c r="T500" s="181"/>
      <c r="U500" s="181"/>
      <c r="V500" s="181"/>
    </row>
    <row r="501" spans="1:22" ht="12">
      <c r="A501" s="180"/>
      <c r="B501" s="181"/>
      <c r="C501" s="180"/>
      <c r="D501" s="181"/>
      <c r="E501" s="181"/>
      <c r="F501" s="181"/>
      <c r="G501" s="181"/>
      <c r="H501" s="181"/>
      <c r="I501" s="181"/>
      <c r="J501" s="181"/>
      <c r="K501" s="181"/>
      <c r="L501" s="181"/>
      <c r="M501" s="181"/>
      <c r="N501" s="181"/>
      <c r="O501" s="181"/>
      <c r="P501" s="181"/>
      <c r="Q501" s="181"/>
      <c r="R501" s="181"/>
      <c r="S501" s="181"/>
      <c r="T501" s="181"/>
      <c r="U501" s="181"/>
      <c r="V501" s="181"/>
    </row>
    <row r="502" spans="1:22" ht="12">
      <c r="A502" s="180"/>
      <c r="B502" s="181"/>
      <c r="C502" s="180"/>
      <c r="D502" s="181"/>
      <c r="E502" s="181"/>
      <c r="F502" s="181"/>
      <c r="G502" s="181"/>
      <c r="H502" s="181"/>
      <c r="I502" s="181"/>
      <c r="J502" s="181"/>
      <c r="K502" s="181"/>
      <c r="L502" s="181"/>
      <c r="M502" s="181"/>
      <c r="N502" s="181"/>
      <c r="O502" s="181"/>
      <c r="P502" s="181"/>
      <c r="Q502" s="181"/>
      <c r="R502" s="181"/>
      <c r="S502" s="181"/>
      <c r="T502" s="181"/>
      <c r="U502" s="181"/>
      <c r="V502" s="181"/>
    </row>
    <row r="503" spans="1:22" ht="12">
      <c r="A503" s="180"/>
      <c r="B503" s="181"/>
      <c r="C503" s="180"/>
      <c r="D503" s="181"/>
      <c r="E503" s="181"/>
      <c r="F503" s="181"/>
      <c r="G503" s="181"/>
      <c r="H503" s="181"/>
      <c r="I503" s="181"/>
      <c r="J503" s="181"/>
      <c r="K503" s="181"/>
      <c r="L503" s="181"/>
      <c r="M503" s="181"/>
      <c r="N503" s="181"/>
      <c r="O503" s="181"/>
      <c r="P503" s="181"/>
      <c r="Q503" s="181"/>
      <c r="R503" s="181"/>
      <c r="S503" s="181"/>
      <c r="T503" s="181"/>
      <c r="U503" s="181"/>
      <c r="V503" s="181"/>
    </row>
    <row r="504" spans="1:22" ht="12">
      <c r="A504" s="180"/>
      <c r="B504" s="181"/>
      <c r="C504" s="180"/>
      <c r="D504" s="181"/>
      <c r="E504" s="181"/>
      <c r="F504" s="181"/>
      <c r="G504" s="181"/>
      <c r="H504" s="181"/>
      <c r="I504" s="181"/>
      <c r="J504" s="181"/>
      <c r="K504" s="181"/>
      <c r="L504" s="181"/>
      <c r="M504" s="181"/>
      <c r="N504" s="181"/>
      <c r="O504" s="181"/>
      <c r="P504" s="181"/>
      <c r="Q504" s="181"/>
      <c r="R504" s="181"/>
      <c r="S504" s="181"/>
      <c r="T504" s="181"/>
      <c r="U504" s="181"/>
      <c r="V504" s="181"/>
    </row>
    <row r="505" spans="1:22" ht="12">
      <c r="A505" s="180"/>
      <c r="B505" s="181"/>
      <c r="C505" s="180"/>
      <c r="D505" s="181"/>
      <c r="E505" s="181"/>
      <c r="F505" s="181"/>
      <c r="G505" s="181"/>
      <c r="H505" s="181"/>
      <c r="I505" s="181"/>
      <c r="J505" s="181"/>
      <c r="K505" s="181"/>
      <c r="L505" s="181"/>
      <c r="M505" s="181"/>
      <c r="N505" s="181"/>
      <c r="O505" s="181"/>
      <c r="P505" s="181"/>
      <c r="Q505" s="181"/>
      <c r="R505" s="181"/>
      <c r="S505" s="181"/>
      <c r="T505" s="181"/>
      <c r="U505" s="181"/>
      <c r="V505" s="181"/>
    </row>
    <row r="506" spans="1:22" ht="12">
      <c r="A506" s="180"/>
      <c r="B506" s="181"/>
      <c r="C506" s="180"/>
      <c r="D506" s="181"/>
      <c r="E506" s="181"/>
      <c r="F506" s="181"/>
      <c r="G506" s="181"/>
      <c r="H506" s="181"/>
      <c r="I506" s="181"/>
      <c r="J506" s="181"/>
      <c r="K506" s="181"/>
      <c r="L506" s="181"/>
      <c r="M506" s="181"/>
      <c r="N506" s="181"/>
      <c r="O506" s="181"/>
      <c r="P506" s="181"/>
      <c r="Q506" s="181"/>
      <c r="R506" s="181"/>
      <c r="S506" s="181"/>
      <c r="T506" s="181"/>
      <c r="U506" s="181"/>
      <c r="V506" s="181"/>
    </row>
    <row r="507" spans="1:22" ht="12">
      <c r="A507" s="180"/>
      <c r="B507" s="181"/>
      <c r="C507" s="180"/>
      <c r="D507" s="181"/>
      <c r="E507" s="181"/>
      <c r="F507" s="181"/>
      <c r="G507" s="181"/>
      <c r="H507" s="181"/>
      <c r="I507" s="181"/>
      <c r="J507" s="181"/>
      <c r="K507" s="181"/>
      <c r="L507" s="181"/>
      <c r="M507" s="181"/>
      <c r="N507" s="181"/>
      <c r="O507" s="181"/>
      <c r="P507" s="181"/>
      <c r="Q507" s="181"/>
      <c r="R507" s="181"/>
      <c r="S507" s="181"/>
      <c r="T507" s="181"/>
      <c r="U507" s="181"/>
      <c r="V507" s="181"/>
    </row>
    <row r="508" spans="1:22" ht="12">
      <c r="A508" s="180"/>
      <c r="B508" s="181"/>
      <c r="C508" s="180"/>
      <c r="D508" s="181"/>
      <c r="E508" s="181"/>
      <c r="F508" s="181"/>
      <c r="G508" s="181"/>
      <c r="H508" s="181"/>
      <c r="I508" s="181"/>
      <c r="J508" s="181"/>
      <c r="K508" s="181"/>
      <c r="L508" s="181"/>
      <c r="M508" s="181"/>
      <c r="N508" s="181"/>
      <c r="O508" s="181"/>
      <c r="P508" s="181"/>
      <c r="Q508" s="181"/>
      <c r="R508" s="181"/>
      <c r="S508" s="181"/>
      <c r="T508" s="181"/>
      <c r="U508" s="181"/>
      <c r="V508" s="181"/>
    </row>
    <row r="509" spans="1:22" ht="12">
      <c r="A509" s="180"/>
      <c r="B509" s="181"/>
      <c r="C509" s="180"/>
      <c r="D509" s="181"/>
      <c r="E509" s="181"/>
      <c r="F509" s="181"/>
      <c r="G509" s="181"/>
      <c r="H509" s="181"/>
      <c r="I509" s="181"/>
      <c r="J509" s="181"/>
      <c r="K509" s="181"/>
      <c r="L509" s="181"/>
      <c r="M509" s="181"/>
      <c r="N509" s="181"/>
      <c r="O509" s="181"/>
      <c r="P509" s="181"/>
      <c r="Q509" s="181"/>
      <c r="R509" s="181"/>
      <c r="S509" s="181"/>
      <c r="T509" s="181"/>
      <c r="U509" s="181"/>
      <c r="V509" s="181"/>
    </row>
    <row r="510" spans="1:22" ht="12">
      <c r="A510" s="180"/>
      <c r="B510" s="181"/>
      <c r="C510" s="180"/>
      <c r="D510" s="181"/>
      <c r="E510" s="181"/>
      <c r="F510" s="181"/>
      <c r="G510" s="181"/>
      <c r="H510" s="181"/>
      <c r="I510" s="181"/>
      <c r="J510" s="181"/>
      <c r="K510" s="181"/>
      <c r="L510" s="181"/>
      <c r="M510" s="181"/>
      <c r="N510" s="181"/>
      <c r="O510" s="181"/>
      <c r="P510" s="181"/>
      <c r="Q510" s="181"/>
      <c r="R510" s="181"/>
      <c r="S510" s="181"/>
      <c r="T510" s="181"/>
      <c r="U510" s="181"/>
      <c r="V510" s="181"/>
    </row>
    <row r="511" spans="1:22" ht="12">
      <c r="A511" s="180"/>
      <c r="B511" s="181"/>
      <c r="C511" s="180"/>
      <c r="D511" s="181"/>
      <c r="E511" s="181"/>
      <c r="F511" s="181"/>
      <c r="G511" s="181"/>
      <c r="H511" s="181"/>
      <c r="I511" s="181"/>
      <c r="J511" s="181"/>
      <c r="K511" s="181"/>
      <c r="L511" s="181"/>
      <c r="M511" s="181"/>
      <c r="N511" s="181"/>
      <c r="O511" s="181"/>
      <c r="P511" s="181"/>
      <c r="Q511" s="181"/>
      <c r="R511" s="181"/>
      <c r="S511" s="181"/>
      <c r="T511" s="181"/>
      <c r="U511" s="181"/>
      <c r="V511" s="181"/>
    </row>
    <row r="512" spans="1:22" ht="12">
      <c r="A512" s="180"/>
      <c r="B512" s="181"/>
      <c r="C512" s="180"/>
      <c r="D512" s="181"/>
      <c r="E512" s="181"/>
      <c r="F512" s="181"/>
      <c r="G512" s="181"/>
      <c r="H512" s="181"/>
      <c r="I512" s="181"/>
      <c r="J512" s="181"/>
      <c r="K512" s="181"/>
      <c r="L512" s="181"/>
      <c r="M512" s="181"/>
      <c r="N512" s="181"/>
      <c r="O512" s="181"/>
      <c r="P512" s="181"/>
      <c r="Q512" s="181"/>
      <c r="R512" s="181"/>
      <c r="S512" s="181"/>
      <c r="T512" s="181"/>
      <c r="U512" s="181"/>
      <c r="V512" s="181"/>
    </row>
    <row r="513" spans="1:22" ht="12">
      <c r="A513" s="180"/>
      <c r="B513" s="181"/>
      <c r="C513" s="180"/>
      <c r="D513" s="181"/>
      <c r="E513" s="181"/>
      <c r="F513" s="181"/>
      <c r="G513" s="181"/>
      <c r="H513" s="181"/>
      <c r="I513" s="181"/>
      <c r="J513" s="181"/>
      <c r="K513" s="181"/>
      <c r="L513" s="181"/>
      <c r="M513" s="181"/>
      <c r="N513" s="181"/>
      <c r="O513" s="181"/>
      <c r="P513" s="181"/>
      <c r="Q513" s="181"/>
      <c r="R513" s="181"/>
      <c r="S513" s="181"/>
      <c r="T513" s="181"/>
      <c r="U513" s="181"/>
      <c r="V513" s="181"/>
    </row>
    <row r="514" spans="1:22" ht="12">
      <c r="A514" s="180"/>
      <c r="B514" s="181"/>
      <c r="C514" s="180"/>
      <c r="D514" s="181"/>
      <c r="E514" s="181"/>
      <c r="F514" s="181"/>
      <c r="G514" s="181"/>
      <c r="H514" s="181"/>
      <c r="I514" s="181"/>
      <c r="J514" s="181"/>
      <c r="K514" s="181"/>
      <c r="L514" s="181"/>
      <c r="M514" s="181"/>
      <c r="N514" s="181"/>
      <c r="O514" s="181"/>
      <c r="P514" s="181"/>
      <c r="Q514" s="181"/>
      <c r="R514" s="181"/>
      <c r="S514" s="181"/>
      <c r="T514" s="181"/>
      <c r="U514" s="181"/>
      <c r="V514" s="181"/>
    </row>
    <row r="515" spans="1:22" ht="12">
      <c r="A515" s="180"/>
      <c r="B515" s="181"/>
      <c r="C515" s="180"/>
      <c r="D515" s="181"/>
      <c r="E515" s="181"/>
      <c r="F515" s="181"/>
      <c r="G515" s="181"/>
      <c r="H515" s="181"/>
      <c r="I515" s="181"/>
      <c r="J515" s="181"/>
      <c r="K515" s="181"/>
      <c r="L515" s="181"/>
      <c r="M515" s="181"/>
      <c r="N515" s="181"/>
      <c r="O515" s="181"/>
      <c r="P515" s="181"/>
      <c r="Q515" s="181"/>
      <c r="R515" s="181"/>
      <c r="S515" s="181"/>
      <c r="T515" s="181"/>
      <c r="U515" s="181"/>
      <c r="V515" s="181"/>
    </row>
    <row r="516" spans="1:22" ht="12">
      <c r="A516" s="180"/>
      <c r="B516" s="181"/>
      <c r="C516" s="180"/>
      <c r="D516" s="181"/>
      <c r="E516" s="181"/>
      <c r="F516" s="181"/>
      <c r="G516" s="181"/>
      <c r="H516" s="181"/>
      <c r="I516" s="181"/>
      <c r="J516" s="181"/>
      <c r="K516" s="181"/>
      <c r="L516" s="181"/>
      <c r="M516" s="181"/>
      <c r="N516" s="181"/>
      <c r="O516" s="181"/>
      <c r="P516" s="181"/>
      <c r="Q516" s="181"/>
      <c r="R516" s="181"/>
      <c r="S516" s="181"/>
      <c r="T516" s="181"/>
      <c r="U516" s="181"/>
      <c r="V516" s="181"/>
    </row>
    <row r="517" spans="1:22" ht="12">
      <c r="A517" s="180"/>
      <c r="B517" s="181"/>
      <c r="C517" s="180"/>
      <c r="D517" s="181"/>
      <c r="E517" s="181"/>
      <c r="F517" s="181"/>
      <c r="G517" s="181"/>
      <c r="H517" s="181"/>
      <c r="I517" s="181"/>
      <c r="J517" s="181"/>
      <c r="K517" s="181"/>
      <c r="L517" s="181"/>
      <c r="M517" s="181"/>
      <c r="N517" s="181"/>
      <c r="O517" s="181"/>
      <c r="P517" s="181"/>
      <c r="Q517" s="181"/>
      <c r="R517" s="181"/>
      <c r="S517" s="181"/>
      <c r="T517" s="181"/>
      <c r="U517" s="181"/>
      <c r="V517" s="181"/>
    </row>
    <row r="518" spans="1:22" ht="12">
      <c r="A518" s="180"/>
      <c r="B518" s="181"/>
      <c r="C518" s="180"/>
      <c r="D518" s="181"/>
      <c r="E518" s="181"/>
      <c r="F518" s="181"/>
      <c r="G518" s="181"/>
      <c r="H518" s="181"/>
      <c r="I518" s="181"/>
      <c r="J518" s="181"/>
      <c r="K518" s="181"/>
      <c r="L518" s="181"/>
      <c r="M518" s="181"/>
      <c r="N518" s="181"/>
      <c r="O518" s="181"/>
      <c r="P518" s="181"/>
      <c r="Q518" s="181"/>
      <c r="R518" s="181"/>
      <c r="S518" s="181"/>
      <c r="T518" s="181"/>
      <c r="U518" s="181"/>
      <c r="V518" s="181"/>
    </row>
    <row r="519" spans="1:22" ht="12">
      <c r="A519" s="180"/>
      <c r="B519" s="181"/>
      <c r="C519" s="180"/>
      <c r="D519" s="181"/>
      <c r="E519" s="181"/>
      <c r="F519" s="181"/>
      <c r="G519" s="181"/>
      <c r="H519" s="181"/>
      <c r="I519" s="181"/>
      <c r="J519" s="181"/>
      <c r="K519" s="181"/>
      <c r="L519" s="181"/>
      <c r="M519" s="181"/>
      <c r="N519" s="181"/>
      <c r="O519" s="181"/>
      <c r="P519" s="181"/>
      <c r="Q519" s="181"/>
      <c r="R519" s="181"/>
      <c r="S519" s="181"/>
      <c r="T519" s="181"/>
      <c r="U519" s="181"/>
      <c r="V519" s="181"/>
    </row>
    <row r="520" spans="1:22" ht="12">
      <c r="A520" s="180"/>
      <c r="B520" s="181"/>
      <c r="C520" s="180"/>
      <c r="D520" s="181"/>
      <c r="E520" s="181"/>
      <c r="F520" s="181"/>
      <c r="G520" s="181"/>
      <c r="H520" s="181"/>
      <c r="I520" s="181"/>
      <c r="J520" s="181"/>
      <c r="K520" s="181"/>
      <c r="L520" s="181"/>
      <c r="M520" s="181"/>
      <c r="N520" s="181"/>
      <c r="O520" s="181"/>
      <c r="P520" s="181"/>
      <c r="Q520" s="181"/>
      <c r="R520" s="181"/>
      <c r="S520" s="181"/>
      <c r="T520" s="181"/>
      <c r="U520" s="181"/>
      <c r="V520" s="181"/>
    </row>
    <row r="521" spans="1:22" ht="12">
      <c r="A521" s="180"/>
      <c r="B521" s="181"/>
      <c r="C521" s="180"/>
      <c r="D521" s="181"/>
      <c r="E521" s="181"/>
      <c r="F521" s="181"/>
      <c r="G521" s="181"/>
      <c r="H521" s="181"/>
      <c r="I521" s="181"/>
      <c r="J521" s="181"/>
      <c r="K521" s="181"/>
      <c r="L521" s="181"/>
      <c r="M521" s="181"/>
      <c r="N521" s="181"/>
      <c r="O521" s="181"/>
      <c r="P521" s="181"/>
      <c r="Q521" s="181"/>
      <c r="R521" s="181"/>
      <c r="S521" s="181"/>
      <c r="T521" s="181"/>
      <c r="U521" s="181"/>
      <c r="V521" s="181"/>
    </row>
    <row r="522" spans="1:22" ht="12">
      <c r="A522" s="180"/>
      <c r="B522" s="181"/>
      <c r="C522" s="180"/>
      <c r="D522" s="181"/>
      <c r="E522" s="181"/>
      <c r="F522" s="181"/>
      <c r="G522" s="181"/>
      <c r="H522" s="181"/>
      <c r="I522" s="181"/>
      <c r="J522" s="181"/>
      <c r="K522" s="181"/>
      <c r="L522" s="181"/>
      <c r="M522" s="181"/>
      <c r="N522" s="181"/>
      <c r="O522" s="181"/>
      <c r="P522" s="181"/>
      <c r="Q522" s="181"/>
      <c r="R522" s="181"/>
      <c r="S522" s="181"/>
      <c r="T522" s="181"/>
      <c r="U522" s="181"/>
      <c r="V522" s="181"/>
    </row>
    <row r="523" spans="1:22" ht="12">
      <c r="A523" s="180"/>
      <c r="B523" s="181"/>
      <c r="C523" s="180"/>
      <c r="D523" s="181"/>
      <c r="E523" s="181"/>
      <c r="F523" s="181"/>
      <c r="G523" s="181"/>
      <c r="H523" s="181"/>
      <c r="I523" s="181"/>
      <c r="J523" s="181"/>
      <c r="K523" s="181"/>
      <c r="L523" s="181"/>
      <c r="M523" s="181"/>
      <c r="N523" s="181"/>
      <c r="O523" s="181"/>
      <c r="P523" s="181"/>
      <c r="Q523" s="181"/>
      <c r="R523" s="181"/>
      <c r="S523" s="181"/>
      <c r="T523" s="181"/>
      <c r="U523" s="181"/>
      <c r="V523" s="181"/>
    </row>
    <row r="524" spans="1:22" ht="12">
      <c r="A524" s="180"/>
      <c r="B524" s="181"/>
      <c r="C524" s="180"/>
      <c r="D524" s="181"/>
      <c r="E524" s="181"/>
      <c r="F524" s="181"/>
      <c r="G524" s="181"/>
      <c r="H524" s="181"/>
      <c r="I524" s="181"/>
      <c r="J524" s="181"/>
      <c r="K524" s="181"/>
      <c r="L524" s="181"/>
      <c r="M524" s="181"/>
      <c r="N524" s="181"/>
      <c r="O524" s="181"/>
      <c r="P524" s="181"/>
      <c r="Q524" s="181"/>
      <c r="R524" s="181"/>
      <c r="S524" s="181"/>
      <c r="T524" s="181"/>
      <c r="U524" s="181"/>
      <c r="V524" s="181"/>
    </row>
    <row r="525" spans="1:22" ht="12">
      <c r="A525" s="180"/>
      <c r="B525" s="181"/>
      <c r="C525" s="180"/>
      <c r="D525" s="181"/>
      <c r="E525" s="181"/>
      <c r="F525" s="181"/>
      <c r="G525" s="181"/>
      <c r="H525" s="181"/>
      <c r="I525" s="181"/>
      <c r="J525" s="181"/>
      <c r="K525" s="181"/>
      <c r="L525" s="181"/>
      <c r="M525" s="181"/>
      <c r="N525" s="181"/>
      <c r="O525" s="181"/>
      <c r="P525" s="181"/>
      <c r="Q525" s="181"/>
      <c r="R525" s="181"/>
      <c r="S525" s="181"/>
      <c r="T525" s="181"/>
      <c r="U525" s="181"/>
      <c r="V525" s="181"/>
    </row>
    <row r="526" spans="1:22" ht="12">
      <c r="A526" s="180"/>
      <c r="B526" s="181"/>
      <c r="C526" s="180"/>
      <c r="D526" s="181"/>
      <c r="E526" s="181"/>
      <c r="F526" s="181"/>
      <c r="G526" s="181"/>
      <c r="H526" s="181"/>
      <c r="I526" s="181"/>
      <c r="J526" s="181"/>
      <c r="K526" s="181"/>
      <c r="L526" s="181"/>
      <c r="M526" s="181"/>
      <c r="N526" s="181"/>
      <c r="O526" s="181"/>
      <c r="P526" s="181"/>
      <c r="Q526" s="181"/>
      <c r="R526" s="181"/>
      <c r="S526" s="181"/>
      <c r="T526" s="181"/>
      <c r="U526" s="181"/>
      <c r="V526" s="181"/>
    </row>
    <row r="527" spans="1:22" ht="12">
      <c r="A527" s="180"/>
      <c r="B527" s="181"/>
      <c r="C527" s="180"/>
      <c r="D527" s="181"/>
      <c r="E527" s="181"/>
      <c r="F527" s="181"/>
      <c r="G527" s="181"/>
      <c r="H527" s="181"/>
      <c r="I527" s="181"/>
      <c r="J527" s="181"/>
      <c r="K527" s="181"/>
      <c r="L527" s="181"/>
      <c r="M527" s="181"/>
      <c r="N527" s="181"/>
      <c r="O527" s="181"/>
      <c r="P527" s="181"/>
      <c r="Q527" s="181"/>
      <c r="R527" s="181"/>
      <c r="S527" s="181"/>
      <c r="T527" s="181"/>
      <c r="U527" s="181"/>
      <c r="V527" s="181"/>
    </row>
    <row r="528" spans="1:22" ht="12">
      <c r="A528" s="180"/>
      <c r="B528" s="181"/>
      <c r="C528" s="180"/>
      <c r="D528" s="181"/>
      <c r="E528" s="181"/>
      <c r="F528" s="181"/>
      <c r="G528" s="181"/>
      <c r="H528" s="181"/>
      <c r="I528" s="181"/>
      <c r="J528" s="181"/>
      <c r="K528" s="181"/>
      <c r="L528" s="181"/>
      <c r="M528" s="181"/>
      <c r="N528" s="181"/>
      <c r="O528" s="181"/>
      <c r="P528" s="181"/>
      <c r="Q528" s="181"/>
      <c r="R528" s="181"/>
      <c r="S528" s="181"/>
      <c r="T528" s="181"/>
      <c r="U528" s="181"/>
      <c r="V528" s="181"/>
    </row>
    <row r="529" spans="1:22" ht="12">
      <c r="A529" s="180"/>
      <c r="B529" s="181"/>
      <c r="C529" s="180"/>
      <c r="D529" s="181"/>
      <c r="E529" s="181"/>
      <c r="F529" s="181"/>
      <c r="G529" s="181"/>
      <c r="H529" s="181"/>
      <c r="I529" s="181"/>
      <c r="J529" s="181"/>
      <c r="K529" s="181"/>
      <c r="L529" s="181"/>
      <c r="M529" s="181"/>
      <c r="N529" s="181"/>
      <c r="O529" s="181"/>
      <c r="P529" s="181"/>
      <c r="Q529" s="181"/>
      <c r="R529" s="181"/>
      <c r="S529" s="181"/>
      <c r="T529" s="181"/>
      <c r="U529" s="181"/>
      <c r="V529" s="181"/>
    </row>
    <row r="530" spans="1:22" ht="12">
      <c r="A530" s="180"/>
      <c r="B530" s="181"/>
      <c r="C530" s="180"/>
      <c r="D530" s="181"/>
      <c r="E530" s="181"/>
      <c r="F530" s="181"/>
      <c r="G530" s="181"/>
      <c r="H530" s="181"/>
      <c r="I530" s="181"/>
      <c r="J530" s="181"/>
      <c r="K530" s="181"/>
      <c r="L530" s="181"/>
      <c r="M530" s="181"/>
      <c r="N530" s="181"/>
      <c r="O530" s="181"/>
      <c r="P530" s="181"/>
      <c r="Q530" s="181"/>
      <c r="R530" s="181"/>
      <c r="S530" s="181"/>
      <c r="T530" s="181"/>
      <c r="U530" s="181"/>
      <c r="V530" s="181"/>
    </row>
    <row r="531" spans="1:22" ht="12">
      <c r="A531" s="180"/>
      <c r="B531" s="181"/>
      <c r="C531" s="180"/>
      <c r="D531" s="181"/>
      <c r="E531" s="181"/>
      <c r="F531" s="181"/>
      <c r="G531" s="181"/>
      <c r="H531" s="181"/>
      <c r="I531" s="181"/>
      <c r="J531" s="181"/>
      <c r="K531" s="181"/>
      <c r="L531" s="181"/>
      <c r="M531" s="181"/>
      <c r="N531" s="181"/>
      <c r="O531" s="181"/>
      <c r="P531" s="181"/>
      <c r="Q531" s="181"/>
      <c r="R531" s="181"/>
      <c r="S531" s="181"/>
      <c r="T531" s="181"/>
      <c r="U531" s="181"/>
      <c r="V531" s="181"/>
    </row>
    <row r="532" spans="1:22" ht="12">
      <c r="A532" s="180"/>
      <c r="B532" s="181"/>
      <c r="C532" s="180"/>
      <c r="D532" s="181"/>
      <c r="E532" s="181"/>
      <c r="F532" s="181"/>
      <c r="G532" s="181"/>
      <c r="H532" s="181"/>
      <c r="I532" s="181"/>
      <c r="J532" s="181"/>
      <c r="K532" s="181"/>
      <c r="L532" s="181"/>
      <c r="M532" s="181"/>
      <c r="N532" s="181"/>
      <c r="O532" s="181"/>
      <c r="P532" s="181"/>
      <c r="Q532" s="181"/>
      <c r="R532" s="181"/>
      <c r="S532" s="181"/>
      <c r="T532" s="181"/>
      <c r="U532" s="181"/>
      <c r="V532" s="181"/>
    </row>
    <row r="533" spans="1:22" ht="12">
      <c r="A533" s="180"/>
      <c r="B533" s="181"/>
      <c r="C533" s="180"/>
      <c r="D533" s="181"/>
      <c r="E533" s="181"/>
      <c r="F533" s="181"/>
      <c r="G533" s="181"/>
      <c r="H533" s="181"/>
      <c r="I533" s="181"/>
      <c r="J533" s="181"/>
      <c r="K533" s="181"/>
      <c r="L533" s="181"/>
      <c r="M533" s="181"/>
      <c r="N533" s="181"/>
      <c r="O533" s="181"/>
      <c r="P533" s="181"/>
      <c r="Q533" s="181"/>
      <c r="R533" s="181"/>
      <c r="S533" s="181"/>
      <c r="T533" s="181"/>
      <c r="U533" s="181"/>
      <c r="V533" s="181"/>
    </row>
    <row r="534" spans="1:22" ht="12">
      <c r="A534" s="180"/>
      <c r="B534" s="181"/>
      <c r="C534" s="180"/>
      <c r="D534" s="181"/>
      <c r="E534" s="181"/>
      <c r="F534" s="181"/>
      <c r="G534" s="181"/>
      <c r="H534" s="181"/>
      <c r="I534" s="181"/>
      <c r="J534" s="181"/>
      <c r="K534" s="181"/>
      <c r="L534" s="181"/>
      <c r="M534" s="181"/>
      <c r="N534" s="181"/>
      <c r="O534" s="181"/>
      <c r="P534" s="181"/>
      <c r="Q534" s="181"/>
      <c r="R534" s="181"/>
      <c r="S534" s="181"/>
      <c r="T534" s="181"/>
      <c r="U534" s="181"/>
      <c r="V534" s="181"/>
    </row>
    <row r="535" spans="1:22" ht="12">
      <c r="A535" s="180"/>
      <c r="B535" s="181"/>
      <c r="C535" s="180"/>
      <c r="D535" s="181"/>
      <c r="E535" s="181"/>
      <c r="F535" s="181"/>
      <c r="G535" s="181"/>
      <c r="H535" s="181"/>
      <c r="I535" s="181"/>
      <c r="J535" s="181"/>
      <c r="K535" s="181"/>
      <c r="L535" s="181"/>
      <c r="M535" s="181"/>
      <c r="N535" s="181"/>
      <c r="O535" s="181"/>
      <c r="P535" s="181"/>
      <c r="Q535" s="181"/>
      <c r="R535" s="181"/>
      <c r="S535" s="181"/>
      <c r="T535" s="181"/>
      <c r="U535" s="181"/>
      <c r="V535" s="181"/>
    </row>
    <row r="536" spans="1:22" ht="12">
      <c r="A536" s="180"/>
      <c r="B536" s="181"/>
      <c r="C536" s="180"/>
      <c r="D536" s="181"/>
      <c r="E536" s="181"/>
      <c r="F536" s="181"/>
      <c r="G536" s="181"/>
      <c r="H536" s="181"/>
      <c r="I536" s="181"/>
      <c r="J536" s="181"/>
      <c r="K536" s="181"/>
      <c r="L536" s="181"/>
      <c r="M536" s="181"/>
      <c r="N536" s="181"/>
      <c r="O536" s="181"/>
      <c r="P536" s="181"/>
      <c r="Q536" s="181"/>
      <c r="R536" s="181"/>
      <c r="S536" s="181"/>
      <c r="T536" s="181"/>
      <c r="U536" s="181"/>
      <c r="V536" s="181"/>
    </row>
    <row r="537" spans="1:22" ht="12">
      <c r="A537" s="180"/>
      <c r="B537" s="181"/>
      <c r="C537" s="180"/>
      <c r="D537" s="181"/>
      <c r="E537" s="181"/>
      <c r="F537" s="181"/>
      <c r="G537" s="181"/>
      <c r="H537" s="181"/>
      <c r="I537" s="181"/>
      <c r="J537" s="181"/>
      <c r="K537" s="181"/>
      <c r="L537" s="181"/>
      <c r="M537" s="181"/>
      <c r="N537" s="181"/>
      <c r="O537" s="181"/>
      <c r="P537" s="181"/>
      <c r="Q537" s="181"/>
      <c r="R537" s="181"/>
      <c r="S537" s="181"/>
      <c r="T537" s="181"/>
      <c r="U537" s="181"/>
      <c r="V537" s="181"/>
    </row>
    <row r="538" spans="1:22" ht="12">
      <c r="A538" s="180"/>
      <c r="B538" s="181"/>
      <c r="C538" s="180"/>
      <c r="D538" s="181"/>
      <c r="E538" s="181"/>
      <c r="F538" s="181"/>
      <c r="G538" s="181"/>
      <c r="H538" s="181"/>
      <c r="I538" s="181"/>
      <c r="J538" s="181"/>
      <c r="K538" s="181"/>
      <c r="L538" s="181"/>
      <c r="M538" s="181"/>
      <c r="N538" s="181"/>
      <c r="O538" s="181"/>
      <c r="P538" s="181"/>
      <c r="Q538" s="181"/>
      <c r="R538" s="181"/>
      <c r="S538" s="181"/>
      <c r="T538" s="181"/>
      <c r="U538" s="181"/>
      <c r="V538" s="181"/>
    </row>
    <row r="539" spans="1:22" ht="12">
      <c r="A539" s="180"/>
      <c r="B539" s="181"/>
      <c r="C539" s="180"/>
      <c r="D539" s="181"/>
      <c r="E539" s="181"/>
      <c r="F539" s="181"/>
      <c r="G539" s="181"/>
      <c r="H539" s="181"/>
      <c r="I539" s="181"/>
      <c r="J539" s="181"/>
      <c r="K539" s="181"/>
      <c r="L539" s="181"/>
      <c r="M539" s="181"/>
      <c r="N539" s="181"/>
      <c r="O539" s="181"/>
      <c r="P539" s="181"/>
      <c r="Q539" s="181"/>
      <c r="R539" s="181"/>
      <c r="S539" s="181"/>
      <c r="T539" s="181"/>
      <c r="U539" s="181"/>
      <c r="V539" s="181"/>
    </row>
    <row r="540" spans="1:22" ht="12">
      <c r="A540" s="180"/>
      <c r="B540" s="181"/>
      <c r="C540" s="180"/>
      <c r="D540" s="181"/>
      <c r="E540" s="181"/>
      <c r="F540" s="181"/>
      <c r="G540" s="181"/>
      <c r="H540" s="181"/>
      <c r="I540" s="181"/>
      <c r="J540" s="181"/>
      <c r="K540" s="181"/>
      <c r="L540" s="181"/>
      <c r="M540" s="181"/>
      <c r="N540" s="181"/>
      <c r="O540" s="181"/>
      <c r="P540" s="181"/>
      <c r="Q540" s="181"/>
      <c r="R540" s="181"/>
      <c r="S540" s="181"/>
      <c r="T540" s="181"/>
      <c r="U540" s="181"/>
      <c r="V540" s="181"/>
    </row>
    <row r="541" spans="1:22" ht="12">
      <c r="A541" s="180"/>
      <c r="B541" s="181"/>
      <c r="C541" s="180"/>
      <c r="D541" s="181"/>
      <c r="E541" s="181"/>
      <c r="F541" s="181"/>
      <c r="G541" s="181"/>
      <c r="H541" s="181"/>
      <c r="I541" s="181"/>
      <c r="J541" s="181"/>
      <c r="K541" s="181"/>
      <c r="L541" s="181"/>
      <c r="M541" s="181"/>
      <c r="N541" s="181"/>
      <c r="O541" s="181"/>
      <c r="P541" s="181"/>
      <c r="Q541" s="181"/>
      <c r="R541" s="181"/>
      <c r="S541" s="181"/>
      <c r="T541" s="181"/>
      <c r="U541" s="181"/>
      <c r="V541" s="181"/>
    </row>
    <row r="542" spans="1:22" ht="12">
      <c r="A542" s="180"/>
      <c r="B542" s="181"/>
      <c r="C542" s="180"/>
      <c r="D542" s="181"/>
      <c r="E542" s="181"/>
      <c r="F542" s="181"/>
      <c r="G542" s="181"/>
      <c r="H542" s="181"/>
      <c r="I542" s="181"/>
      <c r="J542" s="181"/>
      <c r="K542" s="181"/>
      <c r="L542" s="181"/>
      <c r="M542" s="181"/>
      <c r="N542" s="181"/>
      <c r="O542" s="181"/>
      <c r="P542" s="181"/>
      <c r="Q542" s="181"/>
      <c r="R542" s="181"/>
      <c r="S542" s="181"/>
      <c r="T542" s="181"/>
      <c r="U542" s="181"/>
      <c r="V542" s="181"/>
    </row>
    <row r="543" spans="1:22" ht="12">
      <c r="A543" s="180"/>
      <c r="B543" s="181"/>
      <c r="C543" s="180"/>
      <c r="D543" s="181"/>
      <c r="E543" s="181"/>
      <c r="F543" s="181"/>
      <c r="G543" s="181"/>
      <c r="H543" s="181"/>
      <c r="I543" s="181"/>
      <c r="J543" s="181"/>
      <c r="K543" s="181"/>
      <c r="L543" s="181"/>
      <c r="M543" s="181"/>
      <c r="N543" s="181"/>
      <c r="O543" s="181"/>
      <c r="P543" s="181"/>
      <c r="Q543" s="181"/>
      <c r="R543" s="181"/>
      <c r="S543" s="181"/>
      <c r="T543" s="181"/>
      <c r="U543" s="181"/>
      <c r="V543" s="181"/>
    </row>
    <row r="544" spans="1:22" ht="12">
      <c r="A544" s="180"/>
      <c r="B544" s="181"/>
      <c r="C544" s="180"/>
      <c r="D544" s="181"/>
      <c r="E544" s="181"/>
      <c r="F544" s="181"/>
      <c r="G544" s="181"/>
      <c r="H544" s="181"/>
      <c r="I544" s="181"/>
      <c r="J544" s="181"/>
      <c r="K544" s="181"/>
      <c r="L544" s="181"/>
      <c r="M544" s="181"/>
      <c r="N544" s="181"/>
      <c r="O544" s="181"/>
      <c r="P544" s="181"/>
      <c r="Q544" s="181"/>
      <c r="R544" s="181"/>
      <c r="S544" s="181"/>
      <c r="T544" s="181"/>
      <c r="U544" s="181"/>
      <c r="V544" s="181"/>
    </row>
    <row r="545" spans="1:22" ht="12">
      <c r="A545" s="180"/>
      <c r="B545" s="181"/>
      <c r="C545" s="180"/>
      <c r="D545" s="181"/>
      <c r="E545" s="181"/>
      <c r="F545" s="181"/>
      <c r="G545" s="181"/>
      <c r="H545" s="181"/>
      <c r="I545" s="181"/>
      <c r="J545" s="181"/>
      <c r="K545" s="181"/>
      <c r="L545" s="181"/>
      <c r="M545" s="181"/>
      <c r="N545" s="181"/>
      <c r="O545" s="181"/>
      <c r="P545" s="181"/>
      <c r="Q545" s="181"/>
      <c r="R545" s="181"/>
      <c r="S545" s="181"/>
      <c r="T545" s="181"/>
      <c r="U545" s="181"/>
      <c r="V545" s="181"/>
    </row>
    <row r="546" spans="1:22" ht="12">
      <c r="A546" s="180"/>
      <c r="B546" s="181"/>
      <c r="C546" s="180"/>
      <c r="D546" s="181"/>
      <c r="E546" s="181"/>
      <c r="F546" s="181"/>
      <c r="G546" s="181"/>
      <c r="H546" s="181"/>
      <c r="I546" s="181"/>
      <c r="J546" s="181"/>
      <c r="K546" s="181"/>
      <c r="L546" s="181"/>
      <c r="M546" s="181"/>
      <c r="N546" s="181"/>
      <c r="O546" s="181"/>
      <c r="P546" s="181"/>
      <c r="Q546" s="181"/>
      <c r="R546" s="181"/>
      <c r="S546" s="181"/>
      <c r="T546" s="181"/>
      <c r="U546" s="181"/>
      <c r="V546" s="181"/>
    </row>
    <row r="547" spans="1:22" ht="12">
      <c r="A547" s="180"/>
      <c r="B547" s="181"/>
      <c r="C547" s="180"/>
      <c r="D547" s="181"/>
      <c r="E547" s="181"/>
      <c r="F547" s="181"/>
      <c r="G547" s="181"/>
      <c r="H547" s="181"/>
      <c r="I547" s="181"/>
      <c r="J547" s="181"/>
      <c r="K547" s="181"/>
      <c r="L547" s="181"/>
      <c r="M547" s="181"/>
      <c r="N547" s="181"/>
      <c r="O547" s="181"/>
      <c r="P547" s="181"/>
      <c r="Q547" s="181"/>
      <c r="R547" s="181"/>
      <c r="S547" s="181"/>
      <c r="T547" s="181"/>
      <c r="U547" s="181"/>
      <c r="V547" s="181"/>
    </row>
    <row r="548" spans="1:22" ht="12">
      <c r="A548" s="180"/>
      <c r="B548" s="181"/>
      <c r="C548" s="180"/>
      <c r="D548" s="181"/>
      <c r="E548" s="181"/>
      <c r="F548" s="181"/>
      <c r="G548" s="181"/>
      <c r="H548" s="181"/>
      <c r="I548" s="181"/>
      <c r="J548" s="181"/>
      <c r="K548" s="181"/>
      <c r="L548" s="181"/>
      <c r="M548" s="181"/>
      <c r="N548" s="181"/>
      <c r="O548" s="181"/>
      <c r="P548" s="181"/>
      <c r="Q548" s="181"/>
      <c r="R548" s="181"/>
      <c r="S548" s="181"/>
      <c r="T548" s="181"/>
      <c r="U548" s="181"/>
      <c r="V548" s="181"/>
    </row>
    <row r="549" spans="1:22" ht="12">
      <c r="A549" s="180"/>
      <c r="B549" s="181"/>
      <c r="C549" s="180"/>
      <c r="D549" s="181"/>
      <c r="E549" s="181"/>
      <c r="F549" s="181"/>
      <c r="G549" s="181"/>
      <c r="H549" s="181"/>
      <c r="I549" s="181"/>
      <c r="J549" s="181"/>
      <c r="K549" s="181"/>
      <c r="L549" s="181"/>
      <c r="M549" s="181"/>
      <c r="N549" s="181"/>
      <c r="O549" s="181"/>
      <c r="P549" s="181"/>
      <c r="Q549" s="181"/>
      <c r="R549" s="181"/>
      <c r="S549" s="181"/>
      <c r="T549" s="181"/>
      <c r="U549" s="181"/>
      <c r="V549" s="181"/>
    </row>
    <row r="550" spans="1:22" ht="12">
      <c r="A550" s="180"/>
      <c r="B550" s="181"/>
      <c r="C550" s="180"/>
      <c r="D550" s="181"/>
      <c r="E550" s="181"/>
      <c r="F550" s="181"/>
      <c r="G550" s="181"/>
      <c r="H550" s="181"/>
      <c r="I550" s="181"/>
      <c r="J550" s="181"/>
      <c r="K550" s="181"/>
      <c r="L550" s="181"/>
      <c r="M550" s="181"/>
      <c r="N550" s="181"/>
      <c r="O550" s="181"/>
      <c r="P550" s="181"/>
      <c r="Q550" s="181"/>
      <c r="R550" s="181"/>
      <c r="S550" s="181"/>
      <c r="T550" s="181"/>
      <c r="U550" s="181"/>
      <c r="V550" s="181"/>
    </row>
    <row r="551" spans="1:22" ht="12">
      <c r="A551" s="180"/>
      <c r="B551" s="181"/>
      <c r="C551" s="180"/>
      <c r="D551" s="181"/>
      <c r="E551" s="181"/>
      <c r="F551" s="181"/>
      <c r="G551" s="181"/>
      <c r="H551" s="181"/>
      <c r="I551" s="181"/>
      <c r="J551" s="181"/>
      <c r="K551" s="181"/>
      <c r="L551" s="181"/>
      <c r="M551" s="181"/>
      <c r="N551" s="181"/>
      <c r="O551" s="181"/>
      <c r="P551" s="181"/>
      <c r="Q551" s="181"/>
      <c r="R551" s="181"/>
      <c r="S551" s="181"/>
      <c r="T551" s="181"/>
      <c r="U551" s="181"/>
      <c r="V551" s="181"/>
    </row>
    <row r="552" spans="1:22" ht="12">
      <c r="A552" s="180"/>
      <c r="B552" s="181"/>
      <c r="C552" s="180"/>
      <c r="D552" s="181"/>
      <c r="E552" s="181"/>
      <c r="F552" s="181"/>
      <c r="G552" s="181"/>
      <c r="H552" s="181"/>
      <c r="I552" s="181"/>
      <c r="J552" s="181"/>
      <c r="K552" s="181"/>
      <c r="L552" s="181"/>
      <c r="M552" s="181"/>
      <c r="N552" s="181"/>
      <c r="O552" s="181"/>
      <c r="P552" s="181"/>
      <c r="Q552" s="181"/>
      <c r="R552" s="181"/>
      <c r="S552" s="181"/>
      <c r="T552" s="181"/>
      <c r="U552" s="181"/>
      <c r="V552" s="181"/>
    </row>
    <row r="553" spans="1:22" ht="12">
      <c r="A553" s="180"/>
      <c r="B553" s="181"/>
      <c r="C553" s="180"/>
      <c r="D553" s="181"/>
      <c r="E553" s="181"/>
      <c r="F553" s="181"/>
      <c r="G553" s="181"/>
      <c r="H553" s="181"/>
      <c r="I553" s="181"/>
      <c r="J553" s="181"/>
      <c r="K553" s="181"/>
      <c r="L553" s="181"/>
      <c r="M553" s="181"/>
      <c r="N553" s="181"/>
      <c r="O553" s="181"/>
      <c r="P553" s="181"/>
      <c r="Q553" s="181"/>
      <c r="R553" s="181"/>
      <c r="S553" s="181"/>
      <c r="T553" s="181"/>
      <c r="U553" s="181"/>
      <c r="V553" s="181"/>
    </row>
    <row r="554" spans="1:22" ht="12">
      <c r="A554" s="180"/>
      <c r="B554" s="181"/>
      <c r="C554" s="180"/>
      <c r="D554" s="181"/>
      <c r="E554" s="181"/>
      <c r="F554" s="181"/>
      <c r="G554" s="181"/>
      <c r="H554" s="181"/>
      <c r="I554" s="181"/>
      <c r="J554" s="181"/>
      <c r="K554" s="181"/>
      <c r="L554" s="181"/>
      <c r="M554" s="181"/>
      <c r="N554" s="181"/>
      <c r="O554" s="181"/>
      <c r="P554" s="181"/>
      <c r="Q554" s="181"/>
      <c r="R554" s="181"/>
      <c r="S554" s="181"/>
      <c r="T554" s="181"/>
      <c r="U554" s="181"/>
      <c r="V554" s="181"/>
    </row>
    <row r="555" spans="1:22" ht="12">
      <c r="A555" s="180"/>
      <c r="B555" s="181"/>
      <c r="C555" s="180"/>
      <c r="D555" s="181"/>
      <c r="E555" s="181"/>
      <c r="F555" s="181"/>
      <c r="G555" s="181"/>
      <c r="H555" s="181"/>
      <c r="I555" s="181"/>
      <c r="J555" s="181"/>
      <c r="K555" s="181"/>
      <c r="L555" s="181"/>
      <c r="M555" s="181"/>
      <c r="N555" s="181"/>
      <c r="O555" s="181"/>
      <c r="P555" s="181"/>
      <c r="Q555" s="181"/>
      <c r="R555" s="181"/>
      <c r="S555" s="181"/>
      <c r="T555" s="181"/>
      <c r="U555" s="181"/>
      <c r="V555" s="181"/>
    </row>
    <row r="556" spans="1:22" ht="12">
      <c r="A556" s="180"/>
      <c r="B556" s="181"/>
      <c r="C556" s="180"/>
      <c r="D556" s="181"/>
      <c r="E556" s="181"/>
      <c r="F556" s="181"/>
      <c r="G556" s="181"/>
      <c r="H556" s="181"/>
      <c r="I556" s="181"/>
      <c r="J556" s="181"/>
      <c r="K556" s="181"/>
      <c r="L556" s="181"/>
      <c r="M556" s="181"/>
      <c r="N556" s="181"/>
      <c r="O556" s="181"/>
      <c r="P556" s="181"/>
      <c r="Q556" s="181"/>
      <c r="R556" s="181"/>
      <c r="S556" s="181"/>
      <c r="T556" s="181"/>
      <c r="U556" s="181"/>
      <c r="V556" s="181"/>
    </row>
    <row r="557" spans="1:22" ht="12">
      <c r="A557" s="180"/>
      <c r="B557" s="181"/>
      <c r="C557" s="180"/>
      <c r="D557" s="181"/>
      <c r="E557" s="181"/>
      <c r="F557" s="181"/>
      <c r="G557" s="181"/>
      <c r="H557" s="181"/>
      <c r="I557" s="181"/>
      <c r="J557" s="181"/>
      <c r="K557" s="181"/>
      <c r="L557" s="181"/>
      <c r="M557" s="181"/>
      <c r="N557" s="181"/>
      <c r="O557" s="181"/>
      <c r="P557" s="181"/>
      <c r="Q557" s="181"/>
      <c r="R557" s="181"/>
      <c r="S557" s="181"/>
      <c r="T557" s="181"/>
      <c r="U557" s="181"/>
      <c r="V557" s="181"/>
    </row>
    <row r="558" spans="1:22" ht="12">
      <c r="A558" s="180"/>
      <c r="B558" s="181"/>
      <c r="C558" s="180"/>
      <c r="D558" s="181"/>
      <c r="E558" s="181"/>
      <c r="F558" s="181"/>
      <c r="G558" s="181"/>
      <c r="H558" s="181"/>
      <c r="I558" s="181"/>
      <c r="J558" s="181"/>
      <c r="K558" s="181"/>
      <c r="L558" s="181"/>
      <c r="M558" s="181"/>
      <c r="N558" s="181"/>
      <c r="O558" s="181"/>
      <c r="P558" s="181"/>
      <c r="Q558" s="181"/>
      <c r="R558" s="181"/>
      <c r="S558" s="181"/>
      <c r="T558" s="181"/>
      <c r="U558" s="181"/>
      <c r="V558" s="181"/>
    </row>
    <row r="559" spans="1:22" ht="12">
      <c r="A559" s="180"/>
      <c r="B559" s="181"/>
      <c r="C559" s="180"/>
      <c r="D559" s="181"/>
      <c r="E559" s="181"/>
      <c r="F559" s="181"/>
      <c r="G559" s="181"/>
      <c r="H559" s="181"/>
      <c r="I559" s="181"/>
      <c r="J559" s="181"/>
      <c r="K559" s="181"/>
      <c r="L559" s="181"/>
      <c r="M559" s="181"/>
      <c r="N559" s="181"/>
      <c r="O559" s="181"/>
      <c r="P559" s="181"/>
      <c r="Q559" s="181"/>
      <c r="R559" s="181"/>
      <c r="S559" s="181"/>
      <c r="T559" s="181"/>
      <c r="U559" s="181"/>
      <c r="V559" s="181"/>
    </row>
    <row r="560" spans="1:22" ht="12">
      <c r="A560" s="180"/>
      <c r="B560" s="181"/>
      <c r="C560" s="180"/>
      <c r="D560" s="181"/>
      <c r="E560" s="181"/>
      <c r="F560" s="181"/>
      <c r="G560" s="181"/>
      <c r="H560" s="181"/>
      <c r="I560" s="181"/>
      <c r="J560" s="181"/>
      <c r="K560" s="181"/>
      <c r="L560" s="181"/>
      <c r="M560" s="181"/>
      <c r="N560" s="181"/>
      <c r="O560" s="181"/>
      <c r="P560" s="181"/>
      <c r="Q560" s="181"/>
      <c r="R560" s="181"/>
      <c r="S560" s="181"/>
      <c r="T560" s="181"/>
      <c r="U560" s="181"/>
      <c r="V560" s="181"/>
    </row>
    <row r="561" spans="1:22" ht="12">
      <c r="A561" s="180"/>
      <c r="B561" s="181"/>
      <c r="C561" s="180"/>
      <c r="D561" s="181"/>
      <c r="E561" s="181"/>
      <c r="F561" s="181"/>
      <c r="G561" s="181"/>
      <c r="H561" s="181"/>
      <c r="I561" s="181"/>
      <c r="J561" s="181"/>
      <c r="K561" s="181"/>
      <c r="L561" s="181"/>
      <c r="M561" s="181"/>
      <c r="N561" s="181"/>
      <c r="O561" s="181"/>
      <c r="P561" s="181"/>
      <c r="Q561" s="181"/>
      <c r="R561" s="181"/>
      <c r="S561" s="181"/>
      <c r="T561" s="181"/>
      <c r="U561" s="181"/>
      <c r="V561" s="181"/>
    </row>
    <row r="562" spans="1:22" ht="12">
      <c r="A562" s="180"/>
      <c r="B562" s="181"/>
      <c r="C562" s="180"/>
      <c r="D562" s="181"/>
      <c r="E562" s="181"/>
      <c r="F562" s="181"/>
      <c r="G562" s="181"/>
      <c r="H562" s="181"/>
      <c r="I562" s="181"/>
      <c r="J562" s="181"/>
      <c r="K562" s="181"/>
      <c r="L562" s="181"/>
      <c r="M562" s="181"/>
      <c r="N562" s="181"/>
      <c r="O562" s="181"/>
      <c r="P562" s="181"/>
      <c r="Q562" s="181"/>
      <c r="R562" s="181"/>
      <c r="S562" s="181"/>
      <c r="T562" s="181"/>
      <c r="U562" s="181"/>
      <c r="V562" s="181"/>
    </row>
    <row r="563" spans="1:22" ht="12">
      <c r="A563" s="180"/>
      <c r="B563" s="181"/>
      <c r="C563" s="180"/>
      <c r="D563" s="181"/>
      <c r="E563" s="181"/>
      <c r="F563" s="181"/>
      <c r="G563" s="181"/>
      <c r="H563" s="181"/>
      <c r="I563" s="181"/>
      <c r="J563" s="181"/>
      <c r="K563" s="181"/>
      <c r="L563" s="181"/>
      <c r="M563" s="181"/>
      <c r="N563" s="181"/>
      <c r="O563" s="181"/>
      <c r="P563" s="181"/>
      <c r="Q563" s="181"/>
      <c r="R563" s="181"/>
      <c r="S563" s="181"/>
      <c r="T563" s="181"/>
      <c r="U563" s="181"/>
      <c r="V563" s="181"/>
    </row>
    <row r="564" spans="1:22" ht="12">
      <c r="A564" s="180"/>
      <c r="B564" s="181"/>
      <c r="C564" s="180"/>
      <c r="D564" s="181"/>
      <c r="E564" s="181"/>
      <c r="F564" s="181"/>
      <c r="G564" s="181"/>
      <c r="H564" s="181"/>
      <c r="I564" s="181"/>
      <c r="J564" s="181"/>
      <c r="K564" s="181"/>
      <c r="L564" s="181"/>
      <c r="M564" s="181"/>
      <c r="N564" s="181"/>
      <c r="O564" s="181"/>
      <c r="P564" s="181"/>
      <c r="Q564" s="181"/>
      <c r="R564" s="181"/>
      <c r="S564" s="181"/>
      <c r="T564" s="181"/>
      <c r="U564" s="181"/>
      <c r="V564" s="181"/>
    </row>
    <row r="565" spans="1:22" ht="12">
      <c r="A565" s="180"/>
      <c r="B565" s="181"/>
      <c r="C565" s="180"/>
      <c r="D565" s="181"/>
      <c r="E565" s="181"/>
      <c r="F565" s="181"/>
      <c r="G565" s="181"/>
      <c r="H565" s="181"/>
      <c r="I565" s="181"/>
      <c r="J565" s="181"/>
      <c r="K565" s="181"/>
      <c r="L565" s="181"/>
      <c r="M565" s="181"/>
      <c r="N565" s="181"/>
      <c r="O565" s="181"/>
      <c r="P565" s="181"/>
      <c r="Q565" s="181"/>
      <c r="R565" s="181"/>
      <c r="S565" s="181"/>
      <c r="T565" s="181"/>
      <c r="U565" s="181"/>
      <c r="V565" s="181"/>
    </row>
    <row r="566" spans="1:22" ht="12">
      <c r="A566" s="180"/>
      <c r="B566" s="181"/>
      <c r="C566" s="180"/>
      <c r="D566" s="181"/>
      <c r="E566" s="181"/>
      <c r="F566" s="181"/>
      <c r="G566" s="181"/>
      <c r="H566" s="181"/>
      <c r="I566" s="181"/>
      <c r="J566" s="181"/>
      <c r="K566" s="181"/>
      <c r="L566" s="181"/>
      <c r="M566" s="181"/>
      <c r="N566" s="181"/>
      <c r="O566" s="181"/>
      <c r="P566" s="181"/>
      <c r="Q566" s="181"/>
      <c r="R566" s="181"/>
      <c r="S566" s="181"/>
      <c r="T566" s="181"/>
      <c r="U566" s="181"/>
      <c r="V566" s="181"/>
    </row>
    <row r="567" spans="1:22" ht="12">
      <c r="A567" s="180"/>
      <c r="B567" s="181"/>
      <c r="C567" s="180"/>
      <c r="D567" s="181"/>
      <c r="E567" s="181"/>
      <c r="F567" s="181"/>
      <c r="G567" s="181"/>
      <c r="H567" s="181"/>
      <c r="I567" s="181"/>
      <c r="J567" s="181"/>
      <c r="K567" s="181"/>
      <c r="L567" s="181"/>
      <c r="M567" s="181"/>
      <c r="N567" s="181"/>
      <c r="O567" s="181"/>
      <c r="P567" s="181"/>
      <c r="Q567" s="181"/>
      <c r="R567" s="181"/>
      <c r="S567" s="181"/>
      <c r="T567" s="181"/>
      <c r="U567" s="181"/>
      <c r="V567" s="181"/>
    </row>
    <row r="568" spans="1:22" ht="12">
      <c r="A568" s="180"/>
      <c r="B568" s="181"/>
      <c r="C568" s="180"/>
      <c r="D568" s="181"/>
      <c r="E568" s="181"/>
      <c r="F568" s="181"/>
      <c r="G568" s="181"/>
      <c r="H568" s="181"/>
      <c r="I568" s="181"/>
      <c r="J568" s="181"/>
      <c r="K568" s="181"/>
      <c r="L568" s="181"/>
      <c r="M568" s="181"/>
      <c r="N568" s="181"/>
      <c r="O568" s="181"/>
      <c r="P568" s="181"/>
      <c r="Q568" s="181"/>
      <c r="R568" s="181"/>
      <c r="S568" s="181"/>
      <c r="T568" s="181"/>
      <c r="U568" s="181"/>
      <c r="V568" s="181"/>
    </row>
    <row r="569" spans="1:22" ht="12">
      <c r="A569" s="180"/>
      <c r="B569" s="181"/>
      <c r="C569" s="180"/>
      <c r="D569" s="181"/>
      <c r="E569" s="181"/>
      <c r="F569" s="181"/>
      <c r="G569" s="181"/>
      <c r="H569" s="181"/>
      <c r="I569" s="181"/>
      <c r="J569" s="181"/>
      <c r="K569" s="181"/>
      <c r="L569" s="181"/>
      <c r="M569" s="181"/>
      <c r="N569" s="181"/>
      <c r="O569" s="181"/>
      <c r="P569" s="181"/>
      <c r="Q569" s="181"/>
      <c r="R569" s="181"/>
      <c r="S569" s="181"/>
      <c r="T569" s="181"/>
      <c r="U569" s="181"/>
      <c r="V569" s="181"/>
    </row>
    <row r="570" spans="1:22" ht="12">
      <c r="A570" s="180"/>
      <c r="B570" s="181"/>
      <c r="C570" s="180"/>
      <c r="D570" s="181"/>
      <c r="E570" s="181"/>
      <c r="F570" s="181"/>
      <c r="G570" s="181"/>
      <c r="H570" s="181"/>
      <c r="I570" s="181"/>
      <c r="J570" s="181"/>
      <c r="K570" s="181"/>
      <c r="L570" s="181"/>
      <c r="M570" s="181"/>
      <c r="N570" s="181"/>
      <c r="O570" s="181"/>
      <c r="P570" s="181"/>
      <c r="Q570" s="181"/>
      <c r="R570" s="181"/>
      <c r="S570" s="181"/>
      <c r="T570" s="181"/>
      <c r="U570" s="181"/>
      <c r="V570" s="181"/>
    </row>
    <row r="571" spans="1:22" ht="12">
      <c r="A571" s="180"/>
      <c r="B571" s="181"/>
      <c r="C571" s="180"/>
      <c r="D571" s="181"/>
      <c r="E571" s="181"/>
      <c r="F571" s="181"/>
      <c r="G571" s="181"/>
      <c r="H571" s="181"/>
      <c r="I571" s="181"/>
      <c r="J571" s="181"/>
      <c r="K571" s="181"/>
      <c r="L571" s="181"/>
      <c r="M571" s="181"/>
      <c r="N571" s="181"/>
      <c r="O571" s="181"/>
      <c r="P571" s="181"/>
      <c r="Q571" s="181"/>
      <c r="R571" s="181"/>
      <c r="S571" s="181"/>
      <c r="T571" s="181"/>
      <c r="U571" s="181"/>
      <c r="V571" s="181"/>
    </row>
    <row r="572" spans="1:22" ht="12">
      <c r="A572" s="180"/>
      <c r="B572" s="181"/>
      <c r="C572" s="180"/>
      <c r="D572" s="181"/>
      <c r="E572" s="181"/>
      <c r="F572" s="181"/>
      <c r="G572" s="181"/>
      <c r="H572" s="181"/>
      <c r="I572" s="181"/>
      <c r="J572" s="181"/>
      <c r="K572" s="181"/>
      <c r="L572" s="181"/>
      <c r="M572" s="181"/>
      <c r="N572" s="181"/>
      <c r="O572" s="181"/>
      <c r="P572" s="181"/>
      <c r="Q572" s="181"/>
      <c r="R572" s="181"/>
      <c r="S572" s="181"/>
      <c r="T572" s="181"/>
      <c r="U572" s="181"/>
      <c r="V572" s="181"/>
    </row>
    <row r="573" spans="1:22" ht="12">
      <c r="A573" s="180"/>
      <c r="B573" s="181"/>
      <c r="C573" s="180"/>
      <c r="D573" s="181"/>
      <c r="E573" s="181"/>
      <c r="F573" s="181"/>
      <c r="G573" s="181"/>
      <c r="H573" s="181"/>
      <c r="I573" s="181"/>
      <c r="J573" s="181"/>
      <c r="K573" s="181"/>
      <c r="L573" s="181"/>
      <c r="M573" s="181"/>
      <c r="N573" s="181"/>
      <c r="O573" s="181"/>
      <c r="P573" s="181"/>
      <c r="Q573" s="181"/>
      <c r="R573" s="181"/>
      <c r="S573" s="181"/>
      <c r="T573" s="181"/>
      <c r="U573" s="181"/>
      <c r="V573" s="181"/>
    </row>
    <row r="574" spans="1:22" ht="12">
      <c r="A574" s="180"/>
      <c r="B574" s="181"/>
      <c r="C574" s="180"/>
      <c r="D574" s="181"/>
      <c r="E574" s="181"/>
      <c r="F574" s="181"/>
      <c r="G574" s="181"/>
      <c r="H574" s="181"/>
      <c r="I574" s="181"/>
      <c r="J574" s="181"/>
      <c r="K574" s="181"/>
      <c r="L574" s="181"/>
      <c r="M574" s="181"/>
      <c r="N574" s="181"/>
      <c r="O574" s="181"/>
      <c r="P574" s="181"/>
      <c r="Q574" s="181"/>
      <c r="R574" s="181"/>
      <c r="S574" s="181"/>
      <c r="T574" s="181"/>
      <c r="U574" s="181"/>
      <c r="V574" s="181"/>
    </row>
    <row r="575" spans="1:22" ht="12">
      <c r="A575" s="180"/>
      <c r="B575" s="181"/>
      <c r="C575" s="180"/>
      <c r="D575" s="181"/>
      <c r="E575" s="181"/>
      <c r="F575" s="181"/>
      <c r="G575" s="181"/>
      <c r="H575" s="181"/>
      <c r="I575" s="181"/>
      <c r="J575" s="181"/>
      <c r="K575" s="181"/>
      <c r="L575" s="181"/>
      <c r="M575" s="181"/>
      <c r="N575" s="181"/>
      <c r="O575" s="181"/>
      <c r="P575" s="181"/>
      <c r="Q575" s="181"/>
      <c r="R575" s="181"/>
      <c r="S575" s="181"/>
      <c r="T575" s="181"/>
      <c r="U575" s="181"/>
      <c r="V575" s="181"/>
    </row>
    <row r="576" spans="1:22" ht="12">
      <c r="A576" s="180"/>
      <c r="B576" s="181"/>
      <c r="C576" s="180"/>
      <c r="D576" s="181"/>
      <c r="E576" s="181"/>
      <c r="F576" s="181"/>
      <c r="G576" s="181"/>
      <c r="H576" s="181"/>
      <c r="I576" s="181"/>
      <c r="J576" s="181"/>
      <c r="K576" s="181"/>
      <c r="L576" s="181"/>
      <c r="M576" s="181"/>
      <c r="N576" s="181"/>
      <c r="O576" s="181"/>
      <c r="P576" s="181"/>
      <c r="Q576" s="181"/>
      <c r="R576" s="181"/>
      <c r="S576" s="181"/>
      <c r="T576" s="181"/>
      <c r="U576" s="181"/>
      <c r="V576" s="181"/>
    </row>
    <row r="577" spans="1:22" ht="12">
      <c r="A577" s="180"/>
      <c r="B577" s="181"/>
      <c r="C577" s="180"/>
      <c r="D577" s="181"/>
      <c r="E577" s="181"/>
      <c r="F577" s="181"/>
      <c r="G577" s="181"/>
      <c r="H577" s="181"/>
      <c r="I577" s="181"/>
      <c r="J577" s="181"/>
      <c r="K577" s="181"/>
      <c r="L577" s="181"/>
      <c r="M577" s="181"/>
      <c r="N577" s="181"/>
      <c r="O577" s="181"/>
      <c r="P577" s="181"/>
      <c r="Q577" s="181"/>
      <c r="R577" s="181"/>
      <c r="S577" s="181"/>
      <c r="T577" s="181"/>
      <c r="U577" s="181"/>
      <c r="V577" s="181"/>
    </row>
    <row r="578" spans="1:22" ht="12">
      <c r="A578" s="180"/>
      <c r="B578" s="181"/>
      <c r="C578" s="180"/>
      <c r="D578" s="181"/>
      <c r="E578" s="181"/>
      <c r="F578" s="181"/>
      <c r="G578" s="181"/>
      <c r="H578" s="181"/>
      <c r="I578" s="181"/>
      <c r="J578" s="181"/>
      <c r="K578" s="181"/>
      <c r="L578" s="181"/>
      <c r="M578" s="181"/>
      <c r="N578" s="181"/>
      <c r="O578" s="181"/>
      <c r="P578" s="181"/>
      <c r="Q578" s="181"/>
      <c r="R578" s="181"/>
      <c r="S578" s="181"/>
      <c r="T578" s="181"/>
      <c r="U578" s="181"/>
      <c r="V578" s="181"/>
    </row>
    <row r="579" spans="1:22" ht="12">
      <c r="A579" s="180"/>
      <c r="B579" s="181"/>
      <c r="C579" s="180"/>
      <c r="D579" s="181"/>
      <c r="E579" s="181"/>
      <c r="F579" s="181"/>
      <c r="G579" s="181"/>
      <c r="H579" s="181"/>
      <c r="I579" s="181"/>
      <c r="J579" s="181"/>
      <c r="K579" s="181"/>
      <c r="L579" s="181"/>
      <c r="M579" s="181"/>
      <c r="N579" s="181"/>
      <c r="O579" s="181"/>
      <c r="P579" s="181"/>
      <c r="Q579" s="181"/>
      <c r="R579" s="181"/>
      <c r="S579" s="181"/>
      <c r="T579" s="181"/>
      <c r="U579" s="181"/>
      <c r="V579" s="181"/>
    </row>
    <row r="580" spans="1:22" ht="12">
      <c r="A580" s="180"/>
      <c r="B580" s="181"/>
      <c r="C580" s="180"/>
      <c r="D580" s="181"/>
      <c r="E580" s="181"/>
      <c r="F580" s="181"/>
      <c r="G580" s="181"/>
      <c r="H580" s="181"/>
      <c r="I580" s="181"/>
      <c r="J580" s="181"/>
      <c r="K580" s="181"/>
      <c r="L580" s="181"/>
      <c r="M580" s="181"/>
      <c r="N580" s="181"/>
      <c r="O580" s="181"/>
      <c r="P580" s="181"/>
      <c r="Q580" s="181"/>
      <c r="R580" s="181"/>
      <c r="S580" s="181"/>
      <c r="T580" s="181"/>
      <c r="U580" s="181"/>
      <c r="V580" s="181"/>
    </row>
    <row r="581" spans="1:22" ht="12">
      <c r="A581" s="180"/>
      <c r="B581" s="181"/>
      <c r="C581" s="180"/>
      <c r="D581" s="181"/>
      <c r="E581" s="181"/>
      <c r="F581" s="181"/>
      <c r="G581" s="181"/>
      <c r="H581" s="181"/>
      <c r="I581" s="181"/>
      <c r="J581" s="181"/>
      <c r="K581" s="181"/>
      <c r="L581" s="181"/>
      <c r="M581" s="181"/>
      <c r="N581" s="181"/>
      <c r="O581" s="181"/>
      <c r="P581" s="181"/>
      <c r="Q581" s="181"/>
      <c r="R581" s="181"/>
      <c r="S581" s="181"/>
      <c r="T581" s="181"/>
      <c r="U581" s="181"/>
      <c r="V581" s="181"/>
    </row>
    <row r="582" spans="1:22" ht="12">
      <c r="A582" s="180"/>
      <c r="B582" s="181"/>
      <c r="C582" s="180"/>
      <c r="D582" s="181"/>
      <c r="E582" s="181"/>
      <c r="F582" s="181"/>
      <c r="G582" s="181"/>
      <c r="H582" s="181"/>
      <c r="I582" s="181"/>
      <c r="J582" s="181"/>
      <c r="K582" s="181"/>
      <c r="L582" s="181"/>
      <c r="M582" s="181"/>
      <c r="N582" s="181"/>
      <c r="O582" s="181"/>
      <c r="P582" s="181"/>
      <c r="Q582" s="181"/>
      <c r="R582" s="181"/>
      <c r="S582" s="181"/>
      <c r="T582" s="181"/>
      <c r="U582" s="181"/>
      <c r="V582" s="181"/>
    </row>
    <row r="583" spans="1:22" ht="12">
      <c r="A583" s="180"/>
      <c r="B583" s="181"/>
      <c r="C583" s="180"/>
      <c r="D583" s="181"/>
      <c r="E583" s="181"/>
      <c r="F583" s="181"/>
      <c r="G583" s="181"/>
      <c r="H583" s="181"/>
      <c r="I583" s="181"/>
      <c r="J583" s="181"/>
      <c r="K583" s="181"/>
      <c r="L583" s="181"/>
      <c r="M583" s="181"/>
      <c r="N583" s="181"/>
      <c r="O583" s="181"/>
      <c r="P583" s="181"/>
      <c r="Q583" s="181"/>
      <c r="R583" s="181"/>
      <c r="S583" s="181"/>
      <c r="T583" s="181"/>
      <c r="U583" s="181"/>
      <c r="V583" s="181"/>
    </row>
    <row r="584" spans="1:22" ht="12">
      <c r="A584" s="180"/>
      <c r="B584" s="181"/>
      <c r="C584" s="180"/>
      <c r="D584" s="181"/>
      <c r="E584" s="181"/>
      <c r="F584" s="181"/>
      <c r="G584" s="181"/>
      <c r="H584" s="181"/>
      <c r="I584" s="181"/>
      <c r="J584" s="181"/>
      <c r="K584" s="181"/>
      <c r="L584" s="181"/>
      <c r="M584" s="181"/>
      <c r="N584" s="181"/>
      <c r="O584" s="181"/>
      <c r="P584" s="181"/>
      <c r="Q584" s="181"/>
      <c r="R584" s="181"/>
      <c r="S584" s="181"/>
      <c r="T584" s="181"/>
      <c r="U584" s="181"/>
      <c r="V584" s="181"/>
    </row>
    <row r="585" spans="1:22" ht="12">
      <c r="A585" s="180"/>
      <c r="B585" s="181"/>
      <c r="C585" s="180"/>
      <c r="D585" s="181"/>
      <c r="E585" s="181"/>
      <c r="F585" s="181"/>
      <c r="G585" s="181"/>
      <c r="H585" s="181"/>
      <c r="I585" s="181"/>
      <c r="J585" s="181"/>
      <c r="K585" s="181"/>
      <c r="L585" s="181"/>
      <c r="M585" s="181"/>
      <c r="N585" s="181"/>
      <c r="O585" s="181"/>
      <c r="P585" s="181"/>
      <c r="Q585" s="181"/>
      <c r="R585" s="181"/>
      <c r="S585" s="181"/>
      <c r="T585" s="181"/>
      <c r="U585" s="181"/>
      <c r="V585" s="181"/>
    </row>
    <row r="586" spans="1:22" ht="12">
      <c r="A586" s="180"/>
      <c r="B586" s="181"/>
      <c r="C586" s="180"/>
      <c r="D586" s="181"/>
      <c r="E586" s="181"/>
      <c r="F586" s="181"/>
      <c r="G586" s="181"/>
      <c r="H586" s="181"/>
      <c r="I586" s="181"/>
      <c r="J586" s="181"/>
      <c r="K586" s="181"/>
      <c r="L586" s="181"/>
      <c r="M586" s="181"/>
      <c r="N586" s="181"/>
      <c r="O586" s="181"/>
      <c r="P586" s="181"/>
      <c r="Q586" s="181"/>
      <c r="R586" s="181"/>
      <c r="S586" s="181"/>
      <c r="T586" s="181"/>
      <c r="U586" s="181"/>
      <c r="V586" s="181"/>
    </row>
    <row r="587" spans="1:22" ht="12">
      <c r="A587" s="180"/>
      <c r="B587" s="181"/>
      <c r="C587" s="180"/>
      <c r="D587" s="181"/>
      <c r="E587" s="181"/>
      <c r="F587" s="181"/>
      <c r="G587" s="181"/>
      <c r="H587" s="181"/>
      <c r="I587" s="181"/>
      <c r="J587" s="181"/>
      <c r="K587" s="181"/>
      <c r="L587" s="181"/>
      <c r="M587" s="181"/>
      <c r="N587" s="181"/>
      <c r="O587" s="181"/>
      <c r="P587" s="181"/>
      <c r="Q587" s="181"/>
      <c r="R587" s="181"/>
      <c r="S587" s="181"/>
      <c r="T587" s="181"/>
      <c r="U587" s="181"/>
      <c r="V587" s="181"/>
    </row>
    <row r="588" spans="1:22" ht="12">
      <c r="A588" s="180"/>
      <c r="B588" s="181"/>
      <c r="C588" s="180"/>
      <c r="D588" s="181"/>
      <c r="E588" s="181"/>
      <c r="F588" s="181"/>
      <c r="G588" s="181"/>
      <c r="H588" s="181"/>
      <c r="I588" s="181"/>
      <c r="J588" s="181"/>
      <c r="K588" s="181"/>
      <c r="L588" s="181"/>
      <c r="M588" s="181"/>
      <c r="N588" s="181"/>
      <c r="O588" s="181"/>
      <c r="P588" s="181"/>
      <c r="Q588" s="181"/>
      <c r="R588" s="181"/>
      <c r="S588" s="181"/>
      <c r="T588" s="181"/>
      <c r="U588" s="181"/>
      <c r="V588" s="181"/>
    </row>
    <row r="589" spans="1:22" ht="12">
      <c r="A589" s="180"/>
      <c r="B589" s="181"/>
      <c r="C589" s="180"/>
      <c r="D589" s="181"/>
      <c r="E589" s="181"/>
      <c r="F589" s="181"/>
      <c r="G589" s="181"/>
      <c r="H589" s="181"/>
      <c r="I589" s="181"/>
      <c r="J589" s="181"/>
      <c r="K589" s="181"/>
      <c r="L589" s="181"/>
      <c r="M589" s="181"/>
      <c r="N589" s="181"/>
      <c r="O589" s="181"/>
      <c r="P589" s="181"/>
      <c r="Q589" s="181"/>
      <c r="R589" s="181"/>
      <c r="S589" s="181"/>
      <c r="T589" s="181"/>
      <c r="U589" s="181"/>
      <c r="V589" s="181"/>
    </row>
    <row r="590" spans="1:22" ht="12">
      <c r="A590" s="180"/>
      <c r="B590" s="181"/>
      <c r="C590" s="180"/>
      <c r="D590" s="181"/>
      <c r="E590" s="181"/>
      <c r="F590" s="181"/>
      <c r="G590" s="181"/>
      <c r="H590" s="181"/>
      <c r="I590" s="181"/>
      <c r="J590" s="181"/>
      <c r="K590" s="181"/>
      <c r="L590" s="181"/>
      <c r="M590" s="181"/>
      <c r="N590" s="181"/>
      <c r="O590" s="181"/>
      <c r="P590" s="181"/>
      <c r="Q590" s="181"/>
      <c r="R590" s="181"/>
      <c r="S590" s="181"/>
      <c r="T590" s="181"/>
      <c r="U590" s="181"/>
      <c r="V590" s="181"/>
    </row>
    <row r="591" spans="1:22" ht="12">
      <c r="A591" s="180"/>
      <c r="B591" s="181"/>
      <c r="C591" s="180"/>
      <c r="D591" s="181"/>
      <c r="E591" s="181"/>
      <c r="F591" s="181"/>
      <c r="G591" s="181"/>
      <c r="H591" s="181"/>
      <c r="I591" s="181"/>
      <c r="J591" s="181"/>
      <c r="K591" s="181"/>
      <c r="L591" s="181"/>
      <c r="M591" s="181"/>
      <c r="N591" s="181"/>
      <c r="O591" s="181"/>
      <c r="P591" s="181"/>
      <c r="Q591" s="181"/>
      <c r="R591" s="181"/>
      <c r="S591" s="181"/>
      <c r="T591" s="181"/>
      <c r="U591" s="181"/>
      <c r="V591" s="181"/>
    </row>
    <row r="592" spans="1:22" ht="12">
      <c r="A592" s="180"/>
      <c r="B592" s="181"/>
      <c r="C592" s="180"/>
      <c r="D592" s="181"/>
      <c r="E592" s="181"/>
      <c r="F592" s="181"/>
      <c r="G592" s="181"/>
      <c r="H592" s="181"/>
      <c r="I592" s="181"/>
      <c r="J592" s="181"/>
      <c r="K592" s="181"/>
      <c r="L592" s="181"/>
      <c r="M592" s="181"/>
      <c r="N592" s="181"/>
      <c r="O592" s="181"/>
      <c r="P592" s="181"/>
      <c r="Q592" s="181"/>
      <c r="R592" s="181"/>
      <c r="S592" s="181"/>
      <c r="T592" s="181"/>
      <c r="U592" s="181"/>
      <c r="V592" s="181"/>
    </row>
    <row r="593" spans="1:22" ht="12">
      <c r="A593" s="180"/>
      <c r="B593" s="181"/>
      <c r="C593" s="180"/>
      <c r="D593" s="181"/>
      <c r="E593" s="181"/>
      <c r="F593" s="181"/>
      <c r="G593" s="181"/>
      <c r="H593" s="181"/>
      <c r="I593" s="181"/>
      <c r="J593" s="181"/>
      <c r="K593" s="181"/>
      <c r="L593" s="181"/>
      <c r="M593" s="181"/>
      <c r="N593" s="181"/>
      <c r="O593" s="181"/>
      <c r="P593" s="181"/>
      <c r="Q593" s="181"/>
      <c r="R593" s="181"/>
      <c r="S593" s="181"/>
      <c r="T593" s="181"/>
      <c r="U593" s="181"/>
      <c r="V593" s="181"/>
    </row>
    <row r="594" spans="1:22" ht="12">
      <c r="A594" s="180"/>
      <c r="B594" s="181"/>
      <c r="C594" s="180"/>
      <c r="D594" s="181"/>
      <c r="E594" s="181"/>
      <c r="F594" s="181"/>
      <c r="G594" s="181"/>
      <c r="H594" s="181"/>
      <c r="I594" s="181"/>
      <c r="J594" s="181"/>
      <c r="K594" s="181"/>
      <c r="L594" s="181"/>
      <c r="M594" s="181"/>
      <c r="N594" s="181"/>
      <c r="O594" s="181"/>
      <c r="P594" s="181"/>
      <c r="Q594" s="181"/>
      <c r="R594" s="181"/>
      <c r="S594" s="181"/>
      <c r="T594" s="181"/>
      <c r="U594" s="181"/>
      <c r="V594" s="181"/>
    </row>
    <row r="595" spans="1:22" ht="12">
      <c r="A595" s="180"/>
      <c r="B595" s="181"/>
      <c r="C595" s="180"/>
      <c r="D595" s="181"/>
      <c r="E595" s="181"/>
      <c r="F595" s="181"/>
      <c r="G595" s="181"/>
      <c r="H595" s="181"/>
      <c r="I595" s="181"/>
      <c r="J595" s="181"/>
      <c r="K595" s="181"/>
      <c r="L595" s="181"/>
      <c r="M595" s="181"/>
      <c r="N595" s="181"/>
      <c r="O595" s="181"/>
      <c r="P595" s="181"/>
      <c r="Q595" s="181"/>
      <c r="R595" s="181"/>
      <c r="S595" s="181"/>
      <c r="T595" s="181"/>
      <c r="U595" s="181"/>
      <c r="V595" s="181"/>
    </row>
    <row r="596" spans="1:22" ht="12">
      <c r="A596" s="180"/>
      <c r="B596" s="181"/>
      <c r="C596" s="180"/>
      <c r="D596" s="181"/>
      <c r="E596" s="181"/>
      <c r="F596" s="181"/>
      <c r="G596" s="181"/>
      <c r="H596" s="181"/>
      <c r="I596" s="181"/>
      <c r="J596" s="181"/>
      <c r="K596" s="181"/>
      <c r="L596" s="181"/>
      <c r="M596" s="181"/>
      <c r="N596" s="181"/>
      <c r="O596" s="181"/>
      <c r="P596" s="181"/>
      <c r="Q596" s="181"/>
      <c r="R596" s="181"/>
      <c r="S596" s="181"/>
      <c r="T596" s="181"/>
      <c r="U596" s="181"/>
      <c r="V596" s="181"/>
    </row>
    <row r="597" spans="1:22" ht="12">
      <c r="A597" s="180"/>
      <c r="B597" s="181"/>
      <c r="C597" s="180"/>
      <c r="D597" s="181"/>
      <c r="E597" s="181"/>
      <c r="F597" s="181"/>
      <c r="G597" s="181"/>
      <c r="H597" s="181"/>
      <c r="I597" s="181"/>
      <c r="J597" s="181"/>
      <c r="K597" s="181"/>
      <c r="L597" s="181"/>
      <c r="M597" s="181"/>
      <c r="N597" s="181"/>
      <c r="O597" s="181"/>
      <c r="P597" s="181"/>
      <c r="Q597" s="181"/>
      <c r="R597" s="181"/>
      <c r="S597" s="181"/>
      <c r="T597" s="181"/>
      <c r="U597" s="181"/>
      <c r="V597" s="181"/>
    </row>
    <row r="598" spans="1:22" ht="12">
      <c r="A598" s="180"/>
      <c r="B598" s="181"/>
      <c r="C598" s="180"/>
      <c r="D598" s="181"/>
      <c r="E598" s="181"/>
      <c r="F598" s="181"/>
      <c r="G598" s="181"/>
      <c r="H598" s="181"/>
      <c r="I598" s="181"/>
      <c r="J598" s="181"/>
      <c r="K598" s="181"/>
      <c r="L598" s="181"/>
      <c r="M598" s="181"/>
      <c r="N598" s="181"/>
      <c r="O598" s="181"/>
      <c r="P598" s="181"/>
      <c r="Q598" s="181"/>
      <c r="R598" s="181"/>
      <c r="S598" s="181"/>
      <c r="T598" s="181"/>
      <c r="U598" s="181"/>
      <c r="V598" s="181"/>
    </row>
    <row r="599" spans="1:22" ht="12">
      <c r="A599" s="180"/>
      <c r="B599" s="181"/>
      <c r="C599" s="180"/>
      <c r="D599" s="181"/>
      <c r="E599" s="181"/>
      <c r="F599" s="181"/>
      <c r="G599" s="181"/>
      <c r="H599" s="181"/>
      <c r="I599" s="181"/>
      <c r="J599" s="181"/>
      <c r="K599" s="181"/>
      <c r="L599" s="181"/>
      <c r="M599" s="181"/>
      <c r="N599" s="181"/>
      <c r="O599" s="181"/>
      <c r="P599" s="181"/>
      <c r="Q599" s="181"/>
      <c r="R599" s="181"/>
      <c r="S599" s="181"/>
      <c r="T599" s="181"/>
      <c r="U599" s="181"/>
      <c r="V599" s="181"/>
    </row>
    <row r="600" spans="1:22" ht="12">
      <c r="A600" s="180"/>
      <c r="B600" s="181"/>
      <c r="C600" s="180"/>
      <c r="D600" s="181"/>
      <c r="E600" s="181"/>
      <c r="F600" s="181"/>
      <c r="G600" s="181"/>
      <c r="H600" s="181"/>
      <c r="I600" s="181"/>
      <c r="J600" s="181"/>
      <c r="K600" s="181"/>
      <c r="L600" s="181"/>
      <c r="M600" s="181"/>
      <c r="N600" s="181"/>
      <c r="O600" s="181"/>
      <c r="P600" s="181"/>
      <c r="Q600" s="181"/>
      <c r="R600" s="181"/>
      <c r="S600" s="181"/>
      <c r="T600" s="181"/>
      <c r="U600" s="181"/>
      <c r="V600" s="181"/>
    </row>
    <row r="601" spans="1:22" ht="12">
      <c r="A601" s="180"/>
      <c r="B601" s="181"/>
      <c r="C601" s="180"/>
      <c r="D601" s="181"/>
      <c r="E601" s="181"/>
      <c r="F601" s="181"/>
      <c r="G601" s="181"/>
      <c r="H601" s="181"/>
      <c r="I601" s="181"/>
      <c r="J601" s="181"/>
      <c r="K601" s="181"/>
      <c r="L601" s="181"/>
      <c r="M601" s="181"/>
      <c r="N601" s="181"/>
      <c r="O601" s="181"/>
      <c r="P601" s="181"/>
      <c r="Q601" s="181"/>
      <c r="R601" s="181"/>
      <c r="S601" s="181"/>
      <c r="T601" s="181"/>
      <c r="U601" s="181"/>
      <c r="V601" s="181"/>
    </row>
    <row r="602" spans="1:22" ht="12">
      <c r="A602" s="180"/>
      <c r="B602" s="181"/>
      <c r="C602" s="180"/>
      <c r="D602" s="181"/>
      <c r="E602" s="181"/>
      <c r="F602" s="181"/>
      <c r="G602" s="181"/>
      <c r="H602" s="181"/>
      <c r="I602" s="181"/>
      <c r="J602" s="181"/>
      <c r="K602" s="181"/>
      <c r="L602" s="181"/>
      <c r="M602" s="181"/>
      <c r="N602" s="181"/>
      <c r="O602" s="181"/>
      <c r="P602" s="181"/>
      <c r="Q602" s="181"/>
      <c r="R602" s="181"/>
      <c r="S602" s="181"/>
      <c r="T602" s="181"/>
      <c r="U602" s="181"/>
      <c r="V602" s="181"/>
    </row>
    <row r="603" spans="1:22" ht="12">
      <c r="A603" s="180"/>
      <c r="B603" s="181"/>
      <c r="C603" s="180"/>
      <c r="D603" s="181"/>
      <c r="E603" s="181"/>
      <c r="F603" s="181"/>
      <c r="G603" s="181"/>
      <c r="H603" s="181"/>
      <c r="I603" s="181"/>
      <c r="J603" s="181"/>
      <c r="K603" s="181"/>
      <c r="L603" s="181"/>
      <c r="M603" s="181"/>
      <c r="N603" s="181"/>
      <c r="O603" s="181"/>
      <c r="P603" s="181"/>
      <c r="Q603" s="181"/>
      <c r="R603" s="181"/>
      <c r="S603" s="181"/>
      <c r="T603" s="181"/>
      <c r="U603" s="181"/>
      <c r="V603" s="181"/>
    </row>
    <row r="604" spans="1:22" ht="12">
      <c r="A604" s="180"/>
      <c r="B604" s="181"/>
      <c r="C604" s="180"/>
      <c r="D604" s="181"/>
      <c r="E604" s="181"/>
      <c r="F604" s="181"/>
      <c r="G604" s="181"/>
      <c r="H604" s="181"/>
      <c r="I604" s="181"/>
      <c r="J604" s="181"/>
      <c r="K604" s="181"/>
      <c r="L604" s="181"/>
      <c r="M604" s="181"/>
      <c r="N604" s="181"/>
      <c r="O604" s="181"/>
      <c r="P604" s="181"/>
      <c r="Q604" s="181"/>
      <c r="R604" s="181"/>
      <c r="S604" s="181"/>
      <c r="T604" s="181"/>
      <c r="U604" s="181"/>
      <c r="V604" s="181"/>
    </row>
    <row r="605" spans="1:22" ht="12">
      <c r="A605" s="180"/>
      <c r="B605" s="181"/>
      <c r="C605" s="180"/>
      <c r="D605" s="181"/>
      <c r="E605" s="181"/>
      <c r="F605" s="181"/>
      <c r="G605" s="181"/>
      <c r="H605" s="181"/>
      <c r="I605" s="181"/>
      <c r="J605" s="181"/>
      <c r="K605" s="181"/>
      <c r="L605" s="181"/>
      <c r="M605" s="181"/>
      <c r="N605" s="181"/>
      <c r="O605" s="181"/>
      <c r="P605" s="181"/>
      <c r="Q605" s="181"/>
      <c r="R605" s="181"/>
      <c r="S605" s="181"/>
      <c r="T605" s="181"/>
      <c r="U605" s="181"/>
      <c r="V605" s="181"/>
    </row>
    <row r="606" spans="1:22" ht="12">
      <c r="A606" s="180"/>
      <c r="B606" s="181"/>
      <c r="C606" s="180"/>
      <c r="D606" s="181"/>
      <c r="E606" s="181"/>
      <c r="F606" s="181"/>
      <c r="G606" s="181"/>
      <c r="H606" s="181"/>
      <c r="I606" s="181"/>
      <c r="J606" s="181"/>
      <c r="K606" s="181"/>
      <c r="L606" s="181"/>
      <c r="M606" s="181"/>
      <c r="N606" s="181"/>
      <c r="O606" s="181"/>
      <c r="P606" s="181"/>
      <c r="Q606" s="181"/>
      <c r="R606" s="181"/>
      <c r="S606" s="181"/>
      <c r="T606" s="181"/>
      <c r="U606" s="181"/>
      <c r="V606" s="181"/>
    </row>
    <row r="607" spans="1:22" ht="12">
      <c r="A607" s="180"/>
      <c r="B607" s="181"/>
      <c r="C607" s="180"/>
      <c r="D607" s="181"/>
      <c r="E607" s="181"/>
      <c r="F607" s="181"/>
      <c r="G607" s="181"/>
      <c r="H607" s="181"/>
      <c r="I607" s="181"/>
      <c r="J607" s="181"/>
      <c r="K607" s="181"/>
      <c r="L607" s="181"/>
      <c r="M607" s="181"/>
      <c r="N607" s="181"/>
      <c r="O607" s="181"/>
      <c r="P607" s="181"/>
      <c r="Q607" s="181"/>
      <c r="R607" s="181"/>
      <c r="S607" s="181"/>
      <c r="T607" s="181"/>
      <c r="U607" s="181"/>
      <c r="V607" s="181"/>
    </row>
    <row r="608" spans="1:22" ht="12">
      <c r="A608" s="180"/>
      <c r="B608" s="181"/>
      <c r="C608" s="180"/>
      <c r="D608" s="181"/>
      <c r="E608" s="181"/>
      <c r="F608" s="181"/>
      <c r="G608" s="181"/>
      <c r="H608" s="181"/>
      <c r="I608" s="181"/>
      <c r="J608" s="181"/>
      <c r="K608" s="181"/>
      <c r="L608" s="181"/>
      <c r="M608" s="181"/>
      <c r="N608" s="181"/>
      <c r="O608" s="181"/>
      <c r="P608" s="181"/>
      <c r="Q608" s="181"/>
      <c r="R608" s="181"/>
      <c r="S608" s="181"/>
      <c r="T608" s="181"/>
      <c r="U608" s="181"/>
      <c r="V608" s="181"/>
    </row>
    <row r="609" spans="1:22" ht="12">
      <c r="A609" s="180"/>
      <c r="B609" s="181"/>
      <c r="C609" s="180"/>
      <c r="D609" s="181"/>
      <c r="E609" s="181"/>
      <c r="F609" s="181"/>
      <c r="G609" s="181"/>
      <c r="H609" s="181"/>
      <c r="I609" s="181"/>
      <c r="J609" s="181"/>
      <c r="K609" s="181"/>
      <c r="L609" s="181"/>
      <c r="M609" s="181"/>
      <c r="N609" s="181"/>
      <c r="O609" s="181"/>
      <c r="P609" s="181"/>
      <c r="Q609" s="181"/>
      <c r="R609" s="181"/>
      <c r="S609" s="181"/>
      <c r="T609" s="181"/>
      <c r="U609" s="181"/>
      <c r="V609" s="181"/>
    </row>
    <row r="610" spans="1:22" ht="12">
      <c r="A610" s="180"/>
      <c r="B610" s="181"/>
      <c r="C610" s="180"/>
      <c r="D610" s="181"/>
      <c r="E610" s="181"/>
      <c r="F610" s="181"/>
      <c r="G610" s="181"/>
      <c r="H610" s="181"/>
      <c r="I610" s="181"/>
      <c r="J610" s="181"/>
      <c r="K610" s="181"/>
      <c r="L610" s="181"/>
      <c r="M610" s="181"/>
      <c r="N610" s="181"/>
      <c r="O610" s="181"/>
      <c r="P610" s="181"/>
      <c r="Q610" s="181"/>
      <c r="R610" s="181"/>
      <c r="S610" s="181"/>
      <c r="T610" s="181"/>
      <c r="U610" s="181"/>
      <c r="V610" s="181"/>
    </row>
    <row r="611" spans="1:22" ht="12">
      <c r="A611" s="180"/>
      <c r="B611" s="181"/>
      <c r="C611" s="180"/>
      <c r="D611" s="181"/>
      <c r="E611" s="181"/>
      <c r="F611" s="181"/>
      <c r="G611" s="181"/>
      <c r="H611" s="181"/>
      <c r="I611" s="181"/>
      <c r="J611" s="181"/>
      <c r="K611" s="181"/>
      <c r="L611" s="181"/>
      <c r="M611" s="181"/>
      <c r="N611" s="181"/>
      <c r="O611" s="181"/>
      <c r="P611" s="181"/>
      <c r="Q611" s="181"/>
      <c r="R611" s="181"/>
      <c r="S611" s="181"/>
      <c r="T611" s="181"/>
      <c r="U611" s="181"/>
      <c r="V611" s="181"/>
    </row>
    <row r="612" spans="1:22" ht="12">
      <c r="A612" s="180"/>
      <c r="B612" s="181"/>
      <c r="C612" s="180"/>
      <c r="D612" s="181"/>
      <c r="E612" s="181"/>
      <c r="F612" s="181"/>
      <c r="G612" s="181"/>
      <c r="H612" s="181"/>
      <c r="I612" s="181"/>
      <c r="J612" s="181"/>
      <c r="K612" s="181"/>
      <c r="L612" s="181"/>
      <c r="M612" s="181"/>
      <c r="N612" s="181"/>
      <c r="O612" s="181"/>
      <c r="P612" s="181"/>
      <c r="Q612" s="181"/>
      <c r="R612" s="181"/>
      <c r="S612" s="181"/>
      <c r="T612" s="181"/>
      <c r="U612" s="181"/>
      <c r="V612" s="181"/>
    </row>
    <row r="613" spans="1:22" ht="12">
      <c r="A613" s="180"/>
      <c r="B613" s="181"/>
      <c r="C613" s="180"/>
      <c r="D613" s="181"/>
      <c r="E613" s="181"/>
      <c r="F613" s="181"/>
      <c r="G613" s="181"/>
      <c r="H613" s="181"/>
      <c r="I613" s="181"/>
      <c r="J613" s="181"/>
      <c r="K613" s="181"/>
      <c r="L613" s="181"/>
      <c r="M613" s="181"/>
      <c r="N613" s="181"/>
      <c r="O613" s="181"/>
      <c r="P613" s="181"/>
      <c r="Q613" s="181"/>
      <c r="R613" s="181"/>
      <c r="S613" s="181"/>
      <c r="T613" s="181"/>
      <c r="U613" s="181"/>
      <c r="V613" s="181"/>
    </row>
    <row r="614" spans="1:22" ht="12">
      <c r="A614" s="180"/>
      <c r="B614" s="181"/>
      <c r="C614" s="180"/>
      <c r="D614" s="181"/>
      <c r="E614" s="181"/>
      <c r="F614" s="181"/>
      <c r="G614" s="181"/>
      <c r="H614" s="181"/>
      <c r="I614" s="181"/>
      <c r="J614" s="181"/>
      <c r="K614" s="181"/>
      <c r="L614" s="181"/>
      <c r="M614" s="181"/>
      <c r="N614" s="181"/>
      <c r="O614" s="181"/>
      <c r="P614" s="181"/>
      <c r="Q614" s="181"/>
      <c r="R614" s="181"/>
      <c r="S614" s="181"/>
      <c r="T614" s="181"/>
      <c r="U614" s="181"/>
      <c r="V614" s="181"/>
    </row>
    <row r="615" spans="1:22" ht="12">
      <c r="A615" s="180"/>
      <c r="B615" s="181"/>
      <c r="C615" s="180"/>
      <c r="D615" s="181"/>
      <c r="E615" s="181"/>
      <c r="F615" s="181"/>
      <c r="G615" s="181"/>
      <c r="H615" s="181"/>
      <c r="I615" s="181"/>
      <c r="J615" s="181"/>
      <c r="K615" s="181"/>
      <c r="L615" s="181"/>
      <c r="M615" s="181"/>
      <c r="N615" s="181"/>
      <c r="O615" s="181"/>
      <c r="P615" s="181"/>
      <c r="Q615" s="181"/>
      <c r="R615" s="181"/>
      <c r="S615" s="181"/>
      <c r="T615" s="181"/>
      <c r="U615" s="181"/>
      <c r="V615" s="181"/>
    </row>
    <row r="616" spans="1:22" ht="12">
      <c r="A616" s="180"/>
      <c r="B616" s="181"/>
      <c r="C616" s="180"/>
      <c r="D616" s="181"/>
      <c r="E616" s="181"/>
      <c r="F616" s="181"/>
      <c r="G616" s="181"/>
      <c r="H616" s="181"/>
      <c r="I616" s="181"/>
      <c r="J616" s="181"/>
      <c r="K616" s="181"/>
      <c r="L616" s="181"/>
      <c r="M616" s="181"/>
      <c r="N616" s="181"/>
      <c r="O616" s="181"/>
      <c r="P616" s="181"/>
      <c r="Q616" s="181"/>
      <c r="R616" s="181"/>
      <c r="S616" s="181"/>
      <c r="T616" s="181"/>
      <c r="U616" s="181"/>
      <c r="V616" s="181"/>
    </row>
    <row r="617" spans="1:22" ht="12">
      <c r="A617" s="180"/>
      <c r="B617" s="181"/>
      <c r="C617" s="180"/>
      <c r="D617" s="181"/>
      <c r="E617" s="181"/>
      <c r="F617" s="181"/>
      <c r="G617" s="181"/>
      <c r="H617" s="181"/>
      <c r="I617" s="181"/>
      <c r="J617" s="181"/>
      <c r="K617" s="181"/>
      <c r="L617" s="181"/>
      <c r="M617" s="181"/>
      <c r="N617" s="181"/>
      <c r="O617" s="181"/>
      <c r="P617" s="181"/>
      <c r="Q617" s="181"/>
      <c r="R617" s="181"/>
      <c r="S617" s="181"/>
      <c r="T617" s="181"/>
      <c r="U617" s="181"/>
      <c r="V617" s="181"/>
    </row>
    <row r="618" spans="1:22" ht="12">
      <c r="A618" s="180"/>
      <c r="B618" s="181"/>
      <c r="C618" s="180"/>
      <c r="D618" s="181"/>
      <c r="E618" s="181"/>
      <c r="F618" s="181"/>
      <c r="G618" s="181"/>
      <c r="H618" s="181"/>
      <c r="I618" s="181"/>
      <c r="J618" s="181"/>
      <c r="K618" s="181"/>
      <c r="L618" s="181"/>
      <c r="M618" s="181"/>
      <c r="N618" s="181"/>
      <c r="O618" s="181"/>
      <c r="P618" s="181"/>
      <c r="Q618" s="181"/>
      <c r="R618" s="181"/>
      <c r="S618" s="181"/>
      <c r="T618" s="181"/>
      <c r="U618" s="181"/>
      <c r="V618" s="181"/>
    </row>
    <row r="619" spans="1:22" ht="12">
      <c r="A619" s="180"/>
      <c r="B619" s="181"/>
      <c r="C619" s="180"/>
      <c r="D619" s="181"/>
      <c r="E619" s="181"/>
      <c r="F619" s="181"/>
      <c r="G619" s="181"/>
      <c r="H619" s="181"/>
      <c r="I619" s="181"/>
      <c r="J619" s="181"/>
      <c r="K619" s="181"/>
      <c r="L619" s="181"/>
      <c r="M619" s="181"/>
      <c r="N619" s="181"/>
      <c r="O619" s="181"/>
      <c r="P619" s="181"/>
      <c r="Q619" s="181"/>
      <c r="R619" s="181"/>
      <c r="S619" s="181"/>
      <c r="T619" s="181"/>
      <c r="U619" s="181"/>
      <c r="V619" s="181"/>
    </row>
    <row r="620" spans="1:22" ht="12">
      <c r="A620" s="180"/>
      <c r="B620" s="181"/>
      <c r="C620" s="180"/>
      <c r="D620" s="181"/>
      <c r="E620" s="181"/>
      <c r="F620" s="181"/>
      <c r="G620" s="181"/>
      <c r="H620" s="181"/>
      <c r="I620" s="181"/>
      <c r="J620" s="181"/>
      <c r="K620" s="181"/>
      <c r="L620" s="181"/>
      <c r="M620" s="181"/>
      <c r="N620" s="181"/>
      <c r="O620" s="181"/>
      <c r="P620" s="181"/>
      <c r="Q620" s="181"/>
      <c r="R620" s="181"/>
      <c r="S620" s="181"/>
      <c r="T620" s="181"/>
      <c r="U620" s="181"/>
      <c r="V620" s="181"/>
    </row>
    <row r="621" spans="1:22" ht="12">
      <c r="A621" s="180"/>
      <c r="B621" s="181"/>
      <c r="C621" s="180"/>
      <c r="D621" s="181"/>
      <c r="E621" s="181"/>
      <c r="F621" s="181"/>
      <c r="G621" s="181"/>
      <c r="H621" s="181"/>
      <c r="I621" s="181"/>
      <c r="J621" s="181"/>
      <c r="K621" s="181"/>
      <c r="L621" s="181"/>
      <c r="M621" s="181"/>
      <c r="N621" s="181"/>
      <c r="O621" s="181"/>
      <c r="P621" s="181"/>
      <c r="Q621" s="181"/>
      <c r="R621" s="181"/>
      <c r="S621" s="181"/>
      <c r="T621" s="181"/>
      <c r="U621" s="181"/>
      <c r="V621" s="181"/>
    </row>
    <row r="622" spans="1:22" ht="12">
      <c r="A622" s="180"/>
      <c r="B622" s="181"/>
      <c r="C622" s="180"/>
      <c r="D622" s="181"/>
      <c r="E622" s="181"/>
      <c r="F622" s="181"/>
      <c r="G622" s="181"/>
      <c r="H622" s="181"/>
      <c r="I622" s="181"/>
      <c r="J622" s="181"/>
      <c r="K622" s="181"/>
      <c r="L622" s="181"/>
      <c r="M622" s="181"/>
      <c r="N622" s="181"/>
      <c r="O622" s="181"/>
      <c r="P622" s="181"/>
      <c r="Q622" s="181"/>
      <c r="R622" s="181"/>
      <c r="S622" s="181"/>
      <c r="T622" s="181"/>
      <c r="U622" s="181"/>
      <c r="V622" s="181"/>
    </row>
    <row r="623" spans="1:22" ht="12">
      <c r="A623" s="180"/>
      <c r="B623" s="181"/>
      <c r="C623" s="180"/>
      <c r="D623" s="181"/>
      <c r="E623" s="181"/>
      <c r="F623" s="181"/>
      <c r="G623" s="181"/>
      <c r="H623" s="181"/>
      <c r="I623" s="181"/>
      <c r="J623" s="181"/>
      <c r="K623" s="181"/>
      <c r="L623" s="181"/>
      <c r="M623" s="181"/>
      <c r="N623" s="181"/>
      <c r="O623" s="181"/>
      <c r="P623" s="181"/>
      <c r="Q623" s="181"/>
      <c r="R623" s="181"/>
      <c r="S623" s="181"/>
      <c r="T623" s="181"/>
      <c r="U623" s="181"/>
      <c r="V623" s="181"/>
    </row>
    <row r="624" spans="1:22" ht="12">
      <c r="A624" s="180"/>
      <c r="B624" s="181"/>
      <c r="C624" s="180"/>
      <c r="D624" s="181"/>
      <c r="E624" s="181"/>
      <c r="F624" s="181"/>
      <c r="G624" s="181"/>
      <c r="H624" s="181"/>
      <c r="I624" s="181"/>
      <c r="J624" s="181"/>
      <c r="K624" s="181"/>
      <c r="L624" s="181"/>
      <c r="M624" s="181"/>
      <c r="N624" s="181"/>
      <c r="O624" s="181"/>
      <c r="P624" s="181"/>
      <c r="Q624" s="181"/>
      <c r="R624" s="181"/>
      <c r="S624" s="181"/>
      <c r="T624" s="181"/>
      <c r="U624" s="181"/>
      <c r="V624" s="181"/>
    </row>
    <row r="625" spans="1:22" ht="12">
      <c r="A625" s="180"/>
      <c r="B625" s="181"/>
      <c r="C625" s="180"/>
      <c r="D625" s="181"/>
      <c r="E625" s="181"/>
      <c r="F625" s="181"/>
      <c r="G625" s="181"/>
      <c r="H625" s="181"/>
      <c r="I625" s="181"/>
      <c r="J625" s="181"/>
      <c r="K625" s="181"/>
      <c r="L625" s="181"/>
      <c r="M625" s="181"/>
      <c r="N625" s="181"/>
      <c r="O625" s="181"/>
      <c r="P625" s="181"/>
      <c r="Q625" s="181"/>
      <c r="R625" s="181"/>
      <c r="S625" s="181"/>
      <c r="T625" s="181"/>
      <c r="U625" s="181"/>
      <c r="V625" s="181"/>
    </row>
    <row r="626" spans="1:22" ht="12">
      <c r="A626" s="180"/>
      <c r="B626" s="181"/>
      <c r="C626" s="180"/>
      <c r="D626" s="181"/>
      <c r="E626" s="181"/>
      <c r="F626" s="181"/>
      <c r="G626" s="181"/>
      <c r="H626" s="181"/>
      <c r="I626" s="181"/>
      <c r="J626" s="181"/>
      <c r="K626" s="181"/>
      <c r="L626" s="181"/>
      <c r="M626" s="181"/>
      <c r="N626" s="181"/>
      <c r="O626" s="181"/>
      <c r="P626" s="181"/>
      <c r="Q626" s="181"/>
      <c r="R626" s="181"/>
      <c r="S626" s="181"/>
      <c r="T626" s="181"/>
      <c r="U626" s="181"/>
      <c r="V626" s="181"/>
    </row>
    <row r="627" spans="1:22" ht="12">
      <c r="A627" s="180"/>
      <c r="B627" s="181"/>
      <c r="C627" s="180"/>
      <c r="D627" s="181"/>
      <c r="E627" s="181"/>
      <c r="F627" s="181"/>
      <c r="G627" s="181"/>
      <c r="H627" s="181"/>
      <c r="I627" s="181"/>
      <c r="J627" s="181"/>
      <c r="K627" s="181"/>
      <c r="L627" s="181"/>
      <c r="M627" s="181"/>
      <c r="N627" s="181"/>
      <c r="O627" s="181"/>
      <c r="P627" s="181"/>
      <c r="Q627" s="181"/>
      <c r="R627" s="181"/>
      <c r="S627" s="181"/>
      <c r="T627" s="181"/>
      <c r="U627" s="181"/>
      <c r="V627" s="181"/>
    </row>
    <row r="628" spans="1:22" ht="12">
      <c r="A628" s="180"/>
      <c r="B628" s="181"/>
      <c r="C628" s="180"/>
      <c r="D628" s="181"/>
      <c r="E628" s="181"/>
      <c r="F628" s="181"/>
      <c r="G628" s="181"/>
      <c r="H628" s="181"/>
      <c r="I628" s="181"/>
      <c r="J628" s="181"/>
      <c r="K628" s="181"/>
      <c r="L628" s="181"/>
      <c r="M628" s="181"/>
      <c r="N628" s="181"/>
      <c r="O628" s="181"/>
      <c r="P628" s="181"/>
      <c r="Q628" s="181"/>
      <c r="R628" s="181"/>
      <c r="S628" s="181"/>
      <c r="T628" s="181"/>
      <c r="U628" s="181"/>
      <c r="V628" s="181"/>
    </row>
    <row r="629" spans="1:22" ht="12">
      <c r="A629" s="180"/>
      <c r="B629" s="181"/>
      <c r="C629" s="180"/>
      <c r="D629" s="181"/>
      <c r="E629" s="181"/>
      <c r="F629" s="181"/>
      <c r="G629" s="181"/>
      <c r="H629" s="181"/>
      <c r="I629" s="181"/>
      <c r="J629" s="181"/>
      <c r="K629" s="181"/>
      <c r="L629" s="181"/>
      <c r="M629" s="181"/>
      <c r="N629" s="181"/>
      <c r="O629" s="181"/>
      <c r="P629" s="181"/>
      <c r="Q629" s="181"/>
      <c r="R629" s="181"/>
      <c r="S629" s="181"/>
      <c r="T629" s="181"/>
      <c r="U629" s="181"/>
      <c r="V629" s="181"/>
    </row>
    <row r="630" spans="1:22" ht="12">
      <c r="A630" s="180"/>
      <c r="B630" s="181"/>
      <c r="C630" s="180"/>
      <c r="D630" s="181"/>
      <c r="E630" s="181"/>
      <c r="F630" s="181"/>
      <c r="G630" s="181"/>
      <c r="H630" s="181"/>
      <c r="I630" s="181"/>
      <c r="J630" s="181"/>
      <c r="K630" s="181"/>
      <c r="L630" s="181"/>
      <c r="M630" s="181"/>
      <c r="N630" s="181"/>
      <c r="O630" s="181"/>
      <c r="P630" s="181"/>
      <c r="Q630" s="181"/>
      <c r="R630" s="181"/>
      <c r="S630" s="181"/>
      <c r="T630" s="181"/>
      <c r="U630" s="181"/>
      <c r="V630" s="181"/>
    </row>
    <row r="631" spans="1:22" ht="12">
      <c r="A631" s="180"/>
      <c r="B631" s="181"/>
      <c r="C631" s="180"/>
      <c r="D631" s="181"/>
      <c r="E631" s="181"/>
      <c r="F631" s="181"/>
      <c r="G631" s="181"/>
      <c r="H631" s="181"/>
      <c r="I631" s="181"/>
      <c r="J631" s="181"/>
      <c r="K631" s="181"/>
      <c r="L631" s="181"/>
      <c r="M631" s="181"/>
      <c r="N631" s="181"/>
      <c r="O631" s="181"/>
      <c r="P631" s="181"/>
      <c r="Q631" s="181"/>
      <c r="R631" s="181"/>
      <c r="S631" s="181"/>
      <c r="T631" s="181"/>
      <c r="U631" s="181"/>
      <c r="V631" s="181"/>
    </row>
    <row r="632" spans="1:22" ht="12">
      <c r="A632" s="180"/>
      <c r="B632" s="181"/>
      <c r="C632" s="180"/>
      <c r="D632" s="181"/>
      <c r="E632" s="181"/>
      <c r="F632" s="181"/>
      <c r="G632" s="181"/>
      <c r="H632" s="181"/>
      <c r="I632" s="181"/>
      <c r="J632" s="181"/>
      <c r="K632" s="181"/>
      <c r="L632" s="181"/>
      <c r="M632" s="181"/>
      <c r="N632" s="181"/>
      <c r="O632" s="181"/>
      <c r="P632" s="181"/>
      <c r="Q632" s="181"/>
      <c r="R632" s="181"/>
      <c r="S632" s="181"/>
      <c r="T632" s="181"/>
      <c r="U632" s="181"/>
      <c r="V632" s="181"/>
    </row>
    <row r="633" spans="1:22" ht="12">
      <c r="A633" s="180"/>
      <c r="B633" s="181"/>
      <c r="C633" s="180"/>
      <c r="D633" s="181"/>
      <c r="E633" s="181"/>
      <c r="F633" s="181"/>
      <c r="G633" s="181"/>
      <c r="H633" s="181"/>
      <c r="I633" s="181"/>
      <c r="J633" s="181"/>
      <c r="K633" s="181"/>
      <c r="L633" s="181"/>
      <c r="M633" s="181"/>
      <c r="N633" s="181"/>
      <c r="O633" s="181"/>
      <c r="P633" s="181"/>
      <c r="Q633" s="181"/>
      <c r="R633" s="181"/>
      <c r="S633" s="181"/>
      <c r="T633" s="181"/>
      <c r="U633" s="181"/>
      <c r="V633" s="181"/>
    </row>
    <row r="634" spans="1:22" ht="12">
      <c r="A634" s="180"/>
      <c r="B634" s="181"/>
      <c r="C634" s="180"/>
      <c r="D634" s="181"/>
      <c r="E634" s="181"/>
      <c r="F634" s="181"/>
      <c r="G634" s="181"/>
      <c r="H634" s="181"/>
      <c r="I634" s="181"/>
      <c r="J634" s="181"/>
      <c r="K634" s="181"/>
      <c r="L634" s="181"/>
      <c r="M634" s="181"/>
      <c r="N634" s="181"/>
      <c r="O634" s="181"/>
      <c r="P634" s="181"/>
      <c r="Q634" s="181"/>
      <c r="R634" s="181"/>
      <c r="S634" s="181"/>
      <c r="T634" s="181"/>
      <c r="U634" s="181"/>
      <c r="V634" s="181"/>
    </row>
    <row r="635" spans="1:22" ht="12">
      <c r="A635" s="180"/>
      <c r="B635" s="181"/>
      <c r="C635" s="180"/>
      <c r="D635" s="181"/>
      <c r="E635" s="181"/>
      <c r="F635" s="181"/>
      <c r="G635" s="181"/>
      <c r="H635" s="181"/>
      <c r="I635" s="181"/>
      <c r="J635" s="181"/>
      <c r="K635" s="181"/>
      <c r="L635" s="181"/>
      <c r="M635" s="181"/>
      <c r="N635" s="181"/>
      <c r="O635" s="181"/>
      <c r="P635" s="181"/>
      <c r="Q635" s="181"/>
      <c r="R635" s="181"/>
      <c r="S635" s="181"/>
      <c r="T635" s="181"/>
      <c r="U635" s="181"/>
      <c r="V635" s="181"/>
    </row>
    <row r="636" spans="1:22" ht="12">
      <c r="A636" s="180"/>
      <c r="B636" s="181"/>
      <c r="C636" s="180"/>
      <c r="D636" s="181"/>
      <c r="E636" s="181"/>
      <c r="F636" s="181"/>
      <c r="G636" s="181"/>
      <c r="H636" s="181"/>
      <c r="I636" s="181"/>
      <c r="J636" s="181"/>
      <c r="K636" s="181"/>
      <c r="L636" s="181"/>
      <c r="M636" s="181"/>
      <c r="N636" s="181"/>
      <c r="O636" s="181"/>
      <c r="P636" s="181"/>
      <c r="Q636" s="181"/>
      <c r="R636" s="181"/>
      <c r="S636" s="181"/>
      <c r="T636" s="181"/>
      <c r="U636" s="181"/>
      <c r="V636" s="181"/>
    </row>
    <row r="637" spans="1:22" ht="12">
      <c r="A637" s="180"/>
      <c r="B637" s="181"/>
      <c r="C637" s="180"/>
      <c r="D637" s="181"/>
      <c r="E637" s="181"/>
      <c r="F637" s="181"/>
      <c r="G637" s="181"/>
      <c r="H637" s="181"/>
      <c r="I637" s="181"/>
      <c r="J637" s="181"/>
      <c r="K637" s="181"/>
      <c r="L637" s="181"/>
      <c r="M637" s="181"/>
      <c r="N637" s="181"/>
      <c r="O637" s="181"/>
      <c r="P637" s="181"/>
      <c r="Q637" s="181"/>
      <c r="R637" s="181"/>
      <c r="S637" s="181"/>
      <c r="T637" s="181"/>
      <c r="U637" s="181"/>
      <c r="V637" s="181"/>
    </row>
    <row r="638" spans="1:22" ht="12">
      <c r="A638" s="180"/>
      <c r="B638" s="181"/>
      <c r="C638" s="180"/>
      <c r="D638" s="181"/>
      <c r="E638" s="181"/>
      <c r="F638" s="181"/>
      <c r="G638" s="181"/>
      <c r="H638" s="181"/>
      <c r="I638" s="181"/>
      <c r="J638" s="181"/>
      <c r="K638" s="181"/>
      <c r="L638" s="181"/>
      <c r="M638" s="181"/>
      <c r="N638" s="181"/>
      <c r="O638" s="181"/>
      <c r="P638" s="181"/>
      <c r="Q638" s="181"/>
      <c r="R638" s="181"/>
      <c r="S638" s="181"/>
      <c r="T638" s="181"/>
      <c r="U638" s="181"/>
      <c r="V638" s="181"/>
    </row>
    <row r="639" spans="1:22" ht="12">
      <c r="A639" s="180"/>
      <c r="B639" s="181"/>
      <c r="C639" s="180"/>
      <c r="D639" s="181"/>
      <c r="E639" s="181"/>
      <c r="F639" s="181"/>
      <c r="G639" s="181"/>
      <c r="H639" s="181"/>
      <c r="I639" s="181"/>
      <c r="J639" s="181"/>
      <c r="K639" s="181"/>
      <c r="L639" s="181"/>
      <c r="M639" s="181"/>
      <c r="N639" s="181"/>
      <c r="O639" s="181"/>
      <c r="P639" s="181"/>
      <c r="Q639" s="181"/>
      <c r="R639" s="181"/>
      <c r="S639" s="181"/>
      <c r="T639" s="181"/>
      <c r="U639" s="181"/>
      <c r="V639" s="181"/>
    </row>
    <row r="640" spans="1:22" ht="12">
      <c r="A640" s="180"/>
      <c r="B640" s="181"/>
      <c r="C640" s="180"/>
      <c r="D640" s="181"/>
      <c r="E640" s="181"/>
      <c r="F640" s="181"/>
      <c r="G640" s="181"/>
      <c r="H640" s="181"/>
      <c r="I640" s="181"/>
      <c r="J640" s="181"/>
      <c r="K640" s="181"/>
      <c r="L640" s="181"/>
      <c r="M640" s="181"/>
      <c r="N640" s="181"/>
      <c r="O640" s="181"/>
      <c r="P640" s="181"/>
      <c r="Q640" s="181"/>
      <c r="R640" s="181"/>
      <c r="S640" s="181"/>
      <c r="T640" s="181"/>
      <c r="U640" s="181"/>
      <c r="V640" s="181"/>
    </row>
    <row r="641" spans="1:22" ht="12">
      <c r="A641" s="180"/>
      <c r="B641" s="181"/>
      <c r="C641" s="180"/>
      <c r="D641" s="181"/>
      <c r="E641" s="181"/>
      <c r="F641" s="181"/>
      <c r="G641" s="181"/>
      <c r="H641" s="181"/>
      <c r="I641" s="181"/>
      <c r="J641" s="181"/>
      <c r="K641" s="181"/>
      <c r="L641" s="181"/>
      <c r="M641" s="181"/>
      <c r="N641" s="181"/>
      <c r="O641" s="181"/>
      <c r="P641" s="181"/>
      <c r="Q641" s="181"/>
      <c r="R641" s="181"/>
      <c r="S641" s="181"/>
      <c r="T641" s="181"/>
      <c r="U641" s="181"/>
      <c r="V641" s="181"/>
    </row>
    <row r="642" spans="1:22" ht="12">
      <c r="A642" s="180"/>
      <c r="B642" s="181"/>
      <c r="C642" s="180"/>
      <c r="D642" s="181"/>
      <c r="E642" s="181"/>
      <c r="F642" s="181"/>
      <c r="G642" s="181"/>
      <c r="H642" s="181"/>
      <c r="I642" s="181"/>
      <c r="J642" s="181"/>
      <c r="K642" s="181"/>
      <c r="L642" s="181"/>
      <c r="M642" s="181"/>
      <c r="N642" s="181"/>
      <c r="O642" s="181"/>
      <c r="P642" s="181"/>
      <c r="Q642" s="181"/>
      <c r="R642" s="181"/>
      <c r="S642" s="181"/>
      <c r="T642" s="181"/>
      <c r="U642" s="181"/>
      <c r="V642" s="181"/>
    </row>
    <row r="643" spans="1:22" ht="12">
      <c r="A643" s="180"/>
      <c r="B643" s="181"/>
      <c r="C643" s="180"/>
      <c r="D643" s="181"/>
      <c r="E643" s="181"/>
      <c r="F643" s="181"/>
      <c r="G643" s="181"/>
      <c r="H643" s="181"/>
      <c r="I643" s="181"/>
      <c r="J643" s="181"/>
      <c r="K643" s="181"/>
      <c r="L643" s="181"/>
      <c r="M643" s="181"/>
      <c r="N643" s="181"/>
      <c r="O643" s="181"/>
      <c r="P643" s="181"/>
      <c r="Q643" s="181"/>
      <c r="R643" s="181"/>
      <c r="S643" s="181"/>
      <c r="T643" s="181"/>
      <c r="U643" s="181"/>
      <c r="V643" s="181"/>
    </row>
    <row r="644" spans="1:22" ht="12">
      <c r="A644" s="180"/>
      <c r="B644" s="181"/>
      <c r="C644" s="180"/>
      <c r="D644" s="181"/>
      <c r="E644" s="181"/>
      <c r="F644" s="181"/>
      <c r="G644" s="181"/>
      <c r="H644" s="181"/>
      <c r="I644" s="181"/>
      <c r="J644" s="181"/>
      <c r="K644" s="181"/>
      <c r="L644" s="181"/>
      <c r="M644" s="181"/>
      <c r="N644" s="181"/>
      <c r="O644" s="181"/>
      <c r="P644" s="181"/>
      <c r="Q644" s="181"/>
      <c r="R644" s="181"/>
      <c r="S644" s="181"/>
      <c r="T644" s="181"/>
      <c r="U644" s="181"/>
      <c r="V644" s="181"/>
    </row>
    <row r="645" spans="1:22" ht="12">
      <c r="A645" s="180"/>
      <c r="B645" s="181"/>
      <c r="C645" s="180"/>
      <c r="D645" s="181"/>
      <c r="E645" s="181"/>
      <c r="F645" s="181"/>
      <c r="G645" s="181"/>
      <c r="H645" s="181"/>
      <c r="I645" s="181"/>
      <c r="J645" s="181"/>
      <c r="K645" s="181"/>
      <c r="L645" s="181"/>
      <c r="M645" s="181"/>
      <c r="N645" s="181"/>
      <c r="O645" s="181"/>
      <c r="P645" s="181"/>
      <c r="Q645" s="181"/>
      <c r="R645" s="181"/>
      <c r="S645" s="181"/>
      <c r="T645" s="181"/>
      <c r="U645" s="181"/>
      <c r="V645" s="181"/>
    </row>
    <row r="646" spans="1:22" ht="12">
      <c r="A646" s="180"/>
      <c r="B646" s="181"/>
      <c r="C646" s="180"/>
      <c r="D646" s="181"/>
      <c r="E646" s="181"/>
      <c r="F646" s="181"/>
      <c r="G646" s="181"/>
      <c r="H646" s="181"/>
      <c r="I646" s="181"/>
      <c r="J646" s="181"/>
      <c r="K646" s="181"/>
      <c r="L646" s="181"/>
      <c r="M646" s="181"/>
      <c r="N646" s="181"/>
      <c r="O646" s="181"/>
      <c r="P646" s="181"/>
      <c r="Q646" s="181"/>
      <c r="R646" s="181"/>
      <c r="S646" s="181"/>
      <c r="T646" s="181"/>
      <c r="U646" s="181"/>
      <c r="V646" s="181"/>
    </row>
    <row r="647" spans="1:22" ht="12">
      <c r="A647" s="180"/>
      <c r="B647" s="181"/>
      <c r="C647" s="180"/>
      <c r="D647" s="181"/>
      <c r="E647" s="181"/>
      <c r="F647" s="181"/>
      <c r="G647" s="181"/>
      <c r="H647" s="181"/>
      <c r="I647" s="181"/>
      <c r="J647" s="181"/>
      <c r="K647" s="181"/>
      <c r="L647" s="181"/>
      <c r="M647" s="181"/>
      <c r="N647" s="181"/>
      <c r="O647" s="181"/>
      <c r="P647" s="181"/>
      <c r="Q647" s="181"/>
      <c r="R647" s="181"/>
      <c r="S647" s="181"/>
      <c r="T647" s="181"/>
      <c r="U647" s="181"/>
      <c r="V647" s="181"/>
    </row>
    <row r="648" spans="1:22" ht="12">
      <c r="A648" s="180"/>
      <c r="B648" s="181"/>
      <c r="C648" s="180"/>
      <c r="D648" s="181"/>
      <c r="E648" s="181"/>
      <c r="F648" s="181"/>
      <c r="G648" s="181"/>
      <c r="H648" s="181"/>
      <c r="I648" s="181"/>
      <c r="J648" s="181"/>
      <c r="K648" s="181"/>
      <c r="L648" s="181"/>
      <c r="M648" s="181"/>
      <c r="N648" s="181"/>
      <c r="O648" s="181"/>
      <c r="P648" s="181"/>
      <c r="Q648" s="181"/>
      <c r="R648" s="181"/>
      <c r="S648" s="181"/>
      <c r="T648" s="181"/>
      <c r="U648" s="181"/>
      <c r="V648" s="181"/>
    </row>
    <row r="649" spans="1:22" ht="12">
      <c r="A649" s="180"/>
      <c r="B649" s="181"/>
      <c r="C649" s="180"/>
      <c r="D649" s="181"/>
      <c r="E649" s="181"/>
      <c r="F649" s="181"/>
      <c r="G649" s="181"/>
      <c r="H649" s="181"/>
      <c r="I649" s="181"/>
      <c r="J649" s="181"/>
      <c r="K649" s="181"/>
      <c r="L649" s="181"/>
      <c r="M649" s="181"/>
      <c r="N649" s="181"/>
      <c r="O649" s="181"/>
      <c r="P649" s="181"/>
      <c r="Q649" s="181"/>
      <c r="R649" s="181"/>
      <c r="S649" s="181"/>
      <c r="T649" s="181"/>
      <c r="U649" s="181"/>
      <c r="V649" s="181"/>
    </row>
    <row r="650" spans="1:22" ht="12">
      <c r="A650" s="180"/>
      <c r="B650" s="181"/>
      <c r="C650" s="180"/>
      <c r="D650" s="181"/>
      <c r="E650" s="181"/>
      <c r="F650" s="181"/>
      <c r="G650" s="181"/>
      <c r="H650" s="181"/>
      <c r="I650" s="181"/>
      <c r="J650" s="181"/>
      <c r="K650" s="181"/>
      <c r="L650" s="181"/>
      <c r="M650" s="181"/>
      <c r="N650" s="181"/>
      <c r="O650" s="181"/>
      <c r="P650" s="181"/>
      <c r="Q650" s="181"/>
      <c r="R650" s="181"/>
      <c r="S650" s="181"/>
      <c r="T650" s="181"/>
      <c r="U650" s="181"/>
      <c r="V650" s="181"/>
    </row>
    <row r="651" spans="1:22" ht="12">
      <c r="A651" s="180"/>
      <c r="B651" s="181"/>
      <c r="C651" s="180"/>
      <c r="D651" s="181"/>
      <c r="E651" s="181"/>
      <c r="F651" s="181"/>
      <c r="G651" s="181"/>
      <c r="H651" s="181"/>
      <c r="I651" s="181"/>
      <c r="J651" s="181"/>
      <c r="K651" s="181"/>
      <c r="L651" s="181"/>
      <c r="M651" s="181"/>
      <c r="N651" s="181"/>
      <c r="O651" s="181"/>
      <c r="P651" s="181"/>
      <c r="Q651" s="181"/>
      <c r="R651" s="181"/>
      <c r="S651" s="181"/>
      <c r="T651" s="181"/>
      <c r="U651" s="181"/>
      <c r="V651" s="181"/>
    </row>
    <row r="652" spans="1:22" ht="12">
      <c r="A652" s="180"/>
      <c r="B652" s="181"/>
      <c r="C652" s="180"/>
      <c r="D652" s="181"/>
      <c r="E652" s="181"/>
      <c r="F652" s="181"/>
      <c r="G652" s="181"/>
      <c r="H652" s="181"/>
      <c r="I652" s="181"/>
      <c r="J652" s="181"/>
      <c r="K652" s="181"/>
      <c r="L652" s="181"/>
      <c r="M652" s="181"/>
      <c r="N652" s="181"/>
      <c r="O652" s="181"/>
      <c r="P652" s="181"/>
      <c r="Q652" s="181"/>
      <c r="R652" s="181"/>
      <c r="S652" s="181"/>
      <c r="T652" s="181"/>
      <c r="U652" s="181"/>
      <c r="V652" s="181"/>
    </row>
    <row r="653" spans="1:22" ht="12">
      <c r="A653" s="180"/>
      <c r="B653" s="181"/>
      <c r="C653" s="180"/>
      <c r="D653" s="181"/>
      <c r="E653" s="181"/>
      <c r="F653" s="181"/>
      <c r="G653" s="181"/>
      <c r="H653" s="181"/>
      <c r="I653" s="181"/>
      <c r="J653" s="181"/>
      <c r="K653" s="181"/>
      <c r="L653" s="181"/>
      <c r="M653" s="181"/>
      <c r="N653" s="181"/>
      <c r="O653" s="181"/>
      <c r="P653" s="181"/>
      <c r="Q653" s="181"/>
      <c r="R653" s="181"/>
      <c r="S653" s="181"/>
      <c r="T653" s="181"/>
      <c r="U653" s="181"/>
      <c r="V653" s="181"/>
    </row>
    <row r="654" spans="1:22" ht="12">
      <c r="A654" s="180"/>
      <c r="B654" s="181"/>
      <c r="C654" s="180"/>
      <c r="D654" s="181"/>
      <c r="E654" s="181"/>
      <c r="F654" s="181"/>
      <c r="G654" s="181"/>
      <c r="H654" s="181"/>
      <c r="I654" s="181"/>
      <c r="J654" s="181"/>
      <c r="K654" s="181"/>
      <c r="L654" s="181"/>
      <c r="M654" s="181"/>
      <c r="N654" s="181"/>
      <c r="O654" s="181"/>
      <c r="P654" s="181"/>
      <c r="Q654" s="181"/>
      <c r="R654" s="181"/>
      <c r="S654" s="181"/>
      <c r="T654" s="181"/>
      <c r="U654" s="181"/>
      <c r="V654" s="181"/>
    </row>
    <row r="655" spans="1:22" ht="12">
      <c r="A655" s="180"/>
      <c r="B655" s="181"/>
      <c r="C655" s="180"/>
      <c r="D655" s="181"/>
      <c r="E655" s="181"/>
      <c r="F655" s="181"/>
      <c r="G655" s="181"/>
      <c r="H655" s="181"/>
      <c r="I655" s="181"/>
      <c r="J655" s="181"/>
      <c r="K655" s="181"/>
      <c r="L655" s="181"/>
      <c r="M655" s="181"/>
      <c r="N655" s="181"/>
      <c r="O655" s="181"/>
      <c r="P655" s="181"/>
      <c r="Q655" s="181"/>
      <c r="R655" s="181"/>
      <c r="S655" s="181"/>
      <c r="T655" s="181"/>
      <c r="U655" s="181"/>
      <c r="V655" s="181"/>
    </row>
    <row r="656" spans="1:22" ht="12">
      <c r="A656" s="180"/>
      <c r="B656" s="181"/>
      <c r="C656" s="180"/>
      <c r="D656" s="181"/>
      <c r="E656" s="181"/>
      <c r="F656" s="181"/>
      <c r="G656" s="181"/>
      <c r="H656" s="181"/>
      <c r="I656" s="181"/>
      <c r="J656" s="181"/>
      <c r="K656" s="181"/>
      <c r="L656" s="181"/>
      <c r="M656" s="181"/>
      <c r="N656" s="181"/>
      <c r="O656" s="181"/>
      <c r="P656" s="181"/>
      <c r="Q656" s="181"/>
      <c r="R656" s="181"/>
      <c r="S656" s="181"/>
      <c r="T656" s="181"/>
      <c r="U656" s="181"/>
      <c r="V656" s="181"/>
    </row>
    <row r="657" spans="1:22" ht="12">
      <c r="A657" s="180"/>
      <c r="B657" s="181"/>
      <c r="C657" s="180"/>
      <c r="D657" s="181"/>
      <c r="E657" s="181"/>
      <c r="F657" s="181"/>
      <c r="G657" s="181"/>
      <c r="H657" s="181"/>
      <c r="I657" s="181"/>
      <c r="J657" s="181"/>
      <c r="K657" s="181"/>
      <c r="L657" s="181"/>
      <c r="M657" s="181"/>
      <c r="N657" s="181"/>
      <c r="O657" s="181"/>
      <c r="P657" s="181"/>
      <c r="Q657" s="181"/>
      <c r="R657" s="181"/>
      <c r="S657" s="181"/>
      <c r="T657" s="181"/>
      <c r="U657" s="181"/>
      <c r="V657" s="181"/>
    </row>
    <row r="658" spans="1:22" ht="12">
      <c r="A658" s="180"/>
      <c r="B658" s="181"/>
      <c r="C658" s="180"/>
      <c r="D658" s="181"/>
      <c r="E658" s="181"/>
      <c r="F658" s="181"/>
      <c r="G658" s="181"/>
      <c r="H658" s="181"/>
      <c r="I658" s="181"/>
      <c r="J658" s="181"/>
      <c r="K658" s="181"/>
      <c r="L658" s="181"/>
      <c r="M658" s="181"/>
      <c r="N658" s="181"/>
      <c r="O658" s="181"/>
      <c r="P658" s="181"/>
      <c r="Q658" s="181"/>
      <c r="R658" s="181"/>
      <c r="S658" s="181"/>
      <c r="T658" s="181"/>
      <c r="U658" s="181"/>
      <c r="V658" s="181"/>
    </row>
    <row r="659" spans="1:22" ht="12">
      <c r="A659" s="180"/>
      <c r="B659" s="181"/>
      <c r="C659" s="180"/>
      <c r="D659" s="181"/>
      <c r="E659" s="181"/>
      <c r="F659" s="181"/>
      <c r="G659" s="181"/>
      <c r="H659" s="181"/>
      <c r="I659" s="181"/>
      <c r="J659" s="181"/>
      <c r="K659" s="181"/>
      <c r="L659" s="181"/>
      <c r="M659" s="181"/>
      <c r="N659" s="181"/>
      <c r="O659" s="181"/>
      <c r="P659" s="181"/>
      <c r="Q659" s="181"/>
      <c r="R659" s="181"/>
      <c r="S659" s="181"/>
      <c r="T659" s="181"/>
      <c r="U659" s="181"/>
      <c r="V659" s="181"/>
    </row>
    <row r="660" spans="1:22" ht="12">
      <c r="A660" s="180"/>
      <c r="B660" s="181"/>
      <c r="C660" s="180"/>
      <c r="D660" s="181"/>
      <c r="E660" s="181"/>
      <c r="F660" s="181"/>
      <c r="G660" s="181"/>
      <c r="H660" s="181"/>
      <c r="I660" s="181"/>
      <c r="J660" s="181"/>
      <c r="K660" s="181"/>
      <c r="L660" s="181"/>
      <c r="M660" s="181"/>
      <c r="N660" s="181"/>
      <c r="O660" s="181"/>
      <c r="P660" s="181"/>
      <c r="Q660" s="181"/>
      <c r="R660" s="181"/>
      <c r="S660" s="181"/>
      <c r="T660" s="181"/>
      <c r="U660" s="181"/>
      <c r="V660" s="181"/>
    </row>
    <row r="661" spans="1:22" ht="12">
      <c r="A661" s="180"/>
      <c r="B661" s="181"/>
      <c r="C661" s="180"/>
      <c r="D661" s="181"/>
      <c r="E661" s="181"/>
      <c r="F661" s="181"/>
      <c r="G661" s="181"/>
      <c r="H661" s="181"/>
      <c r="I661" s="181"/>
      <c r="J661" s="181"/>
      <c r="K661" s="181"/>
      <c r="L661" s="181"/>
      <c r="M661" s="181"/>
      <c r="N661" s="181"/>
      <c r="O661" s="181"/>
      <c r="P661" s="181"/>
      <c r="Q661" s="181"/>
      <c r="R661" s="181"/>
      <c r="S661" s="181"/>
      <c r="T661" s="181"/>
      <c r="U661" s="181"/>
      <c r="V661" s="181"/>
    </row>
    <row r="662" spans="1:22" ht="12">
      <c r="A662" s="180"/>
      <c r="B662" s="181"/>
      <c r="C662" s="180"/>
      <c r="D662" s="181"/>
      <c r="E662" s="181"/>
      <c r="F662" s="181"/>
      <c r="G662" s="181"/>
      <c r="H662" s="181"/>
      <c r="I662" s="181"/>
      <c r="J662" s="181"/>
      <c r="K662" s="181"/>
      <c r="L662" s="181"/>
      <c r="M662" s="181"/>
      <c r="N662" s="181"/>
      <c r="O662" s="181"/>
      <c r="P662" s="181"/>
      <c r="Q662" s="181"/>
      <c r="R662" s="181"/>
      <c r="S662" s="181"/>
      <c r="T662" s="181"/>
      <c r="U662" s="181"/>
      <c r="V662" s="181"/>
    </row>
    <row r="663" spans="1:22" ht="12">
      <c r="A663" s="180"/>
      <c r="B663" s="181"/>
      <c r="C663" s="180"/>
      <c r="D663" s="181"/>
      <c r="E663" s="181"/>
      <c r="F663" s="181"/>
      <c r="G663" s="181"/>
      <c r="H663" s="181"/>
      <c r="I663" s="181"/>
      <c r="J663" s="181"/>
      <c r="K663" s="181"/>
      <c r="L663" s="181"/>
      <c r="M663" s="181"/>
      <c r="N663" s="181"/>
      <c r="O663" s="181"/>
      <c r="P663" s="181"/>
      <c r="Q663" s="181"/>
      <c r="R663" s="181"/>
      <c r="S663" s="181"/>
      <c r="T663" s="181"/>
      <c r="U663" s="181"/>
      <c r="V663" s="181"/>
    </row>
    <row r="664" spans="1:22" ht="12">
      <c r="A664" s="180"/>
      <c r="B664" s="181"/>
      <c r="C664" s="180"/>
      <c r="D664" s="181"/>
      <c r="E664" s="181"/>
      <c r="F664" s="181"/>
      <c r="G664" s="181"/>
      <c r="H664" s="181"/>
      <c r="I664" s="181"/>
      <c r="J664" s="181"/>
      <c r="K664" s="181"/>
      <c r="L664" s="181"/>
      <c r="M664" s="181"/>
      <c r="N664" s="181"/>
      <c r="O664" s="181"/>
      <c r="P664" s="181"/>
      <c r="Q664" s="181"/>
      <c r="R664" s="181"/>
      <c r="S664" s="181"/>
      <c r="T664" s="181"/>
      <c r="U664" s="181"/>
      <c r="V664" s="181"/>
    </row>
    <row r="665" spans="1:22" ht="12">
      <c r="A665" s="180"/>
      <c r="B665" s="181"/>
      <c r="C665" s="180"/>
      <c r="D665" s="181"/>
      <c r="E665" s="181"/>
      <c r="F665" s="181"/>
      <c r="G665" s="181"/>
      <c r="H665" s="181"/>
      <c r="I665" s="181"/>
      <c r="J665" s="181"/>
      <c r="K665" s="181"/>
      <c r="L665" s="181"/>
      <c r="M665" s="181"/>
      <c r="N665" s="181"/>
      <c r="O665" s="181"/>
      <c r="P665" s="181"/>
      <c r="Q665" s="181"/>
      <c r="R665" s="181"/>
      <c r="S665" s="181"/>
      <c r="T665" s="181"/>
      <c r="U665" s="181"/>
      <c r="V665" s="181"/>
    </row>
    <row r="666" spans="1:22" ht="12">
      <c r="A666" s="180"/>
      <c r="B666" s="181"/>
      <c r="C666" s="180"/>
      <c r="D666" s="181"/>
      <c r="E666" s="181"/>
      <c r="F666" s="181"/>
      <c r="G666" s="181"/>
      <c r="H666" s="181"/>
      <c r="I666" s="181"/>
      <c r="J666" s="181"/>
      <c r="K666" s="181"/>
      <c r="L666" s="181"/>
      <c r="M666" s="181"/>
      <c r="N666" s="181"/>
      <c r="O666" s="181"/>
      <c r="P666" s="181"/>
      <c r="Q666" s="181"/>
      <c r="R666" s="181"/>
      <c r="S666" s="181"/>
      <c r="T666" s="181"/>
      <c r="U666" s="181"/>
      <c r="V666" s="181"/>
    </row>
    <row r="667" spans="1:22" ht="12">
      <c r="A667" s="180"/>
      <c r="B667" s="181"/>
      <c r="C667" s="180"/>
      <c r="D667" s="181"/>
      <c r="E667" s="181"/>
      <c r="F667" s="181"/>
      <c r="G667" s="181"/>
      <c r="H667" s="181"/>
      <c r="I667" s="181"/>
      <c r="J667" s="181"/>
      <c r="K667" s="181"/>
      <c r="L667" s="181"/>
      <c r="M667" s="181"/>
      <c r="N667" s="181"/>
      <c r="O667" s="181"/>
      <c r="P667" s="181"/>
      <c r="Q667" s="181"/>
      <c r="R667" s="181"/>
      <c r="S667" s="181"/>
      <c r="T667" s="181"/>
      <c r="U667" s="181"/>
      <c r="V667" s="181"/>
    </row>
    <row r="668" spans="1:22" ht="12">
      <c r="A668" s="180"/>
      <c r="B668" s="181"/>
      <c r="C668" s="180"/>
      <c r="D668" s="181"/>
      <c r="E668" s="181"/>
      <c r="F668" s="181"/>
      <c r="G668" s="181"/>
      <c r="H668" s="181"/>
      <c r="I668" s="181"/>
      <c r="J668" s="181"/>
      <c r="K668" s="181"/>
      <c r="L668" s="181"/>
      <c r="M668" s="181"/>
      <c r="N668" s="181"/>
      <c r="O668" s="181"/>
      <c r="P668" s="181"/>
      <c r="Q668" s="181"/>
      <c r="R668" s="181"/>
      <c r="S668" s="181"/>
      <c r="T668" s="181"/>
      <c r="U668" s="181"/>
      <c r="V668" s="181"/>
    </row>
    <row r="669" spans="1:22" ht="12">
      <c r="A669" s="180"/>
      <c r="B669" s="181"/>
      <c r="C669" s="180"/>
      <c r="D669" s="181"/>
      <c r="E669" s="181"/>
      <c r="F669" s="181"/>
      <c r="G669" s="181"/>
      <c r="H669" s="181"/>
      <c r="I669" s="181"/>
      <c r="J669" s="181"/>
      <c r="K669" s="181"/>
      <c r="L669" s="181"/>
      <c r="M669" s="181"/>
      <c r="N669" s="181"/>
      <c r="O669" s="181"/>
      <c r="P669" s="181"/>
      <c r="Q669" s="181"/>
      <c r="R669" s="181"/>
      <c r="S669" s="181"/>
      <c r="T669" s="181"/>
      <c r="U669" s="181"/>
      <c r="V669" s="181"/>
    </row>
    <row r="670" spans="1:22" ht="12">
      <c r="A670" s="180"/>
      <c r="B670" s="181"/>
      <c r="C670" s="180"/>
      <c r="D670" s="181"/>
      <c r="E670" s="181"/>
      <c r="F670" s="181"/>
      <c r="G670" s="181"/>
      <c r="H670" s="181"/>
      <c r="I670" s="181"/>
      <c r="J670" s="181"/>
      <c r="K670" s="181"/>
      <c r="L670" s="181"/>
      <c r="M670" s="181"/>
      <c r="N670" s="181"/>
      <c r="O670" s="181"/>
      <c r="P670" s="181"/>
      <c r="Q670" s="181"/>
      <c r="R670" s="181"/>
      <c r="S670" s="181"/>
      <c r="T670" s="181"/>
      <c r="U670" s="181"/>
      <c r="V670" s="181"/>
    </row>
    <row r="671" spans="1:22" ht="12">
      <c r="A671" s="180"/>
      <c r="B671" s="181"/>
      <c r="C671" s="180"/>
      <c r="D671" s="181"/>
      <c r="E671" s="181"/>
      <c r="F671" s="181"/>
      <c r="G671" s="181"/>
      <c r="H671" s="181"/>
      <c r="I671" s="181"/>
      <c r="J671" s="181"/>
      <c r="K671" s="181"/>
      <c r="L671" s="181"/>
      <c r="M671" s="181"/>
      <c r="N671" s="181"/>
      <c r="O671" s="181"/>
      <c r="P671" s="181"/>
      <c r="Q671" s="181"/>
      <c r="R671" s="181"/>
      <c r="S671" s="181"/>
      <c r="T671" s="181"/>
      <c r="U671" s="181"/>
      <c r="V671" s="181"/>
    </row>
    <row r="672" spans="1:22" ht="12">
      <c r="A672" s="180"/>
      <c r="B672" s="181"/>
      <c r="C672" s="180"/>
      <c r="D672" s="181"/>
      <c r="E672" s="181"/>
      <c r="F672" s="181"/>
      <c r="G672" s="181"/>
      <c r="H672" s="181"/>
      <c r="I672" s="181"/>
      <c r="J672" s="181"/>
      <c r="K672" s="181"/>
      <c r="L672" s="181"/>
      <c r="M672" s="181"/>
      <c r="N672" s="181"/>
      <c r="O672" s="181"/>
      <c r="P672" s="181"/>
      <c r="Q672" s="181"/>
      <c r="R672" s="181"/>
      <c r="S672" s="181"/>
      <c r="T672" s="181"/>
      <c r="U672" s="181"/>
      <c r="V672" s="181"/>
    </row>
    <row r="673" spans="1:22" ht="12">
      <c r="A673" s="180"/>
      <c r="B673" s="181"/>
      <c r="C673" s="180"/>
      <c r="D673" s="181"/>
      <c r="E673" s="181"/>
      <c r="F673" s="181"/>
      <c r="G673" s="181"/>
      <c r="H673" s="181"/>
      <c r="I673" s="181"/>
      <c r="J673" s="181"/>
      <c r="K673" s="181"/>
      <c r="L673" s="181"/>
      <c r="M673" s="181"/>
      <c r="N673" s="181"/>
      <c r="O673" s="181"/>
      <c r="P673" s="181"/>
      <c r="Q673" s="181"/>
      <c r="R673" s="181"/>
      <c r="S673" s="181"/>
      <c r="T673" s="181"/>
      <c r="U673" s="181"/>
      <c r="V673" s="181"/>
    </row>
    <row r="674" spans="1:22" ht="12">
      <c r="A674" s="180"/>
      <c r="B674" s="181"/>
      <c r="C674" s="180"/>
      <c r="D674" s="181"/>
      <c r="E674" s="181"/>
      <c r="F674" s="181"/>
      <c r="G674" s="181"/>
      <c r="H674" s="181"/>
      <c r="I674" s="181"/>
      <c r="J674" s="181"/>
      <c r="K674" s="181"/>
      <c r="L674" s="181"/>
      <c r="M674" s="181"/>
      <c r="N674" s="181"/>
      <c r="O674" s="181"/>
      <c r="P674" s="181"/>
      <c r="Q674" s="181"/>
      <c r="R674" s="181"/>
      <c r="S674" s="181"/>
      <c r="T674" s="181"/>
      <c r="U674" s="181"/>
      <c r="V674" s="181"/>
    </row>
    <row r="675" spans="1:22" ht="12">
      <c r="A675" s="180"/>
      <c r="B675" s="181"/>
      <c r="C675" s="180"/>
      <c r="D675" s="181"/>
      <c r="E675" s="181"/>
      <c r="F675" s="181"/>
      <c r="G675" s="181"/>
      <c r="H675" s="181"/>
      <c r="I675" s="181"/>
      <c r="J675" s="181"/>
      <c r="K675" s="181"/>
      <c r="L675" s="181"/>
      <c r="M675" s="181"/>
      <c r="N675" s="181"/>
      <c r="O675" s="181"/>
      <c r="P675" s="181"/>
      <c r="Q675" s="181"/>
      <c r="R675" s="181"/>
      <c r="S675" s="181"/>
      <c r="T675" s="181"/>
      <c r="U675" s="181"/>
      <c r="V675" s="181"/>
    </row>
    <row r="676" spans="1:22" ht="12">
      <c r="A676" s="180"/>
      <c r="B676" s="181"/>
      <c r="C676" s="180"/>
      <c r="D676" s="181"/>
      <c r="E676" s="181"/>
      <c r="F676" s="181"/>
      <c r="G676" s="181"/>
      <c r="H676" s="181"/>
      <c r="I676" s="181"/>
      <c r="J676" s="181"/>
      <c r="K676" s="181"/>
      <c r="L676" s="181"/>
      <c r="M676" s="181"/>
      <c r="N676" s="181"/>
      <c r="O676" s="181"/>
      <c r="P676" s="181"/>
      <c r="Q676" s="181"/>
      <c r="R676" s="181"/>
      <c r="S676" s="181"/>
      <c r="T676" s="181"/>
      <c r="U676" s="181"/>
      <c r="V676" s="181"/>
    </row>
    <row r="677" spans="1:22" ht="12">
      <c r="A677" s="180"/>
      <c r="B677" s="181"/>
      <c r="C677" s="180"/>
      <c r="D677" s="181"/>
      <c r="E677" s="181"/>
      <c r="F677" s="181"/>
      <c r="G677" s="181"/>
      <c r="H677" s="181"/>
      <c r="I677" s="181"/>
      <c r="J677" s="181"/>
      <c r="K677" s="181"/>
      <c r="L677" s="181"/>
      <c r="M677" s="181"/>
      <c r="N677" s="181"/>
      <c r="O677" s="181"/>
      <c r="P677" s="181"/>
      <c r="Q677" s="181"/>
      <c r="R677" s="181"/>
      <c r="S677" s="181"/>
      <c r="T677" s="181"/>
      <c r="U677" s="181"/>
      <c r="V677" s="181"/>
    </row>
    <row r="678" spans="1:22" ht="12">
      <c r="A678" s="180"/>
      <c r="B678" s="181"/>
      <c r="C678" s="180"/>
      <c r="D678" s="181"/>
      <c r="E678" s="181"/>
      <c r="F678" s="181"/>
      <c r="G678" s="181"/>
      <c r="H678" s="181"/>
      <c r="I678" s="181"/>
      <c r="J678" s="181"/>
      <c r="K678" s="181"/>
      <c r="L678" s="181"/>
      <c r="M678" s="181"/>
      <c r="N678" s="181"/>
      <c r="O678" s="181"/>
      <c r="P678" s="181"/>
      <c r="Q678" s="181"/>
      <c r="R678" s="181"/>
      <c r="S678" s="181"/>
      <c r="T678" s="181"/>
      <c r="U678" s="181"/>
      <c r="V678" s="181"/>
    </row>
    <row r="679" spans="1:22" ht="12">
      <c r="A679" s="180"/>
      <c r="B679" s="181"/>
      <c r="C679" s="180"/>
      <c r="D679" s="181"/>
      <c r="E679" s="181"/>
      <c r="F679" s="181"/>
      <c r="G679" s="181"/>
      <c r="H679" s="181"/>
      <c r="I679" s="181"/>
      <c r="J679" s="181"/>
      <c r="K679" s="181"/>
      <c r="L679" s="181"/>
      <c r="M679" s="181"/>
      <c r="N679" s="181"/>
      <c r="O679" s="181"/>
      <c r="P679" s="181"/>
      <c r="Q679" s="181"/>
      <c r="R679" s="181"/>
      <c r="S679" s="181"/>
      <c r="T679" s="181"/>
      <c r="U679" s="181"/>
      <c r="V679" s="181"/>
    </row>
    <row r="680" spans="1:22" ht="12">
      <c r="A680" s="180"/>
      <c r="B680" s="181"/>
      <c r="C680" s="180"/>
      <c r="D680" s="181"/>
      <c r="E680" s="181"/>
      <c r="F680" s="181"/>
      <c r="G680" s="181"/>
      <c r="H680" s="181"/>
      <c r="I680" s="181"/>
      <c r="J680" s="181"/>
      <c r="K680" s="181"/>
      <c r="L680" s="181"/>
      <c r="M680" s="181"/>
      <c r="N680" s="181"/>
      <c r="O680" s="181"/>
      <c r="P680" s="181"/>
      <c r="Q680" s="181"/>
      <c r="R680" s="181"/>
      <c r="S680" s="181"/>
      <c r="T680" s="181"/>
      <c r="U680" s="181"/>
      <c r="V680" s="181"/>
    </row>
    <row r="681" spans="1:22" ht="12">
      <c r="A681" s="180"/>
      <c r="B681" s="181"/>
      <c r="C681" s="180"/>
      <c r="D681" s="181"/>
      <c r="E681" s="181"/>
      <c r="F681" s="181"/>
      <c r="G681" s="181"/>
      <c r="H681" s="181"/>
      <c r="I681" s="181"/>
      <c r="J681" s="181"/>
      <c r="K681" s="181"/>
      <c r="L681" s="181"/>
      <c r="M681" s="181"/>
      <c r="N681" s="181"/>
      <c r="O681" s="181"/>
      <c r="P681" s="181"/>
      <c r="Q681" s="181"/>
      <c r="R681" s="181"/>
      <c r="S681" s="181"/>
      <c r="T681" s="181"/>
      <c r="U681" s="181"/>
      <c r="V681" s="181"/>
    </row>
    <row r="682" spans="1:22" ht="12">
      <c r="A682" s="180"/>
      <c r="B682" s="181"/>
      <c r="C682" s="180"/>
      <c r="D682" s="181"/>
      <c r="E682" s="181"/>
      <c r="F682" s="181"/>
      <c r="G682" s="181"/>
      <c r="H682" s="181"/>
      <c r="I682" s="181"/>
      <c r="J682" s="181"/>
      <c r="K682" s="181"/>
      <c r="L682" s="181"/>
      <c r="M682" s="181"/>
      <c r="N682" s="181"/>
      <c r="O682" s="181"/>
      <c r="P682" s="181"/>
      <c r="Q682" s="181"/>
      <c r="R682" s="181"/>
      <c r="S682" s="181"/>
      <c r="T682" s="181"/>
      <c r="U682" s="181"/>
      <c r="V682" s="181"/>
    </row>
    <row r="683" spans="1:22" ht="12">
      <c r="A683" s="180"/>
      <c r="B683" s="181"/>
      <c r="C683" s="180"/>
      <c r="D683" s="181"/>
      <c r="E683" s="181"/>
      <c r="F683" s="181"/>
      <c r="G683" s="181"/>
      <c r="H683" s="181"/>
      <c r="I683" s="181"/>
      <c r="J683" s="181"/>
      <c r="K683" s="181"/>
      <c r="L683" s="181"/>
      <c r="M683" s="181"/>
      <c r="N683" s="181"/>
      <c r="O683" s="181"/>
      <c r="P683" s="181"/>
      <c r="Q683" s="181"/>
      <c r="R683" s="181"/>
      <c r="S683" s="181"/>
      <c r="T683" s="181"/>
      <c r="U683" s="181"/>
      <c r="V683" s="181"/>
    </row>
    <row r="684" spans="1:22" ht="12">
      <c r="A684" s="180"/>
      <c r="B684" s="181"/>
      <c r="C684" s="180"/>
      <c r="D684" s="181"/>
      <c r="E684" s="181"/>
      <c r="F684" s="181"/>
      <c r="G684" s="181"/>
      <c r="H684" s="181"/>
      <c r="I684" s="181"/>
      <c r="J684" s="181"/>
      <c r="K684" s="181"/>
      <c r="L684" s="181"/>
      <c r="M684" s="181"/>
      <c r="N684" s="181"/>
      <c r="O684" s="181"/>
      <c r="P684" s="181"/>
      <c r="Q684" s="181"/>
      <c r="R684" s="181"/>
      <c r="S684" s="181"/>
      <c r="T684" s="181"/>
      <c r="U684" s="181"/>
      <c r="V684" s="181"/>
    </row>
    <row r="685" spans="1:22" ht="12">
      <c r="A685" s="180"/>
      <c r="B685" s="181"/>
      <c r="C685" s="180"/>
      <c r="D685" s="181"/>
      <c r="E685" s="181"/>
      <c r="F685" s="181"/>
      <c r="G685" s="181"/>
      <c r="H685" s="181"/>
      <c r="I685" s="181"/>
      <c r="J685" s="181"/>
      <c r="K685" s="181"/>
      <c r="L685" s="181"/>
      <c r="M685" s="181"/>
      <c r="N685" s="181"/>
      <c r="O685" s="181"/>
      <c r="P685" s="181"/>
      <c r="Q685" s="181"/>
      <c r="R685" s="181"/>
      <c r="S685" s="181"/>
      <c r="T685" s="181"/>
      <c r="U685" s="181"/>
      <c r="V685" s="181"/>
    </row>
    <row r="686" spans="1:22" ht="12">
      <c r="A686" s="180"/>
      <c r="B686" s="181"/>
      <c r="C686" s="180"/>
      <c r="D686" s="181"/>
      <c r="E686" s="181"/>
      <c r="F686" s="181"/>
      <c r="G686" s="181"/>
      <c r="H686" s="181"/>
      <c r="I686" s="181"/>
      <c r="J686" s="181"/>
      <c r="K686" s="181"/>
      <c r="L686" s="181"/>
      <c r="M686" s="181"/>
      <c r="N686" s="181"/>
      <c r="O686" s="181"/>
      <c r="P686" s="181"/>
      <c r="Q686" s="181"/>
      <c r="R686" s="181"/>
      <c r="S686" s="181"/>
      <c r="T686" s="181"/>
      <c r="U686" s="181"/>
      <c r="V686" s="181"/>
    </row>
    <row r="687" spans="1:22" ht="12">
      <c r="A687" s="180"/>
      <c r="B687" s="181"/>
      <c r="C687" s="180"/>
      <c r="D687" s="181"/>
      <c r="E687" s="181"/>
      <c r="F687" s="181"/>
      <c r="G687" s="181"/>
      <c r="H687" s="181"/>
      <c r="I687" s="181"/>
      <c r="J687" s="181"/>
      <c r="K687" s="181"/>
      <c r="L687" s="181"/>
      <c r="M687" s="181"/>
      <c r="N687" s="181"/>
      <c r="O687" s="181"/>
      <c r="P687" s="181"/>
      <c r="Q687" s="181"/>
      <c r="R687" s="181"/>
      <c r="S687" s="181"/>
      <c r="T687" s="181"/>
      <c r="U687" s="181"/>
      <c r="V687" s="181"/>
    </row>
    <row r="688" spans="1:22" ht="12">
      <c r="A688" s="180"/>
      <c r="B688" s="181"/>
      <c r="C688" s="180"/>
      <c r="D688" s="181"/>
      <c r="E688" s="181"/>
      <c r="F688" s="181"/>
      <c r="G688" s="181"/>
      <c r="H688" s="181"/>
      <c r="I688" s="181"/>
      <c r="J688" s="181"/>
      <c r="K688" s="181"/>
      <c r="L688" s="181"/>
      <c r="M688" s="181"/>
      <c r="N688" s="181"/>
      <c r="O688" s="181"/>
      <c r="P688" s="181"/>
      <c r="Q688" s="181"/>
      <c r="R688" s="181"/>
      <c r="S688" s="181"/>
      <c r="T688" s="181"/>
      <c r="U688" s="181"/>
      <c r="V688" s="181"/>
    </row>
    <row r="689" spans="1:22" ht="12">
      <c r="A689" s="180"/>
      <c r="B689" s="181"/>
      <c r="C689" s="180"/>
      <c r="D689" s="181"/>
      <c r="E689" s="181"/>
      <c r="F689" s="181"/>
      <c r="G689" s="181"/>
      <c r="H689" s="181"/>
      <c r="I689" s="181"/>
      <c r="J689" s="181"/>
      <c r="K689" s="181"/>
      <c r="L689" s="181"/>
      <c r="M689" s="181"/>
      <c r="N689" s="181"/>
      <c r="O689" s="181"/>
      <c r="P689" s="181"/>
      <c r="Q689" s="181"/>
      <c r="R689" s="181"/>
      <c r="S689" s="181"/>
      <c r="T689" s="181"/>
      <c r="U689" s="181"/>
      <c r="V689" s="181"/>
    </row>
    <row r="690" spans="1:22" ht="12">
      <c r="A690" s="180"/>
      <c r="B690" s="181"/>
      <c r="C690" s="180"/>
      <c r="D690" s="181"/>
      <c r="E690" s="181"/>
      <c r="F690" s="181"/>
      <c r="G690" s="181"/>
      <c r="H690" s="181"/>
      <c r="I690" s="181"/>
      <c r="J690" s="181"/>
      <c r="K690" s="181"/>
      <c r="L690" s="181"/>
      <c r="M690" s="181"/>
      <c r="N690" s="181"/>
      <c r="O690" s="181"/>
      <c r="P690" s="181"/>
      <c r="Q690" s="181"/>
      <c r="R690" s="181"/>
      <c r="S690" s="181"/>
      <c r="T690" s="181"/>
      <c r="U690" s="181"/>
      <c r="V690" s="181"/>
    </row>
    <row r="691" spans="1:22" ht="12">
      <c r="A691" s="180"/>
      <c r="B691" s="181"/>
      <c r="C691" s="180"/>
      <c r="D691" s="181"/>
      <c r="E691" s="181"/>
      <c r="F691" s="181"/>
      <c r="G691" s="181"/>
      <c r="H691" s="181"/>
      <c r="I691" s="181"/>
      <c r="J691" s="181"/>
      <c r="K691" s="181"/>
      <c r="L691" s="181"/>
      <c r="M691" s="181"/>
      <c r="N691" s="181"/>
      <c r="O691" s="181"/>
      <c r="P691" s="181"/>
      <c r="Q691" s="181"/>
      <c r="R691" s="181"/>
      <c r="S691" s="181"/>
      <c r="T691" s="181"/>
      <c r="U691" s="181"/>
      <c r="V691" s="181"/>
    </row>
    <row r="692" spans="1:22" ht="12">
      <c r="A692" s="180"/>
      <c r="B692" s="181"/>
      <c r="C692" s="180"/>
      <c r="D692" s="181"/>
      <c r="E692" s="181"/>
      <c r="F692" s="181"/>
      <c r="G692" s="181"/>
      <c r="H692" s="181"/>
      <c r="I692" s="181"/>
      <c r="J692" s="181"/>
      <c r="K692" s="181"/>
      <c r="L692" s="181"/>
      <c r="M692" s="181"/>
      <c r="N692" s="181"/>
      <c r="O692" s="181"/>
      <c r="P692" s="181"/>
      <c r="Q692" s="181"/>
      <c r="R692" s="181"/>
      <c r="S692" s="181"/>
      <c r="T692" s="181"/>
      <c r="U692" s="181"/>
      <c r="V692" s="181"/>
    </row>
    <row r="693" spans="1:22" ht="12">
      <c r="A693" s="180"/>
      <c r="B693" s="181"/>
      <c r="C693" s="180"/>
      <c r="D693" s="181"/>
      <c r="E693" s="181"/>
      <c r="F693" s="181"/>
      <c r="G693" s="181"/>
      <c r="H693" s="181"/>
      <c r="I693" s="181"/>
      <c r="J693" s="181"/>
      <c r="K693" s="181"/>
      <c r="L693" s="181"/>
      <c r="M693" s="181"/>
      <c r="N693" s="181"/>
      <c r="O693" s="181"/>
      <c r="P693" s="181"/>
      <c r="Q693" s="181"/>
      <c r="R693" s="181"/>
      <c r="S693" s="181"/>
      <c r="T693" s="181"/>
      <c r="U693" s="181"/>
      <c r="V693" s="181"/>
    </row>
    <row r="694" spans="1:22" ht="12">
      <c r="A694" s="180"/>
      <c r="B694" s="181"/>
      <c r="C694" s="180"/>
      <c r="D694" s="181"/>
      <c r="E694" s="181"/>
      <c r="F694" s="181"/>
      <c r="G694" s="181"/>
      <c r="H694" s="181"/>
      <c r="I694" s="181"/>
      <c r="J694" s="181"/>
      <c r="K694" s="181"/>
      <c r="L694" s="181"/>
      <c r="M694" s="181"/>
      <c r="N694" s="181"/>
      <c r="O694" s="181"/>
      <c r="P694" s="181"/>
      <c r="Q694" s="181"/>
      <c r="R694" s="181"/>
      <c r="S694" s="181"/>
      <c r="T694" s="181"/>
      <c r="U694" s="181"/>
      <c r="V694" s="181"/>
    </row>
    <row r="695" spans="1:22" ht="12">
      <c r="A695" s="180"/>
      <c r="B695" s="181"/>
      <c r="C695" s="180"/>
      <c r="D695" s="181"/>
      <c r="E695" s="181"/>
      <c r="F695" s="181"/>
      <c r="G695" s="181"/>
      <c r="H695" s="181"/>
      <c r="I695" s="181"/>
      <c r="J695" s="181"/>
      <c r="K695" s="181"/>
      <c r="L695" s="181"/>
      <c r="M695" s="181"/>
      <c r="N695" s="181"/>
      <c r="O695" s="181"/>
      <c r="P695" s="181"/>
      <c r="Q695" s="181"/>
      <c r="R695" s="181"/>
      <c r="S695" s="181"/>
      <c r="T695" s="181"/>
      <c r="U695" s="181"/>
      <c r="V695" s="181"/>
    </row>
    <row r="696" spans="1:22" ht="12">
      <c r="A696" s="180"/>
      <c r="B696" s="181"/>
      <c r="C696" s="180"/>
      <c r="D696" s="181"/>
      <c r="E696" s="181"/>
      <c r="F696" s="181"/>
      <c r="G696" s="181"/>
      <c r="H696" s="181"/>
      <c r="I696" s="181"/>
      <c r="J696" s="181"/>
      <c r="K696" s="181"/>
      <c r="L696" s="181"/>
      <c r="M696" s="181"/>
      <c r="N696" s="181"/>
      <c r="O696" s="181"/>
      <c r="P696" s="181"/>
      <c r="Q696" s="181"/>
      <c r="R696" s="181"/>
      <c r="S696" s="181"/>
      <c r="T696" s="181"/>
      <c r="U696" s="181"/>
      <c r="V696" s="181"/>
    </row>
    <row r="697" spans="1:22" ht="12">
      <c r="A697" s="180"/>
      <c r="B697" s="181"/>
      <c r="C697" s="180"/>
      <c r="D697" s="181"/>
      <c r="E697" s="181"/>
      <c r="F697" s="181"/>
      <c r="G697" s="181"/>
      <c r="H697" s="181"/>
      <c r="I697" s="181"/>
      <c r="J697" s="181"/>
      <c r="K697" s="181"/>
      <c r="L697" s="181"/>
      <c r="M697" s="181"/>
      <c r="N697" s="181"/>
      <c r="O697" s="181"/>
      <c r="P697" s="181"/>
      <c r="Q697" s="181"/>
      <c r="R697" s="181"/>
      <c r="S697" s="181"/>
      <c r="T697" s="181"/>
      <c r="U697" s="181"/>
      <c r="V697" s="181"/>
    </row>
    <row r="698" spans="1:22" ht="12">
      <c r="A698" s="180"/>
      <c r="B698" s="181"/>
      <c r="C698" s="180"/>
      <c r="D698" s="181"/>
      <c r="E698" s="181"/>
      <c r="F698" s="181"/>
      <c r="G698" s="181"/>
      <c r="H698" s="181"/>
      <c r="I698" s="181"/>
      <c r="J698" s="181"/>
      <c r="K698" s="181"/>
      <c r="L698" s="181"/>
      <c r="M698" s="181"/>
      <c r="N698" s="181"/>
      <c r="O698" s="181"/>
      <c r="P698" s="181"/>
      <c r="Q698" s="181"/>
      <c r="R698" s="181"/>
      <c r="S698" s="181"/>
      <c r="T698" s="181"/>
      <c r="U698" s="181"/>
      <c r="V698" s="181"/>
    </row>
    <row r="699" spans="1:22" ht="12">
      <c r="A699" s="180"/>
      <c r="B699" s="181"/>
      <c r="C699" s="180"/>
      <c r="D699" s="181"/>
      <c r="E699" s="181"/>
      <c r="F699" s="181"/>
      <c r="G699" s="181"/>
      <c r="H699" s="181"/>
      <c r="I699" s="181"/>
      <c r="J699" s="181"/>
      <c r="K699" s="181"/>
      <c r="L699" s="181"/>
      <c r="M699" s="181"/>
      <c r="N699" s="181"/>
      <c r="O699" s="181"/>
      <c r="P699" s="181"/>
      <c r="Q699" s="181"/>
      <c r="R699" s="181"/>
      <c r="S699" s="181"/>
      <c r="T699" s="181"/>
      <c r="U699" s="181"/>
      <c r="V699" s="181"/>
    </row>
    <row r="700" spans="1:22" ht="12">
      <c r="A700" s="180"/>
      <c r="B700" s="181"/>
      <c r="C700" s="180"/>
      <c r="D700" s="181"/>
      <c r="E700" s="181"/>
      <c r="F700" s="181"/>
      <c r="G700" s="181"/>
      <c r="H700" s="181"/>
      <c r="I700" s="181"/>
      <c r="J700" s="181"/>
      <c r="K700" s="181"/>
      <c r="L700" s="181"/>
      <c r="M700" s="181"/>
      <c r="N700" s="181"/>
      <c r="O700" s="181"/>
      <c r="P700" s="181"/>
      <c r="Q700" s="181"/>
      <c r="R700" s="181"/>
      <c r="S700" s="181"/>
      <c r="T700" s="181"/>
      <c r="U700" s="181"/>
      <c r="V700" s="181"/>
    </row>
    <row r="701" spans="1:22" ht="12">
      <c r="A701" s="180"/>
      <c r="B701" s="181"/>
      <c r="C701" s="180"/>
      <c r="D701" s="181"/>
      <c r="E701" s="181"/>
      <c r="F701" s="181"/>
      <c r="G701" s="181"/>
      <c r="H701" s="181"/>
      <c r="I701" s="181"/>
      <c r="J701" s="181"/>
      <c r="K701" s="181"/>
      <c r="L701" s="181"/>
      <c r="M701" s="181"/>
      <c r="N701" s="181"/>
      <c r="O701" s="181"/>
      <c r="P701" s="181"/>
      <c r="Q701" s="181"/>
      <c r="R701" s="181"/>
      <c r="S701" s="181"/>
      <c r="T701" s="181"/>
      <c r="U701" s="181"/>
      <c r="V701" s="181"/>
    </row>
    <row r="702" spans="1:22" ht="12">
      <c r="A702" s="180"/>
      <c r="B702" s="181"/>
      <c r="C702" s="180"/>
      <c r="D702" s="181"/>
      <c r="E702" s="181"/>
      <c r="F702" s="181"/>
      <c r="G702" s="181"/>
      <c r="H702" s="181"/>
      <c r="I702" s="181"/>
      <c r="J702" s="181"/>
      <c r="K702" s="181"/>
      <c r="L702" s="181"/>
      <c r="M702" s="181"/>
      <c r="N702" s="181"/>
      <c r="O702" s="181"/>
      <c r="P702" s="181"/>
      <c r="Q702" s="181"/>
      <c r="R702" s="181"/>
      <c r="S702" s="181"/>
      <c r="T702" s="181"/>
      <c r="U702" s="181"/>
      <c r="V702" s="181"/>
    </row>
    <row r="703" spans="1:22" ht="12">
      <c r="A703" s="180"/>
      <c r="B703" s="181"/>
      <c r="C703" s="180"/>
      <c r="D703" s="181"/>
      <c r="E703" s="181"/>
      <c r="F703" s="181"/>
      <c r="G703" s="181"/>
      <c r="H703" s="181"/>
      <c r="I703" s="181"/>
      <c r="J703" s="181"/>
      <c r="K703" s="181"/>
      <c r="L703" s="181"/>
      <c r="M703" s="181"/>
      <c r="N703" s="181"/>
      <c r="O703" s="181"/>
      <c r="P703" s="181"/>
      <c r="Q703" s="181"/>
      <c r="R703" s="181"/>
      <c r="S703" s="181"/>
      <c r="T703" s="181"/>
      <c r="U703" s="181"/>
      <c r="V703" s="181"/>
    </row>
    <row r="704" spans="1:22" ht="12">
      <c r="A704" s="180"/>
      <c r="B704" s="181"/>
      <c r="C704" s="180"/>
      <c r="D704" s="181"/>
      <c r="E704" s="181"/>
      <c r="F704" s="181"/>
      <c r="G704" s="181"/>
      <c r="H704" s="181"/>
      <c r="I704" s="181"/>
      <c r="J704" s="181"/>
      <c r="K704" s="181"/>
      <c r="L704" s="181"/>
      <c r="M704" s="181"/>
      <c r="N704" s="181"/>
      <c r="O704" s="181"/>
      <c r="P704" s="181"/>
      <c r="Q704" s="181"/>
      <c r="R704" s="181"/>
      <c r="S704" s="181"/>
      <c r="T704" s="181"/>
      <c r="U704" s="181"/>
      <c r="V704" s="181"/>
    </row>
    <row r="705" spans="1:22" ht="12">
      <c r="A705" s="180"/>
      <c r="B705" s="181"/>
      <c r="C705" s="180"/>
      <c r="D705" s="181"/>
      <c r="E705" s="181"/>
      <c r="F705" s="181"/>
      <c r="G705" s="181"/>
      <c r="H705" s="181"/>
      <c r="I705" s="181"/>
      <c r="J705" s="181"/>
      <c r="K705" s="181"/>
      <c r="L705" s="181"/>
      <c r="M705" s="181"/>
      <c r="N705" s="181"/>
      <c r="O705" s="181"/>
      <c r="P705" s="181"/>
      <c r="Q705" s="181"/>
      <c r="R705" s="181"/>
      <c r="S705" s="181"/>
      <c r="T705" s="181"/>
      <c r="U705" s="181"/>
      <c r="V705" s="181"/>
    </row>
    <row r="706" spans="1:22" ht="12">
      <c r="A706" s="180"/>
      <c r="B706" s="181"/>
      <c r="C706" s="180"/>
      <c r="D706" s="181"/>
      <c r="E706" s="181"/>
      <c r="F706" s="181"/>
      <c r="G706" s="181"/>
      <c r="H706" s="181"/>
      <c r="I706" s="181"/>
      <c r="J706" s="181"/>
      <c r="K706" s="181"/>
      <c r="L706" s="181"/>
      <c r="M706" s="181"/>
      <c r="N706" s="181"/>
      <c r="O706" s="181"/>
      <c r="P706" s="181"/>
      <c r="Q706" s="181"/>
      <c r="R706" s="181"/>
      <c r="S706" s="181"/>
      <c r="T706" s="181"/>
      <c r="U706" s="181"/>
      <c r="V706" s="181"/>
    </row>
    <row r="707" spans="1:22" ht="12">
      <c r="A707" s="180"/>
      <c r="B707" s="181"/>
      <c r="C707" s="180"/>
      <c r="D707" s="181"/>
      <c r="E707" s="181"/>
      <c r="F707" s="181"/>
      <c r="G707" s="181"/>
      <c r="H707" s="181"/>
      <c r="I707" s="181"/>
      <c r="J707" s="181"/>
      <c r="K707" s="181"/>
      <c r="L707" s="181"/>
      <c r="M707" s="181"/>
      <c r="N707" s="181"/>
      <c r="O707" s="181"/>
      <c r="P707" s="181"/>
      <c r="Q707" s="181"/>
      <c r="R707" s="181"/>
      <c r="S707" s="181"/>
      <c r="T707" s="181"/>
      <c r="U707" s="181"/>
      <c r="V707" s="181"/>
    </row>
    <row r="708" spans="1:22" ht="12">
      <c r="A708" s="180"/>
      <c r="B708" s="181"/>
      <c r="C708" s="180"/>
      <c r="D708" s="181"/>
      <c r="E708" s="181"/>
      <c r="F708" s="181"/>
      <c r="G708" s="181"/>
      <c r="H708" s="181"/>
      <c r="I708" s="181"/>
      <c r="J708" s="181"/>
      <c r="K708" s="181"/>
      <c r="L708" s="181"/>
      <c r="M708" s="181"/>
      <c r="N708" s="181"/>
      <c r="O708" s="181"/>
      <c r="P708" s="181"/>
      <c r="Q708" s="181"/>
      <c r="R708" s="181"/>
      <c r="S708" s="181"/>
      <c r="T708" s="181"/>
      <c r="U708" s="181"/>
      <c r="V708" s="181"/>
    </row>
    <row r="709" spans="1:22" ht="12">
      <c r="A709" s="180"/>
      <c r="B709" s="181"/>
      <c r="C709" s="180"/>
      <c r="D709" s="181"/>
      <c r="E709" s="181"/>
      <c r="F709" s="181"/>
      <c r="G709" s="181"/>
      <c r="H709" s="181"/>
      <c r="I709" s="181"/>
      <c r="J709" s="181"/>
      <c r="K709" s="181"/>
      <c r="L709" s="181"/>
      <c r="M709" s="181"/>
      <c r="N709" s="181"/>
      <c r="O709" s="181"/>
      <c r="P709" s="181"/>
      <c r="Q709" s="181"/>
      <c r="R709" s="181"/>
      <c r="S709" s="181"/>
      <c r="T709" s="181"/>
      <c r="U709" s="181"/>
      <c r="V709" s="181"/>
    </row>
    <row r="710" spans="1:22" ht="12">
      <c r="A710" s="180"/>
      <c r="B710" s="181"/>
      <c r="C710" s="180"/>
      <c r="D710" s="181"/>
      <c r="E710" s="181"/>
      <c r="F710" s="181"/>
      <c r="G710" s="181"/>
      <c r="H710" s="181"/>
      <c r="I710" s="181"/>
      <c r="J710" s="181"/>
      <c r="K710" s="181"/>
      <c r="L710" s="181"/>
      <c r="M710" s="181"/>
      <c r="N710" s="181"/>
      <c r="O710" s="181"/>
      <c r="P710" s="181"/>
      <c r="Q710" s="181"/>
      <c r="R710" s="181"/>
      <c r="S710" s="181"/>
      <c r="T710" s="181"/>
      <c r="U710" s="181"/>
      <c r="V710" s="181"/>
    </row>
    <row r="711" spans="1:22" ht="12">
      <c r="A711" s="180"/>
      <c r="B711" s="181"/>
      <c r="C711" s="180"/>
      <c r="D711" s="181"/>
      <c r="E711" s="181"/>
      <c r="F711" s="181"/>
      <c r="G711" s="181"/>
      <c r="H711" s="181"/>
      <c r="I711" s="181"/>
      <c r="J711" s="181"/>
      <c r="K711" s="181"/>
      <c r="L711" s="181"/>
      <c r="M711" s="181"/>
      <c r="N711" s="181"/>
      <c r="O711" s="181"/>
      <c r="P711" s="181"/>
      <c r="Q711" s="181"/>
      <c r="R711" s="181"/>
      <c r="S711" s="181"/>
      <c r="T711" s="181"/>
      <c r="U711" s="181"/>
      <c r="V711" s="181"/>
    </row>
    <row r="712" spans="1:22" ht="12">
      <c r="A712" s="180"/>
      <c r="B712" s="181"/>
      <c r="C712" s="180"/>
      <c r="D712" s="181"/>
      <c r="E712" s="181"/>
      <c r="F712" s="181"/>
      <c r="G712" s="181"/>
      <c r="H712" s="181"/>
      <c r="I712" s="181"/>
      <c r="J712" s="181"/>
      <c r="K712" s="181"/>
      <c r="L712" s="181"/>
      <c r="M712" s="181"/>
      <c r="N712" s="181"/>
      <c r="O712" s="181"/>
      <c r="P712" s="181"/>
      <c r="Q712" s="181"/>
      <c r="R712" s="181"/>
      <c r="S712" s="181"/>
      <c r="T712" s="181"/>
      <c r="U712" s="181"/>
      <c r="V712" s="181"/>
    </row>
    <row r="713" spans="1:22" ht="12">
      <c r="A713" s="180"/>
      <c r="B713" s="181"/>
      <c r="C713" s="180"/>
      <c r="D713" s="181"/>
      <c r="E713" s="181"/>
      <c r="F713" s="181"/>
      <c r="G713" s="181"/>
      <c r="H713" s="181"/>
      <c r="I713" s="181"/>
      <c r="J713" s="181"/>
      <c r="K713" s="181"/>
      <c r="L713" s="181"/>
      <c r="M713" s="181"/>
      <c r="N713" s="181"/>
      <c r="O713" s="181"/>
      <c r="P713" s="181"/>
      <c r="Q713" s="181"/>
      <c r="R713" s="181"/>
      <c r="S713" s="181"/>
      <c r="T713" s="181"/>
      <c r="U713" s="181"/>
      <c r="V713" s="181"/>
    </row>
    <row r="714" spans="1:22" ht="12">
      <c r="A714" s="180"/>
      <c r="B714" s="181"/>
      <c r="C714" s="180"/>
      <c r="D714" s="181"/>
      <c r="E714" s="181"/>
      <c r="F714" s="181"/>
      <c r="G714" s="181"/>
      <c r="H714" s="181"/>
      <c r="I714" s="181"/>
      <c r="J714" s="181"/>
      <c r="K714" s="181"/>
      <c r="L714" s="181"/>
      <c r="M714" s="181"/>
      <c r="N714" s="181"/>
      <c r="O714" s="181"/>
      <c r="P714" s="181"/>
      <c r="Q714" s="181"/>
      <c r="R714" s="181"/>
      <c r="S714" s="181"/>
      <c r="T714" s="181"/>
      <c r="U714" s="181"/>
      <c r="V714" s="181"/>
    </row>
    <row r="715" spans="1:22" ht="12">
      <c r="A715" s="180"/>
      <c r="B715" s="181"/>
      <c r="C715" s="180"/>
      <c r="D715" s="181"/>
      <c r="E715" s="181"/>
      <c r="F715" s="181"/>
      <c r="G715" s="181"/>
      <c r="H715" s="181"/>
      <c r="I715" s="181"/>
      <c r="J715" s="181"/>
      <c r="K715" s="181"/>
      <c r="L715" s="181"/>
      <c r="M715" s="181"/>
      <c r="N715" s="181"/>
      <c r="O715" s="181"/>
      <c r="P715" s="181"/>
      <c r="Q715" s="181"/>
      <c r="R715" s="181"/>
      <c r="S715" s="181"/>
      <c r="T715" s="181"/>
      <c r="U715" s="181"/>
      <c r="V715" s="181"/>
    </row>
    <row r="716" spans="1:22" ht="12">
      <c r="A716" s="180"/>
      <c r="B716" s="181"/>
      <c r="C716" s="180"/>
      <c r="D716" s="181"/>
      <c r="E716" s="181"/>
      <c r="F716" s="181"/>
      <c r="G716" s="181"/>
      <c r="H716" s="181"/>
      <c r="I716" s="181"/>
      <c r="J716" s="181"/>
      <c r="K716" s="181"/>
      <c r="L716" s="181"/>
      <c r="M716" s="181"/>
      <c r="N716" s="181"/>
      <c r="O716" s="181"/>
      <c r="P716" s="181"/>
      <c r="Q716" s="181"/>
      <c r="R716" s="181"/>
      <c r="S716" s="181"/>
      <c r="T716" s="181"/>
      <c r="U716" s="181"/>
      <c r="V716" s="181"/>
    </row>
    <row r="717" spans="1:22" ht="12">
      <c r="A717" s="180"/>
      <c r="B717" s="181"/>
      <c r="C717" s="180"/>
      <c r="D717" s="181"/>
      <c r="E717" s="181"/>
      <c r="F717" s="181"/>
      <c r="G717" s="181"/>
      <c r="H717" s="181"/>
      <c r="I717" s="181"/>
      <c r="J717" s="181"/>
      <c r="K717" s="181"/>
      <c r="L717" s="181"/>
      <c r="M717" s="181"/>
      <c r="N717" s="181"/>
      <c r="O717" s="181"/>
      <c r="P717" s="181"/>
      <c r="Q717" s="181"/>
      <c r="R717" s="181"/>
      <c r="S717" s="181"/>
      <c r="T717" s="181"/>
      <c r="U717" s="181"/>
      <c r="V717" s="181"/>
    </row>
    <row r="718" spans="1:22" ht="12">
      <c r="A718" s="180"/>
      <c r="B718" s="181"/>
      <c r="C718" s="180"/>
      <c r="D718" s="181"/>
      <c r="E718" s="181"/>
      <c r="F718" s="181"/>
      <c r="G718" s="181"/>
      <c r="H718" s="181"/>
      <c r="I718" s="181"/>
      <c r="J718" s="181"/>
      <c r="K718" s="181"/>
      <c r="L718" s="181"/>
      <c r="M718" s="181"/>
      <c r="N718" s="181"/>
      <c r="O718" s="181"/>
      <c r="P718" s="181"/>
      <c r="Q718" s="181"/>
      <c r="R718" s="181"/>
      <c r="S718" s="181"/>
      <c r="T718" s="181"/>
      <c r="U718" s="181"/>
      <c r="V718" s="181"/>
    </row>
    <row r="719" spans="1:22" ht="12">
      <c r="A719" s="180"/>
      <c r="B719" s="181"/>
      <c r="C719" s="180"/>
      <c r="D719" s="181"/>
      <c r="E719" s="181"/>
      <c r="F719" s="181"/>
      <c r="G719" s="181"/>
      <c r="H719" s="181"/>
      <c r="I719" s="181"/>
      <c r="J719" s="181"/>
      <c r="K719" s="181"/>
      <c r="L719" s="181"/>
      <c r="M719" s="181"/>
      <c r="N719" s="181"/>
      <c r="O719" s="181"/>
      <c r="P719" s="181"/>
      <c r="Q719" s="181"/>
      <c r="R719" s="181"/>
      <c r="S719" s="181"/>
      <c r="T719" s="181"/>
      <c r="U719" s="181"/>
      <c r="V719" s="181"/>
    </row>
    <row r="720" spans="1:22" ht="12">
      <c r="A720" s="180"/>
      <c r="B720" s="181"/>
      <c r="C720" s="180"/>
      <c r="D720" s="181"/>
      <c r="E720" s="181"/>
      <c r="F720" s="181"/>
      <c r="G720" s="181"/>
      <c r="H720" s="181"/>
      <c r="I720" s="181"/>
      <c r="J720" s="181"/>
      <c r="K720" s="181"/>
      <c r="L720" s="181"/>
      <c r="M720" s="181"/>
      <c r="N720" s="181"/>
      <c r="O720" s="181"/>
      <c r="P720" s="181"/>
      <c r="Q720" s="181"/>
      <c r="R720" s="181"/>
      <c r="S720" s="181"/>
      <c r="T720" s="181"/>
      <c r="U720" s="181"/>
      <c r="V720" s="181"/>
    </row>
    <row r="721" spans="1:22" ht="12">
      <c r="A721" s="180"/>
      <c r="B721" s="181"/>
      <c r="C721" s="180"/>
      <c r="D721" s="181"/>
      <c r="E721" s="181"/>
      <c r="F721" s="181"/>
      <c r="G721" s="181"/>
      <c r="H721" s="181"/>
      <c r="I721" s="181"/>
      <c r="J721" s="181"/>
      <c r="K721" s="181"/>
      <c r="L721" s="181"/>
      <c r="M721" s="181"/>
      <c r="N721" s="181"/>
      <c r="O721" s="181"/>
      <c r="P721" s="181"/>
      <c r="Q721" s="181"/>
      <c r="R721" s="181"/>
      <c r="S721" s="181"/>
      <c r="T721" s="181"/>
      <c r="U721" s="181"/>
      <c r="V721" s="181"/>
    </row>
    <row r="722" spans="1:22" ht="12">
      <c r="A722" s="180"/>
      <c r="B722" s="181"/>
      <c r="C722" s="180"/>
      <c r="D722" s="181"/>
      <c r="E722" s="181"/>
      <c r="F722" s="181"/>
      <c r="G722" s="181"/>
      <c r="H722" s="181"/>
      <c r="I722" s="181"/>
      <c r="J722" s="181"/>
      <c r="K722" s="181"/>
      <c r="L722" s="181"/>
      <c r="M722" s="181"/>
      <c r="N722" s="181"/>
      <c r="O722" s="181"/>
      <c r="P722" s="181"/>
      <c r="Q722" s="181"/>
      <c r="R722" s="181"/>
      <c r="S722" s="181"/>
      <c r="T722" s="181"/>
      <c r="U722" s="181"/>
      <c r="V722" s="181"/>
    </row>
    <row r="723" spans="1:22" ht="12">
      <c r="A723" s="180"/>
      <c r="B723" s="181"/>
      <c r="C723" s="180"/>
      <c r="D723" s="181"/>
      <c r="E723" s="181"/>
      <c r="F723" s="181"/>
      <c r="G723" s="181"/>
      <c r="H723" s="181"/>
      <c r="I723" s="181"/>
      <c r="J723" s="181"/>
      <c r="K723" s="181"/>
      <c r="L723" s="181"/>
      <c r="M723" s="181"/>
      <c r="N723" s="181"/>
      <c r="O723" s="181"/>
      <c r="P723" s="181"/>
      <c r="Q723" s="181"/>
      <c r="R723" s="181"/>
      <c r="S723" s="181"/>
      <c r="T723" s="181"/>
      <c r="U723" s="181"/>
      <c r="V723" s="181"/>
    </row>
    <row r="724" spans="1:22" ht="12">
      <c r="A724" s="180"/>
      <c r="B724" s="181"/>
      <c r="C724" s="180"/>
      <c r="D724" s="181"/>
      <c r="E724" s="181"/>
      <c r="F724" s="181"/>
      <c r="G724" s="181"/>
      <c r="H724" s="181"/>
      <c r="I724" s="181"/>
      <c r="J724" s="181"/>
      <c r="K724" s="181"/>
      <c r="L724" s="181"/>
      <c r="M724" s="181"/>
      <c r="N724" s="181"/>
      <c r="O724" s="181"/>
      <c r="P724" s="181"/>
      <c r="Q724" s="181"/>
      <c r="R724" s="181"/>
      <c r="S724" s="181"/>
      <c r="T724" s="181"/>
      <c r="U724" s="181"/>
      <c r="V724" s="181"/>
    </row>
    <row r="725" spans="1:22" ht="12">
      <c r="A725" s="180"/>
      <c r="B725" s="181"/>
      <c r="C725" s="180"/>
      <c r="D725" s="181"/>
      <c r="E725" s="181"/>
      <c r="F725" s="181"/>
      <c r="G725" s="181"/>
      <c r="H725" s="181"/>
      <c r="I725" s="181"/>
      <c r="J725" s="181"/>
      <c r="K725" s="181"/>
      <c r="L725" s="181"/>
      <c r="M725" s="181"/>
      <c r="N725" s="181"/>
      <c r="O725" s="181"/>
      <c r="P725" s="181"/>
      <c r="Q725" s="181"/>
      <c r="R725" s="181"/>
      <c r="S725" s="181"/>
      <c r="T725" s="181"/>
      <c r="U725" s="181"/>
      <c r="V725" s="181"/>
    </row>
    <row r="726" spans="1:22" ht="12">
      <c r="A726" s="180"/>
      <c r="B726" s="181"/>
      <c r="C726" s="180"/>
      <c r="D726" s="181"/>
      <c r="E726" s="181"/>
      <c r="F726" s="181"/>
      <c r="G726" s="181"/>
      <c r="H726" s="181"/>
      <c r="I726" s="181"/>
      <c r="J726" s="181"/>
      <c r="K726" s="181"/>
      <c r="L726" s="181"/>
      <c r="M726" s="181"/>
      <c r="N726" s="181"/>
      <c r="O726" s="181"/>
      <c r="P726" s="181"/>
      <c r="Q726" s="181"/>
      <c r="R726" s="181"/>
      <c r="S726" s="181"/>
      <c r="T726" s="181"/>
      <c r="U726" s="181"/>
      <c r="V726" s="181"/>
    </row>
    <row r="727" spans="1:22" ht="12">
      <c r="A727" s="180"/>
      <c r="B727" s="181"/>
      <c r="C727" s="180"/>
      <c r="D727" s="181"/>
      <c r="E727" s="181"/>
      <c r="F727" s="181"/>
      <c r="G727" s="181"/>
      <c r="H727" s="181"/>
      <c r="I727" s="181"/>
      <c r="J727" s="181"/>
      <c r="K727" s="181"/>
      <c r="L727" s="181"/>
      <c r="M727" s="181"/>
      <c r="N727" s="181"/>
      <c r="O727" s="181"/>
      <c r="P727" s="181"/>
      <c r="Q727" s="181"/>
      <c r="R727" s="181"/>
      <c r="S727" s="181"/>
      <c r="T727" s="181"/>
      <c r="U727" s="181"/>
      <c r="V727" s="181"/>
    </row>
    <row r="728" spans="1:22" ht="12">
      <c r="A728" s="180"/>
      <c r="B728" s="181"/>
      <c r="C728" s="180"/>
      <c r="D728" s="181"/>
      <c r="E728" s="181"/>
      <c r="F728" s="181"/>
      <c r="G728" s="181"/>
      <c r="H728" s="181"/>
      <c r="I728" s="181"/>
      <c r="J728" s="181"/>
      <c r="K728" s="181"/>
      <c r="L728" s="181"/>
      <c r="M728" s="181"/>
      <c r="N728" s="181"/>
      <c r="O728" s="181"/>
      <c r="P728" s="181"/>
      <c r="Q728" s="181"/>
      <c r="R728" s="181"/>
      <c r="S728" s="181"/>
      <c r="T728" s="181"/>
      <c r="U728" s="181"/>
      <c r="V728" s="181"/>
    </row>
    <row r="729" spans="1:22" ht="12">
      <c r="A729" s="180"/>
      <c r="B729" s="181"/>
      <c r="C729" s="180"/>
      <c r="D729" s="181"/>
      <c r="E729" s="181"/>
      <c r="F729" s="181"/>
      <c r="G729" s="181"/>
      <c r="H729" s="181"/>
      <c r="I729" s="181"/>
      <c r="J729" s="181"/>
      <c r="K729" s="181"/>
      <c r="L729" s="181"/>
      <c r="M729" s="181"/>
      <c r="N729" s="181"/>
      <c r="O729" s="181"/>
      <c r="P729" s="181"/>
      <c r="Q729" s="181"/>
      <c r="R729" s="181"/>
      <c r="S729" s="181"/>
      <c r="T729" s="181"/>
      <c r="U729" s="181"/>
      <c r="V729" s="181"/>
    </row>
    <row r="730" spans="1:22" ht="12">
      <c r="A730" s="180"/>
      <c r="B730" s="181"/>
      <c r="C730" s="180"/>
      <c r="D730" s="181"/>
      <c r="E730" s="181"/>
      <c r="F730" s="181"/>
      <c r="G730" s="181"/>
      <c r="H730" s="181"/>
      <c r="I730" s="181"/>
      <c r="J730" s="181"/>
      <c r="K730" s="181"/>
      <c r="L730" s="181"/>
      <c r="M730" s="181"/>
      <c r="N730" s="181"/>
      <c r="O730" s="181"/>
      <c r="P730" s="181"/>
      <c r="Q730" s="181"/>
      <c r="R730" s="181"/>
      <c r="S730" s="181"/>
      <c r="T730" s="181"/>
      <c r="U730" s="181"/>
      <c r="V730" s="181"/>
    </row>
    <row r="731" spans="1:22" ht="12">
      <c r="A731" s="180"/>
      <c r="B731" s="181"/>
      <c r="C731" s="180"/>
      <c r="D731" s="181"/>
      <c r="E731" s="181"/>
      <c r="F731" s="181"/>
      <c r="G731" s="181"/>
      <c r="H731" s="181"/>
      <c r="I731" s="181"/>
      <c r="J731" s="181"/>
      <c r="K731" s="181"/>
      <c r="L731" s="181"/>
      <c r="M731" s="181"/>
      <c r="N731" s="181"/>
      <c r="O731" s="181"/>
      <c r="P731" s="181"/>
      <c r="Q731" s="181"/>
      <c r="R731" s="181"/>
      <c r="S731" s="181"/>
      <c r="T731" s="181"/>
      <c r="U731" s="181"/>
      <c r="V731" s="181"/>
    </row>
    <row r="732" spans="1:22" ht="12">
      <c r="A732" s="180"/>
      <c r="B732" s="181"/>
      <c r="C732" s="180"/>
      <c r="D732" s="181"/>
      <c r="E732" s="181"/>
      <c r="F732" s="181"/>
      <c r="G732" s="181"/>
      <c r="H732" s="181"/>
      <c r="I732" s="181"/>
      <c r="J732" s="181"/>
      <c r="K732" s="181"/>
      <c r="L732" s="181"/>
      <c r="M732" s="181"/>
      <c r="N732" s="181"/>
      <c r="O732" s="181"/>
      <c r="P732" s="181"/>
      <c r="Q732" s="181"/>
      <c r="R732" s="181"/>
      <c r="S732" s="181"/>
      <c r="T732" s="181"/>
      <c r="U732" s="181"/>
      <c r="V732" s="181"/>
    </row>
    <row r="733" spans="1:22" ht="12">
      <c r="A733" s="180"/>
      <c r="B733" s="181"/>
      <c r="C733" s="180"/>
      <c r="D733" s="181"/>
      <c r="E733" s="181"/>
      <c r="F733" s="181"/>
      <c r="G733" s="181"/>
      <c r="H733" s="181"/>
      <c r="I733" s="181"/>
      <c r="J733" s="181"/>
      <c r="K733" s="181"/>
      <c r="L733" s="181"/>
      <c r="M733" s="181"/>
      <c r="N733" s="181"/>
      <c r="O733" s="181"/>
      <c r="P733" s="181"/>
      <c r="Q733" s="181"/>
      <c r="R733" s="181"/>
      <c r="S733" s="181"/>
      <c r="T733" s="181"/>
      <c r="U733" s="181"/>
      <c r="V733" s="181"/>
    </row>
    <row r="734" spans="1:22" ht="12">
      <c r="A734" s="180"/>
      <c r="B734" s="181"/>
      <c r="C734" s="180"/>
      <c r="D734" s="181"/>
      <c r="E734" s="181"/>
      <c r="F734" s="181"/>
      <c r="G734" s="181"/>
      <c r="H734" s="181"/>
      <c r="I734" s="181"/>
      <c r="J734" s="181"/>
      <c r="K734" s="181"/>
      <c r="L734" s="181"/>
      <c r="M734" s="181"/>
      <c r="N734" s="181"/>
      <c r="O734" s="181"/>
      <c r="P734" s="181"/>
      <c r="Q734" s="181"/>
      <c r="R734" s="181"/>
      <c r="S734" s="181"/>
      <c r="T734" s="181"/>
      <c r="U734" s="181"/>
      <c r="V734" s="181"/>
    </row>
    <row r="735" spans="1:22" ht="12">
      <c r="A735" s="180"/>
      <c r="B735" s="181"/>
      <c r="C735" s="180"/>
      <c r="D735" s="181"/>
      <c r="E735" s="181"/>
      <c r="F735" s="181"/>
      <c r="G735" s="181"/>
      <c r="H735" s="181"/>
      <c r="I735" s="181"/>
      <c r="J735" s="181"/>
      <c r="K735" s="181"/>
      <c r="L735" s="181"/>
      <c r="M735" s="181"/>
      <c r="N735" s="181"/>
      <c r="O735" s="181"/>
      <c r="P735" s="181"/>
      <c r="Q735" s="181"/>
      <c r="R735" s="181"/>
      <c r="S735" s="181"/>
      <c r="T735" s="181"/>
      <c r="U735" s="181"/>
      <c r="V735" s="181"/>
    </row>
    <row r="736" spans="1:22" ht="12">
      <c r="A736" s="180"/>
      <c r="B736" s="181"/>
      <c r="C736" s="180"/>
      <c r="D736" s="181"/>
      <c r="E736" s="181"/>
      <c r="F736" s="181"/>
      <c r="G736" s="181"/>
      <c r="H736" s="181"/>
      <c r="I736" s="181"/>
      <c r="J736" s="181"/>
      <c r="K736" s="181"/>
      <c r="L736" s="181"/>
      <c r="M736" s="181"/>
      <c r="N736" s="181"/>
      <c r="O736" s="181"/>
      <c r="P736" s="181"/>
      <c r="Q736" s="181"/>
      <c r="R736" s="181"/>
      <c r="S736" s="181"/>
      <c r="T736" s="181"/>
      <c r="U736" s="181"/>
      <c r="V736" s="181"/>
    </row>
    <row r="737" spans="1:22" ht="12">
      <c r="A737" s="180"/>
      <c r="B737" s="181"/>
      <c r="C737" s="180"/>
      <c r="D737" s="181"/>
      <c r="E737" s="181"/>
      <c r="F737" s="181"/>
      <c r="G737" s="181"/>
      <c r="H737" s="181"/>
      <c r="I737" s="181"/>
      <c r="J737" s="181"/>
      <c r="K737" s="181"/>
      <c r="L737" s="181"/>
      <c r="M737" s="181"/>
      <c r="N737" s="181"/>
      <c r="O737" s="181"/>
      <c r="P737" s="181"/>
      <c r="Q737" s="181"/>
      <c r="R737" s="181"/>
      <c r="S737" s="181"/>
      <c r="T737" s="181"/>
      <c r="U737" s="181"/>
      <c r="V737" s="181"/>
    </row>
    <row r="738" spans="1:22" ht="12">
      <c r="A738" s="180"/>
      <c r="B738" s="181"/>
      <c r="C738" s="180"/>
      <c r="D738" s="181"/>
      <c r="E738" s="181"/>
      <c r="F738" s="181"/>
      <c r="G738" s="181"/>
      <c r="H738" s="181"/>
      <c r="I738" s="181"/>
      <c r="J738" s="181"/>
      <c r="K738" s="181"/>
      <c r="L738" s="181"/>
      <c r="M738" s="181"/>
      <c r="N738" s="181"/>
      <c r="O738" s="181"/>
      <c r="P738" s="181"/>
      <c r="Q738" s="181"/>
      <c r="R738" s="181"/>
      <c r="S738" s="181"/>
      <c r="T738" s="181"/>
      <c r="U738" s="181"/>
      <c r="V738" s="181"/>
    </row>
    <row r="739" spans="1:22" ht="12">
      <c r="A739" s="180"/>
      <c r="B739" s="181"/>
      <c r="C739" s="180"/>
      <c r="D739" s="181"/>
      <c r="E739" s="181"/>
      <c r="F739" s="181"/>
      <c r="G739" s="181"/>
      <c r="H739" s="181"/>
      <c r="I739" s="181"/>
      <c r="J739" s="181"/>
      <c r="K739" s="181"/>
      <c r="L739" s="181"/>
      <c r="M739" s="181"/>
      <c r="N739" s="181"/>
      <c r="O739" s="181"/>
      <c r="P739" s="181"/>
      <c r="Q739" s="181"/>
      <c r="R739" s="181"/>
      <c r="S739" s="181"/>
      <c r="T739" s="181"/>
      <c r="U739" s="181"/>
      <c r="V739" s="181"/>
    </row>
    <row r="740" spans="1:22" ht="12">
      <c r="A740" s="180"/>
      <c r="B740" s="181"/>
      <c r="C740" s="180"/>
      <c r="D740" s="181"/>
      <c r="E740" s="181"/>
      <c r="F740" s="181"/>
      <c r="G740" s="181"/>
      <c r="H740" s="181"/>
      <c r="I740" s="181"/>
      <c r="J740" s="181"/>
      <c r="K740" s="181"/>
      <c r="L740" s="181"/>
      <c r="M740" s="181"/>
      <c r="N740" s="181"/>
      <c r="O740" s="181"/>
      <c r="P740" s="181"/>
      <c r="Q740" s="181"/>
      <c r="R740" s="181"/>
      <c r="S740" s="181"/>
      <c r="T740" s="181"/>
      <c r="U740" s="181"/>
      <c r="V740" s="181"/>
    </row>
    <row r="741" spans="1:22" ht="12">
      <c r="A741" s="180"/>
      <c r="B741" s="181"/>
      <c r="C741" s="180"/>
      <c r="D741" s="181"/>
      <c r="E741" s="181"/>
      <c r="F741" s="181"/>
      <c r="G741" s="181"/>
      <c r="H741" s="181"/>
      <c r="I741" s="181"/>
      <c r="J741" s="181"/>
      <c r="K741" s="181"/>
      <c r="L741" s="181"/>
      <c r="M741" s="181"/>
      <c r="N741" s="181"/>
      <c r="O741" s="181"/>
      <c r="P741" s="181"/>
      <c r="Q741" s="181"/>
      <c r="R741" s="181"/>
      <c r="S741" s="181"/>
      <c r="T741" s="181"/>
      <c r="U741" s="181"/>
      <c r="V741" s="181"/>
    </row>
    <row r="742" spans="1:22" ht="12">
      <c r="A742" s="180"/>
      <c r="B742" s="181"/>
      <c r="C742" s="180"/>
      <c r="D742" s="181"/>
      <c r="E742" s="181"/>
      <c r="F742" s="181"/>
      <c r="G742" s="181"/>
      <c r="H742" s="181"/>
      <c r="I742" s="181"/>
      <c r="J742" s="181"/>
      <c r="K742" s="181"/>
      <c r="L742" s="181"/>
      <c r="M742" s="181"/>
      <c r="N742" s="181"/>
      <c r="O742" s="181"/>
      <c r="P742" s="181"/>
      <c r="Q742" s="181"/>
      <c r="R742" s="181"/>
      <c r="S742" s="181"/>
      <c r="T742" s="181"/>
      <c r="U742" s="181"/>
      <c r="V742" s="181"/>
    </row>
    <row r="743" spans="1:22" ht="12">
      <c r="A743" s="180"/>
      <c r="B743" s="181"/>
      <c r="C743" s="180"/>
      <c r="D743" s="181"/>
      <c r="E743" s="181"/>
      <c r="F743" s="181"/>
      <c r="G743" s="181"/>
      <c r="H743" s="181"/>
      <c r="I743" s="181"/>
      <c r="J743" s="181"/>
      <c r="K743" s="181"/>
      <c r="L743" s="181"/>
      <c r="M743" s="181"/>
      <c r="N743" s="181"/>
      <c r="O743" s="181"/>
      <c r="P743" s="181"/>
      <c r="Q743" s="181"/>
      <c r="R743" s="181"/>
      <c r="S743" s="181"/>
      <c r="T743" s="181"/>
      <c r="U743" s="181"/>
      <c r="V743" s="181"/>
    </row>
    <row r="744" spans="1:22" ht="12">
      <c r="A744" s="180"/>
      <c r="B744" s="181"/>
      <c r="C744" s="180"/>
      <c r="D744" s="181"/>
      <c r="E744" s="181"/>
      <c r="F744" s="181"/>
      <c r="G744" s="181"/>
      <c r="H744" s="181"/>
      <c r="I744" s="181"/>
      <c r="J744" s="181"/>
      <c r="K744" s="181"/>
      <c r="L744" s="181"/>
      <c r="M744" s="181"/>
      <c r="N744" s="181"/>
      <c r="O744" s="181"/>
      <c r="P744" s="181"/>
      <c r="Q744" s="181"/>
      <c r="R744" s="181"/>
      <c r="S744" s="181"/>
      <c r="T744" s="181"/>
      <c r="U744" s="181"/>
      <c r="V744" s="181"/>
    </row>
    <row r="745" spans="1:22" ht="12">
      <c r="A745" s="180"/>
      <c r="B745" s="181"/>
      <c r="C745" s="180"/>
      <c r="D745" s="181"/>
      <c r="E745" s="181"/>
      <c r="F745" s="181"/>
      <c r="G745" s="181"/>
      <c r="H745" s="181"/>
      <c r="I745" s="181"/>
      <c r="J745" s="181"/>
      <c r="K745" s="181"/>
      <c r="L745" s="181"/>
      <c r="M745" s="181"/>
      <c r="N745" s="181"/>
      <c r="O745" s="181"/>
      <c r="P745" s="181"/>
      <c r="Q745" s="181"/>
      <c r="R745" s="181"/>
      <c r="S745" s="181"/>
      <c r="T745" s="181"/>
      <c r="U745" s="181"/>
      <c r="V745" s="181"/>
    </row>
    <row r="746" spans="1:22" ht="12">
      <c r="A746" s="180"/>
      <c r="B746" s="181"/>
      <c r="C746" s="180"/>
      <c r="D746" s="181"/>
      <c r="E746" s="181"/>
      <c r="F746" s="181"/>
      <c r="G746" s="181"/>
      <c r="H746" s="181"/>
      <c r="I746" s="181"/>
      <c r="J746" s="181"/>
      <c r="K746" s="181"/>
      <c r="L746" s="181"/>
      <c r="M746" s="181"/>
      <c r="N746" s="181"/>
      <c r="O746" s="181"/>
      <c r="P746" s="181"/>
      <c r="Q746" s="181"/>
      <c r="R746" s="181"/>
      <c r="S746" s="181"/>
      <c r="T746" s="181"/>
      <c r="U746" s="181"/>
      <c r="V746" s="181"/>
    </row>
    <row r="747" spans="1:22" ht="12">
      <c r="A747" s="180"/>
      <c r="B747" s="181"/>
      <c r="C747" s="180"/>
      <c r="D747" s="181"/>
      <c r="E747" s="181"/>
      <c r="F747" s="181"/>
      <c r="G747" s="181"/>
      <c r="H747" s="181"/>
      <c r="I747" s="181"/>
      <c r="J747" s="181"/>
      <c r="K747" s="181"/>
      <c r="L747" s="181"/>
      <c r="M747" s="181"/>
      <c r="N747" s="181"/>
      <c r="O747" s="181"/>
      <c r="P747" s="181"/>
      <c r="Q747" s="181"/>
      <c r="R747" s="181"/>
      <c r="S747" s="181"/>
      <c r="T747" s="181"/>
      <c r="U747" s="181"/>
      <c r="V747" s="181"/>
    </row>
    <row r="748" spans="1:22" ht="12">
      <c r="A748" s="180"/>
      <c r="B748" s="181"/>
      <c r="C748" s="180"/>
      <c r="D748" s="181"/>
      <c r="E748" s="181"/>
      <c r="F748" s="181"/>
      <c r="G748" s="181"/>
      <c r="H748" s="181"/>
      <c r="I748" s="181"/>
      <c r="J748" s="181"/>
      <c r="K748" s="181"/>
      <c r="L748" s="181"/>
      <c r="M748" s="181"/>
      <c r="N748" s="181"/>
      <c r="O748" s="181"/>
      <c r="P748" s="181"/>
      <c r="Q748" s="181"/>
      <c r="R748" s="181"/>
      <c r="S748" s="181"/>
      <c r="T748" s="181"/>
      <c r="U748" s="181"/>
      <c r="V748" s="181"/>
    </row>
    <row r="749" spans="1:22" ht="12">
      <c r="A749" s="180"/>
      <c r="B749" s="181"/>
      <c r="C749" s="180"/>
      <c r="D749" s="181"/>
      <c r="E749" s="181"/>
      <c r="F749" s="181"/>
      <c r="G749" s="181"/>
      <c r="H749" s="181"/>
      <c r="I749" s="181"/>
      <c r="J749" s="181"/>
      <c r="K749" s="181"/>
      <c r="L749" s="181"/>
      <c r="M749" s="181"/>
      <c r="N749" s="181"/>
      <c r="O749" s="181"/>
      <c r="P749" s="181"/>
      <c r="Q749" s="181"/>
      <c r="R749" s="181"/>
      <c r="S749" s="181"/>
      <c r="T749" s="181"/>
      <c r="U749" s="181"/>
      <c r="V749" s="181"/>
    </row>
    <row r="750" spans="1:22" ht="12">
      <c r="A750" s="180"/>
      <c r="B750" s="181"/>
      <c r="C750" s="180"/>
      <c r="D750" s="181"/>
      <c r="E750" s="181"/>
      <c r="F750" s="181"/>
      <c r="G750" s="181"/>
      <c r="H750" s="181"/>
      <c r="I750" s="181"/>
      <c r="J750" s="181"/>
      <c r="K750" s="181"/>
      <c r="L750" s="181"/>
      <c r="M750" s="181"/>
      <c r="N750" s="181"/>
      <c r="O750" s="181"/>
      <c r="P750" s="181"/>
      <c r="Q750" s="181"/>
      <c r="R750" s="181"/>
      <c r="S750" s="181"/>
      <c r="T750" s="181"/>
      <c r="U750" s="181"/>
      <c r="V750" s="181"/>
    </row>
    <row r="751" spans="1:22" ht="12">
      <c r="A751" s="180"/>
      <c r="B751" s="181"/>
      <c r="C751" s="180"/>
      <c r="D751" s="181"/>
      <c r="E751" s="181"/>
      <c r="F751" s="181"/>
      <c r="G751" s="181"/>
      <c r="H751" s="181"/>
      <c r="I751" s="181"/>
      <c r="J751" s="181"/>
      <c r="K751" s="181"/>
      <c r="L751" s="181"/>
      <c r="M751" s="181"/>
      <c r="N751" s="181"/>
      <c r="O751" s="181"/>
      <c r="P751" s="181"/>
      <c r="Q751" s="181"/>
      <c r="R751" s="181"/>
      <c r="S751" s="181"/>
      <c r="T751" s="181"/>
      <c r="U751" s="181"/>
      <c r="V751" s="181"/>
    </row>
    <row r="752" spans="1:22" ht="12">
      <c r="A752" s="180"/>
      <c r="B752" s="181"/>
      <c r="C752" s="180"/>
      <c r="D752" s="181"/>
      <c r="E752" s="181"/>
      <c r="F752" s="181"/>
      <c r="G752" s="181"/>
      <c r="H752" s="181"/>
      <c r="I752" s="181"/>
      <c r="J752" s="181"/>
      <c r="K752" s="181"/>
      <c r="L752" s="181"/>
      <c r="M752" s="181"/>
      <c r="N752" s="181"/>
      <c r="O752" s="181"/>
      <c r="P752" s="181"/>
      <c r="Q752" s="181"/>
      <c r="R752" s="181"/>
      <c r="S752" s="181"/>
      <c r="T752" s="181"/>
      <c r="U752" s="181"/>
      <c r="V752" s="181"/>
    </row>
    <row r="753" spans="1:22" ht="12">
      <c r="A753" s="180"/>
      <c r="B753" s="181"/>
      <c r="C753" s="180"/>
      <c r="D753" s="181"/>
      <c r="E753" s="181"/>
      <c r="F753" s="181"/>
      <c r="G753" s="181"/>
      <c r="H753" s="181"/>
      <c r="I753" s="181"/>
      <c r="J753" s="181"/>
      <c r="K753" s="181"/>
      <c r="L753" s="181"/>
      <c r="M753" s="181"/>
      <c r="N753" s="181"/>
      <c r="O753" s="181"/>
      <c r="P753" s="181"/>
      <c r="Q753" s="181"/>
      <c r="R753" s="181"/>
      <c r="S753" s="181"/>
      <c r="T753" s="181"/>
      <c r="U753" s="181"/>
      <c r="V753" s="181"/>
    </row>
    <row r="754" spans="1:22" ht="12">
      <c r="A754" s="180"/>
      <c r="B754" s="181"/>
      <c r="C754" s="180"/>
      <c r="D754" s="181"/>
      <c r="E754" s="181"/>
      <c r="F754" s="181"/>
      <c r="G754" s="181"/>
      <c r="H754" s="181"/>
      <c r="I754" s="181"/>
      <c r="J754" s="181"/>
      <c r="K754" s="181"/>
      <c r="L754" s="181"/>
      <c r="M754" s="181"/>
      <c r="N754" s="181"/>
      <c r="O754" s="181"/>
      <c r="P754" s="181"/>
      <c r="Q754" s="181"/>
      <c r="R754" s="181"/>
      <c r="S754" s="181"/>
      <c r="T754" s="181"/>
      <c r="U754" s="181"/>
      <c r="V754" s="181"/>
    </row>
    <row r="755" spans="1:22" ht="12">
      <c r="A755" s="180"/>
      <c r="B755" s="181"/>
      <c r="C755" s="180"/>
      <c r="D755" s="181"/>
      <c r="E755" s="181"/>
      <c r="F755" s="181"/>
      <c r="G755" s="181"/>
      <c r="H755" s="181"/>
      <c r="I755" s="181"/>
      <c r="J755" s="181"/>
      <c r="K755" s="181"/>
      <c r="L755" s="181"/>
      <c r="M755" s="181"/>
      <c r="N755" s="181"/>
      <c r="O755" s="181"/>
      <c r="P755" s="181"/>
      <c r="Q755" s="181"/>
      <c r="R755" s="181"/>
      <c r="S755" s="181"/>
      <c r="T755" s="181"/>
      <c r="U755" s="181"/>
      <c r="V755" s="181"/>
    </row>
    <row r="756" spans="1:22" ht="12">
      <c r="A756" s="180"/>
      <c r="B756" s="181"/>
      <c r="C756" s="180"/>
      <c r="D756" s="181"/>
      <c r="E756" s="181"/>
      <c r="F756" s="181"/>
      <c r="G756" s="181"/>
      <c r="H756" s="181"/>
      <c r="I756" s="181"/>
      <c r="J756" s="181"/>
      <c r="K756" s="181"/>
      <c r="L756" s="181"/>
      <c r="M756" s="181"/>
      <c r="N756" s="181"/>
      <c r="O756" s="181"/>
      <c r="P756" s="181"/>
      <c r="Q756" s="181"/>
      <c r="R756" s="181"/>
      <c r="S756" s="181"/>
      <c r="T756" s="181"/>
      <c r="U756" s="181"/>
      <c r="V756" s="181"/>
    </row>
    <row r="757" spans="1:22" ht="12">
      <c r="A757" s="180"/>
      <c r="B757" s="181"/>
      <c r="C757" s="180"/>
      <c r="D757" s="181"/>
      <c r="E757" s="181"/>
      <c r="F757" s="181"/>
      <c r="G757" s="181"/>
      <c r="H757" s="181"/>
      <c r="I757" s="181"/>
      <c r="J757" s="181"/>
      <c r="K757" s="181"/>
      <c r="L757" s="181"/>
      <c r="M757" s="181"/>
      <c r="N757" s="181"/>
      <c r="O757" s="181"/>
      <c r="P757" s="181"/>
      <c r="Q757" s="181"/>
      <c r="R757" s="181"/>
      <c r="S757" s="181"/>
      <c r="T757" s="181"/>
      <c r="U757" s="181"/>
      <c r="V757" s="181"/>
    </row>
    <row r="758" spans="1:22" ht="12">
      <c r="A758" s="180"/>
      <c r="B758" s="181"/>
      <c r="C758" s="180"/>
      <c r="D758" s="181"/>
      <c r="E758" s="181"/>
      <c r="F758" s="181"/>
      <c r="G758" s="181"/>
      <c r="H758" s="181"/>
      <c r="I758" s="181"/>
      <c r="J758" s="181"/>
      <c r="K758" s="181"/>
      <c r="L758" s="181"/>
      <c r="M758" s="181"/>
      <c r="N758" s="181"/>
      <c r="O758" s="181"/>
      <c r="P758" s="181"/>
      <c r="Q758" s="181"/>
      <c r="R758" s="181"/>
      <c r="S758" s="181"/>
      <c r="T758" s="181"/>
      <c r="U758" s="181"/>
      <c r="V758" s="181"/>
    </row>
    <row r="759" spans="1:22" ht="12">
      <c r="A759" s="180"/>
      <c r="B759" s="181"/>
      <c r="C759" s="180"/>
      <c r="D759" s="181"/>
      <c r="E759" s="181"/>
      <c r="F759" s="181"/>
      <c r="G759" s="181"/>
      <c r="H759" s="181"/>
      <c r="I759" s="181"/>
      <c r="J759" s="181"/>
      <c r="K759" s="181"/>
      <c r="L759" s="181"/>
      <c r="M759" s="181"/>
      <c r="N759" s="181"/>
      <c r="O759" s="181"/>
      <c r="P759" s="181"/>
      <c r="Q759" s="181"/>
      <c r="R759" s="181"/>
      <c r="S759" s="181"/>
      <c r="T759" s="181"/>
      <c r="U759" s="181"/>
      <c r="V759" s="181"/>
    </row>
    <row r="760" spans="1:22" ht="12">
      <c r="A760" s="180"/>
      <c r="B760" s="181"/>
      <c r="C760" s="180"/>
      <c r="D760" s="181"/>
      <c r="E760" s="181"/>
      <c r="F760" s="181"/>
      <c r="G760" s="181"/>
      <c r="H760" s="181"/>
      <c r="I760" s="181"/>
      <c r="J760" s="181"/>
      <c r="K760" s="181"/>
      <c r="L760" s="181"/>
      <c r="M760" s="181"/>
      <c r="N760" s="181"/>
      <c r="O760" s="181"/>
      <c r="P760" s="181"/>
      <c r="Q760" s="181"/>
      <c r="R760" s="181"/>
      <c r="S760" s="181"/>
      <c r="T760" s="181"/>
      <c r="U760" s="181"/>
      <c r="V760" s="181"/>
    </row>
    <row r="761" spans="1:22" ht="12">
      <c r="A761" s="180"/>
      <c r="B761" s="181"/>
      <c r="C761" s="180"/>
      <c r="D761" s="181"/>
      <c r="E761" s="181"/>
      <c r="F761" s="181"/>
      <c r="G761" s="181"/>
      <c r="H761" s="181"/>
      <c r="I761" s="181"/>
      <c r="J761" s="181"/>
      <c r="K761" s="181"/>
      <c r="L761" s="181"/>
      <c r="M761" s="181"/>
      <c r="N761" s="181"/>
      <c r="O761" s="181"/>
      <c r="P761" s="181"/>
      <c r="Q761" s="181"/>
      <c r="R761" s="181"/>
      <c r="S761" s="181"/>
      <c r="T761" s="181"/>
      <c r="U761" s="181"/>
      <c r="V761" s="181"/>
    </row>
    <row r="762" spans="1:22" ht="12">
      <c r="A762" s="180"/>
      <c r="B762" s="181"/>
      <c r="C762" s="180"/>
      <c r="D762" s="181"/>
      <c r="E762" s="181"/>
      <c r="F762" s="181"/>
      <c r="G762" s="181"/>
      <c r="H762" s="181"/>
      <c r="I762" s="181"/>
      <c r="J762" s="181"/>
      <c r="K762" s="181"/>
      <c r="L762" s="181"/>
      <c r="M762" s="181"/>
      <c r="N762" s="181"/>
      <c r="O762" s="181"/>
      <c r="P762" s="181"/>
      <c r="Q762" s="181"/>
      <c r="R762" s="181"/>
      <c r="S762" s="181"/>
      <c r="T762" s="181"/>
      <c r="U762" s="181"/>
      <c r="V762" s="181"/>
    </row>
    <row r="763" spans="1:22" ht="12">
      <c r="A763" s="180"/>
      <c r="B763" s="181"/>
      <c r="C763" s="180"/>
      <c r="D763" s="181"/>
      <c r="E763" s="181"/>
      <c r="F763" s="181"/>
      <c r="G763" s="181"/>
      <c r="H763" s="181"/>
      <c r="I763" s="181"/>
      <c r="J763" s="181"/>
      <c r="K763" s="181"/>
      <c r="L763" s="181"/>
      <c r="M763" s="181"/>
      <c r="N763" s="181"/>
      <c r="O763" s="181"/>
      <c r="P763" s="181"/>
      <c r="Q763" s="181"/>
      <c r="R763" s="181"/>
      <c r="S763" s="181"/>
      <c r="T763" s="181"/>
      <c r="U763" s="181"/>
      <c r="V763" s="181"/>
    </row>
    <row r="764" spans="1:22" ht="12">
      <c r="A764" s="180"/>
      <c r="B764" s="181"/>
      <c r="C764" s="180"/>
      <c r="D764" s="181"/>
      <c r="E764" s="181"/>
      <c r="F764" s="181"/>
      <c r="G764" s="181"/>
      <c r="H764" s="181"/>
      <c r="I764" s="181"/>
      <c r="J764" s="181"/>
      <c r="K764" s="181"/>
      <c r="L764" s="181"/>
      <c r="M764" s="181"/>
      <c r="N764" s="181"/>
      <c r="O764" s="181"/>
      <c r="P764" s="181"/>
      <c r="Q764" s="181"/>
      <c r="R764" s="181"/>
      <c r="S764" s="181"/>
      <c r="T764" s="181"/>
      <c r="U764" s="181"/>
      <c r="V764" s="181"/>
    </row>
    <row r="765" spans="1:22" ht="12">
      <c r="A765" s="180"/>
      <c r="B765" s="181"/>
      <c r="C765" s="180"/>
      <c r="D765" s="181"/>
      <c r="E765" s="181"/>
      <c r="F765" s="181"/>
      <c r="G765" s="181"/>
      <c r="H765" s="181"/>
      <c r="I765" s="181"/>
      <c r="J765" s="181"/>
      <c r="K765" s="181"/>
      <c r="L765" s="181"/>
      <c r="M765" s="181"/>
      <c r="N765" s="181"/>
      <c r="O765" s="181"/>
      <c r="P765" s="181"/>
      <c r="Q765" s="181"/>
      <c r="R765" s="181"/>
      <c r="S765" s="181"/>
      <c r="T765" s="181"/>
      <c r="U765" s="181"/>
      <c r="V765" s="181"/>
    </row>
    <row r="766" spans="1:22" ht="12">
      <c r="A766" s="180"/>
      <c r="B766" s="181"/>
      <c r="C766" s="180"/>
      <c r="D766" s="181"/>
      <c r="E766" s="181"/>
      <c r="F766" s="181"/>
      <c r="G766" s="181"/>
      <c r="H766" s="181"/>
      <c r="I766" s="181"/>
      <c r="J766" s="181"/>
      <c r="K766" s="181"/>
      <c r="L766" s="181"/>
      <c r="M766" s="181"/>
      <c r="N766" s="181"/>
      <c r="O766" s="181"/>
      <c r="P766" s="181"/>
      <c r="Q766" s="181"/>
      <c r="R766" s="181"/>
      <c r="S766" s="181"/>
      <c r="T766" s="181"/>
      <c r="U766" s="181"/>
      <c r="V766" s="181"/>
    </row>
    <row r="767" spans="1:22" ht="12">
      <c r="A767" s="180"/>
      <c r="B767" s="181"/>
      <c r="C767" s="180"/>
      <c r="D767" s="181"/>
      <c r="E767" s="181"/>
      <c r="F767" s="181"/>
      <c r="G767" s="181"/>
      <c r="H767" s="181"/>
      <c r="I767" s="181"/>
      <c r="J767" s="181"/>
      <c r="K767" s="181"/>
      <c r="L767" s="181"/>
      <c r="M767" s="181"/>
      <c r="N767" s="181"/>
      <c r="O767" s="181"/>
      <c r="P767" s="181"/>
      <c r="Q767" s="181"/>
      <c r="R767" s="181"/>
      <c r="S767" s="181"/>
      <c r="T767" s="181"/>
      <c r="U767" s="181"/>
      <c r="V767" s="181"/>
    </row>
    <row r="768" spans="1:22" ht="12">
      <c r="A768" s="180"/>
      <c r="B768" s="181"/>
      <c r="C768" s="180"/>
      <c r="D768" s="181"/>
      <c r="E768" s="181"/>
      <c r="F768" s="181"/>
      <c r="G768" s="181"/>
      <c r="H768" s="181"/>
      <c r="I768" s="181"/>
      <c r="J768" s="181"/>
      <c r="K768" s="181"/>
      <c r="L768" s="181"/>
      <c r="M768" s="181"/>
      <c r="N768" s="181"/>
      <c r="O768" s="181"/>
      <c r="P768" s="181"/>
      <c r="Q768" s="181"/>
      <c r="R768" s="181"/>
      <c r="S768" s="181"/>
      <c r="T768" s="181"/>
      <c r="U768" s="181"/>
      <c r="V768" s="181"/>
    </row>
    <row r="769" spans="1:22" ht="12">
      <c r="A769" s="180"/>
      <c r="B769" s="181"/>
      <c r="C769" s="180"/>
      <c r="D769" s="181"/>
      <c r="E769" s="181"/>
      <c r="F769" s="181"/>
      <c r="G769" s="181"/>
      <c r="H769" s="181"/>
      <c r="I769" s="181"/>
      <c r="J769" s="181"/>
      <c r="K769" s="181"/>
      <c r="L769" s="181"/>
      <c r="M769" s="181"/>
      <c r="N769" s="181"/>
      <c r="O769" s="181"/>
      <c r="P769" s="181"/>
      <c r="Q769" s="181"/>
      <c r="R769" s="181"/>
      <c r="S769" s="181"/>
      <c r="T769" s="181"/>
      <c r="U769" s="181"/>
      <c r="V769" s="181"/>
    </row>
    <row r="770" spans="1:22" ht="12">
      <c r="A770" s="180"/>
      <c r="B770" s="181"/>
      <c r="C770" s="180"/>
      <c r="D770" s="181"/>
      <c r="E770" s="181"/>
      <c r="F770" s="181"/>
      <c r="G770" s="181"/>
      <c r="H770" s="181"/>
      <c r="I770" s="181"/>
      <c r="J770" s="181"/>
      <c r="K770" s="181"/>
      <c r="L770" s="181"/>
      <c r="M770" s="181"/>
      <c r="N770" s="181"/>
      <c r="O770" s="181"/>
      <c r="P770" s="181"/>
      <c r="Q770" s="181"/>
      <c r="R770" s="181"/>
      <c r="S770" s="181"/>
      <c r="T770" s="181"/>
      <c r="U770" s="181"/>
      <c r="V770" s="181"/>
    </row>
    <row r="771" spans="1:22" ht="12">
      <c r="A771" s="180"/>
      <c r="B771" s="181"/>
      <c r="C771" s="180"/>
      <c r="D771" s="181"/>
      <c r="E771" s="181"/>
      <c r="F771" s="181"/>
      <c r="G771" s="181"/>
      <c r="H771" s="181"/>
      <c r="I771" s="181"/>
      <c r="J771" s="181"/>
      <c r="K771" s="181"/>
      <c r="L771" s="181"/>
      <c r="M771" s="181"/>
      <c r="N771" s="181"/>
      <c r="O771" s="181"/>
      <c r="P771" s="181"/>
      <c r="Q771" s="181"/>
      <c r="R771" s="181"/>
      <c r="S771" s="181"/>
      <c r="T771" s="181"/>
      <c r="U771" s="181"/>
      <c r="V771" s="181"/>
    </row>
    <row r="772" spans="1:22" ht="12">
      <c r="A772" s="180"/>
      <c r="B772" s="181"/>
      <c r="C772" s="180"/>
      <c r="D772" s="181"/>
      <c r="E772" s="181"/>
      <c r="F772" s="181"/>
      <c r="G772" s="181"/>
      <c r="H772" s="181"/>
      <c r="I772" s="181"/>
      <c r="J772" s="181"/>
      <c r="K772" s="181"/>
      <c r="L772" s="181"/>
      <c r="M772" s="181"/>
      <c r="N772" s="181"/>
      <c r="O772" s="181"/>
      <c r="P772" s="181"/>
      <c r="Q772" s="181"/>
      <c r="R772" s="181"/>
      <c r="S772" s="181"/>
      <c r="T772" s="181"/>
      <c r="U772" s="181"/>
      <c r="V772" s="181"/>
    </row>
    <row r="773" spans="1:22" ht="12">
      <c r="A773" s="180"/>
      <c r="B773" s="181"/>
      <c r="C773" s="180"/>
      <c r="D773" s="181"/>
      <c r="E773" s="181"/>
      <c r="F773" s="181"/>
      <c r="G773" s="181"/>
      <c r="H773" s="181"/>
      <c r="I773" s="181"/>
      <c r="J773" s="181"/>
      <c r="K773" s="181"/>
      <c r="L773" s="181"/>
      <c r="M773" s="181"/>
      <c r="N773" s="181"/>
      <c r="O773" s="181"/>
      <c r="P773" s="181"/>
      <c r="Q773" s="181"/>
      <c r="R773" s="181"/>
      <c r="S773" s="181"/>
      <c r="T773" s="181"/>
      <c r="U773" s="181"/>
      <c r="V773" s="181"/>
    </row>
    <row r="774" spans="1:22" ht="12">
      <c r="A774" s="180"/>
      <c r="B774" s="181"/>
      <c r="C774" s="180"/>
      <c r="D774" s="181"/>
      <c r="E774" s="181"/>
      <c r="F774" s="181"/>
      <c r="G774" s="181"/>
      <c r="H774" s="181"/>
      <c r="I774" s="181"/>
      <c r="J774" s="181"/>
      <c r="K774" s="181"/>
      <c r="L774" s="181"/>
      <c r="M774" s="181"/>
      <c r="N774" s="181"/>
      <c r="O774" s="181"/>
      <c r="P774" s="181"/>
      <c r="Q774" s="181"/>
      <c r="R774" s="181"/>
      <c r="S774" s="181"/>
      <c r="T774" s="181"/>
      <c r="U774" s="181"/>
      <c r="V774" s="181"/>
    </row>
    <row r="775" spans="1:22" ht="12">
      <c r="A775" s="180"/>
      <c r="B775" s="181"/>
      <c r="C775" s="180"/>
      <c r="D775" s="181"/>
      <c r="E775" s="181"/>
      <c r="F775" s="181"/>
      <c r="G775" s="181"/>
      <c r="H775" s="181"/>
      <c r="I775" s="181"/>
      <c r="J775" s="181"/>
      <c r="K775" s="181"/>
      <c r="L775" s="181"/>
      <c r="M775" s="181"/>
      <c r="N775" s="181"/>
      <c r="O775" s="181"/>
      <c r="P775" s="181"/>
      <c r="Q775" s="181"/>
      <c r="R775" s="181"/>
      <c r="S775" s="181"/>
      <c r="T775" s="181"/>
      <c r="U775" s="181"/>
      <c r="V775" s="181"/>
    </row>
    <row r="776" spans="1:22" ht="12">
      <c r="A776" s="180"/>
      <c r="B776" s="181"/>
      <c r="C776" s="180"/>
      <c r="D776" s="181"/>
      <c r="E776" s="181"/>
      <c r="F776" s="181"/>
      <c r="G776" s="181"/>
      <c r="H776" s="181"/>
      <c r="I776" s="181"/>
      <c r="J776" s="181"/>
      <c r="K776" s="181"/>
      <c r="L776" s="181"/>
      <c r="M776" s="181"/>
      <c r="N776" s="181"/>
      <c r="O776" s="181"/>
      <c r="P776" s="181"/>
      <c r="Q776" s="181"/>
      <c r="R776" s="181"/>
      <c r="S776" s="181"/>
      <c r="T776" s="181"/>
      <c r="U776" s="181"/>
      <c r="V776" s="181"/>
    </row>
    <row r="777" spans="1:22" ht="12">
      <c r="A777" s="180"/>
      <c r="B777" s="181"/>
      <c r="C777" s="180"/>
      <c r="D777" s="181"/>
      <c r="E777" s="181"/>
      <c r="F777" s="181"/>
      <c r="G777" s="181"/>
      <c r="H777" s="181"/>
      <c r="I777" s="181"/>
      <c r="J777" s="181"/>
      <c r="K777" s="181"/>
      <c r="L777" s="181"/>
      <c r="M777" s="181"/>
      <c r="N777" s="181"/>
      <c r="O777" s="181"/>
      <c r="P777" s="181"/>
      <c r="Q777" s="181"/>
      <c r="R777" s="181"/>
      <c r="S777" s="181"/>
      <c r="T777" s="181"/>
      <c r="U777" s="181"/>
      <c r="V777" s="181"/>
    </row>
    <row r="778" spans="1:22" ht="12">
      <c r="A778" s="180"/>
      <c r="B778" s="181"/>
      <c r="C778" s="180"/>
      <c r="D778" s="181"/>
      <c r="E778" s="181"/>
      <c r="F778" s="181"/>
      <c r="G778" s="181"/>
      <c r="H778" s="181"/>
      <c r="I778" s="181"/>
      <c r="J778" s="181"/>
      <c r="K778" s="181"/>
      <c r="L778" s="181"/>
      <c r="M778" s="181"/>
      <c r="N778" s="181"/>
      <c r="O778" s="181"/>
      <c r="P778" s="181"/>
      <c r="Q778" s="181"/>
      <c r="R778" s="181"/>
      <c r="S778" s="181"/>
      <c r="T778" s="181"/>
      <c r="U778" s="181"/>
      <c r="V778" s="181"/>
    </row>
    <row r="779" spans="1:22" ht="12">
      <c r="A779" s="180"/>
      <c r="B779" s="181"/>
      <c r="C779" s="180"/>
      <c r="D779" s="181"/>
      <c r="E779" s="181"/>
      <c r="F779" s="181"/>
      <c r="G779" s="181"/>
      <c r="H779" s="181"/>
      <c r="I779" s="181"/>
      <c r="J779" s="181"/>
      <c r="K779" s="181"/>
      <c r="L779" s="181"/>
      <c r="M779" s="181"/>
      <c r="N779" s="181"/>
      <c r="O779" s="181"/>
      <c r="P779" s="181"/>
      <c r="Q779" s="181"/>
      <c r="R779" s="181"/>
      <c r="S779" s="181"/>
      <c r="T779" s="181"/>
      <c r="U779" s="181"/>
      <c r="V779" s="181"/>
    </row>
    <row r="780" spans="1:22" ht="12">
      <c r="A780" s="180"/>
      <c r="B780" s="181"/>
      <c r="C780" s="180"/>
      <c r="D780" s="181"/>
      <c r="E780" s="181"/>
      <c r="F780" s="181"/>
      <c r="G780" s="181"/>
      <c r="H780" s="181"/>
      <c r="I780" s="181"/>
      <c r="J780" s="181"/>
      <c r="K780" s="181"/>
      <c r="L780" s="181"/>
      <c r="M780" s="181"/>
      <c r="N780" s="181"/>
      <c r="O780" s="181"/>
      <c r="P780" s="181"/>
      <c r="Q780" s="181"/>
      <c r="R780" s="181"/>
      <c r="S780" s="181"/>
      <c r="T780" s="181"/>
      <c r="U780" s="181"/>
      <c r="V780" s="181"/>
    </row>
    <row r="781" spans="1:22" ht="12">
      <c r="A781" s="180"/>
      <c r="B781" s="181"/>
      <c r="C781" s="180"/>
      <c r="D781" s="181"/>
      <c r="E781" s="181"/>
      <c r="F781" s="181"/>
      <c r="G781" s="181"/>
      <c r="H781" s="181"/>
      <c r="I781" s="181"/>
      <c r="J781" s="181"/>
      <c r="K781" s="181"/>
      <c r="L781" s="181"/>
      <c r="M781" s="181"/>
      <c r="N781" s="181"/>
      <c r="O781" s="181"/>
      <c r="P781" s="181"/>
      <c r="Q781" s="181"/>
      <c r="R781" s="181"/>
      <c r="S781" s="181"/>
      <c r="T781" s="181"/>
      <c r="U781" s="181"/>
      <c r="V781" s="181"/>
    </row>
    <row r="782" spans="1:22" ht="12">
      <c r="A782" s="180"/>
      <c r="B782" s="181"/>
      <c r="C782" s="180"/>
      <c r="D782" s="181"/>
      <c r="E782" s="181"/>
      <c r="F782" s="181"/>
      <c r="G782" s="181"/>
      <c r="H782" s="181"/>
      <c r="I782" s="181"/>
      <c r="J782" s="181"/>
      <c r="K782" s="181"/>
      <c r="L782" s="181"/>
      <c r="M782" s="181"/>
      <c r="N782" s="181"/>
      <c r="O782" s="181"/>
      <c r="P782" s="181"/>
      <c r="Q782" s="181"/>
      <c r="R782" s="181"/>
      <c r="S782" s="181"/>
      <c r="T782" s="181"/>
      <c r="U782" s="181"/>
      <c r="V782" s="181"/>
    </row>
    <row r="783" spans="1:22" ht="12">
      <c r="A783" s="180"/>
      <c r="B783" s="181"/>
      <c r="C783" s="180"/>
      <c r="D783" s="181"/>
      <c r="E783" s="181"/>
      <c r="F783" s="181"/>
      <c r="G783" s="181"/>
      <c r="H783" s="181"/>
      <c r="I783" s="181"/>
      <c r="J783" s="181"/>
      <c r="K783" s="181"/>
      <c r="L783" s="181"/>
      <c r="M783" s="181"/>
      <c r="N783" s="181"/>
      <c r="O783" s="181"/>
      <c r="P783" s="181"/>
      <c r="Q783" s="181"/>
      <c r="R783" s="181"/>
      <c r="S783" s="181"/>
      <c r="T783" s="181"/>
      <c r="U783" s="181"/>
      <c r="V783" s="181"/>
    </row>
    <row r="784" spans="1:22" ht="12">
      <c r="A784" s="180"/>
      <c r="B784" s="181"/>
      <c r="C784" s="180"/>
      <c r="D784" s="181"/>
      <c r="E784" s="181"/>
      <c r="F784" s="181"/>
      <c r="G784" s="181"/>
      <c r="H784" s="181"/>
      <c r="I784" s="181"/>
      <c r="J784" s="181"/>
      <c r="K784" s="181"/>
      <c r="L784" s="181"/>
      <c r="M784" s="181"/>
      <c r="N784" s="181"/>
      <c r="O784" s="181"/>
      <c r="P784" s="181"/>
      <c r="Q784" s="181"/>
      <c r="R784" s="181"/>
      <c r="S784" s="181"/>
      <c r="T784" s="181"/>
      <c r="U784" s="181"/>
      <c r="V784" s="181"/>
    </row>
    <row r="785" spans="1:22" ht="12">
      <c r="A785" s="180"/>
      <c r="B785" s="181"/>
      <c r="C785" s="180"/>
      <c r="D785" s="181"/>
      <c r="E785" s="181"/>
      <c r="F785" s="181"/>
      <c r="G785" s="181"/>
      <c r="H785" s="181"/>
      <c r="I785" s="181"/>
      <c r="J785" s="181"/>
      <c r="K785" s="181"/>
      <c r="L785" s="181"/>
      <c r="M785" s="181"/>
      <c r="N785" s="181"/>
      <c r="O785" s="181"/>
      <c r="P785" s="181"/>
      <c r="Q785" s="181"/>
      <c r="R785" s="181"/>
      <c r="S785" s="181"/>
      <c r="T785" s="181"/>
      <c r="U785" s="181"/>
      <c r="V785" s="181"/>
    </row>
    <row r="786" spans="1:22" ht="12">
      <c r="A786" s="180"/>
      <c r="B786" s="181"/>
      <c r="C786" s="180"/>
      <c r="D786" s="181"/>
      <c r="E786" s="181"/>
      <c r="F786" s="181"/>
      <c r="G786" s="181"/>
      <c r="H786" s="181"/>
      <c r="I786" s="181"/>
      <c r="J786" s="181"/>
      <c r="K786" s="181"/>
      <c r="L786" s="181"/>
      <c r="M786" s="181"/>
      <c r="N786" s="181"/>
      <c r="O786" s="181"/>
      <c r="P786" s="181"/>
      <c r="Q786" s="181"/>
      <c r="R786" s="181"/>
      <c r="S786" s="181"/>
      <c r="T786" s="181"/>
      <c r="U786" s="181"/>
      <c r="V786" s="181"/>
    </row>
    <row r="787" spans="1:22" ht="12">
      <c r="A787" s="180"/>
      <c r="B787" s="181"/>
      <c r="C787" s="180"/>
      <c r="D787" s="181"/>
      <c r="E787" s="181"/>
      <c r="F787" s="181"/>
      <c r="G787" s="181"/>
      <c r="H787" s="181"/>
      <c r="I787" s="181"/>
      <c r="J787" s="181"/>
      <c r="K787" s="181"/>
      <c r="L787" s="181"/>
      <c r="M787" s="181"/>
      <c r="N787" s="181"/>
      <c r="O787" s="181"/>
      <c r="P787" s="181"/>
      <c r="Q787" s="181"/>
      <c r="R787" s="181"/>
      <c r="S787" s="181"/>
      <c r="T787" s="181"/>
      <c r="U787" s="181"/>
      <c r="V787" s="181"/>
    </row>
    <row r="788" spans="1:22" ht="12">
      <c r="A788" s="180"/>
      <c r="B788" s="181"/>
      <c r="C788" s="180"/>
      <c r="D788" s="181"/>
      <c r="E788" s="181"/>
      <c r="F788" s="181"/>
      <c r="G788" s="181"/>
      <c r="H788" s="181"/>
      <c r="I788" s="181"/>
      <c r="J788" s="181"/>
      <c r="K788" s="181"/>
      <c r="L788" s="181"/>
      <c r="M788" s="181"/>
      <c r="N788" s="181"/>
      <c r="O788" s="181"/>
      <c r="P788" s="181"/>
      <c r="Q788" s="181"/>
      <c r="R788" s="181"/>
      <c r="S788" s="181"/>
      <c r="T788" s="181"/>
      <c r="U788" s="181"/>
      <c r="V788" s="181"/>
    </row>
    <row r="789" spans="1:22" ht="12">
      <c r="A789" s="180"/>
      <c r="B789" s="181"/>
      <c r="C789" s="180"/>
      <c r="D789" s="181"/>
      <c r="E789" s="181"/>
      <c r="F789" s="181"/>
      <c r="G789" s="181"/>
      <c r="H789" s="181"/>
      <c r="I789" s="181"/>
      <c r="J789" s="181"/>
      <c r="K789" s="181"/>
      <c r="L789" s="181"/>
      <c r="M789" s="181"/>
      <c r="N789" s="181"/>
      <c r="O789" s="181"/>
      <c r="P789" s="181"/>
      <c r="Q789" s="181"/>
      <c r="R789" s="181"/>
      <c r="S789" s="181"/>
      <c r="T789" s="181"/>
      <c r="U789" s="181"/>
      <c r="V789" s="181"/>
    </row>
    <row r="790" spans="1:22" ht="12">
      <c r="A790" s="180"/>
      <c r="B790" s="181"/>
      <c r="C790" s="180"/>
      <c r="D790" s="181"/>
      <c r="E790" s="181"/>
      <c r="F790" s="181"/>
      <c r="G790" s="181"/>
      <c r="H790" s="181"/>
      <c r="I790" s="181"/>
      <c r="J790" s="181"/>
      <c r="K790" s="181"/>
      <c r="L790" s="181"/>
      <c r="M790" s="181"/>
      <c r="N790" s="181"/>
      <c r="O790" s="181"/>
      <c r="P790" s="181"/>
      <c r="Q790" s="181"/>
      <c r="R790" s="181"/>
      <c r="S790" s="181"/>
      <c r="T790" s="181"/>
      <c r="U790" s="181"/>
      <c r="V790" s="181"/>
    </row>
    <row r="791" spans="1:22" ht="12">
      <c r="A791" s="180"/>
      <c r="B791" s="181"/>
      <c r="C791" s="180"/>
      <c r="D791" s="181"/>
      <c r="E791" s="181"/>
      <c r="F791" s="181"/>
      <c r="G791" s="181"/>
      <c r="H791" s="181"/>
      <c r="I791" s="181"/>
      <c r="J791" s="181"/>
      <c r="K791" s="181"/>
      <c r="L791" s="181"/>
      <c r="M791" s="181"/>
      <c r="N791" s="181"/>
      <c r="O791" s="181"/>
      <c r="P791" s="181"/>
      <c r="Q791" s="181"/>
      <c r="R791" s="181"/>
      <c r="S791" s="181"/>
      <c r="T791" s="181"/>
      <c r="U791" s="181"/>
      <c r="V791" s="181"/>
    </row>
    <row r="792" spans="1:22" ht="12">
      <c r="A792" s="180"/>
      <c r="B792" s="181"/>
      <c r="C792" s="180"/>
      <c r="D792" s="181"/>
      <c r="E792" s="181"/>
      <c r="F792" s="181"/>
      <c r="G792" s="181"/>
      <c r="H792" s="181"/>
      <c r="I792" s="181"/>
      <c r="J792" s="181"/>
      <c r="K792" s="181"/>
      <c r="L792" s="181"/>
      <c r="M792" s="181"/>
      <c r="N792" s="181"/>
      <c r="O792" s="181"/>
      <c r="P792" s="181"/>
      <c r="Q792" s="181"/>
      <c r="R792" s="181"/>
      <c r="S792" s="181"/>
      <c r="T792" s="181"/>
      <c r="U792" s="181"/>
      <c r="V792" s="181"/>
    </row>
    <row r="793" spans="1:22" ht="12">
      <c r="A793" s="180"/>
      <c r="B793" s="181"/>
      <c r="C793" s="180"/>
      <c r="D793" s="181"/>
      <c r="E793" s="181"/>
      <c r="F793" s="181"/>
      <c r="G793" s="181"/>
      <c r="H793" s="181"/>
      <c r="I793" s="181"/>
      <c r="J793" s="181"/>
      <c r="K793" s="181"/>
      <c r="L793" s="181"/>
      <c r="M793" s="181"/>
      <c r="N793" s="181"/>
      <c r="O793" s="181"/>
      <c r="P793" s="181"/>
      <c r="Q793" s="181"/>
      <c r="R793" s="181"/>
      <c r="S793" s="181"/>
      <c r="T793" s="181"/>
      <c r="U793" s="181"/>
      <c r="V793" s="181"/>
    </row>
    <row r="794" spans="1:22" ht="12">
      <c r="A794" s="180"/>
      <c r="B794" s="181"/>
      <c r="C794" s="180"/>
      <c r="D794" s="181"/>
      <c r="E794" s="181"/>
      <c r="F794" s="181"/>
      <c r="G794" s="181"/>
      <c r="H794" s="181"/>
      <c r="I794" s="181"/>
      <c r="J794" s="181"/>
      <c r="K794" s="181"/>
      <c r="L794" s="181"/>
      <c r="M794" s="181"/>
      <c r="N794" s="181"/>
      <c r="O794" s="181"/>
      <c r="P794" s="181"/>
      <c r="Q794" s="181"/>
      <c r="R794" s="181"/>
      <c r="S794" s="181"/>
      <c r="T794" s="181"/>
      <c r="U794" s="181"/>
      <c r="V794" s="181"/>
    </row>
    <row r="795" spans="1:22" ht="12">
      <c r="A795" s="180"/>
      <c r="B795" s="181"/>
      <c r="C795" s="180"/>
      <c r="D795" s="181"/>
      <c r="E795" s="181"/>
      <c r="F795" s="181"/>
      <c r="G795" s="181"/>
      <c r="H795" s="181"/>
      <c r="I795" s="181"/>
      <c r="J795" s="181"/>
      <c r="K795" s="181"/>
      <c r="L795" s="181"/>
      <c r="M795" s="181"/>
      <c r="N795" s="181"/>
      <c r="O795" s="181"/>
      <c r="P795" s="181"/>
      <c r="Q795" s="181"/>
      <c r="R795" s="181"/>
      <c r="S795" s="181"/>
      <c r="T795" s="181"/>
      <c r="U795" s="181"/>
      <c r="V795" s="181"/>
    </row>
    <row r="796" spans="1:22" ht="12">
      <c r="A796" s="180"/>
      <c r="B796" s="181"/>
      <c r="C796" s="180"/>
      <c r="D796" s="181"/>
      <c r="E796" s="181"/>
      <c r="F796" s="181"/>
      <c r="G796" s="181"/>
      <c r="H796" s="181"/>
      <c r="I796" s="181"/>
      <c r="J796" s="181"/>
      <c r="K796" s="181"/>
      <c r="L796" s="181"/>
      <c r="M796" s="181"/>
      <c r="N796" s="181"/>
      <c r="O796" s="181"/>
      <c r="P796" s="181"/>
      <c r="Q796" s="181"/>
      <c r="R796" s="181"/>
      <c r="S796" s="181"/>
      <c r="T796" s="181"/>
      <c r="U796" s="181"/>
      <c r="V796" s="181"/>
    </row>
    <row r="797" spans="1:22" ht="12">
      <c r="A797" s="180"/>
      <c r="B797" s="181"/>
      <c r="C797" s="180"/>
      <c r="D797" s="181"/>
      <c r="E797" s="181"/>
      <c r="F797" s="181"/>
      <c r="G797" s="181"/>
      <c r="H797" s="181"/>
      <c r="I797" s="181"/>
      <c r="J797" s="181"/>
      <c r="K797" s="181"/>
      <c r="L797" s="181"/>
      <c r="M797" s="181"/>
      <c r="N797" s="181"/>
      <c r="O797" s="181"/>
      <c r="P797" s="181"/>
      <c r="Q797" s="181"/>
      <c r="R797" s="181"/>
      <c r="S797" s="181"/>
      <c r="T797" s="181"/>
      <c r="U797" s="181"/>
      <c r="V797" s="181"/>
    </row>
    <row r="798" spans="1:22" ht="12">
      <c r="A798" s="180"/>
      <c r="B798" s="181"/>
      <c r="C798" s="180"/>
      <c r="D798" s="181"/>
      <c r="E798" s="181"/>
      <c r="F798" s="181"/>
      <c r="G798" s="181"/>
      <c r="H798" s="181"/>
      <c r="I798" s="181"/>
      <c r="J798" s="181"/>
      <c r="K798" s="181"/>
      <c r="L798" s="181"/>
      <c r="M798" s="181"/>
      <c r="N798" s="181"/>
      <c r="O798" s="181"/>
      <c r="P798" s="181"/>
      <c r="Q798" s="181"/>
      <c r="R798" s="181"/>
      <c r="S798" s="181"/>
      <c r="T798" s="181"/>
      <c r="U798" s="181"/>
      <c r="V798" s="181"/>
    </row>
    <row r="799" spans="1:22" ht="12">
      <c r="A799" s="180"/>
      <c r="B799" s="181"/>
      <c r="C799" s="180"/>
      <c r="D799" s="181"/>
      <c r="E799" s="181"/>
      <c r="F799" s="181"/>
      <c r="G799" s="181"/>
      <c r="H799" s="181"/>
      <c r="I799" s="181"/>
      <c r="J799" s="181"/>
      <c r="K799" s="181"/>
      <c r="L799" s="181"/>
      <c r="M799" s="181"/>
      <c r="N799" s="181"/>
      <c r="O799" s="181"/>
      <c r="P799" s="181"/>
      <c r="Q799" s="181"/>
      <c r="R799" s="181"/>
      <c r="S799" s="181"/>
      <c r="T799" s="181"/>
      <c r="U799" s="181"/>
      <c r="V799" s="181"/>
    </row>
    <row r="800" spans="1:22" ht="12">
      <c r="A800" s="180"/>
      <c r="B800" s="181"/>
      <c r="C800" s="180"/>
      <c r="D800" s="181"/>
      <c r="E800" s="181"/>
      <c r="F800" s="181"/>
      <c r="G800" s="181"/>
      <c r="H800" s="181"/>
      <c r="I800" s="181"/>
      <c r="J800" s="181"/>
      <c r="K800" s="181"/>
      <c r="L800" s="181"/>
      <c r="M800" s="181"/>
      <c r="N800" s="181"/>
      <c r="O800" s="181"/>
      <c r="P800" s="181"/>
      <c r="Q800" s="181"/>
      <c r="R800" s="181"/>
      <c r="S800" s="181"/>
      <c r="T800" s="181"/>
      <c r="U800" s="181"/>
      <c r="V800" s="181"/>
    </row>
    <row r="801" spans="1:22" ht="12">
      <c r="A801" s="180"/>
      <c r="B801" s="181"/>
      <c r="C801" s="180"/>
      <c r="D801" s="181"/>
      <c r="E801" s="181"/>
      <c r="F801" s="181"/>
      <c r="G801" s="181"/>
      <c r="H801" s="181"/>
      <c r="I801" s="181"/>
      <c r="J801" s="181"/>
      <c r="K801" s="181"/>
      <c r="L801" s="181"/>
      <c r="M801" s="181"/>
      <c r="N801" s="181"/>
      <c r="O801" s="181"/>
      <c r="P801" s="181"/>
      <c r="Q801" s="181"/>
      <c r="R801" s="181"/>
      <c r="S801" s="181"/>
      <c r="T801" s="181"/>
      <c r="U801" s="181"/>
      <c r="V801" s="181"/>
    </row>
    <row r="802" spans="1:22" ht="12">
      <c r="A802" s="180"/>
      <c r="B802" s="181"/>
      <c r="C802" s="180"/>
      <c r="D802" s="181"/>
      <c r="E802" s="181"/>
      <c r="F802" s="181"/>
      <c r="G802" s="181"/>
      <c r="H802" s="181"/>
      <c r="I802" s="181"/>
      <c r="J802" s="181"/>
      <c r="K802" s="181"/>
      <c r="L802" s="181"/>
      <c r="M802" s="181"/>
      <c r="N802" s="181"/>
      <c r="O802" s="181"/>
      <c r="P802" s="181"/>
      <c r="Q802" s="181"/>
      <c r="R802" s="181"/>
      <c r="S802" s="181"/>
      <c r="T802" s="181"/>
      <c r="U802" s="181"/>
      <c r="V802" s="181"/>
    </row>
    <row r="803" spans="1:22" ht="12">
      <c r="A803" s="180"/>
      <c r="B803" s="181"/>
      <c r="C803" s="180"/>
      <c r="D803" s="181"/>
      <c r="E803" s="181"/>
      <c r="F803" s="181"/>
      <c r="G803" s="181"/>
      <c r="H803" s="181"/>
      <c r="I803" s="181"/>
      <c r="J803" s="181"/>
      <c r="K803" s="181"/>
      <c r="L803" s="181"/>
      <c r="M803" s="181"/>
      <c r="N803" s="181"/>
      <c r="O803" s="181"/>
      <c r="P803" s="181"/>
      <c r="Q803" s="181"/>
      <c r="R803" s="181"/>
      <c r="S803" s="181"/>
      <c r="T803" s="181"/>
      <c r="U803" s="181"/>
      <c r="V803" s="181"/>
    </row>
    <row r="804" spans="1:22" ht="12">
      <c r="A804" s="180"/>
      <c r="B804" s="181"/>
      <c r="C804" s="180"/>
      <c r="D804" s="181"/>
      <c r="E804" s="181"/>
      <c r="F804" s="181"/>
      <c r="G804" s="181"/>
      <c r="H804" s="181"/>
      <c r="I804" s="181"/>
      <c r="J804" s="181"/>
      <c r="K804" s="181"/>
      <c r="L804" s="181"/>
      <c r="M804" s="181"/>
      <c r="N804" s="181"/>
      <c r="O804" s="181"/>
      <c r="P804" s="181"/>
      <c r="Q804" s="181"/>
      <c r="R804" s="181"/>
      <c r="S804" s="181"/>
      <c r="T804" s="181"/>
      <c r="U804" s="181"/>
      <c r="V804" s="181"/>
    </row>
    <row r="805" spans="1:22" ht="12">
      <c r="A805" s="180"/>
      <c r="B805" s="181"/>
      <c r="C805" s="180"/>
      <c r="D805" s="181"/>
      <c r="E805" s="181"/>
      <c r="F805" s="181"/>
      <c r="G805" s="181"/>
      <c r="H805" s="181"/>
      <c r="I805" s="181"/>
      <c r="J805" s="181"/>
      <c r="K805" s="181"/>
      <c r="L805" s="181"/>
      <c r="M805" s="181"/>
      <c r="N805" s="181"/>
      <c r="O805" s="181"/>
      <c r="P805" s="181"/>
      <c r="Q805" s="181"/>
      <c r="R805" s="181"/>
      <c r="S805" s="181"/>
      <c r="T805" s="181"/>
      <c r="U805" s="181"/>
      <c r="V805" s="181"/>
    </row>
    <row r="806" spans="1:22" ht="12">
      <c r="A806" s="180"/>
      <c r="B806" s="181"/>
      <c r="C806" s="180"/>
      <c r="D806" s="181"/>
      <c r="E806" s="181"/>
      <c r="F806" s="181"/>
      <c r="G806" s="181"/>
      <c r="H806" s="181"/>
      <c r="I806" s="181"/>
      <c r="J806" s="181"/>
      <c r="K806" s="181"/>
      <c r="L806" s="181"/>
      <c r="M806" s="181"/>
      <c r="N806" s="181"/>
      <c r="O806" s="181"/>
      <c r="P806" s="181"/>
      <c r="Q806" s="181"/>
      <c r="R806" s="181"/>
      <c r="S806" s="181"/>
      <c r="T806" s="181"/>
      <c r="U806" s="181"/>
      <c r="V806" s="181"/>
    </row>
    <row r="807" spans="1:22" ht="12">
      <c r="A807" s="180"/>
      <c r="B807" s="181"/>
      <c r="C807" s="180"/>
      <c r="D807" s="181"/>
      <c r="E807" s="181"/>
      <c r="F807" s="181"/>
      <c r="G807" s="181"/>
      <c r="H807" s="181"/>
      <c r="I807" s="181"/>
      <c r="J807" s="181"/>
      <c r="K807" s="181"/>
      <c r="L807" s="181"/>
      <c r="M807" s="181"/>
      <c r="N807" s="181"/>
      <c r="O807" s="181"/>
      <c r="P807" s="181"/>
      <c r="Q807" s="181"/>
      <c r="R807" s="181"/>
      <c r="S807" s="181"/>
      <c r="T807" s="181"/>
      <c r="U807" s="181"/>
      <c r="V807" s="181"/>
    </row>
    <row r="808" spans="1:22" ht="12">
      <c r="A808" s="180"/>
      <c r="B808" s="181"/>
      <c r="C808" s="180"/>
      <c r="D808" s="181"/>
      <c r="E808" s="181"/>
      <c r="F808" s="181"/>
      <c r="G808" s="181"/>
      <c r="H808" s="181"/>
      <c r="I808" s="181"/>
      <c r="J808" s="181"/>
      <c r="K808" s="181"/>
      <c r="L808" s="181"/>
      <c r="M808" s="181"/>
      <c r="N808" s="181"/>
      <c r="O808" s="181"/>
      <c r="P808" s="181"/>
      <c r="Q808" s="181"/>
      <c r="R808" s="181"/>
      <c r="S808" s="181"/>
      <c r="T808" s="181"/>
      <c r="U808" s="181"/>
      <c r="V808" s="181"/>
    </row>
    <row r="809" spans="1:22" ht="12">
      <c r="A809" s="180"/>
      <c r="B809" s="181"/>
      <c r="C809" s="180"/>
      <c r="D809" s="181"/>
      <c r="E809" s="181"/>
      <c r="F809" s="181"/>
      <c r="G809" s="181"/>
      <c r="H809" s="181"/>
      <c r="I809" s="181"/>
      <c r="J809" s="181"/>
      <c r="K809" s="181"/>
      <c r="L809" s="181"/>
      <c r="M809" s="181"/>
      <c r="N809" s="181"/>
      <c r="O809" s="181"/>
      <c r="P809" s="181"/>
      <c r="Q809" s="181"/>
      <c r="R809" s="181"/>
      <c r="S809" s="181"/>
      <c r="T809" s="181"/>
      <c r="U809" s="181"/>
      <c r="V809" s="181"/>
    </row>
    <row r="810" spans="1:22" ht="12">
      <c r="A810" s="180"/>
      <c r="B810" s="181"/>
      <c r="C810" s="180"/>
      <c r="D810" s="181"/>
      <c r="E810" s="181"/>
      <c r="F810" s="181"/>
      <c r="G810" s="181"/>
      <c r="H810" s="181"/>
      <c r="I810" s="181"/>
      <c r="J810" s="181"/>
      <c r="K810" s="181"/>
      <c r="L810" s="181"/>
      <c r="M810" s="181"/>
      <c r="N810" s="181"/>
      <c r="O810" s="181"/>
      <c r="P810" s="181"/>
      <c r="Q810" s="181"/>
      <c r="R810" s="181"/>
      <c r="S810" s="181"/>
      <c r="T810" s="181"/>
      <c r="U810" s="181"/>
      <c r="V810" s="181"/>
    </row>
    <row r="811" spans="1:22" ht="12">
      <c r="A811" s="180"/>
      <c r="B811" s="181"/>
      <c r="C811" s="180"/>
      <c r="D811" s="181"/>
      <c r="E811" s="181"/>
      <c r="F811" s="181"/>
      <c r="G811" s="181"/>
      <c r="H811" s="181"/>
      <c r="I811" s="181"/>
      <c r="J811" s="181"/>
      <c r="K811" s="181"/>
      <c r="L811" s="181"/>
      <c r="M811" s="181"/>
      <c r="N811" s="181"/>
      <c r="O811" s="181"/>
      <c r="P811" s="181"/>
      <c r="Q811" s="181"/>
      <c r="R811" s="181"/>
      <c r="S811" s="181"/>
      <c r="T811" s="181"/>
      <c r="U811" s="181"/>
      <c r="V811" s="181"/>
    </row>
    <row r="812" spans="1:22" ht="12">
      <c r="A812" s="180"/>
      <c r="B812" s="181"/>
      <c r="C812" s="180"/>
      <c r="D812" s="181"/>
      <c r="E812" s="181"/>
      <c r="F812" s="181"/>
      <c r="G812" s="181"/>
      <c r="H812" s="181"/>
      <c r="I812" s="181"/>
      <c r="J812" s="181"/>
      <c r="K812" s="181"/>
      <c r="L812" s="181"/>
      <c r="M812" s="181"/>
      <c r="N812" s="181"/>
      <c r="O812" s="181"/>
      <c r="P812" s="181"/>
      <c r="Q812" s="181"/>
      <c r="R812" s="181"/>
      <c r="S812" s="181"/>
      <c r="T812" s="181"/>
      <c r="U812" s="181"/>
      <c r="V812" s="181"/>
    </row>
    <row r="813" spans="1:22" ht="12">
      <c r="A813" s="180"/>
      <c r="B813" s="181"/>
      <c r="C813" s="180"/>
      <c r="D813" s="181"/>
      <c r="E813" s="181"/>
      <c r="F813" s="181"/>
      <c r="G813" s="181"/>
      <c r="H813" s="181"/>
      <c r="I813" s="181"/>
      <c r="J813" s="181"/>
      <c r="K813" s="181"/>
      <c r="L813" s="181"/>
      <c r="M813" s="181"/>
      <c r="N813" s="181"/>
      <c r="O813" s="181"/>
      <c r="P813" s="181"/>
      <c r="Q813" s="181"/>
      <c r="R813" s="181"/>
      <c r="S813" s="181"/>
      <c r="T813" s="181"/>
      <c r="U813" s="181"/>
      <c r="V813" s="181"/>
    </row>
    <row r="814" spans="1:22" ht="12">
      <c r="A814" s="180"/>
      <c r="B814" s="181"/>
      <c r="C814" s="180"/>
      <c r="D814" s="181"/>
      <c r="E814" s="181"/>
      <c r="F814" s="181"/>
      <c r="G814" s="181"/>
      <c r="H814" s="181"/>
      <c r="I814" s="181"/>
      <c r="J814" s="181"/>
      <c r="K814" s="181"/>
      <c r="L814" s="181"/>
      <c r="M814" s="181"/>
      <c r="N814" s="181"/>
      <c r="O814" s="181"/>
      <c r="P814" s="181"/>
      <c r="Q814" s="181"/>
      <c r="R814" s="181"/>
      <c r="S814" s="181"/>
      <c r="T814" s="181"/>
      <c r="U814" s="181"/>
      <c r="V814" s="181"/>
    </row>
    <row r="815" spans="1:22" ht="12">
      <c r="A815" s="180"/>
      <c r="B815" s="181"/>
      <c r="C815" s="180"/>
      <c r="D815" s="181"/>
      <c r="E815" s="181"/>
      <c r="F815" s="181"/>
      <c r="G815" s="181"/>
      <c r="H815" s="181"/>
      <c r="I815" s="181"/>
      <c r="J815" s="181"/>
      <c r="K815" s="181"/>
      <c r="L815" s="181"/>
      <c r="M815" s="181"/>
      <c r="N815" s="181"/>
      <c r="O815" s="181"/>
      <c r="P815" s="181"/>
      <c r="Q815" s="181"/>
      <c r="R815" s="181"/>
      <c r="S815" s="181"/>
      <c r="T815" s="181"/>
      <c r="U815" s="181"/>
      <c r="V815" s="181"/>
    </row>
    <row r="816" spans="1:22" ht="12">
      <c r="A816" s="180"/>
      <c r="B816" s="181"/>
      <c r="C816" s="180"/>
      <c r="D816" s="181"/>
      <c r="E816" s="181"/>
      <c r="F816" s="181"/>
      <c r="G816" s="181"/>
      <c r="H816" s="181"/>
      <c r="I816" s="181"/>
      <c r="J816" s="181"/>
      <c r="K816" s="181"/>
      <c r="L816" s="181"/>
      <c r="M816" s="181"/>
      <c r="N816" s="181"/>
      <c r="O816" s="181"/>
      <c r="P816" s="181"/>
      <c r="Q816" s="181"/>
      <c r="R816" s="181"/>
      <c r="S816" s="181"/>
      <c r="T816" s="181"/>
      <c r="U816" s="181"/>
      <c r="V816" s="181"/>
    </row>
    <row r="817" spans="1:22" ht="12">
      <c r="A817" s="180"/>
      <c r="B817" s="181"/>
      <c r="C817" s="180"/>
      <c r="D817" s="181"/>
      <c r="E817" s="181"/>
      <c r="F817" s="181"/>
      <c r="G817" s="181"/>
      <c r="H817" s="181"/>
      <c r="I817" s="181"/>
      <c r="J817" s="181"/>
      <c r="K817" s="181"/>
      <c r="L817" s="181"/>
      <c r="M817" s="181"/>
      <c r="N817" s="181"/>
      <c r="O817" s="181"/>
      <c r="P817" s="181"/>
      <c r="Q817" s="181"/>
      <c r="R817" s="181"/>
      <c r="S817" s="181"/>
      <c r="T817" s="181"/>
      <c r="U817" s="181"/>
      <c r="V817" s="181"/>
    </row>
    <row r="818" spans="1:22" ht="12">
      <c r="A818" s="180"/>
      <c r="B818" s="181"/>
      <c r="C818" s="180"/>
      <c r="D818" s="181"/>
      <c r="E818" s="181"/>
      <c r="F818" s="181"/>
      <c r="G818" s="181"/>
      <c r="H818" s="181"/>
      <c r="I818" s="181"/>
      <c r="J818" s="181"/>
      <c r="K818" s="181"/>
      <c r="L818" s="181"/>
      <c r="M818" s="181"/>
      <c r="N818" s="181"/>
      <c r="O818" s="181"/>
      <c r="P818" s="181"/>
      <c r="Q818" s="181"/>
      <c r="R818" s="181"/>
      <c r="S818" s="181"/>
      <c r="T818" s="181"/>
      <c r="U818" s="181"/>
      <c r="V818" s="181"/>
    </row>
    <row r="819" spans="1:22" ht="12">
      <c r="A819" s="180"/>
      <c r="B819" s="181"/>
      <c r="C819" s="180"/>
      <c r="D819" s="181"/>
      <c r="E819" s="181"/>
      <c r="F819" s="181"/>
      <c r="G819" s="181"/>
      <c r="H819" s="181"/>
      <c r="I819" s="181"/>
      <c r="J819" s="181"/>
      <c r="K819" s="181"/>
      <c r="L819" s="181"/>
      <c r="M819" s="181"/>
      <c r="N819" s="181"/>
      <c r="O819" s="181"/>
      <c r="P819" s="181"/>
      <c r="Q819" s="181"/>
      <c r="R819" s="181"/>
      <c r="S819" s="181"/>
      <c r="T819" s="181"/>
      <c r="U819" s="181"/>
      <c r="V819" s="181"/>
    </row>
    <row r="820" spans="1:22" ht="12">
      <c r="A820" s="180"/>
      <c r="B820" s="181"/>
      <c r="C820" s="180"/>
      <c r="D820" s="181"/>
      <c r="E820" s="181"/>
      <c r="F820" s="181"/>
      <c r="G820" s="181"/>
      <c r="H820" s="181"/>
      <c r="I820" s="181"/>
      <c r="J820" s="181"/>
      <c r="K820" s="181"/>
      <c r="L820" s="181"/>
      <c r="M820" s="181"/>
      <c r="N820" s="181"/>
      <c r="O820" s="181"/>
      <c r="P820" s="181"/>
      <c r="Q820" s="181"/>
      <c r="R820" s="181"/>
      <c r="S820" s="181"/>
      <c r="T820" s="181"/>
      <c r="U820" s="181"/>
      <c r="V820" s="181"/>
    </row>
    <row r="821" spans="1:22" ht="12">
      <c r="A821" s="180"/>
      <c r="B821" s="181"/>
      <c r="C821" s="180"/>
      <c r="D821" s="181"/>
      <c r="E821" s="181"/>
      <c r="F821" s="181"/>
      <c r="G821" s="181"/>
      <c r="H821" s="181"/>
      <c r="I821" s="181"/>
      <c r="J821" s="181"/>
      <c r="K821" s="181"/>
      <c r="L821" s="181"/>
      <c r="M821" s="181"/>
      <c r="N821" s="181"/>
      <c r="O821" s="181"/>
      <c r="P821" s="181"/>
      <c r="Q821" s="181"/>
      <c r="R821" s="181"/>
      <c r="S821" s="181"/>
      <c r="T821" s="181"/>
      <c r="U821" s="181"/>
      <c r="V821" s="181"/>
    </row>
    <row r="822" spans="1:22" ht="12">
      <c r="A822" s="180"/>
      <c r="B822" s="181"/>
      <c r="C822" s="180"/>
      <c r="D822" s="181"/>
      <c r="E822" s="181"/>
      <c r="F822" s="181"/>
      <c r="G822" s="181"/>
      <c r="H822" s="181"/>
      <c r="I822" s="181"/>
      <c r="J822" s="181"/>
      <c r="K822" s="181"/>
      <c r="L822" s="181"/>
      <c r="M822" s="181"/>
      <c r="N822" s="181"/>
      <c r="O822" s="181"/>
      <c r="P822" s="181"/>
      <c r="Q822" s="181"/>
      <c r="R822" s="181"/>
      <c r="S822" s="181"/>
      <c r="T822" s="181"/>
      <c r="U822" s="181"/>
      <c r="V822" s="181"/>
    </row>
    <row r="823" spans="1:22" ht="12">
      <c r="A823" s="180"/>
      <c r="B823" s="181"/>
      <c r="C823" s="180"/>
      <c r="D823" s="181"/>
      <c r="E823" s="181"/>
      <c r="F823" s="181"/>
      <c r="G823" s="181"/>
      <c r="H823" s="181"/>
      <c r="I823" s="181"/>
      <c r="J823" s="181"/>
      <c r="K823" s="181"/>
      <c r="L823" s="181"/>
      <c r="M823" s="181"/>
      <c r="N823" s="181"/>
      <c r="O823" s="181"/>
      <c r="P823" s="181"/>
      <c r="Q823" s="181"/>
      <c r="R823" s="181"/>
      <c r="S823" s="181"/>
      <c r="T823" s="181"/>
      <c r="U823" s="181"/>
      <c r="V823" s="181"/>
    </row>
    <row r="824" spans="1:22" ht="12">
      <c r="A824" s="180"/>
      <c r="B824" s="181"/>
      <c r="C824" s="180"/>
      <c r="D824" s="181"/>
      <c r="E824" s="181"/>
      <c r="F824" s="181"/>
      <c r="G824" s="181"/>
      <c r="H824" s="181"/>
      <c r="I824" s="181"/>
      <c r="J824" s="181"/>
      <c r="K824" s="181"/>
      <c r="L824" s="181"/>
      <c r="M824" s="181"/>
      <c r="N824" s="181"/>
      <c r="O824" s="181"/>
      <c r="P824" s="181"/>
      <c r="Q824" s="181"/>
      <c r="R824" s="181"/>
      <c r="S824" s="181"/>
      <c r="T824" s="181"/>
      <c r="U824" s="181"/>
      <c r="V824" s="181"/>
    </row>
    <row r="825" spans="1:22" ht="12">
      <c r="A825" s="180"/>
      <c r="B825" s="181"/>
      <c r="C825" s="180"/>
      <c r="D825" s="181"/>
      <c r="E825" s="181"/>
      <c r="F825" s="181"/>
      <c r="G825" s="181"/>
      <c r="H825" s="181"/>
      <c r="I825" s="181"/>
      <c r="J825" s="181"/>
      <c r="K825" s="181"/>
      <c r="L825" s="181"/>
      <c r="M825" s="181"/>
      <c r="N825" s="181"/>
      <c r="O825" s="181"/>
      <c r="P825" s="181"/>
      <c r="Q825" s="181"/>
      <c r="R825" s="181"/>
      <c r="S825" s="181"/>
      <c r="T825" s="181"/>
      <c r="U825" s="181"/>
      <c r="V825" s="181"/>
    </row>
    <row r="826" spans="1:22" ht="12">
      <c r="A826" s="180"/>
      <c r="B826" s="181"/>
      <c r="C826" s="180"/>
      <c r="D826" s="181"/>
      <c r="E826" s="181"/>
      <c r="F826" s="181"/>
      <c r="G826" s="181"/>
      <c r="H826" s="181"/>
      <c r="I826" s="181"/>
      <c r="J826" s="181"/>
      <c r="K826" s="181"/>
      <c r="L826" s="181"/>
      <c r="M826" s="181"/>
      <c r="N826" s="181"/>
      <c r="O826" s="181"/>
      <c r="P826" s="181"/>
      <c r="Q826" s="181"/>
      <c r="R826" s="181"/>
      <c r="S826" s="181"/>
      <c r="T826" s="181"/>
      <c r="U826" s="181"/>
      <c r="V826" s="181"/>
    </row>
    <row r="827" spans="1:22" ht="12">
      <c r="A827" s="180"/>
      <c r="B827" s="181"/>
      <c r="C827" s="180"/>
      <c r="D827" s="181"/>
      <c r="E827" s="181"/>
      <c r="F827" s="181"/>
      <c r="G827" s="181"/>
      <c r="H827" s="181"/>
      <c r="I827" s="181"/>
      <c r="J827" s="181"/>
      <c r="K827" s="181"/>
      <c r="L827" s="181"/>
      <c r="M827" s="181"/>
      <c r="N827" s="181"/>
      <c r="O827" s="181"/>
      <c r="P827" s="181"/>
      <c r="Q827" s="181"/>
      <c r="R827" s="181"/>
      <c r="S827" s="181"/>
      <c r="T827" s="181"/>
      <c r="U827" s="181"/>
      <c r="V827" s="181"/>
    </row>
    <row r="828" spans="1:22" ht="12">
      <c r="A828" s="180"/>
      <c r="B828" s="181"/>
      <c r="C828" s="180"/>
      <c r="D828" s="181"/>
      <c r="E828" s="181"/>
      <c r="F828" s="181"/>
      <c r="G828" s="181"/>
      <c r="H828" s="181"/>
      <c r="I828" s="181"/>
      <c r="J828" s="181"/>
      <c r="K828" s="181"/>
      <c r="L828" s="181"/>
      <c r="M828" s="181"/>
      <c r="N828" s="181"/>
      <c r="O828" s="181"/>
      <c r="P828" s="181"/>
      <c r="Q828" s="181"/>
      <c r="R828" s="181"/>
      <c r="S828" s="181"/>
      <c r="T828" s="181"/>
      <c r="U828" s="181"/>
      <c r="V828" s="181"/>
    </row>
    <row r="829" spans="1:22" ht="12">
      <c r="A829" s="180"/>
      <c r="B829" s="181"/>
      <c r="C829" s="180"/>
      <c r="D829" s="181"/>
      <c r="E829" s="181"/>
      <c r="F829" s="181"/>
      <c r="G829" s="181"/>
      <c r="H829" s="181"/>
      <c r="I829" s="181"/>
      <c r="J829" s="181"/>
      <c r="K829" s="181"/>
      <c r="L829" s="181"/>
      <c r="M829" s="181"/>
      <c r="N829" s="181"/>
      <c r="O829" s="181"/>
      <c r="P829" s="181"/>
      <c r="Q829" s="181"/>
      <c r="R829" s="181"/>
      <c r="S829" s="181"/>
      <c r="T829" s="181"/>
      <c r="U829" s="181"/>
      <c r="V829" s="181"/>
    </row>
    <row r="830" spans="1:22" ht="12">
      <c r="A830" s="180"/>
      <c r="B830" s="181"/>
      <c r="C830" s="180"/>
      <c r="D830" s="181"/>
      <c r="E830" s="181"/>
      <c r="F830" s="181"/>
      <c r="G830" s="181"/>
      <c r="H830" s="181"/>
      <c r="I830" s="181"/>
      <c r="J830" s="181"/>
      <c r="K830" s="181"/>
      <c r="L830" s="181"/>
      <c r="M830" s="181"/>
      <c r="N830" s="181"/>
      <c r="O830" s="181"/>
      <c r="P830" s="181"/>
      <c r="Q830" s="181"/>
      <c r="R830" s="181"/>
      <c r="S830" s="181"/>
      <c r="T830" s="181"/>
      <c r="U830" s="181"/>
      <c r="V830" s="181"/>
    </row>
    <row r="831" spans="1:22" ht="12">
      <c r="A831" s="180"/>
      <c r="B831" s="181"/>
      <c r="C831" s="180"/>
      <c r="D831" s="181"/>
      <c r="E831" s="181"/>
      <c r="F831" s="181"/>
      <c r="G831" s="181"/>
      <c r="H831" s="181"/>
      <c r="I831" s="181"/>
      <c r="J831" s="181"/>
      <c r="K831" s="181"/>
      <c r="L831" s="181"/>
      <c r="M831" s="181"/>
      <c r="N831" s="181"/>
      <c r="O831" s="181"/>
      <c r="P831" s="181"/>
      <c r="Q831" s="181"/>
      <c r="R831" s="181"/>
      <c r="S831" s="181"/>
      <c r="T831" s="181"/>
      <c r="U831" s="181"/>
      <c r="V831" s="181"/>
    </row>
    <row r="832" spans="1:22" ht="12">
      <c r="A832" s="180"/>
      <c r="B832" s="181"/>
      <c r="C832" s="180"/>
      <c r="D832" s="181"/>
      <c r="E832" s="181"/>
      <c r="F832" s="181"/>
      <c r="G832" s="181"/>
      <c r="H832" s="181"/>
      <c r="I832" s="181"/>
      <c r="J832" s="181"/>
      <c r="K832" s="181"/>
      <c r="L832" s="181"/>
      <c r="M832" s="181"/>
      <c r="N832" s="181"/>
      <c r="O832" s="181"/>
      <c r="P832" s="181"/>
      <c r="Q832" s="181"/>
      <c r="R832" s="181"/>
      <c r="S832" s="181"/>
      <c r="T832" s="181"/>
      <c r="U832" s="181"/>
      <c r="V832" s="181"/>
    </row>
    <row r="833" spans="1:22" ht="12">
      <c r="A833" s="180"/>
      <c r="B833" s="181"/>
      <c r="C833" s="180"/>
      <c r="D833" s="181"/>
      <c r="E833" s="181"/>
      <c r="F833" s="181"/>
      <c r="G833" s="181"/>
      <c r="H833" s="181"/>
      <c r="I833" s="181"/>
      <c r="J833" s="181"/>
      <c r="K833" s="181"/>
      <c r="L833" s="181"/>
      <c r="M833" s="181"/>
      <c r="N833" s="181"/>
      <c r="O833" s="181"/>
      <c r="P833" s="181"/>
      <c r="Q833" s="181"/>
      <c r="R833" s="181"/>
      <c r="S833" s="181"/>
      <c r="T833" s="181"/>
      <c r="U833" s="181"/>
      <c r="V833" s="181"/>
    </row>
    <row r="834" spans="1:22" ht="12">
      <c r="A834" s="180"/>
      <c r="B834" s="181"/>
      <c r="C834" s="180"/>
      <c r="D834" s="181"/>
      <c r="E834" s="181"/>
      <c r="F834" s="181"/>
      <c r="G834" s="181"/>
      <c r="H834" s="181"/>
      <c r="I834" s="181"/>
      <c r="J834" s="181"/>
      <c r="K834" s="181"/>
      <c r="L834" s="181"/>
      <c r="M834" s="181"/>
      <c r="N834" s="181"/>
      <c r="O834" s="181"/>
      <c r="P834" s="181"/>
      <c r="Q834" s="181"/>
      <c r="R834" s="181"/>
      <c r="S834" s="181"/>
      <c r="T834" s="181"/>
      <c r="U834" s="181"/>
      <c r="V834" s="181"/>
    </row>
    <row r="835" spans="1:22" ht="12">
      <c r="A835" s="180"/>
      <c r="B835" s="181"/>
      <c r="C835" s="180"/>
      <c r="D835" s="181"/>
      <c r="E835" s="181"/>
      <c r="F835" s="181"/>
      <c r="G835" s="181"/>
      <c r="H835" s="181"/>
      <c r="I835" s="181"/>
      <c r="J835" s="181"/>
      <c r="K835" s="181"/>
      <c r="L835" s="181"/>
      <c r="M835" s="181"/>
      <c r="N835" s="181"/>
      <c r="O835" s="181"/>
      <c r="P835" s="181"/>
      <c r="Q835" s="181"/>
      <c r="R835" s="181"/>
      <c r="S835" s="181"/>
      <c r="T835" s="181"/>
      <c r="U835" s="181"/>
      <c r="V835" s="181"/>
    </row>
    <row r="836" spans="1:22" ht="12">
      <c r="A836" s="180"/>
      <c r="B836" s="181"/>
      <c r="C836" s="180"/>
      <c r="D836" s="181"/>
      <c r="E836" s="181"/>
      <c r="F836" s="181"/>
      <c r="G836" s="181"/>
      <c r="H836" s="181"/>
      <c r="I836" s="181"/>
      <c r="J836" s="181"/>
      <c r="K836" s="181"/>
      <c r="L836" s="181"/>
      <c r="M836" s="181"/>
      <c r="N836" s="181"/>
      <c r="O836" s="181"/>
      <c r="P836" s="181"/>
      <c r="Q836" s="181"/>
      <c r="R836" s="181"/>
      <c r="S836" s="181"/>
      <c r="T836" s="181"/>
      <c r="U836" s="181"/>
      <c r="V836" s="181"/>
    </row>
    <row r="837" spans="1:22" ht="12">
      <c r="A837" s="180"/>
      <c r="B837" s="181"/>
      <c r="C837" s="180"/>
      <c r="D837" s="181"/>
      <c r="E837" s="181"/>
      <c r="F837" s="181"/>
      <c r="G837" s="181"/>
      <c r="H837" s="181"/>
      <c r="I837" s="181"/>
      <c r="J837" s="181"/>
      <c r="K837" s="181"/>
      <c r="L837" s="181"/>
      <c r="M837" s="181"/>
      <c r="N837" s="181"/>
      <c r="O837" s="181"/>
      <c r="P837" s="181"/>
      <c r="Q837" s="181"/>
      <c r="R837" s="181"/>
      <c r="S837" s="181"/>
      <c r="T837" s="181"/>
      <c r="U837" s="181"/>
      <c r="V837" s="181"/>
    </row>
    <row r="838" spans="1:22" ht="12">
      <c r="A838" s="180"/>
      <c r="B838" s="181"/>
      <c r="C838" s="180"/>
      <c r="D838" s="181"/>
      <c r="E838" s="181"/>
      <c r="F838" s="181"/>
      <c r="G838" s="181"/>
      <c r="H838" s="181"/>
      <c r="I838" s="181"/>
      <c r="J838" s="181"/>
      <c r="K838" s="181"/>
      <c r="L838" s="181"/>
      <c r="M838" s="181"/>
      <c r="N838" s="181"/>
      <c r="O838" s="181"/>
      <c r="P838" s="181"/>
      <c r="Q838" s="181"/>
      <c r="R838" s="181"/>
      <c r="S838" s="181"/>
      <c r="T838" s="181"/>
      <c r="U838" s="181"/>
      <c r="V838" s="181"/>
    </row>
    <row r="839" spans="1:22" ht="12">
      <c r="A839" s="180"/>
      <c r="B839" s="181"/>
      <c r="C839" s="180"/>
      <c r="D839" s="181"/>
      <c r="E839" s="181"/>
      <c r="F839" s="181"/>
      <c r="G839" s="181"/>
      <c r="H839" s="181"/>
      <c r="I839" s="181"/>
      <c r="J839" s="181"/>
      <c r="K839" s="181"/>
      <c r="L839" s="181"/>
      <c r="M839" s="181"/>
      <c r="N839" s="181"/>
      <c r="O839" s="181"/>
      <c r="P839" s="181"/>
      <c r="Q839" s="181"/>
      <c r="R839" s="181"/>
      <c r="S839" s="181"/>
      <c r="T839" s="181"/>
      <c r="U839" s="181"/>
      <c r="V839" s="181"/>
    </row>
    <row r="840" spans="1:22" ht="12">
      <c r="A840" s="180"/>
      <c r="B840" s="181"/>
      <c r="C840" s="180"/>
      <c r="D840" s="181"/>
      <c r="E840" s="181"/>
      <c r="F840" s="181"/>
      <c r="G840" s="181"/>
      <c r="H840" s="181"/>
      <c r="I840" s="181"/>
      <c r="J840" s="181"/>
      <c r="K840" s="181"/>
      <c r="L840" s="181"/>
      <c r="M840" s="181"/>
      <c r="N840" s="181"/>
      <c r="O840" s="181"/>
      <c r="P840" s="181"/>
      <c r="Q840" s="181"/>
      <c r="R840" s="181"/>
      <c r="S840" s="181"/>
      <c r="T840" s="181"/>
      <c r="U840" s="181"/>
      <c r="V840" s="181"/>
    </row>
    <row r="841" spans="1:22" ht="12">
      <c r="A841" s="180"/>
      <c r="B841" s="181"/>
      <c r="C841" s="180"/>
      <c r="D841" s="181"/>
      <c r="E841" s="181"/>
      <c r="F841" s="181"/>
      <c r="G841" s="181"/>
      <c r="H841" s="181"/>
      <c r="I841" s="181"/>
      <c r="J841" s="181"/>
      <c r="K841" s="181"/>
      <c r="L841" s="181"/>
      <c r="M841" s="181"/>
      <c r="N841" s="181"/>
      <c r="O841" s="181"/>
      <c r="P841" s="181"/>
      <c r="Q841" s="181"/>
      <c r="R841" s="181"/>
      <c r="S841" s="181"/>
      <c r="T841" s="181"/>
      <c r="U841" s="181"/>
      <c r="V841" s="181"/>
    </row>
    <row r="842" spans="1:22" ht="12">
      <c r="A842" s="180"/>
      <c r="B842" s="181"/>
      <c r="C842" s="180"/>
      <c r="D842" s="181"/>
      <c r="E842" s="181"/>
      <c r="F842" s="181"/>
      <c r="G842" s="181"/>
      <c r="H842" s="181"/>
      <c r="I842" s="181"/>
      <c r="J842" s="181"/>
      <c r="K842" s="181"/>
      <c r="L842" s="181"/>
      <c r="M842" s="181"/>
      <c r="N842" s="181"/>
      <c r="O842" s="181"/>
      <c r="P842" s="181"/>
      <c r="Q842" s="181"/>
      <c r="R842" s="181"/>
      <c r="S842" s="181"/>
      <c r="T842" s="181"/>
      <c r="U842" s="181"/>
      <c r="V842" s="181"/>
    </row>
    <row r="843" spans="1:22" ht="12">
      <c r="A843" s="180"/>
      <c r="B843" s="181"/>
      <c r="C843" s="180"/>
      <c r="D843" s="181"/>
      <c r="E843" s="181"/>
      <c r="F843" s="181"/>
      <c r="G843" s="181"/>
      <c r="H843" s="181"/>
      <c r="I843" s="181"/>
      <c r="J843" s="181"/>
      <c r="K843" s="181"/>
      <c r="L843" s="181"/>
      <c r="M843" s="181"/>
      <c r="N843" s="181"/>
      <c r="O843" s="181"/>
      <c r="P843" s="181"/>
      <c r="Q843" s="181"/>
      <c r="R843" s="181"/>
      <c r="S843" s="181"/>
      <c r="T843" s="181"/>
      <c r="U843" s="181"/>
      <c r="V843" s="181"/>
    </row>
    <row r="844" spans="1:22" ht="12">
      <c r="A844" s="180"/>
      <c r="B844" s="181"/>
      <c r="C844" s="180"/>
      <c r="D844" s="181"/>
      <c r="E844" s="181"/>
      <c r="F844" s="181"/>
      <c r="G844" s="181"/>
      <c r="H844" s="181"/>
      <c r="I844" s="181"/>
      <c r="J844" s="181"/>
      <c r="K844" s="181"/>
      <c r="L844" s="181"/>
      <c r="M844" s="181"/>
      <c r="N844" s="181"/>
      <c r="O844" s="181"/>
      <c r="P844" s="181"/>
      <c r="Q844" s="181"/>
      <c r="R844" s="181"/>
      <c r="S844" s="181"/>
      <c r="T844" s="181"/>
      <c r="U844" s="181"/>
      <c r="V844" s="181"/>
    </row>
    <row r="845" spans="1:22" ht="12">
      <c r="A845" s="180"/>
      <c r="B845" s="181"/>
      <c r="C845" s="180"/>
      <c r="D845" s="181"/>
      <c r="E845" s="181"/>
      <c r="F845" s="181"/>
      <c r="G845" s="181"/>
      <c r="H845" s="181"/>
      <c r="I845" s="181"/>
      <c r="J845" s="181"/>
      <c r="K845" s="181"/>
      <c r="L845" s="181"/>
      <c r="M845" s="181"/>
      <c r="N845" s="181"/>
      <c r="O845" s="181"/>
      <c r="P845" s="181"/>
      <c r="Q845" s="181"/>
      <c r="R845" s="181"/>
      <c r="S845" s="181"/>
      <c r="T845" s="181"/>
      <c r="U845" s="181"/>
      <c r="V845" s="181"/>
    </row>
    <row r="846" spans="1:22" ht="12">
      <c r="A846" s="180"/>
      <c r="B846" s="181"/>
      <c r="C846" s="180"/>
      <c r="D846" s="181"/>
      <c r="E846" s="181"/>
      <c r="F846" s="181"/>
      <c r="G846" s="181"/>
      <c r="H846" s="181"/>
      <c r="I846" s="181"/>
      <c r="J846" s="181"/>
      <c r="K846" s="181"/>
      <c r="L846" s="181"/>
      <c r="M846" s="181"/>
      <c r="N846" s="181"/>
      <c r="O846" s="181"/>
      <c r="P846" s="181"/>
      <c r="Q846" s="181"/>
      <c r="R846" s="181"/>
      <c r="S846" s="181"/>
      <c r="T846" s="181"/>
      <c r="U846" s="181"/>
      <c r="V846" s="181"/>
    </row>
    <row r="847" spans="1:22" ht="12">
      <c r="A847" s="180"/>
      <c r="B847" s="181"/>
      <c r="C847" s="180"/>
      <c r="D847" s="181"/>
      <c r="E847" s="181"/>
      <c r="F847" s="181"/>
      <c r="G847" s="181"/>
      <c r="H847" s="181"/>
      <c r="I847" s="181"/>
      <c r="J847" s="181"/>
      <c r="K847" s="181"/>
      <c r="L847" s="181"/>
      <c r="M847" s="181"/>
      <c r="N847" s="181"/>
      <c r="O847" s="181"/>
      <c r="P847" s="181"/>
      <c r="Q847" s="181"/>
      <c r="R847" s="181"/>
      <c r="S847" s="181"/>
      <c r="T847" s="181"/>
      <c r="U847" s="181"/>
      <c r="V847" s="181"/>
    </row>
    <row r="848" spans="1:22" ht="12">
      <c r="A848" s="180"/>
      <c r="B848" s="181"/>
      <c r="C848" s="180"/>
      <c r="D848" s="181"/>
      <c r="E848" s="181"/>
      <c r="F848" s="181"/>
      <c r="G848" s="181"/>
      <c r="H848" s="181"/>
      <c r="I848" s="181"/>
      <c r="J848" s="181"/>
      <c r="K848" s="181"/>
      <c r="L848" s="181"/>
      <c r="M848" s="181"/>
      <c r="N848" s="181"/>
      <c r="O848" s="181"/>
      <c r="P848" s="181"/>
      <c r="Q848" s="181"/>
      <c r="R848" s="181"/>
      <c r="S848" s="181"/>
      <c r="T848" s="181"/>
      <c r="U848" s="181"/>
      <c r="V848" s="181"/>
    </row>
    <row r="849" spans="1:22" ht="12">
      <c r="A849" s="180"/>
      <c r="B849" s="181"/>
      <c r="C849" s="180"/>
      <c r="D849" s="181"/>
      <c r="E849" s="181"/>
      <c r="F849" s="181"/>
      <c r="G849" s="181"/>
      <c r="H849" s="181"/>
      <c r="I849" s="181"/>
      <c r="J849" s="181"/>
      <c r="K849" s="181"/>
      <c r="L849" s="181"/>
      <c r="M849" s="181"/>
      <c r="N849" s="181"/>
      <c r="O849" s="181"/>
      <c r="P849" s="181"/>
      <c r="Q849" s="181"/>
      <c r="R849" s="181"/>
      <c r="S849" s="181"/>
      <c r="T849" s="181"/>
      <c r="U849" s="181"/>
      <c r="V849" s="181"/>
    </row>
    <row r="850" spans="1:22" ht="12">
      <c r="A850" s="180"/>
      <c r="B850" s="181"/>
      <c r="C850" s="180"/>
      <c r="D850" s="181"/>
      <c r="E850" s="181"/>
      <c r="F850" s="181"/>
      <c r="G850" s="181"/>
      <c r="H850" s="181"/>
      <c r="I850" s="181"/>
      <c r="J850" s="181"/>
      <c r="K850" s="181"/>
      <c r="L850" s="181"/>
      <c r="M850" s="181"/>
      <c r="N850" s="181"/>
      <c r="O850" s="181"/>
      <c r="P850" s="181"/>
      <c r="Q850" s="181"/>
      <c r="R850" s="181"/>
      <c r="S850" s="181"/>
      <c r="T850" s="181"/>
      <c r="U850" s="181"/>
      <c r="V850" s="181"/>
    </row>
    <row r="851" spans="1:22" ht="12">
      <c r="A851" s="180"/>
      <c r="B851" s="181"/>
      <c r="C851" s="180"/>
      <c r="D851" s="181"/>
      <c r="E851" s="181"/>
      <c r="F851" s="181"/>
      <c r="G851" s="181"/>
      <c r="H851" s="181"/>
      <c r="I851" s="181"/>
      <c r="J851" s="181"/>
      <c r="K851" s="181"/>
      <c r="L851" s="181"/>
      <c r="M851" s="181"/>
      <c r="N851" s="181"/>
      <c r="O851" s="181"/>
      <c r="P851" s="181"/>
      <c r="Q851" s="181"/>
      <c r="R851" s="181"/>
      <c r="S851" s="181"/>
      <c r="T851" s="181"/>
      <c r="U851" s="181"/>
      <c r="V851" s="181"/>
    </row>
    <row r="852" spans="1:22" ht="12">
      <c r="A852" s="180"/>
      <c r="B852" s="181"/>
      <c r="C852" s="180"/>
      <c r="D852" s="181"/>
      <c r="E852" s="181"/>
      <c r="F852" s="181"/>
      <c r="G852" s="181"/>
      <c r="H852" s="181"/>
      <c r="I852" s="181"/>
      <c r="J852" s="181"/>
      <c r="K852" s="181"/>
      <c r="L852" s="181"/>
      <c r="M852" s="181"/>
      <c r="N852" s="181"/>
      <c r="O852" s="181"/>
      <c r="P852" s="181"/>
      <c r="Q852" s="181"/>
      <c r="R852" s="181"/>
      <c r="S852" s="181"/>
      <c r="T852" s="181"/>
      <c r="U852" s="181"/>
      <c r="V852" s="181"/>
    </row>
    <row r="853" spans="1:22" ht="12">
      <c r="A853" s="180"/>
      <c r="B853" s="181"/>
      <c r="C853" s="180"/>
      <c r="D853" s="181"/>
      <c r="E853" s="181"/>
      <c r="F853" s="181"/>
      <c r="G853" s="181"/>
      <c r="H853" s="181"/>
      <c r="I853" s="181"/>
      <c r="J853" s="181"/>
      <c r="K853" s="181"/>
      <c r="L853" s="181"/>
      <c r="M853" s="181"/>
      <c r="N853" s="181"/>
      <c r="O853" s="181"/>
      <c r="P853" s="181"/>
      <c r="Q853" s="181"/>
      <c r="R853" s="181"/>
      <c r="S853" s="181"/>
      <c r="T853" s="181"/>
      <c r="U853" s="181"/>
      <c r="V853" s="181"/>
    </row>
    <row r="854" spans="1:22" ht="12">
      <c r="A854" s="180"/>
      <c r="B854" s="181"/>
      <c r="C854" s="180"/>
      <c r="D854" s="181"/>
      <c r="E854" s="181"/>
      <c r="F854" s="181"/>
      <c r="G854" s="181"/>
      <c r="H854" s="181"/>
      <c r="I854" s="181"/>
      <c r="J854" s="181"/>
      <c r="K854" s="181"/>
      <c r="L854" s="181"/>
      <c r="M854" s="181"/>
      <c r="N854" s="181"/>
      <c r="O854" s="181"/>
      <c r="P854" s="181"/>
      <c r="Q854" s="181"/>
      <c r="R854" s="181"/>
      <c r="S854" s="181"/>
      <c r="T854" s="181"/>
      <c r="U854" s="181"/>
      <c r="V854" s="181"/>
    </row>
    <row r="855" spans="1:22" ht="12">
      <c r="A855" s="180"/>
      <c r="B855" s="181"/>
      <c r="C855" s="180"/>
      <c r="D855" s="181"/>
      <c r="E855" s="181"/>
      <c r="F855" s="181"/>
      <c r="G855" s="181"/>
      <c r="H855" s="181"/>
      <c r="I855" s="181"/>
      <c r="J855" s="181"/>
      <c r="K855" s="181"/>
      <c r="L855" s="181"/>
      <c r="M855" s="181"/>
      <c r="N855" s="181"/>
      <c r="O855" s="181"/>
      <c r="P855" s="181"/>
      <c r="Q855" s="181"/>
      <c r="R855" s="181"/>
      <c r="S855" s="181"/>
      <c r="T855" s="181"/>
      <c r="U855" s="181"/>
      <c r="V855" s="181"/>
    </row>
    <row r="856" spans="1:22" ht="12">
      <c r="A856" s="180"/>
      <c r="B856" s="181"/>
      <c r="C856" s="180"/>
      <c r="D856" s="181"/>
      <c r="E856" s="181"/>
      <c r="F856" s="181"/>
      <c r="G856" s="181"/>
      <c r="H856" s="181"/>
      <c r="I856" s="181"/>
      <c r="J856" s="181"/>
      <c r="K856" s="181"/>
      <c r="L856" s="181"/>
      <c r="M856" s="181"/>
      <c r="N856" s="181"/>
      <c r="O856" s="181"/>
      <c r="P856" s="181"/>
      <c r="Q856" s="181"/>
      <c r="R856" s="181"/>
      <c r="S856" s="181"/>
      <c r="T856" s="181"/>
      <c r="U856" s="181"/>
      <c r="V856" s="181"/>
    </row>
    <row r="857" spans="1:22" ht="12">
      <c r="A857" s="180"/>
      <c r="B857" s="181"/>
      <c r="C857" s="180"/>
      <c r="D857" s="181"/>
      <c r="E857" s="181"/>
      <c r="F857" s="181"/>
      <c r="G857" s="181"/>
      <c r="H857" s="181"/>
      <c r="I857" s="181"/>
      <c r="J857" s="181"/>
      <c r="K857" s="181"/>
      <c r="L857" s="181"/>
      <c r="M857" s="181"/>
      <c r="N857" s="181"/>
      <c r="O857" s="181"/>
      <c r="P857" s="181"/>
      <c r="Q857" s="181"/>
      <c r="R857" s="181"/>
      <c r="S857" s="181"/>
      <c r="T857" s="181"/>
      <c r="U857" s="181"/>
      <c r="V857" s="181"/>
    </row>
    <row r="858" spans="1:22" ht="12">
      <c r="A858" s="180"/>
      <c r="B858" s="181"/>
      <c r="C858" s="180"/>
      <c r="D858" s="181"/>
      <c r="E858" s="181"/>
      <c r="F858" s="181"/>
      <c r="G858" s="181"/>
      <c r="H858" s="181"/>
      <c r="I858" s="181"/>
      <c r="J858" s="181"/>
      <c r="K858" s="181"/>
      <c r="L858" s="181"/>
      <c r="M858" s="181"/>
      <c r="N858" s="181"/>
      <c r="O858" s="181"/>
      <c r="P858" s="181"/>
      <c r="Q858" s="181"/>
      <c r="R858" s="181"/>
      <c r="S858" s="181"/>
      <c r="T858" s="181"/>
      <c r="U858" s="181"/>
      <c r="V858" s="181"/>
    </row>
    <row r="859" spans="1:22" ht="12">
      <c r="A859" s="180"/>
      <c r="B859" s="181"/>
      <c r="C859" s="180"/>
      <c r="D859" s="181"/>
      <c r="E859" s="181"/>
      <c r="F859" s="181"/>
      <c r="G859" s="181"/>
      <c r="H859" s="181"/>
      <c r="I859" s="181"/>
      <c r="J859" s="181"/>
      <c r="K859" s="181"/>
      <c r="L859" s="181"/>
      <c r="M859" s="181"/>
      <c r="N859" s="181"/>
      <c r="O859" s="181"/>
      <c r="P859" s="181"/>
      <c r="Q859" s="181"/>
      <c r="R859" s="181"/>
      <c r="S859" s="181"/>
      <c r="T859" s="181"/>
      <c r="U859" s="181"/>
      <c r="V859" s="181"/>
    </row>
    <row r="860" spans="1:22" ht="12">
      <c r="A860" s="180"/>
      <c r="B860" s="181"/>
      <c r="C860" s="180"/>
      <c r="D860" s="181"/>
      <c r="E860" s="181"/>
      <c r="F860" s="181"/>
      <c r="G860" s="181"/>
      <c r="H860" s="181"/>
      <c r="I860" s="181"/>
      <c r="J860" s="181"/>
      <c r="K860" s="181"/>
      <c r="L860" s="181"/>
      <c r="M860" s="181"/>
      <c r="N860" s="181"/>
      <c r="O860" s="181"/>
      <c r="P860" s="181"/>
      <c r="Q860" s="181"/>
      <c r="R860" s="181"/>
      <c r="S860" s="181"/>
      <c r="T860" s="181"/>
      <c r="U860" s="181"/>
      <c r="V860" s="181"/>
    </row>
    <row r="861" spans="1:22" ht="12">
      <c r="A861" s="180"/>
      <c r="B861" s="181"/>
      <c r="C861" s="180"/>
      <c r="D861" s="181"/>
      <c r="E861" s="181"/>
      <c r="F861" s="181"/>
      <c r="G861" s="181"/>
      <c r="H861" s="181"/>
      <c r="I861" s="181"/>
      <c r="J861" s="181"/>
      <c r="K861" s="181"/>
      <c r="L861" s="181"/>
      <c r="M861" s="181"/>
      <c r="N861" s="181"/>
      <c r="O861" s="181"/>
      <c r="P861" s="181"/>
      <c r="Q861" s="181"/>
      <c r="R861" s="181"/>
      <c r="S861" s="181"/>
      <c r="T861" s="181"/>
      <c r="U861" s="181"/>
      <c r="V861" s="181"/>
    </row>
    <row r="862" spans="1:22" ht="12">
      <c r="A862" s="180"/>
      <c r="B862" s="181"/>
      <c r="C862" s="180"/>
      <c r="D862" s="181"/>
      <c r="E862" s="181"/>
      <c r="F862" s="181"/>
      <c r="G862" s="181"/>
      <c r="H862" s="181"/>
      <c r="I862" s="181"/>
      <c r="J862" s="181"/>
      <c r="K862" s="181"/>
      <c r="L862" s="181"/>
      <c r="M862" s="181"/>
      <c r="N862" s="181"/>
      <c r="O862" s="181"/>
      <c r="P862" s="181"/>
      <c r="Q862" s="181"/>
      <c r="R862" s="181"/>
      <c r="S862" s="181"/>
      <c r="T862" s="181"/>
      <c r="U862" s="181"/>
      <c r="V862" s="181"/>
    </row>
    <row r="863" spans="1:22" ht="12">
      <c r="A863" s="180"/>
      <c r="B863" s="181"/>
      <c r="C863" s="180"/>
      <c r="D863" s="181"/>
      <c r="E863" s="181"/>
      <c r="F863" s="181"/>
      <c r="G863" s="181"/>
      <c r="H863" s="181"/>
      <c r="I863" s="181"/>
      <c r="J863" s="181"/>
      <c r="K863" s="181"/>
      <c r="L863" s="181"/>
      <c r="M863" s="181"/>
      <c r="N863" s="181"/>
      <c r="O863" s="181"/>
      <c r="P863" s="181"/>
      <c r="Q863" s="181"/>
      <c r="R863" s="181"/>
      <c r="S863" s="181"/>
      <c r="T863" s="181"/>
      <c r="U863" s="181"/>
      <c r="V863" s="181"/>
    </row>
    <row r="864" spans="1:22" ht="12">
      <c r="A864" s="180"/>
      <c r="B864" s="181"/>
      <c r="C864" s="180"/>
      <c r="D864" s="181"/>
      <c r="E864" s="181"/>
      <c r="F864" s="181"/>
      <c r="G864" s="181"/>
      <c r="H864" s="181"/>
      <c r="I864" s="181"/>
      <c r="J864" s="181"/>
      <c r="K864" s="181"/>
      <c r="L864" s="181"/>
      <c r="M864" s="181"/>
      <c r="N864" s="181"/>
      <c r="O864" s="181"/>
      <c r="P864" s="181"/>
      <c r="Q864" s="181"/>
      <c r="R864" s="181"/>
      <c r="S864" s="181"/>
      <c r="T864" s="181"/>
      <c r="U864" s="181"/>
      <c r="V864" s="181"/>
    </row>
    <row r="865" spans="1:22" ht="12">
      <c r="A865" s="180"/>
      <c r="B865" s="181"/>
      <c r="C865" s="180"/>
      <c r="D865" s="181"/>
      <c r="E865" s="181"/>
      <c r="F865" s="181"/>
      <c r="G865" s="181"/>
      <c r="H865" s="181"/>
      <c r="I865" s="181"/>
      <c r="J865" s="181"/>
      <c r="K865" s="181"/>
      <c r="L865" s="181"/>
      <c r="M865" s="181"/>
      <c r="N865" s="181"/>
      <c r="O865" s="181"/>
      <c r="P865" s="181"/>
      <c r="Q865" s="181"/>
      <c r="R865" s="181"/>
      <c r="S865" s="181"/>
      <c r="T865" s="181"/>
      <c r="U865" s="181"/>
      <c r="V865" s="181"/>
    </row>
    <row r="866" spans="1:22" ht="12">
      <c r="A866" s="180"/>
      <c r="B866" s="181"/>
      <c r="C866" s="180"/>
      <c r="D866" s="181"/>
      <c r="E866" s="181"/>
      <c r="F866" s="181"/>
      <c r="G866" s="181"/>
      <c r="H866" s="181"/>
      <c r="I866" s="181"/>
      <c r="J866" s="181"/>
      <c r="K866" s="181"/>
      <c r="L866" s="181"/>
      <c r="M866" s="181"/>
      <c r="N866" s="181"/>
      <c r="O866" s="181"/>
      <c r="P866" s="181"/>
      <c r="Q866" s="181"/>
      <c r="R866" s="181"/>
      <c r="S866" s="181"/>
      <c r="T866" s="181"/>
      <c r="U866" s="181"/>
      <c r="V866" s="181"/>
    </row>
    <row r="867" spans="1:22" ht="12">
      <c r="A867" s="180"/>
      <c r="B867" s="181"/>
      <c r="C867" s="180"/>
      <c r="D867" s="181"/>
      <c r="E867" s="181"/>
      <c r="F867" s="181"/>
      <c r="G867" s="181"/>
      <c r="H867" s="181"/>
      <c r="I867" s="181"/>
      <c r="J867" s="181"/>
      <c r="K867" s="181"/>
      <c r="L867" s="181"/>
      <c r="M867" s="181"/>
      <c r="N867" s="181"/>
      <c r="O867" s="181"/>
      <c r="P867" s="181"/>
      <c r="Q867" s="181"/>
      <c r="R867" s="181"/>
      <c r="S867" s="181"/>
      <c r="T867" s="181"/>
      <c r="U867" s="181"/>
      <c r="V867" s="181"/>
    </row>
    <row r="868" spans="1:22" ht="12">
      <c r="A868" s="180"/>
      <c r="B868" s="181"/>
      <c r="C868" s="180"/>
      <c r="D868" s="181"/>
      <c r="E868" s="181"/>
      <c r="F868" s="181"/>
      <c r="G868" s="181"/>
      <c r="H868" s="181"/>
      <c r="I868" s="181"/>
      <c r="J868" s="181"/>
      <c r="K868" s="181"/>
      <c r="L868" s="181"/>
      <c r="M868" s="181"/>
      <c r="N868" s="181"/>
      <c r="O868" s="181"/>
      <c r="P868" s="181"/>
      <c r="Q868" s="181"/>
      <c r="R868" s="181"/>
      <c r="S868" s="181"/>
      <c r="T868" s="181"/>
      <c r="U868" s="181"/>
      <c r="V868" s="181"/>
    </row>
    <row r="869" spans="1:22" ht="12">
      <c r="A869" s="180"/>
      <c r="B869" s="181"/>
      <c r="C869" s="180"/>
      <c r="D869" s="181"/>
      <c r="E869" s="181"/>
      <c r="F869" s="181"/>
      <c r="G869" s="181"/>
      <c r="H869" s="181"/>
      <c r="I869" s="181"/>
      <c r="J869" s="181"/>
      <c r="K869" s="181"/>
      <c r="L869" s="181"/>
      <c r="M869" s="181"/>
      <c r="N869" s="181"/>
      <c r="O869" s="181"/>
      <c r="P869" s="181"/>
      <c r="Q869" s="181"/>
      <c r="R869" s="181"/>
      <c r="S869" s="181"/>
      <c r="T869" s="181"/>
      <c r="U869" s="181"/>
      <c r="V869" s="181"/>
    </row>
    <row r="870" spans="1:22" ht="12">
      <c r="A870" s="180"/>
      <c r="B870" s="181"/>
      <c r="C870" s="180"/>
      <c r="D870" s="181"/>
      <c r="E870" s="181"/>
      <c r="F870" s="181"/>
      <c r="G870" s="181"/>
      <c r="H870" s="181"/>
      <c r="I870" s="181"/>
      <c r="J870" s="181"/>
      <c r="K870" s="181"/>
      <c r="L870" s="181"/>
      <c r="M870" s="181"/>
      <c r="N870" s="181"/>
      <c r="O870" s="181"/>
      <c r="P870" s="181"/>
      <c r="Q870" s="181"/>
      <c r="R870" s="181"/>
      <c r="S870" s="181"/>
      <c r="T870" s="181"/>
      <c r="U870" s="181"/>
      <c r="V870" s="181"/>
    </row>
    <row r="871" spans="1:22" ht="12">
      <c r="A871" s="180"/>
      <c r="B871" s="181"/>
      <c r="C871" s="180"/>
      <c r="D871" s="181"/>
      <c r="E871" s="181"/>
      <c r="F871" s="181"/>
      <c r="G871" s="181"/>
      <c r="H871" s="181"/>
      <c r="I871" s="181"/>
      <c r="J871" s="181"/>
      <c r="K871" s="181"/>
      <c r="L871" s="181"/>
      <c r="M871" s="181"/>
      <c r="N871" s="181"/>
      <c r="O871" s="181"/>
      <c r="P871" s="181"/>
      <c r="Q871" s="181"/>
      <c r="R871" s="181"/>
      <c r="S871" s="181"/>
      <c r="T871" s="181"/>
      <c r="U871" s="181"/>
      <c r="V871" s="181"/>
    </row>
    <row r="872" spans="1:22" ht="12">
      <c r="A872" s="180"/>
      <c r="B872" s="181"/>
      <c r="C872" s="180"/>
      <c r="D872" s="181"/>
      <c r="E872" s="181"/>
      <c r="F872" s="181"/>
      <c r="G872" s="181"/>
      <c r="H872" s="181"/>
      <c r="I872" s="181"/>
      <c r="J872" s="181"/>
      <c r="K872" s="181"/>
      <c r="L872" s="181"/>
      <c r="M872" s="181"/>
      <c r="N872" s="181"/>
      <c r="O872" s="181"/>
      <c r="P872" s="181"/>
      <c r="Q872" s="181"/>
      <c r="R872" s="181"/>
      <c r="S872" s="181"/>
      <c r="T872" s="181"/>
      <c r="U872" s="181"/>
      <c r="V872" s="181"/>
    </row>
    <row r="873" spans="1:22" ht="12">
      <c r="A873" s="180"/>
      <c r="B873" s="181"/>
      <c r="C873" s="180"/>
      <c r="D873" s="181"/>
      <c r="E873" s="181"/>
      <c r="F873" s="181"/>
      <c r="G873" s="181"/>
      <c r="H873" s="181"/>
      <c r="I873" s="181"/>
      <c r="J873" s="181"/>
      <c r="K873" s="181"/>
      <c r="L873" s="181"/>
      <c r="M873" s="181"/>
      <c r="N873" s="181"/>
      <c r="O873" s="181"/>
      <c r="P873" s="181"/>
      <c r="Q873" s="181"/>
      <c r="R873" s="181"/>
      <c r="S873" s="181"/>
      <c r="T873" s="181"/>
      <c r="U873" s="181"/>
      <c r="V873" s="181"/>
    </row>
    <row r="874" spans="1:22" ht="12">
      <c r="A874" s="180"/>
      <c r="B874" s="181"/>
      <c r="C874" s="180"/>
      <c r="D874" s="181"/>
      <c r="E874" s="181"/>
      <c r="F874" s="181"/>
      <c r="G874" s="181"/>
      <c r="H874" s="181"/>
      <c r="I874" s="181"/>
      <c r="J874" s="181"/>
      <c r="K874" s="181"/>
      <c r="L874" s="181"/>
      <c r="M874" s="181"/>
      <c r="N874" s="181"/>
      <c r="O874" s="181"/>
      <c r="P874" s="181"/>
      <c r="Q874" s="181"/>
      <c r="R874" s="181"/>
      <c r="S874" s="181"/>
      <c r="T874" s="181"/>
      <c r="U874" s="181"/>
      <c r="V874" s="181"/>
    </row>
    <row r="875" spans="1:22" ht="12">
      <c r="A875" s="180"/>
      <c r="B875" s="181"/>
      <c r="C875" s="180"/>
      <c r="D875" s="181"/>
      <c r="E875" s="181"/>
      <c r="F875" s="181"/>
      <c r="G875" s="181"/>
      <c r="H875" s="181"/>
      <c r="I875" s="181"/>
      <c r="J875" s="181"/>
      <c r="K875" s="181"/>
      <c r="L875" s="181"/>
      <c r="M875" s="181"/>
      <c r="N875" s="181"/>
      <c r="O875" s="181"/>
      <c r="P875" s="181"/>
      <c r="Q875" s="181"/>
      <c r="R875" s="181"/>
      <c r="S875" s="181"/>
      <c r="T875" s="181"/>
      <c r="U875" s="181"/>
      <c r="V875" s="181"/>
    </row>
    <row r="876" spans="1:22" ht="12">
      <c r="A876" s="180"/>
      <c r="B876" s="181"/>
      <c r="C876" s="180"/>
      <c r="D876" s="181"/>
      <c r="E876" s="181"/>
      <c r="F876" s="181"/>
      <c r="G876" s="181"/>
      <c r="H876" s="181"/>
      <c r="I876" s="181"/>
      <c r="J876" s="181"/>
      <c r="K876" s="181"/>
      <c r="L876" s="181"/>
      <c r="M876" s="181"/>
      <c r="N876" s="181"/>
      <c r="O876" s="181"/>
      <c r="P876" s="181"/>
      <c r="Q876" s="181"/>
      <c r="R876" s="181"/>
      <c r="S876" s="181"/>
      <c r="T876" s="181"/>
      <c r="U876" s="181"/>
      <c r="V876" s="181"/>
    </row>
    <row r="877" spans="1:22" ht="12">
      <c r="A877" s="180"/>
      <c r="B877" s="181"/>
      <c r="C877" s="180"/>
      <c r="D877" s="181"/>
      <c r="E877" s="181"/>
      <c r="F877" s="181"/>
      <c r="G877" s="181"/>
      <c r="H877" s="181"/>
      <c r="I877" s="181"/>
      <c r="J877" s="181"/>
      <c r="K877" s="181"/>
      <c r="L877" s="181"/>
      <c r="M877" s="181"/>
      <c r="N877" s="181"/>
      <c r="O877" s="181"/>
      <c r="P877" s="181"/>
      <c r="Q877" s="181"/>
      <c r="R877" s="181"/>
      <c r="S877" s="181"/>
      <c r="T877" s="181"/>
      <c r="U877" s="181"/>
      <c r="V877" s="181"/>
    </row>
    <row r="878" spans="1:22" ht="12">
      <c r="A878" s="180"/>
      <c r="B878" s="181"/>
      <c r="C878" s="180"/>
      <c r="D878" s="181"/>
      <c r="E878" s="181"/>
      <c r="F878" s="181"/>
      <c r="G878" s="181"/>
      <c r="H878" s="181"/>
      <c r="I878" s="181"/>
      <c r="J878" s="181"/>
      <c r="K878" s="181"/>
      <c r="L878" s="181"/>
      <c r="M878" s="181"/>
      <c r="N878" s="181"/>
      <c r="O878" s="181"/>
      <c r="P878" s="181"/>
      <c r="Q878" s="181"/>
      <c r="R878" s="181"/>
      <c r="S878" s="181"/>
      <c r="T878" s="181"/>
      <c r="U878" s="181"/>
      <c r="V878" s="181"/>
    </row>
    <row r="879" spans="1:22" ht="12">
      <c r="A879" s="180"/>
      <c r="B879" s="181"/>
      <c r="C879" s="180"/>
      <c r="D879" s="181"/>
      <c r="E879" s="181"/>
      <c r="F879" s="181"/>
      <c r="G879" s="181"/>
      <c r="H879" s="181"/>
      <c r="I879" s="181"/>
      <c r="J879" s="181"/>
      <c r="K879" s="181"/>
      <c r="L879" s="181"/>
      <c r="M879" s="181"/>
      <c r="N879" s="181"/>
      <c r="O879" s="181"/>
      <c r="P879" s="181"/>
      <c r="Q879" s="181"/>
      <c r="R879" s="181"/>
      <c r="S879" s="181"/>
      <c r="T879" s="181"/>
      <c r="U879" s="181"/>
      <c r="V879" s="181"/>
    </row>
    <row r="880" spans="1:22" ht="12">
      <c r="A880" s="180"/>
      <c r="B880" s="181"/>
      <c r="C880" s="180"/>
      <c r="D880" s="181"/>
      <c r="E880" s="181"/>
      <c r="F880" s="181"/>
      <c r="G880" s="181"/>
      <c r="H880" s="181"/>
      <c r="I880" s="181"/>
      <c r="J880" s="181"/>
      <c r="K880" s="181"/>
      <c r="L880" s="181"/>
      <c r="M880" s="181"/>
      <c r="N880" s="181"/>
      <c r="O880" s="181"/>
      <c r="P880" s="181"/>
      <c r="Q880" s="181"/>
      <c r="R880" s="181"/>
      <c r="S880" s="181"/>
      <c r="T880" s="181"/>
      <c r="U880" s="181"/>
      <c r="V880" s="181"/>
    </row>
    <row r="881" spans="1:22" ht="12">
      <c r="A881" s="180"/>
      <c r="B881" s="181"/>
      <c r="C881" s="180"/>
      <c r="D881" s="181"/>
      <c r="E881" s="181"/>
      <c r="F881" s="181"/>
      <c r="G881" s="181"/>
      <c r="H881" s="181"/>
      <c r="I881" s="181"/>
      <c r="J881" s="181"/>
      <c r="K881" s="181"/>
      <c r="L881" s="181"/>
      <c r="M881" s="181"/>
      <c r="N881" s="181"/>
      <c r="O881" s="181"/>
      <c r="P881" s="181"/>
      <c r="Q881" s="181"/>
      <c r="R881" s="181"/>
      <c r="S881" s="181"/>
      <c r="T881" s="181"/>
      <c r="U881" s="181"/>
      <c r="V881" s="181"/>
    </row>
    <row r="882" spans="1:22" ht="12">
      <c r="A882" s="180"/>
      <c r="B882" s="181"/>
      <c r="C882" s="180"/>
      <c r="D882" s="181"/>
      <c r="E882" s="181"/>
      <c r="F882" s="181"/>
      <c r="G882" s="181"/>
      <c r="H882" s="181"/>
      <c r="I882" s="181"/>
      <c r="J882" s="181"/>
      <c r="K882" s="181"/>
      <c r="L882" s="181"/>
      <c r="M882" s="181"/>
      <c r="N882" s="181"/>
      <c r="O882" s="181"/>
      <c r="P882" s="181"/>
      <c r="Q882" s="181"/>
      <c r="R882" s="181"/>
      <c r="S882" s="181"/>
      <c r="T882" s="181"/>
      <c r="U882" s="181"/>
      <c r="V882" s="181"/>
    </row>
    <row r="883" spans="1:22" ht="12">
      <c r="A883" s="180"/>
      <c r="B883" s="181"/>
      <c r="C883" s="180"/>
      <c r="D883" s="181"/>
      <c r="E883" s="181"/>
      <c r="F883" s="181"/>
      <c r="G883" s="181"/>
      <c r="H883" s="181"/>
      <c r="I883" s="181"/>
      <c r="J883" s="181"/>
      <c r="K883" s="181"/>
      <c r="L883" s="181"/>
      <c r="M883" s="181"/>
      <c r="N883" s="181"/>
      <c r="O883" s="181"/>
      <c r="P883" s="181"/>
      <c r="Q883" s="181"/>
      <c r="R883" s="181"/>
      <c r="S883" s="181"/>
      <c r="T883" s="181"/>
      <c r="U883" s="181"/>
      <c r="V883" s="181"/>
    </row>
    <row r="884" spans="1:22" ht="12">
      <c r="A884" s="180"/>
      <c r="B884" s="181"/>
      <c r="C884" s="180"/>
      <c r="D884" s="181"/>
      <c r="E884" s="181"/>
      <c r="F884" s="181"/>
      <c r="G884" s="181"/>
      <c r="H884" s="181"/>
      <c r="I884" s="181"/>
      <c r="J884" s="181"/>
      <c r="K884" s="181"/>
      <c r="L884" s="181"/>
      <c r="M884" s="181"/>
      <c r="N884" s="181"/>
      <c r="O884" s="181"/>
      <c r="P884" s="181"/>
      <c r="Q884" s="181"/>
      <c r="R884" s="181"/>
      <c r="S884" s="181"/>
      <c r="T884" s="181"/>
      <c r="U884" s="181"/>
      <c r="V884" s="181"/>
    </row>
    <row r="885" spans="1:22" ht="12">
      <c r="A885" s="180"/>
      <c r="B885" s="181"/>
      <c r="C885" s="180"/>
      <c r="D885" s="181"/>
      <c r="E885" s="181"/>
      <c r="F885" s="181"/>
      <c r="G885" s="181"/>
      <c r="H885" s="181"/>
      <c r="I885" s="181"/>
      <c r="J885" s="181"/>
      <c r="K885" s="181"/>
      <c r="L885" s="181"/>
      <c r="M885" s="181"/>
      <c r="N885" s="181"/>
      <c r="O885" s="181"/>
      <c r="P885" s="181"/>
      <c r="Q885" s="181"/>
      <c r="R885" s="181"/>
      <c r="S885" s="181"/>
      <c r="T885" s="181"/>
      <c r="U885" s="181"/>
      <c r="V885" s="181"/>
    </row>
    <row r="886" spans="1:22" ht="12">
      <c r="A886" s="180"/>
      <c r="B886" s="181"/>
      <c r="C886" s="180"/>
      <c r="D886" s="181"/>
      <c r="E886" s="181"/>
      <c r="F886" s="181"/>
      <c r="G886" s="181"/>
      <c r="H886" s="181"/>
      <c r="I886" s="181"/>
      <c r="J886" s="181"/>
      <c r="K886" s="181"/>
      <c r="L886" s="181"/>
      <c r="M886" s="181"/>
      <c r="N886" s="181"/>
      <c r="O886" s="181"/>
      <c r="P886" s="181"/>
      <c r="Q886" s="181"/>
      <c r="R886" s="181"/>
      <c r="S886" s="181"/>
      <c r="T886" s="181"/>
      <c r="U886" s="181"/>
      <c r="V886" s="181"/>
    </row>
    <row r="887" spans="1:22" ht="12">
      <c r="A887" s="180"/>
      <c r="B887" s="181"/>
      <c r="C887" s="180"/>
      <c r="D887" s="181"/>
      <c r="E887" s="181"/>
      <c r="F887" s="181"/>
      <c r="G887" s="181"/>
      <c r="H887" s="181"/>
      <c r="I887" s="181"/>
      <c r="J887" s="181"/>
      <c r="K887" s="181"/>
      <c r="L887" s="181"/>
      <c r="M887" s="181"/>
      <c r="N887" s="181"/>
      <c r="O887" s="181"/>
      <c r="P887" s="181"/>
      <c r="Q887" s="181"/>
      <c r="R887" s="181"/>
      <c r="S887" s="181"/>
      <c r="T887" s="181"/>
      <c r="U887" s="181"/>
      <c r="V887" s="181"/>
    </row>
    <row r="888" spans="1:22" ht="12">
      <c r="A888" s="180"/>
      <c r="B888" s="181"/>
      <c r="C888" s="180"/>
      <c r="D888" s="181"/>
      <c r="E888" s="181"/>
      <c r="F888" s="181"/>
      <c r="G888" s="181"/>
      <c r="H888" s="181"/>
      <c r="I888" s="181"/>
      <c r="J888" s="181"/>
      <c r="K888" s="181"/>
      <c r="L888" s="181"/>
      <c r="M888" s="181"/>
      <c r="N888" s="181"/>
      <c r="O888" s="181"/>
      <c r="P888" s="181"/>
      <c r="Q888" s="181"/>
      <c r="R888" s="181"/>
      <c r="S888" s="181"/>
      <c r="T888" s="181"/>
      <c r="U888" s="181"/>
      <c r="V888" s="181"/>
    </row>
    <row r="889" spans="1:22" ht="12">
      <c r="A889" s="180"/>
      <c r="B889" s="181"/>
      <c r="C889" s="180"/>
      <c r="D889" s="181"/>
      <c r="E889" s="181"/>
      <c r="F889" s="181"/>
      <c r="G889" s="181"/>
      <c r="H889" s="181"/>
      <c r="I889" s="181"/>
      <c r="J889" s="181"/>
      <c r="K889" s="181"/>
      <c r="L889" s="181"/>
      <c r="M889" s="181"/>
      <c r="N889" s="181"/>
      <c r="O889" s="181"/>
      <c r="P889" s="181"/>
      <c r="Q889" s="181"/>
      <c r="R889" s="181"/>
      <c r="S889" s="181"/>
      <c r="T889" s="181"/>
      <c r="U889" s="181"/>
      <c r="V889" s="181"/>
    </row>
    <row r="890" spans="1:22" ht="12">
      <c r="A890" s="180"/>
      <c r="B890" s="181"/>
      <c r="C890" s="180"/>
      <c r="D890" s="181"/>
      <c r="E890" s="181"/>
      <c r="F890" s="181"/>
      <c r="G890" s="181"/>
      <c r="H890" s="181"/>
      <c r="I890" s="181"/>
      <c r="J890" s="181"/>
      <c r="K890" s="181"/>
      <c r="L890" s="181"/>
      <c r="M890" s="181"/>
      <c r="N890" s="181"/>
      <c r="O890" s="181"/>
      <c r="P890" s="181"/>
      <c r="Q890" s="181"/>
      <c r="R890" s="181"/>
      <c r="S890" s="181"/>
      <c r="T890" s="181"/>
      <c r="U890" s="181"/>
      <c r="V890" s="181"/>
    </row>
    <row r="891" spans="1:22" ht="12">
      <c r="A891" s="180"/>
      <c r="B891" s="181"/>
      <c r="C891" s="180"/>
      <c r="D891" s="181"/>
      <c r="E891" s="181"/>
      <c r="F891" s="181"/>
      <c r="G891" s="181"/>
      <c r="H891" s="181"/>
      <c r="I891" s="181"/>
      <c r="J891" s="181"/>
      <c r="K891" s="181"/>
      <c r="L891" s="181"/>
      <c r="M891" s="181"/>
      <c r="N891" s="181"/>
      <c r="O891" s="181"/>
      <c r="P891" s="181"/>
      <c r="Q891" s="181"/>
      <c r="R891" s="181"/>
      <c r="S891" s="181"/>
      <c r="T891" s="181"/>
      <c r="U891" s="181"/>
      <c r="V891" s="181"/>
    </row>
    <row r="892" spans="1:22" ht="12">
      <c r="A892" s="180"/>
      <c r="B892" s="181"/>
      <c r="C892" s="180"/>
      <c r="D892" s="181"/>
      <c r="E892" s="181"/>
      <c r="F892" s="181"/>
      <c r="G892" s="181"/>
      <c r="H892" s="181"/>
      <c r="I892" s="181"/>
      <c r="J892" s="181"/>
      <c r="K892" s="181"/>
      <c r="L892" s="181"/>
      <c r="M892" s="181"/>
      <c r="N892" s="181"/>
      <c r="O892" s="181"/>
      <c r="P892" s="181"/>
      <c r="Q892" s="181"/>
      <c r="R892" s="181"/>
      <c r="S892" s="181"/>
      <c r="T892" s="181"/>
      <c r="U892" s="181"/>
      <c r="V892" s="181"/>
    </row>
    <row r="893" spans="1:22" ht="12">
      <c r="A893" s="180"/>
      <c r="B893" s="181"/>
      <c r="C893" s="180"/>
      <c r="D893" s="181"/>
      <c r="E893" s="181"/>
      <c r="F893" s="181"/>
      <c r="G893" s="181"/>
      <c r="H893" s="181"/>
      <c r="I893" s="181"/>
      <c r="J893" s="181"/>
      <c r="K893" s="181"/>
      <c r="L893" s="181"/>
      <c r="M893" s="181"/>
      <c r="N893" s="181"/>
      <c r="O893" s="181"/>
      <c r="P893" s="181"/>
      <c r="Q893" s="181"/>
      <c r="R893" s="181"/>
      <c r="S893" s="181"/>
      <c r="T893" s="181"/>
      <c r="U893" s="181"/>
      <c r="V893" s="181"/>
    </row>
    <row r="894" spans="1:22" ht="12">
      <c r="A894" s="180"/>
      <c r="B894" s="181"/>
      <c r="C894" s="180"/>
      <c r="D894" s="181"/>
      <c r="E894" s="181"/>
      <c r="F894" s="181"/>
      <c r="G894" s="181"/>
      <c r="H894" s="181"/>
      <c r="I894" s="181"/>
      <c r="J894" s="181"/>
      <c r="K894" s="181"/>
      <c r="L894" s="181"/>
      <c r="M894" s="181"/>
      <c r="N894" s="181"/>
      <c r="O894" s="181"/>
      <c r="P894" s="181"/>
      <c r="Q894" s="181"/>
      <c r="R894" s="181"/>
      <c r="S894" s="181"/>
      <c r="T894" s="181"/>
      <c r="U894" s="181"/>
      <c r="V894" s="181"/>
    </row>
    <row r="895" spans="1:22" ht="12">
      <c r="A895" s="180"/>
      <c r="B895" s="181"/>
      <c r="C895" s="180"/>
      <c r="D895" s="181"/>
      <c r="E895" s="181"/>
      <c r="F895" s="181"/>
      <c r="G895" s="181"/>
      <c r="H895" s="181"/>
      <c r="I895" s="181"/>
      <c r="J895" s="181"/>
      <c r="K895" s="181"/>
      <c r="L895" s="181"/>
      <c r="M895" s="181"/>
      <c r="N895" s="181"/>
      <c r="O895" s="181"/>
      <c r="P895" s="181"/>
      <c r="Q895" s="181"/>
      <c r="R895" s="181"/>
      <c r="S895" s="181"/>
      <c r="T895" s="181"/>
      <c r="U895" s="181"/>
      <c r="V895" s="181"/>
    </row>
    <row r="896" spans="1:22" ht="12">
      <c r="A896" s="180"/>
      <c r="B896" s="181"/>
      <c r="C896" s="180"/>
      <c r="D896" s="181"/>
      <c r="E896" s="181"/>
      <c r="F896" s="181"/>
      <c r="G896" s="181"/>
      <c r="H896" s="181"/>
      <c r="I896" s="181"/>
      <c r="J896" s="181"/>
      <c r="K896" s="181"/>
      <c r="L896" s="181"/>
      <c r="M896" s="181"/>
      <c r="N896" s="181"/>
      <c r="O896" s="181"/>
      <c r="P896" s="181"/>
      <c r="Q896" s="181"/>
      <c r="R896" s="181"/>
      <c r="S896" s="181"/>
      <c r="T896" s="181"/>
      <c r="U896" s="181"/>
      <c r="V896" s="181"/>
    </row>
    <row r="897" spans="1:22" ht="12">
      <c r="A897" s="180"/>
      <c r="B897" s="181"/>
      <c r="C897" s="180"/>
      <c r="D897" s="181"/>
      <c r="E897" s="181"/>
      <c r="F897" s="181"/>
      <c r="G897" s="181"/>
      <c r="H897" s="181"/>
      <c r="I897" s="181"/>
      <c r="J897" s="181"/>
      <c r="K897" s="181"/>
      <c r="L897" s="181"/>
      <c r="M897" s="181"/>
      <c r="N897" s="181"/>
      <c r="O897" s="181"/>
      <c r="P897" s="181"/>
      <c r="Q897" s="181"/>
      <c r="R897" s="181"/>
      <c r="S897" s="181"/>
      <c r="T897" s="181"/>
      <c r="U897" s="181"/>
      <c r="V897" s="181"/>
    </row>
    <row r="898" spans="1:22" ht="12">
      <c r="A898" s="180"/>
      <c r="B898" s="181"/>
      <c r="C898" s="180"/>
      <c r="D898" s="181"/>
      <c r="E898" s="181"/>
      <c r="F898" s="181"/>
      <c r="G898" s="181"/>
      <c r="H898" s="181"/>
      <c r="I898" s="181"/>
      <c r="J898" s="181"/>
      <c r="K898" s="181"/>
      <c r="L898" s="181"/>
      <c r="M898" s="181"/>
      <c r="N898" s="181"/>
      <c r="O898" s="181"/>
      <c r="P898" s="181"/>
      <c r="Q898" s="181"/>
      <c r="R898" s="181"/>
      <c r="S898" s="181"/>
      <c r="T898" s="181"/>
      <c r="U898" s="181"/>
      <c r="V898" s="181"/>
    </row>
    <row r="899" spans="1:22" ht="12">
      <c r="A899" s="180"/>
      <c r="B899" s="181"/>
      <c r="C899" s="180"/>
      <c r="D899" s="181"/>
      <c r="E899" s="181"/>
      <c r="F899" s="181"/>
      <c r="G899" s="181"/>
      <c r="H899" s="181"/>
      <c r="I899" s="181"/>
      <c r="J899" s="181"/>
      <c r="K899" s="181"/>
      <c r="L899" s="181"/>
      <c r="M899" s="181"/>
      <c r="N899" s="181"/>
      <c r="O899" s="181"/>
      <c r="P899" s="181"/>
      <c r="Q899" s="181"/>
      <c r="R899" s="181"/>
      <c r="S899" s="181"/>
      <c r="T899" s="181"/>
      <c r="U899" s="181"/>
      <c r="V899" s="181"/>
    </row>
    <row r="900" spans="1:22" ht="12">
      <c r="A900" s="180"/>
      <c r="B900" s="181"/>
      <c r="C900" s="180"/>
      <c r="D900" s="181"/>
      <c r="E900" s="181"/>
      <c r="F900" s="181"/>
      <c r="G900" s="181"/>
      <c r="H900" s="181"/>
      <c r="I900" s="181"/>
      <c r="J900" s="181"/>
      <c r="K900" s="181"/>
      <c r="L900" s="181"/>
      <c r="M900" s="181"/>
      <c r="N900" s="181"/>
      <c r="O900" s="181"/>
      <c r="P900" s="181"/>
      <c r="Q900" s="181"/>
      <c r="R900" s="181"/>
      <c r="S900" s="181"/>
      <c r="T900" s="181"/>
      <c r="U900" s="181"/>
      <c r="V900" s="181"/>
    </row>
    <row r="901" spans="1:22" ht="12">
      <c r="A901" s="180"/>
      <c r="B901" s="181"/>
      <c r="C901" s="180"/>
      <c r="D901" s="181"/>
      <c r="E901" s="181"/>
      <c r="F901" s="181"/>
      <c r="G901" s="181"/>
      <c r="H901" s="181"/>
      <c r="I901" s="181"/>
      <c r="J901" s="181"/>
      <c r="K901" s="181"/>
      <c r="L901" s="181"/>
      <c r="M901" s="181"/>
      <c r="N901" s="181"/>
      <c r="O901" s="181"/>
      <c r="P901" s="181"/>
      <c r="Q901" s="181"/>
      <c r="R901" s="181"/>
      <c r="S901" s="181"/>
      <c r="T901" s="181"/>
      <c r="U901" s="181"/>
      <c r="V901" s="181"/>
    </row>
    <row r="902" spans="1:22" ht="12">
      <c r="A902" s="180"/>
      <c r="B902" s="181"/>
      <c r="C902" s="180"/>
      <c r="D902" s="181"/>
      <c r="E902" s="181"/>
      <c r="F902" s="181"/>
      <c r="G902" s="181"/>
      <c r="H902" s="181"/>
      <c r="I902" s="181"/>
      <c r="J902" s="181"/>
      <c r="K902" s="181"/>
      <c r="L902" s="181"/>
      <c r="M902" s="181"/>
      <c r="N902" s="181"/>
      <c r="O902" s="181"/>
      <c r="P902" s="181"/>
      <c r="Q902" s="181"/>
      <c r="R902" s="181"/>
      <c r="S902" s="181"/>
      <c r="T902" s="181"/>
      <c r="U902" s="181"/>
      <c r="V902" s="181"/>
    </row>
    <row r="903" spans="1:22" ht="12">
      <c r="A903" s="180"/>
      <c r="B903" s="181"/>
      <c r="C903" s="180"/>
      <c r="D903" s="181"/>
      <c r="E903" s="181"/>
      <c r="F903" s="181"/>
      <c r="G903" s="181"/>
      <c r="H903" s="181"/>
      <c r="I903" s="181"/>
      <c r="J903" s="181"/>
      <c r="K903" s="181"/>
      <c r="L903" s="181"/>
      <c r="M903" s="181"/>
      <c r="N903" s="181"/>
      <c r="O903" s="181"/>
      <c r="P903" s="181"/>
      <c r="Q903" s="181"/>
      <c r="R903" s="181"/>
      <c r="S903" s="181"/>
      <c r="T903" s="181"/>
      <c r="U903" s="181"/>
      <c r="V903" s="181"/>
    </row>
    <row r="904" spans="1:22" ht="12">
      <c r="A904" s="180"/>
      <c r="B904" s="181"/>
      <c r="C904" s="180"/>
      <c r="D904" s="181"/>
      <c r="E904" s="181"/>
      <c r="F904" s="181"/>
      <c r="G904" s="181"/>
      <c r="H904" s="181"/>
      <c r="I904" s="181"/>
      <c r="J904" s="181"/>
      <c r="K904" s="181"/>
      <c r="L904" s="181"/>
      <c r="M904" s="181"/>
      <c r="N904" s="181"/>
      <c r="O904" s="181"/>
      <c r="P904" s="181"/>
      <c r="Q904" s="181"/>
      <c r="R904" s="181"/>
      <c r="S904" s="181"/>
      <c r="T904" s="181"/>
      <c r="U904" s="181"/>
      <c r="V904" s="181"/>
    </row>
    <row r="905" spans="1:22" ht="12">
      <c r="A905" s="180"/>
      <c r="B905" s="181"/>
      <c r="C905" s="180"/>
      <c r="D905" s="181"/>
      <c r="E905" s="181"/>
      <c r="F905" s="181"/>
      <c r="G905" s="181"/>
      <c r="H905" s="181"/>
      <c r="I905" s="181"/>
      <c r="J905" s="181"/>
      <c r="K905" s="181"/>
      <c r="L905" s="181"/>
      <c r="M905" s="181"/>
      <c r="N905" s="181"/>
      <c r="O905" s="181"/>
      <c r="P905" s="181"/>
      <c r="Q905" s="181"/>
      <c r="R905" s="181"/>
      <c r="S905" s="181"/>
      <c r="T905" s="181"/>
      <c r="U905" s="181"/>
      <c r="V905" s="181"/>
    </row>
    <row r="906" spans="1:22" ht="12">
      <c r="A906" s="180"/>
      <c r="B906" s="181"/>
      <c r="C906" s="180"/>
      <c r="D906" s="181"/>
      <c r="E906" s="181"/>
      <c r="F906" s="181"/>
      <c r="G906" s="181"/>
      <c r="H906" s="181"/>
      <c r="I906" s="181"/>
      <c r="J906" s="181"/>
      <c r="K906" s="181"/>
      <c r="L906" s="181"/>
      <c r="M906" s="181"/>
      <c r="N906" s="181"/>
      <c r="O906" s="181"/>
      <c r="P906" s="181"/>
      <c r="Q906" s="181"/>
      <c r="R906" s="181"/>
      <c r="S906" s="181"/>
      <c r="T906" s="181"/>
      <c r="U906" s="181"/>
      <c r="V906" s="181"/>
    </row>
    <row r="907" spans="1:22" ht="12">
      <c r="A907" s="180"/>
      <c r="B907" s="181"/>
      <c r="C907" s="180"/>
      <c r="D907" s="181"/>
      <c r="E907" s="181"/>
      <c r="F907" s="181"/>
      <c r="G907" s="181"/>
      <c r="H907" s="181"/>
      <c r="I907" s="181"/>
      <c r="J907" s="181"/>
      <c r="K907" s="181"/>
      <c r="L907" s="181"/>
      <c r="M907" s="181"/>
      <c r="N907" s="181"/>
      <c r="O907" s="181"/>
      <c r="P907" s="181"/>
      <c r="Q907" s="181"/>
      <c r="R907" s="181"/>
      <c r="S907" s="181"/>
      <c r="T907" s="181"/>
      <c r="U907" s="181"/>
      <c r="V907" s="181"/>
    </row>
    <row r="908" spans="1:22" ht="12">
      <c r="A908" s="180"/>
      <c r="B908" s="181"/>
      <c r="C908" s="180"/>
      <c r="D908" s="181"/>
      <c r="E908" s="181"/>
      <c r="F908" s="181"/>
      <c r="G908" s="181"/>
      <c r="H908" s="181"/>
      <c r="I908" s="181"/>
      <c r="J908" s="181"/>
      <c r="K908" s="181"/>
      <c r="L908" s="181"/>
      <c r="M908" s="181"/>
      <c r="N908" s="181"/>
      <c r="O908" s="181"/>
      <c r="P908" s="181"/>
      <c r="Q908" s="181"/>
      <c r="R908" s="181"/>
      <c r="S908" s="181"/>
      <c r="T908" s="181"/>
      <c r="U908" s="181"/>
      <c r="V908" s="181"/>
    </row>
    <row r="909" spans="1:22" ht="12">
      <c r="A909" s="180"/>
      <c r="B909" s="181"/>
      <c r="C909" s="180"/>
      <c r="D909" s="181"/>
      <c r="E909" s="181"/>
      <c r="F909" s="181"/>
      <c r="G909" s="181"/>
      <c r="H909" s="181"/>
      <c r="I909" s="181"/>
      <c r="J909" s="181"/>
      <c r="K909" s="181"/>
      <c r="L909" s="181"/>
      <c r="M909" s="181"/>
      <c r="N909" s="181"/>
      <c r="O909" s="181"/>
      <c r="P909" s="181"/>
      <c r="Q909" s="181"/>
      <c r="R909" s="181"/>
      <c r="S909" s="181"/>
      <c r="T909" s="181"/>
      <c r="U909" s="181"/>
      <c r="V909" s="181"/>
    </row>
    <row r="910" spans="1:22" ht="12">
      <c r="A910" s="180"/>
      <c r="B910" s="181"/>
      <c r="C910" s="180"/>
      <c r="D910" s="181"/>
      <c r="E910" s="181"/>
      <c r="F910" s="181"/>
      <c r="G910" s="181"/>
      <c r="H910" s="181"/>
      <c r="I910" s="181"/>
      <c r="J910" s="181"/>
      <c r="K910" s="181"/>
      <c r="L910" s="181"/>
      <c r="M910" s="181"/>
      <c r="N910" s="181"/>
      <c r="O910" s="181"/>
      <c r="P910" s="181"/>
      <c r="Q910" s="181"/>
      <c r="R910" s="181"/>
      <c r="S910" s="181"/>
      <c r="T910" s="181"/>
      <c r="U910" s="181"/>
      <c r="V910" s="181"/>
    </row>
    <row r="911" spans="1:22" ht="12">
      <c r="A911" s="180"/>
      <c r="B911" s="181"/>
      <c r="C911" s="180"/>
      <c r="D911" s="181"/>
      <c r="E911" s="181"/>
      <c r="F911" s="181"/>
      <c r="G911" s="181"/>
      <c r="H911" s="181"/>
      <c r="I911" s="181"/>
      <c r="J911" s="181"/>
      <c r="K911" s="181"/>
      <c r="L911" s="181"/>
      <c r="M911" s="181"/>
      <c r="N911" s="181"/>
      <c r="O911" s="181"/>
      <c r="P911" s="181"/>
      <c r="Q911" s="181"/>
      <c r="R911" s="181"/>
      <c r="S911" s="181"/>
      <c r="T911" s="181"/>
      <c r="U911" s="181"/>
      <c r="V911" s="181"/>
    </row>
    <row r="912" spans="1:22" ht="12">
      <c r="A912" s="180"/>
      <c r="B912" s="181"/>
      <c r="C912" s="180"/>
      <c r="D912" s="181"/>
      <c r="E912" s="181"/>
      <c r="F912" s="181"/>
      <c r="G912" s="181"/>
      <c r="H912" s="181"/>
      <c r="I912" s="181"/>
      <c r="J912" s="181"/>
      <c r="K912" s="181"/>
      <c r="L912" s="181"/>
      <c r="M912" s="181"/>
      <c r="N912" s="181"/>
      <c r="O912" s="181"/>
      <c r="P912" s="181"/>
      <c r="Q912" s="181"/>
      <c r="R912" s="181"/>
      <c r="S912" s="181"/>
      <c r="T912" s="181"/>
      <c r="U912" s="181"/>
      <c r="V912" s="181"/>
    </row>
    <row r="913" spans="1:22" ht="12">
      <c r="A913" s="180"/>
      <c r="B913" s="181"/>
      <c r="C913" s="180"/>
      <c r="D913" s="181"/>
      <c r="E913" s="181"/>
      <c r="F913" s="181"/>
      <c r="G913" s="181"/>
      <c r="H913" s="181"/>
      <c r="I913" s="181"/>
      <c r="J913" s="181"/>
      <c r="K913" s="181"/>
      <c r="L913" s="181"/>
      <c r="M913" s="181"/>
      <c r="N913" s="181"/>
      <c r="O913" s="181"/>
      <c r="P913" s="181"/>
      <c r="Q913" s="181"/>
      <c r="R913" s="181"/>
      <c r="S913" s="181"/>
      <c r="T913" s="181"/>
      <c r="U913" s="181"/>
      <c r="V913" s="181"/>
    </row>
    <row r="914" spans="1:22" ht="12">
      <c r="A914" s="180"/>
      <c r="B914" s="181"/>
      <c r="C914" s="180"/>
      <c r="D914" s="181"/>
      <c r="E914" s="181"/>
      <c r="F914" s="181"/>
      <c r="G914" s="181"/>
      <c r="H914" s="181"/>
      <c r="I914" s="181"/>
      <c r="J914" s="181"/>
      <c r="K914" s="181"/>
      <c r="L914" s="181"/>
      <c r="M914" s="181"/>
      <c r="N914" s="181"/>
      <c r="O914" s="181"/>
      <c r="P914" s="181"/>
      <c r="Q914" s="181"/>
      <c r="R914" s="181"/>
      <c r="S914" s="181"/>
      <c r="T914" s="181"/>
      <c r="U914" s="181"/>
      <c r="V914" s="181"/>
    </row>
    <row r="915" spans="1:22" ht="12">
      <c r="A915" s="180"/>
      <c r="B915" s="181"/>
      <c r="C915" s="180"/>
      <c r="D915" s="181"/>
      <c r="E915" s="181"/>
      <c r="F915" s="181"/>
      <c r="G915" s="181"/>
      <c r="H915" s="181"/>
      <c r="I915" s="181"/>
      <c r="J915" s="181"/>
      <c r="K915" s="181"/>
      <c r="L915" s="181"/>
      <c r="M915" s="181"/>
      <c r="N915" s="181"/>
      <c r="O915" s="181"/>
      <c r="P915" s="181"/>
      <c r="Q915" s="181"/>
      <c r="R915" s="181"/>
      <c r="S915" s="181"/>
      <c r="T915" s="181"/>
      <c r="U915" s="181"/>
      <c r="V915" s="181"/>
    </row>
    <row r="916" spans="1:22" ht="12">
      <c r="A916" s="180"/>
      <c r="B916" s="181"/>
      <c r="C916" s="180"/>
      <c r="D916" s="181"/>
      <c r="E916" s="181"/>
      <c r="F916" s="181"/>
      <c r="G916" s="181"/>
      <c r="H916" s="181"/>
      <c r="I916" s="181"/>
      <c r="J916" s="181"/>
      <c r="K916" s="181"/>
      <c r="L916" s="181"/>
      <c r="M916" s="181"/>
      <c r="N916" s="181"/>
      <c r="O916" s="181"/>
      <c r="P916" s="181"/>
      <c r="Q916" s="181"/>
      <c r="R916" s="181"/>
      <c r="S916" s="181"/>
      <c r="T916" s="181"/>
      <c r="U916" s="181"/>
      <c r="V916" s="181"/>
    </row>
    <row r="917" spans="1:22" ht="12">
      <c r="A917" s="180"/>
      <c r="B917" s="181"/>
      <c r="C917" s="180"/>
      <c r="D917" s="181"/>
      <c r="E917" s="181"/>
      <c r="F917" s="181"/>
      <c r="G917" s="181"/>
      <c r="H917" s="181"/>
      <c r="I917" s="181"/>
      <c r="J917" s="181"/>
      <c r="K917" s="181"/>
      <c r="L917" s="181"/>
      <c r="M917" s="181"/>
      <c r="N917" s="181"/>
      <c r="O917" s="181"/>
      <c r="P917" s="181"/>
      <c r="Q917" s="181"/>
      <c r="R917" s="181"/>
      <c r="S917" s="181"/>
      <c r="T917" s="181"/>
      <c r="U917" s="181"/>
      <c r="V917" s="181"/>
    </row>
    <row r="918" spans="1:22" ht="12">
      <c r="A918" s="180"/>
      <c r="B918" s="181"/>
      <c r="C918" s="180"/>
      <c r="D918" s="181"/>
      <c r="E918" s="181"/>
      <c r="F918" s="181"/>
      <c r="G918" s="181"/>
      <c r="H918" s="181"/>
      <c r="I918" s="181"/>
      <c r="J918" s="181"/>
      <c r="K918" s="181"/>
      <c r="L918" s="181"/>
      <c r="M918" s="181"/>
      <c r="N918" s="181"/>
      <c r="O918" s="181"/>
      <c r="P918" s="181"/>
      <c r="Q918" s="181"/>
      <c r="R918" s="181"/>
      <c r="S918" s="181"/>
      <c r="T918" s="181"/>
      <c r="U918" s="181"/>
      <c r="V918" s="181"/>
    </row>
    <row r="919" spans="1:22" ht="12">
      <c r="A919" s="180"/>
      <c r="B919" s="181"/>
      <c r="C919" s="180"/>
      <c r="D919" s="181"/>
      <c r="E919" s="181"/>
      <c r="F919" s="181"/>
      <c r="G919" s="181"/>
      <c r="H919" s="181"/>
      <c r="I919" s="181"/>
      <c r="J919" s="181"/>
      <c r="K919" s="181"/>
      <c r="L919" s="181"/>
      <c r="M919" s="181"/>
      <c r="N919" s="181"/>
      <c r="O919" s="181"/>
      <c r="P919" s="181"/>
      <c r="Q919" s="181"/>
      <c r="R919" s="181"/>
      <c r="S919" s="181"/>
      <c r="T919" s="181"/>
      <c r="U919" s="181"/>
      <c r="V919" s="181"/>
    </row>
    <row r="920" spans="1:22" ht="12">
      <c r="A920" s="180"/>
      <c r="B920" s="181"/>
      <c r="C920" s="180"/>
      <c r="D920" s="181"/>
      <c r="E920" s="181"/>
      <c r="F920" s="181"/>
      <c r="G920" s="181"/>
      <c r="H920" s="181"/>
      <c r="I920" s="181"/>
      <c r="J920" s="181"/>
      <c r="K920" s="181"/>
      <c r="L920" s="181"/>
      <c r="M920" s="181"/>
      <c r="N920" s="181"/>
      <c r="O920" s="181"/>
      <c r="P920" s="181"/>
      <c r="Q920" s="181"/>
      <c r="R920" s="181"/>
      <c r="S920" s="181"/>
      <c r="T920" s="181"/>
      <c r="U920" s="181"/>
      <c r="V920" s="181"/>
    </row>
    <row r="921" spans="1:22" ht="12">
      <c r="A921" s="180"/>
      <c r="B921" s="181"/>
      <c r="C921" s="180"/>
      <c r="D921" s="181"/>
      <c r="E921" s="181"/>
      <c r="F921" s="181"/>
      <c r="G921" s="181"/>
      <c r="H921" s="181"/>
      <c r="I921" s="181"/>
      <c r="J921" s="181"/>
      <c r="K921" s="181"/>
      <c r="L921" s="181"/>
      <c r="M921" s="181"/>
      <c r="N921" s="181"/>
      <c r="O921" s="181"/>
      <c r="P921" s="181"/>
      <c r="Q921" s="181"/>
      <c r="R921" s="181"/>
      <c r="S921" s="181"/>
      <c r="T921" s="181"/>
      <c r="U921" s="181"/>
      <c r="V921" s="181"/>
    </row>
    <row r="922" spans="1:22" ht="12">
      <c r="A922" s="180"/>
      <c r="B922" s="181"/>
      <c r="C922" s="180"/>
      <c r="D922" s="181"/>
      <c r="E922" s="181"/>
      <c r="F922" s="181"/>
      <c r="G922" s="181"/>
      <c r="H922" s="181"/>
      <c r="I922" s="181"/>
      <c r="J922" s="181"/>
      <c r="K922" s="181"/>
      <c r="L922" s="181"/>
      <c r="M922" s="181"/>
      <c r="N922" s="181"/>
      <c r="O922" s="181"/>
      <c r="P922" s="181"/>
      <c r="Q922" s="181"/>
      <c r="R922" s="181"/>
      <c r="S922" s="181"/>
      <c r="T922" s="181"/>
      <c r="U922" s="181"/>
      <c r="V922" s="181"/>
    </row>
    <row r="923" spans="1:22" ht="12">
      <c r="A923" s="180"/>
      <c r="B923" s="181"/>
      <c r="C923" s="180"/>
      <c r="D923" s="181"/>
      <c r="E923" s="181"/>
      <c r="F923" s="181"/>
      <c r="G923" s="181"/>
      <c r="H923" s="181"/>
      <c r="I923" s="181"/>
      <c r="J923" s="181"/>
      <c r="K923" s="181"/>
      <c r="L923" s="181"/>
      <c r="M923" s="181"/>
      <c r="N923" s="181"/>
      <c r="O923" s="181"/>
      <c r="P923" s="181"/>
      <c r="Q923" s="181"/>
      <c r="R923" s="181"/>
      <c r="S923" s="181"/>
      <c r="T923" s="181"/>
      <c r="U923" s="181"/>
      <c r="V923" s="181"/>
    </row>
    <row r="924" spans="1:22" ht="12">
      <c r="A924" s="180"/>
      <c r="B924" s="181"/>
      <c r="C924" s="180"/>
      <c r="D924" s="181"/>
      <c r="E924" s="181"/>
      <c r="F924" s="181"/>
      <c r="G924" s="181"/>
      <c r="H924" s="181"/>
      <c r="I924" s="181"/>
      <c r="J924" s="181"/>
      <c r="K924" s="181"/>
      <c r="L924" s="181"/>
      <c r="M924" s="181"/>
      <c r="N924" s="181"/>
      <c r="O924" s="181"/>
      <c r="P924" s="181"/>
      <c r="Q924" s="181"/>
      <c r="R924" s="181"/>
      <c r="S924" s="181"/>
      <c r="T924" s="181"/>
      <c r="U924" s="181"/>
      <c r="V924" s="181"/>
    </row>
    <row r="925" spans="1:22" ht="12">
      <c r="A925" s="180"/>
      <c r="B925" s="181"/>
      <c r="C925" s="180"/>
      <c r="D925" s="181"/>
      <c r="E925" s="181"/>
      <c r="F925" s="181"/>
      <c r="G925" s="181"/>
      <c r="H925" s="181"/>
      <c r="I925" s="181"/>
      <c r="J925" s="181"/>
      <c r="K925" s="181"/>
      <c r="L925" s="181"/>
      <c r="M925" s="181"/>
      <c r="N925" s="181"/>
      <c r="O925" s="181"/>
      <c r="P925" s="181"/>
      <c r="Q925" s="181"/>
      <c r="R925" s="181"/>
      <c r="S925" s="181"/>
      <c r="T925" s="181"/>
      <c r="U925" s="181"/>
      <c r="V925" s="181"/>
    </row>
    <row r="926" spans="1:22" ht="12">
      <c r="A926" s="180"/>
      <c r="B926" s="181"/>
      <c r="C926" s="180"/>
      <c r="D926" s="181"/>
      <c r="E926" s="181"/>
      <c r="F926" s="181"/>
      <c r="G926" s="181"/>
      <c r="H926" s="181"/>
      <c r="I926" s="181"/>
      <c r="J926" s="181"/>
      <c r="K926" s="181"/>
      <c r="L926" s="181"/>
      <c r="M926" s="181"/>
      <c r="N926" s="181"/>
      <c r="O926" s="181"/>
      <c r="P926" s="181"/>
      <c r="Q926" s="181"/>
      <c r="R926" s="181"/>
      <c r="S926" s="181"/>
      <c r="T926" s="181"/>
      <c r="U926" s="181"/>
      <c r="V926" s="181"/>
    </row>
    <row r="927" spans="1:22" ht="12">
      <c r="A927" s="180"/>
      <c r="B927" s="181"/>
      <c r="C927" s="180"/>
      <c r="D927" s="181"/>
      <c r="E927" s="181"/>
      <c r="F927" s="181"/>
      <c r="G927" s="181"/>
      <c r="H927" s="181"/>
      <c r="I927" s="181"/>
      <c r="J927" s="181"/>
      <c r="K927" s="181"/>
      <c r="L927" s="181"/>
      <c r="M927" s="181"/>
      <c r="N927" s="181"/>
      <c r="O927" s="181"/>
      <c r="P927" s="181"/>
      <c r="Q927" s="181"/>
      <c r="R927" s="181"/>
      <c r="S927" s="181"/>
      <c r="T927" s="181"/>
      <c r="U927" s="181"/>
      <c r="V927" s="181"/>
    </row>
    <row r="928" spans="1:22" ht="12">
      <c r="A928" s="180"/>
      <c r="B928" s="181"/>
      <c r="C928" s="180"/>
      <c r="D928" s="181"/>
      <c r="E928" s="181"/>
      <c r="F928" s="181"/>
      <c r="G928" s="181"/>
      <c r="H928" s="181"/>
      <c r="I928" s="181"/>
      <c r="J928" s="181"/>
      <c r="K928" s="181"/>
      <c r="L928" s="181"/>
      <c r="M928" s="181"/>
      <c r="N928" s="181"/>
      <c r="O928" s="181"/>
      <c r="P928" s="181"/>
      <c r="Q928" s="181"/>
      <c r="R928" s="181"/>
      <c r="S928" s="181"/>
      <c r="T928" s="181"/>
      <c r="U928" s="181"/>
      <c r="V928" s="181"/>
    </row>
    <row r="929" spans="1:22" ht="12">
      <c r="A929" s="180"/>
      <c r="B929" s="181"/>
      <c r="C929" s="180"/>
      <c r="D929" s="181"/>
      <c r="E929" s="181"/>
      <c r="F929" s="181"/>
      <c r="G929" s="181"/>
      <c r="H929" s="181"/>
      <c r="I929" s="181"/>
      <c r="J929" s="181"/>
      <c r="K929" s="181"/>
      <c r="L929" s="181"/>
      <c r="M929" s="181"/>
      <c r="N929" s="181"/>
      <c r="O929" s="181"/>
      <c r="P929" s="181"/>
      <c r="Q929" s="181"/>
      <c r="R929" s="181"/>
      <c r="S929" s="181"/>
      <c r="T929" s="181"/>
      <c r="U929" s="181"/>
      <c r="V929" s="181"/>
    </row>
    <row r="930" spans="1:22" ht="12">
      <c r="A930" s="180"/>
      <c r="B930" s="181"/>
      <c r="C930" s="180"/>
      <c r="D930" s="181"/>
      <c r="E930" s="181"/>
      <c r="F930" s="181"/>
      <c r="G930" s="181"/>
      <c r="H930" s="181"/>
      <c r="I930" s="181"/>
      <c r="J930" s="181"/>
      <c r="K930" s="181"/>
      <c r="L930" s="181"/>
      <c r="M930" s="181"/>
      <c r="N930" s="181"/>
      <c r="O930" s="181"/>
      <c r="P930" s="181"/>
      <c r="Q930" s="181"/>
      <c r="R930" s="181"/>
      <c r="S930" s="181"/>
      <c r="T930" s="181"/>
      <c r="U930" s="181"/>
      <c r="V930" s="181"/>
    </row>
    <row r="931" spans="1:22" ht="12">
      <c r="A931" s="180"/>
      <c r="B931" s="181"/>
      <c r="C931" s="180"/>
      <c r="D931" s="181"/>
      <c r="E931" s="181"/>
      <c r="F931" s="181"/>
      <c r="G931" s="181"/>
      <c r="H931" s="181"/>
      <c r="I931" s="181"/>
      <c r="J931" s="181"/>
      <c r="K931" s="181"/>
      <c r="L931" s="181"/>
      <c r="M931" s="181"/>
      <c r="N931" s="181"/>
      <c r="O931" s="181"/>
      <c r="P931" s="181"/>
      <c r="Q931" s="181"/>
      <c r="R931" s="181"/>
      <c r="S931" s="181"/>
      <c r="T931" s="181"/>
      <c r="U931" s="181"/>
      <c r="V931" s="181"/>
    </row>
    <row r="932" spans="1:22" ht="12">
      <c r="A932" s="180"/>
      <c r="B932" s="181"/>
      <c r="C932" s="180"/>
      <c r="D932" s="181"/>
      <c r="E932" s="181"/>
      <c r="F932" s="181"/>
      <c r="G932" s="181"/>
      <c r="H932" s="181"/>
      <c r="I932" s="181"/>
      <c r="J932" s="181"/>
      <c r="K932" s="181"/>
      <c r="L932" s="181"/>
      <c r="M932" s="181"/>
      <c r="N932" s="181"/>
      <c r="O932" s="181"/>
      <c r="P932" s="181"/>
      <c r="Q932" s="181"/>
      <c r="R932" s="181"/>
      <c r="S932" s="181"/>
      <c r="T932" s="181"/>
      <c r="U932" s="181"/>
      <c r="V932" s="181"/>
    </row>
    <row r="933" spans="1:22" ht="12">
      <c r="A933" s="180"/>
      <c r="B933" s="181"/>
      <c r="C933" s="180"/>
      <c r="D933" s="181"/>
      <c r="E933" s="181"/>
      <c r="F933" s="181"/>
      <c r="G933" s="181"/>
      <c r="H933" s="181"/>
      <c r="I933" s="181"/>
      <c r="J933" s="181"/>
      <c r="K933" s="181"/>
      <c r="L933" s="181"/>
      <c r="M933" s="181"/>
      <c r="N933" s="181"/>
      <c r="O933" s="181"/>
      <c r="P933" s="181"/>
      <c r="Q933" s="181"/>
      <c r="R933" s="181"/>
      <c r="S933" s="181"/>
      <c r="T933" s="181"/>
      <c r="U933" s="181"/>
      <c r="V933" s="181"/>
    </row>
    <row r="934" spans="1:22" ht="12">
      <c r="A934" s="180"/>
      <c r="B934" s="181"/>
      <c r="C934" s="180"/>
      <c r="D934" s="181"/>
      <c r="E934" s="181"/>
      <c r="F934" s="181"/>
      <c r="G934" s="181"/>
      <c r="H934" s="181"/>
      <c r="I934" s="181"/>
      <c r="J934" s="181"/>
      <c r="K934" s="181"/>
      <c r="L934" s="181"/>
      <c r="M934" s="181"/>
      <c r="N934" s="181"/>
      <c r="O934" s="181"/>
      <c r="P934" s="181"/>
      <c r="Q934" s="181"/>
      <c r="R934" s="181"/>
      <c r="S934" s="181"/>
      <c r="T934" s="181"/>
      <c r="U934" s="181"/>
      <c r="V934" s="181"/>
    </row>
    <row r="935" spans="1:22" ht="12">
      <c r="A935" s="180"/>
      <c r="B935" s="181"/>
      <c r="C935" s="180"/>
      <c r="D935" s="181"/>
      <c r="E935" s="181"/>
      <c r="F935" s="181"/>
      <c r="G935" s="181"/>
      <c r="H935" s="181"/>
      <c r="I935" s="181"/>
      <c r="J935" s="181"/>
      <c r="K935" s="181"/>
      <c r="L935" s="181"/>
      <c r="M935" s="181"/>
      <c r="N935" s="181"/>
      <c r="O935" s="181"/>
      <c r="P935" s="181"/>
      <c r="Q935" s="181"/>
      <c r="R935" s="181"/>
      <c r="S935" s="181"/>
      <c r="T935" s="181"/>
      <c r="U935" s="181"/>
      <c r="V935" s="181"/>
    </row>
    <row r="936" spans="1:22" ht="12">
      <c r="A936" s="180"/>
      <c r="B936" s="181"/>
      <c r="C936" s="180"/>
      <c r="D936" s="181"/>
      <c r="E936" s="181"/>
      <c r="F936" s="181"/>
      <c r="G936" s="181"/>
      <c r="H936" s="181"/>
      <c r="I936" s="181"/>
      <c r="J936" s="181"/>
      <c r="K936" s="181"/>
      <c r="L936" s="181"/>
      <c r="M936" s="181"/>
      <c r="N936" s="181"/>
      <c r="O936" s="181"/>
      <c r="P936" s="181"/>
      <c r="Q936" s="181"/>
      <c r="R936" s="181"/>
      <c r="S936" s="181"/>
      <c r="T936" s="181"/>
      <c r="U936" s="181"/>
      <c r="V936" s="181"/>
    </row>
    <row r="937" spans="1:22" ht="12">
      <c r="A937" s="180"/>
      <c r="B937" s="181"/>
      <c r="C937" s="180"/>
      <c r="D937" s="181"/>
      <c r="E937" s="181"/>
      <c r="F937" s="181"/>
      <c r="G937" s="181"/>
      <c r="H937" s="181"/>
      <c r="I937" s="181"/>
      <c r="J937" s="181"/>
      <c r="K937" s="181"/>
      <c r="L937" s="181"/>
      <c r="M937" s="181"/>
      <c r="N937" s="181"/>
      <c r="O937" s="181"/>
      <c r="P937" s="181"/>
      <c r="Q937" s="181"/>
      <c r="R937" s="181"/>
      <c r="S937" s="181"/>
      <c r="T937" s="181"/>
      <c r="U937" s="181"/>
      <c r="V937" s="181"/>
    </row>
    <row r="938" spans="1:22" ht="12">
      <c r="A938" s="180"/>
      <c r="B938" s="181"/>
      <c r="C938" s="180"/>
      <c r="D938" s="181"/>
      <c r="E938" s="181"/>
      <c r="F938" s="181"/>
      <c r="G938" s="181"/>
      <c r="H938" s="181"/>
      <c r="I938" s="181"/>
      <c r="J938" s="181"/>
      <c r="K938" s="181"/>
      <c r="L938" s="181"/>
      <c r="M938" s="181"/>
      <c r="N938" s="181"/>
      <c r="O938" s="181"/>
      <c r="P938" s="181"/>
      <c r="Q938" s="181"/>
      <c r="R938" s="181"/>
      <c r="S938" s="181"/>
      <c r="T938" s="181"/>
      <c r="U938" s="181"/>
      <c r="V938" s="181"/>
    </row>
    <row r="939" spans="1:22" ht="12">
      <c r="A939" s="180"/>
      <c r="B939" s="181"/>
      <c r="C939" s="180"/>
      <c r="D939" s="181"/>
      <c r="E939" s="181"/>
      <c r="F939" s="181"/>
      <c r="G939" s="181"/>
      <c r="H939" s="181"/>
      <c r="I939" s="181"/>
      <c r="J939" s="181"/>
      <c r="K939" s="181"/>
      <c r="L939" s="181"/>
      <c r="M939" s="181"/>
      <c r="N939" s="181"/>
      <c r="O939" s="181"/>
      <c r="P939" s="181"/>
      <c r="Q939" s="181"/>
      <c r="R939" s="181"/>
      <c r="S939" s="181"/>
      <c r="T939" s="181"/>
      <c r="U939" s="181"/>
      <c r="V939" s="181"/>
    </row>
    <row r="940" spans="1:22" ht="12">
      <c r="A940" s="180"/>
      <c r="B940" s="181"/>
      <c r="C940" s="180"/>
      <c r="D940" s="181"/>
      <c r="E940" s="181"/>
      <c r="F940" s="181"/>
      <c r="G940" s="181"/>
      <c r="H940" s="181"/>
      <c r="I940" s="181"/>
      <c r="J940" s="181"/>
      <c r="K940" s="181"/>
      <c r="L940" s="181"/>
      <c r="M940" s="181"/>
      <c r="N940" s="181"/>
      <c r="O940" s="181"/>
      <c r="P940" s="181"/>
      <c r="Q940" s="181"/>
      <c r="R940" s="181"/>
      <c r="S940" s="181"/>
      <c r="T940" s="181"/>
      <c r="U940" s="181"/>
      <c r="V940" s="181"/>
    </row>
    <row r="941" spans="1:22" ht="12">
      <c r="A941" s="180"/>
      <c r="B941" s="181"/>
      <c r="C941" s="180"/>
      <c r="D941" s="181"/>
      <c r="E941" s="181"/>
      <c r="F941" s="181"/>
      <c r="G941" s="181"/>
      <c r="H941" s="181"/>
      <c r="I941" s="181"/>
      <c r="J941" s="181"/>
      <c r="K941" s="181"/>
      <c r="L941" s="181"/>
      <c r="M941" s="181"/>
      <c r="N941" s="181"/>
      <c r="O941" s="181"/>
      <c r="P941" s="181"/>
      <c r="Q941" s="181"/>
      <c r="R941" s="181"/>
      <c r="S941" s="181"/>
      <c r="T941" s="181"/>
      <c r="U941" s="181"/>
      <c r="V941" s="181"/>
    </row>
    <row r="942" spans="1:22" ht="12">
      <c r="A942" s="180"/>
      <c r="B942" s="181"/>
      <c r="C942" s="180"/>
      <c r="D942" s="181"/>
      <c r="E942" s="181"/>
      <c r="F942" s="181"/>
      <c r="G942" s="181"/>
      <c r="H942" s="181"/>
      <c r="I942" s="181"/>
      <c r="J942" s="181"/>
      <c r="K942" s="181"/>
      <c r="L942" s="181"/>
      <c r="M942" s="181"/>
      <c r="N942" s="181"/>
      <c r="O942" s="181"/>
      <c r="P942" s="181"/>
      <c r="Q942" s="181"/>
      <c r="R942" s="181"/>
      <c r="S942" s="181"/>
      <c r="T942" s="181"/>
      <c r="U942" s="181"/>
      <c r="V942" s="181"/>
    </row>
    <row r="943" spans="1:22" ht="12">
      <c r="A943" s="180"/>
      <c r="B943" s="181"/>
      <c r="C943" s="180"/>
      <c r="D943" s="181"/>
      <c r="E943" s="181"/>
      <c r="F943" s="181"/>
      <c r="G943" s="181"/>
      <c r="H943" s="181"/>
      <c r="I943" s="181"/>
      <c r="J943" s="181"/>
      <c r="K943" s="181"/>
      <c r="L943" s="181"/>
      <c r="M943" s="181"/>
      <c r="N943" s="181"/>
      <c r="O943" s="181"/>
      <c r="P943" s="181"/>
      <c r="Q943" s="181"/>
      <c r="R943" s="181"/>
      <c r="S943" s="181"/>
      <c r="T943" s="181"/>
      <c r="U943" s="181"/>
      <c r="V943" s="181"/>
    </row>
    <row r="944" spans="1:22" ht="12">
      <c r="A944" s="180"/>
      <c r="B944" s="181"/>
      <c r="C944" s="180"/>
      <c r="D944" s="181"/>
      <c r="E944" s="181"/>
      <c r="F944" s="181"/>
      <c r="G944" s="181"/>
      <c r="H944" s="181"/>
      <c r="I944" s="181"/>
      <c r="J944" s="181"/>
      <c r="K944" s="181"/>
      <c r="L944" s="181"/>
      <c r="M944" s="181"/>
      <c r="N944" s="181"/>
      <c r="O944" s="181"/>
      <c r="P944" s="181"/>
      <c r="Q944" s="181"/>
      <c r="R944" s="181"/>
      <c r="S944" s="181"/>
      <c r="T944" s="181"/>
      <c r="U944" s="181"/>
      <c r="V944" s="181"/>
    </row>
    <row r="945" spans="1:22" ht="12">
      <c r="A945" s="180"/>
      <c r="B945" s="181"/>
      <c r="C945" s="180"/>
      <c r="D945" s="181"/>
      <c r="E945" s="181"/>
      <c r="F945" s="181"/>
      <c r="G945" s="181"/>
      <c r="H945" s="181"/>
      <c r="I945" s="181"/>
      <c r="J945" s="181"/>
      <c r="K945" s="181"/>
      <c r="L945" s="181"/>
      <c r="M945" s="181"/>
      <c r="N945" s="181"/>
      <c r="O945" s="181"/>
      <c r="P945" s="181"/>
      <c r="Q945" s="181"/>
      <c r="R945" s="181"/>
      <c r="S945" s="181"/>
      <c r="T945" s="181"/>
      <c r="U945" s="181"/>
      <c r="V945" s="181"/>
    </row>
    <row r="946" spans="1:22" ht="12">
      <c r="A946" s="180"/>
      <c r="B946" s="181"/>
      <c r="C946" s="180"/>
      <c r="D946" s="181"/>
      <c r="E946" s="181"/>
      <c r="F946" s="181"/>
      <c r="G946" s="181"/>
      <c r="H946" s="181"/>
      <c r="I946" s="181"/>
      <c r="J946" s="181"/>
      <c r="K946" s="181"/>
      <c r="L946" s="181"/>
      <c r="M946" s="181"/>
      <c r="N946" s="181"/>
      <c r="O946" s="181"/>
      <c r="P946" s="181"/>
      <c r="Q946" s="181"/>
      <c r="R946" s="181"/>
      <c r="S946" s="181"/>
      <c r="T946" s="181"/>
      <c r="U946" s="181"/>
      <c r="V946" s="181"/>
    </row>
    <row r="947" spans="1:22" ht="12">
      <c r="A947" s="180"/>
      <c r="B947" s="181"/>
      <c r="C947" s="180"/>
      <c r="D947" s="181"/>
      <c r="E947" s="181"/>
      <c r="F947" s="181"/>
      <c r="G947" s="181"/>
      <c r="H947" s="181"/>
      <c r="I947" s="181"/>
      <c r="J947" s="181"/>
      <c r="K947" s="181"/>
      <c r="L947" s="181"/>
      <c r="M947" s="181"/>
      <c r="N947" s="181"/>
      <c r="O947" s="181"/>
      <c r="P947" s="181"/>
      <c r="Q947" s="181"/>
      <c r="R947" s="181"/>
      <c r="S947" s="181"/>
      <c r="T947" s="181"/>
      <c r="U947" s="181"/>
      <c r="V947" s="181"/>
    </row>
    <row r="948" spans="1:22" ht="12">
      <c r="A948" s="180"/>
      <c r="B948" s="181"/>
      <c r="C948" s="180"/>
      <c r="D948" s="181"/>
      <c r="E948" s="181"/>
      <c r="F948" s="181"/>
      <c r="G948" s="181"/>
      <c r="H948" s="181"/>
      <c r="I948" s="181"/>
      <c r="J948" s="181"/>
      <c r="K948" s="181"/>
      <c r="L948" s="181"/>
      <c r="M948" s="181"/>
      <c r="N948" s="181"/>
      <c r="O948" s="181"/>
      <c r="P948" s="181"/>
      <c r="Q948" s="181"/>
      <c r="R948" s="181"/>
      <c r="S948" s="181"/>
      <c r="T948" s="181"/>
      <c r="U948" s="181"/>
      <c r="V948" s="181"/>
    </row>
    <row r="949" spans="1:22" ht="12">
      <c r="A949" s="180"/>
      <c r="B949" s="181"/>
      <c r="C949" s="180"/>
      <c r="D949" s="181"/>
      <c r="E949" s="181"/>
      <c r="F949" s="181"/>
      <c r="G949" s="181"/>
      <c r="H949" s="181"/>
      <c r="I949" s="181"/>
      <c r="J949" s="181"/>
      <c r="K949" s="181"/>
      <c r="L949" s="181"/>
      <c r="M949" s="181"/>
      <c r="N949" s="181"/>
      <c r="O949" s="181"/>
      <c r="P949" s="181"/>
      <c r="Q949" s="181"/>
      <c r="R949" s="181"/>
      <c r="S949" s="181"/>
      <c r="T949" s="181"/>
      <c r="U949" s="181"/>
      <c r="V949" s="181"/>
    </row>
    <row r="950" spans="1:22" ht="12">
      <c r="A950" s="180"/>
      <c r="B950" s="181"/>
      <c r="C950" s="180"/>
      <c r="D950" s="181"/>
      <c r="E950" s="181"/>
      <c r="F950" s="181"/>
      <c r="G950" s="181"/>
      <c r="H950" s="181"/>
      <c r="I950" s="181"/>
      <c r="J950" s="181"/>
      <c r="K950" s="181"/>
      <c r="L950" s="181"/>
      <c r="M950" s="181"/>
      <c r="N950" s="181"/>
      <c r="O950" s="181"/>
      <c r="P950" s="181"/>
      <c r="Q950" s="181"/>
      <c r="R950" s="181"/>
      <c r="S950" s="181"/>
      <c r="T950" s="181"/>
      <c r="U950" s="181"/>
      <c r="V950" s="181"/>
    </row>
    <row r="951" spans="1:22" ht="12">
      <c r="A951" s="180"/>
      <c r="B951" s="181"/>
      <c r="C951" s="180"/>
      <c r="D951" s="181"/>
      <c r="E951" s="181"/>
      <c r="F951" s="181"/>
      <c r="G951" s="181"/>
      <c r="H951" s="181"/>
      <c r="I951" s="181"/>
      <c r="J951" s="181"/>
      <c r="K951" s="181"/>
      <c r="L951" s="181"/>
      <c r="M951" s="181"/>
      <c r="N951" s="181"/>
      <c r="O951" s="181"/>
      <c r="P951" s="181"/>
      <c r="Q951" s="181"/>
      <c r="R951" s="181"/>
      <c r="S951" s="181"/>
      <c r="T951" s="181"/>
      <c r="U951" s="181"/>
      <c r="V951" s="181"/>
    </row>
    <row r="952" spans="1:22" ht="12">
      <c r="A952" s="180"/>
      <c r="B952" s="181"/>
      <c r="C952" s="180"/>
      <c r="D952" s="181"/>
      <c r="E952" s="181"/>
      <c r="F952" s="181"/>
      <c r="G952" s="181"/>
      <c r="H952" s="181"/>
      <c r="I952" s="181"/>
      <c r="J952" s="181"/>
      <c r="K952" s="181"/>
      <c r="L952" s="181"/>
      <c r="M952" s="181"/>
      <c r="N952" s="181"/>
      <c r="O952" s="181"/>
      <c r="P952" s="181"/>
      <c r="Q952" s="181"/>
      <c r="R952" s="181"/>
      <c r="S952" s="181"/>
      <c r="T952" s="181"/>
      <c r="U952" s="181"/>
      <c r="V952" s="181"/>
    </row>
    <row r="953" spans="1:22" ht="12">
      <c r="A953" s="180"/>
      <c r="B953" s="181"/>
      <c r="C953" s="180"/>
      <c r="D953" s="181"/>
      <c r="E953" s="181"/>
      <c r="F953" s="181"/>
      <c r="G953" s="181"/>
      <c r="H953" s="181"/>
      <c r="I953" s="181"/>
      <c r="J953" s="181"/>
      <c r="K953" s="181"/>
      <c r="L953" s="181"/>
      <c r="M953" s="181"/>
      <c r="N953" s="181"/>
      <c r="O953" s="181"/>
      <c r="P953" s="181"/>
      <c r="Q953" s="181"/>
      <c r="R953" s="181"/>
      <c r="S953" s="181"/>
      <c r="T953" s="181"/>
      <c r="U953" s="181"/>
      <c r="V953" s="181"/>
    </row>
    <row r="954" spans="1:22" ht="12">
      <c r="A954" s="180"/>
      <c r="B954" s="181"/>
      <c r="C954" s="180"/>
      <c r="D954" s="181"/>
      <c r="E954" s="181"/>
      <c r="F954" s="181"/>
      <c r="G954" s="181"/>
      <c r="H954" s="181"/>
      <c r="I954" s="181"/>
      <c r="J954" s="181"/>
      <c r="K954" s="181"/>
      <c r="L954" s="181"/>
      <c r="M954" s="181"/>
      <c r="N954" s="181"/>
      <c r="O954" s="181"/>
      <c r="P954" s="181"/>
      <c r="Q954" s="181"/>
      <c r="R954" s="181"/>
      <c r="S954" s="181"/>
      <c r="T954" s="181"/>
      <c r="U954" s="181"/>
      <c r="V954" s="181"/>
    </row>
    <row r="955" spans="1:22" ht="12">
      <c r="A955" s="180"/>
      <c r="B955" s="181"/>
      <c r="C955" s="180"/>
      <c r="D955" s="181"/>
      <c r="E955" s="181"/>
      <c r="F955" s="181"/>
      <c r="G955" s="181"/>
      <c r="H955" s="181"/>
      <c r="I955" s="181"/>
      <c r="J955" s="181"/>
      <c r="K955" s="181"/>
      <c r="L955" s="181"/>
      <c r="M955" s="181"/>
      <c r="N955" s="181"/>
      <c r="O955" s="181"/>
      <c r="P955" s="181"/>
      <c r="Q955" s="181"/>
      <c r="R955" s="181"/>
      <c r="S955" s="181"/>
      <c r="T955" s="181"/>
      <c r="U955" s="181"/>
      <c r="V955" s="181"/>
    </row>
    <row r="956" spans="1:22" ht="12">
      <c r="A956" s="180"/>
      <c r="B956" s="181"/>
      <c r="C956" s="180"/>
      <c r="D956" s="181"/>
      <c r="E956" s="181"/>
      <c r="F956" s="181"/>
      <c r="G956" s="181"/>
      <c r="H956" s="181"/>
      <c r="I956" s="181"/>
      <c r="J956" s="181"/>
      <c r="K956" s="181"/>
      <c r="L956" s="181"/>
      <c r="M956" s="181"/>
      <c r="N956" s="181"/>
      <c r="O956" s="181"/>
      <c r="P956" s="181"/>
      <c r="Q956" s="181"/>
      <c r="R956" s="181"/>
      <c r="S956" s="181"/>
      <c r="T956" s="181"/>
      <c r="U956" s="181"/>
      <c r="V956" s="181"/>
    </row>
    <row r="957" spans="1:22" ht="12">
      <c r="A957" s="180"/>
      <c r="B957" s="181"/>
      <c r="C957" s="180"/>
      <c r="D957" s="181"/>
      <c r="E957" s="181"/>
      <c r="F957" s="181"/>
      <c r="G957" s="181"/>
      <c r="H957" s="181"/>
      <c r="I957" s="181"/>
      <c r="J957" s="181"/>
      <c r="K957" s="181"/>
      <c r="L957" s="181"/>
      <c r="M957" s="181"/>
      <c r="N957" s="181"/>
      <c r="O957" s="181"/>
      <c r="P957" s="181"/>
      <c r="Q957" s="181"/>
      <c r="R957" s="181"/>
      <c r="S957" s="181"/>
      <c r="T957" s="181"/>
      <c r="U957" s="181"/>
      <c r="V957" s="181"/>
    </row>
    <row r="958" spans="1:22" ht="12">
      <c r="A958" s="180"/>
      <c r="B958" s="181"/>
      <c r="C958" s="180"/>
      <c r="D958" s="181"/>
      <c r="E958" s="181"/>
      <c r="F958" s="181"/>
      <c r="G958" s="181"/>
      <c r="H958" s="181"/>
      <c r="I958" s="181"/>
      <c r="J958" s="181"/>
      <c r="K958" s="181"/>
      <c r="L958" s="181"/>
      <c r="M958" s="181"/>
      <c r="N958" s="181"/>
      <c r="O958" s="181"/>
      <c r="P958" s="181"/>
      <c r="Q958" s="181"/>
      <c r="R958" s="181"/>
      <c r="S958" s="181"/>
      <c r="T958" s="181"/>
      <c r="U958" s="181"/>
      <c r="V958" s="181"/>
    </row>
    <row r="959" spans="1:22" ht="12">
      <c r="A959" s="180"/>
      <c r="B959" s="181"/>
      <c r="C959" s="180"/>
      <c r="D959" s="181"/>
      <c r="E959" s="181"/>
      <c r="F959" s="181"/>
      <c r="G959" s="181"/>
      <c r="H959" s="181"/>
      <c r="I959" s="181"/>
      <c r="J959" s="181"/>
      <c r="K959" s="181"/>
      <c r="L959" s="181"/>
      <c r="M959" s="181"/>
      <c r="N959" s="181"/>
      <c r="O959" s="181"/>
      <c r="P959" s="181"/>
      <c r="Q959" s="181"/>
      <c r="R959" s="181"/>
      <c r="S959" s="181"/>
      <c r="T959" s="181"/>
      <c r="U959" s="181"/>
      <c r="V959" s="181"/>
    </row>
    <row r="960" spans="1:22" ht="12">
      <c r="A960" s="180"/>
      <c r="B960" s="181"/>
      <c r="C960" s="180"/>
      <c r="D960" s="181"/>
      <c r="E960" s="181"/>
      <c r="F960" s="181"/>
      <c r="G960" s="181"/>
      <c r="H960" s="181"/>
      <c r="I960" s="181"/>
      <c r="J960" s="181"/>
      <c r="K960" s="181"/>
      <c r="L960" s="181"/>
      <c r="M960" s="181"/>
      <c r="N960" s="181"/>
      <c r="O960" s="181"/>
      <c r="P960" s="181"/>
      <c r="Q960" s="181"/>
      <c r="R960" s="181"/>
      <c r="S960" s="181"/>
      <c r="T960" s="181"/>
      <c r="U960" s="181"/>
      <c r="V960" s="181"/>
    </row>
    <row r="961" spans="1:22" ht="12">
      <c r="A961" s="180"/>
      <c r="B961" s="181"/>
      <c r="C961" s="180"/>
      <c r="D961" s="181"/>
      <c r="E961" s="181"/>
      <c r="F961" s="181"/>
      <c r="G961" s="181"/>
      <c r="H961" s="181"/>
      <c r="I961" s="181"/>
      <c r="J961" s="181"/>
      <c r="K961" s="181"/>
      <c r="L961" s="181"/>
      <c r="M961" s="181"/>
      <c r="N961" s="181"/>
      <c r="O961" s="181"/>
      <c r="P961" s="181"/>
      <c r="Q961" s="181"/>
      <c r="R961" s="181"/>
      <c r="S961" s="181"/>
      <c r="T961" s="181"/>
      <c r="U961" s="181"/>
      <c r="V961" s="181"/>
    </row>
    <row r="962" spans="1:22" ht="12">
      <c r="A962" s="180"/>
      <c r="B962" s="181"/>
      <c r="C962" s="180"/>
      <c r="D962" s="181"/>
      <c r="E962" s="181"/>
      <c r="F962" s="181"/>
      <c r="G962" s="181"/>
      <c r="H962" s="181"/>
      <c r="I962" s="181"/>
      <c r="J962" s="181"/>
      <c r="K962" s="181"/>
      <c r="L962" s="181"/>
      <c r="M962" s="181"/>
      <c r="N962" s="181"/>
      <c r="O962" s="181"/>
      <c r="P962" s="181"/>
      <c r="Q962" s="181"/>
      <c r="R962" s="181"/>
      <c r="S962" s="181"/>
      <c r="T962" s="181"/>
      <c r="U962" s="181"/>
      <c r="V962" s="181"/>
    </row>
    <row r="963" spans="1:22" ht="12">
      <c r="A963" s="180"/>
      <c r="B963" s="181"/>
      <c r="C963" s="180"/>
      <c r="D963" s="181"/>
      <c r="E963" s="181"/>
      <c r="F963" s="181"/>
      <c r="G963" s="181"/>
      <c r="H963" s="181"/>
      <c r="I963" s="181"/>
      <c r="J963" s="181"/>
      <c r="K963" s="181"/>
      <c r="L963" s="181"/>
      <c r="M963" s="181"/>
      <c r="N963" s="181"/>
      <c r="O963" s="181"/>
      <c r="P963" s="181"/>
      <c r="Q963" s="181"/>
      <c r="R963" s="181"/>
      <c r="S963" s="181"/>
      <c r="T963" s="181"/>
      <c r="U963" s="181"/>
      <c r="V963" s="181"/>
    </row>
    <row r="964" spans="1:22" ht="12">
      <c r="A964" s="180"/>
      <c r="B964" s="181"/>
      <c r="C964" s="180"/>
      <c r="D964" s="181"/>
      <c r="E964" s="181"/>
      <c r="F964" s="181"/>
      <c r="G964" s="181"/>
      <c r="H964" s="181"/>
      <c r="I964" s="181"/>
      <c r="J964" s="181"/>
      <c r="K964" s="181"/>
      <c r="L964" s="181"/>
      <c r="M964" s="181"/>
      <c r="N964" s="181"/>
      <c r="O964" s="181"/>
      <c r="P964" s="181"/>
      <c r="Q964" s="181"/>
      <c r="R964" s="181"/>
      <c r="S964" s="181"/>
      <c r="T964" s="181"/>
      <c r="U964" s="181"/>
      <c r="V964" s="181"/>
    </row>
    <row r="965" spans="1:22" ht="12">
      <c r="A965" s="180"/>
      <c r="B965" s="181"/>
      <c r="C965" s="180"/>
      <c r="D965" s="181"/>
      <c r="E965" s="181"/>
      <c r="F965" s="181"/>
      <c r="G965" s="181"/>
      <c r="H965" s="181"/>
      <c r="I965" s="181"/>
      <c r="J965" s="181"/>
      <c r="K965" s="181"/>
      <c r="L965" s="181"/>
      <c r="M965" s="181"/>
      <c r="N965" s="181"/>
      <c r="O965" s="181"/>
      <c r="P965" s="181"/>
      <c r="Q965" s="181"/>
      <c r="R965" s="181"/>
      <c r="S965" s="181"/>
      <c r="T965" s="181"/>
      <c r="U965" s="181"/>
      <c r="V965" s="181"/>
    </row>
    <row r="966" spans="1:22" ht="12">
      <c r="A966" s="180"/>
      <c r="B966" s="181"/>
      <c r="C966" s="180"/>
      <c r="D966" s="181"/>
      <c r="E966" s="181"/>
      <c r="F966" s="181"/>
      <c r="G966" s="181"/>
      <c r="H966" s="181"/>
      <c r="I966" s="181"/>
      <c r="J966" s="181"/>
      <c r="K966" s="181"/>
      <c r="L966" s="181"/>
      <c r="M966" s="181"/>
      <c r="N966" s="181"/>
      <c r="O966" s="181"/>
      <c r="P966" s="181"/>
      <c r="Q966" s="181"/>
      <c r="R966" s="181"/>
      <c r="S966" s="181"/>
      <c r="T966" s="181"/>
      <c r="U966" s="181"/>
      <c r="V966" s="181"/>
    </row>
    <row r="967" spans="1:22" ht="12">
      <c r="A967" s="180"/>
      <c r="B967" s="181"/>
      <c r="C967" s="180"/>
      <c r="D967" s="181"/>
      <c r="E967" s="181"/>
      <c r="F967" s="181"/>
      <c r="G967" s="181"/>
      <c r="H967" s="181"/>
      <c r="I967" s="181"/>
      <c r="J967" s="181"/>
      <c r="K967" s="181"/>
      <c r="L967" s="181"/>
      <c r="M967" s="181"/>
      <c r="N967" s="181"/>
      <c r="O967" s="181"/>
      <c r="P967" s="181"/>
      <c r="Q967" s="181"/>
      <c r="R967" s="181"/>
      <c r="S967" s="181"/>
      <c r="T967" s="181"/>
      <c r="U967" s="181"/>
      <c r="V967" s="181"/>
    </row>
    <row r="968" spans="1:22" ht="12">
      <c r="A968" s="180"/>
      <c r="B968" s="181"/>
      <c r="C968" s="180"/>
      <c r="D968" s="181"/>
      <c r="E968" s="181"/>
      <c r="F968" s="181"/>
      <c r="G968" s="181"/>
      <c r="H968" s="181"/>
      <c r="I968" s="181"/>
      <c r="J968" s="181"/>
      <c r="K968" s="181"/>
      <c r="L968" s="181"/>
      <c r="M968" s="181"/>
      <c r="N968" s="181"/>
      <c r="O968" s="181"/>
      <c r="P968" s="181"/>
      <c r="Q968" s="181"/>
      <c r="R968" s="181"/>
      <c r="S968" s="181"/>
      <c r="T968" s="181"/>
      <c r="U968" s="181"/>
      <c r="V968" s="181"/>
    </row>
    <row r="969" spans="1:22" ht="12">
      <c r="A969" s="180"/>
      <c r="B969" s="181"/>
      <c r="C969" s="180"/>
      <c r="D969" s="181"/>
      <c r="E969" s="181"/>
      <c r="F969" s="181"/>
      <c r="G969" s="181"/>
      <c r="H969" s="181"/>
      <c r="I969" s="181"/>
      <c r="J969" s="181"/>
      <c r="K969" s="181"/>
      <c r="L969" s="181"/>
      <c r="M969" s="181"/>
      <c r="N969" s="181"/>
      <c r="O969" s="181"/>
      <c r="P969" s="181"/>
      <c r="Q969" s="181"/>
      <c r="R969" s="181"/>
      <c r="S969" s="181"/>
      <c r="T969" s="181"/>
      <c r="U969" s="181"/>
      <c r="V969" s="181"/>
    </row>
    <row r="970" spans="1:22" ht="12">
      <c r="A970" s="180"/>
      <c r="B970" s="181"/>
      <c r="C970" s="180"/>
      <c r="D970" s="181"/>
      <c r="E970" s="181"/>
      <c r="F970" s="181"/>
      <c r="G970" s="181"/>
      <c r="H970" s="181"/>
      <c r="I970" s="181"/>
      <c r="J970" s="181"/>
      <c r="K970" s="181"/>
      <c r="L970" s="181"/>
      <c r="M970" s="181"/>
      <c r="N970" s="181"/>
      <c r="O970" s="181"/>
      <c r="P970" s="181"/>
      <c r="Q970" s="181"/>
      <c r="R970" s="181"/>
      <c r="S970" s="181"/>
      <c r="T970" s="181"/>
      <c r="U970" s="181"/>
      <c r="V970" s="181"/>
    </row>
    <row r="971" spans="1:22" ht="12">
      <c r="A971" s="180"/>
      <c r="B971" s="181"/>
      <c r="C971" s="180"/>
      <c r="D971" s="181"/>
      <c r="E971" s="181"/>
      <c r="F971" s="181"/>
      <c r="G971" s="181"/>
      <c r="H971" s="181"/>
      <c r="I971" s="181"/>
      <c r="J971" s="181"/>
      <c r="K971" s="181"/>
      <c r="L971" s="181"/>
      <c r="M971" s="181"/>
      <c r="N971" s="181"/>
      <c r="O971" s="181"/>
      <c r="P971" s="181"/>
      <c r="Q971" s="181"/>
      <c r="R971" s="181"/>
      <c r="S971" s="181"/>
      <c r="T971" s="181"/>
      <c r="U971" s="181"/>
      <c r="V971" s="181"/>
    </row>
    <row r="972" spans="1:22" ht="12">
      <c r="A972" s="180"/>
      <c r="B972" s="181"/>
      <c r="C972" s="180"/>
      <c r="D972" s="181"/>
      <c r="E972" s="181"/>
      <c r="F972" s="181"/>
      <c r="G972" s="181"/>
      <c r="H972" s="181"/>
      <c r="I972" s="181"/>
      <c r="J972" s="181"/>
      <c r="K972" s="181"/>
      <c r="L972" s="181"/>
      <c r="M972" s="181"/>
      <c r="N972" s="181"/>
      <c r="O972" s="181"/>
      <c r="P972" s="181"/>
      <c r="Q972" s="181"/>
      <c r="R972" s="181"/>
      <c r="S972" s="181"/>
      <c r="T972" s="181"/>
      <c r="U972" s="181"/>
      <c r="V972" s="181"/>
    </row>
    <row r="973" spans="1:22" ht="12">
      <c r="A973" s="180"/>
      <c r="B973" s="181"/>
      <c r="C973" s="180"/>
      <c r="D973" s="181"/>
      <c r="E973" s="181"/>
      <c r="F973" s="181"/>
      <c r="G973" s="181"/>
      <c r="H973" s="181"/>
      <c r="I973" s="181"/>
      <c r="J973" s="181"/>
      <c r="K973" s="181"/>
      <c r="L973" s="181"/>
      <c r="M973" s="181"/>
      <c r="N973" s="181"/>
      <c r="O973" s="181"/>
      <c r="P973" s="181"/>
      <c r="Q973" s="181"/>
      <c r="R973" s="181"/>
      <c r="S973" s="181"/>
      <c r="T973" s="181"/>
      <c r="U973" s="181"/>
      <c r="V973" s="181"/>
    </row>
    <row r="974" spans="1:22" ht="12">
      <c r="A974" s="180"/>
      <c r="B974" s="181"/>
      <c r="C974" s="180"/>
      <c r="D974" s="181"/>
      <c r="E974" s="181"/>
      <c r="F974" s="181"/>
      <c r="G974" s="181"/>
      <c r="H974" s="181"/>
      <c r="I974" s="181"/>
      <c r="J974" s="181"/>
      <c r="K974" s="181"/>
      <c r="L974" s="181"/>
      <c r="M974" s="181"/>
      <c r="N974" s="181"/>
      <c r="O974" s="181"/>
      <c r="P974" s="181"/>
      <c r="Q974" s="181"/>
      <c r="R974" s="181"/>
      <c r="S974" s="181"/>
      <c r="T974" s="181"/>
      <c r="U974" s="181"/>
      <c r="V974" s="181"/>
    </row>
    <row r="975" spans="1:22" ht="12">
      <c r="A975" s="180"/>
      <c r="B975" s="181"/>
      <c r="C975" s="180"/>
      <c r="D975" s="181"/>
      <c r="E975" s="181"/>
      <c r="F975" s="181"/>
      <c r="G975" s="181"/>
      <c r="H975" s="181"/>
      <c r="I975" s="181"/>
      <c r="J975" s="181"/>
      <c r="K975" s="181"/>
      <c r="L975" s="181"/>
      <c r="M975" s="181"/>
      <c r="N975" s="181"/>
      <c r="O975" s="181"/>
      <c r="P975" s="181"/>
      <c r="Q975" s="181"/>
      <c r="R975" s="181"/>
      <c r="S975" s="181"/>
      <c r="T975" s="181"/>
      <c r="U975" s="181"/>
      <c r="V975" s="181"/>
    </row>
    <row r="976" spans="1:22" ht="12">
      <c r="A976" s="180"/>
      <c r="B976" s="181"/>
      <c r="C976" s="180"/>
      <c r="D976" s="181"/>
      <c r="E976" s="181"/>
      <c r="F976" s="181"/>
      <c r="G976" s="181"/>
      <c r="H976" s="181"/>
      <c r="I976" s="181"/>
      <c r="J976" s="181"/>
      <c r="K976" s="181"/>
      <c r="L976" s="181"/>
      <c r="M976" s="181"/>
      <c r="N976" s="181"/>
      <c r="O976" s="181"/>
      <c r="P976" s="181"/>
      <c r="Q976" s="181"/>
      <c r="R976" s="181"/>
      <c r="S976" s="181"/>
      <c r="T976" s="181"/>
      <c r="U976" s="181"/>
      <c r="V976" s="181"/>
    </row>
    <row r="977" spans="1:22" ht="12">
      <c r="A977" s="180"/>
      <c r="B977" s="181"/>
      <c r="C977" s="180"/>
      <c r="D977" s="181"/>
      <c r="E977" s="181"/>
      <c r="F977" s="181"/>
      <c r="G977" s="181"/>
      <c r="H977" s="181"/>
      <c r="I977" s="181"/>
      <c r="J977" s="181"/>
      <c r="K977" s="181"/>
      <c r="L977" s="181"/>
      <c r="M977" s="181"/>
      <c r="N977" s="181"/>
      <c r="O977" s="181"/>
      <c r="P977" s="181"/>
      <c r="Q977" s="181"/>
      <c r="R977" s="181"/>
      <c r="S977" s="181"/>
      <c r="T977" s="181"/>
      <c r="U977" s="181"/>
      <c r="V977" s="181"/>
    </row>
    <row r="978" spans="1:22" ht="12">
      <c r="A978" s="180"/>
      <c r="B978" s="181"/>
      <c r="C978" s="180"/>
      <c r="D978" s="181"/>
      <c r="E978" s="181"/>
      <c r="F978" s="181"/>
      <c r="G978" s="181"/>
      <c r="H978" s="181"/>
      <c r="I978" s="181"/>
      <c r="J978" s="181"/>
      <c r="K978" s="181"/>
      <c r="L978" s="181"/>
      <c r="M978" s="181"/>
      <c r="N978" s="181"/>
      <c r="O978" s="181"/>
      <c r="P978" s="181"/>
      <c r="Q978" s="181"/>
      <c r="R978" s="181"/>
      <c r="S978" s="181"/>
      <c r="T978" s="181"/>
      <c r="U978" s="181"/>
      <c r="V978" s="181"/>
    </row>
    <row r="979" spans="1:22" ht="12">
      <c r="A979" s="180"/>
      <c r="B979" s="181"/>
      <c r="C979" s="180"/>
      <c r="D979" s="181"/>
      <c r="E979" s="181"/>
      <c r="F979" s="181"/>
      <c r="G979" s="181"/>
      <c r="H979" s="181"/>
      <c r="I979" s="181"/>
      <c r="J979" s="181"/>
      <c r="K979" s="181"/>
      <c r="L979" s="181"/>
      <c r="M979" s="181"/>
      <c r="N979" s="181"/>
      <c r="O979" s="181"/>
      <c r="P979" s="181"/>
      <c r="Q979" s="181"/>
      <c r="R979" s="181"/>
      <c r="S979" s="181"/>
      <c r="T979" s="181"/>
      <c r="U979" s="181"/>
      <c r="V979" s="181"/>
    </row>
    <row r="980" spans="1:22" ht="12">
      <c r="A980" s="180"/>
      <c r="B980" s="181"/>
      <c r="C980" s="180"/>
      <c r="D980" s="181"/>
      <c r="E980" s="181"/>
      <c r="F980" s="181"/>
      <c r="G980" s="181"/>
      <c r="H980" s="181"/>
      <c r="I980" s="181"/>
      <c r="J980" s="181"/>
      <c r="K980" s="181"/>
      <c r="L980" s="181"/>
      <c r="M980" s="181"/>
      <c r="N980" s="181"/>
      <c r="O980" s="181"/>
      <c r="P980" s="181"/>
      <c r="Q980" s="181"/>
      <c r="R980" s="181"/>
      <c r="S980" s="181"/>
      <c r="T980" s="181"/>
      <c r="U980" s="181"/>
      <c r="V980" s="181"/>
    </row>
    <row r="981" spans="1:22" ht="12">
      <c r="A981" s="180"/>
      <c r="B981" s="181"/>
      <c r="C981" s="180"/>
      <c r="D981" s="181"/>
      <c r="E981" s="181"/>
      <c r="F981" s="181"/>
      <c r="G981" s="181"/>
      <c r="H981" s="181"/>
      <c r="I981" s="181"/>
      <c r="J981" s="181"/>
      <c r="K981" s="181"/>
      <c r="L981" s="181"/>
      <c r="M981" s="181"/>
      <c r="N981" s="181"/>
      <c r="O981" s="181"/>
      <c r="P981" s="181"/>
      <c r="Q981" s="181"/>
      <c r="R981" s="181"/>
      <c r="S981" s="181"/>
      <c r="T981" s="181"/>
      <c r="U981" s="181"/>
      <c r="V981" s="181"/>
    </row>
    <row r="982" spans="1:22" ht="12">
      <c r="A982" s="180"/>
      <c r="B982" s="181"/>
      <c r="C982" s="180"/>
      <c r="D982" s="181"/>
      <c r="E982" s="181"/>
      <c r="F982" s="181"/>
      <c r="G982" s="181"/>
      <c r="H982" s="181"/>
      <c r="I982" s="181"/>
      <c r="J982" s="181"/>
      <c r="K982" s="181"/>
      <c r="L982" s="181"/>
      <c r="M982" s="181"/>
      <c r="N982" s="181"/>
      <c r="O982" s="181"/>
      <c r="P982" s="181"/>
      <c r="Q982" s="181"/>
      <c r="R982" s="181"/>
      <c r="S982" s="181"/>
      <c r="T982" s="181"/>
      <c r="U982" s="181"/>
      <c r="V982" s="181"/>
    </row>
    <row r="983" spans="1:22" ht="12">
      <c r="A983" s="180"/>
      <c r="B983" s="181"/>
      <c r="C983" s="180"/>
      <c r="D983" s="181"/>
      <c r="E983" s="181"/>
      <c r="F983" s="181"/>
      <c r="G983" s="181"/>
      <c r="H983" s="181"/>
      <c r="I983" s="181"/>
      <c r="J983" s="181"/>
      <c r="K983" s="181"/>
      <c r="L983" s="181"/>
      <c r="M983" s="181"/>
      <c r="N983" s="181"/>
      <c r="O983" s="181"/>
      <c r="P983" s="181"/>
      <c r="Q983" s="181"/>
      <c r="R983" s="181"/>
      <c r="S983" s="181"/>
      <c r="T983" s="181"/>
      <c r="U983" s="181"/>
      <c r="V983" s="181"/>
    </row>
    <row r="984" spans="1:22" ht="12">
      <c r="A984" s="180"/>
      <c r="B984" s="181"/>
      <c r="C984" s="180"/>
      <c r="D984" s="181"/>
      <c r="E984" s="181"/>
      <c r="F984" s="181"/>
      <c r="G984" s="181"/>
      <c r="H984" s="181"/>
      <c r="I984" s="181"/>
      <c r="J984" s="181"/>
      <c r="K984" s="181"/>
      <c r="L984" s="181"/>
      <c r="M984" s="181"/>
      <c r="N984" s="181"/>
      <c r="O984" s="181"/>
      <c r="P984" s="181"/>
      <c r="Q984" s="181"/>
      <c r="R984" s="181"/>
      <c r="S984" s="181"/>
      <c r="T984" s="181"/>
      <c r="U984" s="181"/>
      <c r="V984" s="181"/>
    </row>
    <row r="985" spans="1:22" ht="12">
      <c r="A985" s="180"/>
      <c r="B985" s="181"/>
      <c r="C985" s="180"/>
      <c r="D985" s="181"/>
      <c r="E985" s="181"/>
      <c r="F985" s="181"/>
      <c r="G985" s="181"/>
      <c r="H985" s="181"/>
      <c r="I985" s="181"/>
      <c r="J985" s="181"/>
      <c r="K985" s="181"/>
      <c r="L985" s="181"/>
      <c r="M985" s="181"/>
      <c r="N985" s="181"/>
      <c r="O985" s="181"/>
      <c r="P985" s="181"/>
      <c r="Q985" s="181"/>
      <c r="R985" s="181"/>
      <c r="S985" s="181"/>
      <c r="T985" s="181"/>
      <c r="U985" s="181"/>
      <c r="V985" s="181"/>
    </row>
    <row r="986" spans="1:22" ht="12">
      <c r="A986" s="180"/>
      <c r="B986" s="181"/>
      <c r="C986" s="180"/>
      <c r="D986" s="181"/>
      <c r="E986" s="181"/>
      <c r="F986" s="181"/>
      <c r="G986" s="181"/>
      <c r="H986" s="181"/>
      <c r="I986" s="181"/>
      <c r="J986" s="181"/>
      <c r="K986" s="181"/>
      <c r="L986" s="181"/>
      <c r="M986" s="181"/>
      <c r="N986" s="181"/>
      <c r="O986" s="181"/>
      <c r="P986" s="181"/>
      <c r="Q986" s="181"/>
      <c r="R986" s="181"/>
      <c r="S986" s="181"/>
      <c r="T986" s="181"/>
      <c r="U986" s="181"/>
      <c r="V986" s="181"/>
    </row>
    <row r="987" spans="1:22" ht="12">
      <c r="A987" s="180"/>
      <c r="B987" s="181"/>
      <c r="C987" s="180"/>
      <c r="D987" s="181"/>
      <c r="E987" s="181"/>
      <c r="F987" s="181"/>
      <c r="G987" s="181"/>
      <c r="H987" s="181"/>
      <c r="I987" s="181"/>
      <c r="J987" s="181"/>
      <c r="K987" s="181"/>
      <c r="L987" s="181"/>
      <c r="M987" s="181"/>
      <c r="N987" s="181"/>
      <c r="O987" s="181"/>
      <c r="P987" s="181"/>
      <c r="Q987" s="181"/>
      <c r="R987" s="181"/>
      <c r="S987" s="181"/>
      <c r="T987" s="181"/>
      <c r="U987" s="181"/>
      <c r="V987" s="18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E1000"/>
  <sheetViews>
    <sheetView topLeftCell="A50" workbookViewId="0">
      <selection activeCell="A16" sqref="A1:XFD1048576"/>
    </sheetView>
  </sheetViews>
  <sheetFormatPr defaultColWidth="14.42578125" defaultRowHeight="15" customHeight="1"/>
  <cols>
    <col min="1" max="1" width="6.5703125" style="88" customWidth="1"/>
    <col min="2" max="2" width="33.5703125" style="88" customWidth="1"/>
    <col min="3" max="3" width="45.5703125" style="88" customWidth="1"/>
    <col min="4" max="5" width="11.5703125" style="88" customWidth="1"/>
    <col min="6" max="25" width="11.42578125" style="88" customWidth="1"/>
    <col min="26" max="16384" width="14.42578125" style="88"/>
  </cols>
  <sheetData>
    <row r="1" spans="1:5" ht="13.5" customHeight="1">
      <c r="A1" s="86"/>
      <c r="B1" s="87"/>
    </row>
    <row r="2" spans="1:5" ht="13.5" customHeight="1">
      <c r="A2" s="86"/>
      <c r="B2" s="573" t="s">
        <v>5469</v>
      </c>
      <c r="C2" s="659"/>
      <c r="D2" s="659"/>
      <c r="E2" s="659"/>
    </row>
    <row r="3" spans="1:5" ht="13.5" customHeight="1">
      <c r="A3" s="89" t="s">
        <v>3971</v>
      </c>
      <c r="B3" s="574" t="s">
        <v>4207</v>
      </c>
      <c r="C3" s="660"/>
      <c r="D3" s="89" t="s">
        <v>51</v>
      </c>
      <c r="E3" s="89" t="s">
        <v>52</v>
      </c>
    </row>
    <row r="4" spans="1:5" ht="13.5" customHeight="1">
      <c r="A4" s="97">
        <v>1</v>
      </c>
      <c r="B4" s="581" t="s">
        <v>5470</v>
      </c>
      <c r="C4" s="660"/>
      <c r="D4" s="98"/>
      <c r="E4" s="98"/>
    </row>
    <row r="5" spans="1:5" ht="15" customHeight="1">
      <c r="A5" s="90" t="s">
        <v>4180</v>
      </c>
      <c r="B5" s="93" t="s">
        <v>4209</v>
      </c>
      <c r="C5" s="94" t="s">
        <v>4210</v>
      </c>
      <c r="D5" s="94"/>
      <c r="E5" s="94"/>
    </row>
    <row r="6" spans="1:5" ht="13.5" customHeight="1">
      <c r="A6" s="90" t="s">
        <v>4183</v>
      </c>
      <c r="B6" s="93" t="s">
        <v>4211</v>
      </c>
      <c r="C6" s="94" t="s">
        <v>4210</v>
      </c>
      <c r="D6" s="94"/>
      <c r="E6" s="94"/>
    </row>
    <row r="7" spans="1:5" ht="27.75" customHeight="1">
      <c r="A7" s="578" t="s">
        <v>4186</v>
      </c>
      <c r="B7" s="579" t="s">
        <v>5471</v>
      </c>
      <c r="C7" s="92" t="s">
        <v>5472</v>
      </c>
      <c r="D7" s="94"/>
      <c r="E7" s="94"/>
    </row>
    <row r="8" spans="1:5" ht="40.5" customHeight="1">
      <c r="A8" s="661"/>
      <c r="B8" s="661"/>
      <c r="C8" s="92" t="s">
        <v>5473</v>
      </c>
      <c r="D8" s="94"/>
      <c r="E8" s="94"/>
    </row>
    <row r="9" spans="1:5" ht="12">
      <c r="A9" s="661"/>
      <c r="B9" s="661"/>
      <c r="C9" s="92" t="s">
        <v>5474</v>
      </c>
      <c r="D9" s="92"/>
      <c r="E9" s="94"/>
    </row>
    <row r="10" spans="1:5" ht="51" customHeight="1">
      <c r="A10" s="662"/>
      <c r="B10" s="662"/>
      <c r="C10" s="92" t="s">
        <v>5475</v>
      </c>
      <c r="D10" s="92"/>
      <c r="E10" s="94"/>
    </row>
    <row r="11" spans="1:5" ht="39" customHeight="1">
      <c r="A11" s="90" t="s">
        <v>4188</v>
      </c>
      <c r="B11" s="598" t="s">
        <v>5476</v>
      </c>
      <c r="C11" s="660"/>
      <c r="D11" s="172"/>
      <c r="E11" s="94"/>
    </row>
    <row r="12" spans="1:5" ht="12">
      <c r="A12" s="90" t="s">
        <v>4191</v>
      </c>
      <c r="B12" s="598" t="s">
        <v>5477</v>
      </c>
      <c r="C12" s="660"/>
      <c r="D12" s="92"/>
      <c r="E12" s="94"/>
    </row>
    <row r="13" spans="1:5" ht="18" customHeight="1">
      <c r="A13" s="90" t="s">
        <v>4194</v>
      </c>
      <c r="B13" s="598" t="s">
        <v>5478</v>
      </c>
      <c r="C13" s="663"/>
      <c r="D13" s="92"/>
      <c r="E13" s="94"/>
    </row>
    <row r="14" spans="1:5" ht="46.5" customHeight="1">
      <c r="A14" s="90" t="s">
        <v>4197</v>
      </c>
      <c r="B14" s="598" t="s">
        <v>5479</v>
      </c>
      <c r="C14" s="660"/>
      <c r="D14" s="92"/>
      <c r="E14" s="94"/>
    </row>
    <row r="15" spans="1:5" ht="21.75" customHeight="1">
      <c r="A15" s="90" t="s">
        <v>4200</v>
      </c>
      <c r="B15" s="598" t="s">
        <v>5480</v>
      </c>
      <c r="C15" s="660"/>
      <c r="D15" s="92"/>
      <c r="E15" s="94"/>
    </row>
    <row r="16" spans="1:5" ht="58.5" customHeight="1">
      <c r="A16" s="90" t="s">
        <v>4223</v>
      </c>
      <c r="B16" s="598" t="s">
        <v>5481</v>
      </c>
      <c r="C16" s="660"/>
      <c r="D16" s="92"/>
      <c r="E16" s="94"/>
    </row>
    <row r="17" spans="1:5" ht="57" customHeight="1">
      <c r="A17" s="90" t="s">
        <v>4226</v>
      </c>
      <c r="B17" s="598" t="s">
        <v>5482</v>
      </c>
      <c r="C17" s="660"/>
      <c r="D17" s="92"/>
      <c r="E17" s="94"/>
    </row>
    <row r="18" spans="1:5" ht="41.25" customHeight="1">
      <c r="A18" s="90" t="s">
        <v>4233</v>
      </c>
      <c r="B18" s="598" t="s">
        <v>5483</v>
      </c>
      <c r="C18" s="660"/>
      <c r="D18" s="92"/>
      <c r="E18" s="94"/>
    </row>
    <row r="19" spans="1:5" ht="30" customHeight="1">
      <c r="A19" s="90" t="s">
        <v>4236</v>
      </c>
      <c r="B19" s="598" t="s">
        <v>5484</v>
      </c>
      <c r="C19" s="660"/>
      <c r="D19" s="92"/>
      <c r="E19" s="94"/>
    </row>
    <row r="20" spans="1:5" ht="13.5" customHeight="1">
      <c r="A20" s="90" t="s">
        <v>4239</v>
      </c>
      <c r="B20" s="598" t="s">
        <v>5485</v>
      </c>
      <c r="C20" s="660"/>
      <c r="D20" s="92"/>
      <c r="E20" s="94"/>
    </row>
    <row r="21" spans="1:5" ht="32.25" customHeight="1">
      <c r="A21" s="90" t="s">
        <v>4242</v>
      </c>
      <c r="B21" s="598" t="s">
        <v>5486</v>
      </c>
      <c r="C21" s="660"/>
      <c r="D21" s="92"/>
      <c r="E21" s="94"/>
    </row>
    <row r="22" spans="1:5" ht="51" customHeight="1">
      <c r="A22" s="90" t="s">
        <v>4245</v>
      </c>
      <c r="B22" s="598" t="s">
        <v>5487</v>
      </c>
      <c r="C22" s="660"/>
      <c r="D22" s="92"/>
      <c r="E22" s="94"/>
    </row>
    <row r="23" spans="1:5" ht="41.25" customHeight="1">
      <c r="A23" s="90" t="s">
        <v>4248</v>
      </c>
      <c r="B23" s="101" t="s">
        <v>5488</v>
      </c>
      <c r="C23" s="173" t="s">
        <v>5489</v>
      </c>
      <c r="D23" s="92"/>
      <c r="E23" s="94"/>
    </row>
    <row r="24" spans="1:5" ht="12.75" customHeight="1">
      <c r="A24" s="90" t="s">
        <v>4251</v>
      </c>
      <c r="B24" s="598" t="s">
        <v>5490</v>
      </c>
      <c r="C24" s="660"/>
      <c r="D24" s="92"/>
      <c r="E24" s="94"/>
    </row>
    <row r="25" spans="1:5" ht="29.25" customHeight="1">
      <c r="A25" s="90" t="s">
        <v>4251</v>
      </c>
      <c r="B25" s="598" t="s">
        <v>5491</v>
      </c>
      <c r="C25" s="660"/>
      <c r="D25" s="92"/>
      <c r="E25" s="94"/>
    </row>
    <row r="26" spans="1:5" ht="16.5" customHeight="1">
      <c r="A26" s="90" t="s">
        <v>4254</v>
      </c>
      <c r="B26" s="598" t="s">
        <v>5492</v>
      </c>
      <c r="C26" s="660"/>
      <c r="D26" s="92"/>
      <c r="E26" s="94"/>
    </row>
    <row r="27" spans="1:5" ht="32.25" customHeight="1">
      <c r="A27" s="90" t="s">
        <v>4257</v>
      </c>
      <c r="B27" s="598" t="s">
        <v>5493</v>
      </c>
      <c r="C27" s="660"/>
      <c r="D27" s="92"/>
      <c r="E27" s="94"/>
    </row>
    <row r="28" spans="1:5" ht="25.5" customHeight="1">
      <c r="A28" s="90" t="s">
        <v>4260</v>
      </c>
      <c r="B28" s="577" t="s">
        <v>5494</v>
      </c>
      <c r="C28" s="660"/>
      <c r="D28" s="92"/>
      <c r="E28" s="94"/>
    </row>
    <row r="29" spans="1:5" ht="29.25" customHeight="1">
      <c r="A29" s="90" t="s">
        <v>5348</v>
      </c>
      <c r="B29" s="93" t="s">
        <v>4261</v>
      </c>
      <c r="C29" s="100" t="s">
        <v>4262</v>
      </c>
      <c r="D29" s="94"/>
      <c r="E29" s="94"/>
    </row>
    <row r="30" spans="1:5" ht="13.5" customHeight="1">
      <c r="A30" s="97">
        <v>2</v>
      </c>
      <c r="B30" s="581" t="s">
        <v>5495</v>
      </c>
      <c r="C30" s="660"/>
      <c r="D30" s="98"/>
      <c r="E30" s="98"/>
    </row>
    <row r="31" spans="1:5" ht="13.5" customHeight="1">
      <c r="A31" s="90" t="s">
        <v>4264</v>
      </c>
      <c r="B31" s="93" t="s">
        <v>4209</v>
      </c>
      <c r="C31" s="94" t="s">
        <v>4210</v>
      </c>
      <c r="D31" s="94"/>
      <c r="E31" s="94"/>
    </row>
    <row r="32" spans="1:5" ht="13.5" customHeight="1">
      <c r="A32" s="90" t="s">
        <v>4265</v>
      </c>
      <c r="B32" s="93" t="s">
        <v>4211</v>
      </c>
      <c r="C32" s="94" t="s">
        <v>4210</v>
      </c>
      <c r="D32" s="94"/>
      <c r="E32" s="94"/>
    </row>
    <row r="33" spans="1:5" ht="13.5" customHeight="1">
      <c r="A33" s="90" t="s">
        <v>4266</v>
      </c>
      <c r="B33" s="598" t="s">
        <v>5496</v>
      </c>
      <c r="C33" s="660"/>
      <c r="D33" s="173"/>
      <c r="E33" s="94"/>
    </row>
    <row r="34" spans="1:5" ht="27.75" customHeight="1">
      <c r="A34" s="90" t="s">
        <v>4269</v>
      </c>
      <c r="B34" s="598" t="s">
        <v>5497</v>
      </c>
      <c r="C34" s="660"/>
      <c r="D34" s="173"/>
      <c r="E34" s="94"/>
    </row>
    <row r="35" spans="1:5" ht="15.75" customHeight="1">
      <c r="A35" s="90" t="s">
        <v>4272</v>
      </c>
      <c r="B35" s="598" t="s">
        <v>5498</v>
      </c>
      <c r="C35" s="660"/>
      <c r="D35" s="173"/>
      <c r="E35" s="94"/>
    </row>
    <row r="36" spans="1:5" ht="15.75" customHeight="1">
      <c r="A36" s="90" t="s">
        <v>4275</v>
      </c>
      <c r="B36" s="598" t="s">
        <v>5499</v>
      </c>
      <c r="C36" s="660"/>
      <c r="D36" s="173"/>
      <c r="E36" s="94"/>
    </row>
    <row r="37" spans="1:5" ht="13.5" customHeight="1">
      <c r="A37" s="90" t="s">
        <v>4278</v>
      </c>
      <c r="B37" s="598" t="s">
        <v>5500</v>
      </c>
      <c r="C37" s="660"/>
      <c r="D37" s="173"/>
      <c r="E37" s="94"/>
    </row>
    <row r="38" spans="1:5" ht="13.5" customHeight="1">
      <c r="A38" s="90" t="s">
        <v>4281</v>
      </c>
      <c r="B38" s="598" t="s">
        <v>5501</v>
      </c>
      <c r="C38" s="660"/>
      <c r="D38" s="173"/>
      <c r="E38" s="94"/>
    </row>
    <row r="39" spans="1:5" ht="13.5" customHeight="1">
      <c r="A39" s="90" t="s">
        <v>4284</v>
      </c>
      <c r="B39" s="598" t="s">
        <v>5502</v>
      </c>
      <c r="C39" s="660"/>
      <c r="D39" s="173"/>
      <c r="E39" s="94"/>
    </row>
    <row r="40" spans="1:5" ht="13.5" customHeight="1">
      <c r="A40" s="90" t="s">
        <v>4287</v>
      </c>
      <c r="B40" s="598" t="s">
        <v>5503</v>
      </c>
      <c r="C40" s="660"/>
      <c r="D40" s="173"/>
      <c r="E40" s="94"/>
    </row>
    <row r="41" spans="1:5" ht="13.5" customHeight="1">
      <c r="A41" s="90" t="s">
        <v>5364</v>
      </c>
      <c r="B41" s="598" t="s">
        <v>5504</v>
      </c>
      <c r="C41" s="660"/>
      <c r="D41" s="173"/>
      <c r="E41" s="94"/>
    </row>
    <row r="42" spans="1:5" ht="13.5" customHeight="1">
      <c r="A42" s="90" t="s">
        <v>5365</v>
      </c>
      <c r="B42" s="598" t="s">
        <v>5505</v>
      </c>
      <c r="C42" s="660"/>
      <c r="D42" s="173"/>
      <c r="E42" s="94"/>
    </row>
    <row r="43" spans="1:5" ht="13.5" customHeight="1">
      <c r="A43" s="90" t="s">
        <v>5366</v>
      </c>
      <c r="B43" s="598" t="s">
        <v>5506</v>
      </c>
      <c r="C43" s="660"/>
      <c r="D43" s="173"/>
      <c r="E43" s="94"/>
    </row>
    <row r="44" spans="1:5" ht="13.5" customHeight="1">
      <c r="A44" s="90" t="s">
        <v>5443</v>
      </c>
      <c r="B44" s="598" t="s">
        <v>5507</v>
      </c>
      <c r="C44" s="660"/>
      <c r="D44" s="173"/>
      <c r="E44" s="94"/>
    </row>
    <row r="45" spans="1:5" ht="13.5" customHeight="1">
      <c r="A45" s="90" t="s">
        <v>5445</v>
      </c>
      <c r="B45" s="598" t="s">
        <v>5508</v>
      </c>
      <c r="C45" s="660"/>
      <c r="D45" s="173"/>
      <c r="E45" s="94"/>
    </row>
    <row r="46" spans="1:5" ht="13.5" customHeight="1">
      <c r="A46" s="90" t="s">
        <v>5447</v>
      </c>
      <c r="B46" s="598" t="s">
        <v>5509</v>
      </c>
      <c r="C46" s="660"/>
      <c r="D46" s="173"/>
      <c r="E46" s="94"/>
    </row>
    <row r="47" spans="1:5" ht="13.5" customHeight="1">
      <c r="A47" s="90" t="s">
        <v>5510</v>
      </c>
      <c r="B47" s="598" t="s">
        <v>5511</v>
      </c>
      <c r="C47" s="660"/>
      <c r="D47" s="173"/>
      <c r="E47" s="94"/>
    </row>
    <row r="48" spans="1:5" ht="13.5" customHeight="1">
      <c r="A48" s="90" t="s">
        <v>5512</v>
      </c>
      <c r="B48" s="598" t="s">
        <v>5513</v>
      </c>
      <c r="C48" s="660"/>
      <c r="D48" s="173"/>
      <c r="E48" s="94"/>
    </row>
    <row r="49" spans="1:5" ht="13.5" customHeight="1">
      <c r="A49" s="90" t="s">
        <v>5450</v>
      </c>
      <c r="B49" s="598" t="s">
        <v>5514</v>
      </c>
      <c r="C49" s="660"/>
      <c r="D49" s="173"/>
      <c r="E49" s="94"/>
    </row>
    <row r="50" spans="1:5" ht="173.25" customHeight="1">
      <c r="A50" s="90" t="s">
        <v>5515</v>
      </c>
      <c r="B50" s="598" t="s">
        <v>5516</v>
      </c>
      <c r="C50" s="660"/>
      <c r="D50" s="173"/>
      <c r="E50" s="94"/>
    </row>
    <row r="51" spans="1:5" ht="13.5" customHeight="1">
      <c r="A51" s="90" t="s">
        <v>5517</v>
      </c>
      <c r="B51" s="598" t="s">
        <v>5518</v>
      </c>
      <c r="C51" s="660"/>
      <c r="D51" s="173"/>
      <c r="E51" s="94"/>
    </row>
    <row r="52" spans="1:5" ht="30" customHeight="1">
      <c r="A52" s="90" t="s">
        <v>5519</v>
      </c>
      <c r="B52" s="93" t="s">
        <v>4261</v>
      </c>
      <c r="C52" s="100" t="s">
        <v>4262</v>
      </c>
      <c r="D52" s="94"/>
      <c r="E52" s="94"/>
    </row>
    <row r="53" spans="1:5" ht="13.5" customHeight="1">
      <c r="A53" s="97">
        <v>3</v>
      </c>
      <c r="B53" s="581" t="s">
        <v>5520</v>
      </c>
      <c r="C53" s="660"/>
      <c r="D53" s="98"/>
      <c r="E53" s="98"/>
    </row>
    <row r="54" spans="1:5" ht="13.5" customHeight="1">
      <c r="A54" s="90" t="s">
        <v>4386</v>
      </c>
      <c r="B54" s="93" t="s">
        <v>4209</v>
      </c>
      <c r="C54" s="94" t="s">
        <v>4210</v>
      </c>
      <c r="D54" s="94"/>
      <c r="E54" s="94"/>
    </row>
    <row r="55" spans="1:5" ht="13.5" customHeight="1">
      <c r="A55" s="90" t="s">
        <v>4388</v>
      </c>
      <c r="B55" s="93" t="s">
        <v>4211</v>
      </c>
      <c r="C55" s="94" t="s">
        <v>4210</v>
      </c>
      <c r="D55" s="94"/>
      <c r="E55" s="94"/>
    </row>
    <row r="56" spans="1:5" ht="13.5" customHeight="1">
      <c r="A56" s="90" t="s">
        <v>4389</v>
      </c>
      <c r="B56" s="598" t="s">
        <v>5521</v>
      </c>
      <c r="C56" s="660"/>
      <c r="D56" s="173"/>
      <c r="E56" s="94"/>
    </row>
    <row r="57" spans="1:5" ht="13.5" customHeight="1">
      <c r="A57" s="90" t="s">
        <v>4390</v>
      </c>
      <c r="B57" s="598" t="s">
        <v>5522</v>
      </c>
      <c r="C57" s="660"/>
      <c r="D57" s="173"/>
      <c r="E57" s="94"/>
    </row>
    <row r="58" spans="1:5" ht="13.5" customHeight="1">
      <c r="A58" s="90" t="s">
        <v>4393</v>
      </c>
      <c r="B58" s="598" t="s">
        <v>5523</v>
      </c>
      <c r="C58" s="660"/>
      <c r="D58" s="173"/>
      <c r="E58" s="94"/>
    </row>
    <row r="59" spans="1:5" ht="13.5" customHeight="1">
      <c r="A59" s="90" t="s">
        <v>4395</v>
      </c>
      <c r="B59" s="598" t="s">
        <v>5524</v>
      </c>
      <c r="C59" s="660"/>
      <c r="D59" s="173"/>
      <c r="E59" s="94"/>
    </row>
    <row r="60" spans="1:5" ht="13.5" customHeight="1">
      <c r="A60" s="90" t="s">
        <v>4397</v>
      </c>
      <c r="B60" s="598" t="s">
        <v>5525</v>
      </c>
      <c r="C60" s="660"/>
      <c r="D60" s="173"/>
      <c r="E60" s="94"/>
    </row>
    <row r="61" spans="1:5" ht="13.5" customHeight="1">
      <c r="A61" s="90" t="s">
        <v>4399</v>
      </c>
      <c r="B61" s="598" t="s">
        <v>5526</v>
      </c>
      <c r="C61" s="660"/>
      <c r="D61" s="173"/>
      <c r="E61" s="94"/>
    </row>
    <row r="62" spans="1:5" ht="13.5" customHeight="1">
      <c r="A62" s="90" t="s">
        <v>4401</v>
      </c>
      <c r="B62" s="598" t="s">
        <v>5527</v>
      </c>
      <c r="C62" s="660"/>
      <c r="D62" s="173"/>
      <c r="E62" s="94"/>
    </row>
    <row r="63" spans="1:5" ht="13.5" customHeight="1">
      <c r="A63" s="90" t="s">
        <v>4403</v>
      </c>
      <c r="B63" s="598" t="s">
        <v>5528</v>
      </c>
      <c r="C63" s="660"/>
      <c r="D63" s="173"/>
      <c r="E63" s="94"/>
    </row>
    <row r="64" spans="1:5" ht="13.5" customHeight="1">
      <c r="A64" s="90" t="s">
        <v>4405</v>
      </c>
      <c r="B64" s="598" t="s">
        <v>5529</v>
      </c>
      <c r="C64" s="660"/>
      <c r="D64" s="173"/>
      <c r="E64" s="94"/>
    </row>
    <row r="65" spans="1:5" ht="13.5" customHeight="1">
      <c r="A65" s="90" t="s">
        <v>4407</v>
      </c>
      <c r="B65" s="598" t="s">
        <v>5530</v>
      </c>
      <c r="C65" s="660"/>
      <c r="D65" s="173"/>
      <c r="E65" s="94"/>
    </row>
    <row r="66" spans="1:5" ht="13.5" customHeight="1">
      <c r="A66" s="90" t="s">
        <v>4409</v>
      </c>
      <c r="B66" s="598" t="s">
        <v>5531</v>
      </c>
      <c r="C66" s="660"/>
      <c r="D66" s="173"/>
      <c r="E66" s="94"/>
    </row>
    <row r="67" spans="1:5" ht="13.5" customHeight="1">
      <c r="A67" s="86"/>
      <c r="B67" s="87"/>
    </row>
    <row r="68" spans="1:5" ht="13.5" customHeight="1">
      <c r="A68" s="86"/>
      <c r="B68" s="87"/>
    </row>
    <row r="69" spans="1:5" ht="13.5" customHeight="1">
      <c r="A69" s="86"/>
      <c r="B69" s="87"/>
    </row>
    <row r="70" spans="1:5" ht="13.5" customHeight="1">
      <c r="A70" s="86"/>
      <c r="B70" s="87"/>
    </row>
    <row r="71" spans="1:5" ht="13.5" customHeight="1">
      <c r="A71" s="86"/>
      <c r="B71" s="87"/>
    </row>
    <row r="72" spans="1:5" ht="13.5" customHeight="1">
      <c r="A72" s="86"/>
      <c r="B72" s="87"/>
    </row>
    <row r="73" spans="1:5" ht="13.5" customHeight="1">
      <c r="A73" s="86"/>
      <c r="B73" s="87"/>
    </row>
    <row r="74" spans="1:5" ht="13.5" customHeight="1">
      <c r="A74" s="86"/>
      <c r="B74" s="87"/>
    </row>
    <row r="75" spans="1:5" ht="13.5" customHeight="1">
      <c r="A75" s="86"/>
      <c r="B75" s="87"/>
    </row>
    <row r="76" spans="1:5" ht="13.5" customHeight="1">
      <c r="A76" s="86"/>
      <c r="B76" s="87"/>
    </row>
    <row r="77" spans="1:5" ht="13.5" customHeight="1">
      <c r="A77" s="86"/>
      <c r="B77" s="87"/>
    </row>
    <row r="78" spans="1:5" ht="13.5" customHeight="1">
      <c r="A78" s="86"/>
      <c r="B78" s="87"/>
    </row>
    <row r="79" spans="1:5" ht="13.5" customHeight="1">
      <c r="A79" s="86"/>
      <c r="B79" s="87"/>
    </row>
    <row r="80" spans="1:5" ht="13.5" customHeight="1">
      <c r="A80" s="86"/>
      <c r="B80" s="87"/>
    </row>
    <row r="81" spans="1:2" ht="13.5" customHeight="1">
      <c r="A81" s="86"/>
      <c r="B81" s="87"/>
    </row>
    <row r="82" spans="1:2" ht="13.5" customHeight="1">
      <c r="A82" s="86"/>
      <c r="B82" s="87"/>
    </row>
    <row r="83" spans="1:2" ht="13.5" customHeight="1">
      <c r="A83" s="86"/>
      <c r="B83" s="87"/>
    </row>
    <row r="84" spans="1:2" ht="13.5" customHeight="1">
      <c r="A84" s="86"/>
      <c r="B84" s="87"/>
    </row>
    <row r="85" spans="1:2" ht="13.5" customHeight="1">
      <c r="A85" s="86"/>
      <c r="B85" s="87"/>
    </row>
    <row r="86" spans="1:2" ht="13.5" customHeight="1">
      <c r="A86" s="86"/>
      <c r="B86" s="87"/>
    </row>
    <row r="87" spans="1:2" ht="13.5" customHeight="1">
      <c r="A87" s="86"/>
      <c r="B87" s="87"/>
    </row>
    <row r="88" spans="1:2" ht="13.5" customHeight="1">
      <c r="A88" s="86"/>
      <c r="B88" s="87"/>
    </row>
    <row r="89" spans="1:2" ht="13.5" customHeight="1">
      <c r="A89" s="86"/>
      <c r="B89" s="87"/>
    </row>
    <row r="90" spans="1:2" ht="13.5" customHeight="1">
      <c r="A90" s="86"/>
      <c r="B90" s="87"/>
    </row>
    <row r="91" spans="1:2" ht="13.5" customHeight="1">
      <c r="A91" s="86"/>
      <c r="B91" s="87"/>
    </row>
    <row r="92" spans="1:2" ht="13.5" customHeight="1">
      <c r="A92" s="86"/>
      <c r="B92" s="87"/>
    </row>
    <row r="93" spans="1:2" ht="13.5" customHeight="1">
      <c r="A93" s="86"/>
      <c r="B93" s="87"/>
    </row>
    <row r="94" spans="1:2" ht="13.5" customHeight="1">
      <c r="A94" s="86"/>
      <c r="B94" s="87"/>
    </row>
    <row r="95" spans="1:2" ht="13.5" customHeight="1">
      <c r="A95" s="86"/>
      <c r="B95" s="87"/>
    </row>
    <row r="96" spans="1:2" ht="13.5" customHeight="1">
      <c r="A96" s="86"/>
      <c r="B96" s="87"/>
    </row>
    <row r="97" spans="1:2" ht="13.5" customHeight="1">
      <c r="A97" s="86"/>
      <c r="B97" s="87"/>
    </row>
    <row r="98" spans="1:2" ht="13.5" customHeight="1">
      <c r="A98" s="86"/>
      <c r="B98" s="87"/>
    </row>
    <row r="99" spans="1:2" ht="13.5" customHeight="1">
      <c r="A99" s="86"/>
      <c r="B99" s="87"/>
    </row>
    <row r="100" spans="1:2" ht="13.5" customHeight="1">
      <c r="A100" s="86"/>
      <c r="B100" s="87"/>
    </row>
    <row r="101" spans="1:2" ht="13.5" customHeight="1">
      <c r="A101" s="86"/>
      <c r="B101" s="87"/>
    </row>
    <row r="102" spans="1:2" ht="13.5" customHeight="1">
      <c r="A102" s="86"/>
      <c r="B102" s="87"/>
    </row>
    <row r="103" spans="1:2" ht="13.5" customHeight="1">
      <c r="A103" s="86"/>
      <c r="B103" s="87"/>
    </row>
    <row r="104" spans="1:2" ht="13.5" customHeight="1">
      <c r="A104" s="86"/>
      <c r="B104" s="87"/>
    </row>
    <row r="105" spans="1:2" ht="13.5" customHeight="1">
      <c r="A105" s="86"/>
      <c r="B105" s="87"/>
    </row>
    <row r="106" spans="1:2" ht="13.5" customHeight="1">
      <c r="A106" s="86"/>
      <c r="B106" s="87"/>
    </row>
    <row r="107" spans="1:2" ht="13.5" customHeight="1">
      <c r="A107" s="86"/>
      <c r="B107" s="87"/>
    </row>
    <row r="108" spans="1:2" ht="13.5" customHeight="1">
      <c r="A108" s="86"/>
      <c r="B108" s="87"/>
    </row>
    <row r="109" spans="1:2" ht="13.5" customHeight="1">
      <c r="A109" s="86"/>
      <c r="B109" s="87"/>
    </row>
    <row r="110" spans="1:2" ht="13.5" customHeight="1">
      <c r="A110" s="86"/>
      <c r="B110" s="87"/>
    </row>
    <row r="111" spans="1:2" ht="13.5" customHeight="1">
      <c r="A111" s="86"/>
      <c r="B111" s="87"/>
    </row>
    <row r="112" spans="1:2" ht="13.5" customHeight="1">
      <c r="A112" s="86"/>
      <c r="B112" s="87"/>
    </row>
    <row r="113" spans="1:2" ht="13.5" customHeight="1">
      <c r="A113" s="86"/>
      <c r="B113" s="87"/>
    </row>
    <row r="114" spans="1:2" ht="13.5" customHeight="1">
      <c r="A114" s="86"/>
      <c r="B114" s="87"/>
    </row>
    <row r="115" spans="1:2" ht="13.5" customHeight="1">
      <c r="A115" s="86"/>
      <c r="B115" s="87"/>
    </row>
    <row r="116" spans="1:2" ht="13.5" customHeight="1">
      <c r="A116" s="86"/>
      <c r="B116" s="87"/>
    </row>
    <row r="117" spans="1:2" ht="13.5" customHeight="1">
      <c r="A117" s="86"/>
      <c r="B117" s="87"/>
    </row>
    <row r="118" spans="1:2" ht="13.5" customHeight="1">
      <c r="A118" s="86"/>
      <c r="B118" s="87"/>
    </row>
    <row r="119" spans="1:2" ht="13.5" customHeight="1">
      <c r="A119" s="86"/>
      <c r="B119" s="87"/>
    </row>
    <row r="120" spans="1:2" ht="13.5" customHeight="1">
      <c r="A120" s="86"/>
      <c r="B120" s="87"/>
    </row>
    <row r="121" spans="1:2" ht="13.5" customHeight="1">
      <c r="A121" s="86"/>
      <c r="B121" s="87"/>
    </row>
    <row r="122" spans="1:2" ht="13.5" customHeight="1">
      <c r="A122" s="86"/>
      <c r="B122" s="87"/>
    </row>
    <row r="123" spans="1:2" ht="13.5" customHeight="1">
      <c r="A123" s="86"/>
      <c r="B123" s="87"/>
    </row>
    <row r="124" spans="1:2" ht="13.5" customHeight="1">
      <c r="A124" s="86"/>
      <c r="B124" s="87"/>
    </row>
    <row r="125" spans="1:2" ht="13.5" customHeight="1">
      <c r="A125" s="86"/>
      <c r="B125" s="87"/>
    </row>
    <row r="126" spans="1:2" ht="13.5" customHeight="1">
      <c r="A126" s="86"/>
      <c r="B126" s="87"/>
    </row>
    <row r="127" spans="1:2" ht="13.5" customHeight="1">
      <c r="A127" s="86"/>
      <c r="B127" s="87"/>
    </row>
    <row r="128" spans="1:2" ht="13.5" customHeight="1">
      <c r="A128" s="86"/>
      <c r="B128" s="87"/>
    </row>
    <row r="129" spans="1:2" ht="13.5" customHeight="1">
      <c r="A129" s="86"/>
      <c r="B129" s="87"/>
    </row>
    <row r="130" spans="1:2" ht="13.5" customHeight="1">
      <c r="A130" s="86"/>
      <c r="B130" s="87"/>
    </row>
    <row r="131" spans="1:2" ht="13.5" customHeight="1">
      <c r="A131" s="86"/>
      <c r="B131" s="87"/>
    </row>
    <row r="132" spans="1:2" ht="13.5" customHeight="1">
      <c r="A132" s="86"/>
      <c r="B132" s="87"/>
    </row>
    <row r="133" spans="1:2" ht="13.5" customHeight="1">
      <c r="A133" s="86"/>
      <c r="B133" s="87"/>
    </row>
    <row r="134" spans="1:2" ht="13.5" customHeight="1">
      <c r="A134" s="86"/>
      <c r="B134" s="87"/>
    </row>
    <row r="135" spans="1:2" ht="13.5" customHeight="1">
      <c r="A135" s="86"/>
      <c r="B135" s="87"/>
    </row>
    <row r="136" spans="1:2" ht="13.5" customHeight="1">
      <c r="A136" s="86"/>
      <c r="B136" s="87"/>
    </row>
    <row r="137" spans="1:2" ht="13.5" customHeight="1">
      <c r="A137" s="86"/>
      <c r="B137" s="87"/>
    </row>
    <row r="138" spans="1:2" ht="13.5" customHeight="1">
      <c r="A138" s="86"/>
      <c r="B138" s="87"/>
    </row>
    <row r="139" spans="1:2" ht="13.5" customHeight="1">
      <c r="A139" s="86"/>
      <c r="B139" s="87"/>
    </row>
    <row r="140" spans="1:2" ht="13.5" customHeight="1">
      <c r="A140" s="86"/>
      <c r="B140" s="87"/>
    </row>
    <row r="141" spans="1:2" ht="13.5" customHeight="1">
      <c r="A141" s="86"/>
      <c r="B141" s="87"/>
    </row>
    <row r="142" spans="1:2" ht="13.5" customHeight="1">
      <c r="A142" s="86"/>
      <c r="B142" s="87"/>
    </row>
    <row r="143" spans="1:2" ht="13.5" customHeight="1">
      <c r="A143" s="86"/>
      <c r="B143" s="87"/>
    </row>
    <row r="144" spans="1:2" ht="13.5" customHeight="1">
      <c r="A144" s="86"/>
      <c r="B144" s="87"/>
    </row>
    <row r="145" spans="1:2" ht="13.5" customHeight="1">
      <c r="A145" s="86"/>
      <c r="B145" s="87"/>
    </row>
    <row r="146" spans="1:2" ht="13.5" customHeight="1">
      <c r="A146" s="86"/>
      <c r="B146" s="87"/>
    </row>
    <row r="147" spans="1:2" ht="13.5" customHeight="1">
      <c r="A147" s="86"/>
      <c r="B147" s="87"/>
    </row>
    <row r="148" spans="1:2" ht="13.5" customHeight="1">
      <c r="A148" s="86"/>
      <c r="B148" s="87"/>
    </row>
    <row r="149" spans="1:2" ht="13.5" customHeight="1">
      <c r="A149" s="86"/>
      <c r="B149" s="87"/>
    </row>
    <row r="150" spans="1:2" ht="13.5" customHeight="1">
      <c r="A150" s="86"/>
      <c r="B150" s="87"/>
    </row>
    <row r="151" spans="1:2" ht="13.5" customHeight="1">
      <c r="A151" s="86"/>
      <c r="B151" s="87"/>
    </row>
    <row r="152" spans="1:2" ht="13.5" customHeight="1">
      <c r="A152" s="86"/>
      <c r="B152" s="87"/>
    </row>
    <row r="153" spans="1:2" ht="13.5" customHeight="1">
      <c r="A153" s="86"/>
      <c r="B153" s="87"/>
    </row>
    <row r="154" spans="1:2" ht="13.5" customHeight="1">
      <c r="A154" s="86"/>
      <c r="B154" s="87"/>
    </row>
    <row r="155" spans="1:2" ht="13.5" customHeight="1">
      <c r="A155" s="86"/>
      <c r="B155" s="87"/>
    </row>
    <row r="156" spans="1:2" ht="13.5" customHeight="1">
      <c r="A156" s="86"/>
      <c r="B156" s="87"/>
    </row>
    <row r="157" spans="1:2" ht="13.5" customHeight="1">
      <c r="A157" s="86"/>
      <c r="B157" s="87"/>
    </row>
    <row r="158" spans="1:2" ht="13.5" customHeight="1">
      <c r="A158" s="86"/>
      <c r="B158" s="87"/>
    </row>
    <row r="159" spans="1:2" ht="13.5" customHeight="1">
      <c r="A159" s="86"/>
      <c r="B159" s="87"/>
    </row>
    <row r="160" spans="1:2" ht="13.5" customHeight="1">
      <c r="A160" s="86"/>
      <c r="B160" s="87"/>
    </row>
    <row r="161" spans="1:2" ht="13.5" customHeight="1">
      <c r="A161" s="86"/>
      <c r="B161" s="87"/>
    </row>
    <row r="162" spans="1:2" ht="13.5" customHeight="1">
      <c r="A162" s="86"/>
      <c r="B162" s="87"/>
    </row>
    <row r="163" spans="1:2" ht="13.5" customHeight="1">
      <c r="A163" s="86"/>
      <c r="B163" s="87"/>
    </row>
    <row r="164" spans="1:2" ht="13.5" customHeight="1">
      <c r="A164" s="86"/>
      <c r="B164" s="87"/>
    </row>
    <row r="165" spans="1:2" ht="13.5" customHeight="1">
      <c r="A165" s="86"/>
      <c r="B165" s="87"/>
    </row>
    <row r="166" spans="1:2" ht="13.5" customHeight="1">
      <c r="A166" s="86"/>
      <c r="B166" s="87"/>
    </row>
    <row r="167" spans="1:2" ht="13.5" customHeight="1">
      <c r="A167" s="86"/>
      <c r="B167" s="87"/>
    </row>
    <row r="168" spans="1:2" ht="13.5" customHeight="1">
      <c r="A168" s="86"/>
      <c r="B168" s="87"/>
    </row>
    <row r="169" spans="1:2" ht="13.5" customHeight="1">
      <c r="A169" s="86"/>
      <c r="B169" s="87"/>
    </row>
    <row r="170" spans="1:2" ht="13.5" customHeight="1">
      <c r="A170" s="86"/>
      <c r="B170" s="87"/>
    </row>
    <row r="171" spans="1:2" ht="13.5" customHeight="1">
      <c r="A171" s="86"/>
      <c r="B171" s="87"/>
    </row>
    <row r="172" spans="1:2" ht="13.5" customHeight="1">
      <c r="A172" s="86"/>
      <c r="B172" s="87"/>
    </row>
    <row r="173" spans="1:2" ht="13.5" customHeight="1">
      <c r="A173" s="86"/>
      <c r="B173" s="87"/>
    </row>
    <row r="174" spans="1:2" ht="13.5" customHeight="1">
      <c r="A174" s="86"/>
      <c r="B174" s="87"/>
    </row>
    <row r="175" spans="1:2" ht="13.5" customHeight="1">
      <c r="A175" s="86"/>
      <c r="B175" s="87"/>
    </row>
    <row r="176" spans="1:2" ht="13.5" customHeight="1">
      <c r="A176" s="86"/>
      <c r="B176" s="87"/>
    </row>
    <row r="177" spans="1:2" ht="13.5" customHeight="1">
      <c r="A177" s="86"/>
      <c r="B177" s="87"/>
    </row>
    <row r="178" spans="1:2" ht="13.5" customHeight="1">
      <c r="A178" s="86"/>
      <c r="B178" s="87"/>
    </row>
    <row r="179" spans="1:2" ht="13.5" customHeight="1">
      <c r="A179" s="86"/>
      <c r="B179" s="87"/>
    </row>
    <row r="180" spans="1:2" ht="13.5" customHeight="1">
      <c r="A180" s="86"/>
      <c r="B180" s="87"/>
    </row>
    <row r="181" spans="1:2" ht="13.5" customHeight="1">
      <c r="A181" s="86"/>
      <c r="B181" s="87"/>
    </row>
    <row r="182" spans="1:2" ht="13.5" customHeight="1">
      <c r="A182" s="86"/>
      <c r="B182" s="87"/>
    </row>
    <row r="183" spans="1:2" ht="13.5" customHeight="1">
      <c r="A183" s="86"/>
      <c r="B183" s="87"/>
    </row>
    <row r="184" spans="1:2" ht="13.5" customHeight="1">
      <c r="A184" s="86"/>
      <c r="B184" s="87"/>
    </row>
    <row r="185" spans="1:2" ht="13.5" customHeight="1">
      <c r="A185" s="86"/>
      <c r="B185" s="87"/>
    </row>
    <row r="186" spans="1:2" ht="13.5" customHeight="1">
      <c r="A186" s="86"/>
      <c r="B186" s="87"/>
    </row>
    <row r="187" spans="1:2" ht="13.5" customHeight="1">
      <c r="A187" s="86"/>
      <c r="B187" s="87"/>
    </row>
    <row r="188" spans="1:2" ht="13.5" customHeight="1">
      <c r="A188" s="86"/>
      <c r="B188" s="87"/>
    </row>
    <row r="189" spans="1:2" ht="13.5" customHeight="1">
      <c r="A189" s="86"/>
      <c r="B189" s="87"/>
    </row>
    <row r="190" spans="1:2" ht="13.5" customHeight="1">
      <c r="A190" s="86"/>
      <c r="B190" s="87"/>
    </row>
    <row r="191" spans="1:2" ht="13.5" customHeight="1">
      <c r="A191" s="86"/>
      <c r="B191" s="87"/>
    </row>
    <row r="192" spans="1:2" ht="13.5" customHeight="1">
      <c r="A192" s="86"/>
      <c r="B192" s="87"/>
    </row>
    <row r="193" spans="1:2" ht="13.5" customHeight="1">
      <c r="A193" s="86"/>
      <c r="B193" s="87"/>
    </row>
    <row r="194" spans="1:2" ht="13.5" customHeight="1">
      <c r="A194" s="86"/>
      <c r="B194" s="87"/>
    </row>
    <row r="195" spans="1:2" ht="13.5" customHeight="1">
      <c r="A195" s="86"/>
      <c r="B195" s="87"/>
    </row>
    <row r="196" spans="1:2" ht="13.5" customHeight="1">
      <c r="A196" s="86"/>
      <c r="B196" s="87"/>
    </row>
    <row r="197" spans="1:2" ht="13.5" customHeight="1">
      <c r="A197" s="86"/>
      <c r="B197" s="87"/>
    </row>
    <row r="198" spans="1:2" ht="13.5" customHeight="1">
      <c r="A198" s="86"/>
      <c r="B198" s="87"/>
    </row>
    <row r="199" spans="1:2" ht="13.5" customHeight="1">
      <c r="A199" s="86"/>
      <c r="B199" s="87"/>
    </row>
    <row r="200" spans="1:2" ht="13.5" customHeight="1">
      <c r="A200" s="86"/>
      <c r="B200" s="87"/>
    </row>
    <row r="201" spans="1:2" ht="13.5" customHeight="1">
      <c r="A201" s="86"/>
      <c r="B201" s="87"/>
    </row>
    <row r="202" spans="1:2" ht="13.5" customHeight="1">
      <c r="A202" s="86"/>
      <c r="B202" s="87"/>
    </row>
    <row r="203" spans="1:2" ht="13.5" customHeight="1">
      <c r="A203" s="86"/>
      <c r="B203" s="87"/>
    </row>
    <row r="204" spans="1:2" ht="13.5" customHeight="1">
      <c r="A204" s="86"/>
      <c r="B204" s="87"/>
    </row>
    <row r="205" spans="1:2" ht="13.5" customHeight="1">
      <c r="A205" s="86"/>
      <c r="B205" s="87"/>
    </row>
    <row r="206" spans="1:2" ht="13.5" customHeight="1">
      <c r="A206" s="86"/>
      <c r="B206" s="87"/>
    </row>
    <row r="207" spans="1:2" ht="13.5" customHeight="1">
      <c r="A207" s="86"/>
      <c r="B207" s="87"/>
    </row>
    <row r="208" spans="1:2" ht="13.5" customHeight="1">
      <c r="A208" s="86"/>
      <c r="B208" s="87"/>
    </row>
    <row r="209" spans="1:2" ht="13.5" customHeight="1">
      <c r="A209" s="86"/>
      <c r="B209" s="87"/>
    </row>
    <row r="210" spans="1:2" ht="13.5" customHeight="1">
      <c r="A210" s="86"/>
      <c r="B210" s="87"/>
    </row>
    <row r="211" spans="1:2" ht="13.5" customHeight="1">
      <c r="A211" s="86"/>
      <c r="B211" s="87"/>
    </row>
    <row r="212" spans="1:2" ht="13.5" customHeight="1">
      <c r="A212" s="86"/>
      <c r="B212" s="87"/>
    </row>
    <row r="213" spans="1:2" ht="13.5" customHeight="1">
      <c r="A213" s="86"/>
      <c r="B213" s="87"/>
    </row>
    <row r="214" spans="1:2" ht="13.5" customHeight="1">
      <c r="A214" s="86"/>
      <c r="B214" s="87"/>
    </row>
    <row r="215" spans="1:2" ht="13.5" customHeight="1">
      <c r="A215" s="86"/>
      <c r="B215" s="87"/>
    </row>
    <row r="216" spans="1:2" ht="13.5" customHeight="1">
      <c r="A216" s="86"/>
      <c r="B216" s="87"/>
    </row>
    <row r="217" spans="1:2" ht="13.5" customHeight="1">
      <c r="A217" s="86"/>
      <c r="B217" s="87"/>
    </row>
    <row r="218" spans="1:2" ht="13.5" customHeight="1">
      <c r="A218" s="86"/>
      <c r="B218" s="87"/>
    </row>
    <row r="219" spans="1:2" ht="13.5" customHeight="1">
      <c r="A219" s="86"/>
      <c r="B219" s="87"/>
    </row>
    <row r="220" spans="1:2" ht="13.5" customHeight="1">
      <c r="A220" s="86"/>
      <c r="B220" s="87"/>
    </row>
    <row r="221" spans="1:2" ht="13.5" customHeight="1">
      <c r="A221" s="86"/>
      <c r="B221" s="87"/>
    </row>
    <row r="222" spans="1:2" ht="13.5" customHeight="1">
      <c r="A222" s="86"/>
      <c r="B222" s="87"/>
    </row>
    <row r="223" spans="1:2" ht="13.5" customHeight="1">
      <c r="A223" s="86"/>
      <c r="B223" s="87"/>
    </row>
    <row r="224" spans="1:2" ht="13.5" customHeight="1">
      <c r="A224" s="86"/>
      <c r="B224" s="87"/>
    </row>
    <row r="225" spans="1:2" ht="13.5" customHeight="1">
      <c r="A225" s="86"/>
      <c r="B225" s="87"/>
    </row>
    <row r="226" spans="1:2" ht="13.5" customHeight="1">
      <c r="A226" s="86"/>
      <c r="B226" s="87"/>
    </row>
    <row r="227" spans="1:2" ht="13.5" customHeight="1">
      <c r="A227" s="86"/>
      <c r="B227" s="87"/>
    </row>
    <row r="228" spans="1:2" ht="13.5" customHeight="1">
      <c r="A228" s="86"/>
      <c r="B228" s="87"/>
    </row>
    <row r="229" spans="1:2" ht="13.5" customHeight="1">
      <c r="A229" s="86"/>
      <c r="B229" s="87"/>
    </row>
    <row r="230" spans="1:2" ht="13.5" customHeight="1">
      <c r="A230" s="86"/>
      <c r="B230" s="87"/>
    </row>
    <row r="231" spans="1:2" ht="13.5" customHeight="1">
      <c r="A231" s="86"/>
      <c r="B231" s="87"/>
    </row>
    <row r="232" spans="1:2" ht="13.5" customHeight="1">
      <c r="A232" s="86"/>
      <c r="B232" s="87"/>
    </row>
    <row r="233" spans="1:2" ht="13.5" customHeight="1">
      <c r="A233" s="86"/>
      <c r="B233" s="87"/>
    </row>
    <row r="234" spans="1:2" ht="13.5" customHeight="1">
      <c r="A234" s="86"/>
      <c r="B234" s="87"/>
    </row>
    <row r="235" spans="1:2" ht="13.5" customHeight="1">
      <c r="A235" s="86"/>
      <c r="B235" s="87"/>
    </row>
    <row r="236" spans="1:2" ht="13.5" customHeight="1">
      <c r="A236" s="86"/>
      <c r="B236" s="87"/>
    </row>
    <row r="237" spans="1:2" ht="13.5" customHeight="1">
      <c r="A237" s="86"/>
      <c r="B237" s="87"/>
    </row>
    <row r="238" spans="1:2" ht="13.5" customHeight="1">
      <c r="A238" s="86"/>
      <c r="B238" s="87"/>
    </row>
    <row r="239" spans="1:2" ht="13.5" customHeight="1">
      <c r="A239" s="86"/>
      <c r="B239" s="87"/>
    </row>
    <row r="240" spans="1:2" ht="13.5" customHeight="1">
      <c r="A240" s="86"/>
      <c r="B240" s="87"/>
    </row>
    <row r="241" spans="1:2" ht="13.5" customHeight="1">
      <c r="A241" s="86"/>
      <c r="B241" s="87"/>
    </row>
    <row r="242" spans="1:2" ht="13.5" customHeight="1">
      <c r="A242" s="86"/>
      <c r="B242" s="87"/>
    </row>
    <row r="243" spans="1:2" ht="13.5" customHeight="1">
      <c r="A243" s="86"/>
      <c r="B243" s="87"/>
    </row>
    <row r="244" spans="1:2" ht="13.5" customHeight="1">
      <c r="A244" s="86"/>
      <c r="B244" s="87"/>
    </row>
    <row r="245" spans="1:2" ht="13.5" customHeight="1">
      <c r="A245" s="86"/>
      <c r="B245" s="87"/>
    </row>
    <row r="246" spans="1:2" ht="13.5" customHeight="1">
      <c r="A246" s="86"/>
      <c r="B246" s="87"/>
    </row>
    <row r="247" spans="1:2" ht="13.5" customHeight="1">
      <c r="A247" s="86"/>
      <c r="B247" s="87"/>
    </row>
    <row r="248" spans="1:2" ht="13.5" customHeight="1">
      <c r="A248" s="86"/>
      <c r="B248" s="87"/>
    </row>
    <row r="249" spans="1:2" ht="13.5" customHeight="1">
      <c r="A249" s="86"/>
      <c r="B249" s="87"/>
    </row>
    <row r="250" spans="1:2" ht="13.5" customHeight="1">
      <c r="A250" s="86"/>
      <c r="B250" s="87"/>
    </row>
    <row r="251" spans="1:2" ht="13.5" customHeight="1">
      <c r="A251" s="86"/>
      <c r="B251" s="87"/>
    </row>
    <row r="252" spans="1:2" ht="13.5" customHeight="1">
      <c r="A252" s="86"/>
      <c r="B252" s="87"/>
    </row>
    <row r="253" spans="1:2" ht="13.5" customHeight="1">
      <c r="A253" s="86"/>
      <c r="B253" s="87"/>
    </row>
    <row r="254" spans="1:2" ht="13.5" customHeight="1">
      <c r="A254" s="86"/>
      <c r="B254" s="87"/>
    </row>
    <row r="255" spans="1:2" ht="13.5" customHeight="1">
      <c r="A255" s="86"/>
      <c r="B255" s="87"/>
    </row>
    <row r="256" spans="1:2" ht="13.5" customHeight="1">
      <c r="A256" s="86"/>
      <c r="B256" s="87"/>
    </row>
    <row r="257" spans="1:2" ht="13.5" customHeight="1">
      <c r="A257" s="86"/>
      <c r="B257" s="87"/>
    </row>
    <row r="258" spans="1:2" ht="13.5" customHeight="1">
      <c r="A258" s="86"/>
      <c r="B258" s="87"/>
    </row>
    <row r="259" spans="1:2" ht="13.5" customHeight="1">
      <c r="A259" s="86"/>
      <c r="B259" s="87"/>
    </row>
    <row r="260" spans="1:2" ht="13.5" customHeight="1">
      <c r="A260" s="86"/>
      <c r="B260" s="87"/>
    </row>
    <row r="261" spans="1:2" ht="13.5" customHeight="1">
      <c r="A261" s="86"/>
      <c r="B261" s="87"/>
    </row>
    <row r="262" spans="1:2" ht="13.5" customHeight="1">
      <c r="A262" s="86"/>
      <c r="B262" s="87"/>
    </row>
    <row r="263" spans="1:2" ht="13.5" customHeight="1">
      <c r="A263" s="86"/>
      <c r="B263" s="87"/>
    </row>
    <row r="264" spans="1:2" ht="13.5" customHeight="1">
      <c r="A264" s="86"/>
      <c r="B264" s="87"/>
    </row>
    <row r="265" spans="1:2" ht="13.5" customHeight="1">
      <c r="A265" s="86"/>
      <c r="B265" s="87"/>
    </row>
    <row r="266" spans="1:2" ht="13.5" customHeight="1">
      <c r="A266" s="86"/>
      <c r="B266" s="87"/>
    </row>
    <row r="267" spans="1:2" ht="15.75" customHeight="1">
      <c r="A267" s="87"/>
    </row>
    <row r="268" spans="1:2" ht="15.75" customHeight="1">
      <c r="A268" s="87"/>
    </row>
    <row r="269" spans="1:2" ht="15.75" customHeight="1">
      <c r="A269" s="87"/>
    </row>
    <row r="270" spans="1:2" ht="15.75" customHeight="1">
      <c r="A270" s="87"/>
    </row>
    <row r="271" spans="1:2" ht="15.75" customHeight="1">
      <c r="A271" s="87"/>
    </row>
    <row r="272" spans="1:2" ht="15.75" customHeight="1">
      <c r="A272" s="87"/>
    </row>
    <row r="273" spans="1:1" ht="15.75" customHeight="1">
      <c r="A273" s="87"/>
    </row>
    <row r="274" spans="1:1" ht="15.75" customHeight="1">
      <c r="A274" s="87"/>
    </row>
    <row r="275" spans="1:1" ht="15.75" customHeight="1">
      <c r="A275" s="87"/>
    </row>
    <row r="276" spans="1:1" ht="15.75" customHeight="1">
      <c r="A276" s="87"/>
    </row>
    <row r="277" spans="1:1" ht="15.75" customHeight="1">
      <c r="A277" s="87"/>
    </row>
    <row r="278" spans="1:1" ht="15.75" customHeight="1">
      <c r="A278" s="87"/>
    </row>
    <row r="279" spans="1:1" ht="15.75" customHeight="1">
      <c r="A279" s="87"/>
    </row>
    <row r="280" spans="1:1" ht="15.75" customHeight="1">
      <c r="A280" s="87"/>
    </row>
    <row r="281" spans="1:1" ht="15.75" customHeight="1">
      <c r="A281" s="87"/>
    </row>
    <row r="282" spans="1:1" ht="15.75" customHeight="1">
      <c r="A282" s="87"/>
    </row>
    <row r="283" spans="1:1" ht="15.75" customHeight="1">
      <c r="A283" s="87"/>
    </row>
    <row r="284" spans="1:1" ht="15.75" customHeight="1">
      <c r="A284" s="87"/>
    </row>
    <row r="285" spans="1:1" ht="15.75" customHeight="1">
      <c r="A285" s="87"/>
    </row>
    <row r="286" spans="1:1" ht="15.75" customHeight="1">
      <c r="A286" s="87"/>
    </row>
    <row r="287" spans="1:1" ht="15.75" customHeight="1">
      <c r="A287" s="87"/>
    </row>
    <row r="288" spans="1:1" ht="15.75" customHeight="1">
      <c r="A288" s="87"/>
    </row>
    <row r="289" spans="1:1" ht="15.75" customHeight="1">
      <c r="A289" s="87"/>
    </row>
    <row r="290" spans="1:1" ht="15.75" customHeight="1">
      <c r="A290" s="87"/>
    </row>
    <row r="291" spans="1:1" ht="15.75" customHeight="1">
      <c r="A291" s="87"/>
    </row>
    <row r="292" spans="1:1" ht="15.75" customHeight="1">
      <c r="A292" s="87"/>
    </row>
    <row r="293" spans="1:1" ht="15.75" customHeight="1">
      <c r="A293" s="87"/>
    </row>
    <row r="294" spans="1:1" ht="15.75" customHeight="1">
      <c r="A294" s="87"/>
    </row>
    <row r="295" spans="1:1" ht="15.75" customHeight="1">
      <c r="A295" s="87"/>
    </row>
    <row r="296" spans="1:1" ht="15.75" customHeight="1">
      <c r="A296" s="87"/>
    </row>
    <row r="297" spans="1:1" ht="15.75" customHeight="1">
      <c r="A297" s="87"/>
    </row>
    <row r="298" spans="1:1" ht="15.75" customHeight="1">
      <c r="A298" s="87"/>
    </row>
    <row r="299" spans="1:1" ht="15.75" customHeight="1">
      <c r="A299" s="87"/>
    </row>
    <row r="300" spans="1:1" ht="15.75" customHeight="1">
      <c r="A300" s="87"/>
    </row>
    <row r="301" spans="1:1" ht="15.75" customHeight="1">
      <c r="A301" s="87"/>
    </row>
    <row r="302" spans="1:1" ht="15.75" customHeight="1">
      <c r="A302" s="87"/>
    </row>
    <row r="303" spans="1:1" ht="15.75" customHeight="1">
      <c r="A303" s="87"/>
    </row>
    <row r="304" spans="1:1" ht="15.75" customHeight="1">
      <c r="A304" s="87"/>
    </row>
    <row r="305" spans="1:1" ht="15.75" customHeight="1">
      <c r="A305" s="87"/>
    </row>
    <row r="306" spans="1:1" ht="15.75" customHeight="1">
      <c r="A306" s="87"/>
    </row>
    <row r="307" spans="1:1" ht="15.75" customHeight="1">
      <c r="A307" s="87"/>
    </row>
    <row r="308" spans="1:1" ht="15.75" customHeight="1">
      <c r="A308" s="87"/>
    </row>
    <row r="309" spans="1:1" ht="15.75" customHeight="1">
      <c r="A309" s="87"/>
    </row>
    <row r="310" spans="1:1" ht="15.75" customHeight="1">
      <c r="A310" s="87"/>
    </row>
    <row r="311" spans="1:1" ht="15.75" customHeight="1">
      <c r="A311" s="87"/>
    </row>
    <row r="312" spans="1:1" ht="15.75" customHeight="1">
      <c r="A312" s="87"/>
    </row>
    <row r="313" spans="1:1" ht="15.75" customHeight="1">
      <c r="A313" s="87"/>
    </row>
    <row r="314" spans="1:1" ht="15.75" customHeight="1">
      <c r="A314" s="87"/>
    </row>
    <row r="315" spans="1:1" ht="15.75" customHeight="1">
      <c r="A315" s="87"/>
    </row>
    <row r="316" spans="1:1" ht="15.75" customHeight="1">
      <c r="A316" s="87"/>
    </row>
    <row r="317" spans="1:1" ht="15.75" customHeight="1">
      <c r="A317" s="87"/>
    </row>
    <row r="318" spans="1:1" ht="15.75" customHeight="1">
      <c r="A318" s="87"/>
    </row>
    <row r="319" spans="1:1" ht="15.75" customHeight="1">
      <c r="A319" s="87"/>
    </row>
    <row r="320" spans="1:1" ht="15.75" customHeight="1">
      <c r="A320" s="87"/>
    </row>
    <row r="321" spans="1:1" ht="15.75" customHeight="1">
      <c r="A321" s="87"/>
    </row>
    <row r="322" spans="1:1" ht="15.75" customHeight="1">
      <c r="A322" s="87"/>
    </row>
    <row r="323" spans="1:1" ht="15.75" customHeight="1">
      <c r="A323" s="87"/>
    </row>
    <row r="324" spans="1:1" ht="15.75" customHeight="1">
      <c r="A324" s="87"/>
    </row>
    <row r="325" spans="1:1" ht="15.75" customHeight="1">
      <c r="A325" s="87"/>
    </row>
    <row r="326" spans="1:1" ht="15.75" customHeight="1">
      <c r="A326" s="87"/>
    </row>
    <row r="327" spans="1:1" ht="15.75" customHeight="1">
      <c r="A327" s="87"/>
    </row>
    <row r="328" spans="1:1" ht="15.75" customHeight="1">
      <c r="A328" s="87"/>
    </row>
    <row r="329" spans="1:1" ht="15.75" customHeight="1">
      <c r="A329" s="87"/>
    </row>
    <row r="330" spans="1:1" ht="15.75" customHeight="1">
      <c r="A330" s="87"/>
    </row>
    <row r="331" spans="1:1" ht="15.75" customHeight="1">
      <c r="A331" s="87"/>
    </row>
    <row r="332" spans="1:1" ht="15.75" customHeight="1">
      <c r="A332" s="87"/>
    </row>
    <row r="333" spans="1:1" ht="15.75" customHeight="1">
      <c r="A333" s="87"/>
    </row>
    <row r="334" spans="1:1" ht="15.75" customHeight="1">
      <c r="A334" s="87"/>
    </row>
    <row r="335" spans="1:1" ht="15.75" customHeight="1">
      <c r="A335" s="87"/>
    </row>
    <row r="336" spans="1:1" ht="15.75" customHeight="1">
      <c r="A336" s="87"/>
    </row>
    <row r="337" spans="1:1" ht="15.75" customHeight="1">
      <c r="A337" s="87"/>
    </row>
    <row r="338" spans="1:1" ht="15.75" customHeight="1">
      <c r="A338" s="87"/>
    </row>
    <row r="339" spans="1:1" ht="15.75" customHeight="1">
      <c r="A339" s="87"/>
    </row>
    <row r="340" spans="1:1" ht="15.75" customHeight="1">
      <c r="A340" s="87"/>
    </row>
    <row r="341" spans="1:1" ht="15.75" customHeight="1">
      <c r="A341" s="87"/>
    </row>
    <row r="342" spans="1:1" ht="15.75" customHeight="1">
      <c r="A342" s="87"/>
    </row>
    <row r="343" spans="1:1" ht="15.75" customHeight="1">
      <c r="A343" s="87"/>
    </row>
    <row r="344" spans="1:1" ht="15.75" customHeight="1">
      <c r="A344" s="87"/>
    </row>
    <row r="345" spans="1:1" ht="15.75" customHeight="1">
      <c r="A345" s="87"/>
    </row>
    <row r="346" spans="1:1" ht="15.75" customHeight="1">
      <c r="A346" s="87"/>
    </row>
    <row r="347" spans="1:1" ht="15.75" customHeight="1">
      <c r="A347" s="87"/>
    </row>
    <row r="348" spans="1:1" ht="15.75" customHeight="1">
      <c r="A348" s="87"/>
    </row>
    <row r="349" spans="1:1" ht="15.75" customHeight="1">
      <c r="A349" s="87"/>
    </row>
    <row r="350" spans="1:1" ht="15.75" customHeight="1">
      <c r="A350" s="87"/>
    </row>
    <row r="351" spans="1:1" ht="15.75" customHeight="1">
      <c r="A351" s="87"/>
    </row>
    <row r="352" spans="1:1" ht="15.75" customHeight="1">
      <c r="A352" s="87"/>
    </row>
    <row r="353" spans="1:1" ht="15.75" customHeight="1">
      <c r="A353" s="87"/>
    </row>
    <row r="354" spans="1:1" ht="15.75" customHeight="1">
      <c r="A354" s="87"/>
    </row>
    <row r="355" spans="1:1" ht="15.75" customHeight="1">
      <c r="A355" s="87"/>
    </row>
    <row r="356" spans="1:1" ht="15.75" customHeight="1">
      <c r="A356" s="87"/>
    </row>
    <row r="357" spans="1:1" ht="15.75" customHeight="1">
      <c r="A357" s="87"/>
    </row>
    <row r="358" spans="1:1" ht="15.75" customHeight="1">
      <c r="A358" s="87"/>
    </row>
    <row r="359" spans="1:1" ht="15.75" customHeight="1">
      <c r="A359" s="87"/>
    </row>
    <row r="360" spans="1:1" ht="15.75" customHeight="1">
      <c r="A360" s="87"/>
    </row>
    <row r="361" spans="1:1" ht="15.75" customHeight="1">
      <c r="A361" s="87"/>
    </row>
    <row r="362" spans="1:1" ht="15.75" customHeight="1">
      <c r="A362" s="87"/>
    </row>
    <row r="363" spans="1:1" ht="15.75" customHeight="1">
      <c r="A363" s="87"/>
    </row>
    <row r="364" spans="1:1" ht="15.75" customHeight="1">
      <c r="A364" s="87"/>
    </row>
    <row r="365" spans="1:1" ht="15.75" customHeight="1">
      <c r="A365" s="87"/>
    </row>
    <row r="366" spans="1:1" ht="15.75" customHeight="1">
      <c r="A366" s="87"/>
    </row>
    <row r="367" spans="1:1" ht="15.75" customHeight="1">
      <c r="A367" s="87"/>
    </row>
    <row r="368" spans="1:1" ht="15.75" customHeight="1">
      <c r="A368" s="87"/>
    </row>
    <row r="369" spans="1:1" ht="15.75" customHeight="1">
      <c r="A369" s="87"/>
    </row>
    <row r="370" spans="1:1" ht="15.75" customHeight="1">
      <c r="A370" s="87"/>
    </row>
    <row r="371" spans="1:1" ht="15.75" customHeight="1">
      <c r="A371" s="87"/>
    </row>
    <row r="372" spans="1:1" ht="15.75" customHeight="1">
      <c r="A372" s="87"/>
    </row>
    <row r="373" spans="1:1" ht="15.75" customHeight="1">
      <c r="A373" s="87"/>
    </row>
    <row r="374" spans="1:1" ht="15.75" customHeight="1">
      <c r="A374" s="87"/>
    </row>
    <row r="375" spans="1:1" ht="15.75" customHeight="1">
      <c r="A375" s="87"/>
    </row>
    <row r="376" spans="1:1" ht="15.75" customHeight="1">
      <c r="A376" s="87"/>
    </row>
    <row r="377" spans="1:1" ht="15.75" customHeight="1">
      <c r="A377" s="87"/>
    </row>
    <row r="378" spans="1:1" ht="15.75" customHeight="1">
      <c r="A378" s="87"/>
    </row>
    <row r="379" spans="1:1" ht="15.75" customHeight="1">
      <c r="A379" s="87"/>
    </row>
    <row r="380" spans="1:1" ht="15.75" customHeight="1">
      <c r="A380" s="87"/>
    </row>
    <row r="381" spans="1:1" ht="15.75" customHeight="1">
      <c r="A381" s="87"/>
    </row>
    <row r="382" spans="1:1" ht="15.75" customHeight="1">
      <c r="A382" s="87"/>
    </row>
    <row r="383" spans="1:1" ht="15.75" customHeight="1">
      <c r="A383" s="87"/>
    </row>
    <row r="384" spans="1:1" ht="15.75" customHeight="1">
      <c r="A384" s="87"/>
    </row>
    <row r="385" spans="1:1" ht="15.75" customHeight="1">
      <c r="A385" s="87"/>
    </row>
    <row r="386" spans="1:1" ht="15.75" customHeight="1">
      <c r="A386" s="87"/>
    </row>
    <row r="387" spans="1:1" ht="15.75" customHeight="1">
      <c r="A387" s="87"/>
    </row>
    <row r="388" spans="1:1" ht="15.75" customHeight="1">
      <c r="A388" s="87"/>
    </row>
    <row r="389" spans="1:1" ht="15.75" customHeight="1">
      <c r="A389" s="87"/>
    </row>
    <row r="390" spans="1:1" ht="15.75" customHeight="1">
      <c r="A390" s="87"/>
    </row>
    <row r="391" spans="1:1" ht="15.75" customHeight="1">
      <c r="A391" s="87"/>
    </row>
    <row r="392" spans="1:1" ht="15.75" customHeight="1">
      <c r="A392" s="87"/>
    </row>
    <row r="393" spans="1:1" ht="15.75" customHeight="1">
      <c r="A393" s="87"/>
    </row>
    <row r="394" spans="1:1" ht="15.75" customHeight="1">
      <c r="A394" s="87"/>
    </row>
    <row r="395" spans="1:1" ht="15.75" customHeight="1">
      <c r="A395" s="87"/>
    </row>
    <row r="396" spans="1:1" ht="15.75" customHeight="1">
      <c r="A396" s="87"/>
    </row>
    <row r="397" spans="1:1" ht="15.75" customHeight="1">
      <c r="A397" s="87"/>
    </row>
    <row r="398" spans="1:1" ht="15.75" customHeight="1">
      <c r="A398" s="87"/>
    </row>
    <row r="399" spans="1:1" ht="15.75" customHeight="1">
      <c r="A399" s="87"/>
    </row>
    <row r="400" spans="1:1" ht="15.75" customHeight="1">
      <c r="A400" s="87"/>
    </row>
    <row r="401" spans="1:1" ht="15.75" customHeight="1">
      <c r="A401" s="87"/>
    </row>
    <row r="402" spans="1:1" ht="15.75" customHeight="1">
      <c r="A402" s="87"/>
    </row>
    <row r="403" spans="1:1" ht="15.75" customHeight="1">
      <c r="A403" s="87"/>
    </row>
    <row r="404" spans="1:1" ht="15.75" customHeight="1">
      <c r="A404" s="87"/>
    </row>
    <row r="405" spans="1:1" ht="15.75" customHeight="1">
      <c r="A405" s="87"/>
    </row>
    <row r="406" spans="1:1" ht="15.75" customHeight="1">
      <c r="A406" s="87"/>
    </row>
    <row r="407" spans="1:1" ht="15.75" customHeight="1">
      <c r="A407" s="87"/>
    </row>
    <row r="408" spans="1:1" ht="15.75" customHeight="1">
      <c r="A408" s="87"/>
    </row>
    <row r="409" spans="1:1" ht="15.75" customHeight="1">
      <c r="A409" s="87"/>
    </row>
    <row r="410" spans="1:1" ht="15.75" customHeight="1">
      <c r="A410" s="87"/>
    </row>
    <row r="411" spans="1:1" ht="15.75" customHeight="1">
      <c r="A411" s="87"/>
    </row>
    <row r="412" spans="1:1" ht="15.75" customHeight="1">
      <c r="A412" s="87"/>
    </row>
    <row r="413" spans="1:1" ht="15.75" customHeight="1">
      <c r="A413" s="87"/>
    </row>
    <row r="414" spans="1:1" ht="15.75" customHeight="1">
      <c r="A414" s="87"/>
    </row>
    <row r="415" spans="1:1" ht="15.75" customHeight="1">
      <c r="A415" s="87"/>
    </row>
    <row r="416" spans="1:1" ht="15.75" customHeight="1">
      <c r="A416" s="87"/>
    </row>
    <row r="417" spans="1:1" ht="15.75" customHeight="1">
      <c r="A417" s="87"/>
    </row>
    <row r="418" spans="1:1" ht="15.75" customHeight="1">
      <c r="A418" s="87"/>
    </row>
    <row r="419" spans="1:1" ht="15.75" customHeight="1">
      <c r="A419" s="87"/>
    </row>
    <row r="420" spans="1:1" ht="15.75" customHeight="1">
      <c r="A420" s="87"/>
    </row>
    <row r="421" spans="1:1" ht="15.75" customHeight="1">
      <c r="A421" s="87"/>
    </row>
    <row r="422" spans="1:1" ht="15.75" customHeight="1">
      <c r="A422" s="87"/>
    </row>
    <row r="423" spans="1:1" ht="15.75" customHeight="1">
      <c r="A423" s="87"/>
    </row>
    <row r="424" spans="1:1" ht="15.75" customHeight="1">
      <c r="A424" s="87"/>
    </row>
    <row r="425" spans="1:1" ht="15.75" customHeight="1">
      <c r="A425" s="87"/>
    </row>
    <row r="426" spans="1:1" ht="15.75" customHeight="1">
      <c r="A426" s="87"/>
    </row>
    <row r="427" spans="1:1" ht="15.75" customHeight="1">
      <c r="A427" s="87"/>
    </row>
    <row r="428" spans="1:1" ht="15.75" customHeight="1">
      <c r="A428" s="87"/>
    </row>
    <row r="429" spans="1:1" ht="15.75" customHeight="1">
      <c r="A429" s="87"/>
    </row>
    <row r="430" spans="1:1" ht="15.75" customHeight="1">
      <c r="A430" s="87"/>
    </row>
    <row r="431" spans="1:1" ht="15.75" customHeight="1">
      <c r="A431" s="87"/>
    </row>
    <row r="432" spans="1:1" ht="15.75" customHeight="1">
      <c r="A432" s="87"/>
    </row>
    <row r="433" spans="1:1" ht="15.75" customHeight="1">
      <c r="A433" s="87"/>
    </row>
    <row r="434" spans="1:1" ht="15.75" customHeight="1">
      <c r="A434" s="87"/>
    </row>
    <row r="435" spans="1:1" ht="15.75" customHeight="1">
      <c r="A435" s="87"/>
    </row>
    <row r="436" spans="1:1" ht="15.75" customHeight="1">
      <c r="A436" s="87"/>
    </row>
    <row r="437" spans="1:1" ht="15.75" customHeight="1">
      <c r="A437" s="87"/>
    </row>
    <row r="438" spans="1:1" ht="15.75" customHeight="1">
      <c r="A438" s="87"/>
    </row>
    <row r="439" spans="1:1" ht="15.75" customHeight="1">
      <c r="A439" s="87"/>
    </row>
    <row r="440" spans="1:1" ht="15.75" customHeight="1">
      <c r="A440" s="87"/>
    </row>
    <row r="441" spans="1:1" ht="15.75" customHeight="1">
      <c r="A441" s="87"/>
    </row>
    <row r="442" spans="1:1" ht="15.75" customHeight="1">
      <c r="A442" s="87"/>
    </row>
    <row r="443" spans="1:1" ht="15.75" customHeight="1">
      <c r="A443" s="87"/>
    </row>
    <row r="444" spans="1:1" ht="15.75" customHeight="1">
      <c r="A444" s="87"/>
    </row>
    <row r="445" spans="1:1" ht="15.75" customHeight="1">
      <c r="A445" s="87"/>
    </row>
    <row r="446" spans="1:1" ht="15.75" customHeight="1">
      <c r="A446" s="87"/>
    </row>
    <row r="447" spans="1:1" ht="15.75" customHeight="1">
      <c r="A447" s="87"/>
    </row>
    <row r="448" spans="1:1" ht="15.75" customHeight="1">
      <c r="A448" s="87"/>
    </row>
    <row r="449" spans="1:1" ht="15.75" customHeight="1">
      <c r="A449" s="87"/>
    </row>
    <row r="450" spans="1:1" ht="15.75" customHeight="1">
      <c r="A450" s="87"/>
    </row>
    <row r="451" spans="1:1" ht="15.75" customHeight="1">
      <c r="A451" s="87"/>
    </row>
    <row r="452" spans="1:1" ht="15.75" customHeight="1">
      <c r="A452" s="87"/>
    </row>
    <row r="453" spans="1:1" ht="15.75" customHeight="1">
      <c r="A453" s="87"/>
    </row>
    <row r="454" spans="1:1" ht="15.75" customHeight="1">
      <c r="A454" s="87"/>
    </row>
    <row r="455" spans="1:1" ht="15.75" customHeight="1">
      <c r="A455" s="87"/>
    </row>
    <row r="456" spans="1:1" ht="15.75" customHeight="1">
      <c r="A456" s="87"/>
    </row>
    <row r="457" spans="1:1" ht="15.75" customHeight="1">
      <c r="A457" s="87"/>
    </row>
    <row r="458" spans="1:1" ht="15.75" customHeight="1">
      <c r="A458" s="87"/>
    </row>
    <row r="459" spans="1:1" ht="15.75" customHeight="1">
      <c r="A459" s="87"/>
    </row>
    <row r="460" spans="1:1" ht="15.75" customHeight="1">
      <c r="A460" s="87"/>
    </row>
    <row r="461" spans="1:1" ht="15.75" customHeight="1">
      <c r="A461" s="87"/>
    </row>
    <row r="462" spans="1:1" ht="15.75" customHeight="1">
      <c r="A462" s="87"/>
    </row>
    <row r="463" spans="1:1" ht="15.75" customHeight="1">
      <c r="A463" s="87"/>
    </row>
    <row r="464" spans="1:1" ht="15.75" customHeight="1">
      <c r="A464" s="87"/>
    </row>
    <row r="465" spans="1:1" ht="15.75" customHeight="1">
      <c r="A465" s="87"/>
    </row>
    <row r="466" spans="1:1" ht="15.75" customHeight="1">
      <c r="A466" s="87"/>
    </row>
    <row r="467" spans="1:1" ht="15.75" customHeight="1">
      <c r="A467" s="87"/>
    </row>
    <row r="468" spans="1:1" ht="15.75" customHeight="1">
      <c r="A468" s="87"/>
    </row>
    <row r="469" spans="1:1" ht="15.75" customHeight="1">
      <c r="A469" s="87"/>
    </row>
    <row r="470" spans="1:1" ht="15.75" customHeight="1">
      <c r="A470" s="87"/>
    </row>
    <row r="471" spans="1:1" ht="15.75" customHeight="1">
      <c r="A471" s="87"/>
    </row>
    <row r="472" spans="1:1" ht="15.75" customHeight="1">
      <c r="A472" s="87"/>
    </row>
    <row r="473" spans="1:1" ht="15.75" customHeight="1">
      <c r="A473" s="87"/>
    </row>
    <row r="474" spans="1:1" ht="15.75" customHeight="1">
      <c r="A474" s="87"/>
    </row>
    <row r="475" spans="1:1" ht="15.75" customHeight="1">
      <c r="A475" s="87"/>
    </row>
    <row r="476" spans="1:1" ht="15.75" customHeight="1">
      <c r="A476" s="87"/>
    </row>
    <row r="477" spans="1:1" ht="15.75" customHeight="1">
      <c r="A477" s="87"/>
    </row>
    <row r="478" spans="1:1" ht="15.75" customHeight="1">
      <c r="A478" s="87"/>
    </row>
    <row r="479" spans="1:1" ht="15.75" customHeight="1">
      <c r="A479" s="87"/>
    </row>
    <row r="480" spans="1:1" ht="15.75" customHeight="1">
      <c r="A480" s="87"/>
    </row>
    <row r="481" spans="1:1" ht="15.75" customHeight="1">
      <c r="A481" s="87"/>
    </row>
    <row r="482" spans="1:1" ht="15.75" customHeight="1">
      <c r="A482" s="87"/>
    </row>
    <row r="483" spans="1:1" ht="15.75" customHeight="1">
      <c r="A483" s="87"/>
    </row>
    <row r="484" spans="1:1" ht="15.75" customHeight="1">
      <c r="A484" s="87"/>
    </row>
    <row r="485" spans="1:1" ht="15.75" customHeight="1">
      <c r="A485" s="87"/>
    </row>
    <row r="486" spans="1:1" ht="15.75" customHeight="1">
      <c r="A486" s="87"/>
    </row>
    <row r="487" spans="1:1" ht="15.75" customHeight="1">
      <c r="A487" s="87"/>
    </row>
    <row r="488" spans="1:1" ht="15.75" customHeight="1">
      <c r="A488" s="87"/>
    </row>
    <row r="489" spans="1:1" ht="15.75" customHeight="1">
      <c r="A489" s="87"/>
    </row>
    <row r="490" spans="1:1" ht="15.75" customHeight="1">
      <c r="A490" s="87"/>
    </row>
    <row r="491" spans="1:1" ht="15.75" customHeight="1">
      <c r="A491" s="87"/>
    </row>
    <row r="492" spans="1:1" ht="15.75" customHeight="1">
      <c r="A492" s="87"/>
    </row>
    <row r="493" spans="1:1" ht="15.75" customHeight="1">
      <c r="A493" s="87"/>
    </row>
    <row r="494" spans="1:1" ht="15.75" customHeight="1">
      <c r="A494" s="87"/>
    </row>
    <row r="495" spans="1:1" ht="15.75" customHeight="1">
      <c r="A495" s="87"/>
    </row>
    <row r="496" spans="1:1" ht="15.75" customHeight="1">
      <c r="A496" s="87"/>
    </row>
    <row r="497" spans="1:1" ht="15.75" customHeight="1">
      <c r="A497" s="87"/>
    </row>
    <row r="498" spans="1:1" ht="15.75" customHeight="1">
      <c r="A498" s="87"/>
    </row>
    <row r="499" spans="1:1" ht="15.75" customHeight="1">
      <c r="A499" s="87"/>
    </row>
    <row r="500" spans="1:1" ht="15.75" customHeight="1">
      <c r="A500" s="87"/>
    </row>
    <row r="501" spans="1:1" ht="15.75" customHeight="1">
      <c r="A501" s="87"/>
    </row>
    <row r="502" spans="1:1" ht="15.75" customHeight="1">
      <c r="A502" s="87"/>
    </row>
    <row r="503" spans="1:1" ht="15.75" customHeight="1">
      <c r="A503" s="87"/>
    </row>
    <row r="504" spans="1:1" ht="15.75" customHeight="1">
      <c r="A504" s="87"/>
    </row>
    <row r="505" spans="1:1" ht="15.75" customHeight="1">
      <c r="A505" s="87"/>
    </row>
    <row r="506" spans="1:1" ht="15.75" customHeight="1">
      <c r="A506" s="87"/>
    </row>
    <row r="507" spans="1:1" ht="15.75" customHeight="1">
      <c r="A507" s="87"/>
    </row>
    <row r="508" spans="1:1" ht="15.75" customHeight="1">
      <c r="A508" s="87"/>
    </row>
    <row r="509" spans="1:1" ht="15.75" customHeight="1">
      <c r="A509" s="87"/>
    </row>
    <row r="510" spans="1:1" ht="15.75" customHeight="1">
      <c r="A510" s="87"/>
    </row>
    <row r="511" spans="1:1" ht="15.75" customHeight="1">
      <c r="A511" s="87"/>
    </row>
    <row r="512" spans="1:1" ht="15.75" customHeight="1">
      <c r="A512" s="87"/>
    </row>
    <row r="513" spans="1:1" ht="15.75" customHeight="1">
      <c r="A513" s="87"/>
    </row>
    <row r="514" spans="1:1" ht="15.75" customHeight="1">
      <c r="A514" s="87"/>
    </row>
    <row r="515" spans="1:1" ht="15.75" customHeight="1">
      <c r="A515" s="87"/>
    </row>
    <row r="516" spans="1:1" ht="15.75" customHeight="1">
      <c r="A516" s="87"/>
    </row>
    <row r="517" spans="1:1" ht="15.75" customHeight="1">
      <c r="A517" s="87"/>
    </row>
    <row r="518" spans="1:1" ht="15.75" customHeight="1">
      <c r="A518" s="87"/>
    </row>
    <row r="519" spans="1:1" ht="15.75" customHeight="1">
      <c r="A519" s="87"/>
    </row>
    <row r="520" spans="1:1" ht="15.75" customHeight="1">
      <c r="A520" s="87"/>
    </row>
    <row r="521" spans="1:1" ht="15.75" customHeight="1">
      <c r="A521" s="87"/>
    </row>
    <row r="522" spans="1:1" ht="15.75" customHeight="1">
      <c r="A522" s="87"/>
    </row>
    <row r="523" spans="1:1" ht="15.75" customHeight="1">
      <c r="A523" s="87"/>
    </row>
    <row r="524" spans="1:1" ht="15.75" customHeight="1">
      <c r="A524" s="87"/>
    </row>
    <row r="525" spans="1:1" ht="15.75" customHeight="1">
      <c r="A525" s="87"/>
    </row>
    <row r="526" spans="1:1" ht="15.75" customHeight="1">
      <c r="A526" s="87"/>
    </row>
    <row r="527" spans="1:1" ht="15.75" customHeight="1">
      <c r="A527" s="87"/>
    </row>
    <row r="528" spans="1:1" ht="15.75" customHeight="1">
      <c r="A528" s="87"/>
    </row>
    <row r="529" spans="1:1" ht="15.75" customHeight="1">
      <c r="A529" s="87"/>
    </row>
    <row r="530" spans="1:1" ht="15.75" customHeight="1">
      <c r="A530" s="87"/>
    </row>
    <row r="531" spans="1:1" ht="15.75" customHeight="1">
      <c r="A531" s="87"/>
    </row>
    <row r="532" spans="1:1" ht="15.75" customHeight="1">
      <c r="A532" s="87"/>
    </row>
    <row r="533" spans="1:1" ht="15.75" customHeight="1">
      <c r="A533" s="87"/>
    </row>
    <row r="534" spans="1:1" ht="15.75" customHeight="1">
      <c r="A534" s="87"/>
    </row>
    <row r="535" spans="1:1" ht="15.75" customHeight="1">
      <c r="A535" s="87"/>
    </row>
    <row r="536" spans="1:1" ht="15.75" customHeight="1">
      <c r="A536" s="87"/>
    </row>
    <row r="537" spans="1:1" ht="15.75" customHeight="1">
      <c r="A537" s="87"/>
    </row>
    <row r="538" spans="1:1" ht="15.75" customHeight="1">
      <c r="A538" s="87"/>
    </row>
    <row r="539" spans="1:1" ht="15.75" customHeight="1">
      <c r="A539" s="87"/>
    </row>
    <row r="540" spans="1:1" ht="15.75" customHeight="1">
      <c r="A540" s="87"/>
    </row>
    <row r="541" spans="1:1" ht="15.75" customHeight="1">
      <c r="A541" s="87"/>
    </row>
    <row r="542" spans="1:1" ht="15.75" customHeight="1">
      <c r="A542" s="87"/>
    </row>
    <row r="543" spans="1:1" ht="15.75" customHeight="1">
      <c r="A543" s="87"/>
    </row>
    <row r="544" spans="1:1" ht="15.75" customHeight="1">
      <c r="A544" s="87"/>
    </row>
    <row r="545" spans="1:1" ht="15.75" customHeight="1">
      <c r="A545" s="87"/>
    </row>
    <row r="546" spans="1:1" ht="15.75" customHeight="1">
      <c r="A546" s="87"/>
    </row>
    <row r="547" spans="1:1" ht="15.75" customHeight="1">
      <c r="A547" s="87"/>
    </row>
    <row r="548" spans="1:1" ht="15.75" customHeight="1">
      <c r="A548" s="87"/>
    </row>
    <row r="549" spans="1:1" ht="15.75" customHeight="1">
      <c r="A549" s="87"/>
    </row>
    <row r="550" spans="1:1" ht="15.75" customHeight="1">
      <c r="A550" s="87"/>
    </row>
    <row r="551" spans="1:1" ht="15.75" customHeight="1">
      <c r="A551" s="87"/>
    </row>
    <row r="552" spans="1:1" ht="15.75" customHeight="1">
      <c r="A552" s="87"/>
    </row>
    <row r="553" spans="1:1" ht="15.75" customHeight="1">
      <c r="A553" s="87"/>
    </row>
    <row r="554" spans="1:1" ht="15.75" customHeight="1">
      <c r="A554" s="87"/>
    </row>
    <row r="555" spans="1:1" ht="15.75" customHeight="1">
      <c r="A555" s="87"/>
    </row>
    <row r="556" spans="1:1" ht="15.75" customHeight="1">
      <c r="A556" s="87"/>
    </row>
    <row r="557" spans="1:1" ht="15.75" customHeight="1">
      <c r="A557" s="87"/>
    </row>
    <row r="558" spans="1:1" ht="15.75" customHeight="1">
      <c r="A558" s="87"/>
    </row>
    <row r="559" spans="1:1" ht="15.75" customHeight="1">
      <c r="A559" s="87"/>
    </row>
    <row r="560" spans="1:1" ht="15.75" customHeight="1">
      <c r="A560" s="87"/>
    </row>
    <row r="561" spans="1:1" ht="15.75" customHeight="1">
      <c r="A561" s="87"/>
    </row>
    <row r="562" spans="1:1" ht="15.75" customHeight="1">
      <c r="A562" s="87"/>
    </row>
    <row r="563" spans="1:1" ht="15.75" customHeight="1">
      <c r="A563" s="87"/>
    </row>
    <row r="564" spans="1:1" ht="15.75" customHeight="1">
      <c r="A564" s="87"/>
    </row>
    <row r="565" spans="1:1" ht="15.75" customHeight="1">
      <c r="A565" s="87"/>
    </row>
    <row r="566" spans="1:1" ht="15.75" customHeight="1">
      <c r="A566" s="87"/>
    </row>
    <row r="567" spans="1:1" ht="15.75" customHeight="1">
      <c r="A567" s="87"/>
    </row>
    <row r="568" spans="1:1" ht="15.75" customHeight="1">
      <c r="A568" s="87"/>
    </row>
    <row r="569" spans="1:1" ht="15.75" customHeight="1">
      <c r="A569" s="87"/>
    </row>
    <row r="570" spans="1:1" ht="15.75" customHeight="1">
      <c r="A570" s="87"/>
    </row>
    <row r="571" spans="1:1" ht="15.75" customHeight="1">
      <c r="A571" s="87"/>
    </row>
    <row r="572" spans="1:1" ht="15.75" customHeight="1">
      <c r="A572" s="87"/>
    </row>
    <row r="573" spans="1:1" ht="15.75" customHeight="1">
      <c r="A573" s="87"/>
    </row>
    <row r="574" spans="1:1" ht="15.75" customHeight="1">
      <c r="A574" s="87"/>
    </row>
    <row r="575" spans="1:1" ht="15.75" customHeight="1">
      <c r="A575" s="87"/>
    </row>
    <row r="576" spans="1:1" ht="15.75" customHeight="1">
      <c r="A576" s="87"/>
    </row>
    <row r="577" spans="1:1" ht="15.75" customHeight="1">
      <c r="A577" s="87"/>
    </row>
    <row r="578" spans="1:1" ht="15.75" customHeight="1">
      <c r="A578" s="87"/>
    </row>
    <row r="579" spans="1:1" ht="15.75" customHeight="1">
      <c r="A579" s="87"/>
    </row>
    <row r="580" spans="1:1" ht="15.75" customHeight="1">
      <c r="A580" s="87"/>
    </row>
    <row r="581" spans="1:1" ht="15.75" customHeight="1">
      <c r="A581" s="87"/>
    </row>
    <row r="582" spans="1:1" ht="15.75" customHeight="1">
      <c r="A582" s="87"/>
    </row>
    <row r="583" spans="1:1" ht="15.75" customHeight="1">
      <c r="A583" s="87"/>
    </row>
    <row r="584" spans="1:1" ht="15.75" customHeight="1">
      <c r="A584" s="87"/>
    </row>
    <row r="585" spans="1:1" ht="15.75" customHeight="1">
      <c r="A585" s="87"/>
    </row>
    <row r="586" spans="1:1" ht="15.75" customHeight="1">
      <c r="A586" s="87"/>
    </row>
    <row r="587" spans="1:1" ht="15.75" customHeight="1">
      <c r="A587" s="87"/>
    </row>
    <row r="588" spans="1:1" ht="15.75" customHeight="1">
      <c r="A588" s="87"/>
    </row>
    <row r="589" spans="1:1" ht="15.75" customHeight="1">
      <c r="A589" s="87"/>
    </row>
    <row r="590" spans="1:1" ht="15.75" customHeight="1">
      <c r="A590" s="87"/>
    </row>
    <row r="591" spans="1:1" ht="15.75" customHeight="1">
      <c r="A591" s="87"/>
    </row>
    <row r="592" spans="1:1" ht="15.75" customHeight="1">
      <c r="A592" s="87"/>
    </row>
    <row r="593" spans="1:1" ht="15.75" customHeight="1">
      <c r="A593" s="87"/>
    </row>
    <row r="594" spans="1:1" ht="15.75" customHeight="1">
      <c r="A594" s="87"/>
    </row>
    <row r="595" spans="1:1" ht="15.75" customHeight="1">
      <c r="A595" s="87"/>
    </row>
    <row r="596" spans="1:1" ht="15.75" customHeight="1">
      <c r="A596" s="87"/>
    </row>
    <row r="597" spans="1:1" ht="15.75" customHeight="1">
      <c r="A597" s="87"/>
    </row>
    <row r="598" spans="1:1" ht="15.75" customHeight="1">
      <c r="A598" s="87"/>
    </row>
    <row r="599" spans="1:1" ht="15.75" customHeight="1">
      <c r="A599" s="87"/>
    </row>
    <row r="600" spans="1:1" ht="15.75" customHeight="1">
      <c r="A600" s="87"/>
    </row>
    <row r="601" spans="1:1" ht="15.75" customHeight="1">
      <c r="A601" s="87"/>
    </row>
    <row r="602" spans="1:1" ht="15.75" customHeight="1">
      <c r="A602" s="87"/>
    </row>
    <row r="603" spans="1:1" ht="15.75" customHeight="1">
      <c r="A603" s="87"/>
    </row>
    <row r="604" spans="1:1" ht="15.75" customHeight="1">
      <c r="A604" s="87"/>
    </row>
    <row r="605" spans="1:1" ht="15.75" customHeight="1">
      <c r="A605" s="87"/>
    </row>
    <row r="606" spans="1:1" ht="15.75" customHeight="1">
      <c r="A606" s="87"/>
    </row>
    <row r="607" spans="1:1" ht="15.75" customHeight="1">
      <c r="A607" s="87"/>
    </row>
    <row r="608" spans="1:1" ht="15.75" customHeight="1">
      <c r="A608" s="87"/>
    </row>
    <row r="609" spans="1:1" ht="15.75" customHeight="1">
      <c r="A609" s="87"/>
    </row>
    <row r="610" spans="1:1" ht="15.75" customHeight="1">
      <c r="A610" s="87"/>
    </row>
    <row r="611" spans="1:1" ht="15.75" customHeight="1">
      <c r="A611" s="87"/>
    </row>
    <row r="612" spans="1:1" ht="15.75" customHeight="1">
      <c r="A612" s="87"/>
    </row>
    <row r="613" spans="1:1" ht="15.75" customHeight="1">
      <c r="A613" s="87"/>
    </row>
    <row r="614" spans="1:1" ht="15.75" customHeight="1">
      <c r="A614" s="87"/>
    </row>
    <row r="615" spans="1:1" ht="15.75" customHeight="1">
      <c r="A615" s="87"/>
    </row>
    <row r="616" spans="1:1" ht="15.75" customHeight="1">
      <c r="A616" s="87"/>
    </row>
    <row r="617" spans="1:1" ht="15.75" customHeight="1">
      <c r="A617" s="87"/>
    </row>
    <row r="618" spans="1:1" ht="15.75" customHeight="1">
      <c r="A618" s="87"/>
    </row>
    <row r="619" spans="1:1" ht="15.75" customHeight="1">
      <c r="A619" s="87"/>
    </row>
    <row r="620" spans="1:1" ht="15.75" customHeight="1">
      <c r="A620" s="87"/>
    </row>
    <row r="621" spans="1:1" ht="15.75" customHeight="1">
      <c r="A621" s="87"/>
    </row>
    <row r="622" spans="1:1" ht="15.75" customHeight="1">
      <c r="A622" s="87"/>
    </row>
    <row r="623" spans="1:1" ht="15.75" customHeight="1">
      <c r="A623" s="87"/>
    </row>
    <row r="624" spans="1:1" ht="15.75" customHeight="1">
      <c r="A624" s="87"/>
    </row>
    <row r="625" spans="1:1" ht="15.75" customHeight="1">
      <c r="A625" s="87"/>
    </row>
    <row r="626" spans="1:1" ht="15.75" customHeight="1">
      <c r="A626" s="87"/>
    </row>
    <row r="627" spans="1:1" ht="15.75" customHeight="1">
      <c r="A627" s="87"/>
    </row>
    <row r="628" spans="1:1" ht="15.75" customHeight="1">
      <c r="A628" s="87"/>
    </row>
    <row r="629" spans="1:1" ht="15.75" customHeight="1">
      <c r="A629" s="87"/>
    </row>
    <row r="630" spans="1:1" ht="15.75" customHeight="1">
      <c r="A630" s="87"/>
    </row>
    <row r="631" spans="1:1" ht="15.75" customHeight="1">
      <c r="A631" s="87"/>
    </row>
    <row r="632" spans="1:1" ht="15.75" customHeight="1">
      <c r="A632" s="87"/>
    </row>
    <row r="633" spans="1:1" ht="15.75" customHeight="1">
      <c r="A633" s="87"/>
    </row>
    <row r="634" spans="1:1" ht="15.75" customHeight="1">
      <c r="A634" s="87"/>
    </row>
    <row r="635" spans="1:1" ht="15.75" customHeight="1">
      <c r="A635" s="87"/>
    </row>
    <row r="636" spans="1:1" ht="15.75" customHeight="1">
      <c r="A636" s="87"/>
    </row>
    <row r="637" spans="1:1" ht="15.75" customHeight="1">
      <c r="A637" s="87"/>
    </row>
    <row r="638" spans="1:1" ht="15.75" customHeight="1">
      <c r="A638" s="87"/>
    </row>
    <row r="639" spans="1:1" ht="15.75" customHeight="1">
      <c r="A639" s="87"/>
    </row>
    <row r="640" spans="1:1" ht="15.75" customHeight="1">
      <c r="A640" s="87"/>
    </row>
    <row r="641" spans="1:1" ht="15.75" customHeight="1">
      <c r="A641" s="87"/>
    </row>
    <row r="642" spans="1:1" ht="15.75" customHeight="1">
      <c r="A642" s="87"/>
    </row>
    <row r="643" spans="1:1" ht="15.75" customHeight="1">
      <c r="A643" s="87"/>
    </row>
    <row r="644" spans="1:1" ht="15.75" customHeight="1">
      <c r="A644" s="87"/>
    </row>
    <row r="645" spans="1:1" ht="15.75" customHeight="1">
      <c r="A645" s="87"/>
    </row>
    <row r="646" spans="1:1" ht="15.75" customHeight="1">
      <c r="A646" s="87"/>
    </row>
    <row r="647" spans="1:1" ht="15.75" customHeight="1">
      <c r="A647" s="87"/>
    </row>
    <row r="648" spans="1:1" ht="15.75" customHeight="1">
      <c r="A648" s="87"/>
    </row>
    <row r="649" spans="1:1" ht="15.75" customHeight="1">
      <c r="A649" s="87"/>
    </row>
    <row r="650" spans="1:1" ht="15.75" customHeight="1">
      <c r="A650" s="87"/>
    </row>
    <row r="651" spans="1:1" ht="15.75" customHeight="1">
      <c r="A651" s="87"/>
    </row>
    <row r="652" spans="1:1" ht="15.75" customHeight="1">
      <c r="A652" s="87"/>
    </row>
    <row r="653" spans="1:1" ht="15.75" customHeight="1">
      <c r="A653" s="87"/>
    </row>
    <row r="654" spans="1:1" ht="15.75" customHeight="1">
      <c r="A654" s="87"/>
    </row>
    <row r="655" spans="1:1" ht="15.75" customHeight="1">
      <c r="A655" s="87"/>
    </row>
    <row r="656" spans="1:1" ht="15.75" customHeight="1">
      <c r="A656" s="87"/>
    </row>
    <row r="657" spans="1:1" ht="15.75" customHeight="1">
      <c r="A657" s="87"/>
    </row>
    <row r="658" spans="1:1" ht="15.75" customHeight="1">
      <c r="A658" s="87"/>
    </row>
    <row r="659" spans="1:1" ht="15.75" customHeight="1">
      <c r="A659" s="87"/>
    </row>
    <row r="660" spans="1:1" ht="15.75" customHeight="1">
      <c r="A660" s="87"/>
    </row>
    <row r="661" spans="1:1" ht="15.75" customHeight="1">
      <c r="A661" s="87"/>
    </row>
    <row r="662" spans="1:1" ht="15.75" customHeight="1">
      <c r="A662" s="87"/>
    </row>
    <row r="663" spans="1:1" ht="15.75" customHeight="1">
      <c r="A663" s="87"/>
    </row>
    <row r="664" spans="1:1" ht="15.75" customHeight="1">
      <c r="A664" s="87"/>
    </row>
    <row r="665" spans="1:1" ht="15.75" customHeight="1">
      <c r="A665" s="87"/>
    </row>
    <row r="666" spans="1:1" ht="15.75" customHeight="1">
      <c r="A666" s="87"/>
    </row>
    <row r="667" spans="1:1" ht="15.75" customHeight="1">
      <c r="A667" s="87"/>
    </row>
    <row r="668" spans="1:1" ht="15.75" customHeight="1">
      <c r="A668" s="87"/>
    </row>
    <row r="669" spans="1:1" ht="15.75" customHeight="1">
      <c r="A669" s="87"/>
    </row>
    <row r="670" spans="1:1" ht="15.75" customHeight="1">
      <c r="A670" s="87"/>
    </row>
    <row r="671" spans="1:1" ht="15.75" customHeight="1">
      <c r="A671" s="87"/>
    </row>
    <row r="672" spans="1:1" ht="15.75" customHeight="1">
      <c r="A672" s="87"/>
    </row>
    <row r="673" spans="1:1" ht="15.75" customHeight="1">
      <c r="A673" s="87"/>
    </row>
    <row r="674" spans="1:1" ht="15.75" customHeight="1">
      <c r="A674" s="87"/>
    </row>
    <row r="675" spans="1:1" ht="15.75" customHeight="1">
      <c r="A675" s="87"/>
    </row>
    <row r="676" spans="1:1" ht="15.75" customHeight="1">
      <c r="A676" s="87"/>
    </row>
    <row r="677" spans="1:1" ht="15.75" customHeight="1">
      <c r="A677" s="87"/>
    </row>
    <row r="678" spans="1:1" ht="15.75" customHeight="1">
      <c r="A678" s="87"/>
    </row>
    <row r="679" spans="1:1" ht="15.75" customHeight="1">
      <c r="A679" s="87"/>
    </row>
    <row r="680" spans="1:1" ht="15.75" customHeight="1">
      <c r="A680" s="87"/>
    </row>
    <row r="681" spans="1:1" ht="15.75" customHeight="1">
      <c r="A681" s="87"/>
    </row>
    <row r="682" spans="1:1" ht="15.75" customHeight="1">
      <c r="A682" s="87"/>
    </row>
    <row r="683" spans="1:1" ht="15.75" customHeight="1">
      <c r="A683" s="87"/>
    </row>
    <row r="684" spans="1:1" ht="15.75" customHeight="1">
      <c r="A684" s="87"/>
    </row>
    <row r="685" spans="1:1" ht="15.75" customHeight="1">
      <c r="A685" s="87"/>
    </row>
    <row r="686" spans="1:1" ht="15.75" customHeight="1">
      <c r="A686" s="87"/>
    </row>
    <row r="687" spans="1:1" ht="15.75" customHeight="1">
      <c r="A687" s="87"/>
    </row>
    <row r="688" spans="1:1" ht="15.75" customHeight="1">
      <c r="A688" s="87"/>
    </row>
    <row r="689" spans="1:1" ht="15.75" customHeight="1">
      <c r="A689" s="87"/>
    </row>
    <row r="690" spans="1:1" ht="15.75" customHeight="1">
      <c r="A690" s="87"/>
    </row>
    <row r="691" spans="1:1" ht="15.75" customHeight="1">
      <c r="A691" s="87"/>
    </row>
    <row r="692" spans="1:1" ht="15.75" customHeight="1">
      <c r="A692" s="87"/>
    </row>
    <row r="693" spans="1:1" ht="15.75" customHeight="1">
      <c r="A693" s="87"/>
    </row>
    <row r="694" spans="1:1" ht="15.75" customHeight="1">
      <c r="A694" s="87"/>
    </row>
    <row r="695" spans="1:1" ht="15.75" customHeight="1">
      <c r="A695" s="87"/>
    </row>
    <row r="696" spans="1:1" ht="15.75" customHeight="1">
      <c r="A696" s="87"/>
    </row>
    <row r="697" spans="1:1" ht="15.75" customHeight="1">
      <c r="A697" s="87"/>
    </row>
    <row r="698" spans="1:1" ht="15.75" customHeight="1">
      <c r="A698" s="87"/>
    </row>
    <row r="699" spans="1:1" ht="15.75" customHeight="1">
      <c r="A699" s="87"/>
    </row>
    <row r="700" spans="1:1" ht="15.75" customHeight="1">
      <c r="A700" s="87"/>
    </row>
    <row r="701" spans="1:1" ht="15.75" customHeight="1">
      <c r="A701" s="87"/>
    </row>
    <row r="702" spans="1:1" ht="15.75" customHeight="1">
      <c r="A702" s="87"/>
    </row>
    <row r="703" spans="1:1" ht="15.75" customHeight="1">
      <c r="A703" s="87"/>
    </row>
    <row r="704" spans="1:1" ht="15.75" customHeight="1">
      <c r="A704" s="87"/>
    </row>
    <row r="705" spans="1:1" ht="15.75" customHeight="1">
      <c r="A705" s="87"/>
    </row>
    <row r="706" spans="1:1" ht="15.75" customHeight="1">
      <c r="A706" s="87"/>
    </row>
    <row r="707" spans="1:1" ht="15.75" customHeight="1">
      <c r="A707" s="87"/>
    </row>
    <row r="708" spans="1:1" ht="15.75" customHeight="1">
      <c r="A708" s="87"/>
    </row>
    <row r="709" spans="1:1" ht="15.75" customHeight="1">
      <c r="A709" s="87"/>
    </row>
    <row r="710" spans="1:1" ht="15.75" customHeight="1">
      <c r="A710" s="87"/>
    </row>
    <row r="711" spans="1:1" ht="15.75" customHeight="1">
      <c r="A711" s="87"/>
    </row>
    <row r="712" spans="1:1" ht="15.75" customHeight="1">
      <c r="A712" s="87"/>
    </row>
    <row r="713" spans="1:1" ht="15.75" customHeight="1">
      <c r="A713" s="87"/>
    </row>
    <row r="714" spans="1:1" ht="15.75" customHeight="1">
      <c r="A714" s="87"/>
    </row>
    <row r="715" spans="1:1" ht="15.75" customHeight="1">
      <c r="A715" s="87"/>
    </row>
    <row r="716" spans="1:1" ht="15.75" customHeight="1">
      <c r="A716" s="87"/>
    </row>
    <row r="717" spans="1:1" ht="15.75" customHeight="1">
      <c r="A717" s="87"/>
    </row>
    <row r="718" spans="1:1" ht="15.75" customHeight="1">
      <c r="A718" s="87"/>
    </row>
    <row r="719" spans="1:1" ht="15.75" customHeight="1">
      <c r="A719" s="87"/>
    </row>
    <row r="720" spans="1:1" ht="15.75" customHeight="1">
      <c r="A720" s="87"/>
    </row>
    <row r="721" spans="1:1" ht="15.75" customHeight="1">
      <c r="A721" s="87"/>
    </row>
    <row r="722" spans="1:1" ht="15.75" customHeight="1">
      <c r="A722" s="87"/>
    </row>
    <row r="723" spans="1:1" ht="15.75" customHeight="1">
      <c r="A723" s="87"/>
    </row>
    <row r="724" spans="1:1" ht="15.75" customHeight="1">
      <c r="A724" s="87"/>
    </row>
    <row r="725" spans="1:1" ht="15.75" customHeight="1">
      <c r="A725" s="87"/>
    </row>
    <row r="726" spans="1:1" ht="15.75" customHeight="1">
      <c r="A726" s="87"/>
    </row>
    <row r="727" spans="1:1" ht="15.75" customHeight="1">
      <c r="A727" s="87"/>
    </row>
    <row r="728" spans="1:1" ht="15.75" customHeight="1">
      <c r="A728" s="87"/>
    </row>
    <row r="729" spans="1:1" ht="15.75" customHeight="1">
      <c r="A729" s="87"/>
    </row>
    <row r="730" spans="1:1" ht="15.75" customHeight="1">
      <c r="A730" s="87"/>
    </row>
    <row r="731" spans="1:1" ht="15.75" customHeight="1">
      <c r="A731" s="87"/>
    </row>
    <row r="732" spans="1:1" ht="15.75" customHeight="1">
      <c r="A732" s="87"/>
    </row>
    <row r="733" spans="1:1" ht="15.75" customHeight="1">
      <c r="A733" s="87"/>
    </row>
    <row r="734" spans="1:1" ht="15.75" customHeight="1">
      <c r="A734" s="87"/>
    </row>
    <row r="735" spans="1:1" ht="15.75" customHeight="1">
      <c r="A735" s="87"/>
    </row>
    <row r="736" spans="1:1" ht="15.75" customHeight="1">
      <c r="A736" s="87"/>
    </row>
    <row r="737" spans="1:1" ht="15.75" customHeight="1">
      <c r="A737" s="87"/>
    </row>
    <row r="738" spans="1:1" ht="15.75" customHeight="1">
      <c r="A738" s="87"/>
    </row>
    <row r="739" spans="1:1" ht="15.75" customHeight="1">
      <c r="A739" s="87"/>
    </row>
    <row r="740" spans="1:1" ht="15.75" customHeight="1">
      <c r="A740" s="87"/>
    </row>
    <row r="741" spans="1:1" ht="15.75" customHeight="1">
      <c r="A741" s="87"/>
    </row>
    <row r="742" spans="1:1" ht="15.75" customHeight="1">
      <c r="A742" s="87"/>
    </row>
    <row r="743" spans="1:1" ht="15.75" customHeight="1">
      <c r="A743" s="87"/>
    </row>
    <row r="744" spans="1:1" ht="15.75" customHeight="1">
      <c r="A744" s="87"/>
    </row>
    <row r="745" spans="1:1" ht="15.75" customHeight="1">
      <c r="A745" s="87"/>
    </row>
    <row r="746" spans="1:1" ht="15.75" customHeight="1">
      <c r="A746" s="87"/>
    </row>
    <row r="747" spans="1:1" ht="15.75" customHeight="1">
      <c r="A747" s="87"/>
    </row>
    <row r="748" spans="1:1" ht="15.75" customHeight="1">
      <c r="A748" s="87"/>
    </row>
    <row r="749" spans="1:1" ht="15.75" customHeight="1">
      <c r="A749" s="87"/>
    </row>
    <row r="750" spans="1:1" ht="15.75" customHeight="1">
      <c r="A750" s="87"/>
    </row>
    <row r="751" spans="1:1" ht="15.75" customHeight="1">
      <c r="A751" s="87"/>
    </row>
    <row r="752" spans="1:1" ht="15.75" customHeight="1">
      <c r="A752" s="87"/>
    </row>
    <row r="753" spans="1:1" ht="15.75" customHeight="1">
      <c r="A753" s="87"/>
    </row>
    <row r="754" spans="1:1" ht="15.75" customHeight="1">
      <c r="A754" s="87"/>
    </row>
    <row r="755" spans="1:1" ht="15.75" customHeight="1">
      <c r="A755" s="87"/>
    </row>
    <row r="756" spans="1:1" ht="15.75" customHeight="1">
      <c r="A756" s="87"/>
    </row>
    <row r="757" spans="1:1" ht="15.75" customHeight="1">
      <c r="A757" s="87"/>
    </row>
    <row r="758" spans="1:1" ht="15.75" customHeight="1">
      <c r="A758" s="87"/>
    </row>
    <row r="759" spans="1:1" ht="15.75" customHeight="1">
      <c r="A759" s="87"/>
    </row>
    <row r="760" spans="1:1" ht="15.75" customHeight="1">
      <c r="A760" s="87"/>
    </row>
    <row r="761" spans="1:1" ht="15.75" customHeight="1">
      <c r="A761" s="87"/>
    </row>
    <row r="762" spans="1:1" ht="15.75" customHeight="1">
      <c r="A762" s="87"/>
    </row>
    <row r="763" spans="1:1" ht="15.75" customHeight="1">
      <c r="A763" s="87"/>
    </row>
    <row r="764" spans="1:1" ht="15.75" customHeight="1">
      <c r="A764" s="87"/>
    </row>
    <row r="765" spans="1:1" ht="15.75" customHeight="1">
      <c r="A765" s="87"/>
    </row>
    <row r="766" spans="1:1" ht="15.75" customHeight="1">
      <c r="A766" s="87"/>
    </row>
    <row r="767" spans="1:1" ht="15.75" customHeight="1">
      <c r="A767" s="87"/>
    </row>
    <row r="768" spans="1:1" ht="15.75" customHeight="1">
      <c r="A768" s="87"/>
    </row>
    <row r="769" spans="1:1" ht="15.75" customHeight="1">
      <c r="A769" s="87"/>
    </row>
    <row r="770" spans="1:1" ht="15.75" customHeight="1">
      <c r="A770" s="87"/>
    </row>
    <row r="771" spans="1:1" ht="15.75" customHeight="1">
      <c r="A771" s="87"/>
    </row>
    <row r="772" spans="1:1" ht="15.75" customHeight="1">
      <c r="A772" s="87"/>
    </row>
    <row r="773" spans="1:1" ht="15.75" customHeight="1">
      <c r="A773" s="87"/>
    </row>
    <row r="774" spans="1:1" ht="15.75" customHeight="1">
      <c r="A774" s="87"/>
    </row>
    <row r="775" spans="1:1" ht="15.75" customHeight="1">
      <c r="A775" s="87"/>
    </row>
    <row r="776" spans="1:1" ht="15.75" customHeight="1">
      <c r="A776" s="87"/>
    </row>
    <row r="777" spans="1:1" ht="15.75" customHeight="1">
      <c r="A777" s="87"/>
    </row>
    <row r="778" spans="1:1" ht="15.75" customHeight="1">
      <c r="A778" s="87"/>
    </row>
    <row r="779" spans="1:1" ht="15.75" customHeight="1">
      <c r="A779" s="87"/>
    </row>
    <row r="780" spans="1:1" ht="15.75" customHeight="1">
      <c r="A780" s="87"/>
    </row>
    <row r="781" spans="1:1" ht="15.75" customHeight="1">
      <c r="A781" s="87"/>
    </row>
    <row r="782" spans="1:1" ht="15.75" customHeight="1">
      <c r="A782" s="87"/>
    </row>
    <row r="783" spans="1:1" ht="15.75" customHeight="1">
      <c r="A783" s="87"/>
    </row>
    <row r="784" spans="1:1" ht="15.75" customHeight="1">
      <c r="A784" s="87"/>
    </row>
    <row r="785" spans="1:1" ht="15.75" customHeight="1">
      <c r="A785" s="87"/>
    </row>
    <row r="786" spans="1:1" ht="15.75" customHeight="1">
      <c r="A786" s="87"/>
    </row>
    <row r="787" spans="1:1" ht="15.75" customHeight="1">
      <c r="A787" s="87"/>
    </row>
    <row r="788" spans="1:1" ht="15.75" customHeight="1">
      <c r="A788" s="87"/>
    </row>
    <row r="789" spans="1:1" ht="15.75" customHeight="1">
      <c r="A789" s="87"/>
    </row>
    <row r="790" spans="1:1" ht="15.75" customHeight="1">
      <c r="A790" s="87"/>
    </row>
    <row r="791" spans="1:1" ht="15.75" customHeight="1">
      <c r="A791" s="87"/>
    </row>
    <row r="792" spans="1:1" ht="15.75" customHeight="1">
      <c r="A792" s="87"/>
    </row>
    <row r="793" spans="1:1" ht="15.75" customHeight="1">
      <c r="A793" s="87"/>
    </row>
    <row r="794" spans="1:1" ht="15.75" customHeight="1">
      <c r="A794" s="87"/>
    </row>
    <row r="795" spans="1:1" ht="15.75" customHeight="1">
      <c r="A795" s="87"/>
    </row>
    <row r="796" spans="1:1" ht="15.75" customHeight="1">
      <c r="A796" s="87"/>
    </row>
    <row r="797" spans="1:1" ht="15.75" customHeight="1">
      <c r="A797" s="87"/>
    </row>
    <row r="798" spans="1:1" ht="15.75" customHeight="1">
      <c r="A798" s="87"/>
    </row>
    <row r="799" spans="1:1" ht="15.75" customHeight="1">
      <c r="A799" s="87"/>
    </row>
    <row r="800" spans="1:1" ht="15.75" customHeight="1">
      <c r="A800" s="87"/>
    </row>
    <row r="801" spans="1:1" ht="15.75" customHeight="1">
      <c r="A801" s="87"/>
    </row>
    <row r="802" spans="1:1" ht="15.75" customHeight="1">
      <c r="A802" s="87"/>
    </row>
    <row r="803" spans="1:1" ht="15.75" customHeight="1">
      <c r="A803" s="87"/>
    </row>
    <row r="804" spans="1:1" ht="15.75" customHeight="1">
      <c r="A804" s="87"/>
    </row>
    <row r="805" spans="1:1" ht="15.75" customHeight="1">
      <c r="A805" s="87"/>
    </row>
    <row r="806" spans="1:1" ht="15.75" customHeight="1">
      <c r="A806" s="87"/>
    </row>
    <row r="807" spans="1:1" ht="15.75" customHeight="1">
      <c r="A807" s="87"/>
    </row>
    <row r="808" spans="1:1" ht="15.75" customHeight="1">
      <c r="A808" s="87"/>
    </row>
    <row r="809" spans="1:1" ht="15.75" customHeight="1">
      <c r="A809" s="87"/>
    </row>
    <row r="810" spans="1:1" ht="15.75" customHeight="1">
      <c r="A810" s="87"/>
    </row>
    <row r="811" spans="1:1" ht="15.75" customHeight="1">
      <c r="A811" s="87"/>
    </row>
    <row r="812" spans="1:1" ht="15.75" customHeight="1">
      <c r="A812" s="87"/>
    </row>
    <row r="813" spans="1:1" ht="15.75" customHeight="1">
      <c r="A813" s="87"/>
    </row>
    <row r="814" spans="1:1" ht="15.75" customHeight="1">
      <c r="A814" s="87"/>
    </row>
    <row r="815" spans="1:1" ht="15.75" customHeight="1">
      <c r="A815" s="87"/>
    </row>
    <row r="816" spans="1:1" ht="15.75" customHeight="1">
      <c r="A816" s="87"/>
    </row>
    <row r="817" spans="1:1" ht="15.75" customHeight="1">
      <c r="A817" s="87"/>
    </row>
    <row r="818" spans="1:1" ht="15.75" customHeight="1">
      <c r="A818" s="87"/>
    </row>
    <row r="819" spans="1:1" ht="15.75" customHeight="1">
      <c r="A819" s="87"/>
    </row>
    <row r="820" spans="1:1" ht="15.75" customHeight="1">
      <c r="A820" s="87"/>
    </row>
    <row r="821" spans="1:1" ht="15.75" customHeight="1">
      <c r="A821" s="87"/>
    </row>
    <row r="822" spans="1:1" ht="15.75" customHeight="1">
      <c r="A822" s="87"/>
    </row>
    <row r="823" spans="1:1" ht="15.75" customHeight="1">
      <c r="A823" s="87"/>
    </row>
    <row r="824" spans="1:1" ht="15.75" customHeight="1">
      <c r="A824" s="87"/>
    </row>
    <row r="825" spans="1:1" ht="15.75" customHeight="1">
      <c r="A825" s="87"/>
    </row>
    <row r="826" spans="1:1" ht="15.75" customHeight="1">
      <c r="A826" s="87"/>
    </row>
    <row r="827" spans="1:1" ht="15.75" customHeight="1">
      <c r="A827" s="87"/>
    </row>
    <row r="828" spans="1:1" ht="15.75" customHeight="1">
      <c r="A828" s="87"/>
    </row>
    <row r="829" spans="1:1" ht="15.75" customHeight="1">
      <c r="A829" s="87"/>
    </row>
    <row r="830" spans="1:1" ht="15.75" customHeight="1">
      <c r="A830" s="87"/>
    </row>
    <row r="831" spans="1:1" ht="15.75" customHeight="1">
      <c r="A831" s="87"/>
    </row>
    <row r="832" spans="1:1" ht="15.75" customHeight="1">
      <c r="A832" s="87"/>
    </row>
    <row r="833" spans="1:1" ht="15.75" customHeight="1">
      <c r="A833" s="87"/>
    </row>
    <row r="834" spans="1:1" ht="15.75" customHeight="1">
      <c r="A834" s="87"/>
    </row>
    <row r="835" spans="1:1" ht="15.75" customHeight="1">
      <c r="A835" s="87"/>
    </row>
    <row r="836" spans="1:1" ht="15.75" customHeight="1">
      <c r="A836" s="87"/>
    </row>
    <row r="837" spans="1:1" ht="15.75" customHeight="1">
      <c r="A837" s="87"/>
    </row>
    <row r="838" spans="1:1" ht="15.75" customHeight="1">
      <c r="A838" s="87"/>
    </row>
    <row r="839" spans="1:1" ht="15.75" customHeight="1">
      <c r="A839" s="87"/>
    </row>
    <row r="840" spans="1:1" ht="15.75" customHeight="1">
      <c r="A840" s="87"/>
    </row>
    <row r="841" spans="1:1" ht="15.75" customHeight="1">
      <c r="A841" s="87"/>
    </row>
    <row r="842" spans="1:1" ht="15.75" customHeight="1">
      <c r="A842" s="87"/>
    </row>
    <row r="843" spans="1:1" ht="15.75" customHeight="1">
      <c r="A843" s="87"/>
    </row>
    <row r="844" spans="1:1" ht="15.75" customHeight="1">
      <c r="A844" s="87"/>
    </row>
    <row r="845" spans="1:1" ht="15.75" customHeight="1">
      <c r="A845" s="87"/>
    </row>
    <row r="846" spans="1:1" ht="15.75" customHeight="1">
      <c r="A846" s="87"/>
    </row>
    <row r="847" spans="1:1" ht="15.75" customHeight="1">
      <c r="A847" s="87"/>
    </row>
    <row r="848" spans="1:1" ht="15.75" customHeight="1">
      <c r="A848" s="87"/>
    </row>
    <row r="849" spans="1:1" ht="15.75" customHeight="1">
      <c r="A849" s="87"/>
    </row>
    <row r="850" spans="1:1" ht="15.75" customHeight="1">
      <c r="A850" s="87"/>
    </row>
    <row r="851" spans="1:1" ht="15.75" customHeight="1">
      <c r="A851" s="87"/>
    </row>
    <row r="852" spans="1:1" ht="15.75" customHeight="1">
      <c r="A852" s="87"/>
    </row>
    <row r="853" spans="1:1" ht="15.75" customHeight="1">
      <c r="A853" s="87"/>
    </row>
    <row r="854" spans="1:1" ht="15.75" customHeight="1">
      <c r="A854" s="87"/>
    </row>
    <row r="855" spans="1:1" ht="15.75" customHeight="1">
      <c r="A855" s="87"/>
    </row>
    <row r="856" spans="1:1" ht="15.75" customHeight="1">
      <c r="A856" s="87"/>
    </row>
    <row r="857" spans="1:1" ht="15.75" customHeight="1">
      <c r="A857" s="87"/>
    </row>
    <row r="858" spans="1:1" ht="15.75" customHeight="1">
      <c r="A858" s="87"/>
    </row>
    <row r="859" spans="1:1" ht="15.75" customHeight="1">
      <c r="A859" s="87"/>
    </row>
    <row r="860" spans="1:1" ht="15.75" customHeight="1">
      <c r="A860" s="87"/>
    </row>
    <row r="861" spans="1:1" ht="15.75" customHeight="1">
      <c r="A861" s="87"/>
    </row>
    <row r="862" spans="1:1" ht="15.75" customHeight="1">
      <c r="A862" s="87"/>
    </row>
    <row r="863" spans="1:1" ht="15.75" customHeight="1">
      <c r="A863" s="87"/>
    </row>
    <row r="864" spans="1:1" ht="15.75" customHeight="1">
      <c r="A864" s="87"/>
    </row>
    <row r="865" spans="1:1" ht="15.75" customHeight="1">
      <c r="A865" s="87"/>
    </row>
    <row r="866" spans="1:1" ht="15.75" customHeight="1">
      <c r="A866" s="87"/>
    </row>
    <row r="867" spans="1:1" ht="15.75" customHeight="1">
      <c r="A867" s="87"/>
    </row>
    <row r="868" spans="1:1" ht="15.75" customHeight="1">
      <c r="A868" s="87"/>
    </row>
    <row r="869" spans="1:1" ht="15.75" customHeight="1">
      <c r="A869" s="87"/>
    </row>
    <row r="870" spans="1:1" ht="15.75" customHeight="1">
      <c r="A870" s="87"/>
    </row>
    <row r="871" spans="1:1" ht="15.75" customHeight="1">
      <c r="A871" s="87"/>
    </row>
    <row r="872" spans="1:1" ht="15.75" customHeight="1">
      <c r="A872" s="87"/>
    </row>
    <row r="873" spans="1:1" ht="15.75" customHeight="1">
      <c r="A873" s="87"/>
    </row>
    <row r="874" spans="1:1" ht="15.75" customHeight="1">
      <c r="A874" s="87"/>
    </row>
    <row r="875" spans="1:1" ht="15.75" customHeight="1">
      <c r="A875" s="87"/>
    </row>
    <row r="876" spans="1:1" ht="15.75" customHeight="1">
      <c r="A876" s="87"/>
    </row>
    <row r="877" spans="1:1" ht="15.75" customHeight="1">
      <c r="A877" s="87"/>
    </row>
    <row r="878" spans="1:1" ht="15.75" customHeight="1">
      <c r="A878" s="87"/>
    </row>
    <row r="879" spans="1:1" ht="15.75" customHeight="1">
      <c r="A879" s="87"/>
    </row>
    <row r="880" spans="1:1" ht="15.75" customHeight="1">
      <c r="A880" s="87"/>
    </row>
    <row r="881" spans="1:1" ht="15.75" customHeight="1">
      <c r="A881" s="87"/>
    </row>
    <row r="882" spans="1:1" ht="15.75" customHeight="1">
      <c r="A882" s="87"/>
    </row>
    <row r="883" spans="1:1" ht="15.75" customHeight="1">
      <c r="A883" s="87"/>
    </row>
    <row r="884" spans="1:1" ht="15.75" customHeight="1">
      <c r="A884" s="87"/>
    </row>
    <row r="885" spans="1:1" ht="15.75" customHeight="1">
      <c r="A885" s="87"/>
    </row>
    <row r="886" spans="1:1" ht="15.75" customHeight="1">
      <c r="A886" s="87"/>
    </row>
    <row r="887" spans="1:1" ht="15.75" customHeight="1">
      <c r="A887" s="87"/>
    </row>
    <row r="888" spans="1:1" ht="15.75" customHeight="1">
      <c r="A888" s="87"/>
    </row>
    <row r="889" spans="1:1" ht="15.75" customHeight="1">
      <c r="A889" s="87"/>
    </row>
    <row r="890" spans="1:1" ht="15.75" customHeight="1">
      <c r="A890" s="87"/>
    </row>
    <row r="891" spans="1:1" ht="15.75" customHeight="1">
      <c r="A891" s="87"/>
    </row>
    <row r="892" spans="1:1" ht="15.75" customHeight="1">
      <c r="A892" s="87"/>
    </row>
    <row r="893" spans="1:1" ht="15.75" customHeight="1">
      <c r="A893" s="87"/>
    </row>
    <row r="894" spans="1:1" ht="15.75" customHeight="1">
      <c r="A894" s="87"/>
    </row>
    <row r="895" spans="1:1" ht="15.75" customHeight="1">
      <c r="A895" s="87"/>
    </row>
    <row r="896" spans="1:1" ht="15.75" customHeight="1">
      <c r="A896" s="87"/>
    </row>
    <row r="897" spans="1:1" ht="15.75" customHeight="1">
      <c r="A897" s="87"/>
    </row>
    <row r="898" spans="1:1" ht="15.75" customHeight="1">
      <c r="A898" s="87"/>
    </row>
    <row r="899" spans="1:1" ht="15.75" customHeight="1">
      <c r="A899" s="87"/>
    </row>
    <row r="900" spans="1:1" ht="15.75" customHeight="1">
      <c r="A900" s="87"/>
    </row>
    <row r="901" spans="1:1" ht="15.75" customHeight="1">
      <c r="A901" s="87"/>
    </row>
    <row r="902" spans="1:1" ht="15.75" customHeight="1">
      <c r="A902" s="87"/>
    </row>
    <row r="903" spans="1:1" ht="15.75" customHeight="1">
      <c r="A903" s="87"/>
    </row>
    <row r="904" spans="1:1" ht="15.75" customHeight="1">
      <c r="A904" s="87"/>
    </row>
    <row r="905" spans="1:1" ht="15.75" customHeight="1">
      <c r="A905" s="87"/>
    </row>
    <row r="906" spans="1:1" ht="15.75" customHeight="1">
      <c r="A906" s="87"/>
    </row>
    <row r="907" spans="1:1" ht="15.75" customHeight="1">
      <c r="A907" s="87"/>
    </row>
    <row r="908" spans="1:1" ht="15.75" customHeight="1">
      <c r="A908" s="87"/>
    </row>
    <row r="909" spans="1:1" ht="15.75" customHeight="1">
      <c r="A909" s="87"/>
    </row>
    <row r="910" spans="1:1" ht="15.75" customHeight="1">
      <c r="A910" s="87"/>
    </row>
    <row r="911" spans="1:1" ht="15.75" customHeight="1">
      <c r="A911" s="87"/>
    </row>
    <row r="912" spans="1:1" ht="15.75" customHeight="1">
      <c r="A912" s="87"/>
    </row>
    <row r="913" spans="1:1" ht="15.75" customHeight="1">
      <c r="A913" s="87"/>
    </row>
    <row r="914" spans="1:1" ht="15.75" customHeight="1">
      <c r="A914" s="87"/>
    </row>
    <row r="915" spans="1:1" ht="15.75" customHeight="1">
      <c r="A915" s="87"/>
    </row>
    <row r="916" spans="1:1" ht="15.75" customHeight="1">
      <c r="A916" s="87"/>
    </row>
    <row r="917" spans="1:1" ht="15.75" customHeight="1">
      <c r="A917" s="87"/>
    </row>
    <row r="918" spans="1:1" ht="15.75" customHeight="1">
      <c r="A918" s="87"/>
    </row>
    <row r="919" spans="1:1" ht="15.75" customHeight="1">
      <c r="A919" s="87"/>
    </row>
    <row r="920" spans="1:1" ht="15.75" customHeight="1">
      <c r="A920" s="87"/>
    </row>
    <row r="921" spans="1:1" ht="15.75" customHeight="1">
      <c r="A921" s="87"/>
    </row>
    <row r="922" spans="1:1" ht="15.75" customHeight="1">
      <c r="A922" s="87"/>
    </row>
    <row r="923" spans="1:1" ht="15.75" customHeight="1">
      <c r="A923" s="87"/>
    </row>
    <row r="924" spans="1:1" ht="15.75" customHeight="1">
      <c r="A924" s="87"/>
    </row>
    <row r="925" spans="1:1" ht="15.75" customHeight="1">
      <c r="A925" s="87"/>
    </row>
    <row r="926" spans="1:1" ht="15.75" customHeight="1">
      <c r="A926" s="87"/>
    </row>
    <row r="927" spans="1:1" ht="15.75" customHeight="1">
      <c r="A927" s="87"/>
    </row>
    <row r="928" spans="1:1" ht="15.75" customHeight="1">
      <c r="A928" s="87"/>
    </row>
    <row r="929" spans="1:1" ht="15.75" customHeight="1">
      <c r="A929" s="87"/>
    </row>
    <row r="930" spans="1:1" ht="15.75" customHeight="1">
      <c r="A930" s="87"/>
    </row>
    <row r="931" spans="1:1" ht="15.75" customHeight="1">
      <c r="A931" s="87"/>
    </row>
    <row r="932" spans="1:1" ht="15.75" customHeight="1">
      <c r="A932" s="87"/>
    </row>
    <row r="933" spans="1:1" ht="15.75" customHeight="1">
      <c r="A933" s="87"/>
    </row>
    <row r="934" spans="1:1" ht="15.75" customHeight="1">
      <c r="A934" s="87"/>
    </row>
    <row r="935" spans="1:1" ht="15.75" customHeight="1">
      <c r="A935" s="87"/>
    </row>
    <row r="936" spans="1:1" ht="15.75" customHeight="1">
      <c r="A936" s="87"/>
    </row>
    <row r="937" spans="1:1" ht="15.75" customHeight="1">
      <c r="A937" s="87"/>
    </row>
    <row r="938" spans="1:1" ht="15.75" customHeight="1">
      <c r="A938" s="87"/>
    </row>
    <row r="939" spans="1:1" ht="15.75" customHeight="1">
      <c r="A939" s="87"/>
    </row>
    <row r="940" spans="1:1" ht="15.75" customHeight="1">
      <c r="A940" s="87"/>
    </row>
    <row r="941" spans="1:1" ht="15.75" customHeight="1">
      <c r="A941" s="87"/>
    </row>
    <row r="942" spans="1:1" ht="15.75" customHeight="1">
      <c r="A942" s="87"/>
    </row>
    <row r="943" spans="1:1" ht="15.75" customHeight="1">
      <c r="A943" s="87"/>
    </row>
    <row r="944" spans="1:1" ht="15.75" customHeight="1">
      <c r="A944" s="87"/>
    </row>
    <row r="945" spans="1:1" ht="15.75" customHeight="1">
      <c r="A945" s="87"/>
    </row>
    <row r="946" spans="1:1" ht="15.75" customHeight="1">
      <c r="A946" s="87"/>
    </row>
    <row r="947" spans="1:1" ht="15.75" customHeight="1">
      <c r="A947" s="87"/>
    </row>
    <row r="948" spans="1:1" ht="15.75" customHeight="1">
      <c r="A948" s="87"/>
    </row>
    <row r="949" spans="1:1" ht="15.75" customHeight="1">
      <c r="A949" s="87"/>
    </row>
    <row r="950" spans="1:1" ht="15.75" customHeight="1">
      <c r="A950" s="87"/>
    </row>
    <row r="951" spans="1:1" ht="15.75" customHeight="1">
      <c r="A951" s="87"/>
    </row>
    <row r="952" spans="1:1" ht="15.75" customHeight="1">
      <c r="A952" s="87"/>
    </row>
    <row r="953" spans="1:1" ht="15.75" customHeight="1">
      <c r="A953" s="87"/>
    </row>
    <row r="954" spans="1:1" ht="15.75" customHeight="1">
      <c r="A954" s="87"/>
    </row>
    <row r="955" spans="1:1" ht="15.75" customHeight="1">
      <c r="A955" s="87"/>
    </row>
    <row r="956" spans="1:1" ht="15.75" customHeight="1">
      <c r="A956" s="87"/>
    </row>
    <row r="957" spans="1:1" ht="15.75" customHeight="1">
      <c r="A957" s="87"/>
    </row>
    <row r="958" spans="1:1" ht="15.75" customHeight="1">
      <c r="A958" s="87"/>
    </row>
    <row r="959" spans="1:1" ht="15.75" customHeight="1">
      <c r="A959" s="87"/>
    </row>
    <row r="960" spans="1:1" ht="15.75" customHeight="1">
      <c r="A960" s="87"/>
    </row>
    <row r="961" spans="1:1" ht="15.75" customHeight="1">
      <c r="A961" s="87"/>
    </row>
    <row r="962" spans="1:1" ht="15.75" customHeight="1">
      <c r="A962" s="87"/>
    </row>
    <row r="963" spans="1:1" ht="15.75" customHeight="1">
      <c r="A963" s="87"/>
    </row>
    <row r="964" spans="1:1" ht="15.75" customHeight="1">
      <c r="A964" s="87"/>
    </row>
    <row r="965" spans="1:1" ht="15.75" customHeight="1">
      <c r="A965" s="87"/>
    </row>
    <row r="966" spans="1:1" ht="15.75" customHeight="1">
      <c r="A966" s="87"/>
    </row>
    <row r="967" spans="1:1" ht="15.75" customHeight="1">
      <c r="A967" s="87"/>
    </row>
    <row r="968" spans="1:1" ht="15.75" customHeight="1">
      <c r="A968" s="87"/>
    </row>
    <row r="969" spans="1:1" ht="15.75" customHeight="1">
      <c r="A969" s="87"/>
    </row>
    <row r="970" spans="1:1" ht="15.75" customHeight="1">
      <c r="A970" s="87"/>
    </row>
    <row r="971" spans="1:1" ht="15.75" customHeight="1">
      <c r="A971" s="87"/>
    </row>
    <row r="972" spans="1:1" ht="15.75" customHeight="1">
      <c r="A972" s="87"/>
    </row>
    <row r="973" spans="1:1" ht="15.75" customHeight="1">
      <c r="A973" s="87"/>
    </row>
    <row r="974" spans="1:1" ht="15.75" customHeight="1">
      <c r="A974" s="87"/>
    </row>
    <row r="975" spans="1:1" ht="15.75" customHeight="1">
      <c r="A975" s="87"/>
    </row>
    <row r="976" spans="1:1" ht="15.75" customHeight="1">
      <c r="A976" s="87"/>
    </row>
    <row r="977" spans="1:1" ht="15.75" customHeight="1">
      <c r="A977" s="87"/>
    </row>
    <row r="978" spans="1:1" ht="15.75" customHeight="1">
      <c r="A978" s="87"/>
    </row>
    <row r="979" spans="1:1" ht="15.75" customHeight="1">
      <c r="A979" s="87"/>
    </row>
    <row r="980" spans="1:1" ht="15.75" customHeight="1">
      <c r="A980" s="87"/>
    </row>
    <row r="981" spans="1:1" ht="15.75" customHeight="1">
      <c r="A981" s="87"/>
    </row>
    <row r="982" spans="1:1" ht="15.75" customHeight="1">
      <c r="A982" s="87"/>
    </row>
    <row r="983" spans="1:1" ht="15.75" customHeight="1">
      <c r="A983" s="87"/>
    </row>
    <row r="984" spans="1:1" ht="15.75" customHeight="1">
      <c r="A984" s="87"/>
    </row>
    <row r="985" spans="1:1" ht="15.75" customHeight="1">
      <c r="A985" s="87"/>
    </row>
    <row r="986" spans="1:1" ht="15.75" customHeight="1">
      <c r="A986" s="87"/>
    </row>
    <row r="987" spans="1:1" ht="15.75" customHeight="1">
      <c r="A987" s="87"/>
    </row>
    <row r="988" spans="1:1" ht="15.75" customHeight="1">
      <c r="A988" s="87"/>
    </row>
    <row r="989" spans="1:1" ht="15.75" customHeight="1">
      <c r="A989" s="87"/>
    </row>
    <row r="990" spans="1:1" ht="15.75" customHeight="1">
      <c r="A990" s="87"/>
    </row>
    <row r="991" spans="1:1" ht="15.75" customHeight="1">
      <c r="A991" s="87"/>
    </row>
    <row r="992" spans="1:1" ht="15.75" customHeight="1">
      <c r="A992" s="87"/>
    </row>
    <row r="993" spans="1:1" ht="15.75" customHeight="1">
      <c r="A993" s="87"/>
    </row>
    <row r="994" spans="1:1" ht="15.75" customHeight="1">
      <c r="A994" s="87"/>
    </row>
    <row r="995" spans="1:1" ht="15.75" customHeight="1">
      <c r="A995" s="87"/>
    </row>
    <row r="996" spans="1:1" ht="15.75" customHeight="1">
      <c r="A996" s="87"/>
    </row>
    <row r="997" spans="1:1" ht="15.75" customHeight="1">
      <c r="A997" s="87"/>
    </row>
    <row r="998" spans="1:1" ht="15.75" customHeight="1">
      <c r="A998" s="87"/>
    </row>
    <row r="999" spans="1:1" ht="15.75" customHeight="1">
      <c r="A999" s="87"/>
    </row>
    <row r="1000" spans="1:1" ht="15.75" customHeight="1">
      <c r="A1000" s="87"/>
    </row>
  </sheetData>
  <mergeCells count="54">
    <mergeCell ref="B65:C65"/>
    <mergeCell ref="B66:C66"/>
    <mergeCell ref="B53:C53"/>
    <mergeCell ref="B56:C56"/>
    <mergeCell ref="B57:C57"/>
    <mergeCell ref="B58:C58"/>
    <mergeCell ref="B59:C59"/>
    <mergeCell ref="B60:C60"/>
    <mergeCell ref="B61:C61"/>
    <mergeCell ref="B50:C50"/>
    <mergeCell ref="B51:C51"/>
    <mergeCell ref="B62:C62"/>
    <mergeCell ref="B63:C63"/>
    <mergeCell ref="B64:C64"/>
    <mergeCell ref="B45:C45"/>
    <mergeCell ref="B46:C46"/>
    <mergeCell ref="B47:C47"/>
    <mergeCell ref="B48:C48"/>
    <mergeCell ref="B49:C49"/>
    <mergeCell ref="B40:C40"/>
    <mergeCell ref="B41:C41"/>
    <mergeCell ref="B42:C42"/>
    <mergeCell ref="B43:C43"/>
    <mergeCell ref="B44:C44"/>
    <mergeCell ref="B35:C35"/>
    <mergeCell ref="B36:C36"/>
    <mergeCell ref="B37:C37"/>
    <mergeCell ref="B38:C38"/>
    <mergeCell ref="B39:C39"/>
    <mergeCell ref="B27:C27"/>
    <mergeCell ref="B28:C28"/>
    <mergeCell ref="B30:C30"/>
    <mergeCell ref="B33:C33"/>
    <mergeCell ref="B34:C34"/>
    <mergeCell ref="B21:C21"/>
    <mergeCell ref="B22:C22"/>
    <mergeCell ref="B24:C24"/>
    <mergeCell ref="B25:C25"/>
    <mergeCell ref="B26:C26"/>
    <mergeCell ref="B16:C16"/>
    <mergeCell ref="B17:C17"/>
    <mergeCell ref="B18:C18"/>
    <mergeCell ref="B19:C19"/>
    <mergeCell ref="B20:C20"/>
    <mergeCell ref="B11:C11"/>
    <mergeCell ref="B12:C12"/>
    <mergeCell ref="B13:C13"/>
    <mergeCell ref="B14:C14"/>
    <mergeCell ref="B15:C15"/>
    <mergeCell ref="B2:E2"/>
    <mergeCell ref="B3:C3"/>
    <mergeCell ref="B4:C4"/>
    <mergeCell ref="A7:A10"/>
    <mergeCell ref="B7:B10"/>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3709C9"/>
    <outlinePr summaryBelow="0" summaryRight="0"/>
  </sheetPr>
  <dimension ref="A1:V995"/>
  <sheetViews>
    <sheetView workbookViewId="0">
      <selection activeCell="E24" sqref="E24:F26"/>
    </sheetView>
  </sheetViews>
  <sheetFormatPr defaultColWidth="14.42578125" defaultRowHeight="15" customHeight="1"/>
  <cols>
    <col min="1" max="1" width="13.42578125" style="88" customWidth="1"/>
    <col min="2" max="2" width="36.42578125" style="88" customWidth="1"/>
    <col min="3" max="16384" width="14.42578125" style="88"/>
  </cols>
  <sheetData>
    <row r="1" spans="1:22" ht="12">
      <c r="A1" s="125"/>
      <c r="B1" s="125"/>
      <c r="C1" s="125"/>
      <c r="D1" s="125"/>
      <c r="E1" s="125"/>
      <c r="F1" s="125"/>
      <c r="G1" s="125"/>
      <c r="H1" s="125"/>
      <c r="I1" s="125"/>
      <c r="J1" s="125"/>
      <c r="K1" s="125"/>
      <c r="L1" s="125"/>
      <c r="M1" s="125"/>
      <c r="N1" s="125"/>
      <c r="O1" s="125"/>
      <c r="P1" s="125"/>
      <c r="Q1" s="125"/>
      <c r="R1" s="125"/>
      <c r="S1" s="125"/>
      <c r="T1" s="125"/>
      <c r="U1" s="125"/>
      <c r="V1" s="125"/>
    </row>
    <row r="2" spans="1:22" ht="12">
      <c r="A2" s="147" t="s">
        <v>3971</v>
      </c>
      <c r="B2" s="147" t="s">
        <v>4207</v>
      </c>
      <c r="C2" s="147" t="s">
        <v>4288</v>
      </c>
      <c r="D2" s="149" t="s">
        <v>4289</v>
      </c>
      <c r="E2" s="109" t="s">
        <v>4290</v>
      </c>
      <c r="F2" s="109" t="s">
        <v>4291</v>
      </c>
      <c r="G2" s="125"/>
      <c r="H2" s="125"/>
      <c r="I2" s="125"/>
      <c r="J2" s="125"/>
      <c r="K2" s="125"/>
      <c r="L2" s="125"/>
      <c r="M2" s="125"/>
      <c r="N2" s="125"/>
      <c r="O2" s="125"/>
      <c r="P2" s="125"/>
      <c r="Q2" s="125"/>
      <c r="R2" s="125"/>
      <c r="S2" s="125"/>
      <c r="T2" s="125"/>
      <c r="U2" s="125"/>
      <c r="V2" s="125"/>
    </row>
    <row r="3" spans="1:22" ht="12">
      <c r="A3" s="177">
        <v>45659</v>
      </c>
      <c r="B3" s="178" t="s">
        <v>5532</v>
      </c>
      <c r="C3" s="179" t="s">
        <v>5172</v>
      </c>
      <c r="D3" s="151">
        <v>289</v>
      </c>
      <c r="E3" s="117"/>
      <c r="F3" s="118">
        <f>E3*D3</f>
        <v>0</v>
      </c>
      <c r="G3" s="125"/>
      <c r="H3" s="125"/>
      <c r="I3" s="125"/>
      <c r="J3" s="125"/>
      <c r="K3" s="125"/>
      <c r="L3" s="125"/>
      <c r="M3" s="125"/>
      <c r="N3" s="125"/>
      <c r="O3" s="125"/>
      <c r="P3" s="125"/>
      <c r="Q3" s="125"/>
      <c r="R3" s="125"/>
      <c r="S3" s="125"/>
      <c r="T3" s="125"/>
      <c r="U3" s="125"/>
      <c r="V3" s="125"/>
    </row>
    <row r="4" spans="1:22" ht="12">
      <c r="A4" s="175">
        <v>45690</v>
      </c>
      <c r="B4" s="115" t="s">
        <v>5533</v>
      </c>
      <c r="C4" s="176" t="s">
        <v>5172</v>
      </c>
      <c r="D4" s="151">
        <v>4</v>
      </c>
      <c r="E4" s="117"/>
      <c r="F4" s="118">
        <f t="shared" ref="F4:F23" si="0">E4*D4</f>
        <v>0</v>
      </c>
      <c r="G4" s="125"/>
      <c r="H4" s="125"/>
      <c r="I4" s="125"/>
      <c r="J4" s="125"/>
      <c r="K4" s="125"/>
      <c r="L4" s="125"/>
      <c r="M4" s="125"/>
      <c r="N4" s="125"/>
      <c r="O4" s="125"/>
      <c r="P4" s="125"/>
      <c r="Q4" s="125"/>
      <c r="R4" s="125"/>
      <c r="S4" s="125"/>
      <c r="T4" s="125"/>
      <c r="U4" s="125"/>
      <c r="V4" s="125"/>
    </row>
    <row r="5" spans="1:22" ht="12">
      <c r="A5" s="175">
        <v>45718</v>
      </c>
      <c r="B5" s="115" t="s">
        <v>5534</v>
      </c>
      <c r="C5" s="176" t="s">
        <v>5172</v>
      </c>
      <c r="D5" s="151">
        <v>18</v>
      </c>
      <c r="E5" s="117"/>
      <c r="F5" s="118">
        <f t="shared" si="0"/>
        <v>0</v>
      </c>
      <c r="G5" s="125"/>
      <c r="H5" s="125"/>
      <c r="I5" s="125"/>
      <c r="J5" s="125"/>
      <c r="K5" s="125"/>
      <c r="L5" s="125"/>
      <c r="M5" s="125"/>
      <c r="N5" s="125"/>
      <c r="O5" s="125"/>
      <c r="P5" s="125"/>
      <c r="Q5" s="125"/>
      <c r="R5" s="125"/>
      <c r="S5" s="125"/>
      <c r="T5" s="125"/>
      <c r="U5" s="125"/>
      <c r="V5" s="125"/>
    </row>
    <row r="6" spans="1:22" ht="12">
      <c r="A6" s="175">
        <v>45749</v>
      </c>
      <c r="B6" s="115" t="s">
        <v>5535</v>
      </c>
      <c r="C6" s="176" t="s">
        <v>5172</v>
      </c>
      <c r="D6" s="151">
        <v>1</v>
      </c>
      <c r="E6" s="117"/>
      <c r="F6" s="118">
        <f t="shared" si="0"/>
        <v>0</v>
      </c>
      <c r="G6" s="125"/>
      <c r="H6" s="125"/>
      <c r="I6" s="125"/>
      <c r="J6" s="125"/>
      <c r="K6" s="125"/>
      <c r="L6" s="125"/>
      <c r="M6" s="125"/>
      <c r="N6" s="125"/>
      <c r="O6" s="125"/>
      <c r="P6" s="125"/>
      <c r="Q6" s="125"/>
      <c r="R6" s="125"/>
      <c r="S6" s="125"/>
      <c r="T6" s="125"/>
      <c r="U6" s="125"/>
      <c r="V6" s="125"/>
    </row>
    <row r="7" spans="1:22" ht="12">
      <c r="A7" s="175">
        <v>45779</v>
      </c>
      <c r="B7" s="115" t="s">
        <v>5536</v>
      </c>
      <c r="C7" s="176" t="s">
        <v>5172</v>
      </c>
      <c r="D7" s="151">
        <v>1</v>
      </c>
      <c r="E7" s="117"/>
      <c r="F7" s="118">
        <f t="shared" si="0"/>
        <v>0</v>
      </c>
      <c r="G7" s="125"/>
      <c r="H7" s="125"/>
      <c r="I7" s="125"/>
      <c r="J7" s="125"/>
      <c r="K7" s="125"/>
      <c r="L7" s="125"/>
      <c r="M7" s="125"/>
      <c r="N7" s="125"/>
      <c r="O7" s="125"/>
      <c r="P7" s="125"/>
      <c r="Q7" s="125"/>
      <c r="R7" s="125"/>
      <c r="S7" s="125"/>
      <c r="T7" s="125"/>
      <c r="U7" s="125"/>
      <c r="V7" s="125"/>
    </row>
    <row r="8" spans="1:22" ht="12">
      <c r="A8" s="175">
        <v>45810</v>
      </c>
      <c r="B8" s="115" t="s">
        <v>5537</v>
      </c>
      <c r="C8" s="176" t="s">
        <v>5172</v>
      </c>
      <c r="D8" s="151">
        <v>1</v>
      </c>
      <c r="E8" s="117"/>
      <c r="F8" s="118">
        <f t="shared" si="0"/>
        <v>0</v>
      </c>
      <c r="G8" s="125"/>
      <c r="H8" s="125"/>
      <c r="I8" s="125"/>
      <c r="J8" s="125"/>
      <c r="K8" s="125"/>
      <c r="L8" s="125"/>
      <c r="M8" s="125"/>
      <c r="N8" s="125"/>
      <c r="O8" s="125"/>
      <c r="P8" s="125"/>
      <c r="Q8" s="125"/>
      <c r="R8" s="125"/>
      <c r="S8" s="125"/>
      <c r="T8" s="125"/>
      <c r="U8" s="125"/>
      <c r="V8" s="125"/>
    </row>
    <row r="9" spans="1:22" ht="12">
      <c r="A9" s="175">
        <v>45840</v>
      </c>
      <c r="B9" s="115" t="s">
        <v>5538</v>
      </c>
      <c r="C9" s="176" t="s">
        <v>5172</v>
      </c>
      <c r="D9" s="151">
        <v>1</v>
      </c>
      <c r="E9" s="117"/>
      <c r="F9" s="118">
        <f t="shared" si="0"/>
        <v>0</v>
      </c>
      <c r="G9" s="125"/>
      <c r="H9" s="125"/>
      <c r="I9" s="125"/>
      <c r="J9" s="125"/>
      <c r="K9" s="125"/>
      <c r="L9" s="125"/>
      <c r="M9" s="125"/>
      <c r="N9" s="125"/>
      <c r="O9" s="125"/>
      <c r="P9" s="125"/>
      <c r="Q9" s="125"/>
      <c r="R9" s="125"/>
      <c r="S9" s="125"/>
      <c r="T9" s="125"/>
      <c r="U9" s="125"/>
      <c r="V9" s="125"/>
    </row>
    <row r="10" spans="1:22" ht="12">
      <c r="A10" s="175">
        <v>45871</v>
      </c>
      <c r="B10" s="124" t="s">
        <v>5539</v>
      </c>
      <c r="C10" s="176" t="s">
        <v>5172</v>
      </c>
      <c r="D10" s="151">
        <v>1</v>
      </c>
      <c r="E10" s="117"/>
      <c r="F10" s="118">
        <f t="shared" si="0"/>
        <v>0</v>
      </c>
      <c r="G10" s="125"/>
      <c r="H10" s="125"/>
      <c r="I10" s="125"/>
      <c r="J10" s="125"/>
      <c r="K10" s="125"/>
      <c r="L10" s="125"/>
      <c r="M10" s="125"/>
      <c r="N10" s="125"/>
      <c r="O10" s="125"/>
      <c r="P10" s="125"/>
      <c r="Q10" s="125"/>
      <c r="R10" s="125"/>
      <c r="S10" s="125"/>
      <c r="T10" s="125"/>
      <c r="U10" s="125"/>
      <c r="V10" s="125"/>
    </row>
    <row r="11" spans="1:22" ht="12">
      <c r="A11" s="175">
        <v>45902</v>
      </c>
      <c r="B11" s="124" t="s">
        <v>5540</v>
      </c>
      <c r="C11" s="176" t="s">
        <v>5172</v>
      </c>
      <c r="D11" s="151">
        <v>420</v>
      </c>
      <c r="E11" s="117"/>
      <c r="F11" s="118">
        <f t="shared" si="0"/>
        <v>0</v>
      </c>
      <c r="G11" s="125"/>
      <c r="H11" s="125"/>
      <c r="I11" s="125"/>
      <c r="J11" s="125"/>
      <c r="K11" s="125"/>
      <c r="L11" s="125"/>
      <c r="M11" s="125"/>
      <c r="N11" s="125"/>
      <c r="O11" s="125"/>
      <c r="P11" s="125"/>
      <c r="Q11" s="125"/>
      <c r="R11" s="125"/>
      <c r="S11" s="125"/>
      <c r="T11" s="125"/>
      <c r="U11" s="125"/>
      <c r="V11" s="125"/>
    </row>
    <row r="12" spans="1:22" ht="12">
      <c r="A12" s="175">
        <v>45932</v>
      </c>
      <c r="B12" s="124" t="s">
        <v>5541</v>
      </c>
      <c r="C12" s="176" t="s">
        <v>5172</v>
      </c>
      <c r="D12" s="151">
        <v>1</v>
      </c>
      <c r="E12" s="117"/>
      <c r="F12" s="118">
        <f t="shared" si="0"/>
        <v>0</v>
      </c>
      <c r="G12" s="125"/>
      <c r="H12" s="125"/>
      <c r="I12" s="125"/>
      <c r="J12" s="125"/>
      <c r="K12" s="125"/>
      <c r="L12" s="125"/>
      <c r="M12" s="125"/>
      <c r="N12" s="125"/>
      <c r="O12" s="125"/>
      <c r="P12" s="125"/>
      <c r="Q12" s="125"/>
      <c r="R12" s="125"/>
      <c r="S12" s="125"/>
      <c r="T12" s="125"/>
      <c r="U12" s="125"/>
      <c r="V12" s="125"/>
    </row>
    <row r="13" spans="1:22" ht="12">
      <c r="A13" s="175">
        <v>45963</v>
      </c>
      <c r="B13" s="124" t="s">
        <v>5542</v>
      </c>
      <c r="C13" s="174" t="s">
        <v>5172</v>
      </c>
      <c r="D13" s="151">
        <v>1</v>
      </c>
      <c r="E13" s="117"/>
      <c r="F13" s="118">
        <f t="shared" si="0"/>
        <v>0</v>
      </c>
      <c r="G13" s="125"/>
      <c r="H13" s="125"/>
      <c r="I13" s="125"/>
      <c r="J13" s="125"/>
      <c r="K13" s="125"/>
      <c r="L13" s="125"/>
      <c r="M13" s="125"/>
      <c r="N13" s="125"/>
      <c r="O13" s="125"/>
      <c r="P13" s="125"/>
      <c r="Q13" s="125"/>
      <c r="R13" s="125"/>
      <c r="S13" s="125"/>
      <c r="T13" s="125"/>
      <c r="U13" s="125"/>
      <c r="V13" s="125"/>
    </row>
    <row r="14" spans="1:22" ht="12">
      <c r="A14" s="175">
        <v>45993</v>
      </c>
      <c r="B14" s="124" t="s">
        <v>5543</v>
      </c>
      <c r="C14" s="176" t="s">
        <v>5172</v>
      </c>
      <c r="D14" s="151">
        <v>6</v>
      </c>
      <c r="E14" s="117"/>
      <c r="F14" s="118">
        <f t="shared" si="0"/>
        <v>0</v>
      </c>
      <c r="G14" s="125"/>
      <c r="H14" s="125"/>
      <c r="I14" s="125"/>
      <c r="J14" s="125"/>
      <c r="K14" s="125"/>
      <c r="L14" s="125"/>
      <c r="M14" s="125"/>
      <c r="N14" s="125"/>
      <c r="O14" s="125"/>
      <c r="P14" s="125"/>
      <c r="Q14" s="125"/>
      <c r="R14" s="125"/>
      <c r="S14" s="125"/>
      <c r="T14" s="125"/>
      <c r="U14" s="125"/>
      <c r="V14" s="125"/>
    </row>
    <row r="15" spans="1:22" ht="12">
      <c r="A15" s="175">
        <v>46024</v>
      </c>
      <c r="B15" s="124" t="s">
        <v>5544</v>
      </c>
      <c r="C15" s="176" t="s">
        <v>5172</v>
      </c>
      <c r="D15" s="151">
        <v>2</v>
      </c>
      <c r="E15" s="117"/>
      <c r="F15" s="118">
        <f t="shared" si="0"/>
        <v>0</v>
      </c>
      <c r="G15" s="125"/>
      <c r="H15" s="125"/>
      <c r="I15" s="125"/>
      <c r="J15" s="125"/>
      <c r="K15" s="125"/>
      <c r="L15" s="125"/>
      <c r="M15" s="125"/>
      <c r="N15" s="125"/>
      <c r="O15" s="125"/>
      <c r="P15" s="125"/>
      <c r="Q15" s="125"/>
      <c r="R15" s="125"/>
      <c r="S15" s="125"/>
      <c r="T15" s="125"/>
      <c r="U15" s="125"/>
      <c r="V15" s="125"/>
    </row>
    <row r="16" spans="1:22" ht="12">
      <c r="A16" s="175">
        <v>46055</v>
      </c>
      <c r="B16" s="124" t="s">
        <v>5545</v>
      </c>
      <c r="C16" s="176" t="s">
        <v>5172</v>
      </c>
      <c r="D16" s="151">
        <v>1</v>
      </c>
      <c r="E16" s="117"/>
      <c r="F16" s="118">
        <f t="shared" si="0"/>
        <v>0</v>
      </c>
      <c r="G16" s="125"/>
      <c r="H16" s="125"/>
      <c r="I16" s="125"/>
      <c r="J16" s="125"/>
      <c r="K16" s="125"/>
      <c r="L16" s="125"/>
      <c r="M16" s="125"/>
      <c r="N16" s="125"/>
      <c r="O16" s="125"/>
      <c r="P16" s="125"/>
      <c r="Q16" s="125"/>
      <c r="R16" s="125"/>
      <c r="S16" s="125"/>
      <c r="T16" s="125"/>
      <c r="U16" s="125"/>
      <c r="V16" s="125"/>
    </row>
    <row r="17" spans="1:22" ht="12">
      <c r="A17" s="175">
        <v>46083</v>
      </c>
      <c r="B17" s="124" t="s">
        <v>5546</v>
      </c>
      <c r="C17" s="176" t="s">
        <v>5172</v>
      </c>
      <c r="D17" s="151">
        <v>1</v>
      </c>
      <c r="E17" s="117"/>
      <c r="F17" s="118">
        <f t="shared" si="0"/>
        <v>0</v>
      </c>
      <c r="G17" s="125"/>
      <c r="H17" s="125"/>
      <c r="I17" s="125"/>
      <c r="J17" s="125"/>
      <c r="K17" s="125"/>
      <c r="L17" s="125"/>
      <c r="M17" s="125"/>
      <c r="N17" s="125"/>
      <c r="O17" s="125"/>
      <c r="P17" s="125"/>
      <c r="Q17" s="125"/>
      <c r="R17" s="125"/>
      <c r="S17" s="125"/>
      <c r="T17" s="125"/>
      <c r="U17" s="125"/>
      <c r="V17" s="125"/>
    </row>
    <row r="18" spans="1:22" ht="12">
      <c r="A18" s="175">
        <v>46114</v>
      </c>
      <c r="B18" s="124" t="s">
        <v>5547</v>
      </c>
      <c r="C18" s="176" t="s">
        <v>5172</v>
      </c>
      <c r="D18" s="151">
        <v>1</v>
      </c>
      <c r="E18" s="117"/>
      <c r="F18" s="118">
        <f t="shared" si="0"/>
        <v>0</v>
      </c>
      <c r="G18" s="125"/>
      <c r="H18" s="125"/>
      <c r="I18" s="125"/>
      <c r="J18" s="125"/>
      <c r="K18" s="125"/>
      <c r="L18" s="125"/>
      <c r="M18" s="125"/>
      <c r="N18" s="125"/>
      <c r="O18" s="125"/>
      <c r="P18" s="125"/>
      <c r="Q18" s="125"/>
      <c r="R18" s="125"/>
      <c r="S18" s="125"/>
      <c r="T18" s="125"/>
      <c r="U18" s="125"/>
      <c r="V18" s="125"/>
    </row>
    <row r="19" spans="1:22" ht="12">
      <c r="A19" s="175">
        <v>46144</v>
      </c>
      <c r="B19" s="124" t="s">
        <v>5548</v>
      </c>
      <c r="C19" s="176" t="s">
        <v>5172</v>
      </c>
      <c r="D19" s="151">
        <v>2</v>
      </c>
      <c r="E19" s="117"/>
      <c r="F19" s="118">
        <f t="shared" si="0"/>
        <v>0</v>
      </c>
      <c r="G19" s="125"/>
      <c r="H19" s="125"/>
      <c r="I19" s="125"/>
      <c r="J19" s="125"/>
      <c r="K19" s="125"/>
      <c r="L19" s="125"/>
      <c r="M19" s="125"/>
      <c r="N19" s="125"/>
      <c r="O19" s="125"/>
      <c r="P19" s="125"/>
      <c r="Q19" s="125"/>
      <c r="R19" s="125"/>
      <c r="S19" s="125"/>
      <c r="T19" s="125"/>
      <c r="U19" s="125"/>
      <c r="V19" s="125"/>
    </row>
    <row r="20" spans="1:22" ht="24">
      <c r="A20" s="175">
        <v>46175</v>
      </c>
      <c r="B20" s="124" t="s">
        <v>5549</v>
      </c>
      <c r="C20" s="176" t="s">
        <v>5172</v>
      </c>
      <c r="D20" s="151">
        <v>2</v>
      </c>
      <c r="E20" s="117"/>
      <c r="F20" s="118">
        <f t="shared" si="0"/>
        <v>0</v>
      </c>
      <c r="G20" s="125"/>
      <c r="H20" s="125"/>
      <c r="I20" s="125"/>
      <c r="J20" s="125"/>
      <c r="K20" s="125"/>
      <c r="L20" s="125"/>
      <c r="M20" s="125"/>
      <c r="N20" s="125"/>
      <c r="O20" s="125"/>
      <c r="P20" s="125"/>
      <c r="Q20" s="125"/>
      <c r="R20" s="125"/>
      <c r="S20" s="125"/>
      <c r="T20" s="125"/>
      <c r="U20" s="125"/>
      <c r="V20" s="125"/>
    </row>
    <row r="21" spans="1:22" ht="12">
      <c r="A21" s="175">
        <v>46205</v>
      </c>
      <c r="B21" s="124" t="s">
        <v>5550</v>
      </c>
      <c r="C21" s="176" t="s">
        <v>5170</v>
      </c>
      <c r="D21" s="151">
        <v>1</v>
      </c>
      <c r="E21" s="117"/>
      <c r="F21" s="118">
        <f t="shared" si="0"/>
        <v>0</v>
      </c>
      <c r="G21" s="125"/>
      <c r="H21" s="125"/>
      <c r="I21" s="125"/>
      <c r="J21" s="125"/>
      <c r="K21" s="125"/>
      <c r="L21" s="125"/>
      <c r="M21" s="125"/>
      <c r="N21" s="125"/>
      <c r="O21" s="125"/>
      <c r="P21" s="125"/>
      <c r="Q21" s="125"/>
      <c r="R21" s="125"/>
      <c r="S21" s="125"/>
      <c r="T21" s="125"/>
      <c r="U21" s="125"/>
      <c r="V21" s="125"/>
    </row>
    <row r="22" spans="1:22" ht="12">
      <c r="A22" s="175">
        <v>46236</v>
      </c>
      <c r="B22" s="124" t="s">
        <v>5551</v>
      </c>
      <c r="C22" s="176" t="s">
        <v>5170</v>
      </c>
      <c r="D22" s="151">
        <v>1</v>
      </c>
      <c r="E22" s="117"/>
      <c r="F22" s="118">
        <f t="shared" si="0"/>
        <v>0</v>
      </c>
      <c r="G22" s="125"/>
      <c r="H22" s="125"/>
      <c r="I22" s="125"/>
      <c r="J22" s="125"/>
      <c r="K22" s="125"/>
      <c r="L22" s="125"/>
      <c r="M22" s="125"/>
      <c r="N22" s="125"/>
      <c r="O22" s="125"/>
      <c r="P22" s="125"/>
      <c r="Q22" s="125"/>
      <c r="R22" s="125"/>
      <c r="S22" s="125"/>
      <c r="T22" s="125"/>
      <c r="U22" s="125"/>
      <c r="V22" s="125"/>
    </row>
    <row r="23" spans="1:22" ht="12">
      <c r="A23" s="175">
        <v>46237</v>
      </c>
      <c r="B23" s="124" t="s">
        <v>5552</v>
      </c>
      <c r="C23" s="176" t="s">
        <v>5170</v>
      </c>
      <c r="D23" s="151">
        <v>1</v>
      </c>
      <c r="E23" s="117"/>
      <c r="F23" s="118">
        <f t="shared" si="0"/>
        <v>0</v>
      </c>
      <c r="G23" s="125"/>
      <c r="H23" s="125"/>
      <c r="I23" s="125"/>
      <c r="J23" s="125"/>
      <c r="K23" s="125"/>
      <c r="L23" s="125"/>
      <c r="M23" s="125"/>
      <c r="N23" s="125"/>
      <c r="O23" s="125"/>
      <c r="P23" s="125"/>
      <c r="Q23" s="125"/>
      <c r="R23" s="125"/>
      <c r="S23" s="125"/>
      <c r="T23" s="125"/>
      <c r="U23" s="125"/>
      <c r="V23" s="125"/>
    </row>
    <row r="24" spans="1:22" ht="31.5" customHeight="1">
      <c r="A24" s="125"/>
      <c r="B24" s="125"/>
      <c r="C24" s="125"/>
      <c r="D24" s="125"/>
      <c r="E24" s="170" t="s">
        <v>4362</v>
      </c>
      <c r="F24" s="171">
        <f>SUM(F3:F23)</f>
        <v>0</v>
      </c>
      <c r="G24" s="125"/>
      <c r="H24" s="125"/>
      <c r="I24" s="125"/>
      <c r="J24" s="125"/>
      <c r="K24" s="125"/>
      <c r="L24" s="125"/>
      <c r="M24" s="125"/>
      <c r="N24" s="125"/>
      <c r="O24" s="125"/>
      <c r="P24" s="125"/>
      <c r="Q24" s="125"/>
      <c r="R24" s="125"/>
      <c r="S24" s="125"/>
      <c r="T24" s="125"/>
      <c r="U24" s="125"/>
      <c r="V24" s="125"/>
    </row>
    <row r="25" spans="1:22" ht="12">
      <c r="A25" s="125"/>
      <c r="B25" s="125"/>
      <c r="C25" s="125"/>
      <c r="D25" s="125"/>
      <c r="E25" s="170" t="s">
        <v>4363</v>
      </c>
      <c r="F25" s="171">
        <f>F24*19%</f>
        <v>0</v>
      </c>
      <c r="G25" s="125"/>
      <c r="H25" s="125"/>
      <c r="I25" s="125"/>
      <c r="J25" s="125"/>
      <c r="K25" s="125"/>
      <c r="L25" s="125"/>
      <c r="M25" s="125"/>
      <c r="N25" s="125"/>
      <c r="O25" s="125"/>
      <c r="P25" s="125"/>
      <c r="Q25" s="125"/>
      <c r="R25" s="125"/>
      <c r="S25" s="125"/>
      <c r="T25" s="125"/>
      <c r="U25" s="125"/>
      <c r="V25" s="125"/>
    </row>
    <row r="26" spans="1:22" ht="12">
      <c r="A26" s="125"/>
      <c r="B26" s="125"/>
      <c r="C26" s="125"/>
      <c r="D26" s="125"/>
      <c r="E26" s="170" t="s">
        <v>4364</v>
      </c>
      <c r="F26" s="171">
        <f>F24+F25</f>
        <v>0</v>
      </c>
      <c r="G26" s="125"/>
      <c r="H26" s="125"/>
      <c r="I26" s="125"/>
      <c r="J26" s="125"/>
      <c r="K26" s="125"/>
      <c r="L26" s="125"/>
      <c r="M26" s="125"/>
      <c r="N26" s="125"/>
      <c r="O26" s="125"/>
      <c r="P26" s="125"/>
      <c r="Q26" s="125"/>
      <c r="R26" s="125"/>
      <c r="S26" s="125"/>
      <c r="T26" s="125"/>
      <c r="U26" s="125"/>
      <c r="V26" s="125"/>
    </row>
    <row r="27" spans="1:22" ht="12">
      <c r="A27" s="125"/>
      <c r="B27" s="125"/>
      <c r="C27" s="125"/>
      <c r="D27" s="125"/>
      <c r="E27" s="125"/>
      <c r="F27" s="125"/>
      <c r="G27" s="125"/>
      <c r="H27" s="125"/>
      <c r="I27" s="125"/>
      <c r="J27" s="125"/>
      <c r="K27" s="125"/>
      <c r="L27" s="125"/>
      <c r="M27" s="125"/>
      <c r="N27" s="125"/>
      <c r="O27" s="125"/>
      <c r="P27" s="125"/>
      <c r="Q27" s="125"/>
      <c r="R27" s="125"/>
      <c r="S27" s="125"/>
      <c r="T27" s="125"/>
      <c r="U27" s="125"/>
      <c r="V27" s="125"/>
    </row>
    <row r="28" spans="1:22" ht="12">
      <c r="A28" s="125"/>
      <c r="B28" s="125"/>
      <c r="C28" s="125"/>
      <c r="D28" s="125"/>
      <c r="E28" s="125"/>
      <c r="F28" s="125"/>
      <c r="G28" s="125"/>
      <c r="H28" s="125"/>
      <c r="I28" s="125"/>
      <c r="J28" s="125"/>
      <c r="K28" s="125"/>
      <c r="L28" s="125"/>
      <c r="M28" s="125"/>
      <c r="N28" s="125"/>
      <c r="O28" s="125"/>
      <c r="P28" s="125"/>
      <c r="Q28" s="125"/>
      <c r="R28" s="125"/>
      <c r="S28" s="125"/>
      <c r="T28" s="125"/>
      <c r="U28" s="125"/>
      <c r="V28" s="125"/>
    </row>
    <row r="29" spans="1:22" ht="12">
      <c r="A29" s="125"/>
      <c r="B29" s="125"/>
      <c r="C29" s="125"/>
      <c r="D29" s="125"/>
      <c r="E29" s="125"/>
      <c r="F29" s="125"/>
      <c r="G29" s="125"/>
      <c r="H29" s="125"/>
      <c r="I29" s="125"/>
      <c r="J29" s="125"/>
      <c r="K29" s="125"/>
      <c r="L29" s="125"/>
      <c r="M29" s="125"/>
      <c r="N29" s="125"/>
      <c r="O29" s="125"/>
      <c r="P29" s="125"/>
      <c r="Q29" s="125"/>
      <c r="R29" s="125"/>
      <c r="S29" s="125"/>
      <c r="T29" s="125"/>
      <c r="U29" s="125"/>
      <c r="V29" s="125"/>
    </row>
    <row r="30" spans="1:22" ht="12">
      <c r="A30" s="125"/>
      <c r="B30" s="125"/>
      <c r="C30" s="125"/>
      <c r="D30" s="125"/>
      <c r="E30" s="125"/>
      <c r="F30" s="125"/>
      <c r="G30" s="125"/>
      <c r="H30" s="125"/>
      <c r="I30" s="125"/>
      <c r="J30" s="125"/>
      <c r="K30" s="125"/>
      <c r="L30" s="125"/>
      <c r="M30" s="125"/>
      <c r="N30" s="125"/>
      <c r="O30" s="125"/>
      <c r="P30" s="125"/>
      <c r="Q30" s="125"/>
      <c r="R30" s="125"/>
      <c r="S30" s="125"/>
      <c r="T30" s="125"/>
      <c r="U30" s="125"/>
      <c r="V30" s="125"/>
    </row>
    <row r="31" spans="1:22" ht="12">
      <c r="A31" s="125"/>
      <c r="B31" s="125"/>
      <c r="C31" s="125"/>
      <c r="D31" s="125"/>
      <c r="E31" s="125"/>
      <c r="F31" s="125"/>
      <c r="G31" s="125"/>
      <c r="H31" s="125"/>
      <c r="I31" s="125"/>
      <c r="J31" s="125"/>
      <c r="K31" s="125"/>
      <c r="L31" s="125"/>
      <c r="M31" s="125"/>
      <c r="N31" s="125"/>
      <c r="O31" s="125"/>
      <c r="P31" s="125"/>
      <c r="Q31" s="125"/>
      <c r="R31" s="125"/>
      <c r="S31" s="125"/>
      <c r="T31" s="125"/>
      <c r="U31" s="125"/>
      <c r="V31" s="125"/>
    </row>
    <row r="32" spans="1:22" ht="12">
      <c r="A32" s="125"/>
      <c r="B32" s="125"/>
      <c r="C32" s="125"/>
      <c r="D32" s="125"/>
      <c r="E32" s="125"/>
      <c r="F32" s="125"/>
      <c r="G32" s="125"/>
      <c r="H32" s="125"/>
      <c r="I32" s="125"/>
      <c r="J32" s="125"/>
      <c r="K32" s="125"/>
      <c r="L32" s="125"/>
      <c r="M32" s="125"/>
      <c r="N32" s="125"/>
      <c r="O32" s="125"/>
      <c r="P32" s="125"/>
      <c r="Q32" s="125"/>
      <c r="R32" s="125"/>
      <c r="S32" s="125"/>
      <c r="T32" s="125"/>
      <c r="U32" s="125"/>
      <c r="V32" s="125"/>
    </row>
    <row r="33" spans="1:22" ht="12">
      <c r="A33" s="125"/>
      <c r="B33" s="125"/>
      <c r="C33" s="125"/>
      <c r="D33" s="125"/>
      <c r="E33" s="125"/>
      <c r="F33" s="125"/>
      <c r="G33" s="125"/>
      <c r="H33" s="125"/>
      <c r="I33" s="125"/>
      <c r="J33" s="125"/>
      <c r="K33" s="125"/>
      <c r="L33" s="125"/>
      <c r="M33" s="125"/>
      <c r="N33" s="125"/>
      <c r="O33" s="125"/>
      <c r="P33" s="125"/>
      <c r="Q33" s="125"/>
      <c r="R33" s="125"/>
      <c r="S33" s="125"/>
      <c r="T33" s="125"/>
      <c r="U33" s="125"/>
      <c r="V33" s="125"/>
    </row>
    <row r="34" spans="1:22" ht="12">
      <c r="A34" s="125"/>
      <c r="B34" s="125"/>
      <c r="C34" s="125"/>
      <c r="D34" s="125"/>
      <c r="E34" s="125"/>
      <c r="F34" s="125"/>
      <c r="G34" s="125"/>
      <c r="H34" s="125"/>
      <c r="I34" s="125"/>
      <c r="J34" s="125"/>
      <c r="K34" s="125"/>
      <c r="L34" s="125"/>
      <c r="M34" s="125"/>
      <c r="N34" s="125"/>
      <c r="O34" s="125"/>
      <c r="P34" s="125"/>
      <c r="Q34" s="125"/>
      <c r="R34" s="125"/>
      <c r="S34" s="125"/>
      <c r="T34" s="125"/>
      <c r="U34" s="125"/>
      <c r="V34" s="125"/>
    </row>
    <row r="35" spans="1:22" ht="12">
      <c r="A35" s="125"/>
      <c r="B35" s="125"/>
      <c r="C35" s="125"/>
      <c r="D35" s="125"/>
      <c r="E35" s="125"/>
      <c r="F35" s="125"/>
      <c r="G35" s="125"/>
      <c r="H35" s="125"/>
      <c r="I35" s="125"/>
      <c r="J35" s="125"/>
      <c r="K35" s="125"/>
      <c r="L35" s="125"/>
      <c r="M35" s="125"/>
      <c r="N35" s="125"/>
      <c r="O35" s="125"/>
      <c r="P35" s="125"/>
      <c r="Q35" s="125"/>
      <c r="R35" s="125"/>
      <c r="S35" s="125"/>
      <c r="T35" s="125"/>
      <c r="U35" s="125"/>
      <c r="V35" s="125"/>
    </row>
    <row r="36" spans="1:22" ht="12">
      <c r="A36" s="125"/>
      <c r="B36" s="125"/>
      <c r="C36" s="125"/>
      <c r="D36" s="125"/>
      <c r="E36" s="125"/>
      <c r="F36" s="125"/>
      <c r="G36" s="125"/>
      <c r="H36" s="125"/>
      <c r="I36" s="125"/>
      <c r="J36" s="125"/>
      <c r="K36" s="125"/>
      <c r="L36" s="125"/>
      <c r="M36" s="125"/>
      <c r="N36" s="125"/>
      <c r="O36" s="125"/>
      <c r="P36" s="125"/>
      <c r="Q36" s="125"/>
      <c r="R36" s="125"/>
      <c r="S36" s="125"/>
      <c r="T36" s="125"/>
      <c r="U36" s="125"/>
      <c r="V36" s="125"/>
    </row>
    <row r="37" spans="1:22" ht="12">
      <c r="A37" s="125"/>
      <c r="B37" s="125"/>
      <c r="C37" s="125"/>
      <c r="D37" s="125"/>
      <c r="E37" s="125"/>
      <c r="F37" s="125"/>
      <c r="G37" s="125"/>
      <c r="H37" s="125"/>
      <c r="I37" s="125"/>
      <c r="J37" s="125"/>
      <c r="K37" s="125"/>
      <c r="L37" s="125"/>
      <c r="M37" s="125"/>
      <c r="N37" s="125"/>
      <c r="O37" s="125"/>
      <c r="P37" s="125"/>
      <c r="Q37" s="125"/>
      <c r="R37" s="125"/>
      <c r="S37" s="125"/>
      <c r="T37" s="125"/>
      <c r="U37" s="125"/>
      <c r="V37" s="125"/>
    </row>
    <row r="38" spans="1:22" ht="12">
      <c r="A38" s="125"/>
      <c r="B38" s="125"/>
      <c r="C38" s="125"/>
      <c r="D38" s="125"/>
      <c r="E38" s="125"/>
      <c r="F38" s="125"/>
      <c r="G38" s="125"/>
      <c r="H38" s="125"/>
      <c r="I38" s="125"/>
      <c r="J38" s="125"/>
      <c r="K38" s="125"/>
      <c r="L38" s="125"/>
      <c r="M38" s="125"/>
      <c r="N38" s="125"/>
      <c r="O38" s="125"/>
      <c r="P38" s="125"/>
      <c r="Q38" s="125"/>
      <c r="R38" s="125"/>
      <c r="S38" s="125"/>
      <c r="T38" s="125"/>
      <c r="U38" s="125"/>
      <c r="V38" s="125"/>
    </row>
    <row r="39" spans="1:22" ht="12">
      <c r="A39" s="125"/>
      <c r="B39" s="125"/>
      <c r="C39" s="125"/>
      <c r="D39" s="125"/>
      <c r="E39" s="125"/>
      <c r="F39" s="125"/>
      <c r="G39" s="125"/>
      <c r="H39" s="125"/>
      <c r="I39" s="125"/>
      <c r="J39" s="125"/>
      <c r="K39" s="125"/>
      <c r="L39" s="125"/>
      <c r="M39" s="125"/>
      <c r="N39" s="125"/>
      <c r="O39" s="125"/>
      <c r="P39" s="125"/>
      <c r="Q39" s="125"/>
      <c r="R39" s="125"/>
      <c r="S39" s="125"/>
      <c r="T39" s="125"/>
      <c r="U39" s="125"/>
      <c r="V39" s="125"/>
    </row>
    <row r="40" spans="1:22" ht="12">
      <c r="A40" s="125"/>
      <c r="B40" s="125"/>
      <c r="C40" s="125"/>
      <c r="D40" s="125"/>
      <c r="E40" s="125"/>
      <c r="F40" s="125"/>
      <c r="G40" s="125"/>
      <c r="H40" s="125"/>
      <c r="I40" s="125"/>
      <c r="J40" s="125"/>
      <c r="K40" s="125"/>
      <c r="L40" s="125"/>
      <c r="M40" s="125"/>
      <c r="N40" s="125"/>
      <c r="O40" s="125"/>
      <c r="P40" s="125"/>
      <c r="Q40" s="125"/>
      <c r="R40" s="125"/>
      <c r="S40" s="125"/>
      <c r="T40" s="125"/>
      <c r="U40" s="125"/>
      <c r="V40" s="125"/>
    </row>
    <row r="41" spans="1:22" ht="12">
      <c r="A41" s="125"/>
      <c r="B41" s="125"/>
      <c r="C41" s="125"/>
      <c r="D41" s="125"/>
      <c r="E41" s="125"/>
      <c r="F41" s="125"/>
      <c r="G41" s="125"/>
      <c r="H41" s="125"/>
      <c r="I41" s="125"/>
      <c r="J41" s="125"/>
      <c r="K41" s="125"/>
      <c r="L41" s="125"/>
      <c r="M41" s="125"/>
      <c r="N41" s="125"/>
      <c r="O41" s="125"/>
      <c r="P41" s="125"/>
      <c r="Q41" s="125"/>
      <c r="R41" s="125"/>
      <c r="S41" s="125"/>
      <c r="T41" s="125"/>
      <c r="U41" s="125"/>
      <c r="V41" s="125"/>
    </row>
    <row r="42" spans="1:22" ht="12">
      <c r="A42" s="125"/>
      <c r="B42" s="125"/>
      <c r="C42" s="125"/>
      <c r="D42" s="125"/>
      <c r="E42" s="125"/>
      <c r="F42" s="125"/>
      <c r="G42" s="125"/>
      <c r="H42" s="125"/>
      <c r="I42" s="125"/>
      <c r="J42" s="125"/>
      <c r="K42" s="125"/>
      <c r="L42" s="125"/>
      <c r="M42" s="125"/>
      <c r="N42" s="125"/>
      <c r="O42" s="125"/>
      <c r="P42" s="125"/>
      <c r="Q42" s="125"/>
      <c r="R42" s="125"/>
      <c r="S42" s="125"/>
      <c r="T42" s="125"/>
      <c r="U42" s="125"/>
      <c r="V42" s="125"/>
    </row>
    <row r="43" spans="1:22" ht="12">
      <c r="A43" s="125"/>
      <c r="B43" s="125"/>
      <c r="C43" s="125"/>
      <c r="D43" s="125"/>
      <c r="E43" s="125"/>
      <c r="F43" s="125"/>
      <c r="G43" s="125"/>
      <c r="H43" s="125"/>
      <c r="I43" s="125"/>
      <c r="J43" s="125"/>
      <c r="K43" s="125"/>
      <c r="L43" s="125"/>
      <c r="M43" s="125"/>
      <c r="N43" s="125"/>
      <c r="O43" s="125"/>
      <c r="P43" s="125"/>
      <c r="Q43" s="125"/>
      <c r="R43" s="125"/>
      <c r="S43" s="125"/>
      <c r="T43" s="125"/>
      <c r="U43" s="125"/>
      <c r="V43" s="125"/>
    </row>
    <row r="44" spans="1:22" ht="12">
      <c r="A44" s="125"/>
      <c r="B44" s="125"/>
      <c r="C44" s="125"/>
      <c r="D44" s="125"/>
      <c r="E44" s="125"/>
      <c r="F44" s="125"/>
      <c r="G44" s="125"/>
      <c r="H44" s="125"/>
      <c r="I44" s="125"/>
      <c r="J44" s="125"/>
      <c r="K44" s="125"/>
      <c r="L44" s="125"/>
      <c r="M44" s="125"/>
      <c r="N44" s="125"/>
      <c r="O44" s="125"/>
      <c r="P44" s="125"/>
      <c r="Q44" s="125"/>
      <c r="R44" s="125"/>
      <c r="S44" s="125"/>
      <c r="T44" s="125"/>
      <c r="U44" s="125"/>
      <c r="V44" s="125"/>
    </row>
    <row r="45" spans="1:22" ht="12">
      <c r="A45" s="125"/>
      <c r="B45" s="125"/>
      <c r="C45" s="125"/>
      <c r="D45" s="125"/>
      <c r="E45" s="125"/>
      <c r="F45" s="125"/>
      <c r="G45" s="125"/>
      <c r="H45" s="125"/>
      <c r="I45" s="125"/>
      <c r="J45" s="125"/>
      <c r="K45" s="125"/>
      <c r="L45" s="125"/>
      <c r="M45" s="125"/>
      <c r="N45" s="125"/>
      <c r="O45" s="125"/>
      <c r="P45" s="125"/>
      <c r="Q45" s="125"/>
      <c r="R45" s="125"/>
      <c r="S45" s="125"/>
      <c r="T45" s="125"/>
      <c r="U45" s="125"/>
      <c r="V45" s="125"/>
    </row>
    <row r="46" spans="1:22" ht="12">
      <c r="A46" s="125"/>
      <c r="B46" s="125"/>
      <c r="C46" s="125"/>
      <c r="D46" s="125"/>
      <c r="E46" s="125"/>
      <c r="F46" s="125"/>
      <c r="G46" s="125"/>
      <c r="H46" s="125"/>
      <c r="I46" s="125"/>
      <c r="J46" s="125"/>
      <c r="K46" s="125"/>
      <c r="L46" s="125"/>
      <c r="M46" s="125"/>
      <c r="N46" s="125"/>
      <c r="O46" s="125"/>
      <c r="P46" s="125"/>
      <c r="Q46" s="125"/>
      <c r="R46" s="125"/>
      <c r="S46" s="125"/>
      <c r="T46" s="125"/>
      <c r="U46" s="125"/>
      <c r="V46" s="125"/>
    </row>
    <row r="47" spans="1:22" ht="12">
      <c r="A47" s="125"/>
      <c r="B47" s="125"/>
      <c r="C47" s="125"/>
      <c r="D47" s="125"/>
      <c r="E47" s="125"/>
      <c r="F47" s="125"/>
      <c r="G47" s="125"/>
      <c r="H47" s="125"/>
      <c r="I47" s="125"/>
      <c r="J47" s="125"/>
      <c r="K47" s="125"/>
      <c r="L47" s="125"/>
      <c r="M47" s="125"/>
      <c r="N47" s="125"/>
      <c r="O47" s="125"/>
      <c r="P47" s="125"/>
      <c r="Q47" s="125"/>
      <c r="R47" s="125"/>
      <c r="S47" s="125"/>
      <c r="T47" s="125"/>
      <c r="U47" s="125"/>
      <c r="V47" s="125"/>
    </row>
    <row r="48" spans="1:22" ht="12">
      <c r="A48" s="125"/>
      <c r="B48" s="125"/>
      <c r="C48" s="125"/>
      <c r="D48" s="125"/>
      <c r="E48" s="125"/>
      <c r="F48" s="125"/>
      <c r="G48" s="125"/>
      <c r="H48" s="125"/>
      <c r="I48" s="125"/>
      <c r="J48" s="125"/>
      <c r="K48" s="125"/>
      <c r="L48" s="125"/>
      <c r="M48" s="125"/>
      <c r="N48" s="125"/>
      <c r="O48" s="125"/>
      <c r="P48" s="125"/>
      <c r="Q48" s="125"/>
      <c r="R48" s="125"/>
      <c r="S48" s="125"/>
      <c r="T48" s="125"/>
      <c r="U48" s="125"/>
      <c r="V48" s="125"/>
    </row>
    <row r="49" spans="1:22" ht="12">
      <c r="A49" s="125"/>
      <c r="B49" s="125"/>
      <c r="C49" s="125"/>
      <c r="D49" s="125"/>
      <c r="E49" s="125"/>
      <c r="F49" s="125"/>
      <c r="G49" s="125"/>
      <c r="H49" s="125"/>
      <c r="I49" s="125"/>
      <c r="J49" s="125"/>
      <c r="K49" s="125"/>
      <c r="L49" s="125"/>
      <c r="M49" s="125"/>
      <c r="N49" s="125"/>
      <c r="O49" s="125"/>
      <c r="P49" s="125"/>
      <c r="Q49" s="125"/>
      <c r="R49" s="125"/>
      <c r="S49" s="125"/>
      <c r="T49" s="125"/>
      <c r="U49" s="125"/>
      <c r="V49" s="125"/>
    </row>
    <row r="50" spans="1:22" ht="12">
      <c r="A50" s="125"/>
      <c r="B50" s="125"/>
      <c r="C50" s="125"/>
      <c r="D50" s="125"/>
      <c r="E50" s="125"/>
      <c r="F50" s="125"/>
      <c r="G50" s="125"/>
      <c r="H50" s="125"/>
      <c r="I50" s="125"/>
      <c r="J50" s="125"/>
      <c r="K50" s="125"/>
      <c r="L50" s="125"/>
      <c r="M50" s="125"/>
      <c r="N50" s="125"/>
      <c r="O50" s="125"/>
      <c r="P50" s="125"/>
      <c r="Q50" s="125"/>
      <c r="R50" s="125"/>
      <c r="S50" s="125"/>
      <c r="T50" s="125"/>
      <c r="U50" s="125"/>
      <c r="V50" s="125"/>
    </row>
    <row r="51" spans="1:22" ht="12">
      <c r="A51" s="125"/>
      <c r="B51" s="125"/>
      <c r="C51" s="125"/>
      <c r="D51" s="125"/>
      <c r="E51" s="125"/>
      <c r="F51" s="125"/>
      <c r="G51" s="125"/>
      <c r="H51" s="125"/>
      <c r="I51" s="125"/>
      <c r="J51" s="125"/>
      <c r="K51" s="125"/>
      <c r="L51" s="125"/>
      <c r="M51" s="125"/>
      <c r="N51" s="125"/>
      <c r="O51" s="125"/>
      <c r="P51" s="125"/>
      <c r="Q51" s="125"/>
      <c r="R51" s="125"/>
      <c r="S51" s="125"/>
      <c r="T51" s="125"/>
      <c r="U51" s="125"/>
      <c r="V51" s="125"/>
    </row>
    <row r="52" spans="1:22" ht="12">
      <c r="A52" s="125"/>
      <c r="B52" s="125"/>
      <c r="C52" s="125"/>
      <c r="D52" s="125"/>
      <c r="E52" s="125"/>
      <c r="F52" s="125"/>
      <c r="G52" s="125"/>
      <c r="H52" s="125"/>
      <c r="I52" s="125"/>
      <c r="J52" s="125"/>
      <c r="K52" s="125"/>
      <c r="L52" s="125"/>
      <c r="M52" s="125"/>
      <c r="N52" s="125"/>
      <c r="O52" s="125"/>
      <c r="P52" s="125"/>
      <c r="Q52" s="125"/>
      <c r="R52" s="125"/>
      <c r="S52" s="125"/>
      <c r="T52" s="125"/>
      <c r="U52" s="125"/>
      <c r="V52" s="125"/>
    </row>
    <row r="53" spans="1:22" ht="12">
      <c r="A53" s="125"/>
      <c r="B53" s="125"/>
      <c r="C53" s="125"/>
      <c r="D53" s="125"/>
      <c r="E53" s="125"/>
      <c r="F53" s="125"/>
      <c r="G53" s="125"/>
      <c r="H53" s="125"/>
      <c r="I53" s="125"/>
      <c r="J53" s="125"/>
      <c r="K53" s="125"/>
      <c r="L53" s="125"/>
      <c r="M53" s="125"/>
      <c r="N53" s="125"/>
      <c r="O53" s="125"/>
      <c r="P53" s="125"/>
      <c r="Q53" s="125"/>
      <c r="R53" s="125"/>
      <c r="S53" s="125"/>
      <c r="T53" s="125"/>
      <c r="U53" s="125"/>
      <c r="V53" s="125"/>
    </row>
    <row r="54" spans="1:22" ht="12">
      <c r="A54" s="125"/>
      <c r="B54" s="125"/>
      <c r="C54" s="125"/>
      <c r="D54" s="125"/>
      <c r="E54" s="125"/>
      <c r="F54" s="125"/>
      <c r="G54" s="125"/>
      <c r="H54" s="125"/>
      <c r="I54" s="125"/>
      <c r="J54" s="125"/>
      <c r="K54" s="125"/>
      <c r="L54" s="125"/>
      <c r="M54" s="125"/>
      <c r="N54" s="125"/>
      <c r="O54" s="125"/>
      <c r="P54" s="125"/>
      <c r="Q54" s="125"/>
      <c r="R54" s="125"/>
      <c r="S54" s="125"/>
      <c r="T54" s="125"/>
      <c r="U54" s="125"/>
      <c r="V54" s="125"/>
    </row>
    <row r="55" spans="1:22" ht="12">
      <c r="A55" s="125"/>
      <c r="B55" s="125"/>
      <c r="C55" s="125"/>
      <c r="D55" s="125"/>
      <c r="E55" s="125"/>
      <c r="F55" s="125"/>
      <c r="G55" s="125"/>
      <c r="H55" s="125"/>
      <c r="I55" s="125"/>
      <c r="J55" s="125"/>
      <c r="K55" s="125"/>
      <c r="L55" s="125"/>
      <c r="M55" s="125"/>
      <c r="N55" s="125"/>
      <c r="O55" s="125"/>
      <c r="P55" s="125"/>
      <c r="Q55" s="125"/>
      <c r="R55" s="125"/>
      <c r="S55" s="125"/>
      <c r="T55" s="125"/>
      <c r="U55" s="125"/>
      <c r="V55" s="125"/>
    </row>
    <row r="56" spans="1:22" ht="12">
      <c r="A56" s="125"/>
      <c r="B56" s="125"/>
      <c r="C56" s="125"/>
      <c r="D56" s="125"/>
      <c r="E56" s="125"/>
      <c r="F56" s="125"/>
      <c r="G56" s="125"/>
      <c r="H56" s="125"/>
      <c r="I56" s="125"/>
      <c r="J56" s="125"/>
      <c r="K56" s="125"/>
      <c r="L56" s="125"/>
      <c r="M56" s="125"/>
      <c r="N56" s="125"/>
      <c r="O56" s="125"/>
      <c r="P56" s="125"/>
      <c r="Q56" s="125"/>
      <c r="R56" s="125"/>
      <c r="S56" s="125"/>
      <c r="T56" s="125"/>
      <c r="U56" s="125"/>
      <c r="V56" s="125"/>
    </row>
    <row r="57" spans="1:22" ht="12">
      <c r="A57" s="125"/>
      <c r="B57" s="125"/>
      <c r="C57" s="125"/>
      <c r="D57" s="125"/>
      <c r="E57" s="125"/>
      <c r="F57" s="125"/>
      <c r="G57" s="125"/>
      <c r="H57" s="125"/>
      <c r="I57" s="125"/>
      <c r="J57" s="125"/>
      <c r="K57" s="125"/>
      <c r="L57" s="125"/>
      <c r="M57" s="125"/>
      <c r="N57" s="125"/>
      <c r="O57" s="125"/>
      <c r="P57" s="125"/>
      <c r="Q57" s="125"/>
      <c r="R57" s="125"/>
      <c r="S57" s="125"/>
      <c r="T57" s="125"/>
      <c r="U57" s="125"/>
      <c r="V57" s="125"/>
    </row>
    <row r="58" spans="1:22" ht="12">
      <c r="A58" s="125"/>
      <c r="B58" s="125"/>
      <c r="C58" s="125"/>
      <c r="D58" s="125"/>
      <c r="E58" s="125"/>
      <c r="F58" s="125"/>
      <c r="G58" s="125"/>
      <c r="H58" s="125"/>
      <c r="I58" s="125"/>
      <c r="J58" s="125"/>
      <c r="K58" s="125"/>
      <c r="L58" s="125"/>
      <c r="M58" s="125"/>
      <c r="N58" s="125"/>
      <c r="O58" s="125"/>
      <c r="P58" s="125"/>
      <c r="Q58" s="125"/>
      <c r="R58" s="125"/>
      <c r="S58" s="125"/>
      <c r="T58" s="125"/>
      <c r="U58" s="125"/>
      <c r="V58" s="125"/>
    </row>
    <row r="59" spans="1:22" ht="12">
      <c r="A59" s="125"/>
      <c r="B59" s="125"/>
      <c r="C59" s="125"/>
      <c r="D59" s="125"/>
      <c r="E59" s="125"/>
      <c r="F59" s="125"/>
      <c r="G59" s="125"/>
      <c r="H59" s="125"/>
      <c r="I59" s="125"/>
      <c r="J59" s="125"/>
      <c r="K59" s="125"/>
      <c r="L59" s="125"/>
      <c r="M59" s="125"/>
      <c r="N59" s="125"/>
      <c r="O59" s="125"/>
      <c r="P59" s="125"/>
      <c r="Q59" s="125"/>
      <c r="R59" s="125"/>
      <c r="S59" s="125"/>
      <c r="T59" s="125"/>
      <c r="U59" s="125"/>
      <c r="V59" s="125"/>
    </row>
    <row r="60" spans="1:22" ht="12">
      <c r="A60" s="125"/>
      <c r="B60" s="125"/>
      <c r="C60" s="125"/>
      <c r="D60" s="125"/>
      <c r="E60" s="125"/>
      <c r="F60" s="125"/>
      <c r="G60" s="125"/>
      <c r="H60" s="125"/>
      <c r="I60" s="125"/>
      <c r="J60" s="125"/>
      <c r="K60" s="125"/>
      <c r="L60" s="125"/>
      <c r="M60" s="125"/>
      <c r="N60" s="125"/>
      <c r="O60" s="125"/>
      <c r="P60" s="125"/>
      <c r="Q60" s="125"/>
      <c r="R60" s="125"/>
      <c r="S60" s="125"/>
      <c r="T60" s="125"/>
      <c r="U60" s="125"/>
      <c r="V60" s="125"/>
    </row>
    <row r="61" spans="1:22" ht="12">
      <c r="A61" s="125"/>
      <c r="B61" s="125"/>
      <c r="C61" s="125"/>
      <c r="D61" s="125"/>
      <c r="E61" s="125"/>
      <c r="F61" s="125"/>
      <c r="G61" s="125"/>
      <c r="H61" s="125"/>
      <c r="I61" s="125"/>
      <c r="J61" s="125"/>
      <c r="K61" s="125"/>
      <c r="L61" s="125"/>
      <c r="M61" s="125"/>
      <c r="N61" s="125"/>
      <c r="O61" s="125"/>
      <c r="P61" s="125"/>
      <c r="Q61" s="125"/>
      <c r="R61" s="125"/>
      <c r="S61" s="125"/>
      <c r="T61" s="125"/>
      <c r="U61" s="125"/>
      <c r="V61" s="125"/>
    </row>
    <row r="62" spans="1:22" ht="12">
      <c r="A62" s="125"/>
      <c r="B62" s="125"/>
      <c r="C62" s="125"/>
      <c r="D62" s="125"/>
      <c r="E62" s="125"/>
      <c r="F62" s="125"/>
      <c r="G62" s="125"/>
      <c r="H62" s="125"/>
      <c r="I62" s="125"/>
      <c r="J62" s="125"/>
      <c r="K62" s="125"/>
      <c r="L62" s="125"/>
      <c r="M62" s="125"/>
      <c r="N62" s="125"/>
      <c r="O62" s="125"/>
      <c r="P62" s="125"/>
      <c r="Q62" s="125"/>
      <c r="R62" s="125"/>
      <c r="S62" s="125"/>
      <c r="T62" s="125"/>
      <c r="U62" s="125"/>
      <c r="V62" s="125"/>
    </row>
    <row r="63" spans="1:22" ht="12">
      <c r="A63" s="125"/>
      <c r="B63" s="125"/>
      <c r="C63" s="125"/>
      <c r="D63" s="125"/>
      <c r="E63" s="125"/>
      <c r="F63" s="125"/>
      <c r="G63" s="125"/>
      <c r="H63" s="125"/>
      <c r="I63" s="125"/>
      <c r="J63" s="125"/>
      <c r="K63" s="125"/>
      <c r="L63" s="125"/>
      <c r="M63" s="125"/>
      <c r="N63" s="125"/>
      <c r="O63" s="125"/>
      <c r="P63" s="125"/>
      <c r="Q63" s="125"/>
      <c r="R63" s="125"/>
      <c r="S63" s="125"/>
      <c r="T63" s="125"/>
      <c r="U63" s="125"/>
      <c r="V63" s="125"/>
    </row>
    <row r="64" spans="1:22" ht="12">
      <c r="A64" s="125"/>
      <c r="B64" s="125"/>
      <c r="C64" s="125"/>
      <c r="D64" s="125"/>
      <c r="E64" s="125"/>
      <c r="F64" s="125"/>
      <c r="G64" s="125"/>
      <c r="H64" s="125"/>
      <c r="I64" s="125"/>
      <c r="J64" s="125"/>
      <c r="K64" s="125"/>
      <c r="L64" s="125"/>
      <c r="M64" s="125"/>
      <c r="N64" s="125"/>
      <c r="O64" s="125"/>
      <c r="P64" s="125"/>
      <c r="Q64" s="125"/>
      <c r="R64" s="125"/>
      <c r="S64" s="125"/>
      <c r="T64" s="125"/>
      <c r="U64" s="125"/>
      <c r="V64" s="125"/>
    </row>
    <row r="65" spans="1:22" ht="12">
      <c r="A65" s="125"/>
      <c r="B65" s="125"/>
      <c r="C65" s="125"/>
      <c r="D65" s="125"/>
      <c r="E65" s="125"/>
      <c r="F65" s="125"/>
      <c r="G65" s="125"/>
      <c r="H65" s="125"/>
      <c r="I65" s="125"/>
      <c r="J65" s="125"/>
      <c r="K65" s="125"/>
      <c r="L65" s="125"/>
      <c r="M65" s="125"/>
      <c r="N65" s="125"/>
      <c r="O65" s="125"/>
      <c r="P65" s="125"/>
      <c r="Q65" s="125"/>
      <c r="R65" s="125"/>
      <c r="S65" s="125"/>
      <c r="T65" s="125"/>
      <c r="U65" s="125"/>
      <c r="V65" s="125"/>
    </row>
    <row r="66" spans="1:22" ht="12">
      <c r="A66" s="125"/>
      <c r="B66" s="125"/>
      <c r="C66" s="125"/>
      <c r="D66" s="125"/>
      <c r="E66" s="125"/>
      <c r="F66" s="125"/>
      <c r="G66" s="125"/>
      <c r="H66" s="125"/>
      <c r="I66" s="125"/>
      <c r="J66" s="125"/>
      <c r="K66" s="125"/>
      <c r="L66" s="125"/>
      <c r="M66" s="125"/>
      <c r="N66" s="125"/>
      <c r="O66" s="125"/>
      <c r="P66" s="125"/>
      <c r="Q66" s="125"/>
      <c r="R66" s="125"/>
      <c r="S66" s="125"/>
      <c r="T66" s="125"/>
      <c r="U66" s="125"/>
      <c r="V66" s="125"/>
    </row>
    <row r="67" spans="1:22" ht="12">
      <c r="A67" s="125"/>
      <c r="B67" s="125"/>
      <c r="C67" s="125"/>
      <c r="D67" s="125"/>
      <c r="E67" s="125"/>
      <c r="F67" s="125"/>
      <c r="G67" s="125"/>
      <c r="H67" s="125"/>
      <c r="I67" s="125"/>
      <c r="J67" s="125"/>
      <c r="K67" s="125"/>
      <c r="L67" s="125"/>
      <c r="M67" s="125"/>
      <c r="N67" s="125"/>
      <c r="O67" s="125"/>
      <c r="P67" s="125"/>
      <c r="Q67" s="125"/>
      <c r="R67" s="125"/>
      <c r="S67" s="125"/>
      <c r="T67" s="125"/>
      <c r="U67" s="125"/>
      <c r="V67" s="125"/>
    </row>
    <row r="68" spans="1:22" ht="12">
      <c r="A68" s="125"/>
      <c r="B68" s="125"/>
      <c r="C68" s="125"/>
      <c r="D68" s="125"/>
      <c r="E68" s="125"/>
      <c r="F68" s="125"/>
      <c r="G68" s="125"/>
      <c r="H68" s="125"/>
      <c r="I68" s="125"/>
      <c r="J68" s="125"/>
      <c r="K68" s="125"/>
      <c r="L68" s="125"/>
      <c r="M68" s="125"/>
      <c r="N68" s="125"/>
      <c r="O68" s="125"/>
      <c r="P68" s="125"/>
      <c r="Q68" s="125"/>
      <c r="R68" s="125"/>
      <c r="S68" s="125"/>
      <c r="T68" s="125"/>
      <c r="U68" s="125"/>
      <c r="V68" s="125"/>
    </row>
    <row r="69" spans="1:22" ht="12">
      <c r="A69" s="125"/>
      <c r="B69" s="125"/>
      <c r="C69" s="125"/>
      <c r="D69" s="125"/>
      <c r="E69" s="125"/>
      <c r="F69" s="125"/>
      <c r="G69" s="125"/>
      <c r="H69" s="125"/>
      <c r="I69" s="125"/>
      <c r="J69" s="125"/>
      <c r="K69" s="125"/>
      <c r="L69" s="125"/>
      <c r="M69" s="125"/>
      <c r="N69" s="125"/>
      <c r="O69" s="125"/>
      <c r="P69" s="125"/>
      <c r="Q69" s="125"/>
      <c r="R69" s="125"/>
      <c r="S69" s="125"/>
      <c r="T69" s="125"/>
      <c r="U69" s="125"/>
      <c r="V69" s="125"/>
    </row>
    <row r="70" spans="1:22" ht="12">
      <c r="A70" s="125"/>
      <c r="B70" s="125"/>
      <c r="C70" s="125"/>
      <c r="D70" s="125"/>
      <c r="E70" s="125"/>
      <c r="F70" s="125"/>
      <c r="G70" s="125"/>
      <c r="H70" s="125"/>
      <c r="I70" s="125"/>
      <c r="J70" s="125"/>
      <c r="K70" s="125"/>
      <c r="L70" s="125"/>
      <c r="M70" s="125"/>
      <c r="N70" s="125"/>
      <c r="O70" s="125"/>
      <c r="P70" s="125"/>
      <c r="Q70" s="125"/>
      <c r="R70" s="125"/>
      <c r="S70" s="125"/>
      <c r="T70" s="125"/>
      <c r="U70" s="125"/>
      <c r="V70" s="125"/>
    </row>
    <row r="71" spans="1:22" ht="12">
      <c r="A71" s="125"/>
      <c r="B71" s="125"/>
      <c r="C71" s="125"/>
      <c r="D71" s="125"/>
      <c r="E71" s="125"/>
      <c r="F71" s="125"/>
      <c r="G71" s="125"/>
      <c r="H71" s="125"/>
      <c r="I71" s="125"/>
      <c r="J71" s="125"/>
      <c r="K71" s="125"/>
      <c r="L71" s="125"/>
      <c r="M71" s="125"/>
      <c r="N71" s="125"/>
      <c r="O71" s="125"/>
      <c r="P71" s="125"/>
      <c r="Q71" s="125"/>
      <c r="R71" s="125"/>
      <c r="S71" s="125"/>
      <c r="T71" s="125"/>
      <c r="U71" s="125"/>
      <c r="V71" s="125"/>
    </row>
    <row r="72" spans="1:22" ht="12">
      <c r="A72" s="125"/>
      <c r="B72" s="125"/>
      <c r="C72" s="125"/>
      <c r="D72" s="125"/>
      <c r="E72" s="125"/>
      <c r="F72" s="125"/>
      <c r="G72" s="125"/>
      <c r="H72" s="125"/>
      <c r="I72" s="125"/>
      <c r="J72" s="125"/>
      <c r="K72" s="125"/>
      <c r="L72" s="125"/>
      <c r="M72" s="125"/>
      <c r="N72" s="125"/>
      <c r="O72" s="125"/>
      <c r="P72" s="125"/>
      <c r="Q72" s="125"/>
      <c r="R72" s="125"/>
      <c r="S72" s="125"/>
      <c r="T72" s="125"/>
      <c r="U72" s="125"/>
      <c r="V72" s="125"/>
    </row>
    <row r="73" spans="1:22" ht="12">
      <c r="A73" s="125"/>
      <c r="B73" s="125"/>
      <c r="C73" s="125"/>
      <c r="D73" s="125"/>
      <c r="E73" s="125"/>
      <c r="F73" s="125"/>
      <c r="G73" s="125"/>
      <c r="H73" s="125"/>
      <c r="I73" s="125"/>
      <c r="J73" s="125"/>
      <c r="K73" s="125"/>
      <c r="L73" s="125"/>
      <c r="M73" s="125"/>
      <c r="N73" s="125"/>
      <c r="O73" s="125"/>
      <c r="P73" s="125"/>
      <c r="Q73" s="125"/>
      <c r="R73" s="125"/>
      <c r="S73" s="125"/>
      <c r="T73" s="125"/>
      <c r="U73" s="125"/>
      <c r="V73" s="125"/>
    </row>
    <row r="74" spans="1:22" ht="12">
      <c r="A74" s="125"/>
      <c r="B74" s="125"/>
      <c r="C74" s="125"/>
      <c r="D74" s="125"/>
      <c r="E74" s="125"/>
      <c r="F74" s="125"/>
      <c r="G74" s="125"/>
      <c r="H74" s="125"/>
      <c r="I74" s="125"/>
      <c r="J74" s="125"/>
      <c r="K74" s="125"/>
      <c r="L74" s="125"/>
      <c r="M74" s="125"/>
      <c r="N74" s="125"/>
      <c r="O74" s="125"/>
      <c r="P74" s="125"/>
      <c r="Q74" s="125"/>
      <c r="R74" s="125"/>
      <c r="S74" s="125"/>
      <c r="T74" s="125"/>
      <c r="U74" s="125"/>
      <c r="V74" s="125"/>
    </row>
    <row r="75" spans="1:22" ht="12">
      <c r="A75" s="125"/>
      <c r="B75" s="125"/>
      <c r="C75" s="125"/>
      <c r="D75" s="125"/>
      <c r="E75" s="125"/>
      <c r="F75" s="125"/>
      <c r="G75" s="125"/>
      <c r="H75" s="125"/>
      <c r="I75" s="125"/>
      <c r="J75" s="125"/>
      <c r="K75" s="125"/>
      <c r="L75" s="125"/>
      <c r="M75" s="125"/>
      <c r="N75" s="125"/>
      <c r="O75" s="125"/>
      <c r="P75" s="125"/>
      <c r="Q75" s="125"/>
      <c r="R75" s="125"/>
      <c r="S75" s="125"/>
      <c r="T75" s="125"/>
      <c r="U75" s="125"/>
      <c r="V75" s="125"/>
    </row>
    <row r="76" spans="1:22" ht="12">
      <c r="A76" s="125"/>
      <c r="B76" s="125"/>
      <c r="C76" s="125"/>
      <c r="D76" s="125"/>
      <c r="E76" s="125"/>
      <c r="F76" s="125"/>
      <c r="G76" s="125"/>
      <c r="H76" s="125"/>
      <c r="I76" s="125"/>
      <c r="J76" s="125"/>
      <c r="K76" s="125"/>
      <c r="L76" s="125"/>
      <c r="M76" s="125"/>
      <c r="N76" s="125"/>
      <c r="O76" s="125"/>
      <c r="P76" s="125"/>
      <c r="Q76" s="125"/>
      <c r="R76" s="125"/>
      <c r="S76" s="125"/>
      <c r="T76" s="125"/>
      <c r="U76" s="125"/>
      <c r="V76" s="125"/>
    </row>
    <row r="77" spans="1:22" ht="12">
      <c r="A77" s="125"/>
      <c r="B77" s="125"/>
      <c r="C77" s="125"/>
      <c r="D77" s="125"/>
      <c r="E77" s="125"/>
      <c r="F77" s="125"/>
      <c r="G77" s="125"/>
      <c r="H77" s="125"/>
      <c r="I77" s="125"/>
      <c r="J77" s="125"/>
      <c r="K77" s="125"/>
      <c r="L77" s="125"/>
      <c r="M77" s="125"/>
      <c r="N77" s="125"/>
      <c r="O77" s="125"/>
      <c r="P77" s="125"/>
      <c r="Q77" s="125"/>
      <c r="R77" s="125"/>
      <c r="S77" s="125"/>
      <c r="T77" s="125"/>
      <c r="U77" s="125"/>
      <c r="V77" s="125"/>
    </row>
    <row r="78" spans="1:22" ht="12">
      <c r="A78" s="125"/>
      <c r="B78" s="125"/>
      <c r="C78" s="125"/>
      <c r="D78" s="125"/>
      <c r="E78" s="125"/>
      <c r="F78" s="125"/>
      <c r="G78" s="125"/>
      <c r="H78" s="125"/>
      <c r="I78" s="125"/>
      <c r="J78" s="125"/>
      <c r="K78" s="125"/>
      <c r="L78" s="125"/>
      <c r="M78" s="125"/>
      <c r="N78" s="125"/>
      <c r="O78" s="125"/>
      <c r="P78" s="125"/>
      <c r="Q78" s="125"/>
      <c r="R78" s="125"/>
      <c r="S78" s="125"/>
      <c r="T78" s="125"/>
      <c r="U78" s="125"/>
      <c r="V78" s="125"/>
    </row>
    <row r="79" spans="1:22" ht="12">
      <c r="A79" s="125"/>
      <c r="B79" s="125"/>
      <c r="C79" s="125"/>
      <c r="D79" s="125"/>
      <c r="E79" s="125"/>
      <c r="F79" s="125"/>
      <c r="G79" s="125"/>
      <c r="H79" s="125"/>
      <c r="I79" s="125"/>
      <c r="J79" s="125"/>
      <c r="K79" s="125"/>
      <c r="L79" s="125"/>
      <c r="M79" s="125"/>
      <c r="N79" s="125"/>
      <c r="O79" s="125"/>
      <c r="P79" s="125"/>
      <c r="Q79" s="125"/>
      <c r="R79" s="125"/>
      <c r="S79" s="125"/>
      <c r="T79" s="125"/>
      <c r="U79" s="125"/>
      <c r="V79" s="125"/>
    </row>
    <row r="80" spans="1:22" ht="12">
      <c r="A80" s="125"/>
      <c r="B80" s="125"/>
      <c r="C80" s="125"/>
      <c r="D80" s="125"/>
      <c r="E80" s="125"/>
      <c r="F80" s="125"/>
      <c r="G80" s="125"/>
      <c r="H80" s="125"/>
      <c r="I80" s="125"/>
      <c r="J80" s="125"/>
      <c r="K80" s="125"/>
      <c r="L80" s="125"/>
      <c r="M80" s="125"/>
      <c r="N80" s="125"/>
      <c r="O80" s="125"/>
      <c r="P80" s="125"/>
      <c r="Q80" s="125"/>
      <c r="R80" s="125"/>
      <c r="S80" s="125"/>
      <c r="T80" s="125"/>
      <c r="U80" s="125"/>
      <c r="V80" s="125"/>
    </row>
    <row r="81" spans="1:22" ht="12">
      <c r="A81" s="125"/>
      <c r="B81" s="125"/>
      <c r="C81" s="125"/>
      <c r="D81" s="125"/>
      <c r="E81" s="125"/>
      <c r="F81" s="125"/>
      <c r="G81" s="125"/>
      <c r="H81" s="125"/>
      <c r="I81" s="125"/>
      <c r="J81" s="125"/>
      <c r="K81" s="125"/>
      <c r="L81" s="125"/>
      <c r="M81" s="125"/>
      <c r="N81" s="125"/>
      <c r="O81" s="125"/>
      <c r="P81" s="125"/>
      <c r="Q81" s="125"/>
      <c r="R81" s="125"/>
      <c r="S81" s="125"/>
      <c r="T81" s="125"/>
      <c r="U81" s="125"/>
      <c r="V81" s="125"/>
    </row>
    <row r="82" spans="1:22" ht="12">
      <c r="A82" s="125"/>
      <c r="B82" s="125"/>
      <c r="C82" s="125"/>
      <c r="D82" s="125"/>
      <c r="E82" s="125"/>
      <c r="F82" s="125"/>
      <c r="G82" s="125"/>
      <c r="H82" s="125"/>
      <c r="I82" s="125"/>
      <c r="J82" s="125"/>
      <c r="K82" s="125"/>
      <c r="L82" s="125"/>
      <c r="M82" s="125"/>
      <c r="N82" s="125"/>
      <c r="O82" s="125"/>
      <c r="P82" s="125"/>
      <c r="Q82" s="125"/>
      <c r="R82" s="125"/>
      <c r="S82" s="125"/>
      <c r="T82" s="125"/>
      <c r="U82" s="125"/>
      <c r="V82" s="125"/>
    </row>
    <row r="83" spans="1:22" ht="12">
      <c r="A83" s="125"/>
      <c r="B83" s="125"/>
      <c r="C83" s="125"/>
      <c r="D83" s="125"/>
      <c r="E83" s="125"/>
      <c r="F83" s="125"/>
      <c r="G83" s="125"/>
      <c r="H83" s="125"/>
      <c r="I83" s="125"/>
      <c r="J83" s="125"/>
      <c r="K83" s="125"/>
      <c r="L83" s="125"/>
      <c r="M83" s="125"/>
      <c r="N83" s="125"/>
      <c r="O83" s="125"/>
      <c r="P83" s="125"/>
      <c r="Q83" s="125"/>
      <c r="R83" s="125"/>
      <c r="S83" s="125"/>
      <c r="T83" s="125"/>
      <c r="U83" s="125"/>
      <c r="V83" s="125"/>
    </row>
    <row r="84" spans="1:22" ht="12">
      <c r="A84" s="125"/>
      <c r="B84" s="125"/>
      <c r="C84" s="125"/>
      <c r="D84" s="125"/>
      <c r="E84" s="125"/>
      <c r="F84" s="125"/>
      <c r="G84" s="125"/>
      <c r="H84" s="125"/>
      <c r="I84" s="125"/>
      <c r="J84" s="125"/>
      <c r="K84" s="125"/>
      <c r="L84" s="125"/>
      <c r="M84" s="125"/>
      <c r="N84" s="125"/>
      <c r="O84" s="125"/>
      <c r="P84" s="125"/>
      <c r="Q84" s="125"/>
      <c r="R84" s="125"/>
      <c r="S84" s="125"/>
      <c r="T84" s="125"/>
      <c r="U84" s="125"/>
      <c r="V84" s="125"/>
    </row>
    <row r="85" spans="1:22" ht="12">
      <c r="A85" s="125"/>
      <c r="B85" s="125"/>
      <c r="C85" s="125"/>
      <c r="D85" s="125"/>
      <c r="E85" s="125"/>
      <c r="F85" s="125"/>
      <c r="G85" s="125"/>
      <c r="H85" s="125"/>
      <c r="I85" s="125"/>
      <c r="J85" s="125"/>
      <c r="K85" s="125"/>
      <c r="L85" s="125"/>
      <c r="M85" s="125"/>
      <c r="N85" s="125"/>
      <c r="O85" s="125"/>
      <c r="P85" s="125"/>
      <c r="Q85" s="125"/>
      <c r="R85" s="125"/>
      <c r="S85" s="125"/>
      <c r="T85" s="125"/>
      <c r="U85" s="125"/>
      <c r="V85" s="125"/>
    </row>
    <row r="86" spans="1:22" ht="12">
      <c r="A86" s="125"/>
      <c r="B86" s="125"/>
      <c r="C86" s="125"/>
      <c r="D86" s="125"/>
      <c r="E86" s="125"/>
      <c r="F86" s="125"/>
      <c r="G86" s="125"/>
      <c r="H86" s="125"/>
      <c r="I86" s="125"/>
      <c r="J86" s="125"/>
      <c r="K86" s="125"/>
      <c r="L86" s="125"/>
      <c r="M86" s="125"/>
      <c r="N86" s="125"/>
      <c r="O86" s="125"/>
      <c r="P86" s="125"/>
      <c r="Q86" s="125"/>
      <c r="R86" s="125"/>
      <c r="S86" s="125"/>
      <c r="T86" s="125"/>
      <c r="U86" s="125"/>
      <c r="V86" s="125"/>
    </row>
    <row r="87" spans="1:22" ht="12">
      <c r="A87" s="125"/>
      <c r="B87" s="125"/>
      <c r="C87" s="125"/>
      <c r="D87" s="125"/>
      <c r="E87" s="125"/>
      <c r="F87" s="125"/>
      <c r="G87" s="125"/>
      <c r="H87" s="125"/>
      <c r="I87" s="125"/>
      <c r="J87" s="125"/>
      <c r="K87" s="125"/>
      <c r="L87" s="125"/>
      <c r="M87" s="125"/>
      <c r="N87" s="125"/>
      <c r="O87" s="125"/>
      <c r="P87" s="125"/>
      <c r="Q87" s="125"/>
      <c r="R87" s="125"/>
      <c r="S87" s="125"/>
      <c r="T87" s="125"/>
      <c r="U87" s="125"/>
      <c r="V87" s="125"/>
    </row>
    <row r="88" spans="1:22" ht="12">
      <c r="A88" s="125"/>
      <c r="B88" s="125"/>
      <c r="C88" s="125"/>
      <c r="D88" s="125"/>
      <c r="E88" s="125"/>
      <c r="F88" s="125"/>
      <c r="G88" s="125"/>
      <c r="H88" s="125"/>
      <c r="I88" s="125"/>
      <c r="J88" s="125"/>
      <c r="K88" s="125"/>
      <c r="L88" s="125"/>
      <c r="M88" s="125"/>
      <c r="N88" s="125"/>
      <c r="O88" s="125"/>
      <c r="P88" s="125"/>
      <c r="Q88" s="125"/>
      <c r="R88" s="125"/>
      <c r="S88" s="125"/>
      <c r="T88" s="125"/>
      <c r="U88" s="125"/>
      <c r="V88" s="125"/>
    </row>
    <row r="89" spans="1:22" ht="12">
      <c r="A89" s="125"/>
      <c r="B89" s="125"/>
      <c r="C89" s="125"/>
      <c r="D89" s="125"/>
      <c r="E89" s="125"/>
      <c r="F89" s="125"/>
      <c r="G89" s="125"/>
      <c r="H89" s="125"/>
      <c r="I89" s="125"/>
      <c r="J89" s="125"/>
      <c r="K89" s="125"/>
      <c r="L89" s="125"/>
      <c r="M89" s="125"/>
      <c r="N89" s="125"/>
      <c r="O89" s="125"/>
      <c r="P89" s="125"/>
      <c r="Q89" s="125"/>
      <c r="R89" s="125"/>
      <c r="S89" s="125"/>
      <c r="T89" s="125"/>
      <c r="U89" s="125"/>
      <c r="V89" s="125"/>
    </row>
    <row r="90" spans="1:22" ht="12">
      <c r="A90" s="125"/>
      <c r="B90" s="125"/>
      <c r="C90" s="125"/>
      <c r="D90" s="125"/>
      <c r="E90" s="125"/>
      <c r="F90" s="125"/>
      <c r="G90" s="125"/>
      <c r="H90" s="125"/>
      <c r="I90" s="125"/>
      <c r="J90" s="125"/>
      <c r="K90" s="125"/>
      <c r="L90" s="125"/>
      <c r="M90" s="125"/>
      <c r="N90" s="125"/>
      <c r="O90" s="125"/>
      <c r="P90" s="125"/>
      <c r="Q90" s="125"/>
      <c r="R90" s="125"/>
      <c r="S90" s="125"/>
      <c r="T90" s="125"/>
      <c r="U90" s="125"/>
      <c r="V90" s="125"/>
    </row>
    <row r="91" spans="1:22" ht="12">
      <c r="A91" s="125"/>
      <c r="B91" s="125"/>
      <c r="C91" s="125"/>
      <c r="D91" s="125"/>
      <c r="E91" s="125"/>
      <c r="F91" s="125"/>
      <c r="G91" s="125"/>
      <c r="H91" s="125"/>
      <c r="I91" s="125"/>
      <c r="J91" s="125"/>
      <c r="K91" s="125"/>
      <c r="L91" s="125"/>
      <c r="M91" s="125"/>
      <c r="N91" s="125"/>
      <c r="O91" s="125"/>
      <c r="P91" s="125"/>
      <c r="Q91" s="125"/>
      <c r="R91" s="125"/>
      <c r="S91" s="125"/>
      <c r="T91" s="125"/>
      <c r="U91" s="125"/>
      <c r="V91" s="125"/>
    </row>
    <row r="92" spans="1:22" ht="12">
      <c r="A92" s="125"/>
      <c r="B92" s="125"/>
      <c r="C92" s="125"/>
      <c r="D92" s="125"/>
      <c r="E92" s="125"/>
      <c r="F92" s="125"/>
      <c r="G92" s="125"/>
      <c r="H92" s="125"/>
      <c r="I92" s="125"/>
      <c r="J92" s="125"/>
      <c r="K92" s="125"/>
      <c r="L92" s="125"/>
      <c r="M92" s="125"/>
      <c r="N92" s="125"/>
      <c r="O92" s="125"/>
      <c r="P92" s="125"/>
      <c r="Q92" s="125"/>
      <c r="R92" s="125"/>
      <c r="S92" s="125"/>
      <c r="T92" s="125"/>
      <c r="U92" s="125"/>
      <c r="V92" s="125"/>
    </row>
    <row r="93" spans="1:22" ht="12">
      <c r="A93" s="125"/>
      <c r="B93" s="125"/>
      <c r="C93" s="125"/>
      <c r="D93" s="125"/>
      <c r="E93" s="125"/>
      <c r="F93" s="125"/>
      <c r="G93" s="125"/>
      <c r="H93" s="125"/>
      <c r="I93" s="125"/>
      <c r="J93" s="125"/>
      <c r="K93" s="125"/>
      <c r="L93" s="125"/>
      <c r="M93" s="125"/>
      <c r="N93" s="125"/>
      <c r="O93" s="125"/>
      <c r="P93" s="125"/>
      <c r="Q93" s="125"/>
      <c r="R93" s="125"/>
      <c r="S93" s="125"/>
      <c r="T93" s="125"/>
      <c r="U93" s="125"/>
      <c r="V93" s="125"/>
    </row>
    <row r="94" spans="1:22" ht="12">
      <c r="A94" s="125"/>
      <c r="B94" s="125"/>
      <c r="C94" s="125"/>
      <c r="D94" s="125"/>
      <c r="E94" s="125"/>
      <c r="F94" s="125"/>
      <c r="G94" s="125"/>
      <c r="H94" s="125"/>
      <c r="I94" s="125"/>
      <c r="J94" s="125"/>
      <c r="K94" s="125"/>
      <c r="L94" s="125"/>
      <c r="M94" s="125"/>
      <c r="N94" s="125"/>
      <c r="O94" s="125"/>
      <c r="P94" s="125"/>
      <c r="Q94" s="125"/>
      <c r="R94" s="125"/>
      <c r="S94" s="125"/>
      <c r="T94" s="125"/>
      <c r="U94" s="125"/>
      <c r="V94" s="125"/>
    </row>
    <row r="95" spans="1:22" ht="12">
      <c r="A95" s="125"/>
      <c r="B95" s="125"/>
      <c r="C95" s="125"/>
      <c r="D95" s="125"/>
      <c r="E95" s="125"/>
      <c r="F95" s="125"/>
      <c r="G95" s="125"/>
      <c r="H95" s="125"/>
      <c r="I95" s="125"/>
      <c r="J95" s="125"/>
      <c r="K95" s="125"/>
      <c r="L95" s="125"/>
      <c r="M95" s="125"/>
      <c r="N95" s="125"/>
      <c r="O95" s="125"/>
      <c r="P95" s="125"/>
      <c r="Q95" s="125"/>
      <c r="R95" s="125"/>
      <c r="S95" s="125"/>
      <c r="T95" s="125"/>
      <c r="U95" s="125"/>
      <c r="V95" s="125"/>
    </row>
    <row r="96" spans="1:22" ht="12">
      <c r="A96" s="125"/>
      <c r="B96" s="125"/>
      <c r="C96" s="125"/>
      <c r="D96" s="125"/>
      <c r="E96" s="125"/>
      <c r="F96" s="125"/>
      <c r="G96" s="125"/>
      <c r="H96" s="125"/>
      <c r="I96" s="125"/>
      <c r="J96" s="125"/>
      <c r="K96" s="125"/>
      <c r="L96" s="125"/>
      <c r="M96" s="125"/>
      <c r="N96" s="125"/>
      <c r="O96" s="125"/>
      <c r="P96" s="125"/>
      <c r="Q96" s="125"/>
      <c r="R96" s="125"/>
      <c r="S96" s="125"/>
      <c r="T96" s="125"/>
      <c r="U96" s="125"/>
      <c r="V96" s="125"/>
    </row>
    <row r="97" spans="1:22" ht="12">
      <c r="A97" s="125"/>
      <c r="B97" s="125"/>
      <c r="C97" s="125"/>
      <c r="D97" s="125"/>
      <c r="E97" s="125"/>
      <c r="F97" s="125"/>
      <c r="G97" s="125"/>
      <c r="H97" s="125"/>
      <c r="I97" s="125"/>
      <c r="J97" s="125"/>
      <c r="K97" s="125"/>
      <c r="L97" s="125"/>
      <c r="M97" s="125"/>
      <c r="N97" s="125"/>
      <c r="O97" s="125"/>
      <c r="P97" s="125"/>
      <c r="Q97" s="125"/>
      <c r="R97" s="125"/>
      <c r="S97" s="125"/>
      <c r="T97" s="125"/>
      <c r="U97" s="125"/>
      <c r="V97" s="125"/>
    </row>
    <row r="98" spans="1:22" ht="12">
      <c r="A98" s="125"/>
      <c r="B98" s="125"/>
      <c r="C98" s="125"/>
      <c r="D98" s="125"/>
      <c r="E98" s="125"/>
      <c r="F98" s="125"/>
      <c r="G98" s="125"/>
      <c r="H98" s="125"/>
      <c r="I98" s="125"/>
      <c r="J98" s="125"/>
      <c r="K98" s="125"/>
      <c r="L98" s="125"/>
      <c r="M98" s="125"/>
      <c r="N98" s="125"/>
      <c r="O98" s="125"/>
      <c r="P98" s="125"/>
      <c r="Q98" s="125"/>
      <c r="R98" s="125"/>
      <c r="S98" s="125"/>
      <c r="T98" s="125"/>
      <c r="U98" s="125"/>
      <c r="V98" s="125"/>
    </row>
    <row r="99" spans="1:22" ht="12">
      <c r="A99" s="125"/>
      <c r="B99" s="125"/>
      <c r="C99" s="125"/>
      <c r="D99" s="125"/>
      <c r="E99" s="125"/>
      <c r="F99" s="125"/>
      <c r="G99" s="125"/>
      <c r="H99" s="125"/>
      <c r="I99" s="125"/>
      <c r="J99" s="125"/>
      <c r="K99" s="125"/>
      <c r="L99" s="125"/>
      <c r="M99" s="125"/>
      <c r="N99" s="125"/>
      <c r="O99" s="125"/>
      <c r="P99" s="125"/>
      <c r="Q99" s="125"/>
      <c r="R99" s="125"/>
      <c r="S99" s="125"/>
      <c r="T99" s="125"/>
      <c r="U99" s="125"/>
      <c r="V99" s="125"/>
    </row>
    <row r="100" spans="1:22" ht="12">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row>
    <row r="101" spans="1:22" ht="12">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row>
    <row r="102" spans="1:22" ht="12">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row>
    <row r="103" spans="1:22" ht="12">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row>
    <row r="104" spans="1:22" ht="12">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row>
    <row r="105" spans="1:22" ht="12">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row>
    <row r="106" spans="1:22" ht="12">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row>
    <row r="107" spans="1:22" ht="12">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row>
    <row r="108" spans="1:22" ht="12">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row>
    <row r="109" spans="1:22" ht="12">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row>
    <row r="110" spans="1:22" ht="12">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row>
    <row r="111" spans="1:22" ht="12">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row>
    <row r="112" spans="1:22" ht="12">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row>
    <row r="113" spans="1:22" ht="12">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row>
    <row r="114" spans="1:22" ht="12">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row>
    <row r="115" spans="1:22" ht="12">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row>
    <row r="116" spans="1:22" ht="12">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row>
    <row r="117" spans="1:22" ht="12">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row>
    <row r="118" spans="1:22" ht="12">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row>
    <row r="119" spans="1:22" ht="12">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row>
    <row r="120" spans="1:22" ht="12">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row>
    <row r="121" spans="1:22" ht="12">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row>
    <row r="122" spans="1:22" ht="12">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row>
    <row r="123" spans="1:22" ht="12">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row>
    <row r="124" spans="1:22" ht="12">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row>
    <row r="125" spans="1:22" ht="12">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row>
    <row r="126" spans="1:22" ht="12">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row>
    <row r="127" spans="1:22" ht="12">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row>
    <row r="128" spans="1:22" ht="12">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row>
    <row r="129" spans="1:22" ht="12">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row>
    <row r="130" spans="1:22" ht="12">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row>
    <row r="131" spans="1:22" ht="12">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row>
    <row r="132" spans="1:22" ht="12">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row>
    <row r="133" spans="1:22" ht="12">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row>
    <row r="134" spans="1:22" ht="12">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row>
    <row r="135" spans="1:22" ht="12">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row>
    <row r="136" spans="1:22" ht="12">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row>
    <row r="137" spans="1:22" ht="12">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row>
    <row r="138" spans="1:22" ht="12">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row>
    <row r="139" spans="1:22" ht="12">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row>
    <row r="140" spans="1:22" ht="12">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row>
    <row r="141" spans="1:22" ht="12">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row>
    <row r="142" spans="1:22" ht="12">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row>
    <row r="143" spans="1:22" ht="12">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row>
    <row r="144" spans="1:22" ht="12">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row>
    <row r="145" spans="1:22" ht="12">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row>
    <row r="146" spans="1:22" ht="12">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row>
    <row r="147" spans="1:22" ht="12">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row>
    <row r="148" spans="1:22" ht="12">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row>
    <row r="149" spans="1:22" ht="12">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row>
    <row r="150" spans="1:22" ht="12">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row>
    <row r="151" spans="1:22" ht="12">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row>
    <row r="152" spans="1:22" ht="12">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row>
    <row r="153" spans="1:22" ht="12">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row>
    <row r="154" spans="1:22" ht="12">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row>
    <row r="155" spans="1:22" ht="12">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row>
    <row r="156" spans="1:22" ht="12">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row>
    <row r="157" spans="1:22" ht="12">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row>
    <row r="158" spans="1:22" ht="12">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row>
    <row r="159" spans="1:22" ht="12">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row>
    <row r="160" spans="1:22" ht="12">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row>
    <row r="161" spans="1:22" ht="12">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row>
    <row r="162" spans="1:22" ht="12">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row>
    <row r="163" spans="1:22" ht="12">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row>
    <row r="164" spans="1:22" ht="12">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row>
    <row r="165" spans="1:22" ht="12">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row>
    <row r="166" spans="1:22" ht="12">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row>
    <row r="167" spans="1:22" ht="12">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row>
    <row r="168" spans="1:22" ht="12">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row>
    <row r="169" spans="1:22" ht="12">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row>
    <row r="170" spans="1:22" ht="12">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row>
    <row r="171" spans="1:22" ht="12">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row>
    <row r="172" spans="1:22" ht="12">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row>
    <row r="173" spans="1:22" ht="12">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row>
    <row r="174" spans="1:22" ht="12">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row>
    <row r="175" spans="1:22" ht="12">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row>
    <row r="176" spans="1:22" ht="12">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row>
    <row r="177" spans="1:22" ht="12">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row>
    <row r="178" spans="1:22" ht="12">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row>
    <row r="179" spans="1:22" ht="12">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row>
    <row r="180" spans="1:22" ht="12">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row>
    <row r="181" spans="1:22" ht="12">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row>
    <row r="182" spans="1:22" ht="12">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row>
    <row r="183" spans="1:22" ht="12">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row>
    <row r="184" spans="1:22" ht="12">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row>
    <row r="185" spans="1:22" ht="12">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row>
    <row r="186" spans="1:22" ht="12">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row>
    <row r="187" spans="1:22" ht="12">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row>
    <row r="188" spans="1:22" ht="12">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row>
    <row r="189" spans="1:22" ht="12">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row>
    <row r="190" spans="1:22" ht="12">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row>
    <row r="191" spans="1:22" ht="12">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row>
    <row r="192" spans="1:22" ht="12">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row>
    <row r="193" spans="1:22" ht="12">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row>
    <row r="194" spans="1:22" ht="12">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row>
    <row r="195" spans="1:22" ht="12">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row>
    <row r="196" spans="1:22" ht="12">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row>
    <row r="197" spans="1:22" ht="12">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row>
    <row r="198" spans="1:22" ht="12">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row>
    <row r="199" spans="1:22" ht="12">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row>
    <row r="200" spans="1:22" ht="12">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row>
    <row r="201" spans="1:22" ht="12">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row>
    <row r="202" spans="1:22" ht="12">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row>
    <row r="203" spans="1:22" ht="12">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row>
    <row r="204" spans="1:22" ht="12">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row>
    <row r="205" spans="1:22" ht="12">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row>
    <row r="206" spans="1:22" ht="12">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row>
    <row r="207" spans="1:22" ht="12">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row>
    <row r="208" spans="1:22" ht="12">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row>
    <row r="209" spans="1:22" ht="12">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row>
    <row r="210" spans="1:22" ht="12">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row>
    <row r="211" spans="1:22" ht="12">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row>
    <row r="212" spans="1:22" ht="12">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row>
    <row r="213" spans="1:22" ht="12">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row>
    <row r="214" spans="1:22" ht="12">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row>
    <row r="215" spans="1:22" ht="12">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row>
    <row r="216" spans="1:22" ht="12">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row>
    <row r="217" spans="1:22" ht="12">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row>
    <row r="218" spans="1:22" ht="12">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row>
    <row r="219" spans="1:22" ht="12">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row>
    <row r="220" spans="1:22" ht="12">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row>
    <row r="221" spans="1:22" ht="12">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row>
    <row r="222" spans="1:22" ht="12">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row>
    <row r="223" spans="1:22" ht="12">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row>
    <row r="224" spans="1:22" ht="12">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row>
    <row r="225" spans="1:22" ht="12">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row>
    <row r="226" spans="1:22" ht="12">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row>
    <row r="227" spans="1:22" ht="12">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row>
    <row r="228" spans="1:22" ht="12">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row>
    <row r="229" spans="1:22" ht="12">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row>
    <row r="230" spans="1:22" ht="12">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row>
    <row r="231" spans="1:22" ht="12">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row>
    <row r="232" spans="1:22" ht="12">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row>
    <row r="233" spans="1:22" ht="12">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row>
    <row r="234" spans="1:22" ht="12">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row>
    <row r="235" spans="1:22" ht="12">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row>
    <row r="236" spans="1:22" ht="12">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row>
    <row r="237" spans="1:22" ht="12">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row>
    <row r="238" spans="1:22" ht="12">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row>
    <row r="239" spans="1:22" ht="12">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row>
    <row r="240" spans="1:22" ht="12">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row>
    <row r="241" spans="1:22" ht="12">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row>
    <row r="242" spans="1:22" ht="12">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row>
    <row r="243" spans="1:22" ht="12">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row>
    <row r="244" spans="1:22" ht="12">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row>
    <row r="245" spans="1:22" ht="12">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row>
    <row r="246" spans="1:22" ht="12">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row>
    <row r="247" spans="1:22" ht="12">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row>
    <row r="248" spans="1:22" ht="12">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row>
    <row r="249" spans="1:22" ht="12">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row>
    <row r="250" spans="1:22" ht="12">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row>
    <row r="251" spans="1:22" ht="12">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row>
    <row r="252" spans="1:22" ht="12">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row>
    <row r="253" spans="1:22" ht="12">
      <c r="A253" s="125"/>
      <c r="B253" s="125"/>
      <c r="C253" s="125"/>
      <c r="D253" s="125"/>
      <c r="E253" s="125"/>
      <c r="F253" s="125"/>
      <c r="G253" s="125"/>
      <c r="H253" s="125"/>
      <c r="I253" s="125"/>
      <c r="J253" s="125"/>
      <c r="K253" s="125"/>
      <c r="L253" s="125"/>
      <c r="M253" s="125"/>
      <c r="N253" s="125"/>
      <c r="O253" s="125"/>
      <c r="P253" s="125"/>
      <c r="Q253" s="125"/>
      <c r="R253" s="125"/>
      <c r="S253" s="125"/>
      <c r="T253" s="125"/>
      <c r="U253" s="125"/>
      <c r="V253" s="125"/>
    </row>
    <row r="254" spans="1:22" ht="12">
      <c r="A254" s="125"/>
      <c r="B254" s="125"/>
      <c r="C254" s="125"/>
      <c r="D254" s="125"/>
      <c r="E254" s="125"/>
      <c r="F254" s="125"/>
      <c r="G254" s="125"/>
      <c r="H254" s="125"/>
      <c r="I254" s="125"/>
      <c r="J254" s="125"/>
      <c r="K254" s="125"/>
      <c r="L254" s="125"/>
      <c r="M254" s="125"/>
      <c r="N254" s="125"/>
      <c r="O254" s="125"/>
      <c r="P254" s="125"/>
      <c r="Q254" s="125"/>
      <c r="R254" s="125"/>
      <c r="S254" s="125"/>
      <c r="T254" s="125"/>
      <c r="U254" s="125"/>
      <c r="V254" s="125"/>
    </row>
    <row r="255" spans="1:22" ht="12">
      <c r="A255" s="125"/>
      <c r="B255" s="125"/>
      <c r="C255" s="125"/>
      <c r="D255" s="125"/>
      <c r="E255" s="125"/>
      <c r="F255" s="125"/>
      <c r="G255" s="125"/>
      <c r="H255" s="125"/>
      <c r="I255" s="125"/>
      <c r="J255" s="125"/>
      <c r="K255" s="125"/>
      <c r="L255" s="125"/>
      <c r="M255" s="125"/>
      <c r="N255" s="125"/>
      <c r="O255" s="125"/>
      <c r="P255" s="125"/>
      <c r="Q255" s="125"/>
      <c r="R255" s="125"/>
      <c r="S255" s="125"/>
      <c r="T255" s="125"/>
      <c r="U255" s="125"/>
      <c r="V255" s="125"/>
    </row>
    <row r="256" spans="1:22" ht="12">
      <c r="A256" s="125"/>
      <c r="B256" s="125"/>
      <c r="C256" s="125"/>
      <c r="D256" s="125"/>
      <c r="E256" s="125"/>
      <c r="F256" s="125"/>
      <c r="G256" s="125"/>
      <c r="H256" s="125"/>
      <c r="I256" s="125"/>
      <c r="J256" s="125"/>
      <c r="K256" s="125"/>
      <c r="L256" s="125"/>
      <c r="M256" s="125"/>
      <c r="N256" s="125"/>
      <c r="O256" s="125"/>
      <c r="P256" s="125"/>
      <c r="Q256" s="125"/>
      <c r="R256" s="125"/>
      <c r="S256" s="125"/>
      <c r="T256" s="125"/>
      <c r="U256" s="125"/>
      <c r="V256" s="125"/>
    </row>
    <row r="257" spans="1:22" ht="12">
      <c r="A257" s="125"/>
      <c r="B257" s="125"/>
      <c r="C257" s="125"/>
      <c r="D257" s="125"/>
      <c r="E257" s="125"/>
      <c r="F257" s="125"/>
      <c r="G257" s="125"/>
      <c r="H257" s="125"/>
      <c r="I257" s="125"/>
      <c r="J257" s="125"/>
      <c r="K257" s="125"/>
      <c r="L257" s="125"/>
      <c r="M257" s="125"/>
      <c r="N257" s="125"/>
      <c r="O257" s="125"/>
      <c r="P257" s="125"/>
      <c r="Q257" s="125"/>
      <c r="R257" s="125"/>
      <c r="S257" s="125"/>
      <c r="T257" s="125"/>
      <c r="U257" s="125"/>
      <c r="V257" s="125"/>
    </row>
    <row r="258" spans="1:22" ht="12">
      <c r="A258" s="125"/>
      <c r="B258" s="125"/>
      <c r="C258" s="125"/>
      <c r="D258" s="125"/>
      <c r="E258" s="125"/>
      <c r="F258" s="125"/>
      <c r="G258" s="125"/>
      <c r="H258" s="125"/>
      <c r="I258" s="125"/>
      <c r="J258" s="125"/>
      <c r="K258" s="125"/>
      <c r="L258" s="125"/>
      <c r="M258" s="125"/>
      <c r="N258" s="125"/>
      <c r="O258" s="125"/>
      <c r="P258" s="125"/>
      <c r="Q258" s="125"/>
      <c r="R258" s="125"/>
      <c r="S258" s="125"/>
      <c r="T258" s="125"/>
      <c r="U258" s="125"/>
      <c r="V258" s="125"/>
    </row>
    <row r="259" spans="1:22" ht="12">
      <c r="A259" s="125"/>
      <c r="B259" s="125"/>
      <c r="C259" s="125"/>
      <c r="D259" s="125"/>
      <c r="E259" s="125"/>
      <c r="F259" s="125"/>
      <c r="G259" s="125"/>
      <c r="H259" s="125"/>
      <c r="I259" s="125"/>
      <c r="J259" s="125"/>
      <c r="K259" s="125"/>
      <c r="L259" s="125"/>
      <c r="M259" s="125"/>
      <c r="N259" s="125"/>
      <c r="O259" s="125"/>
      <c r="P259" s="125"/>
      <c r="Q259" s="125"/>
      <c r="R259" s="125"/>
      <c r="S259" s="125"/>
      <c r="T259" s="125"/>
      <c r="U259" s="125"/>
      <c r="V259" s="125"/>
    </row>
    <row r="260" spans="1:22" ht="12">
      <c r="A260" s="125"/>
      <c r="B260" s="125"/>
      <c r="C260" s="125"/>
      <c r="D260" s="125"/>
      <c r="E260" s="125"/>
      <c r="F260" s="125"/>
      <c r="G260" s="125"/>
      <c r="H260" s="125"/>
      <c r="I260" s="125"/>
      <c r="J260" s="125"/>
      <c r="K260" s="125"/>
      <c r="L260" s="125"/>
      <c r="M260" s="125"/>
      <c r="N260" s="125"/>
      <c r="O260" s="125"/>
      <c r="P260" s="125"/>
      <c r="Q260" s="125"/>
      <c r="R260" s="125"/>
      <c r="S260" s="125"/>
      <c r="T260" s="125"/>
      <c r="U260" s="125"/>
      <c r="V260" s="125"/>
    </row>
    <row r="261" spans="1:22" ht="12">
      <c r="A261" s="125"/>
      <c r="B261" s="125"/>
      <c r="C261" s="125"/>
      <c r="D261" s="125"/>
      <c r="E261" s="125"/>
      <c r="F261" s="125"/>
      <c r="G261" s="125"/>
      <c r="H261" s="125"/>
      <c r="I261" s="125"/>
      <c r="J261" s="125"/>
      <c r="K261" s="125"/>
      <c r="L261" s="125"/>
      <c r="M261" s="125"/>
      <c r="N261" s="125"/>
      <c r="O261" s="125"/>
      <c r="P261" s="125"/>
      <c r="Q261" s="125"/>
      <c r="R261" s="125"/>
      <c r="S261" s="125"/>
      <c r="T261" s="125"/>
      <c r="U261" s="125"/>
      <c r="V261" s="125"/>
    </row>
    <row r="262" spans="1:22" ht="12">
      <c r="A262" s="125"/>
      <c r="B262" s="125"/>
      <c r="C262" s="125"/>
      <c r="D262" s="125"/>
      <c r="E262" s="125"/>
      <c r="F262" s="125"/>
      <c r="G262" s="125"/>
      <c r="H262" s="125"/>
      <c r="I262" s="125"/>
      <c r="J262" s="125"/>
      <c r="K262" s="125"/>
      <c r="L262" s="125"/>
      <c r="M262" s="125"/>
      <c r="N262" s="125"/>
      <c r="O262" s="125"/>
      <c r="P262" s="125"/>
      <c r="Q262" s="125"/>
      <c r="R262" s="125"/>
      <c r="S262" s="125"/>
      <c r="T262" s="125"/>
      <c r="U262" s="125"/>
      <c r="V262" s="125"/>
    </row>
    <row r="263" spans="1:22" ht="12">
      <c r="A263" s="125"/>
      <c r="B263" s="125"/>
      <c r="C263" s="125"/>
      <c r="D263" s="125"/>
      <c r="E263" s="125"/>
      <c r="F263" s="125"/>
      <c r="G263" s="125"/>
      <c r="H263" s="125"/>
      <c r="I263" s="125"/>
      <c r="J263" s="125"/>
      <c r="K263" s="125"/>
      <c r="L263" s="125"/>
      <c r="M263" s="125"/>
      <c r="N263" s="125"/>
      <c r="O263" s="125"/>
      <c r="P263" s="125"/>
      <c r="Q263" s="125"/>
      <c r="R263" s="125"/>
      <c r="S263" s="125"/>
      <c r="T263" s="125"/>
      <c r="U263" s="125"/>
      <c r="V263" s="125"/>
    </row>
    <row r="264" spans="1:22" ht="12">
      <c r="A264" s="125"/>
      <c r="B264" s="125"/>
      <c r="C264" s="125"/>
      <c r="D264" s="125"/>
      <c r="E264" s="125"/>
      <c r="F264" s="125"/>
      <c r="G264" s="125"/>
      <c r="H264" s="125"/>
      <c r="I264" s="125"/>
      <c r="J264" s="125"/>
      <c r="K264" s="125"/>
      <c r="L264" s="125"/>
      <c r="M264" s="125"/>
      <c r="N264" s="125"/>
      <c r="O264" s="125"/>
      <c r="P264" s="125"/>
      <c r="Q264" s="125"/>
      <c r="R264" s="125"/>
      <c r="S264" s="125"/>
      <c r="T264" s="125"/>
      <c r="U264" s="125"/>
      <c r="V264" s="125"/>
    </row>
    <row r="265" spans="1:22" ht="12">
      <c r="A265" s="125"/>
      <c r="B265" s="125"/>
      <c r="C265" s="125"/>
      <c r="D265" s="125"/>
      <c r="E265" s="125"/>
      <c r="F265" s="125"/>
      <c r="G265" s="125"/>
      <c r="H265" s="125"/>
      <c r="I265" s="125"/>
      <c r="J265" s="125"/>
      <c r="K265" s="125"/>
      <c r="L265" s="125"/>
      <c r="M265" s="125"/>
      <c r="N265" s="125"/>
      <c r="O265" s="125"/>
      <c r="P265" s="125"/>
      <c r="Q265" s="125"/>
      <c r="R265" s="125"/>
      <c r="S265" s="125"/>
      <c r="T265" s="125"/>
      <c r="U265" s="125"/>
      <c r="V265" s="125"/>
    </row>
    <row r="266" spans="1:22" ht="12">
      <c r="A266" s="125"/>
      <c r="B266" s="125"/>
      <c r="C266" s="125"/>
      <c r="D266" s="125"/>
      <c r="E266" s="125"/>
      <c r="F266" s="125"/>
      <c r="G266" s="125"/>
      <c r="H266" s="125"/>
      <c r="I266" s="125"/>
      <c r="J266" s="125"/>
      <c r="K266" s="125"/>
      <c r="L266" s="125"/>
      <c r="M266" s="125"/>
      <c r="N266" s="125"/>
      <c r="O266" s="125"/>
      <c r="P266" s="125"/>
      <c r="Q266" s="125"/>
      <c r="R266" s="125"/>
      <c r="S266" s="125"/>
      <c r="T266" s="125"/>
      <c r="U266" s="125"/>
      <c r="V266" s="125"/>
    </row>
    <row r="267" spans="1:22" ht="12">
      <c r="A267" s="125"/>
      <c r="B267" s="125"/>
      <c r="C267" s="125"/>
      <c r="D267" s="125"/>
      <c r="E267" s="125"/>
      <c r="F267" s="125"/>
      <c r="G267" s="125"/>
      <c r="H267" s="125"/>
      <c r="I267" s="125"/>
      <c r="J267" s="125"/>
      <c r="K267" s="125"/>
      <c r="L267" s="125"/>
      <c r="M267" s="125"/>
      <c r="N267" s="125"/>
      <c r="O267" s="125"/>
      <c r="P267" s="125"/>
      <c r="Q267" s="125"/>
      <c r="R267" s="125"/>
      <c r="S267" s="125"/>
      <c r="T267" s="125"/>
      <c r="U267" s="125"/>
      <c r="V267" s="125"/>
    </row>
    <row r="268" spans="1:22" ht="12">
      <c r="A268" s="125"/>
      <c r="B268" s="125"/>
      <c r="C268" s="125"/>
      <c r="D268" s="125"/>
      <c r="E268" s="125"/>
      <c r="F268" s="125"/>
      <c r="G268" s="125"/>
      <c r="H268" s="125"/>
      <c r="I268" s="125"/>
      <c r="J268" s="125"/>
      <c r="K268" s="125"/>
      <c r="L268" s="125"/>
      <c r="M268" s="125"/>
      <c r="N268" s="125"/>
      <c r="O268" s="125"/>
      <c r="P268" s="125"/>
      <c r="Q268" s="125"/>
      <c r="R268" s="125"/>
      <c r="S268" s="125"/>
      <c r="T268" s="125"/>
      <c r="U268" s="125"/>
      <c r="V268" s="125"/>
    </row>
    <row r="269" spans="1:22" ht="12">
      <c r="A269" s="125"/>
      <c r="B269" s="125"/>
      <c r="C269" s="125"/>
      <c r="D269" s="125"/>
      <c r="E269" s="125"/>
      <c r="F269" s="125"/>
      <c r="G269" s="125"/>
      <c r="H269" s="125"/>
      <c r="I269" s="125"/>
      <c r="J269" s="125"/>
      <c r="K269" s="125"/>
      <c r="L269" s="125"/>
      <c r="M269" s="125"/>
      <c r="N269" s="125"/>
      <c r="O269" s="125"/>
      <c r="P269" s="125"/>
      <c r="Q269" s="125"/>
      <c r="R269" s="125"/>
      <c r="S269" s="125"/>
      <c r="T269" s="125"/>
      <c r="U269" s="125"/>
      <c r="V269" s="125"/>
    </row>
    <row r="270" spans="1:22" ht="12">
      <c r="A270" s="125"/>
      <c r="B270" s="125"/>
      <c r="C270" s="125"/>
      <c r="D270" s="125"/>
      <c r="E270" s="125"/>
      <c r="F270" s="125"/>
      <c r="G270" s="125"/>
      <c r="H270" s="125"/>
      <c r="I270" s="125"/>
      <c r="J270" s="125"/>
      <c r="K270" s="125"/>
      <c r="L270" s="125"/>
      <c r="M270" s="125"/>
      <c r="N270" s="125"/>
      <c r="O270" s="125"/>
      <c r="P270" s="125"/>
      <c r="Q270" s="125"/>
      <c r="R270" s="125"/>
      <c r="S270" s="125"/>
      <c r="T270" s="125"/>
      <c r="U270" s="125"/>
      <c r="V270" s="125"/>
    </row>
    <row r="271" spans="1:22" ht="12">
      <c r="A271" s="125"/>
      <c r="B271" s="125"/>
      <c r="C271" s="125"/>
      <c r="D271" s="125"/>
      <c r="E271" s="125"/>
      <c r="F271" s="125"/>
      <c r="G271" s="125"/>
      <c r="H271" s="125"/>
      <c r="I271" s="125"/>
      <c r="J271" s="125"/>
      <c r="K271" s="125"/>
      <c r="L271" s="125"/>
      <c r="M271" s="125"/>
      <c r="N271" s="125"/>
      <c r="O271" s="125"/>
      <c r="P271" s="125"/>
      <c r="Q271" s="125"/>
      <c r="R271" s="125"/>
      <c r="S271" s="125"/>
      <c r="T271" s="125"/>
      <c r="U271" s="125"/>
      <c r="V271" s="125"/>
    </row>
    <row r="272" spans="1:22" ht="12">
      <c r="A272" s="125"/>
      <c r="B272" s="125"/>
      <c r="C272" s="125"/>
      <c r="D272" s="125"/>
      <c r="E272" s="125"/>
      <c r="F272" s="125"/>
      <c r="G272" s="125"/>
      <c r="H272" s="125"/>
      <c r="I272" s="125"/>
      <c r="J272" s="125"/>
      <c r="K272" s="125"/>
      <c r="L272" s="125"/>
      <c r="M272" s="125"/>
      <c r="N272" s="125"/>
      <c r="O272" s="125"/>
      <c r="P272" s="125"/>
      <c r="Q272" s="125"/>
      <c r="R272" s="125"/>
      <c r="S272" s="125"/>
      <c r="T272" s="125"/>
      <c r="U272" s="125"/>
      <c r="V272" s="125"/>
    </row>
    <row r="273" spans="1:22" ht="12">
      <c r="A273" s="125"/>
      <c r="B273" s="125"/>
      <c r="C273" s="125"/>
      <c r="D273" s="125"/>
      <c r="E273" s="125"/>
      <c r="F273" s="125"/>
      <c r="G273" s="125"/>
      <c r="H273" s="125"/>
      <c r="I273" s="125"/>
      <c r="J273" s="125"/>
      <c r="K273" s="125"/>
      <c r="L273" s="125"/>
      <c r="M273" s="125"/>
      <c r="N273" s="125"/>
      <c r="O273" s="125"/>
      <c r="P273" s="125"/>
      <c r="Q273" s="125"/>
      <c r="R273" s="125"/>
      <c r="S273" s="125"/>
      <c r="T273" s="125"/>
      <c r="U273" s="125"/>
      <c r="V273" s="125"/>
    </row>
    <row r="274" spans="1:22" ht="12">
      <c r="A274" s="125"/>
      <c r="B274" s="125"/>
      <c r="C274" s="125"/>
      <c r="D274" s="125"/>
      <c r="E274" s="125"/>
      <c r="F274" s="125"/>
      <c r="G274" s="125"/>
      <c r="H274" s="125"/>
      <c r="I274" s="125"/>
      <c r="J274" s="125"/>
      <c r="K274" s="125"/>
      <c r="L274" s="125"/>
      <c r="M274" s="125"/>
      <c r="N274" s="125"/>
      <c r="O274" s="125"/>
      <c r="P274" s="125"/>
      <c r="Q274" s="125"/>
      <c r="R274" s="125"/>
      <c r="S274" s="125"/>
      <c r="T274" s="125"/>
      <c r="U274" s="125"/>
      <c r="V274" s="125"/>
    </row>
    <row r="275" spans="1:22" ht="12">
      <c r="A275" s="125"/>
      <c r="B275" s="125"/>
      <c r="C275" s="125"/>
      <c r="D275" s="125"/>
      <c r="E275" s="125"/>
      <c r="F275" s="125"/>
      <c r="G275" s="125"/>
      <c r="H275" s="125"/>
      <c r="I275" s="125"/>
      <c r="J275" s="125"/>
      <c r="K275" s="125"/>
      <c r="L275" s="125"/>
      <c r="M275" s="125"/>
      <c r="N275" s="125"/>
      <c r="O275" s="125"/>
      <c r="P275" s="125"/>
      <c r="Q275" s="125"/>
      <c r="R275" s="125"/>
      <c r="S275" s="125"/>
      <c r="T275" s="125"/>
      <c r="U275" s="125"/>
      <c r="V275" s="125"/>
    </row>
    <row r="276" spans="1:22" ht="12">
      <c r="A276" s="125"/>
      <c r="B276" s="125"/>
      <c r="C276" s="125"/>
      <c r="D276" s="125"/>
      <c r="E276" s="125"/>
      <c r="F276" s="125"/>
      <c r="G276" s="125"/>
      <c r="H276" s="125"/>
      <c r="I276" s="125"/>
      <c r="J276" s="125"/>
      <c r="K276" s="125"/>
      <c r="L276" s="125"/>
      <c r="M276" s="125"/>
      <c r="N276" s="125"/>
      <c r="O276" s="125"/>
      <c r="P276" s="125"/>
      <c r="Q276" s="125"/>
      <c r="R276" s="125"/>
      <c r="S276" s="125"/>
      <c r="T276" s="125"/>
      <c r="U276" s="125"/>
      <c r="V276" s="125"/>
    </row>
    <row r="277" spans="1:22" ht="12">
      <c r="A277" s="125"/>
      <c r="B277" s="125"/>
      <c r="C277" s="125"/>
      <c r="D277" s="125"/>
      <c r="E277" s="125"/>
      <c r="F277" s="125"/>
      <c r="G277" s="125"/>
      <c r="H277" s="125"/>
      <c r="I277" s="125"/>
      <c r="J277" s="125"/>
      <c r="K277" s="125"/>
      <c r="L277" s="125"/>
      <c r="M277" s="125"/>
      <c r="N277" s="125"/>
      <c r="O277" s="125"/>
      <c r="P277" s="125"/>
      <c r="Q277" s="125"/>
      <c r="R277" s="125"/>
      <c r="S277" s="125"/>
      <c r="T277" s="125"/>
      <c r="U277" s="125"/>
      <c r="V277" s="125"/>
    </row>
    <row r="278" spans="1:22" ht="12">
      <c r="A278" s="125"/>
      <c r="B278" s="125"/>
      <c r="C278" s="125"/>
      <c r="D278" s="125"/>
      <c r="E278" s="125"/>
      <c r="F278" s="125"/>
      <c r="G278" s="125"/>
      <c r="H278" s="125"/>
      <c r="I278" s="125"/>
      <c r="J278" s="125"/>
      <c r="K278" s="125"/>
      <c r="L278" s="125"/>
      <c r="M278" s="125"/>
      <c r="N278" s="125"/>
      <c r="O278" s="125"/>
      <c r="P278" s="125"/>
      <c r="Q278" s="125"/>
      <c r="R278" s="125"/>
      <c r="S278" s="125"/>
      <c r="T278" s="125"/>
      <c r="U278" s="125"/>
      <c r="V278" s="125"/>
    </row>
    <row r="279" spans="1:22" ht="12">
      <c r="A279" s="125"/>
      <c r="B279" s="125"/>
      <c r="C279" s="125"/>
      <c r="D279" s="125"/>
      <c r="E279" s="125"/>
      <c r="F279" s="125"/>
      <c r="G279" s="125"/>
      <c r="H279" s="125"/>
      <c r="I279" s="125"/>
      <c r="J279" s="125"/>
      <c r="K279" s="125"/>
      <c r="L279" s="125"/>
      <c r="M279" s="125"/>
      <c r="N279" s="125"/>
      <c r="O279" s="125"/>
      <c r="P279" s="125"/>
      <c r="Q279" s="125"/>
      <c r="R279" s="125"/>
      <c r="S279" s="125"/>
      <c r="T279" s="125"/>
      <c r="U279" s="125"/>
      <c r="V279" s="125"/>
    </row>
    <row r="280" spans="1:22" ht="12">
      <c r="A280" s="125"/>
      <c r="B280" s="125"/>
      <c r="C280" s="125"/>
      <c r="D280" s="125"/>
      <c r="E280" s="125"/>
      <c r="F280" s="125"/>
      <c r="G280" s="125"/>
      <c r="H280" s="125"/>
      <c r="I280" s="125"/>
      <c r="J280" s="125"/>
      <c r="K280" s="125"/>
      <c r="L280" s="125"/>
      <c r="M280" s="125"/>
      <c r="N280" s="125"/>
      <c r="O280" s="125"/>
      <c r="P280" s="125"/>
      <c r="Q280" s="125"/>
      <c r="R280" s="125"/>
      <c r="S280" s="125"/>
      <c r="T280" s="125"/>
      <c r="U280" s="125"/>
      <c r="V280" s="125"/>
    </row>
    <row r="281" spans="1:22" ht="12">
      <c r="A281" s="125"/>
      <c r="B281" s="125"/>
      <c r="C281" s="125"/>
      <c r="D281" s="125"/>
      <c r="E281" s="125"/>
      <c r="F281" s="125"/>
      <c r="G281" s="125"/>
      <c r="H281" s="125"/>
      <c r="I281" s="125"/>
      <c r="J281" s="125"/>
      <c r="K281" s="125"/>
      <c r="L281" s="125"/>
      <c r="M281" s="125"/>
      <c r="N281" s="125"/>
      <c r="O281" s="125"/>
      <c r="P281" s="125"/>
      <c r="Q281" s="125"/>
      <c r="R281" s="125"/>
      <c r="S281" s="125"/>
      <c r="T281" s="125"/>
      <c r="U281" s="125"/>
      <c r="V281" s="125"/>
    </row>
    <row r="282" spans="1:22" ht="12">
      <c r="A282" s="125"/>
      <c r="B282" s="125"/>
      <c r="C282" s="125"/>
      <c r="D282" s="125"/>
      <c r="E282" s="125"/>
      <c r="F282" s="125"/>
      <c r="G282" s="125"/>
      <c r="H282" s="125"/>
      <c r="I282" s="125"/>
      <c r="J282" s="125"/>
      <c r="K282" s="125"/>
      <c r="L282" s="125"/>
      <c r="M282" s="125"/>
      <c r="N282" s="125"/>
      <c r="O282" s="125"/>
      <c r="P282" s="125"/>
      <c r="Q282" s="125"/>
      <c r="R282" s="125"/>
      <c r="S282" s="125"/>
      <c r="T282" s="125"/>
      <c r="U282" s="125"/>
      <c r="V282" s="125"/>
    </row>
    <row r="283" spans="1:22" ht="12">
      <c r="A283" s="125"/>
      <c r="B283" s="125"/>
      <c r="C283" s="125"/>
      <c r="D283" s="125"/>
      <c r="E283" s="125"/>
      <c r="F283" s="125"/>
      <c r="G283" s="125"/>
      <c r="H283" s="125"/>
      <c r="I283" s="125"/>
      <c r="J283" s="125"/>
      <c r="K283" s="125"/>
      <c r="L283" s="125"/>
      <c r="M283" s="125"/>
      <c r="N283" s="125"/>
      <c r="O283" s="125"/>
      <c r="P283" s="125"/>
      <c r="Q283" s="125"/>
      <c r="R283" s="125"/>
      <c r="S283" s="125"/>
      <c r="T283" s="125"/>
      <c r="U283" s="125"/>
      <c r="V283" s="125"/>
    </row>
    <row r="284" spans="1:22" ht="12">
      <c r="A284" s="125"/>
      <c r="B284" s="125"/>
      <c r="C284" s="125"/>
      <c r="D284" s="125"/>
      <c r="E284" s="125"/>
      <c r="F284" s="125"/>
      <c r="G284" s="125"/>
      <c r="H284" s="125"/>
      <c r="I284" s="125"/>
      <c r="J284" s="125"/>
      <c r="K284" s="125"/>
      <c r="L284" s="125"/>
      <c r="M284" s="125"/>
      <c r="N284" s="125"/>
      <c r="O284" s="125"/>
      <c r="P284" s="125"/>
      <c r="Q284" s="125"/>
      <c r="R284" s="125"/>
      <c r="S284" s="125"/>
      <c r="T284" s="125"/>
      <c r="U284" s="125"/>
      <c r="V284" s="125"/>
    </row>
    <row r="285" spans="1:22" ht="12">
      <c r="A285" s="125"/>
      <c r="B285" s="125"/>
      <c r="C285" s="125"/>
      <c r="D285" s="125"/>
      <c r="E285" s="125"/>
      <c r="F285" s="125"/>
      <c r="G285" s="125"/>
      <c r="H285" s="125"/>
      <c r="I285" s="125"/>
      <c r="J285" s="125"/>
      <c r="K285" s="125"/>
      <c r="L285" s="125"/>
      <c r="M285" s="125"/>
      <c r="N285" s="125"/>
      <c r="O285" s="125"/>
      <c r="P285" s="125"/>
      <c r="Q285" s="125"/>
      <c r="R285" s="125"/>
      <c r="S285" s="125"/>
      <c r="T285" s="125"/>
      <c r="U285" s="125"/>
      <c r="V285" s="125"/>
    </row>
    <row r="286" spans="1:22" ht="12">
      <c r="A286" s="125"/>
      <c r="B286" s="125"/>
      <c r="C286" s="125"/>
      <c r="D286" s="125"/>
      <c r="E286" s="125"/>
      <c r="F286" s="125"/>
      <c r="G286" s="125"/>
      <c r="H286" s="125"/>
      <c r="I286" s="125"/>
      <c r="J286" s="125"/>
      <c r="K286" s="125"/>
      <c r="L286" s="125"/>
      <c r="M286" s="125"/>
      <c r="N286" s="125"/>
      <c r="O286" s="125"/>
      <c r="P286" s="125"/>
      <c r="Q286" s="125"/>
      <c r="R286" s="125"/>
      <c r="S286" s="125"/>
      <c r="T286" s="125"/>
      <c r="U286" s="125"/>
      <c r="V286" s="125"/>
    </row>
    <row r="287" spans="1:22" ht="12">
      <c r="A287" s="125"/>
      <c r="B287" s="125"/>
      <c r="C287" s="125"/>
      <c r="D287" s="125"/>
      <c r="E287" s="125"/>
      <c r="F287" s="125"/>
      <c r="G287" s="125"/>
      <c r="H287" s="125"/>
      <c r="I287" s="125"/>
      <c r="J287" s="125"/>
      <c r="K287" s="125"/>
      <c r="L287" s="125"/>
      <c r="M287" s="125"/>
      <c r="N287" s="125"/>
      <c r="O287" s="125"/>
      <c r="P287" s="125"/>
      <c r="Q287" s="125"/>
      <c r="R287" s="125"/>
      <c r="S287" s="125"/>
      <c r="T287" s="125"/>
      <c r="U287" s="125"/>
      <c r="V287" s="125"/>
    </row>
    <row r="288" spans="1:22" ht="12">
      <c r="A288" s="125"/>
      <c r="B288" s="125"/>
      <c r="C288" s="125"/>
      <c r="D288" s="125"/>
      <c r="E288" s="125"/>
      <c r="F288" s="125"/>
      <c r="G288" s="125"/>
      <c r="H288" s="125"/>
      <c r="I288" s="125"/>
      <c r="J288" s="125"/>
      <c r="K288" s="125"/>
      <c r="L288" s="125"/>
      <c r="M288" s="125"/>
      <c r="N288" s="125"/>
      <c r="O288" s="125"/>
      <c r="P288" s="125"/>
      <c r="Q288" s="125"/>
      <c r="R288" s="125"/>
      <c r="S288" s="125"/>
      <c r="T288" s="125"/>
      <c r="U288" s="125"/>
      <c r="V288" s="125"/>
    </row>
    <row r="289" spans="1:22" ht="12">
      <c r="A289" s="125"/>
      <c r="B289" s="125"/>
      <c r="C289" s="125"/>
      <c r="D289" s="125"/>
      <c r="E289" s="125"/>
      <c r="F289" s="125"/>
      <c r="G289" s="125"/>
      <c r="H289" s="125"/>
      <c r="I289" s="125"/>
      <c r="J289" s="125"/>
      <c r="K289" s="125"/>
      <c r="L289" s="125"/>
      <c r="M289" s="125"/>
      <c r="N289" s="125"/>
      <c r="O289" s="125"/>
      <c r="P289" s="125"/>
      <c r="Q289" s="125"/>
      <c r="R289" s="125"/>
      <c r="S289" s="125"/>
      <c r="T289" s="125"/>
      <c r="U289" s="125"/>
      <c r="V289" s="125"/>
    </row>
    <row r="290" spans="1:22" ht="12">
      <c r="A290" s="125"/>
      <c r="B290" s="125"/>
      <c r="C290" s="125"/>
      <c r="D290" s="125"/>
      <c r="E290" s="125"/>
      <c r="F290" s="125"/>
      <c r="G290" s="125"/>
      <c r="H290" s="125"/>
      <c r="I290" s="125"/>
      <c r="J290" s="125"/>
      <c r="K290" s="125"/>
      <c r="L290" s="125"/>
      <c r="M290" s="125"/>
      <c r="N290" s="125"/>
      <c r="O290" s="125"/>
      <c r="P290" s="125"/>
      <c r="Q290" s="125"/>
      <c r="R290" s="125"/>
      <c r="S290" s="125"/>
      <c r="T290" s="125"/>
      <c r="U290" s="125"/>
      <c r="V290" s="125"/>
    </row>
    <row r="291" spans="1:22" ht="12">
      <c r="A291" s="125"/>
      <c r="B291" s="125"/>
      <c r="C291" s="125"/>
      <c r="D291" s="125"/>
      <c r="E291" s="125"/>
      <c r="F291" s="125"/>
      <c r="G291" s="125"/>
      <c r="H291" s="125"/>
      <c r="I291" s="125"/>
      <c r="J291" s="125"/>
      <c r="K291" s="125"/>
      <c r="L291" s="125"/>
      <c r="M291" s="125"/>
      <c r="N291" s="125"/>
      <c r="O291" s="125"/>
      <c r="P291" s="125"/>
      <c r="Q291" s="125"/>
      <c r="R291" s="125"/>
      <c r="S291" s="125"/>
      <c r="T291" s="125"/>
      <c r="U291" s="125"/>
      <c r="V291" s="125"/>
    </row>
    <row r="292" spans="1:22" ht="12">
      <c r="A292" s="125"/>
      <c r="B292" s="125"/>
      <c r="C292" s="125"/>
      <c r="D292" s="125"/>
      <c r="E292" s="125"/>
      <c r="F292" s="125"/>
      <c r="G292" s="125"/>
      <c r="H292" s="125"/>
      <c r="I292" s="125"/>
      <c r="J292" s="125"/>
      <c r="K292" s="125"/>
      <c r="L292" s="125"/>
      <c r="M292" s="125"/>
      <c r="N292" s="125"/>
      <c r="O292" s="125"/>
      <c r="P292" s="125"/>
      <c r="Q292" s="125"/>
      <c r="R292" s="125"/>
      <c r="S292" s="125"/>
      <c r="T292" s="125"/>
      <c r="U292" s="125"/>
      <c r="V292" s="125"/>
    </row>
    <row r="293" spans="1:22" ht="12">
      <c r="A293" s="125"/>
      <c r="B293" s="125"/>
      <c r="C293" s="125"/>
      <c r="D293" s="125"/>
      <c r="E293" s="125"/>
      <c r="F293" s="125"/>
      <c r="G293" s="125"/>
      <c r="H293" s="125"/>
      <c r="I293" s="125"/>
      <c r="J293" s="125"/>
      <c r="K293" s="125"/>
      <c r="L293" s="125"/>
      <c r="M293" s="125"/>
      <c r="N293" s="125"/>
      <c r="O293" s="125"/>
      <c r="P293" s="125"/>
      <c r="Q293" s="125"/>
      <c r="R293" s="125"/>
      <c r="S293" s="125"/>
      <c r="T293" s="125"/>
      <c r="U293" s="125"/>
      <c r="V293" s="125"/>
    </row>
    <row r="294" spans="1:22" ht="12">
      <c r="A294" s="125"/>
      <c r="B294" s="125"/>
      <c r="C294" s="125"/>
      <c r="D294" s="125"/>
      <c r="E294" s="125"/>
      <c r="F294" s="125"/>
      <c r="G294" s="125"/>
      <c r="H294" s="125"/>
      <c r="I294" s="125"/>
      <c r="J294" s="125"/>
      <c r="K294" s="125"/>
      <c r="L294" s="125"/>
      <c r="M294" s="125"/>
      <c r="N294" s="125"/>
      <c r="O294" s="125"/>
      <c r="P294" s="125"/>
      <c r="Q294" s="125"/>
      <c r="R294" s="125"/>
      <c r="S294" s="125"/>
      <c r="T294" s="125"/>
      <c r="U294" s="125"/>
      <c r="V294" s="125"/>
    </row>
    <row r="295" spans="1:22" ht="12">
      <c r="A295" s="125"/>
      <c r="B295" s="125"/>
      <c r="C295" s="125"/>
      <c r="D295" s="125"/>
      <c r="E295" s="125"/>
      <c r="F295" s="125"/>
      <c r="G295" s="125"/>
      <c r="H295" s="125"/>
      <c r="I295" s="125"/>
      <c r="J295" s="125"/>
      <c r="K295" s="125"/>
      <c r="L295" s="125"/>
      <c r="M295" s="125"/>
      <c r="N295" s="125"/>
      <c r="O295" s="125"/>
      <c r="P295" s="125"/>
      <c r="Q295" s="125"/>
      <c r="R295" s="125"/>
      <c r="S295" s="125"/>
      <c r="T295" s="125"/>
      <c r="U295" s="125"/>
      <c r="V295" s="125"/>
    </row>
    <row r="296" spans="1:22" ht="12">
      <c r="A296" s="125"/>
      <c r="B296" s="125"/>
      <c r="C296" s="125"/>
      <c r="D296" s="125"/>
      <c r="E296" s="125"/>
      <c r="F296" s="125"/>
      <c r="G296" s="125"/>
      <c r="H296" s="125"/>
      <c r="I296" s="125"/>
      <c r="J296" s="125"/>
      <c r="K296" s="125"/>
      <c r="L296" s="125"/>
      <c r="M296" s="125"/>
      <c r="N296" s="125"/>
      <c r="O296" s="125"/>
      <c r="P296" s="125"/>
      <c r="Q296" s="125"/>
      <c r="R296" s="125"/>
      <c r="S296" s="125"/>
      <c r="T296" s="125"/>
      <c r="U296" s="125"/>
      <c r="V296" s="125"/>
    </row>
    <row r="297" spans="1:22" ht="12">
      <c r="A297" s="125"/>
      <c r="B297" s="125"/>
      <c r="C297" s="125"/>
      <c r="D297" s="125"/>
      <c r="E297" s="125"/>
      <c r="F297" s="125"/>
      <c r="G297" s="125"/>
      <c r="H297" s="125"/>
      <c r="I297" s="125"/>
      <c r="J297" s="125"/>
      <c r="K297" s="125"/>
      <c r="L297" s="125"/>
      <c r="M297" s="125"/>
      <c r="N297" s="125"/>
      <c r="O297" s="125"/>
      <c r="P297" s="125"/>
      <c r="Q297" s="125"/>
      <c r="R297" s="125"/>
      <c r="S297" s="125"/>
      <c r="T297" s="125"/>
      <c r="U297" s="125"/>
      <c r="V297" s="125"/>
    </row>
    <row r="298" spans="1:22" ht="12">
      <c r="A298" s="125"/>
      <c r="B298" s="125"/>
      <c r="C298" s="125"/>
      <c r="D298" s="125"/>
      <c r="E298" s="125"/>
      <c r="F298" s="125"/>
      <c r="G298" s="125"/>
      <c r="H298" s="125"/>
      <c r="I298" s="125"/>
      <c r="J298" s="125"/>
      <c r="K298" s="125"/>
      <c r="L298" s="125"/>
      <c r="M298" s="125"/>
      <c r="N298" s="125"/>
      <c r="O298" s="125"/>
      <c r="P298" s="125"/>
      <c r="Q298" s="125"/>
      <c r="R298" s="125"/>
      <c r="S298" s="125"/>
      <c r="T298" s="125"/>
      <c r="U298" s="125"/>
      <c r="V298" s="125"/>
    </row>
    <row r="299" spans="1:22" ht="12">
      <c r="A299" s="125"/>
      <c r="B299" s="125"/>
      <c r="C299" s="125"/>
      <c r="D299" s="125"/>
      <c r="E299" s="125"/>
      <c r="F299" s="125"/>
      <c r="G299" s="125"/>
      <c r="H299" s="125"/>
      <c r="I299" s="125"/>
      <c r="J299" s="125"/>
      <c r="K299" s="125"/>
      <c r="L299" s="125"/>
      <c r="M299" s="125"/>
      <c r="N299" s="125"/>
      <c r="O299" s="125"/>
      <c r="P299" s="125"/>
      <c r="Q299" s="125"/>
      <c r="R299" s="125"/>
      <c r="S299" s="125"/>
      <c r="T299" s="125"/>
      <c r="U299" s="125"/>
      <c r="V299" s="125"/>
    </row>
    <row r="300" spans="1:22" ht="12">
      <c r="A300" s="125"/>
      <c r="B300" s="125"/>
      <c r="C300" s="125"/>
      <c r="D300" s="125"/>
      <c r="E300" s="125"/>
      <c r="F300" s="125"/>
      <c r="G300" s="125"/>
      <c r="H300" s="125"/>
      <c r="I300" s="125"/>
      <c r="J300" s="125"/>
      <c r="K300" s="125"/>
      <c r="L300" s="125"/>
      <c r="M300" s="125"/>
      <c r="N300" s="125"/>
      <c r="O300" s="125"/>
      <c r="P300" s="125"/>
      <c r="Q300" s="125"/>
      <c r="R300" s="125"/>
      <c r="S300" s="125"/>
      <c r="T300" s="125"/>
      <c r="U300" s="125"/>
      <c r="V300" s="125"/>
    </row>
    <row r="301" spans="1:22" ht="12">
      <c r="A301" s="125"/>
      <c r="B301" s="125"/>
      <c r="C301" s="125"/>
      <c r="D301" s="125"/>
      <c r="E301" s="125"/>
      <c r="F301" s="125"/>
      <c r="G301" s="125"/>
      <c r="H301" s="125"/>
      <c r="I301" s="125"/>
      <c r="J301" s="125"/>
      <c r="K301" s="125"/>
      <c r="L301" s="125"/>
      <c r="M301" s="125"/>
      <c r="N301" s="125"/>
      <c r="O301" s="125"/>
      <c r="P301" s="125"/>
      <c r="Q301" s="125"/>
      <c r="R301" s="125"/>
      <c r="S301" s="125"/>
      <c r="T301" s="125"/>
      <c r="U301" s="125"/>
      <c r="V301" s="125"/>
    </row>
    <row r="302" spans="1:22" ht="12">
      <c r="A302" s="125"/>
      <c r="B302" s="125"/>
      <c r="C302" s="125"/>
      <c r="D302" s="125"/>
      <c r="E302" s="125"/>
      <c r="F302" s="125"/>
      <c r="G302" s="125"/>
      <c r="H302" s="125"/>
      <c r="I302" s="125"/>
      <c r="J302" s="125"/>
      <c r="K302" s="125"/>
      <c r="L302" s="125"/>
      <c r="M302" s="125"/>
      <c r="N302" s="125"/>
      <c r="O302" s="125"/>
      <c r="P302" s="125"/>
      <c r="Q302" s="125"/>
      <c r="R302" s="125"/>
      <c r="S302" s="125"/>
      <c r="T302" s="125"/>
      <c r="U302" s="125"/>
      <c r="V302" s="125"/>
    </row>
    <row r="303" spans="1:22" ht="12">
      <c r="A303" s="125"/>
      <c r="B303" s="125"/>
      <c r="C303" s="125"/>
      <c r="D303" s="125"/>
      <c r="E303" s="125"/>
      <c r="F303" s="125"/>
      <c r="G303" s="125"/>
      <c r="H303" s="125"/>
      <c r="I303" s="125"/>
      <c r="J303" s="125"/>
      <c r="K303" s="125"/>
      <c r="L303" s="125"/>
      <c r="M303" s="125"/>
      <c r="N303" s="125"/>
      <c r="O303" s="125"/>
      <c r="P303" s="125"/>
      <c r="Q303" s="125"/>
      <c r="R303" s="125"/>
      <c r="S303" s="125"/>
      <c r="T303" s="125"/>
      <c r="U303" s="125"/>
      <c r="V303" s="125"/>
    </row>
    <row r="304" spans="1:22" ht="12">
      <c r="A304" s="125"/>
      <c r="B304" s="125"/>
      <c r="C304" s="125"/>
      <c r="D304" s="125"/>
      <c r="E304" s="125"/>
      <c r="F304" s="125"/>
      <c r="G304" s="125"/>
      <c r="H304" s="125"/>
      <c r="I304" s="125"/>
      <c r="J304" s="125"/>
      <c r="K304" s="125"/>
      <c r="L304" s="125"/>
      <c r="M304" s="125"/>
      <c r="N304" s="125"/>
      <c r="O304" s="125"/>
      <c r="P304" s="125"/>
      <c r="Q304" s="125"/>
      <c r="R304" s="125"/>
      <c r="S304" s="125"/>
      <c r="T304" s="125"/>
      <c r="U304" s="125"/>
      <c r="V304" s="125"/>
    </row>
    <row r="305" spans="1:22" ht="12">
      <c r="A305" s="125"/>
      <c r="B305" s="125"/>
      <c r="C305" s="125"/>
      <c r="D305" s="125"/>
      <c r="E305" s="125"/>
      <c r="F305" s="125"/>
      <c r="G305" s="125"/>
      <c r="H305" s="125"/>
      <c r="I305" s="125"/>
      <c r="J305" s="125"/>
      <c r="K305" s="125"/>
      <c r="L305" s="125"/>
      <c r="M305" s="125"/>
      <c r="N305" s="125"/>
      <c r="O305" s="125"/>
      <c r="P305" s="125"/>
      <c r="Q305" s="125"/>
      <c r="R305" s="125"/>
      <c r="S305" s="125"/>
      <c r="T305" s="125"/>
      <c r="U305" s="125"/>
      <c r="V305" s="125"/>
    </row>
    <row r="306" spans="1:22" ht="12">
      <c r="A306" s="125"/>
      <c r="B306" s="125"/>
      <c r="C306" s="125"/>
      <c r="D306" s="125"/>
      <c r="E306" s="125"/>
      <c r="F306" s="125"/>
      <c r="G306" s="125"/>
      <c r="H306" s="125"/>
      <c r="I306" s="125"/>
      <c r="J306" s="125"/>
      <c r="K306" s="125"/>
      <c r="L306" s="125"/>
      <c r="M306" s="125"/>
      <c r="N306" s="125"/>
      <c r="O306" s="125"/>
      <c r="P306" s="125"/>
      <c r="Q306" s="125"/>
      <c r="R306" s="125"/>
      <c r="S306" s="125"/>
      <c r="T306" s="125"/>
      <c r="U306" s="125"/>
      <c r="V306" s="125"/>
    </row>
    <row r="307" spans="1:22" ht="12">
      <c r="A307" s="125"/>
      <c r="B307" s="125"/>
      <c r="C307" s="125"/>
      <c r="D307" s="125"/>
      <c r="E307" s="125"/>
      <c r="F307" s="125"/>
      <c r="G307" s="125"/>
      <c r="H307" s="125"/>
      <c r="I307" s="125"/>
      <c r="J307" s="125"/>
      <c r="K307" s="125"/>
      <c r="L307" s="125"/>
      <c r="M307" s="125"/>
      <c r="N307" s="125"/>
      <c r="O307" s="125"/>
      <c r="P307" s="125"/>
      <c r="Q307" s="125"/>
      <c r="R307" s="125"/>
      <c r="S307" s="125"/>
      <c r="T307" s="125"/>
      <c r="U307" s="125"/>
      <c r="V307" s="125"/>
    </row>
    <row r="308" spans="1:22" ht="12">
      <c r="A308" s="125"/>
      <c r="B308" s="125"/>
      <c r="C308" s="125"/>
      <c r="D308" s="125"/>
      <c r="E308" s="125"/>
      <c r="F308" s="125"/>
      <c r="G308" s="125"/>
      <c r="H308" s="125"/>
      <c r="I308" s="125"/>
      <c r="J308" s="125"/>
      <c r="K308" s="125"/>
      <c r="L308" s="125"/>
      <c r="M308" s="125"/>
      <c r="N308" s="125"/>
      <c r="O308" s="125"/>
      <c r="P308" s="125"/>
      <c r="Q308" s="125"/>
      <c r="R308" s="125"/>
      <c r="S308" s="125"/>
      <c r="T308" s="125"/>
      <c r="U308" s="125"/>
      <c r="V308" s="125"/>
    </row>
    <row r="309" spans="1:22" ht="12">
      <c r="A309" s="125"/>
      <c r="B309" s="125"/>
      <c r="C309" s="125"/>
      <c r="D309" s="125"/>
      <c r="E309" s="125"/>
      <c r="F309" s="125"/>
      <c r="G309" s="125"/>
      <c r="H309" s="125"/>
      <c r="I309" s="125"/>
      <c r="J309" s="125"/>
      <c r="K309" s="125"/>
      <c r="L309" s="125"/>
      <c r="M309" s="125"/>
      <c r="N309" s="125"/>
      <c r="O309" s="125"/>
      <c r="P309" s="125"/>
      <c r="Q309" s="125"/>
      <c r="R309" s="125"/>
      <c r="S309" s="125"/>
      <c r="T309" s="125"/>
      <c r="U309" s="125"/>
      <c r="V309" s="125"/>
    </row>
    <row r="310" spans="1:22" ht="12">
      <c r="A310" s="125"/>
      <c r="B310" s="125"/>
      <c r="C310" s="125"/>
      <c r="D310" s="125"/>
      <c r="E310" s="125"/>
      <c r="F310" s="125"/>
      <c r="G310" s="125"/>
      <c r="H310" s="125"/>
      <c r="I310" s="125"/>
      <c r="J310" s="125"/>
      <c r="K310" s="125"/>
      <c r="L310" s="125"/>
      <c r="M310" s="125"/>
      <c r="N310" s="125"/>
      <c r="O310" s="125"/>
      <c r="P310" s="125"/>
      <c r="Q310" s="125"/>
      <c r="R310" s="125"/>
      <c r="S310" s="125"/>
      <c r="T310" s="125"/>
      <c r="U310" s="125"/>
      <c r="V310" s="125"/>
    </row>
    <row r="311" spans="1:22" ht="12">
      <c r="A311" s="125"/>
      <c r="B311" s="125"/>
      <c r="C311" s="125"/>
      <c r="D311" s="125"/>
      <c r="E311" s="125"/>
      <c r="F311" s="125"/>
      <c r="G311" s="125"/>
      <c r="H311" s="125"/>
      <c r="I311" s="125"/>
      <c r="J311" s="125"/>
      <c r="K311" s="125"/>
      <c r="L311" s="125"/>
      <c r="M311" s="125"/>
      <c r="N311" s="125"/>
      <c r="O311" s="125"/>
      <c r="P311" s="125"/>
      <c r="Q311" s="125"/>
      <c r="R311" s="125"/>
      <c r="S311" s="125"/>
      <c r="T311" s="125"/>
      <c r="U311" s="125"/>
      <c r="V311" s="125"/>
    </row>
    <row r="312" spans="1:22" ht="12">
      <c r="A312" s="125"/>
      <c r="B312" s="125"/>
      <c r="C312" s="125"/>
      <c r="D312" s="125"/>
      <c r="E312" s="125"/>
      <c r="F312" s="125"/>
      <c r="G312" s="125"/>
      <c r="H312" s="125"/>
      <c r="I312" s="125"/>
      <c r="J312" s="125"/>
      <c r="K312" s="125"/>
      <c r="L312" s="125"/>
      <c r="M312" s="125"/>
      <c r="N312" s="125"/>
      <c r="O312" s="125"/>
      <c r="P312" s="125"/>
      <c r="Q312" s="125"/>
      <c r="R312" s="125"/>
      <c r="S312" s="125"/>
      <c r="T312" s="125"/>
      <c r="U312" s="125"/>
      <c r="V312" s="125"/>
    </row>
    <row r="313" spans="1:22" ht="12">
      <c r="A313" s="125"/>
      <c r="B313" s="125"/>
      <c r="C313" s="125"/>
      <c r="D313" s="125"/>
      <c r="E313" s="125"/>
      <c r="F313" s="125"/>
      <c r="G313" s="125"/>
      <c r="H313" s="125"/>
      <c r="I313" s="125"/>
      <c r="J313" s="125"/>
      <c r="K313" s="125"/>
      <c r="L313" s="125"/>
      <c r="M313" s="125"/>
      <c r="N313" s="125"/>
      <c r="O313" s="125"/>
      <c r="P313" s="125"/>
      <c r="Q313" s="125"/>
      <c r="R313" s="125"/>
      <c r="S313" s="125"/>
      <c r="T313" s="125"/>
      <c r="U313" s="125"/>
      <c r="V313" s="125"/>
    </row>
    <row r="314" spans="1:22" ht="12">
      <c r="A314" s="125"/>
      <c r="B314" s="125"/>
      <c r="C314" s="125"/>
      <c r="D314" s="125"/>
      <c r="E314" s="125"/>
      <c r="F314" s="125"/>
      <c r="G314" s="125"/>
      <c r="H314" s="125"/>
      <c r="I314" s="125"/>
      <c r="J314" s="125"/>
      <c r="K314" s="125"/>
      <c r="L314" s="125"/>
      <c r="M314" s="125"/>
      <c r="N314" s="125"/>
      <c r="O314" s="125"/>
      <c r="P314" s="125"/>
      <c r="Q314" s="125"/>
      <c r="R314" s="125"/>
      <c r="S314" s="125"/>
      <c r="T314" s="125"/>
      <c r="U314" s="125"/>
      <c r="V314" s="125"/>
    </row>
    <row r="315" spans="1:22" ht="12">
      <c r="A315" s="125"/>
      <c r="B315" s="125"/>
      <c r="C315" s="125"/>
      <c r="D315" s="125"/>
      <c r="E315" s="125"/>
      <c r="F315" s="125"/>
      <c r="G315" s="125"/>
      <c r="H315" s="125"/>
      <c r="I315" s="125"/>
      <c r="J315" s="125"/>
      <c r="K315" s="125"/>
      <c r="L315" s="125"/>
      <c r="M315" s="125"/>
      <c r="N315" s="125"/>
      <c r="O315" s="125"/>
      <c r="P315" s="125"/>
      <c r="Q315" s="125"/>
      <c r="R315" s="125"/>
      <c r="S315" s="125"/>
      <c r="T315" s="125"/>
      <c r="U315" s="125"/>
      <c r="V315" s="125"/>
    </row>
    <row r="316" spans="1:22" ht="12">
      <c r="A316" s="125"/>
      <c r="B316" s="125"/>
      <c r="C316" s="125"/>
      <c r="D316" s="125"/>
      <c r="E316" s="125"/>
      <c r="F316" s="125"/>
      <c r="G316" s="125"/>
      <c r="H316" s="125"/>
      <c r="I316" s="125"/>
      <c r="J316" s="125"/>
      <c r="K316" s="125"/>
      <c r="L316" s="125"/>
      <c r="M316" s="125"/>
      <c r="N316" s="125"/>
      <c r="O316" s="125"/>
      <c r="P316" s="125"/>
      <c r="Q316" s="125"/>
      <c r="R316" s="125"/>
      <c r="S316" s="125"/>
      <c r="T316" s="125"/>
      <c r="U316" s="125"/>
      <c r="V316" s="125"/>
    </row>
    <row r="317" spans="1:22" ht="12">
      <c r="A317" s="125"/>
      <c r="B317" s="125"/>
      <c r="C317" s="125"/>
      <c r="D317" s="125"/>
      <c r="E317" s="125"/>
      <c r="F317" s="125"/>
      <c r="G317" s="125"/>
      <c r="H317" s="125"/>
      <c r="I317" s="125"/>
      <c r="J317" s="125"/>
      <c r="K317" s="125"/>
      <c r="L317" s="125"/>
      <c r="M317" s="125"/>
      <c r="N317" s="125"/>
      <c r="O317" s="125"/>
      <c r="P317" s="125"/>
      <c r="Q317" s="125"/>
      <c r="R317" s="125"/>
      <c r="S317" s="125"/>
      <c r="T317" s="125"/>
      <c r="U317" s="125"/>
      <c r="V317" s="125"/>
    </row>
    <row r="318" spans="1:22" ht="12">
      <c r="A318" s="125"/>
      <c r="B318" s="125"/>
      <c r="C318" s="125"/>
      <c r="D318" s="125"/>
      <c r="E318" s="125"/>
      <c r="F318" s="125"/>
      <c r="G318" s="125"/>
      <c r="H318" s="125"/>
      <c r="I318" s="125"/>
      <c r="J318" s="125"/>
      <c r="K318" s="125"/>
      <c r="L318" s="125"/>
      <c r="M318" s="125"/>
      <c r="N318" s="125"/>
      <c r="O318" s="125"/>
      <c r="P318" s="125"/>
      <c r="Q318" s="125"/>
      <c r="R318" s="125"/>
      <c r="S318" s="125"/>
      <c r="T318" s="125"/>
      <c r="U318" s="125"/>
      <c r="V318" s="125"/>
    </row>
    <row r="319" spans="1:22" ht="12">
      <c r="A319" s="125"/>
      <c r="B319" s="125"/>
      <c r="C319" s="125"/>
      <c r="D319" s="125"/>
      <c r="E319" s="125"/>
      <c r="F319" s="125"/>
      <c r="G319" s="125"/>
      <c r="H319" s="125"/>
      <c r="I319" s="125"/>
      <c r="J319" s="125"/>
      <c r="K319" s="125"/>
      <c r="L319" s="125"/>
      <c r="M319" s="125"/>
      <c r="N319" s="125"/>
      <c r="O319" s="125"/>
      <c r="P319" s="125"/>
      <c r="Q319" s="125"/>
      <c r="R319" s="125"/>
      <c r="S319" s="125"/>
      <c r="T319" s="125"/>
      <c r="U319" s="125"/>
      <c r="V319" s="125"/>
    </row>
    <row r="320" spans="1:22" ht="12">
      <c r="A320" s="125"/>
      <c r="B320" s="125"/>
      <c r="C320" s="125"/>
      <c r="D320" s="125"/>
      <c r="E320" s="125"/>
      <c r="F320" s="125"/>
      <c r="G320" s="125"/>
      <c r="H320" s="125"/>
      <c r="I320" s="125"/>
      <c r="J320" s="125"/>
      <c r="K320" s="125"/>
      <c r="L320" s="125"/>
      <c r="M320" s="125"/>
      <c r="N320" s="125"/>
      <c r="O320" s="125"/>
      <c r="P320" s="125"/>
      <c r="Q320" s="125"/>
      <c r="R320" s="125"/>
      <c r="S320" s="125"/>
      <c r="T320" s="125"/>
      <c r="U320" s="125"/>
      <c r="V320" s="125"/>
    </row>
    <row r="321" spans="1:22" ht="12">
      <c r="A321" s="125"/>
      <c r="B321" s="125"/>
      <c r="C321" s="125"/>
      <c r="D321" s="125"/>
      <c r="E321" s="125"/>
      <c r="F321" s="125"/>
      <c r="G321" s="125"/>
      <c r="H321" s="125"/>
      <c r="I321" s="125"/>
      <c r="J321" s="125"/>
      <c r="K321" s="125"/>
      <c r="L321" s="125"/>
      <c r="M321" s="125"/>
      <c r="N321" s="125"/>
      <c r="O321" s="125"/>
      <c r="P321" s="125"/>
      <c r="Q321" s="125"/>
      <c r="R321" s="125"/>
      <c r="S321" s="125"/>
      <c r="T321" s="125"/>
      <c r="U321" s="125"/>
      <c r="V321" s="125"/>
    </row>
    <row r="322" spans="1:22" ht="12">
      <c r="A322" s="125"/>
      <c r="B322" s="125"/>
      <c r="C322" s="125"/>
      <c r="D322" s="125"/>
      <c r="E322" s="125"/>
      <c r="F322" s="125"/>
      <c r="G322" s="125"/>
      <c r="H322" s="125"/>
      <c r="I322" s="125"/>
      <c r="J322" s="125"/>
      <c r="K322" s="125"/>
      <c r="L322" s="125"/>
      <c r="M322" s="125"/>
      <c r="N322" s="125"/>
      <c r="O322" s="125"/>
      <c r="P322" s="125"/>
      <c r="Q322" s="125"/>
      <c r="R322" s="125"/>
      <c r="S322" s="125"/>
      <c r="T322" s="125"/>
      <c r="U322" s="125"/>
      <c r="V322" s="125"/>
    </row>
    <row r="323" spans="1:22" ht="12">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row>
    <row r="324" spans="1:22" ht="12">
      <c r="A324" s="125"/>
      <c r="B324" s="125"/>
      <c r="C324" s="125"/>
      <c r="D324" s="125"/>
      <c r="E324" s="125"/>
      <c r="F324" s="125"/>
      <c r="G324" s="125"/>
      <c r="H324" s="125"/>
      <c r="I324" s="125"/>
      <c r="J324" s="125"/>
      <c r="K324" s="125"/>
      <c r="L324" s="125"/>
      <c r="M324" s="125"/>
      <c r="N324" s="125"/>
      <c r="O324" s="125"/>
      <c r="P324" s="125"/>
      <c r="Q324" s="125"/>
      <c r="R324" s="125"/>
      <c r="S324" s="125"/>
      <c r="T324" s="125"/>
      <c r="U324" s="125"/>
      <c r="V324" s="125"/>
    </row>
    <row r="325" spans="1:22" ht="12">
      <c r="A325" s="125"/>
      <c r="B325" s="125"/>
      <c r="C325" s="125"/>
      <c r="D325" s="125"/>
      <c r="E325" s="125"/>
      <c r="F325" s="125"/>
      <c r="G325" s="125"/>
      <c r="H325" s="125"/>
      <c r="I325" s="125"/>
      <c r="J325" s="125"/>
      <c r="K325" s="125"/>
      <c r="L325" s="125"/>
      <c r="M325" s="125"/>
      <c r="N325" s="125"/>
      <c r="O325" s="125"/>
      <c r="P325" s="125"/>
      <c r="Q325" s="125"/>
      <c r="R325" s="125"/>
      <c r="S325" s="125"/>
      <c r="T325" s="125"/>
      <c r="U325" s="125"/>
      <c r="V325" s="125"/>
    </row>
    <row r="326" spans="1:22" ht="12">
      <c r="A326" s="125"/>
      <c r="B326" s="125"/>
      <c r="C326" s="125"/>
      <c r="D326" s="125"/>
      <c r="E326" s="125"/>
      <c r="F326" s="125"/>
      <c r="G326" s="125"/>
      <c r="H326" s="125"/>
      <c r="I326" s="125"/>
      <c r="J326" s="125"/>
      <c r="K326" s="125"/>
      <c r="L326" s="125"/>
      <c r="M326" s="125"/>
      <c r="N326" s="125"/>
      <c r="O326" s="125"/>
      <c r="P326" s="125"/>
      <c r="Q326" s="125"/>
      <c r="R326" s="125"/>
      <c r="S326" s="125"/>
      <c r="T326" s="125"/>
      <c r="U326" s="125"/>
      <c r="V326" s="125"/>
    </row>
    <row r="327" spans="1:22" ht="12">
      <c r="A327" s="125"/>
      <c r="B327" s="125"/>
      <c r="C327" s="125"/>
      <c r="D327" s="125"/>
      <c r="E327" s="125"/>
      <c r="F327" s="125"/>
      <c r="G327" s="125"/>
      <c r="H327" s="125"/>
      <c r="I327" s="125"/>
      <c r="J327" s="125"/>
      <c r="K327" s="125"/>
      <c r="L327" s="125"/>
      <c r="M327" s="125"/>
      <c r="N327" s="125"/>
      <c r="O327" s="125"/>
      <c r="P327" s="125"/>
      <c r="Q327" s="125"/>
      <c r="R327" s="125"/>
      <c r="S327" s="125"/>
      <c r="T327" s="125"/>
      <c r="U327" s="125"/>
      <c r="V327" s="125"/>
    </row>
    <row r="328" spans="1:22" ht="12">
      <c r="A328" s="125"/>
      <c r="B328" s="125"/>
      <c r="C328" s="125"/>
      <c r="D328" s="125"/>
      <c r="E328" s="125"/>
      <c r="F328" s="125"/>
      <c r="G328" s="125"/>
      <c r="H328" s="125"/>
      <c r="I328" s="125"/>
      <c r="J328" s="125"/>
      <c r="K328" s="125"/>
      <c r="L328" s="125"/>
      <c r="M328" s="125"/>
      <c r="N328" s="125"/>
      <c r="O328" s="125"/>
      <c r="P328" s="125"/>
      <c r="Q328" s="125"/>
      <c r="R328" s="125"/>
      <c r="S328" s="125"/>
      <c r="T328" s="125"/>
      <c r="U328" s="125"/>
      <c r="V328" s="125"/>
    </row>
    <row r="329" spans="1:22" ht="12">
      <c r="A329" s="125"/>
      <c r="B329" s="125"/>
      <c r="C329" s="125"/>
      <c r="D329" s="125"/>
      <c r="E329" s="125"/>
      <c r="F329" s="125"/>
      <c r="G329" s="125"/>
      <c r="H329" s="125"/>
      <c r="I329" s="125"/>
      <c r="J329" s="125"/>
      <c r="K329" s="125"/>
      <c r="L329" s="125"/>
      <c r="M329" s="125"/>
      <c r="N329" s="125"/>
      <c r="O329" s="125"/>
      <c r="P329" s="125"/>
      <c r="Q329" s="125"/>
      <c r="R329" s="125"/>
      <c r="S329" s="125"/>
      <c r="T329" s="125"/>
      <c r="U329" s="125"/>
      <c r="V329" s="125"/>
    </row>
    <row r="330" spans="1:22" ht="12">
      <c r="A330" s="125"/>
      <c r="B330" s="125"/>
      <c r="C330" s="125"/>
      <c r="D330" s="125"/>
      <c r="E330" s="125"/>
      <c r="F330" s="125"/>
      <c r="G330" s="125"/>
      <c r="H330" s="125"/>
      <c r="I330" s="125"/>
      <c r="J330" s="125"/>
      <c r="K330" s="125"/>
      <c r="L330" s="125"/>
      <c r="M330" s="125"/>
      <c r="N330" s="125"/>
      <c r="O330" s="125"/>
      <c r="P330" s="125"/>
      <c r="Q330" s="125"/>
      <c r="R330" s="125"/>
      <c r="S330" s="125"/>
      <c r="T330" s="125"/>
      <c r="U330" s="125"/>
      <c r="V330" s="125"/>
    </row>
    <row r="331" spans="1:22" ht="12">
      <c r="A331" s="125"/>
      <c r="B331" s="125"/>
      <c r="C331" s="125"/>
      <c r="D331" s="125"/>
      <c r="E331" s="125"/>
      <c r="F331" s="125"/>
      <c r="G331" s="125"/>
      <c r="H331" s="125"/>
      <c r="I331" s="125"/>
      <c r="J331" s="125"/>
      <c r="K331" s="125"/>
      <c r="L331" s="125"/>
      <c r="M331" s="125"/>
      <c r="N331" s="125"/>
      <c r="O331" s="125"/>
      <c r="P331" s="125"/>
      <c r="Q331" s="125"/>
      <c r="R331" s="125"/>
      <c r="S331" s="125"/>
      <c r="T331" s="125"/>
      <c r="U331" s="125"/>
      <c r="V331" s="125"/>
    </row>
    <row r="332" spans="1:22" ht="12">
      <c r="A332" s="125"/>
      <c r="B332" s="125"/>
      <c r="C332" s="125"/>
      <c r="D332" s="125"/>
      <c r="E332" s="125"/>
      <c r="F332" s="125"/>
      <c r="G332" s="125"/>
      <c r="H332" s="125"/>
      <c r="I332" s="125"/>
      <c r="J332" s="125"/>
      <c r="K332" s="125"/>
      <c r="L332" s="125"/>
      <c r="M332" s="125"/>
      <c r="N332" s="125"/>
      <c r="O332" s="125"/>
      <c r="P332" s="125"/>
      <c r="Q332" s="125"/>
      <c r="R332" s="125"/>
      <c r="S332" s="125"/>
      <c r="T332" s="125"/>
      <c r="U332" s="125"/>
      <c r="V332" s="125"/>
    </row>
    <row r="333" spans="1:22" ht="12">
      <c r="A333" s="125"/>
      <c r="B333" s="125"/>
      <c r="C333" s="125"/>
      <c r="D333" s="125"/>
      <c r="E333" s="125"/>
      <c r="F333" s="125"/>
      <c r="G333" s="125"/>
      <c r="H333" s="125"/>
      <c r="I333" s="125"/>
      <c r="J333" s="125"/>
      <c r="K333" s="125"/>
      <c r="L333" s="125"/>
      <c r="M333" s="125"/>
      <c r="N333" s="125"/>
      <c r="O333" s="125"/>
      <c r="P333" s="125"/>
      <c r="Q333" s="125"/>
      <c r="R333" s="125"/>
      <c r="S333" s="125"/>
      <c r="T333" s="125"/>
      <c r="U333" s="125"/>
      <c r="V333" s="125"/>
    </row>
    <row r="334" spans="1:22" ht="12">
      <c r="A334" s="125"/>
      <c r="B334" s="125"/>
      <c r="C334" s="125"/>
      <c r="D334" s="125"/>
      <c r="E334" s="125"/>
      <c r="F334" s="125"/>
      <c r="G334" s="125"/>
      <c r="H334" s="125"/>
      <c r="I334" s="125"/>
      <c r="J334" s="125"/>
      <c r="K334" s="125"/>
      <c r="L334" s="125"/>
      <c r="M334" s="125"/>
      <c r="N334" s="125"/>
      <c r="O334" s="125"/>
      <c r="P334" s="125"/>
      <c r="Q334" s="125"/>
      <c r="R334" s="125"/>
      <c r="S334" s="125"/>
      <c r="T334" s="125"/>
      <c r="U334" s="125"/>
      <c r="V334" s="125"/>
    </row>
    <row r="335" spans="1:22" ht="12">
      <c r="A335" s="125"/>
      <c r="B335" s="125"/>
      <c r="C335" s="125"/>
      <c r="D335" s="125"/>
      <c r="E335" s="125"/>
      <c r="F335" s="125"/>
      <c r="G335" s="125"/>
      <c r="H335" s="125"/>
      <c r="I335" s="125"/>
      <c r="J335" s="125"/>
      <c r="K335" s="125"/>
      <c r="L335" s="125"/>
      <c r="M335" s="125"/>
      <c r="N335" s="125"/>
      <c r="O335" s="125"/>
      <c r="P335" s="125"/>
      <c r="Q335" s="125"/>
      <c r="R335" s="125"/>
      <c r="S335" s="125"/>
      <c r="T335" s="125"/>
      <c r="U335" s="125"/>
      <c r="V335" s="125"/>
    </row>
    <row r="336" spans="1:22" ht="12">
      <c r="A336" s="125"/>
      <c r="B336" s="125"/>
      <c r="C336" s="125"/>
      <c r="D336" s="125"/>
      <c r="E336" s="125"/>
      <c r="F336" s="125"/>
      <c r="G336" s="125"/>
      <c r="H336" s="125"/>
      <c r="I336" s="125"/>
      <c r="J336" s="125"/>
      <c r="K336" s="125"/>
      <c r="L336" s="125"/>
      <c r="M336" s="125"/>
      <c r="N336" s="125"/>
      <c r="O336" s="125"/>
      <c r="P336" s="125"/>
      <c r="Q336" s="125"/>
      <c r="R336" s="125"/>
      <c r="S336" s="125"/>
      <c r="T336" s="125"/>
      <c r="U336" s="125"/>
      <c r="V336" s="125"/>
    </row>
    <row r="337" spans="1:22" ht="12">
      <c r="A337" s="125"/>
      <c r="B337" s="125"/>
      <c r="C337" s="125"/>
      <c r="D337" s="125"/>
      <c r="E337" s="125"/>
      <c r="F337" s="125"/>
      <c r="G337" s="125"/>
      <c r="H337" s="125"/>
      <c r="I337" s="125"/>
      <c r="J337" s="125"/>
      <c r="K337" s="125"/>
      <c r="L337" s="125"/>
      <c r="M337" s="125"/>
      <c r="N337" s="125"/>
      <c r="O337" s="125"/>
      <c r="P337" s="125"/>
      <c r="Q337" s="125"/>
      <c r="R337" s="125"/>
      <c r="S337" s="125"/>
      <c r="T337" s="125"/>
      <c r="U337" s="125"/>
      <c r="V337" s="125"/>
    </row>
    <row r="338" spans="1:22" ht="12">
      <c r="A338" s="125"/>
      <c r="B338" s="125"/>
      <c r="C338" s="125"/>
      <c r="D338" s="125"/>
      <c r="E338" s="125"/>
      <c r="F338" s="125"/>
      <c r="G338" s="125"/>
      <c r="H338" s="125"/>
      <c r="I338" s="125"/>
      <c r="J338" s="125"/>
      <c r="K338" s="125"/>
      <c r="L338" s="125"/>
      <c r="M338" s="125"/>
      <c r="N338" s="125"/>
      <c r="O338" s="125"/>
      <c r="P338" s="125"/>
      <c r="Q338" s="125"/>
      <c r="R338" s="125"/>
      <c r="S338" s="125"/>
      <c r="T338" s="125"/>
      <c r="U338" s="125"/>
      <c r="V338" s="125"/>
    </row>
    <row r="339" spans="1:22" ht="12">
      <c r="A339" s="125"/>
      <c r="B339" s="125"/>
      <c r="C339" s="125"/>
      <c r="D339" s="125"/>
      <c r="E339" s="125"/>
      <c r="F339" s="125"/>
      <c r="G339" s="125"/>
      <c r="H339" s="125"/>
      <c r="I339" s="125"/>
      <c r="J339" s="125"/>
      <c r="K339" s="125"/>
      <c r="L339" s="125"/>
      <c r="M339" s="125"/>
      <c r="N339" s="125"/>
      <c r="O339" s="125"/>
      <c r="P339" s="125"/>
      <c r="Q339" s="125"/>
      <c r="R339" s="125"/>
      <c r="S339" s="125"/>
      <c r="T339" s="125"/>
      <c r="U339" s="125"/>
      <c r="V339" s="125"/>
    </row>
    <row r="340" spans="1:22" ht="12">
      <c r="A340" s="125"/>
      <c r="B340" s="125"/>
      <c r="C340" s="125"/>
      <c r="D340" s="125"/>
      <c r="E340" s="125"/>
      <c r="F340" s="125"/>
      <c r="G340" s="125"/>
      <c r="H340" s="125"/>
      <c r="I340" s="125"/>
      <c r="J340" s="125"/>
      <c r="K340" s="125"/>
      <c r="L340" s="125"/>
      <c r="M340" s="125"/>
      <c r="N340" s="125"/>
      <c r="O340" s="125"/>
      <c r="P340" s="125"/>
      <c r="Q340" s="125"/>
      <c r="R340" s="125"/>
      <c r="S340" s="125"/>
      <c r="T340" s="125"/>
      <c r="U340" s="125"/>
      <c r="V340" s="125"/>
    </row>
    <row r="341" spans="1:22" ht="12">
      <c r="A341" s="125"/>
      <c r="B341" s="125"/>
      <c r="C341" s="125"/>
      <c r="D341" s="125"/>
      <c r="E341" s="125"/>
      <c r="F341" s="125"/>
      <c r="G341" s="125"/>
      <c r="H341" s="125"/>
      <c r="I341" s="125"/>
      <c r="J341" s="125"/>
      <c r="K341" s="125"/>
      <c r="L341" s="125"/>
      <c r="M341" s="125"/>
      <c r="N341" s="125"/>
      <c r="O341" s="125"/>
      <c r="P341" s="125"/>
      <c r="Q341" s="125"/>
      <c r="R341" s="125"/>
      <c r="S341" s="125"/>
      <c r="T341" s="125"/>
      <c r="U341" s="125"/>
      <c r="V341" s="125"/>
    </row>
    <row r="342" spans="1:22" ht="12">
      <c r="A342" s="125"/>
      <c r="B342" s="125"/>
      <c r="C342" s="125"/>
      <c r="D342" s="125"/>
      <c r="E342" s="125"/>
      <c r="F342" s="125"/>
      <c r="G342" s="125"/>
      <c r="H342" s="125"/>
      <c r="I342" s="125"/>
      <c r="J342" s="125"/>
      <c r="K342" s="125"/>
      <c r="L342" s="125"/>
      <c r="M342" s="125"/>
      <c r="N342" s="125"/>
      <c r="O342" s="125"/>
      <c r="P342" s="125"/>
      <c r="Q342" s="125"/>
      <c r="R342" s="125"/>
      <c r="S342" s="125"/>
      <c r="T342" s="125"/>
      <c r="U342" s="125"/>
      <c r="V342" s="125"/>
    </row>
    <row r="343" spans="1:22" ht="12">
      <c r="A343" s="125"/>
      <c r="B343" s="125"/>
      <c r="C343" s="125"/>
      <c r="D343" s="125"/>
      <c r="E343" s="125"/>
      <c r="F343" s="125"/>
      <c r="G343" s="125"/>
      <c r="H343" s="125"/>
      <c r="I343" s="125"/>
      <c r="J343" s="125"/>
      <c r="K343" s="125"/>
      <c r="L343" s="125"/>
      <c r="M343" s="125"/>
      <c r="N343" s="125"/>
      <c r="O343" s="125"/>
      <c r="P343" s="125"/>
      <c r="Q343" s="125"/>
      <c r="R343" s="125"/>
      <c r="S343" s="125"/>
      <c r="T343" s="125"/>
      <c r="U343" s="125"/>
      <c r="V343" s="125"/>
    </row>
    <row r="344" spans="1:22" ht="12">
      <c r="A344" s="125"/>
      <c r="B344" s="125"/>
      <c r="C344" s="125"/>
      <c r="D344" s="125"/>
      <c r="E344" s="125"/>
      <c r="F344" s="125"/>
      <c r="G344" s="125"/>
      <c r="H344" s="125"/>
      <c r="I344" s="125"/>
      <c r="J344" s="125"/>
      <c r="K344" s="125"/>
      <c r="L344" s="125"/>
      <c r="M344" s="125"/>
      <c r="N344" s="125"/>
      <c r="O344" s="125"/>
      <c r="P344" s="125"/>
      <c r="Q344" s="125"/>
      <c r="R344" s="125"/>
      <c r="S344" s="125"/>
      <c r="T344" s="125"/>
      <c r="U344" s="125"/>
      <c r="V344" s="125"/>
    </row>
    <row r="345" spans="1:22" ht="12">
      <c r="A345" s="125"/>
      <c r="B345" s="125"/>
      <c r="C345" s="125"/>
      <c r="D345" s="125"/>
      <c r="E345" s="125"/>
      <c r="F345" s="125"/>
      <c r="G345" s="125"/>
      <c r="H345" s="125"/>
      <c r="I345" s="125"/>
      <c r="J345" s="125"/>
      <c r="K345" s="125"/>
      <c r="L345" s="125"/>
      <c r="M345" s="125"/>
      <c r="N345" s="125"/>
      <c r="O345" s="125"/>
      <c r="P345" s="125"/>
      <c r="Q345" s="125"/>
      <c r="R345" s="125"/>
      <c r="S345" s="125"/>
      <c r="T345" s="125"/>
      <c r="U345" s="125"/>
      <c r="V345" s="125"/>
    </row>
    <row r="346" spans="1:22" ht="12">
      <c r="A346" s="125"/>
      <c r="B346" s="125"/>
      <c r="C346" s="125"/>
      <c r="D346" s="125"/>
      <c r="E346" s="125"/>
      <c r="F346" s="125"/>
      <c r="G346" s="125"/>
      <c r="H346" s="125"/>
      <c r="I346" s="125"/>
      <c r="J346" s="125"/>
      <c r="K346" s="125"/>
      <c r="L346" s="125"/>
      <c r="M346" s="125"/>
      <c r="N346" s="125"/>
      <c r="O346" s="125"/>
      <c r="P346" s="125"/>
      <c r="Q346" s="125"/>
      <c r="R346" s="125"/>
      <c r="S346" s="125"/>
      <c r="T346" s="125"/>
      <c r="U346" s="125"/>
      <c r="V346" s="125"/>
    </row>
    <row r="347" spans="1:22" ht="12">
      <c r="A347" s="125"/>
      <c r="B347" s="125"/>
      <c r="C347" s="125"/>
      <c r="D347" s="125"/>
      <c r="E347" s="125"/>
      <c r="F347" s="125"/>
      <c r="G347" s="125"/>
      <c r="H347" s="125"/>
      <c r="I347" s="125"/>
      <c r="J347" s="125"/>
      <c r="K347" s="125"/>
      <c r="L347" s="125"/>
      <c r="M347" s="125"/>
      <c r="N347" s="125"/>
      <c r="O347" s="125"/>
      <c r="P347" s="125"/>
      <c r="Q347" s="125"/>
      <c r="R347" s="125"/>
      <c r="S347" s="125"/>
      <c r="T347" s="125"/>
      <c r="U347" s="125"/>
      <c r="V347" s="125"/>
    </row>
    <row r="348" spans="1:22" ht="12">
      <c r="A348" s="125"/>
      <c r="B348" s="125"/>
      <c r="C348" s="125"/>
      <c r="D348" s="125"/>
      <c r="E348" s="125"/>
      <c r="F348" s="125"/>
      <c r="G348" s="125"/>
      <c r="H348" s="125"/>
      <c r="I348" s="125"/>
      <c r="J348" s="125"/>
      <c r="K348" s="125"/>
      <c r="L348" s="125"/>
      <c r="M348" s="125"/>
      <c r="N348" s="125"/>
      <c r="O348" s="125"/>
      <c r="P348" s="125"/>
      <c r="Q348" s="125"/>
      <c r="R348" s="125"/>
      <c r="S348" s="125"/>
      <c r="T348" s="125"/>
      <c r="U348" s="125"/>
      <c r="V348" s="125"/>
    </row>
    <row r="349" spans="1:22" ht="12">
      <c r="A349" s="125"/>
      <c r="B349" s="125"/>
      <c r="C349" s="125"/>
      <c r="D349" s="125"/>
      <c r="E349" s="125"/>
      <c r="F349" s="125"/>
      <c r="G349" s="125"/>
      <c r="H349" s="125"/>
      <c r="I349" s="125"/>
      <c r="J349" s="125"/>
      <c r="K349" s="125"/>
      <c r="L349" s="125"/>
      <c r="M349" s="125"/>
      <c r="N349" s="125"/>
      <c r="O349" s="125"/>
      <c r="P349" s="125"/>
      <c r="Q349" s="125"/>
      <c r="R349" s="125"/>
      <c r="S349" s="125"/>
      <c r="T349" s="125"/>
      <c r="U349" s="125"/>
      <c r="V349" s="125"/>
    </row>
    <row r="350" spans="1:22" ht="12">
      <c r="A350" s="125"/>
      <c r="B350" s="125"/>
      <c r="C350" s="125"/>
      <c r="D350" s="125"/>
      <c r="E350" s="125"/>
      <c r="F350" s="125"/>
      <c r="G350" s="125"/>
      <c r="H350" s="125"/>
      <c r="I350" s="125"/>
      <c r="J350" s="125"/>
      <c r="K350" s="125"/>
      <c r="L350" s="125"/>
      <c r="M350" s="125"/>
      <c r="N350" s="125"/>
      <c r="O350" s="125"/>
      <c r="P350" s="125"/>
      <c r="Q350" s="125"/>
      <c r="R350" s="125"/>
      <c r="S350" s="125"/>
      <c r="T350" s="125"/>
      <c r="U350" s="125"/>
      <c r="V350" s="125"/>
    </row>
    <row r="351" spans="1:22" ht="12">
      <c r="A351" s="125"/>
      <c r="B351" s="125"/>
      <c r="C351" s="125"/>
      <c r="D351" s="125"/>
      <c r="E351" s="125"/>
      <c r="F351" s="125"/>
      <c r="G351" s="125"/>
      <c r="H351" s="125"/>
      <c r="I351" s="125"/>
      <c r="J351" s="125"/>
      <c r="K351" s="125"/>
      <c r="L351" s="125"/>
      <c r="M351" s="125"/>
      <c r="N351" s="125"/>
      <c r="O351" s="125"/>
      <c r="P351" s="125"/>
      <c r="Q351" s="125"/>
      <c r="R351" s="125"/>
      <c r="S351" s="125"/>
      <c r="T351" s="125"/>
      <c r="U351" s="125"/>
      <c r="V351" s="125"/>
    </row>
    <row r="352" spans="1:22" ht="12">
      <c r="A352" s="125"/>
      <c r="B352" s="125"/>
      <c r="C352" s="125"/>
      <c r="D352" s="125"/>
      <c r="E352" s="125"/>
      <c r="F352" s="125"/>
      <c r="G352" s="125"/>
      <c r="H352" s="125"/>
      <c r="I352" s="125"/>
      <c r="J352" s="125"/>
      <c r="K352" s="125"/>
      <c r="L352" s="125"/>
      <c r="M352" s="125"/>
      <c r="N352" s="125"/>
      <c r="O352" s="125"/>
      <c r="P352" s="125"/>
      <c r="Q352" s="125"/>
      <c r="R352" s="125"/>
      <c r="S352" s="125"/>
      <c r="T352" s="125"/>
      <c r="U352" s="125"/>
      <c r="V352" s="125"/>
    </row>
    <row r="353" spans="1:22" ht="12">
      <c r="A353" s="125"/>
      <c r="B353" s="125"/>
      <c r="C353" s="125"/>
      <c r="D353" s="125"/>
      <c r="E353" s="125"/>
      <c r="F353" s="125"/>
      <c r="G353" s="125"/>
      <c r="H353" s="125"/>
      <c r="I353" s="125"/>
      <c r="J353" s="125"/>
      <c r="K353" s="125"/>
      <c r="L353" s="125"/>
      <c r="M353" s="125"/>
      <c r="N353" s="125"/>
      <c r="O353" s="125"/>
      <c r="P353" s="125"/>
      <c r="Q353" s="125"/>
      <c r="R353" s="125"/>
      <c r="S353" s="125"/>
      <c r="T353" s="125"/>
      <c r="U353" s="125"/>
      <c r="V353" s="125"/>
    </row>
    <row r="354" spans="1:22" ht="12">
      <c r="A354" s="125"/>
      <c r="B354" s="125"/>
      <c r="C354" s="125"/>
      <c r="D354" s="125"/>
      <c r="E354" s="125"/>
      <c r="F354" s="125"/>
      <c r="G354" s="125"/>
      <c r="H354" s="125"/>
      <c r="I354" s="125"/>
      <c r="J354" s="125"/>
      <c r="K354" s="125"/>
      <c r="L354" s="125"/>
      <c r="M354" s="125"/>
      <c r="N354" s="125"/>
      <c r="O354" s="125"/>
      <c r="P354" s="125"/>
      <c r="Q354" s="125"/>
      <c r="R354" s="125"/>
      <c r="S354" s="125"/>
      <c r="T354" s="125"/>
      <c r="U354" s="125"/>
      <c r="V354" s="125"/>
    </row>
    <row r="355" spans="1:22" ht="12">
      <c r="A355" s="125"/>
      <c r="B355" s="125"/>
      <c r="C355" s="125"/>
      <c r="D355" s="125"/>
      <c r="E355" s="125"/>
      <c r="F355" s="125"/>
      <c r="G355" s="125"/>
      <c r="H355" s="125"/>
      <c r="I355" s="125"/>
      <c r="J355" s="125"/>
      <c r="K355" s="125"/>
      <c r="L355" s="125"/>
      <c r="M355" s="125"/>
      <c r="N355" s="125"/>
      <c r="O355" s="125"/>
      <c r="P355" s="125"/>
      <c r="Q355" s="125"/>
      <c r="R355" s="125"/>
      <c r="S355" s="125"/>
      <c r="T355" s="125"/>
      <c r="U355" s="125"/>
      <c r="V355" s="125"/>
    </row>
    <row r="356" spans="1:22" ht="12">
      <c r="A356" s="125"/>
      <c r="B356" s="125"/>
      <c r="C356" s="125"/>
      <c r="D356" s="125"/>
      <c r="E356" s="125"/>
      <c r="F356" s="125"/>
      <c r="G356" s="125"/>
      <c r="H356" s="125"/>
      <c r="I356" s="125"/>
      <c r="J356" s="125"/>
      <c r="K356" s="125"/>
      <c r="L356" s="125"/>
      <c r="M356" s="125"/>
      <c r="N356" s="125"/>
      <c r="O356" s="125"/>
      <c r="P356" s="125"/>
      <c r="Q356" s="125"/>
      <c r="R356" s="125"/>
      <c r="S356" s="125"/>
      <c r="T356" s="125"/>
      <c r="U356" s="125"/>
      <c r="V356" s="125"/>
    </row>
    <row r="357" spans="1:22" ht="12">
      <c r="A357" s="125"/>
      <c r="B357" s="125"/>
      <c r="C357" s="125"/>
      <c r="D357" s="125"/>
      <c r="E357" s="125"/>
      <c r="F357" s="125"/>
      <c r="G357" s="125"/>
      <c r="H357" s="125"/>
      <c r="I357" s="125"/>
      <c r="J357" s="125"/>
      <c r="K357" s="125"/>
      <c r="L357" s="125"/>
      <c r="M357" s="125"/>
      <c r="N357" s="125"/>
      <c r="O357" s="125"/>
      <c r="P357" s="125"/>
      <c r="Q357" s="125"/>
      <c r="R357" s="125"/>
      <c r="S357" s="125"/>
      <c r="T357" s="125"/>
      <c r="U357" s="125"/>
      <c r="V357" s="125"/>
    </row>
    <row r="358" spans="1:22" ht="12">
      <c r="A358" s="125"/>
      <c r="B358" s="125"/>
      <c r="C358" s="125"/>
      <c r="D358" s="125"/>
      <c r="E358" s="125"/>
      <c r="F358" s="125"/>
      <c r="G358" s="125"/>
      <c r="H358" s="125"/>
      <c r="I358" s="125"/>
      <c r="J358" s="125"/>
      <c r="K358" s="125"/>
      <c r="L358" s="125"/>
      <c r="M358" s="125"/>
      <c r="N358" s="125"/>
      <c r="O358" s="125"/>
      <c r="P358" s="125"/>
      <c r="Q358" s="125"/>
      <c r="R358" s="125"/>
      <c r="S358" s="125"/>
      <c r="T358" s="125"/>
      <c r="U358" s="125"/>
      <c r="V358" s="125"/>
    </row>
    <row r="359" spans="1:22" ht="12">
      <c r="A359" s="125"/>
      <c r="B359" s="125"/>
      <c r="C359" s="125"/>
      <c r="D359" s="125"/>
      <c r="E359" s="125"/>
      <c r="F359" s="125"/>
      <c r="G359" s="125"/>
      <c r="H359" s="125"/>
      <c r="I359" s="125"/>
      <c r="J359" s="125"/>
      <c r="K359" s="125"/>
      <c r="L359" s="125"/>
      <c r="M359" s="125"/>
      <c r="N359" s="125"/>
      <c r="O359" s="125"/>
      <c r="P359" s="125"/>
      <c r="Q359" s="125"/>
      <c r="R359" s="125"/>
      <c r="S359" s="125"/>
      <c r="T359" s="125"/>
      <c r="U359" s="125"/>
      <c r="V359" s="125"/>
    </row>
    <row r="360" spans="1:22" ht="12">
      <c r="A360" s="125"/>
      <c r="B360" s="125"/>
      <c r="C360" s="125"/>
      <c r="D360" s="125"/>
      <c r="E360" s="125"/>
      <c r="F360" s="125"/>
      <c r="G360" s="125"/>
      <c r="H360" s="125"/>
      <c r="I360" s="125"/>
      <c r="J360" s="125"/>
      <c r="K360" s="125"/>
      <c r="L360" s="125"/>
      <c r="M360" s="125"/>
      <c r="N360" s="125"/>
      <c r="O360" s="125"/>
      <c r="P360" s="125"/>
      <c r="Q360" s="125"/>
      <c r="R360" s="125"/>
      <c r="S360" s="125"/>
      <c r="T360" s="125"/>
      <c r="U360" s="125"/>
      <c r="V360" s="125"/>
    </row>
    <row r="361" spans="1:22" ht="12">
      <c r="A361" s="125"/>
      <c r="B361" s="125"/>
      <c r="C361" s="125"/>
      <c r="D361" s="125"/>
      <c r="E361" s="125"/>
      <c r="F361" s="125"/>
      <c r="G361" s="125"/>
      <c r="H361" s="125"/>
      <c r="I361" s="125"/>
      <c r="J361" s="125"/>
      <c r="K361" s="125"/>
      <c r="L361" s="125"/>
      <c r="M361" s="125"/>
      <c r="N361" s="125"/>
      <c r="O361" s="125"/>
      <c r="P361" s="125"/>
      <c r="Q361" s="125"/>
      <c r="R361" s="125"/>
      <c r="S361" s="125"/>
      <c r="T361" s="125"/>
      <c r="U361" s="125"/>
      <c r="V361" s="125"/>
    </row>
    <row r="362" spans="1:22" ht="12">
      <c r="A362" s="125"/>
      <c r="B362" s="125"/>
      <c r="C362" s="125"/>
      <c r="D362" s="125"/>
      <c r="E362" s="125"/>
      <c r="F362" s="125"/>
      <c r="G362" s="125"/>
      <c r="H362" s="125"/>
      <c r="I362" s="125"/>
      <c r="J362" s="125"/>
      <c r="K362" s="125"/>
      <c r="L362" s="125"/>
      <c r="M362" s="125"/>
      <c r="N362" s="125"/>
      <c r="O362" s="125"/>
      <c r="P362" s="125"/>
      <c r="Q362" s="125"/>
      <c r="R362" s="125"/>
      <c r="S362" s="125"/>
      <c r="T362" s="125"/>
      <c r="U362" s="125"/>
      <c r="V362" s="125"/>
    </row>
    <row r="363" spans="1:22" ht="12">
      <c r="A363" s="125"/>
      <c r="B363" s="125"/>
      <c r="C363" s="125"/>
      <c r="D363" s="125"/>
      <c r="E363" s="125"/>
      <c r="F363" s="125"/>
      <c r="G363" s="125"/>
      <c r="H363" s="125"/>
      <c r="I363" s="125"/>
      <c r="J363" s="125"/>
      <c r="K363" s="125"/>
      <c r="L363" s="125"/>
      <c r="M363" s="125"/>
      <c r="N363" s="125"/>
      <c r="O363" s="125"/>
      <c r="P363" s="125"/>
      <c r="Q363" s="125"/>
      <c r="R363" s="125"/>
      <c r="S363" s="125"/>
      <c r="T363" s="125"/>
      <c r="U363" s="125"/>
      <c r="V363" s="125"/>
    </row>
    <row r="364" spans="1:22" ht="12">
      <c r="A364" s="125"/>
      <c r="B364" s="125"/>
      <c r="C364" s="125"/>
      <c r="D364" s="125"/>
      <c r="E364" s="125"/>
      <c r="F364" s="125"/>
      <c r="G364" s="125"/>
      <c r="H364" s="125"/>
      <c r="I364" s="125"/>
      <c r="J364" s="125"/>
      <c r="K364" s="125"/>
      <c r="L364" s="125"/>
      <c r="M364" s="125"/>
      <c r="N364" s="125"/>
      <c r="O364" s="125"/>
      <c r="P364" s="125"/>
      <c r="Q364" s="125"/>
      <c r="R364" s="125"/>
      <c r="S364" s="125"/>
      <c r="T364" s="125"/>
      <c r="U364" s="125"/>
      <c r="V364" s="125"/>
    </row>
    <row r="365" spans="1:22" ht="12">
      <c r="A365" s="125"/>
      <c r="B365" s="125"/>
      <c r="C365" s="125"/>
      <c r="D365" s="125"/>
      <c r="E365" s="125"/>
      <c r="F365" s="125"/>
      <c r="G365" s="125"/>
      <c r="H365" s="125"/>
      <c r="I365" s="125"/>
      <c r="J365" s="125"/>
      <c r="K365" s="125"/>
      <c r="L365" s="125"/>
      <c r="M365" s="125"/>
      <c r="N365" s="125"/>
      <c r="O365" s="125"/>
      <c r="P365" s="125"/>
      <c r="Q365" s="125"/>
      <c r="R365" s="125"/>
      <c r="S365" s="125"/>
      <c r="T365" s="125"/>
      <c r="U365" s="125"/>
      <c r="V365" s="125"/>
    </row>
    <row r="366" spans="1:22" ht="12">
      <c r="A366" s="125"/>
      <c r="B366" s="125"/>
      <c r="C366" s="125"/>
      <c r="D366" s="125"/>
      <c r="E366" s="125"/>
      <c r="F366" s="125"/>
      <c r="G366" s="125"/>
      <c r="H366" s="125"/>
      <c r="I366" s="125"/>
      <c r="J366" s="125"/>
      <c r="K366" s="125"/>
      <c r="L366" s="125"/>
      <c r="M366" s="125"/>
      <c r="N366" s="125"/>
      <c r="O366" s="125"/>
      <c r="P366" s="125"/>
      <c r="Q366" s="125"/>
      <c r="R366" s="125"/>
      <c r="S366" s="125"/>
      <c r="T366" s="125"/>
      <c r="U366" s="125"/>
      <c r="V366" s="125"/>
    </row>
    <row r="367" spans="1:22" ht="12">
      <c r="A367" s="125"/>
      <c r="B367" s="125"/>
      <c r="C367" s="125"/>
      <c r="D367" s="125"/>
      <c r="E367" s="125"/>
      <c r="F367" s="125"/>
      <c r="G367" s="125"/>
      <c r="H367" s="125"/>
      <c r="I367" s="125"/>
      <c r="J367" s="125"/>
      <c r="K367" s="125"/>
      <c r="L367" s="125"/>
      <c r="M367" s="125"/>
      <c r="N367" s="125"/>
      <c r="O367" s="125"/>
      <c r="P367" s="125"/>
      <c r="Q367" s="125"/>
      <c r="R367" s="125"/>
      <c r="S367" s="125"/>
      <c r="T367" s="125"/>
      <c r="U367" s="125"/>
      <c r="V367" s="125"/>
    </row>
    <row r="368" spans="1:22" ht="12">
      <c r="A368" s="125"/>
      <c r="B368" s="125"/>
      <c r="C368" s="125"/>
      <c r="D368" s="125"/>
      <c r="E368" s="125"/>
      <c r="F368" s="125"/>
      <c r="G368" s="125"/>
      <c r="H368" s="125"/>
      <c r="I368" s="125"/>
      <c r="J368" s="125"/>
      <c r="K368" s="125"/>
      <c r="L368" s="125"/>
      <c r="M368" s="125"/>
      <c r="N368" s="125"/>
      <c r="O368" s="125"/>
      <c r="P368" s="125"/>
      <c r="Q368" s="125"/>
      <c r="R368" s="125"/>
      <c r="S368" s="125"/>
      <c r="T368" s="125"/>
      <c r="U368" s="125"/>
      <c r="V368" s="125"/>
    </row>
    <row r="369" spans="1:22" ht="12">
      <c r="A369" s="125"/>
      <c r="B369" s="125"/>
      <c r="C369" s="125"/>
      <c r="D369" s="125"/>
      <c r="E369" s="125"/>
      <c r="F369" s="125"/>
      <c r="G369" s="125"/>
      <c r="H369" s="125"/>
      <c r="I369" s="125"/>
      <c r="J369" s="125"/>
      <c r="K369" s="125"/>
      <c r="L369" s="125"/>
      <c r="M369" s="125"/>
      <c r="N369" s="125"/>
      <c r="O369" s="125"/>
      <c r="P369" s="125"/>
      <c r="Q369" s="125"/>
      <c r="R369" s="125"/>
      <c r="S369" s="125"/>
      <c r="T369" s="125"/>
      <c r="U369" s="125"/>
      <c r="V369" s="125"/>
    </row>
    <row r="370" spans="1:22" ht="12">
      <c r="A370" s="125"/>
      <c r="B370" s="125"/>
      <c r="C370" s="125"/>
      <c r="D370" s="125"/>
      <c r="E370" s="125"/>
      <c r="F370" s="125"/>
      <c r="G370" s="125"/>
      <c r="H370" s="125"/>
      <c r="I370" s="125"/>
      <c r="J370" s="125"/>
      <c r="K370" s="125"/>
      <c r="L370" s="125"/>
      <c r="M370" s="125"/>
      <c r="N370" s="125"/>
      <c r="O370" s="125"/>
      <c r="P370" s="125"/>
      <c r="Q370" s="125"/>
      <c r="R370" s="125"/>
      <c r="S370" s="125"/>
      <c r="T370" s="125"/>
      <c r="U370" s="125"/>
      <c r="V370" s="125"/>
    </row>
    <row r="371" spans="1:22" ht="12">
      <c r="A371" s="125"/>
      <c r="B371" s="125"/>
      <c r="C371" s="125"/>
      <c r="D371" s="125"/>
      <c r="E371" s="125"/>
      <c r="F371" s="125"/>
      <c r="G371" s="125"/>
      <c r="H371" s="125"/>
      <c r="I371" s="125"/>
      <c r="J371" s="125"/>
      <c r="K371" s="125"/>
      <c r="L371" s="125"/>
      <c r="M371" s="125"/>
      <c r="N371" s="125"/>
      <c r="O371" s="125"/>
      <c r="P371" s="125"/>
      <c r="Q371" s="125"/>
      <c r="R371" s="125"/>
      <c r="S371" s="125"/>
      <c r="T371" s="125"/>
      <c r="U371" s="125"/>
      <c r="V371" s="125"/>
    </row>
    <row r="372" spans="1:22" ht="12">
      <c r="A372" s="125"/>
      <c r="B372" s="125"/>
      <c r="C372" s="125"/>
      <c r="D372" s="125"/>
      <c r="E372" s="125"/>
      <c r="F372" s="125"/>
      <c r="G372" s="125"/>
      <c r="H372" s="125"/>
      <c r="I372" s="125"/>
      <c r="J372" s="125"/>
      <c r="K372" s="125"/>
      <c r="L372" s="125"/>
      <c r="M372" s="125"/>
      <c r="N372" s="125"/>
      <c r="O372" s="125"/>
      <c r="P372" s="125"/>
      <c r="Q372" s="125"/>
      <c r="R372" s="125"/>
      <c r="S372" s="125"/>
      <c r="T372" s="125"/>
      <c r="U372" s="125"/>
      <c r="V372" s="125"/>
    </row>
    <row r="373" spans="1:22" ht="12">
      <c r="A373" s="125"/>
      <c r="B373" s="125"/>
      <c r="C373" s="125"/>
      <c r="D373" s="125"/>
      <c r="E373" s="125"/>
      <c r="F373" s="125"/>
      <c r="G373" s="125"/>
      <c r="H373" s="125"/>
      <c r="I373" s="125"/>
      <c r="J373" s="125"/>
      <c r="K373" s="125"/>
      <c r="L373" s="125"/>
      <c r="M373" s="125"/>
      <c r="N373" s="125"/>
      <c r="O373" s="125"/>
      <c r="P373" s="125"/>
      <c r="Q373" s="125"/>
      <c r="R373" s="125"/>
      <c r="S373" s="125"/>
      <c r="T373" s="125"/>
      <c r="U373" s="125"/>
      <c r="V373" s="125"/>
    </row>
    <row r="374" spans="1:22" ht="12">
      <c r="A374" s="125"/>
      <c r="B374" s="125"/>
      <c r="C374" s="125"/>
      <c r="D374" s="125"/>
      <c r="E374" s="125"/>
      <c r="F374" s="125"/>
      <c r="G374" s="125"/>
      <c r="H374" s="125"/>
      <c r="I374" s="125"/>
      <c r="J374" s="125"/>
      <c r="K374" s="125"/>
      <c r="L374" s="125"/>
      <c r="M374" s="125"/>
      <c r="N374" s="125"/>
      <c r="O374" s="125"/>
      <c r="P374" s="125"/>
      <c r="Q374" s="125"/>
      <c r="R374" s="125"/>
      <c r="S374" s="125"/>
      <c r="T374" s="125"/>
      <c r="U374" s="125"/>
      <c r="V374" s="125"/>
    </row>
    <row r="375" spans="1:22" ht="12">
      <c r="A375" s="125"/>
      <c r="B375" s="125"/>
      <c r="C375" s="125"/>
      <c r="D375" s="125"/>
      <c r="E375" s="125"/>
      <c r="F375" s="125"/>
      <c r="G375" s="125"/>
      <c r="H375" s="125"/>
      <c r="I375" s="125"/>
      <c r="J375" s="125"/>
      <c r="K375" s="125"/>
      <c r="L375" s="125"/>
      <c r="M375" s="125"/>
      <c r="N375" s="125"/>
      <c r="O375" s="125"/>
      <c r="P375" s="125"/>
      <c r="Q375" s="125"/>
      <c r="R375" s="125"/>
      <c r="S375" s="125"/>
      <c r="T375" s="125"/>
      <c r="U375" s="125"/>
      <c r="V375" s="125"/>
    </row>
    <row r="376" spans="1:22" ht="12">
      <c r="A376" s="125"/>
      <c r="B376" s="125"/>
      <c r="C376" s="125"/>
      <c r="D376" s="125"/>
      <c r="E376" s="125"/>
      <c r="F376" s="125"/>
      <c r="G376" s="125"/>
      <c r="H376" s="125"/>
      <c r="I376" s="125"/>
      <c r="J376" s="125"/>
      <c r="K376" s="125"/>
      <c r="L376" s="125"/>
      <c r="M376" s="125"/>
      <c r="N376" s="125"/>
      <c r="O376" s="125"/>
      <c r="P376" s="125"/>
      <c r="Q376" s="125"/>
      <c r="R376" s="125"/>
      <c r="S376" s="125"/>
      <c r="T376" s="125"/>
      <c r="U376" s="125"/>
      <c r="V376" s="125"/>
    </row>
    <row r="377" spans="1:22" ht="12">
      <c r="A377" s="125"/>
      <c r="B377" s="125"/>
      <c r="C377" s="125"/>
      <c r="D377" s="125"/>
      <c r="E377" s="125"/>
      <c r="F377" s="125"/>
      <c r="G377" s="125"/>
      <c r="H377" s="125"/>
      <c r="I377" s="125"/>
      <c r="J377" s="125"/>
      <c r="K377" s="125"/>
      <c r="L377" s="125"/>
      <c r="M377" s="125"/>
      <c r="N377" s="125"/>
      <c r="O377" s="125"/>
      <c r="P377" s="125"/>
      <c r="Q377" s="125"/>
      <c r="R377" s="125"/>
      <c r="S377" s="125"/>
      <c r="T377" s="125"/>
      <c r="U377" s="125"/>
      <c r="V377" s="125"/>
    </row>
    <row r="378" spans="1:22" ht="12">
      <c r="A378" s="125"/>
      <c r="B378" s="125"/>
      <c r="C378" s="125"/>
      <c r="D378" s="125"/>
      <c r="E378" s="125"/>
      <c r="F378" s="125"/>
      <c r="G378" s="125"/>
      <c r="H378" s="125"/>
      <c r="I378" s="125"/>
      <c r="J378" s="125"/>
      <c r="K378" s="125"/>
      <c r="L378" s="125"/>
      <c r="M378" s="125"/>
      <c r="N378" s="125"/>
      <c r="O378" s="125"/>
      <c r="P378" s="125"/>
      <c r="Q378" s="125"/>
      <c r="R378" s="125"/>
      <c r="S378" s="125"/>
      <c r="T378" s="125"/>
      <c r="U378" s="125"/>
      <c r="V378" s="125"/>
    </row>
    <row r="379" spans="1:22" ht="12">
      <c r="A379" s="125"/>
      <c r="B379" s="125"/>
      <c r="C379" s="125"/>
      <c r="D379" s="125"/>
      <c r="E379" s="125"/>
      <c r="F379" s="125"/>
      <c r="G379" s="125"/>
      <c r="H379" s="125"/>
      <c r="I379" s="125"/>
      <c r="J379" s="125"/>
      <c r="K379" s="125"/>
      <c r="L379" s="125"/>
      <c r="M379" s="125"/>
      <c r="N379" s="125"/>
      <c r="O379" s="125"/>
      <c r="P379" s="125"/>
      <c r="Q379" s="125"/>
      <c r="R379" s="125"/>
      <c r="S379" s="125"/>
      <c r="T379" s="125"/>
      <c r="U379" s="125"/>
      <c r="V379" s="125"/>
    </row>
    <row r="380" spans="1:22" ht="12">
      <c r="A380" s="125"/>
      <c r="B380" s="125"/>
      <c r="C380" s="125"/>
      <c r="D380" s="125"/>
      <c r="E380" s="125"/>
      <c r="F380" s="125"/>
      <c r="G380" s="125"/>
      <c r="H380" s="125"/>
      <c r="I380" s="125"/>
      <c r="J380" s="125"/>
      <c r="K380" s="125"/>
      <c r="L380" s="125"/>
      <c r="M380" s="125"/>
      <c r="N380" s="125"/>
      <c r="O380" s="125"/>
      <c r="P380" s="125"/>
      <c r="Q380" s="125"/>
      <c r="R380" s="125"/>
      <c r="S380" s="125"/>
      <c r="T380" s="125"/>
      <c r="U380" s="125"/>
      <c r="V380" s="125"/>
    </row>
    <row r="381" spans="1:22" ht="12">
      <c r="A381" s="125"/>
      <c r="B381" s="125"/>
      <c r="C381" s="125"/>
      <c r="D381" s="125"/>
      <c r="E381" s="125"/>
      <c r="F381" s="125"/>
      <c r="G381" s="125"/>
      <c r="H381" s="125"/>
      <c r="I381" s="125"/>
      <c r="J381" s="125"/>
      <c r="K381" s="125"/>
      <c r="L381" s="125"/>
      <c r="M381" s="125"/>
      <c r="N381" s="125"/>
      <c r="O381" s="125"/>
      <c r="P381" s="125"/>
      <c r="Q381" s="125"/>
      <c r="R381" s="125"/>
      <c r="S381" s="125"/>
      <c r="T381" s="125"/>
      <c r="U381" s="125"/>
      <c r="V381" s="125"/>
    </row>
    <row r="382" spans="1:22" ht="12">
      <c r="A382" s="125"/>
      <c r="B382" s="125"/>
      <c r="C382" s="125"/>
      <c r="D382" s="125"/>
      <c r="E382" s="125"/>
      <c r="F382" s="125"/>
      <c r="G382" s="125"/>
      <c r="H382" s="125"/>
      <c r="I382" s="125"/>
      <c r="J382" s="125"/>
      <c r="K382" s="125"/>
      <c r="L382" s="125"/>
      <c r="M382" s="125"/>
      <c r="N382" s="125"/>
      <c r="O382" s="125"/>
      <c r="P382" s="125"/>
      <c r="Q382" s="125"/>
      <c r="R382" s="125"/>
      <c r="S382" s="125"/>
      <c r="T382" s="125"/>
      <c r="U382" s="125"/>
      <c r="V382" s="125"/>
    </row>
    <row r="383" spans="1:22" ht="12">
      <c r="A383" s="125"/>
      <c r="B383" s="125"/>
      <c r="C383" s="125"/>
      <c r="D383" s="125"/>
      <c r="E383" s="125"/>
      <c r="F383" s="125"/>
      <c r="G383" s="125"/>
      <c r="H383" s="125"/>
      <c r="I383" s="125"/>
      <c r="J383" s="125"/>
      <c r="K383" s="125"/>
      <c r="L383" s="125"/>
      <c r="M383" s="125"/>
      <c r="N383" s="125"/>
      <c r="O383" s="125"/>
      <c r="P383" s="125"/>
      <c r="Q383" s="125"/>
      <c r="R383" s="125"/>
      <c r="S383" s="125"/>
      <c r="T383" s="125"/>
      <c r="U383" s="125"/>
      <c r="V383" s="125"/>
    </row>
    <row r="384" spans="1:22" ht="12">
      <c r="A384" s="125"/>
      <c r="B384" s="125"/>
      <c r="C384" s="125"/>
      <c r="D384" s="125"/>
      <c r="E384" s="125"/>
      <c r="F384" s="125"/>
      <c r="G384" s="125"/>
      <c r="H384" s="125"/>
      <c r="I384" s="125"/>
      <c r="J384" s="125"/>
      <c r="K384" s="125"/>
      <c r="L384" s="125"/>
      <c r="M384" s="125"/>
      <c r="N384" s="125"/>
      <c r="O384" s="125"/>
      <c r="P384" s="125"/>
      <c r="Q384" s="125"/>
      <c r="R384" s="125"/>
      <c r="S384" s="125"/>
      <c r="T384" s="125"/>
      <c r="U384" s="125"/>
      <c r="V384" s="125"/>
    </row>
    <row r="385" spans="1:22" ht="12">
      <c r="A385" s="125"/>
      <c r="B385" s="125"/>
      <c r="C385" s="125"/>
      <c r="D385" s="125"/>
      <c r="E385" s="125"/>
      <c r="F385" s="125"/>
      <c r="G385" s="125"/>
      <c r="H385" s="125"/>
      <c r="I385" s="125"/>
      <c r="J385" s="125"/>
      <c r="K385" s="125"/>
      <c r="L385" s="125"/>
      <c r="M385" s="125"/>
      <c r="N385" s="125"/>
      <c r="O385" s="125"/>
      <c r="P385" s="125"/>
      <c r="Q385" s="125"/>
      <c r="R385" s="125"/>
      <c r="S385" s="125"/>
      <c r="T385" s="125"/>
      <c r="U385" s="125"/>
      <c r="V385" s="125"/>
    </row>
    <row r="386" spans="1:22" ht="12">
      <c r="A386" s="125"/>
      <c r="B386" s="125"/>
      <c r="C386" s="125"/>
      <c r="D386" s="125"/>
      <c r="E386" s="125"/>
      <c r="F386" s="125"/>
      <c r="G386" s="125"/>
      <c r="H386" s="125"/>
      <c r="I386" s="125"/>
      <c r="J386" s="125"/>
      <c r="K386" s="125"/>
      <c r="L386" s="125"/>
      <c r="M386" s="125"/>
      <c r="N386" s="125"/>
      <c r="O386" s="125"/>
      <c r="P386" s="125"/>
      <c r="Q386" s="125"/>
      <c r="R386" s="125"/>
      <c r="S386" s="125"/>
      <c r="T386" s="125"/>
      <c r="U386" s="125"/>
      <c r="V386" s="125"/>
    </row>
    <row r="387" spans="1:22" ht="12">
      <c r="A387" s="125"/>
      <c r="B387" s="125"/>
      <c r="C387" s="125"/>
      <c r="D387" s="125"/>
      <c r="E387" s="125"/>
      <c r="F387" s="125"/>
      <c r="G387" s="125"/>
      <c r="H387" s="125"/>
      <c r="I387" s="125"/>
      <c r="J387" s="125"/>
      <c r="K387" s="125"/>
      <c r="L387" s="125"/>
      <c r="M387" s="125"/>
      <c r="N387" s="125"/>
      <c r="O387" s="125"/>
      <c r="P387" s="125"/>
      <c r="Q387" s="125"/>
      <c r="R387" s="125"/>
      <c r="S387" s="125"/>
      <c r="T387" s="125"/>
      <c r="U387" s="125"/>
      <c r="V387" s="125"/>
    </row>
    <row r="388" spans="1:22" ht="12">
      <c r="A388" s="125"/>
      <c r="B388" s="125"/>
      <c r="C388" s="125"/>
      <c r="D388" s="125"/>
      <c r="E388" s="125"/>
      <c r="F388" s="125"/>
      <c r="G388" s="125"/>
      <c r="H388" s="125"/>
      <c r="I388" s="125"/>
      <c r="J388" s="125"/>
      <c r="K388" s="125"/>
      <c r="L388" s="125"/>
      <c r="M388" s="125"/>
      <c r="N388" s="125"/>
      <c r="O388" s="125"/>
      <c r="P388" s="125"/>
      <c r="Q388" s="125"/>
      <c r="R388" s="125"/>
      <c r="S388" s="125"/>
      <c r="T388" s="125"/>
      <c r="U388" s="125"/>
      <c r="V388" s="125"/>
    </row>
    <row r="389" spans="1:22" ht="12">
      <c r="A389" s="125"/>
      <c r="B389" s="125"/>
      <c r="C389" s="125"/>
      <c r="D389" s="125"/>
      <c r="E389" s="125"/>
      <c r="F389" s="125"/>
      <c r="G389" s="125"/>
      <c r="H389" s="125"/>
      <c r="I389" s="125"/>
      <c r="J389" s="125"/>
      <c r="K389" s="125"/>
      <c r="L389" s="125"/>
      <c r="M389" s="125"/>
      <c r="N389" s="125"/>
      <c r="O389" s="125"/>
      <c r="P389" s="125"/>
      <c r="Q389" s="125"/>
      <c r="R389" s="125"/>
      <c r="S389" s="125"/>
      <c r="T389" s="125"/>
      <c r="U389" s="125"/>
      <c r="V389" s="125"/>
    </row>
    <row r="390" spans="1:22" ht="12">
      <c r="A390" s="125"/>
      <c r="B390" s="125"/>
      <c r="C390" s="125"/>
      <c r="D390" s="125"/>
      <c r="E390" s="125"/>
      <c r="F390" s="125"/>
      <c r="G390" s="125"/>
      <c r="H390" s="125"/>
      <c r="I390" s="125"/>
      <c r="J390" s="125"/>
      <c r="K390" s="125"/>
      <c r="L390" s="125"/>
      <c r="M390" s="125"/>
      <c r="N390" s="125"/>
      <c r="O390" s="125"/>
      <c r="P390" s="125"/>
      <c r="Q390" s="125"/>
      <c r="R390" s="125"/>
      <c r="S390" s="125"/>
      <c r="T390" s="125"/>
      <c r="U390" s="125"/>
      <c r="V390" s="125"/>
    </row>
    <row r="391" spans="1:22" ht="12">
      <c r="A391" s="125"/>
      <c r="B391" s="125"/>
      <c r="C391" s="125"/>
      <c r="D391" s="125"/>
      <c r="E391" s="125"/>
      <c r="F391" s="125"/>
      <c r="G391" s="125"/>
      <c r="H391" s="125"/>
      <c r="I391" s="125"/>
      <c r="J391" s="125"/>
      <c r="K391" s="125"/>
      <c r="L391" s="125"/>
      <c r="M391" s="125"/>
      <c r="N391" s="125"/>
      <c r="O391" s="125"/>
      <c r="P391" s="125"/>
      <c r="Q391" s="125"/>
      <c r="R391" s="125"/>
      <c r="S391" s="125"/>
      <c r="T391" s="125"/>
      <c r="U391" s="125"/>
      <c r="V391" s="125"/>
    </row>
    <row r="392" spans="1:22" ht="12">
      <c r="A392" s="125"/>
      <c r="B392" s="125"/>
      <c r="C392" s="125"/>
      <c r="D392" s="125"/>
      <c r="E392" s="125"/>
      <c r="F392" s="125"/>
      <c r="G392" s="125"/>
      <c r="H392" s="125"/>
      <c r="I392" s="125"/>
      <c r="J392" s="125"/>
      <c r="K392" s="125"/>
      <c r="L392" s="125"/>
      <c r="M392" s="125"/>
      <c r="N392" s="125"/>
      <c r="O392" s="125"/>
      <c r="P392" s="125"/>
      <c r="Q392" s="125"/>
      <c r="R392" s="125"/>
      <c r="S392" s="125"/>
      <c r="T392" s="125"/>
      <c r="U392" s="125"/>
      <c r="V392" s="125"/>
    </row>
    <row r="393" spans="1:22" ht="12">
      <c r="A393" s="125"/>
      <c r="B393" s="125"/>
      <c r="C393" s="125"/>
      <c r="D393" s="125"/>
      <c r="E393" s="125"/>
      <c r="F393" s="125"/>
      <c r="G393" s="125"/>
      <c r="H393" s="125"/>
      <c r="I393" s="125"/>
      <c r="J393" s="125"/>
      <c r="K393" s="125"/>
      <c r="L393" s="125"/>
      <c r="M393" s="125"/>
      <c r="N393" s="125"/>
      <c r="O393" s="125"/>
      <c r="P393" s="125"/>
      <c r="Q393" s="125"/>
      <c r="R393" s="125"/>
      <c r="S393" s="125"/>
      <c r="T393" s="125"/>
      <c r="U393" s="125"/>
      <c r="V393" s="125"/>
    </row>
    <row r="394" spans="1:22" ht="12">
      <c r="A394" s="125"/>
      <c r="B394" s="125"/>
      <c r="C394" s="125"/>
      <c r="D394" s="125"/>
      <c r="E394" s="125"/>
      <c r="F394" s="125"/>
      <c r="G394" s="125"/>
      <c r="H394" s="125"/>
      <c r="I394" s="125"/>
      <c r="J394" s="125"/>
      <c r="K394" s="125"/>
      <c r="L394" s="125"/>
      <c r="M394" s="125"/>
      <c r="N394" s="125"/>
      <c r="O394" s="125"/>
      <c r="P394" s="125"/>
      <c r="Q394" s="125"/>
      <c r="R394" s="125"/>
      <c r="S394" s="125"/>
      <c r="T394" s="125"/>
      <c r="U394" s="125"/>
      <c r="V394" s="125"/>
    </row>
    <row r="395" spans="1:22" ht="12">
      <c r="A395" s="125"/>
      <c r="B395" s="125"/>
      <c r="C395" s="125"/>
      <c r="D395" s="125"/>
      <c r="E395" s="125"/>
      <c r="F395" s="125"/>
      <c r="G395" s="125"/>
      <c r="H395" s="125"/>
      <c r="I395" s="125"/>
      <c r="J395" s="125"/>
      <c r="K395" s="125"/>
      <c r="L395" s="125"/>
      <c r="M395" s="125"/>
      <c r="N395" s="125"/>
      <c r="O395" s="125"/>
      <c r="P395" s="125"/>
      <c r="Q395" s="125"/>
      <c r="R395" s="125"/>
      <c r="S395" s="125"/>
      <c r="T395" s="125"/>
      <c r="U395" s="125"/>
      <c r="V395" s="125"/>
    </row>
    <row r="396" spans="1:22" ht="12">
      <c r="A396" s="125"/>
      <c r="B396" s="125"/>
      <c r="C396" s="125"/>
      <c r="D396" s="125"/>
      <c r="E396" s="125"/>
      <c r="F396" s="125"/>
      <c r="G396" s="125"/>
      <c r="H396" s="125"/>
      <c r="I396" s="125"/>
      <c r="J396" s="125"/>
      <c r="K396" s="125"/>
      <c r="L396" s="125"/>
      <c r="M396" s="125"/>
      <c r="N396" s="125"/>
      <c r="O396" s="125"/>
      <c r="P396" s="125"/>
      <c r="Q396" s="125"/>
      <c r="R396" s="125"/>
      <c r="S396" s="125"/>
      <c r="T396" s="125"/>
      <c r="U396" s="125"/>
      <c r="V396" s="125"/>
    </row>
    <row r="397" spans="1:22" ht="12">
      <c r="A397" s="125"/>
      <c r="B397" s="125"/>
      <c r="C397" s="125"/>
      <c r="D397" s="125"/>
      <c r="E397" s="125"/>
      <c r="F397" s="125"/>
      <c r="G397" s="125"/>
      <c r="H397" s="125"/>
      <c r="I397" s="125"/>
      <c r="J397" s="125"/>
      <c r="K397" s="125"/>
      <c r="L397" s="125"/>
      <c r="M397" s="125"/>
      <c r="N397" s="125"/>
      <c r="O397" s="125"/>
      <c r="P397" s="125"/>
      <c r="Q397" s="125"/>
      <c r="R397" s="125"/>
      <c r="S397" s="125"/>
      <c r="T397" s="125"/>
      <c r="U397" s="125"/>
      <c r="V397" s="125"/>
    </row>
    <row r="398" spans="1:22" ht="12">
      <c r="A398" s="125"/>
      <c r="B398" s="125"/>
      <c r="C398" s="125"/>
      <c r="D398" s="125"/>
      <c r="E398" s="125"/>
      <c r="F398" s="125"/>
      <c r="G398" s="125"/>
      <c r="H398" s="125"/>
      <c r="I398" s="125"/>
      <c r="J398" s="125"/>
      <c r="K398" s="125"/>
      <c r="L398" s="125"/>
      <c r="M398" s="125"/>
      <c r="N398" s="125"/>
      <c r="O398" s="125"/>
      <c r="P398" s="125"/>
      <c r="Q398" s="125"/>
      <c r="R398" s="125"/>
      <c r="S398" s="125"/>
      <c r="T398" s="125"/>
      <c r="U398" s="125"/>
      <c r="V398" s="125"/>
    </row>
    <row r="399" spans="1:22" ht="12">
      <c r="A399" s="125"/>
      <c r="B399" s="125"/>
      <c r="C399" s="125"/>
      <c r="D399" s="125"/>
      <c r="E399" s="125"/>
      <c r="F399" s="125"/>
      <c r="G399" s="125"/>
      <c r="H399" s="125"/>
      <c r="I399" s="125"/>
      <c r="J399" s="125"/>
      <c r="K399" s="125"/>
      <c r="L399" s="125"/>
      <c r="M399" s="125"/>
      <c r="N399" s="125"/>
      <c r="O399" s="125"/>
      <c r="P399" s="125"/>
      <c r="Q399" s="125"/>
      <c r="R399" s="125"/>
      <c r="S399" s="125"/>
      <c r="T399" s="125"/>
      <c r="U399" s="125"/>
      <c r="V399" s="125"/>
    </row>
    <row r="400" spans="1:22" ht="12">
      <c r="A400" s="125"/>
      <c r="B400" s="125"/>
      <c r="C400" s="125"/>
      <c r="D400" s="125"/>
      <c r="E400" s="125"/>
      <c r="F400" s="125"/>
      <c r="G400" s="125"/>
      <c r="H400" s="125"/>
      <c r="I400" s="125"/>
      <c r="J400" s="125"/>
      <c r="K400" s="125"/>
      <c r="L400" s="125"/>
      <c r="M400" s="125"/>
      <c r="N400" s="125"/>
      <c r="O400" s="125"/>
      <c r="P400" s="125"/>
      <c r="Q400" s="125"/>
      <c r="R400" s="125"/>
      <c r="S400" s="125"/>
      <c r="T400" s="125"/>
      <c r="U400" s="125"/>
      <c r="V400" s="125"/>
    </row>
    <row r="401" spans="1:22" ht="12">
      <c r="A401" s="125"/>
      <c r="B401" s="125"/>
      <c r="C401" s="125"/>
      <c r="D401" s="125"/>
      <c r="E401" s="125"/>
      <c r="F401" s="125"/>
      <c r="G401" s="125"/>
      <c r="H401" s="125"/>
      <c r="I401" s="125"/>
      <c r="J401" s="125"/>
      <c r="K401" s="125"/>
      <c r="L401" s="125"/>
      <c r="M401" s="125"/>
      <c r="N401" s="125"/>
      <c r="O401" s="125"/>
      <c r="P401" s="125"/>
      <c r="Q401" s="125"/>
      <c r="R401" s="125"/>
      <c r="S401" s="125"/>
      <c r="T401" s="125"/>
      <c r="U401" s="125"/>
      <c r="V401" s="125"/>
    </row>
    <row r="402" spans="1:22" ht="12">
      <c r="A402" s="125"/>
      <c r="B402" s="125"/>
      <c r="C402" s="125"/>
      <c r="D402" s="125"/>
      <c r="E402" s="125"/>
      <c r="F402" s="125"/>
      <c r="G402" s="125"/>
      <c r="H402" s="125"/>
      <c r="I402" s="125"/>
      <c r="J402" s="125"/>
      <c r="K402" s="125"/>
      <c r="L402" s="125"/>
      <c r="M402" s="125"/>
      <c r="N402" s="125"/>
      <c r="O402" s="125"/>
      <c r="P402" s="125"/>
      <c r="Q402" s="125"/>
      <c r="R402" s="125"/>
      <c r="S402" s="125"/>
      <c r="T402" s="125"/>
      <c r="U402" s="125"/>
      <c r="V402" s="125"/>
    </row>
    <row r="403" spans="1:22" ht="12">
      <c r="A403" s="125"/>
      <c r="B403" s="125"/>
      <c r="C403" s="125"/>
      <c r="D403" s="125"/>
      <c r="E403" s="125"/>
      <c r="F403" s="125"/>
      <c r="G403" s="125"/>
      <c r="H403" s="125"/>
      <c r="I403" s="125"/>
      <c r="J403" s="125"/>
      <c r="K403" s="125"/>
      <c r="L403" s="125"/>
      <c r="M403" s="125"/>
      <c r="N403" s="125"/>
      <c r="O403" s="125"/>
      <c r="P403" s="125"/>
      <c r="Q403" s="125"/>
      <c r="R403" s="125"/>
      <c r="S403" s="125"/>
      <c r="T403" s="125"/>
      <c r="U403" s="125"/>
      <c r="V403" s="125"/>
    </row>
    <row r="404" spans="1:22" ht="12">
      <c r="A404" s="125"/>
      <c r="B404" s="125"/>
      <c r="C404" s="125"/>
      <c r="D404" s="125"/>
      <c r="E404" s="125"/>
      <c r="F404" s="125"/>
      <c r="G404" s="125"/>
      <c r="H404" s="125"/>
      <c r="I404" s="125"/>
      <c r="J404" s="125"/>
      <c r="K404" s="125"/>
      <c r="L404" s="125"/>
      <c r="M404" s="125"/>
      <c r="N404" s="125"/>
      <c r="O404" s="125"/>
      <c r="P404" s="125"/>
      <c r="Q404" s="125"/>
      <c r="R404" s="125"/>
      <c r="S404" s="125"/>
      <c r="T404" s="125"/>
      <c r="U404" s="125"/>
      <c r="V404" s="125"/>
    </row>
    <row r="405" spans="1:22" ht="12">
      <c r="A405" s="125"/>
      <c r="B405" s="125"/>
      <c r="C405" s="125"/>
      <c r="D405" s="125"/>
      <c r="E405" s="125"/>
      <c r="F405" s="125"/>
      <c r="G405" s="125"/>
      <c r="H405" s="125"/>
      <c r="I405" s="125"/>
      <c r="J405" s="125"/>
      <c r="K405" s="125"/>
      <c r="L405" s="125"/>
      <c r="M405" s="125"/>
      <c r="N405" s="125"/>
      <c r="O405" s="125"/>
      <c r="P405" s="125"/>
      <c r="Q405" s="125"/>
      <c r="R405" s="125"/>
      <c r="S405" s="125"/>
      <c r="T405" s="125"/>
      <c r="U405" s="125"/>
      <c r="V405" s="125"/>
    </row>
    <row r="406" spans="1:22" ht="12">
      <c r="A406" s="125"/>
      <c r="B406" s="125"/>
      <c r="C406" s="125"/>
      <c r="D406" s="125"/>
      <c r="E406" s="125"/>
      <c r="F406" s="125"/>
      <c r="G406" s="125"/>
      <c r="H406" s="125"/>
      <c r="I406" s="125"/>
      <c r="J406" s="125"/>
      <c r="K406" s="125"/>
      <c r="L406" s="125"/>
      <c r="M406" s="125"/>
      <c r="N406" s="125"/>
      <c r="O406" s="125"/>
      <c r="P406" s="125"/>
      <c r="Q406" s="125"/>
      <c r="R406" s="125"/>
      <c r="S406" s="125"/>
      <c r="T406" s="125"/>
      <c r="U406" s="125"/>
      <c r="V406" s="125"/>
    </row>
    <row r="407" spans="1:22" ht="12">
      <c r="A407" s="125"/>
      <c r="B407" s="125"/>
      <c r="C407" s="125"/>
      <c r="D407" s="125"/>
      <c r="E407" s="125"/>
      <c r="F407" s="125"/>
      <c r="G407" s="125"/>
      <c r="H407" s="125"/>
      <c r="I407" s="125"/>
      <c r="J407" s="125"/>
      <c r="K407" s="125"/>
      <c r="L407" s="125"/>
      <c r="M407" s="125"/>
      <c r="N407" s="125"/>
      <c r="O407" s="125"/>
      <c r="P407" s="125"/>
      <c r="Q407" s="125"/>
      <c r="R407" s="125"/>
      <c r="S407" s="125"/>
      <c r="T407" s="125"/>
      <c r="U407" s="125"/>
      <c r="V407" s="125"/>
    </row>
    <row r="408" spans="1:22" ht="12">
      <c r="A408" s="125"/>
      <c r="B408" s="125"/>
      <c r="C408" s="125"/>
      <c r="D408" s="125"/>
      <c r="E408" s="125"/>
      <c r="F408" s="125"/>
      <c r="G408" s="125"/>
      <c r="H408" s="125"/>
      <c r="I408" s="125"/>
      <c r="J408" s="125"/>
      <c r="K408" s="125"/>
      <c r="L408" s="125"/>
      <c r="M408" s="125"/>
      <c r="N408" s="125"/>
      <c r="O408" s="125"/>
      <c r="P408" s="125"/>
      <c r="Q408" s="125"/>
      <c r="R408" s="125"/>
      <c r="S408" s="125"/>
      <c r="T408" s="125"/>
      <c r="U408" s="125"/>
      <c r="V408" s="125"/>
    </row>
    <row r="409" spans="1:22" ht="12">
      <c r="A409" s="125"/>
      <c r="B409" s="125"/>
      <c r="C409" s="125"/>
      <c r="D409" s="125"/>
      <c r="E409" s="125"/>
      <c r="F409" s="125"/>
      <c r="G409" s="125"/>
      <c r="H409" s="125"/>
      <c r="I409" s="125"/>
      <c r="J409" s="125"/>
      <c r="K409" s="125"/>
      <c r="L409" s="125"/>
      <c r="M409" s="125"/>
      <c r="N409" s="125"/>
      <c r="O409" s="125"/>
      <c r="P409" s="125"/>
      <c r="Q409" s="125"/>
      <c r="R409" s="125"/>
      <c r="S409" s="125"/>
      <c r="T409" s="125"/>
      <c r="U409" s="125"/>
      <c r="V409" s="125"/>
    </row>
    <row r="410" spans="1:22" ht="12">
      <c r="A410" s="125"/>
      <c r="B410" s="125"/>
      <c r="C410" s="125"/>
      <c r="D410" s="125"/>
      <c r="E410" s="125"/>
      <c r="F410" s="125"/>
      <c r="G410" s="125"/>
      <c r="H410" s="125"/>
      <c r="I410" s="125"/>
      <c r="J410" s="125"/>
      <c r="K410" s="125"/>
      <c r="L410" s="125"/>
      <c r="M410" s="125"/>
      <c r="N410" s="125"/>
      <c r="O410" s="125"/>
      <c r="P410" s="125"/>
      <c r="Q410" s="125"/>
      <c r="R410" s="125"/>
      <c r="S410" s="125"/>
      <c r="T410" s="125"/>
      <c r="U410" s="125"/>
      <c r="V410" s="125"/>
    </row>
    <row r="411" spans="1:22" ht="12">
      <c r="A411" s="125"/>
      <c r="B411" s="125"/>
      <c r="C411" s="125"/>
      <c r="D411" s="125"/>
      <c r="E411" s="125"/>
      <c r="F411" s="125"/>
      <c r="G411" s="125"/>
      <c r="H411" s="125"/>
      <c r="I411" s="125"/>
      <c r="J411" s="125"/>
      <c r="K411" s="125"/>
      <c r="L411" s="125"/>
      <c r="M411" s="125"/>
      <c r="N411" s="125"/>
      <c r="O411" s="125"/>
      <c r="P411" s="125"/>
      <c r="Q411" s="125"/>
      <c r="R411" s="125"/>
      <c r="S411" s="125"/>
      <c r="T411" s="125"/>
      <c r="U411" s="125"/>
      <c r="V411" s="125"/>
    </row>
    <row r="412" spans="1:22" ht="12">
      <c r="A412" s="125"/>
      <c r="B412" s="125"/>
      <c r="C412" s="125"/>
      <c r="D412" s="125"/>
      <c r="E412" s="125"/>
      <c r="F412" s="125"/>
      <c r="G412" s="125"/>
      <c r="H412" s="125"/>
      <c r="I412" s="125"/>
      <c r="J412" s="125"/>
      <c r="K412" s="125"/>
      <c r="L412" s="125"/>
      <c r="M412" s="125"/>
      <c r="N412" s="125"/>
      <c r="O412" s="125"/>
      <c r="P412" s="125"/>
      <c r="Q412" s="125"/>
      <c r="R412" s="125"/>
      <c r="S412" s="125"/>
      <c r="T412" s="125"/>
      <c r="U412" s="125"/>
      <c r="V412" s="125"/>
    </row>
    <row r="413" spans="1:22" ht="12">
      <c r="A413" s="125"/>
      <c r="B413" s="125"/>
      <c r="C413" s="125"/>
      <c r="D413" s="125"/>
      <c r="E413" s="125"/>
      <c r="F413" s="125"/>
      <c r="G413" s="125"/>
      <c r="H413" s="125"/>
      <c r="I413" s="125"/>
      <c r="J413" s="125"/>
      <c r="K413" s="125"/>
      <c r="L413" s="125"/>
      <c r="M413" s="125"/>
      <c r="N413" s="125"/>
      <c r="O413" s="125"/>
      <c r="P413" s="125"/>
      <c r="Q413" s="125"/>
      <c r="R413" s="125"/>
      <c r="S413" s="125"/>
      <c r="T413" s="125"/>
      <c r="U413" s="125"/>
      <c r="V413" s="125"/>
    </row>
    <row r="414" spans="1:22" ht="12">
      <c r="A414" s="125"/>
      <c r="B414" s="125"/>
      <c r="C414" s="125"/>
      <c r="D414" s="125"/>
      <c r="E414" s="125"/>
      <c r="F414" s="125"/>
      <c r="G414" s="125"/>
      <c r="H414" s="125"/>
      <c r="I414" s="125"/>
      <c r="J414" s="125"/>
      <c r="K414" s="125"/>
      <c r="L414" s="125"/>
      <c r="M414" s="125"/>
      <c r="N414" s="125"/>
      <c r="O414" s="125"/>
      <c r="P414" s="125"/>
      <c r="Q414" s="125"/>
      <c r="R414" s="125"/>
      <c r="S414" s="125"/>
      <c r="T414" s="125"/>
      <c r="U414" s="125"/>
      <c r="V414" s="125"/>
    </row>
    <row r="415" spans="1:22" ht="12">
      <c r="A415" s="125"/>
      <c r="B415" s="125"/>
      <c r="C415" s="125"/>
      <c r="D415" s="125"/>
      <c r="E415" s="125"/>
      <c r="F415" s="125"/>
      <c r="G415" s="125"/>
      <c r="H415" s="125"/>
      <c r="I415" s="125"/>
      <c r="J415" s="125"/>
      <c r="K415" s="125"/>
      <c r="L415" s="125"/>
      <c r="M415" s="125"/>
      <c r="N415" s="125"/>
      <c r="O415" s="125"/>
      <c r="P415" s="125"/>
      <c r="Q415" s="125"/>
      <c r="R415" s="125"/>
      <c r="S415" s="125"/>
      <c r="T415" s="125"/>
      <c r="U415" s="125"/>
      <c r="V415" s="125"/>
    </row>
    <row r="416" spans="1:22" ht="12">
      <c r="A416" s="125"/>
      <c r="B416" s="125"/>
      <c r="C416" s="125"/>
      <c r="D416" s="125"/>
      <c r="E416" s="125"/>
      <c r="F416" s="125"/>
      <c r="G416" s="125"/>
      <c r="H416" s="125"/>
      <c r="I416" s="125"/>
      <c r="J416" s="125"/>
      <c r="K416" s="125"/>
      <c r="L416" s="125"/>
      <c r="M416" s="125"/>
      <c r="N416" s="125"/>
      <c r="O416" s="125"/>
      <c r="P416" s="125"/>
      <c r="Q416" s="125"/>
      <c r="R416" s="125"/>
      <c r="S416" s="125"/>
      <c r="T416" s="125"/>
      <c r="U416" s="125"/>
      <c r="V416" s="125"/>
    </row>
    <row r="417" spans="1:22" ht="12">
      <c r="A417" s="125"/>
      <c r="B417" s="125"/>
      <c r="C417" s="125"/>
      <c r="D417" s="125"/>
      <c r="E417" s="125"/>
      <c r="F417" s="125"/>
      <c r="G417" s="125"/>
      <c r="H417" s="125"/>
      <c r="I417" s="125"/>
      <c r="J417" s="125"/>
      <c r="K417" s="125"/>
      <c r="L417" s="125"/>
      <c r="M417" s="125"/>
      <c r="N417" s="125"/>
      <c r="O417" s="125"/>
      <c r="P417" s="125"/>
      <c r="Q417" s="125"/>
      <c r="R417" s="125"/>
      <c r="S417" s="125"/>
      <c r="T417" s="125"/>
      <c r="U417" s="125"/>
      <c r="V417" s="125"/>
    </row>
    <row r="418" spans="1:22" ht="12">
      <c r="A418" s="125"/>
      <c r="B418" s="125"/>
      <c r="C418" s="125"/>
      <c r="D418" s="125"/>
      <c r="E418" s="125"/>
      <c r="F418" s="125"/>
      <c r="G418" s="125"/>
      <c r="H418" s="125"/>
      <c r="I418" s="125"/>
      <c r="J418" s="125"/>
      <c r="K418" s="125"/>
      <c r="L418" s="125"/>
      <c r="M418" s="125"/>
      <c r="N418" s="125"/>
      <c r="O418" s="125"/>
      <c r="P418" s="125"/>
      <c r="Q418" s="125"/>
      <c r="R418" s="125"/>
      <c r="S418" s="125"/>
      <c r="T418" s="125"/>
      <c r="U418" s="125"/>
      <c r="V418" s="125"/>
    </row>
    <row r="419" spans="1:22" ht="12">
      <c r="A419" s="125"/>
      <c r="B419" s="125"/>
      <c r="C419" s="125"/>
      <c r="D419" s="125"/>
      <c r="E419" s="125"/>
      <c r="F419" s="125"/>
      <c r="G419" s="125"/>
      <c r="H419" s="125"/>
      <c r="I419" s="125"/>
      <c r="J419" s="125"/>
      <c r="K419" s="125"/>
      <c r="L419" s="125"/>
      <c r="M419" s="125"/>
      <c r="N419" s="125"/>
      <c r="O419" s="125"/>
      <c r="P419" s="125"/>
      <c r="Q419" s="125"/>
      <c r="R419" s="125"/>
      <c r="S419" s="125"/>
      <c r="T419" s="125"/>
      <c r="U419" s="125"/>
      <c r="V419" s="125"/>
    </row>
    <row r="420" spans="1:22" ht="12">
      <c r="A420" s="125"/>
      <c r="B420" s="125"/>
      <c r="C420" s="125"/>
      <c r="D420" s="125"/>
      <c r="E420" s="125"/>
      <c r="F420" s="125"/>
      <c r="G420" s="125"/>
      <c r="H420" s="125"/>
      <c r="I420" s="125"/>
      <c r="J420" s="125"/>
      <c r="K420" s="125"/>
      <c r="L420" s="125"/>
      <c r="M420" s="125"/>
      <c r="N420" s="125"/>
      <c r="O420" s="125"/>
      <c r="P420" s="125"/>
      <c r="Q420" s="125"/>
      <c r="R420" s="125"/>
      <c r="S420" s="125"/>
      <c r="T420" s="125"/>
      <c r="U420" s="125"/>
      <c r="V420" s="125"/>
    </row>
    <row r="421" spans="1:22" ht="12">
      <c r="A421" s="125"/>
      <c r="B421" s="125"/>
      <c r="C421" s="125"/>
      <c r="D421" s="125"/>
      <c r="E421" s="125"/>
      <c r="F421" s="125"/>
      <c r="G421" s="125"/>
      <c r="H421" s="125"/>
      <c r="I421" s="125"/>
      <c r="J421" s="125"/>
      <c r="K421" s="125"/>
      <c r="L421" s="125"/>
      <c r="M421" s="125"/>
      <c r="N421" s="125"/>
      <c r="O421" s="125"/>
      <c r="P421" s="125"/>
      <c r="Q421" s="125"/>
      <c r="R421" s="125"/>
      <c r="S421" s="125"/>
      <c r="T421" s="125"/>
      <c r="U421" s="125"/>
      <c r="V421" s="125"/>
    </row>
    <row r="422" spans="1:22" ht="12">
      <c r="A422" s="125"/>
      <c r="B422" s="125"/>
      <c r="C422" s="125"/>
      <c r="D422" s="125"/>
      <c r="E422" s="125"/>
      <c r="F422" s="125"/>
      <c r="G422" s="125"/>
      <c r="H422" s="125"/>
      <c r="I422" s="125"/>
      <c r="J422" s="125"/>
      <c r="K422" s="125"/>
      <c r="L422" s="125"/>
      <c r="M422" s="125"/>
      <c r="N422" s="125"/>
      <c r="O422" s="125"/>
      <c r="P422" s="125"/>
      <c r="Q422" s="125"/>
      <c r="R422" s="125"/>
      <c r="S422" s="125"/>
      <c r="T422" s="125"/>
      <c r="U422" s="125"/>
      <c r="V422" s="125"/>
    </row>
    <row r="423" spans="1:22" ht="12">
      <c r="A423" s="125"/>
      <c r="B423" s="125"/>
      <c r="C423" s="125"/>
      <c r="D423" s="125"/>
      <c r="E423" s="125"/>
      <c r="F423" s="125"/>
      <c r="G423" s="125"/>
      <c r="H423" s="125"/>
      <c r="I423" s="125"/>
      <c r="J423" s="125"/>
      <c r="K423" s="125"/>
      <c r="L423" s="125"/>
      <c r="M423" s="125"/>
      <c r="N423" s="125"/>
      <c r="O423" s="125"/>
      <c r="P423" s="125"/>
      <c r="Q423" s="125"/>
      <c r="R423" s="125"/>
      <c r="S423" s="125"/>
      <c r="T423" s="125"/>
      <c r="U423" s="125"/>
      <c r="V423" s="125"/>
    </row>
    <row r="424" spans="1:22" ht="12">
      <c r="A424" s="125"/>
      <c r="B424" s="125"/>
      <c r="C424" s="125"/>
      <c r="D424" s="125"/>
      <c r="E424" s="125"/>
      <c r="F424" s="125"/>
      <c r="G424" s="125"/>
      <c r="H424" s="125"/>
      <c r="I424" s="125"/>
      <c r="J424" s="125"/>
      <c r="K424" s="125"/>
      <c r="L424" s="125"/>
      <c r="M424" s="125"/>
      <c r="N424" s="125"/>
      <c r="O424" s="125"/>
      <c r="P424" s="125"/>
      <c r="Q424" s="125"/>
      <c r="R424" s="125"/>
      <c r="S424" s="125"/>
      <c r="T424" s="125"/>
      <c r="U424" s="125"/>
      <c r="V424" s="125"/>
    </row>
    <row r="425" spans="1:22" ht="12">
      <c r="A425" s="125"/>
      <c r="B425" s="125"/>
      <c r="C425" s="125"/>
      <c r="D425" s="125"/>
      <c r="E425" s="125"/>
      <c r="F425" s="125"/>
      <c r="G425" s="125"/>
      <c r="H425" s="125"/>
      <c r="I425" s="125"/>
      <c r="J425" s="125"/>
      <c r="K425" s="125"/>
      <c r="L425" s="125"/>
      <c r="M425" s="125"/>
      <c r="N425" s="125"/>
      <c r="O425" s="125"/>
      <c r="P425" s="125"/>
      <c r="Q425" s="125"/>
      <c r="R425" s="125"/>
      <c r="S425" s="125"/>
      <c r="T425" s="125"/>
      <c r="U425" s="125"/>
      <c r="V425" s="125"/>
    </row>
    <row r="426" spans="1:22" ht="12">
      <c r="A426" s="125"/>
      <c r="B426" s="125"/>
      <c r="C426" s="125"/>
      <c r="D426" s="125"/>
      <c r="E426" s="125"/>
      <c r="F426" s="125"/>
      <c r="G426" s="125"/>
      <c r="H426" s="125"/>
      <c r="I426" s="125"/>
      <c r="J426" s="125"/>
      <c r="K426" s="125"/>
      <c r="L426" s="125"/>
      <c r="M426" s="125"/>
      <c r="N426" s="125"/>
      <c r="O426" s="125"/>
      <c r="P426" s="125"/>
      <c r="Q426" s="125"/>
      <c r="R426" s="125"/>
      <c r="S426" s="125"/>
      <c r="T426" s="125"/>
      <c r="U426" s="125"/>
      <c r="V426" s="125"/>
    </row>
    <row r="427" spans="1:22" ht="12">
      <c r="A427" s="125"/>
      <c r="B427" s="125"/>
      <c r="C427" s="125"/>
      <c r="D427" s="125"/>
      <c r="E427" s="125"/>
      <c r="F427" s="125"/>
      <c r="G427" s="125"/>
      <c r="H427" s="125"/>
      <c r="I427" s="125"/>
      <c r="J427" s="125"/>
      <c r="K427" s="125"/>
      <c r="L427" s="125"/>
      <c r="M427" s="125"/>
      <c r="N427" s="125"/>
      <c r="O427" s="125"/>
      <c r="P427" s="125"/>
      <c r="Q427" s="125"/>
      <c r="R427" s="125"/>
      <c r="S427" s="125"/>
      <c r="T427" s="125"/>
      <c r="U427" s="125"/>
      <c r="V427" s="125"/>
    </row>
    <row r="428" spans="1:22" ht="12">
      <c r="A428" s="125"/>
      <c r="B428" s="125"/>
      <c r="C428" s="125"/>
      <c r="D428" s="125"/>
      <c r="E428" s="125"/>
      <c r="F428" s="125"/>
      <c r="G428" s="125"/>
      <c r="H428" s="125"/>
      <c r="I428" s="125"/>
      <c r="J428" s="125"/>
      <c r="K428" s="125"/>
      <c r="L428" s="125"/>
      <c r="M428" s="125"/>
      <c r="N428" s="125"/>
      <c r="O428" s="125"/>
      <c r="P428" s="125"/>
      <c r="Q428" s="125"/>
      <c r="R428" s="125"/>
      <c r="S428" s="125"/>
      <c r="T428" s="125"/>
      <c r="U428" s="125"/>
      <c r="V428" s="125"/>
    </row>
    <row r="429" spans="1:22" ht="12">
      <c r="A429" s="125"/>
      <c r="B429" s="125"/>
      <c r="C429" s="125"/>
      <c r="D429" s="125"/>
      <c r="E429" s="125"/>
      <c r="F429" s="125"/>
      <c r="G429" s="125"/>
      <c r="H429" s="125"/>
      <c r="I429" s="125"/>
      <c r="J429" s="125"/>
      <c r="K429" s="125"/>
      <c r="L429" s="125"/>
      <c r="M429" s="125"/>
      <c r="N429" s="125"/>
      <c r="O429" s="125"/>
      <c r="P429" s="125"/>
      <c r="Q429" s="125"/>
      <c r="R429" s="125"/>
      <c r="S429" s="125"/>
      <c r="T429" s="125"/>
      <c r="U429" s="125"/>
      <c r="V429" s="125"/>
    </row>
    <row r="430" spans="1:22" ht="12">
      <c r="A430" s="125"/>
      <c r="B430" s="125"/>
      <c r="C430" s="125"/>
      <c r="D430" s="125"/>
      <c r="E430" s="125"/>
      <c r="F430" s="125"/>
      <c r="G430" s="125"/>
      <c r="H430" s="125"/>
      <c r="I430" s="125"/>
      <c r="J430" s="125"/>
      <c r="K430" s="125"/>
      <c r="L430" s="125"/>
      <c r="M430" s="125"/>
      <c r="N430" s="125"/>
      <c r="O430" s="125"/>
      <c r="P430" s="125"/>
      <c r="Q430" s="125"/>
      <c r="R430" s="125"/>
      <c r="S430" s="125"/>
      <c r="T430" s="125"/>
      <c r="U430" s="125"/>
      <c r="V430" s="125"/>
    </row>
    <row r="431" spans="1:22" ht="12">
      <c r="A431" s="125"/>
      <c r="B431" s="125"/>
      <c r="C431" s="125"/>
      <c r="D431" s="125"/>
      <c r="E431" s="125"/>
      <c r="F431" s="125"/>
      <c r="G431" s="125"/>
      <c r="H431" s="125"/>
      <c r="I431" s="125"/>
      <c r="J431" s="125"/>
      <c r="K431" s="125"/>
      <c r="L431" s="125"/>
      <c r="M431" s="125"/>
      <c r="N431" s="125"/>
      <c r="O431" s="125"/>
      <c r="P431" s="125"/>
      <c r="Q431" s="125"/>
      <c r="R431" s="125"/>
      <c r="S431" s="125"/>
      <c r="T431" s="125"/>
      <c r="U431" s="125"/>
      <c r="V431" s="125"/>
    </row>
    <row r="432" spans="1:22" ht="12">
      <c r="A432" s="125"/>
      <c r="B432" s="125"/>
      <c r="C432" s="125"/>
      <c r="D432" s="125"/>
      <c r="E432" s="125"/>
      <c r="F432" s="125"/>
      <c r="G432" s="125"/>
      <c r="H432" s="125"/>
      <c r="I432" s="125"/>
      <c r="J432" s="125"/>
      <c r="K432" s="125"/>
      <c r="L432" s="125"/>
      <c r="M432" s="125"/>
      <c r="N432" s="125"/>
      <c r="O432" s="125"/>
      <c r="P432" s="125"/>
      <c r="Q432" s="125"/>
      <c r="R432" s="125"/>
      <c r="S432" s="125"/>
      <c r="T432" s="125"/>
      <c r="U432" s="125"/>
      <c r="V432" s="125"/>
    </row>
    <row r="433" spans="1:22" ht="12">
      <c r="A433" s="125"/>
      <c r="B433" s="125"/>
      <c r="C433" s="125"/>
      <c r="D433" s="125"/>
      <c r="E433" s="125"/>
      <c r="F433" s="125"/>
      <c r="G433" s="125"/>
      <c r="H433" s="125"/>
      <c r="I433" s="125"/>
      <c r="J433" s="125"/>
      <c r="K433" s="125"/>
      <c r="L433" s="125"/>
      <c r="M433" s="125"/>
      <c r="N433" s="125"/>
      <c r="O433" s="125"/>
      <c r="P433" s="125"/>
      <c r="Q433" s="125"/>
      <c r="R433" s="125"/>
      <c r="S433" s="125"/>
      <c r="T433" s="125"/>
      <c r="U433" s="125"/>
      <c r="V433" s="125"/>
    </row>
    <row r="434" spans="1:22" ht="12">
      <c r="A434" s="125"/>
      <c r="B434" s="125"/>
      <c r="C434" s="125"/>
      <c r="D434" s="125"/>
      <c r="E434" s="125"/>
      <c r="F434" s="125"/>
      <c r="G434" s="125"/>
      <c r="H434" s="125"/>
      <c r="I434" s="125"/>
      <c r="J434" s="125"/>
      <c r="K434" s="125"/>
      <c r="L434" s="125"/>
      <c r="M434" s="125"/>
      <c r="N434" s="125"/>
      <c r="O434" s="125"/>
      <c r="P434" s="125"/>
      <c r="Q434" s="125"/>
      <c r="R434" s="125"/>
      <c r="S434" s="125"/>
      <c r="T434" s="125"/>
      <c r="U434" s="125"/>
      <c r="V434" s="125"/>
    </row>
    <row r="435" spans="1:22" ht="12">
      <c r="A435" s="125"/>
      <c r="B435" s="125"/>
      <c r="C435" s="125"/>
      <c r="D435" s="125"/>
      <c r="E435" s="125"/>
      <c r="F435" s="125"/>
      <c r="G435" s="125"/>
      <c r="H435" s="125"/>
      <c r="I435" s="125"/>
      <c r="J435" s="125"/>
      <c r="K435" s="125"/>
      <c r="L435" s="125"/>
      <c r="M435" s="125"/>
      <c r="N435" s="125"/>
      <c r="O435" s="125"/>
      <c r="P435" s="125"/>
      <c r="Q435" s="125"/>
      <c r="R435" s="125"/>
      <c r="S435" s="125"/>
      <c r="T435" s="125"/>
      <c r="U435" s="125"/>
      <c r="V435" s="125"/>
    </row>
    <row r="436" spans="1:22" ht="12">
      <c r="A436" s="125"/>
      <c r="B436" s="125"/>
      <c r="C436" s="125"/>
      <c r="D436" s="125"/>
      <c r="E436" s="125"/>
      <c r="F436" s="125"/>
      <c r="G436" s="125"/>
      <c r="H436" s="125"/>
      <c r="I436" s="125"/>
      <c r="J436" s="125"/>
      <c r="K436" s="125"/>
      <c r="L436" s="125"/>
      <c r="M436" s="125"/>
      <c r="N436" s="125"/>
      <c r="O436" s="125"/>
      <c r="P436" s="125"/>
      <c r="Q436" s="125"/>
      <c r="R436" s="125"/>
      <c r="S436" s="125"/>
      <c r="T436" s="125"/>
      <c r="U436" s="125"/>
      <c r="V436" s="125"/>
    </row>
    <row r="437" spans="1:22" ht="12">
      <c r="A437" s="125"/>
      <c r="B437" s="125"/>
      <c r="C437" s="125"/>
      <c r="D437" s="125"/>
      <c r="E437" s="125"/>
      <c r="F437" s="125"/>
      <c r="G437" s="125"/>
      <c r="H437" s="125"/>
      <c r="I437" s="125"/>
      <c r="J437" s="125"/>
      <c r="K437" s="125"/>
      <c r="L437" s="125"/>
      <c r="M437" s="125"/>
      <c r="N437" s="125"/>
      <c r="O437" s="125"/>
      <c r="P437" s="125"/>
      <c r="Q437" s="125"/>
      <c r="R437" s="125"/>
      <c r="S437" s="125"/>
      <c r="T437" s="125"/>
      <c r="U437" s="125"/>
      <c r="V437" s="125"/>
    </row>
    <row r="438" spans="1:22" ht="12">
      <c r="A438" s="125"/>
      <c r="B438" s="125"/>
      <c r="C438" s="125"/>
      <c r="D438" s="125"/>
      <c r="E438" s="125"/>
      <c r="F438" s="125"/>
      <c r="G438" s="125"/>
      <c r="H438" s="125"/>
      <c r="I438" s="125"/>
      <c r="J438" s="125"/>
      <c r="K438" s="125"/>
      <c r="L438" s="125"/>
      <c r="M438" s="125"/>
      <c r="N438" s="125"/>
      <c r="O438" s="125"/>
      <c r="P438" s="125"/>
      <c r="Q438" s="125"/>
      <c r="R438" s="125"/>
      <c r="S438" s="125"/>
      <c r="T438" s="125"/>
      <c r="U438" s="125"/>
      <c r="V438" s="125"/>
    </row>
    <row r="439" spans="1:22" ht="12">
      <c r="A439" s="125"/>
      <c r="B439" s="125"/>
      <c r="C439" s="125"/>
      <c r="D439" s="125"/>
      <c r="E439" s="125"/>
      <c r="F439" s="125"/>
      <c r="G439" s="125"/>
      <c r="H439" s="125"/>
      <c r="I439" s="125"/>
      <c r="J439" s="125"/>
      <c r="K439" s="125"/>
      <c r="L439" s="125"/>
      <c r="M439" s="125"/>
      <c r="N439" s="125"/>
      <c r="O439" s="125"/>
      <c r="P439" s="125"/>
      <c r="Q439" s="125"/>
      <c r="R439" s="125"/>
      <c r="S439" s="125"/>
      <c r="T439" s="125"/>
      <c r="U439" s="125"/>
      <c r="V439" s="125"/>
    </row>
    <row r="440" spans="1:22" ht="12">
      <c r="A440" s="125"/>
      <c r="B440" s="125"/>
      <c r="C440" s="125"/>
      <c r="D440" s="125"/>
      <c r="E440" s="125"/>
      <c r="F440" s="125"/>
      <c r="G440" s="125"/>
      <c r="H440" s="125"/>
      <c r="I440" s="125"/>
      <c r="J440" s="125"/>
      <c r="K440" s="125"/>
      <c r="L440" s="125"/>
      <c r="M440" s="125"/>
      <c r="N440" s="125"/>
      <c r="O440" s="125"/>
      <c r="P440" s="125"/>
      <c r="Q440" s="125"/>
      <c r="R440" s="125"/>
      <c r="S440" s="125"/>
      <c r="T440" s="125"/>
      <c r="U440" s="125"/>
      <c r="V440" s="125"/>
    </row>
    <row r="441" spans="1:22" ht="12">
      <c r="A441" s="125"/>
      <c r="B441" s="125"/>
      <c r="C441" s="125"/>
      <c r="D441" s="125"/>
      <c r="E441" s="125"/>
      <c r="F441" s="125"/>
      <c r="G441" s="125"/>
      <c r="H441" s="125"/>
      <c r="I441" s="125"/>
      <c r="J441" s="125"/>
      <c r="K441" s="125"/>
      <c r="L441" s="125"/>
      <c r="M441" s="125"/>
      <c r="N441" s="125"/>
      <c r="O441" s="125"/>
      <c r="P441" s="125"/>
      <c r="Q441" s="125"/>
      <c r="R441" s="125"/>
      <c r="S441" s="125"/>
      <c r="T441" s="125"/>
      <c r="U441" s="125"/>
      <c r="V441" s="125"/>
    </row>
    <row r="442" spans="1:22" ht="12">
      <c r="A442" s="125"/>
      <c r="B442" s="125"/>
      <c r="C442" s="125"/>
      <c r="D442" s="125"/>
      <c r="E442" s="125"/>
      <c r="F442" s="125"/>
      <c r="G442" s="125"/>
      <c r="H442" s="125"/>
      <c r="I442" s="125"/>
      <c r="J442" s="125"/>
      <c r="K442" s="125"/>
      <c r="L442" s="125"/>
      <c r="M442" s="125"/>
      <c r="N442" s="125"/>
      <c r="O442" s="125"/>
      <c r="P442" s="125"/>
      <c r="Q442" s="125"/>
      <c r="R442" s="125"/>
      <c r="S442" s="125"/>
      <c r="T442" s="125"/>
      <c r="U442" s="125"/>
      <c r="V442" s="125"/>
    </row>
    <row r="443" spans="1:22" ht="12">
      <c r="A443" s="125"/>
      <c r="B443" s="125"/>
      <c r="C443" s="125"/>
      <c r="D443" s="125"/>
      <c r="E443" s="125"/>
      <c r="F443" s="125"/>
      <c r="G443" s="125"/>
      <c r="H443" s="125"/>
      <c r="I443" s="125"/>
      <c r="J443" s="125"/>
      <c r="K443" s="125"/>
      <c r="L443" s="125"/>
      <c r="M443" s="125"/>
      <c r="N443" s="125"/>
      <c r="O443" s="125"/>
      <c r="P443" s="125"/>
      <c r="Q443" s="125"/>
      <c r="R443" s="125"/>
      <c r="S443" s="125"/>
      <c r="T443" s="125"/>
      <c r="U443" s="125"/>
      <c r="V443" s="125"/>
    </row>
    <row r="444" spans="1:22" ht="12">
      <c r="A444" s="125"/>
      <c r="B444" s="125"/>
      <c r="C444" s="125"/>
      <c r="D444" s="125"/>
      <c r="E444" s="125"/>
      <c r="F444" s="125"/>
      <c r="G444" s="125"/>
      <c r="H444" s="125"/>
      <c r="I444" s="125"/>
      <c r="J444" s="125"/>
      <c r="K444" s="125"/>
      <c r="L444" s="125"/>
      <c r="M444" s="125"/>
      <c r="N444" s="125"/>
      <c r="O444" s="125"/>
      <c r="P444" s="125"/>
      <c r="Q444" s="125"/>
      <c r="R444" s="125"/>
      <c r="S444" s="125"/>
      <c r="T444" s="125"/>
      <c r="U444" s="125"/>
      <c r="V444" s="125"/>
    </row>
    <row r="445" spans="1:22" ht="12">
      <c r="A445" s="125"/>
      <c r="B445" s="125"/>
      <c r="C445" s="125"/>
      <c r="D445" s="125"/>
      <c r="E445" s="125"/>
      <c r="F445" s="125"/>
      <c r="G445" s="125"/>
      <c r="H445" s="125"/>
      <c r="I445" s="125"/>
      <c r="J445" s="125"/>
      <c r="K445" s="125"/>
      <c r="L445" s="125"/>
      <c r="M445" s="125"/>
      <c r="N445" s="125"/>
      <c r="O445" s="125"/>
      <c r="P445" s="125"/>
      <c r="Q445" s="125"/>
      <c r="R445" s="125"/>
      <c r="S445" s="125"/>
      <c r="T445" s="125"/>
      <c r="U445" s="125"/>
      <c r="V445" s="125"/>
    </row>
    <row r="446" spans="1:22" ht="12">
      <c r="A446" s="125"/>
      <c r="B446" s="125"/>
      <c r="C446" s="125"/>
      <c r="D446" s="125"/>
      <c r="E446" s="125"/>
      <c r="F446" s="125"/>
      <c r="G446" s="125"/>
      <c r="H446" s="125"/>
      <c r="I446" s="125"/>
      <c r="J446" s="125"/>
      <c r="K446" s="125"/>
      <c r="L446" s="125"/>
      <c r="M446" s="125"/>
      <c r="N446" s="125"/>
      <c r="O446" s="125"/>
      <c r="P446" s="125"/>
      <c r="Q446" s="125"/>
      <c r="R446" s="125"/>
      <c r="S446" s="125"/>
      <c r="T446" s="125"/>
      <c r="U446" s="125"/>
      <c r="V446" s="125"/>
    </row>
    <row r="447" spans="1:22" ht="12">
      <c r="A447" s="125"/>
      <c r="B447" s="125"/>
      <c r="C447" s="125"/>
      <c r="D447" s="125"/>
      <c r="E447" s="125"/>
      <c r="F447" s="125"/>
      <c r="G447" s="125"/>
      <c r="H447" s="125"/>
      <c r="I447" s="125"/>
      <c r="J447" s="125"/>
      <c r="K447" s="125"/>
      <c r="L447" s="125"/>
      <c r="M447" s="125"/>
      <c r="N447" s="125"/>
      <c r="O447" s="125"/>
      <c r="P447" s="125"/>
      <c r="Q447" s="125"/>
      <c r="R447" s="125"/>
      <c r="S447" s="125"/>
      <c r="T447" s="125"/>
      <c r="U447" s="125"/>
      <c r="V447" s="125"/>
    </row>
    <row r="448" spans="1:22" ht="12">
      <c r="A448" s="125"/>
      <c r="B448" s="125"/>
      <c r="C448" s="125"/>
      <c r="D448" s="125"/>
      <c r="E448" s="125"/>
      <c r="F448" s="125"/>
      <c r="G448" s="125"/>
      <c r="H448" s="125"/>
      <c r="I448" s="125"/>
      <c r="J448" s="125"/>
      <c r="K448" s="125"/>
      <c r="L448" s="125"/>
      <c r="M448" s="125"/>
      <c r="N448" s="125"/>
      <c r="O448" s="125"/>
      <c r="P448" s="125"/>
      <c r="Q448" s="125"/>
      <c r="R448" s="125"/>
      <c r="S448" s="125"/>
      <c r="T448" s="125"/>
      <c r="U448" s="125"/>
      <c r="V448" s="125"/>
    </row>
    <row r="449" spans="1:22" ht="12">
      <c r="A449" s="125"/>
      <c r="B449" s="125"/>
      <c r="C449" s="125"/>
      <c r="D449" s="125"/>
      <c r="E449" s="125"/>
      <c r="F449" s="125"/>
      <c r="G449" s="125"/>
      <c r="H449" s="125"/>
      <c r="I449" s="125"/>
      <c r="J449" s="125"/>
      <c r="K449" s="125"/>
      <c r="L449" s="125"/>
      <c r="M449" s="125"/>
      <c r="N449" s="125"/>
      <c r="O449" s="125"/>
      <c r="P449" s="125"/>
      <c r="Q449" s="125"/>
      <c r="R449" s="125"/>
      <c r="S449" s="125"/>
      <c r="T449" s="125"/>
      <c r="U449" s="125"/>
      <c r="V449" s="125"/>
    </row>
    <row r="450" spans="1:22" ht="12">
      <c r="A450" s="125"/>
      <c r="B450" s="125"/>
      <c r="C450" s="125"/>
      <c r="D450" s="125"/>
      <c r="E450" s="125"/>
      <c r="F450" s="125"/>
      <c r="G450" s="125"/>
      <c r="H450" s="125"/>
      <c r="I450" s="125"/>
      <c r="J450" s="125"/>
      <c r="K450" s="125"/>
      <c r="L450" s="125"/>
      <c r="M450" s="125"/>
      <c r="N450" s="125"/>
      <c r="O450" s="125"/>
      <c r="P450" s="125"/>
      <c r="Q450" s="125"/>
      <c r="R450" s="125"/>
      <c r="S450" s="125"/>
      <c r="T450" s="125"/>
      <c r="U450" s="125"/>
      <c r="V450" s="125"/>
    </row>
    <row r="451" spans="1:22" ht="12">
      <c r="A451" s="125"/>
      <c r="B451" s="125"/>
      <c r="C451" s="125"/>
      <c r="D451" s="125"/>
      <c r="E451" s="125"/>
      <c r="F451" s="125"/>
      <c r="G451" s="125"/>
      <c r="H451" s="125"/>
      <c r="I451" s="125"/>
      <c r="J451" s="125"/>
      <c r="K451" s="125"/>
      <c r="L451" s="125"/>
      <c r="M451" s="125"/>
      <c r="N451" s="125"/>
      <c r="O451" s="125"/>
      <c r="P451" s="125"/>
      <c r="Q451" s="125"/>
      <c r="R451" s="125"/>
      <c r="S451" s="125"/>
      <c r="T451" s="125"/>
      <c r="U451" s="125"/>
      <c r="V451" s="125"/>
    </row>
    <row r="452" spans="1:22" ht="12">
      <c r="A452" s="125"/>
      <c r="B452" s="125"/>
      <c r="C452" s="125"/>
      <c r="D452" s="125"/>
      <c r="E452" s="125"/>
      <c r="F452" s="125"/>
      <c r="G452" s="125"/>
      <c r="H452" s="125"/>
      <c r="I452" s="125"/>
      <c r="J452" s="125"/>
      <c r="K452" s="125"/>
      <c r="L452" s="125"/>
      <c r="M452" s="125"/>
      <c r="N452" s="125"/>
      <c r="O452" s="125"/>
      <c r="P452" s="125"/>
      <c r="Q452" s="125"/>
      <c r="R452" s="125"/>
      <c r="S452" s="125"/>
      <c r="T452" s="125"/>
      <c r="U452" s="125"/>
      <c r="V452" s="125"/>
    </row>
    <row r="453" spans="1:22" ht="12">
      <c r="A453" s="125"/>
      <c r="B453" s="125"/>
      <c r="C453" s="125"/>
      <c r="D453" s="125"/>
      <c r="E453" s="125"/>
      <c r="F453" s="125"/>
      <c r="G453" s="125"/>
      <c r="H453" s="125"/>
      <c r="I453" s="125"/>
      <c r="J453" s="125"/>
      <c r="K453" s="125"/>
      <c r="L453" s="125"/>
      <c r="M453" s="125"/>
      <c r="N453" s="125"/>
      <c r="O453" s="125"/>
      <c r="P453" s="125"/>
      <c r="Q453" s="125"/>
      <c r="R453" s="125"/>
      <c r="S453" s="125"/>
      <c r="T453" s="125"/>
      <c r="U453" s="125"/>
      <c r="V453" s="125"/>
    </row>
    <row r="454" spans="1:22" ht="12">
      <c r="A454" s="125"/>
      <c r="B454" s="125"/>
      <c r="C454" s="125"/>
      <c r="D454" s="125"/>
      <c r="E454" s="125"/>
      <c r="F454" s="125"/>
      <c r="G454" s="125"/>
      <c r="H454" s="125"/>
      <c r="I454" s="125"/>
      <c r="J454" s="125"/>
      <c r="K454" s="125"/>
      <c r="L454" s="125"/>
      <c r="M454" s="125"/>
      <c r="N454" s="125"/>
      <c r="O454" s="125"/>
      <c r="P454" s="125"/>
      <c r="Q454" s="125"/>
      <c r="R454" s="125"/>
      <c r="S454" s="125"/>
      <c r="T454" s="125"/>
      <c r="U454" s="125"/>
      <c r="V454" s="125"/>
    </row>
    <row r="455" spans="1:22" ht="12">
      <c r="A455" s="125"/>
      <c r="B455" s="125"/>
      <c r="C455" s="125"/>
      <c r="D455" s="125"/>
      <c r="E455" s="125"/>
      <c r="F455" s="125"/>
      <c r="G455" s="125"/>
      <c r="H455" s="125"/>
      <c r="I455" s="125"/>
      <c r="J455" s="125"/>
      <c r="K455" s="125"/>
      <c r="L455" s="125"/>
      <c r="M455" s="125"/>
      <c r="N455" s="125"/>
      <c r="O455" s="125"/>
      <c r="P455" s="125"/>
      <c r="Q455" s="125"/>
      <c r="R455" s="125"/>
      <c r="S455" s="125"/>
      <c r="T455" s="125"/>
      <c r="U455" s="125"/>
      <c r="V455" s="125"/>
    </row>
    <row r="456" spans="1:22" ht="12">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row>
    <row r="457" spans="1:22" ht="12">
      <c r="A457" s="125"/>
      <c r="B457" s="125"/>
      <c r="C457" s="125"/>
      <c r="D457" s="125"/>
      <c r="E457" s="125"/>
      <c r="F457" s="125"/>
      <c r="G457" s="125"/>
      <c r="H457" s="125"/>
      <c r="I457" s="125"/>
      <c r="J457" s="125"/>
      <c r="K457" s="125"/>
      <c r="L457" s="125"/>
      <c r="M457" s="125"/>
      <c r="N457" s="125"/>
      <c r="O457" s="125"/>
      <c r="P457" s="125"/>
      <c r="Q457" s="125"/>
      <c r="R457" s="125"/>
      <c r="S457" s="125"/>
      <c r="T457" s="125"/>
      <c r="U457" s="125"/>
      <c r="V457" s="125"/>
    </row>
    <row r="458" spans="1:22" ht="12">
      <c r="A458" s="125"/>
      <c r="B458" s="125"/>
      <c r="C458" s="125"/>
      <c r="D458" s="125"/>
      <c r="E458" s="125"/>
      <c r="F458" s="125"/>
      <c r="G458" s="125"/>
      <c r="H458" s="125"/>
      <c r="I458" s="125"/>
      <c r="J458" s="125"/>
      <c r="K458" s="125"/>
      <c r="L458" s="125"/>
      <c r="M458" s="125"/>
      <c r="N458" s="125"/>
      <c r="O458" s="125"/>
      <c r="P458" s="125"/>
      <c r="Q458" s="125"/>
      <c r="R458" s="125"/>
      <c r="S458" s="125"/>
      <c r="T458" s="125"/>
      <c r="U458" s="125"/>
      <c r="V458" s="125"/>
    </row>
    <row r="459" spans="1:22" ht="12">
      <c r="A459" s="125"/>
      <c r="B459" s="125"/>
      <c r="C459" s="125"/>
      <c r="D459" s="125"/>
      <c r="E459" s="125"/>
      <c r="F459" s="125"/>
      <c r="G459" s="125"/>
      <c r="H459" s="125"/>
      <c r="I459" s="125"/>
      <c r="J459" s="125"/>
      <c r="K459" s="125"/>
      <c r="L459" s="125"/>
      <c r="M459" s="125"/>
      <c r="N459" s="125"/>
      <c r="O459" s="125"/>
      <c r="P459" s="125"/>
      <c r="Q459" s="125"/>
      <c r="R459" s="125"/>
      <c r="S459" s="125"/>
      <c r="T459" s="125"/>
      <c r="U459" s="125"/>
      <c r="V459" s="125"/>
    </row>
    <row r="460" spans="1:22" ht="12">
      <c r="A460" s="125"/>
      <c r="B460" s="125"/>
      <c r="C460" s="125"/>
      <c r="D460" s="125"/>
      <c r="E460" s="125"/>
      <c r="F460" s="125"/>
      <c r="G460" s="125"/>
      <c r="H460" s="125"/>
      <c r="I460" s="125"/>
      <c r="J460" s="125"/>
      <c r="K460" s="125"/>
      <c r="L460" s="125"/>
      <c r="M460" s="125"/>
      <c r="N460" s="125"/>
      <c r="O460" s="125"/>
      <c r="P460" s="125"/>
      <c r="Q460" s="125"/>
      <c r="R460" s="125"/>
      <c r="S460" s="125"/>
      <c r="T460" s="125"/>
      <c r="U460" s="125"/>
      <c r="V460" s="125"/>
    </row>
    <row r="461" spans="1:22" ht="12">
      <c r="A461" s="125"/>
      <c r="B461" s="125"/>
      <c r="C461" s="125"/>
      <c r="D461" s="125"/>
      <c r="E461" s="125"/>
      <c r="F461" s="125"/>
      <c r="G461" s="125"/>
      <c r="H461" s="125"/>
      <c r="I461" s="125"/>
      <c r="J461" s="125"/>
      <c r="K461" s="125"/>
      <c r="L461" s="125"/>
      <c r="M461" s="125"/>
      <c r="N461" s="125"/>
      <c r="O461" s="125"/>
      <c r="P461" s="125"/>
      <c r="Q461" s="125"/>
      <c r="R461" s="125"/>
      <c r="S461" s="125"/>
      <c r="T461" s="125"/>
      <c r="U461" s="125"/>
      <c r="V461" s="125"/>
    </row>
    <row r="462" spans="1:22" ht="12">
      <c r="A462" s="125"/>
      <c r="B462" s="125"/>
      <c r="C462" s="125"/>
      <c r="D462" s="125"/>
      <c r="E462" s="125"/>
      <c r="F462" s="125"/>
      <c r="G462" s="125"/>
      <c r="H462" s="125"/>
      <c r="I462" s="125"/>
      <c r="J462" s="125"/>
      <c r="K462" s="125"/>
      <c r="L462" s="125"/>
      <c r="M462" s="125"/>
      <c r="N462" s="125"/>
      <c r="O462" s="125"/>
      <c r="P462" s="125"/>
      <c r="Q462" s="125"/>
      <c r="R462" s="125"/>
      <c r="S462" s="125"/>
      <c r="T462" s="125"/>
      <c r="U462" s="125"/>
      <c r="V462" s="125"/>
    </row>
    <row r="463" spans="1:22" ht="12">
      <c r="A463" s="125"/>
      <c r="B463" s="125"/>
      <c r="C463" s="125"/>
      <c r="D463" s="125"/>
      <c r="E463" s="125"/>
      <c r="F463" s="125"/>
      <c r="G463" s="125"/>
      <c r="H463" s="125"/>
      <c r="I463" s="125"/>
      <c r="J463" s="125"/>
      <c r="K463" s="125"/>
      <c r="L463" s="125"/>
      <c r="M463" s="125"/>
      <c r="N463" s="125"/>
      <c r="O463" s="125"/>
      <c r="P463" s="125"/>
      <c r="Q463" s="125"/>
      <c r="R463" s="125"/>
      <c r="S463" s="125"/>
      <c r="T463" s="125"/>
      <c r="U463" s="125"/>
      <c r="V463" s="125"/>
    </row>
    <row r="464" spans="1:22" ht="12">
      <c r="A464" s="125"/>
      <c r="B464" s="125"/>
      <c r="C464" s="125"/>
      <c r="D464" s="125"/>
      <c r="E464" s="125"/>
      <c r="F464" s="125"/>
      <c r="G464" s="125"/>
      <c r="H464" s="125"/>
      <c r="I464" s="125"/>
      <c r="J464" s="125"/>
      <c r="K464" s="125"/>
      <c r="L464" s="125"/>
      <c r="M464" s="125"/>
      <c r="N464" s="125"/>
      <c r="O464" s="125"/>
      <c r="P464" s="125"/>
      <c r="Q464" s="125"/>
      <c r="R464" s="125"/>
      <c r="S464" s="125"/>
      <c r="T464" s="125"/>
      <c r="U464" s="125"/>
      <c r="V464" s="125"/>
    </row>
    <row r="465" spans="1:22" ht="12">
      <c r="A465" s="125"/>
      <c r="B465" s="125"/>
      <c r="C465" s="125"/>
      <c r="D465" s="125"/>
      <c r="E465" s="125"/>
      <c r="F465" s="125"/>
      <c r="G465" s="125"/>
      <c r="H465" s="125"/>
      <c r="I465" s="125"/>
      <c r="J465" s="125"/>
      <c r="K465" s="125"/>
      <c r="L465" s="125"/>
      <c r="M465" s="125"/>
      <c r="N465" s="125"/>
      <c r="O465" s="125"/>
      <c r="P465" s="125"/>
      <c r="Q465" s="125"/>
      <c r="R465" s="125"/>
      <c r="S465" s="125"/>
      <c r="T465" s="125"/>
      <c r="U465" s="125"/>
      <c r="V465" s="125"/>
    </row>
    <row r="466" spans="1:22" ht="12">
      <c r="A466" s="125"/>
      <c r="B466" s="125"/>
      <c r="C466" s="125"/>
      <c r="D466" s="125"/>
      <c r="E466" s="125"/>
      <c r="F466" s="125"/>
      <c r="G466" s="125"/>
      <c r="H466" s="125"/>
      <c r="I466" s="125"/>
      <c r="J466" s="125"/>
      <c r="K466" s="125"/>
      <c r="L466" s="125"/>
      <c r="M466" s="125"/>
      <c r="N466" s="125"/>
      <c r="O466" s="125"/>
      <c r="P466" s="125"/>
      <c r="Q466" s="125"/>
      <c r="R466" s="125"/>
      <c r="S466" s="125"/>
      <c r="T466" s="125"/>
      <c r="U466" s="125"/>
      <c r="V466" s="125"/>
    </row>
    <row r="467" spans="1:22" ht="12">
      <c r="A467" s="125"/>
      <c r="B467" s="125"/>
      <c r="C467" s="125"/>
      <c r="D467" s="125"/>
      <c r="E467" s="125"/>
      <c r="F467" s="125"/>
      <c r="G467" s="125"/>
      <c r="H467" s="125"/>
      <c r="I467" s="125"/>
      <c r="J467" s="125"/>
      <c r="K467" s="125"/>
      <c r="L467" s="125"/>
      <c r="M467" s="125"/>
      <c r="N467" s="125"/>
      <c r="O467" s="125"/>
      <c r="P467" s="125"/>
      <c r="Q467" s="125"/>
      <c r="R467" s="125"/>
      <c r="S467" s="125"/>
      <c r="T467" s="125"/>
      <c r="U467" s="125"/>
      <c r="V467" s="125"/>
    </row>
    <row r="468" spans="1:22" ht="12">
      <c r="A468" s="125"/>
      <c r="B468" s="125"/>
      <c r="C468" s="125"/>
      <c r="D468" s="125"/>
      <c r="E468" s="125"/>
      <c r="F468" s="125"/>
      <c r="G468" s="125"/>
      <c r="H468" s="125"/>
      <c r="I468" s="125"/>
      <c r="J468" s="125"/>
      <c r="K468" s="125"/>
      <c r="L468" s="125"/>
      <c r="M468" s="125"/>
      <c r="N468" s="125"/>
      <c r="O468" s="125"/>
      <c r="P468" s="125"/>
      <c r="Q468" s="125"/>
      <c r="R468" s="125"/>
      <c r="S468" s="125"/>
      <c r="T468" s="125"/>
      <c r="U468" s="125"/>
      <c r="V468" s="125"/>
    </row>
    <row r="469" spans="1:22" ht="12">
      <c r="A469" s="125"/>
      <c r="B469" s="125"/>
      <c r="C469" s="125"/>
      <c r="D469" s="125"/>
      <c r="E469" s="125"/>
      <c r="F469" s="125"/>
      <c r="G469" s="125"/>
      <c r="H469" s="125"/>
      <c r="I469" s="125"/>
      <c r="J469" s="125"/>
      <c r="K469" s="125"/>
      <c r="L469" s="125"/>
      <c r="M469" s="125"/>
      <c r="N469" s="125"/>
      <c r="O469" s="125"/>
      <c r="P469" s="125"/>
      <c r="Q469" s="125"/>
      <c r="R469" s="125"/>
      <c r="S469" s="125"/>
      <c r="T469" s="125"/>
      <c r="U469" s="125"/>
      <c r="V469" s="125"/>
    </row>
    <row r="470" spans="1:22" ht="12">
      <c r="A470" s="125"/>
      <c r="B470" s="125"/>
      <c r="C470" s="125"/>
      <c r="D470" s="125"/>
      <c r="E470" s="125"/>
      <c r="F470" s="125"/>
      <c r="G470" s="125"/>
      <c r="H470" s="125"/>
      <c r="I470" s="125"/>
      <c r="J470" s="125"/>
      <c r="K470" s="125"/>
      <c r="L470" s="125"/>
      <c r="M470" s="125"/>
      <c r="N470" s="125"/>
      <c r="O470" s="125"/>
      <c r="P470" s="125"/>
      <c r="Q470" s="125"/>
      <c r="R470" s="125"/>
      <c r="S470" s="125"/>
      <c r="T470" s="125"/>
      <c r="U470" s="125"/>
      <c r="V470" s="125"/>
    </row>
    <row r="471" spans="1:22" ht="12">
      <c r="A471" s="125"/>
      <c r="B471" s="125"/>
      <c r="C471" s="125"/>
      <c r="D471" s="125"/>
      <c r="E471" s="125"/>
      <c r="F471" s="125"/>
      <c r="G471" s="125"/>
      <c r="H471" s="125"/>
      <c r="I471" s="125"/>
      <c r="J471" s="125"/>
      <c r="K471" s="125"/>
      <c r="L471" s="125"/>
      <c r="M471" s="125"/>
      <c r="N471" s="125"/>
      <c r="O471" s="125"/>
      <c r="P471" s="125"/>
      <c r="Q471" s="125"/>
      <c r="R471" s="125"/>
      <c r="S471" s="125"/>
      <c r="T471" s="125"/>
      <c r="U471" s="125"/>
      <c r="V471" s="125"/>
    </row>
    <row r="472" spans="1:22" ht="12">
      <c r="A472" s="125"/>
      <c r="B472" s="125"/>
      <c r="C472" s="125"/>
      <c r="D472" s="125"/>
      <c r="E472" s="125"/>
      <c r="F472" s="125"/>
      <c r="G472" s="125"/>
      <c r="H472" s="125"/>
      <c r="I472" s="125"/>
      <c r="J472" s="125"/>
      <c r="K472" s="125"/>
      <c r="L472" s="125"/>
      <c r="M472" s="125"/>
      <c r="N472" s="125"/>
      <c r="O472" s="125"/>
      <c r="P472" s="125"/>
      <c r="Q472" s="125"/>
      <c r="R472" s="125"/>
      <c r="S472" s="125"/>
      <c r="T472" s="125"/>
      <c r="U472" s="125"/>
      <c r="V472" s="125"/>
    </row>
    <row r="473" spans="1:22" ht="12">
      <c r="A473" s="125"/>
      <c r="B473" s="125"/>
      <c r="C473" s="125"/>
      <c r="D473" s="125"/>
      <c r="E473" s="125"/>
      <c r="F473" s="125"/>
      <c r="G473" s="125"/>
      <c r="H473" s="125"/>
      <c r="I473" s="125"/>
      <c r="J473" s="125"/>
      <c r="K473" s="125"/>
      <c r="L473" s="125"/>
      <c r="M473" s="125"/>
      <c r="N473" s="125"/>
      <c r="O473" s="125"/>
      <c r="P473" s="125"/>
      <c r="Q473" s="125"/>
      <c r="R473" s="125"/>
      <c r="S473" s="125"/>
      <c r="T473" s="125"/>
      <c r="U473" s="125"/>
      <c r="V473" s="125"/>
    </row>
    <row r="474" spans="1:22" ht="12">
      <c r="A474" s="125"/>
      <c r="B474" s="125"/>
      <c r="C474" s="125"/>
      <c r="D474" s="125"/>
      <c r="E474" s="125"/>
      <c r="F474" s="125"/>
      <c r="G474" s="125"/>
      <c r="H474" s="125"/>
      <c r="I474" s="125"/>
      <c r="J474" s="125"/>
      <c r="K474" s="125"/>
      <c r="L474" s="125"/>
      <c r="M474" s="125"/>
      <c r="N474" s="125"/>
      <c r="O474" s="125"/>
      <c r="P474" s="125"/>
      <c r="Q474" s="125"/>
      <c r="R474" s="125"/>
      <c r="S474" s="125"/>
      <c r="T474" s="125"/>
      <c r="U474" s="125"/>
      <c r="V474" s="125"/>
    </row>
    <row r="475" spans="1:22" ht="12">
      <c r="A475" s="125"/>
      <c r="B475" s="125"/>
      <c r="C475" s="125"/>
      <c r="D475" s="125"/>
      <c r="E475" s="125"/>
      <c r="F475" s="125"/>
      <c r="G475" s="125"/>
      <c r="H475" s="125"/>
      <c r="I475" s="125"/>
      <c r="J475" s="125"/>
      <c r="K475" s="125"/>
      <c r="L475" s="125"/>
      <c r="M475" s="125"/>
      <c r="N475" s="125"/>
      <c r="O475" s="125"/>
      <c r="P475" s="125"/>
      <c r="Q475" s="125"/>
      <c r="R475" s="125"/>
      <c r="S475" s="125"/>
      <c r="T475" s="125"/>
      <c r="U475" s="125"/>
      <c r="V475" s="125"/>
    </row>
    <row r="476" spans="1:22" ht="12">
      <c r="A476" s="125"/>
      <c r="B476" s="125"/>
      <c r="C476" s="125"/>
      <c r="D476" s="125"/>
      <c r="E476" s="125"/>
      <c r="F476" s="125"/>
      <c r="G476" s="125"/>
      <c r="H476" s="125"/>
      <c r="I476" s="125"/>
      <c r="J476" s="125"/>
      <c r="K476" s="125"/>
      <c r="L476" s="125"/>
      <c r="M476" s="125"/>
      <c r="N476" s="125"/>
      <c r="O476" s="125"/>
      <c r="P476" s="125"/>
      <c r="Q476" s="125"/>
      <c r="R476" s="125"/>
      <c r="S476" s="125"/>
      <c r="T476" s="125"/>
      <c r="U476" s="125"/>
      <c r="V476" s="125"/>
    </row>
    <row r="477" spans="1:22" ht="12">
      <c r="A477" s="125"/>
      <c r="B477" s="125"/>
      <c r="C477" s="125"/>
      <c r="D477" s="125"/>
      <c r="E477" s="125"/>
      <c r="F477" s="125"/>
      <c r="G477" s="125"/>
      <c r="H477" s="125"/>
      <c r="I477" s="125"/>
      <c r="J477" s="125"/>
      <c r="K477" s="125"/>
      <c r="L477" s="125"/>
      <c r="M477" s="125"/>
      <c r="N477" s="125"/>
      <c r="O477" s="125"/>
      <c r="P477" s="125"/>
      <c r="Q477" s="125"/>
      <c r="R477" s="125"/>
      <c r="S477" s="125"/>
      <c r="T477" s="125"/>
      <c r="U477" s="125"/>
      <c r="V477" s="125"/>
    </row>
    <row r="478" spans="1:22" ht="12">
      <c r="A478" s="125"/>
      <c r="B478" s="125"/>
      <c r="C478" s="125"/>
      <c r="D478" s="125"/>
      <c r="E478" s="125"/>
      <c r="F478" s="125"/>
      <c r="G478" s="125"/>
      <c r="H478" s="125"/>
      <c r="I478" s="125"/>
      <c r="J478" s="125"/>
      <c r="K478" s="125"/>
      <c r="L478" s="125"/>
      <c r="M478" s="125"/>
      <c r="N478" s="125"/>
      <c r="O478" s="125"/>
      <c r="P478" s="125"/>
      <c r="Q478" s="125"/>
      <c r="R478" s="125"/>
      <c r="S478" s="125"/>
      <c r="T478" s="125"/>
      <c r="U478" s="125"/>
      <c r="V478" s="125"/>
    </row>
    <row r="479" spans="1:22" ht="12">
      <c r="A479" s="125"/>
      <c r="B479" s="125"/>
      <c r="C479" s="125"/>
      <c r="D479" s="125"/>
      <c r="E479" s="125"/>
      <c r="F479" s="125"/>
      <c r="G479" s="125"/>
      <c r="H479" s="125"/>
      <c r="I479" s="125"/>
      <c r="J479" s="125"/>
      <c r="K479" s="125"/>
      <c r="L479" s="125"/>
      <c r="M479" s="125"/>
      <c r="N479" s="125"/>
      <c r="O479" s="125"/>
      <c r="P479" s="125"/>
      <c r="Q479" s="125"/>
      <c r="R479" s="125"/>
      <c r="S479" s="125"/>
      <c r="T479" s="125"/>
      <c r="U479" s="125"/>
      <c r="V479" s="125"/>
    </row>
    <row r="480" spans="1:22" ht="12">
      <c r="A480" s="125"/>
      <c r="B480" s="125"/>
      <c r="C480" s="125"/>
      <c r="D480" s="125"/>
      <c r="E480" s="125"/>
      <c r="F480" s="125"/>
      <c r="G480" s="125"/>
      <c r="H480" s="125"/>
      <c r="I480" s="125"/>
      <c r="J480" s="125"/>
      <c r="K480" s="125"/>
      <c r="L480" s="125"/>
      <c r="M480" s="125"/>
      <c r="N480" s="125"/>
      <c r="O480" s="125"/>
      <c r="P480" s="125"/>
      <c r="Q480" s="125"/>
      <c r="R480" s="125"/>
      <c r="S480" s="125"/>
      <c r="T480" s="125"/>
      <c r="U480" s="125"/>
      <c r="V480" s="125"/>
    </row>
    <row r="481" spans="1:22" ht="12">
      <c r="A481" s="125"/>
      <c r="B481" s="125"/>
      <c r="C481" s="125"/>
      <c r="D481" s="125"/>
      <c r="E481" s="125"/>
      <c r="F481" s="125"/>
      <c r="G481" s="125"/>
      <c r="H481" s="125"/>
      <c r="I481" s="125"/>
      <c r="J481" s="125"/>
      <c r="K481" s="125"/>
      <c r="L481" s="125"/>
      <c r="M481" s="125"/>
      <c r="N481" s="125"/>
      <c r="O481" s="125"/>
      <c r="P481" s="125"/>
      <c r="Q481" s="125"/>
      <c r="R481" s="125"/>
      <c r="S481" s="125"/>
      <c r="T481" s="125"/>
      <c r="U481" s="125"/>
      <c r="V481" s="125"/>
    </row>
    <row r="482" spans="1:22" ht="12">
      <c r="A482" s="125"/>
      <c r="B482" s="125"/>
      <c r="C482" s="125"/>
      <c r="D482" s="125"/>
      <c r="E482" s="125"/>
      <c r="F482" s="125"/>
      <c r="G482" s="125"/>
      <c r="H482" s="125"/>
      <c r="I482" s="125"/>
      <c r="J482" s="125"/>
      <c r="K482" s="125"/>
      <c r="L482" s="125"/>
      <c r="M482" s="125"/>
      <c r="N482" s="125"/>
      <c r="O482" s="125"/>
      <c r="P482" s="125"/>
      <c r="Q482" s="125"/>
      <c r="R482" s="125"/>
      <c r="S482" s="125"/>
      <c r="T482" s="125"/>
      <c r="U482" s="125"/>
      <c r="V482" s="125"/>
    </row>
    <row r="483" spans="1:22" ht="12">
      <c r="A483" s="125"/>
      <c r="B483" s="125"/>
      <c r="C483" s="125"/>
      <c r="D483" s="125"/>
      <c r="E483" s="125"/>
      <c r="F483" s="125"/>
      <c r="G483" s="125"/>
      <c r="H483" s="125"/>
      <c r="I483" s="125"/>
      <c r="J483" s="125"/>
      <c r="K483" s="125"/>
      <c r="L483" s="125"/>
      <c r="M483" s="125"/>
      <c r="N483" s="125"/>
      <c r="O483" s="125"/>
      <c r="P483" s="125"/>
      <c r="Q483" s="125"/>
      <c r="R483" s="125"/>
      <c r="S483" s="125"/>
      <c r="T483" s="125"/>
      <c r="U483" s="125"/>
      <c r="V483" s="125"/>
    </row>
    <row r="484" spans="1:22" ht="12">
      <c r="A484" s="125"/>
      <c r="B484" s="125"/>
      <c r="C484" s="125"/>
      <c r="D484" s="125"/>
      <c r="E484" s="125"/>
      <c r="F484" s="125"/>
      <c r="G484" s="125"/>
      <c r="H484" s="125"/>
      <c r="I484" s="125"/>
      <c r="J484" s="125"/>
      <c r="K484" s="125"/>
      <c r="L484" s="125"/>
      <c r="M484" s="125"/>
      <c r="N484" s="125"/>
      <c r="O484" s="125"/>
      <c r="P484" s="125"/>
      <c r="Q484" s="125"/>
      <c r="R484" s="125"/>
      <c r="S484" s="125"/>
      <c r="T484" s="125"/>
      <c r="U484" s="125"/>
      <c r="V484" s="125"/>
    </row>
    <row r="485" spans="1:22" ht="12">
      <c r="A485" s="125"/>
      <c r="B485" s="125"/>
      <c r="C485" s="125"/>
      <c r="D485" s="125"/>
      <c r="E485" s="125"/>
      <c r="F485" s="125"/>
      <c r="G485" s="125"/>
      <c r="H485" s="125"/>
      <c r="I485" s="125"/>
      <c r="J485" s="125"/>
      <c r="K485" s="125"/>
      <c r="L485" s="125"/>
      <c r="M485" s="125"/>
      <c r="N485" s="125"/>
      <c r="O485" s="125"/>
      <c r="P485" s="125"/>
      <c r="Q485" s="125"/>
      <c r="R485" s="125"/>
      <c r="S485" s="125"/>
      <c r="T485" s="125"/>
      <c r="U485" s="125"/>
      <c r="V485" s="125"/>
    </row>
    <row r="486" spans="1:22" ht="12">
      <c r="A486" s="125"/>
      <c r="B486" s="125"/>
      <c r="C486" s="125"/>
      <c r="D486" s="125"/>
      <c r="E486" s="125"/>
      <c r="F486" s="125"/>
      <c r="G486" s="125"/>
      <c r="H486" s="125"/>
      <c r="I486" s="125"/>
      <c r="J486" s="125"/>
      <c r="K486" s="125"/>
      <c r="L486" s="125"/>
      <c r="M486" s="125"/>
      <c r="N486" s="125"/>
      <c r="O486" s="125"/>
      <c r="P486" s="125"/>
      <c r="Q486" s="125"/>
      <c r="R486" s="125"/>
      <c r="S486" s="125"/>
      <c r="T486" s="125"/>
      <c r="U486" s="125"/>
      <c r="V486" s="125"/>
    </row>
    <row r="487" spans="1:22" ht="12">
      <c r="A487" s="125"/>
      <c r="B487" s="125"/>
      <c r="C487" s="125"/>
      <c r="D487" s="125"/>
      <c r="E487" s="125"/>
      <c r="F487" s="125"/>
      <c r="G487" s="125"/>
      <c r="H487" s="125"/>
      <c r="I487" s="125"/>
      <c r="J487" s="125"/>
      <c r="K487" s="125"/>
      <c r="L487" s="125"/>
      <c r="M487" s="125"/>
      <c r="N487" s="125"/>
      <c r="O487" s="125"/>
      <c r="P487" s="125"/>
      <c r="Q487" s="125"/>
      <c r="R487" s="125"/>
      <c r="S487" s="125"/>
      <c r="T487" s="125"/>
      <c r="U487" s="125"/>
      <c r="V487" s="125"/>
    </row>
    <row r="488" spans="1:22" ht="12">
      <c r="A488" s="125"/>
      <c r="B488" s="125"/>
      <c r="C488" s="125"/>
      <c r="D488" s="125"/>
      <c r="E488" s="125"/>
      <c r="F488" s="125"/>
      <c r="G488" s="125"/>
      <c r="H488" s="125"/>
      <c r="I488" s="125"/>
      <c r="J488" s="125"/>
      <c r="K488" s="125"/>
      <c r="L488" s="125"/>
      <c r="M488" s="125"/>
      <c r="N488" s="125"/>
      <c r="O488" s="125"/>
      <c r="P488" s="125"/>
      <c r="Q488" s="125"/>
      <c r="R488" s="125"/>
      <c r="S488" s="125"/>
      <c r="T488" s="125"/>
      <c r="U488" s="125"/>
      <c r="V488" s="125"/>
    </row>
    <row r="489" spans="1:22" ht="12">
      <c r="A489" s="125"/>
      <c r="B489" s="125"/>
      <c r="C489" s="125"/>
      <c r="D489" s="125"/>
      <c r="E489" s="125"/>
      <c r="F489" s="125"/>
      <c r="G489" s="125"/>
      <c r="H489" s="125"/>
      <c r="I489" s="125"/>
      <c r="J489" s="125"/>
      <c r="K489" s="125"/>
      <c r="L489" s="125"/>
      <c r="M489" s="125"/>
      <c r="N489" s="125"/>
      <c r="O489" s="125"/>
      <c r="P489" s="125"/>
      <c r="Q489" s="125"/>
      <c r="R489" s="125"/>
      <c r="S489" s="125"/>
      <c r="T489" s="125"/>
      <c r="U489" s="125"/>
      <c r="V489" s="125"/>
    </row>
    <row r="490" spans="1:22" ht="12">
      <c r="A490" s="125"/>
      <c r="B490" s="125"/>
      <c r="C490" s="125"/>
      <c r="D490" s="125"/>
      <c r="E490" s="125"/>
      <c r="F490" s="125"/>
      <c r="G490" s="125"/>
      <c r="H490" s="125"/>
      <c r="I490" s="125"/>
      <c r="J490" s="125"/>
      <c r="K490" s="125"/>
      <c r="L490" s="125"/>
      <c r="M490" s="125"/>
      <c r="N490" s="125"/>
      <c r="O490" s="125"/>
      <c r="P490" s="125"/>
      <c r="Q490" s="125"/>
      <c r="R490" s="125"/>
      <c r="S490" s="125"/>
      <c r="T490" s="125"/>
      <c r="U490" s="125"/>
      <c r="V490" s="125"/>
    </row>
    <row r="491" spans="1:22" ht="12">
      <c r="A491" s="125"/>
      <c r="B491" s="125"/>
      <c r="C491" s="125"/>
      <c r="D491" s="125"/>
      <c r="E491" s="125"/>
      <c r="F491" s="125"/>
      <c r="G491" s="125"/>
      <c r="H491" s="125"/>
      <c r="I491" s="125"/>
      <c r="J491" s="125"/>
      <c r="K491" s="125"/>
      <c r="L491" s="125"/>
      <c r="M491" s="125"/>
      <c r="N491" s="125"/>
      <c r="O491" s="125"/>
      <c r="P491" s="125"/>
      <c r="Q491" s="125"/>
      <c r="R491" s="125"/>
      <c r="S491" s="125"/>
      <c r="T491" s="125"/>
      <c r="U491" s="125"/>
      <c r="V491" s="125"/>
    </row>
    <row r="492" spans="1:22" ht="12">
      <c r="A492" s="125"/>
      <c r="B492" s="125"/>
      <c r="C492" s="125"/>
      <c r="D492" s="125"/>
      <c r="E492" s="125"/>
      <c r="F492" s="125"/>
      <c r="G492" s="125"/>
      <c r="H492" s="125"/>
      <c r="I492" s="125"/>
      <c r="J492" s="125"/>
      <c r="K492" s="125"/>
      <c r="L492" s="125"/>
      <c r="M492" s="125"/>
      <c r="N492" s="125"/>
      <c r="O492" s="125"/>
      <c r="P492" s="125"/>
      <c r="Q492" s="125"/>
      <c r="R492" s="125"/>
      <c r="S492" s="125"/>
      <c r="T492" s="125"/>
      <c r="U492" s="125"/>
      <c r="V492" s="125"/>
    </row>
    <row r="493" spans="1:22" ht="12">
      <c r="A493" s="125"/>
      <c r="B493" s="125"/>
      <c r="C493" s="125"/>
      <c r="D493" s="125"/>
      <c r="E493" s="125"/>
      <c r="F493" s="125"/>
      <c r="G493" s="125"/>
      <c r="H493" s="125"/>
      <c r="I493" s="125"/>
      <c r="J493" s="125"/>
      <c r="K493" s="125"/>
      <c r="L493" s="125"/>
      <c r="M493" s="125"/>
      <c r="N493" s="125"/>
      <c r="O493" s="125"/>
      <c r="P493" s="125"/>
      <c r="Q493" s="125"/>
      <c r="R493" s="125"/>
      <c r="S493" s="125"/>
      <c r="T493" s="125"/>
      <c r="U493" s="125"/>
      <c r="V493" s="125"/>
    </row>
    <row r="494" spans="1:22" ht="12">
      <c r="A494" s="125"/>
      <c r="B494" s="125"/>
      <c r="C494" s="125"/>
      <c r="D494" s="125"/>
      <c r="E494" s="125"/>
      <c r="F494" s="125"/>
      <c r="G494" s="125"/>
      <c r="H494" s="125"/>
      <c r="I494" s="125"/>
      <c r="J494" s="125"/>
      <c r="K494" s="125"/>
      <c r="L494" s="125"/>
      <c r="M494" s="125"/>
      <c r="N494" s="125"/>
      <c r="O494" s="125"/>
      <c r="P494" s="125"/>
      <c r="Q494" s="125"/>
      <c r="R494" s="125"/>
      <c r="S494" s="125"/>
      <c r="T494" s="125"/>
      <c r="U494" s="125"/>
      <c r="V494" s="125"/>
    </row>
    <row r="495" spans="1:22" ht="12">
      <c r="A495" s="125"/>
      <c r="B495" s="125"/>
      <c r="C495" s="125"/>
      <c r="D495" s="125"/>
      <c r="E495" s="125"/>
      <c r="F495" s="125"/>
      <c r="G495" s="125"/>
      <c r="H495" s="125"/>
      <c r="I495" s="125"/>
      <c r="J495" s="125"/>
      <c r="K495" s="125"/>
      <c r="L495" s="125"/>
      <c r="M495" s="125"/>
      <c r="N495" s="125"/>
      <c r="O495" s="125"/>
      <c r="P495" s="125"/>
      <c r="Q495" s="125"/>
      <c r="R495" s="125"/>
      <c r="S495" s="125"/>
      <c r="T495" s="125"/>
      <c r="U495" s="125"/>
      <c r="V495" s="125"/>
    </row>
    <row r="496" spans="1:22" ht="12">
      <c r="A496" s="125"/>
      <c r="B496" s="125"/>
      <c r="C496" s="125"/>
      <c r="D496" s="125"/>
      <c r="E496" s="125"/>
      <c r="F496" s="125"/>
      <c r="G496" s="125"/>
      <c r="H496" s="125"/>
      <c r="I496" s="125"/>
      <c r="J496" s="125"/>
      <c r="K496" s="125"/>
      <c r="L496" s="125"/>
      <c r="M496" s="125"/>
      <c r="N496" s="125"/>
      <c r="O496" s="125"/>
      <c r="P496" s="125"/>
      <c r="Q496" s="125"/>
      <c r="R496" s="125"/>
      <c r="S496" s="125"/>
      <c r="T496" s="125"/>
      <c r="U496" s="125"/>
      <c r="V496" s="125"/>
    </row>
    <row r="497" spans="1:22" ht="12">
      <c r="A497" s="125"/>
      <c r="B497" s="125"/>
      <c r="C497" s="125"/>
      <c r="D497" s="125"/>
      <c r="E497" s="125"/>
      <c r="F497" s="125"/>
      <c r="G497" s="125"/>
      <c r="H497" s="125"/>
      <c r="I497" s="125"/>
      <c r="J497" s="125"/>
      <c r="K497" s="125"/>
      <c r="L497" s="125"/>
      <c r="M497" s="125"/>
      <c r="N497" s="125"/>
      <c r="O497" s="125"/>
      <c r="P497" s="125"/>
      <c r="Q497" s="125"/>
      <c r="R497" s="125"/>
      <c r="S497" s="125"/>
      <c r="T497" s="125"/>
      <c r="U497" s="125"/>
      <c r="V497" s="125"/>
    </row>
    <row r="498" spans="1:22" ht="12">
      <c r="A498" s="125"/>
      <c r="B498" s="125"/>
      <c r="C498" s="125"/>
      <c r="D498" s="125"/>
      <c r="E498" s="125"/>
      <c r="F498" s="125"/>
      <c r="G498" s="125"/>
      <c r="H498" s="125"/>
      <c r="I498" s="125"/>
      <c r="J498" s="125"/>
      <c r="K498" s="125"/>
      <c r="L498" s="125"/>
      <c r="M498" s="125"/>
      <c r="N498" s="125"/>
      <c r="O498" s="125"/>
      <c r="P498" s="125"/>
      <c r="Q498" s="125"/>
      <c r="R498" s="125"/>
      <c r="S498" s="125"/>
      <c r="T498" s="125"/>
      <c r="U498" s="125"/>
      <c r="V498" s="125"/>
    </row>
    <row r="499" spans="1:22" ht="12">
      <c r="A499" s="125"/>
      <c r="B499" s="125"/>
      <c r="C499" s="125"/>
      <c r="D499" s="125"/>
      <c r="E499" s="125"/>
      <c r="F499" s="125"/>
      <c r="G499" s="125"/>
      <c r="H499" s="125"/>
      <c r="I499" s="125"/>
      <c r="J499" s="125"/>
      <c r="K499" s="125"/>
      <c r="L499" s="125"/>
      <c r="M499" s="125"/>
      <c r="N499" s="125"/>
      <c r="O499" s="125"/>
      <c r="P499" s="125"/>
      <c r="Q499" s="125"/>
      <c r="R499" s="125"/>
      <c r="S499" s="125"/>
      <c r="T499" s="125"/>
      <c r="U499" s="125"/>
      <c r="V499" s="125"/>
    </row>
    <row r="500" spans="1:22" ht="12">
      <c r="A500" s="125"/>
      <c r="B500" s="125"/>
      <c r="C500" s="125"/>
      <c r="D500" s="125"/>
      <c r="E500" s="125"/>
      <c r="F500" s="125"/>
      <c r="G500" s="125"/>
      <c r="H500" s="125"/>
      <c r="I500" s="125"/>
      <c r="J500" s="125"/>
      <c r="K500" s="125"/>
      <c r="L500" s="125"/>
      <c r="M500" s="125"/>
      <c r="N500" s="125"/>
      <c r="O500" s="125"/>
      <c r="P500" s="125"/>
      <c r="Q500" s="125"/>
      <c r="R500" s="125"/>
      <c r="S500" s="125"/>
      <c r="T500" s="125"/>
      <c r="U500" s="125"/>
      <c r="V500" s="125"/>
    </row>
    <row r="501" spans="1:22" ht="12">
      <c r="A501" s="125"/>
      <c r="B501" s="125"/>
      <c r="C501" s="125"/>
      <c r="D501" s="125"/>
      <c r="E501" s="125"/>
      <c r="F501" s="125"/>
      <c r="G501" s="125"/>
      <c r="H501" s="125"/>
      <c r="I501" s="125"/>
      <c r="J501" s="125"/>
      <c r="K501" s="125"/>
      <c r="L501" s="125"/>
      <c r="M501" s="125"/>
      <c r="N501" s="125"/>
      <c r="O501" s="125"/>
      <c r="P501" s="125"/>
      <c r="Q501" s="125"/>
      <c r="R501" s="125"/>
      <c r="S501" s="125"/>
      <c r="T501" s="125"/>
      <c r="U501" s="125"/>
      <c r="V501" s="125"/>
    </row>
    <row r="502" spans="1:22" ht="12">
      <c r="A502" s="125"/>
      <c r="B502" s="125"/>
      <c r="C502" s="125"/>
      <c r="D502" s="125"/>
      <c r="E502" s="125"/>
      <c r="F502" s="125"/>
      <c r="G502" s="125"/>
      <c r="H502" s="125"/>
      <c r="I502" s="125"/>
      <c r="J502" s="125"/>
      <c r="K502" s="125"/>
      <c r="L502" s="125"/>
      <c r="M502" s="125"/>
      <c r="N502" s="125"/>
      <c r="O502" s="125"/>
      <c r="P502" s="125"/>
      <c r="Q502" s="125"/>
      <c r="R502" s="125"/>
      <c r="S502" s="125"/>
      <c r="T502" s="125"/>
      <c r="U502" s="125"/>
      <c r="V502" s="125"/>
    </row>
    <row r="503" spans="1:22" ht="12">
      <c r="A503" s="125"/>
      <c r="B503" s="125"/>
      <c r="C503" s="125"/>
      <c r="D503" s="125"/>
      <c r="E503" s="125"/>
      <c r="F503" s="125"/>
      <c r="G503" s="125"/>
      <c r="H503" s="125"/>
      <c r="I503" s="125"/>
      <c r="J503" s="125"/>
      <c r="K503" s="125"/>
      <c r="L503" s="125"/>
      <c r="M503" s="125"/>
      <c r="N503" s="125"/>
      <c r="O503" s="125"/>
      <c r="P503" s="125"/>
      <c r="Q503" s="125"/>
      <c r="R503" s="125"/>
      <c r="S503" s="125"/>
      <c r="T503" s="125"/>
      <c r="U503" s="125"/>
      <c r="V503" s="125"/>
    </row>
    <row r="504" spans="1:22" ht="12">
      <c r="A504" s="125"/>
      <c r="B504" s="125"/>
      <c r="C504" s="125"/>
      <c r="D504" s="125"/>
      <c r="E504" s="125"/>
      <c r="F504" s="125"/>
      <c r="G504" s="125"/>
      <c r="H504" s="125"/>
      <c r="I504" s="125"/>
      <c r="J504" s="125"/>
      <c r="K504" s="125"/>
      <c r="L504" s="125"/>
      <c r="M504" s="125"/>
      <c r="N504" s="125"/>
      <c r="O504" s="125"/>
      <c r="P504" s="125"/>
      <c r="Q504" s="125"/>
      <c r="R504" s="125"/>
      <c r="S504" s="125"/>
      <c r="T504" s="125"/>
      <c r="U504" s="125"/>
      <c r="V504" s="125"/>
    </row>
    <row r="505" spans="1:22" ht="12">
      <c r="A505" s="125"/>
      <c r="B505" s="125"/>
      <c r="C505" s="125"/>
      <c r="D505" s="125"/>
      <c r="E505" s="125"/>
      <c r="F505" s="125"/>
      <c r="G505" s="125"/>
      <c r="H505" s="125"/>
      <c r="I505" s="125"/>
      <c r="J505" s="125"/>
      <c r="K505" s="125"/>
      <c r="L505" s="125"/>
      <c r="M505" s="125"/>
      <c r="N505" s="125"/>
      <c r="O505" s="125"/>
      <c r="P505" s="125"/>
      <c r="Q505" s="125"/>
      <c r="R505" s="125"/>
      <c r="S505" s="125"/>
      <c r="T505" s="125"/>
      <c r="U505" s="125"/>
      <c r="V505" s="125"/>
    </row>
    <row r="506" spans="1:22" ht="12">
      <c r="A506" s="125"/>
      <c r="B506" s="125"/>
      <c r="C506" s="125"/>
      <c r="D506" s="125"/>
      <c r="E506" s="125"/>
      <c r="F506" s="125"/>
      <c r="G506" s="125"/>
      <c r="H506" s="125"/>
      <c r="I506" s="125"/>
      <c r="J506" s="125"/>
      <c r="K506" s="125"/>
      <c r="L506" s="125"/>
      <c r="M506" s="125"/>
      <c r="N506" s="125"/>
      <c r="O506" s="125"/>
      <c r="P506" s="125"/>
      <c r="Q506" s="125"/>
      <c r="R506" s="125"/>
      <c r="S506" s="125"/>
      <c r="T506" s="125"/>
      <c r="U506" s="125"/>
      <c r="V506" s="125"/>
    </row>
    <row r="507" spans="1:22" ht="12">
      <c r="A507" s="125"/>
      <c r="B507" s="125"/>
      <c r="C507" s="125"/>
      <c r="D507" s="125"/>
      <c r="E507" s="125"/>
      <c r="F507" s="125"/>
      <c r="G507" s="125"/>
      <c r="H507" s="125"/>
      <c r="I507" s="125"/>
      <c r="J507" s="125"/>
      <c r="K507" s="125"/>
      <c r="L507" s="125"/>
      <c r="M507" s="125"/>
      <c r="N507" s="125"/>
      <c r="O507" s="125"/>
      <c r="P507" s="125"/>
      <c r="Q507" s="125"/>
      <c r="R507" s="125"/>
      <c r="S507" s="125"/>
      <c r="T507" s="125"/>
      <c r="U507" s="125"/>
      <c r="V507" s="125"/>
    </row>
    <row r="508" spans="1:22" ht="12">
      <c r="A508" s="125"/>
      <c r="B508" s="125"/>
      <c r="C508" s="125"/>
      <c r="D508" s="125"/>
      <c r="E508" s="125"/>
      <c r="F508" s="125"/>
      <c r="G508" s="125"/>
      <c r="H508" s="125"/>
      <c r="I508" s="125"/>
      <c r="J508" s="125"/>
      <c r="K508" s="125"/>
      <c r="L508" s="125"/>
      <c r="M508" s="125"/>
      <c r="N508" s="125"/>
      <c r="O508" s="125"/>
      <c r="P508" s="125"/>
      <c r="Q508" s="125"/>
      <c r="R508" s="125"/>
      <c r="S508" s="125"/>
      <c r="T508" s="125"/>
      <c r="U508" s="125"/>
      <c r="V508" s="125"/>
    </row>
    <row r="509" spans="1:22" ht="12">
      <c r="A509" s="125"/>
      <c r="B509" s="125"/>
      <c r="C509" s="125"/>
      <c r="D509" s="125"/>
      <c r="E509" s="125"/>
      <c r="F509" s="125"/>
      <c r="G509" s="125"/>
      <c r="H509" s="125"/>
      <c r="I509" s="125"/>
      <c r="J509" s="125"/>
      <c r="K509" s="125"/>
      <c r="L509" s="125"/>
      <c r="M509" s="125"/>
      <c r="N509" s="125"/>
      <c r="O509" s="125"/>
      <c r="P509" s="125"/>
      <c r="Q509" s="125"/>
      <c r="R509" s="125"/>
      <c r="S509" s="125"/>
      <c r="T509" s="125"/>
      <c r="U509" s="125"/>
      <c r="V509" s="125"/>
    </row>
    <row r="510" spans="1:22" ht="12">
      <c r="A510" s="125"/>
      <c r="B510" s="125"/>
      <c r="C510" s="125"/>
      <c r="D510" s="125"/>
      <c r="E510" s="125"/>
      <c r="F510" s="125"/>
      <c r="G510" s="125"/>
      <c r="H510" s="125"/>
      <c r="I510" s="125"/>
      <c r="J510" s="125"/>
      <c r="K510" s="125"/>
      <c r="L510" s="125"/>
      <c r="M510" s="125"/>
      <c r="N510" s="125"/>
      <c r="O510" s="125"/>
      <c r="P510" s="125"/>
      <c r="Q510" s="125"/>
      <c r="R510" s="125"/>
      <c r="S510" s="125"/>
      <c r="T510" s="125"/>
      <c r="U510" s="125"/>
      <c r="V510" s="125"/>
    </row>
    <row r="511" spans="1:22" ht="12">
      <c r="A511" s="125"/>
      <c r="B511" s="125"/>
      <c r="C511" s="125"/>
      <c r="D511" s="125"/>
      <c r="E511" s="125"/>
      <c r="F511" s="125"/>
      <c r="G511" s="125"/>
      <c r="H511" s="125"/>
      <c r="I511" s="125"/>
      <c r="J511" s="125"/>
      <c r="K511" s="125"/>
      <c r="L511" s="125"/>
      <c r="M511" s="125"/>
      <c r="N511" s="125"/>
      <c r="O511" s="125"/>
      <c r="P511" s="125"/>
      <c r="Q511" s="125"/>
      <c r="R511" s="125"/>
      <c r="S511" s="125"/>
      <c r="T511" s="125"/>
      <c r="U511" s="125"/>
      <c r="V511" s="125"/>
    </row>
    <row r="512" spans="1:22" ht="12">
      <c r="A512" s="125"/>
      <c r="B512" s="125"/>
      <c r="C512" s="125"/>
      <c r="D512" s="125"/>
      <c r="E512" s="125"/>
      <c r="F512" s="125"/>
      <c r="G512" s="125"/>
      <c r="H512" s="125"/>
      <c r="I512" s="125"/>
      <c r="J512" s="125"/>
      <c r="K512" s="125"/>
      <c r="L512" s="125"/>
      <c r="M512" s="125"/>
      <c r="N512" s="125"/>
      <c r="O512" s="125"/>
      <c r="P512" s="125"/>
      <c r="Q512" s="125"/>
      <c r="R512" s="125"/>
      <c r="S512" s="125"/>
      <c r="T512" s="125"/>
      <c r="U512" s="125"/>
      <c r="V512" s="125"/>
    </row>
    <row r="513" spans="1:22" ht="12">
      <c r="A513" s="125"/>
      <c r="B513" s="125"/>
      <c r="C513" s="125"/>
      <c r="D513" s="125"/>
      <c r="E513" s="125"/>
      <c r="F513" s="125"/>
      <c r="G513" s="125"/>
      <c r="H513" s="125"/>
      <c r="I513" s="125"/>
      <c r="J513" s="125"/>
      <c r="K513" s="125"/>
      <c r="L513" s="125"/>
      <c r="M513" s="125"/>
      <c r="N513" s="125"/>
      <c r="O513" s="125"/>
      <c r="P513" s="125"/>
      <c r="Q513" s="125"/>
      <c r="R513" s="125"/>
      <c r="S513" s="125"/>
      <c r="T513" s="125"/>
      <c r="U513" s="125"/>
      <c r="V513" s="125"/>
    </row>
    <row r="514" spans="1:22" ht="12">
      <c r="A514" s="125"/>
      <c r="B514" s="125"/>
      <c r="C514" s="125"/>
      <c r="D514" s="125"/>
      <c r="E514" s="125"/>
      <c r="F514" s="125"/>
      <c r="G514" s="125"/>
      <c r="H514" s="125"/>
      <c r="I514" s="125"/>
      <c r="J514" s="125"/>
      <c r="K514" s="125"/>
      <c r="L514" s="125"/>
      <c r="M514" s="125"/>
      <c r="N514" s="125"/>
      <c r="O514" s="125"/>
      <c r="P514" s="125"/>
      <c r="Q514" s="125"/>
      <c r="R514" s="125"/>
      <c r="S514" s="125"/>
      <c r="T514" s="125"/>
      <c r="U514" s="125"/>
      <c r="V514" s="125"/>
    </row>
    <row r="515" spans="1:22" ht="12">
      <c r="A515" s="125"/>
      <c r="B515" s="125"/>
      <c r="C515" s="125"/>
      <c r="D515" s="125"/>
      <c r="E515" s="125"/>
      <c r="F515" s="125"/>
      <c r="G515" s="125"/>
      <c r="H515" s="125"/>
      <c r="I515" s="125"/>
      <c r="J515" s="125"/>
      <c r="K515" s="125"/>
      <c r="L515" s="125"/>
      <c r="M515" s="125"/>
      <c r="N515" s="125"/>
      <c r="O515" s="125"/>
      <c r="P515" s="125"/>
      <c r="Q515" s="125"/>
      <c r="R515" s="125"/>
      <c r="S515" s="125"/>
      <c r="T515" s="125"/>
      <c r="U515" s="125"/>
      <c r="V515" s="125"/>
    </row>
    <row r="516" spans="1:22" ht="12">
      <c r="A516" s="125"/>
      <c r="B516" s="125"/>
      <c r="C516" s="125"/>
      <c r="D516" s="125"/>
      <c r="E516" s="125"/>
      <c r="F516" s="125"/>
      <c r="G516" s="125"/>
      <c r="H516" s="125"/>
      <c r="I516" s="125"/>
      <c r="J516" s="125"/>
      <c r="K516" s="125"/>
      <c r="L516" s="125"/>
      <c r="M516" s="125"/>
      <c r="N516" s="125"/>
      <c r="O516" s="125"/>
      <c r="P516" s="125"/>
      <c r="Q516" s="125"/>
      <c r="R516" s="125"/>
      <c r="S516" s="125"/>
      <c r="T516" s="125"/>
      <c r="U516" s="125"/>
      <c r="V516" s="125"/>
    </row>
    <row r="517" spans="1:22" ht="12">
      <c r="A517" s="125"/>
      <c r="B517" s="125"/>
      <c r="C517" s="125"/>
      <c r="D517" s="125"/>
      <c r="E517" s="125"/>
      <c r="F517" s="125"/>
      <c r="G517" s="125"/>
      <c r="H517" s="125"/>
      <c r="I517" s="125"/>
      <c r="J517" s="125"/>
      <c r="K517" s="125"/>
      <c r="L517" s="125"/>
      <c r="M517" s="125"/>
      <c r="N517" s="125"/>
      <c r="O517" s="125"/>
      <c r="P517" s="125"/>
      <c r="Q517" s="125"/>
      <c r="R517" s="125"/>
      <c r="S517" s="125"/>
      <c r="T517" s="125"/>
      <c r="U517" s="125"/>
      <c r="V517" s="125"/>
    </row>
    <row r="518" spans="1:22" ht="12">
      <c r="A518" s="125"/>
      <c r="B518" s="125"/>
      <c r="C518" s="125"/>
      <c r="D518" s="125"/>
      <c r="E518" s="125"/>
      <c r="F518" s="125"/>
      <c r="G518" s="125"/>
      <c r="H518" s="125"/>
      <c r="I518" s="125"/>
      <c r="J518" s="125"/>
      <c r="K518" s="125"/>
      <c r="L518" s="125"/>
      <c r="M518" s="125"/>
      <c r="N518" s="125"/>
      <c r="O518" s="125"/>
      <c r="P518" s="125"/>
      <c r="Q518" s="125"/>
      <c r="R518" s="125"/>
      <c r="S518" s="125"/>
      <c r="T518" s="125"/>
      <c r="U518" s="125"/>
      <c r="V518" s="125"/>
    </row>
    <row r="519" spans="1:22" ht="12">
      <c r="A519" s="125"/>
      <c r="B519" s="125"/>
      <c r="C519" s="125"/>
      <c r="D519" s="125"/>
      <c r="E519" s="125"/>
      <c r="F519" s="125"/>
      <c r="G519" s="125"/>
      <c r="H519" s="125"/>
      <c r="I519" s="125"/>
      <c r="J519" s="125"/>
      <c r="K519" s="125"/>
      <c r="L519" s="125"/>
      <c r="M519" s="125"/>
      <c r="N519" s="125"/>
      <c r="O519" s="125"/>
      <c r="P519" s="125"/>
      <c r="Q519" s="125"/>
      <c r="R519" s="125"/>
      <c r="S519" s="125"/>
      <c r="T519" s="125"/>
      <c r="U519" s="125"/>
      <c r="V519" s="125"/>
    </row>
    <row r="520" spans="1:22" ht="12">
      <c r="A520" s="125"/>
      <c r="B520" s="125"/>
      <c r="C520" s="125"/>
      <c r="D520" s="125"/>
      <c r="E520" s="125"/>
      <c r="F520" s="125"/>
      <c r="G520" s="125"/>
      <c r="H520" s="125"/>
      <c r="I520" s="125"/>
      <c r="J520" s="125"/>
      <c r="K520" s="125"/>
      <c r="L520" s="125"/>
      <c r="M520" s="125"/>
      <c r="N520" s="125"/>
      <c r="O520" s="125"/>
      <c r="P520" s="125"/>
      <c r="Q520" s="125"/>
      <c r="R520" s="125"/>
      <c r="S520" s="125"/>
      <c r="T520" s="125"/>
      <c r="U520" s="125"/>
      <c r="V520" s="125"/>
    </row>
    <row r="521" spans="1:22" ht="12">
      <c r="A521" s="125"/>
      <c r="B521" s="125"/>
      <c r="C521" s="125"/>
      <c r="D521" s="125"/>
      <c r="E521" s="125"/>
      <c r="F521" s="125"/>
      <c r="G521" s="125"/>
      <c r="H521" s="125"/>
      <c r="I521" s="125"/>
      <c r="J521" s="125"/>
      <c r="K521" s="125"/>
      <c r="L521" s="125"/>
      <c r="M521" s="125"/>
      <c r="N521" s="125"/>
      <c r="O521" s="125"/>
      <c r="P521" s="125"/>
      <c r="Q521" s="125"/>
      <c r="R521" s="125"/>
      <c r="S521" s="125"/>
      <c r="T521" s="125"/>
      <c r="U521" s="125"/>
      <c r="V521" s="125"/>
    </row>
    <row r="522" spans="1:22" ht="12">
      <c r="A522" s="125"/>
      <c r="B522" s="125"/>
      <c r="C522" s="125"/>
      <c r="D522" s="125"/>
      <c r="E522" s="125"/>
      <c r="F522" s="125"/>
      <c r="G522" s="125"/>
      <c r="H522" s="125"/>
      <c r="I522" s="125"/>
      <c r="J522" s="125"/>
      <c r="K522" s="125"/>
      <c r="L522" s="125"/>
      <c r="M522" s="125"/>
      <c r="N522" s="125"/>
      <c r="O522" s="125"/>
      <c r="P522" s="125"/>
      <c r="Q522" s="125"/>
      <c r="R522" s="125"/>
      <c r="S522" s="125"/>
      <c r="T522" s="125"/>
      <c r="U522" s="125"/>
      <c r="V522" s="125"/>
    </row>
    <row r="523" spans="1:22" ht="12">
      <c r="A523" s="125"/>
      <c r="B523" s="125"/>
      <c r="C523" s="125"/>
      <c r="D523" s="125"/>
      <c r="E523" s="125"/>
      <c r="F523" s="125"/>
      <c r="G523" s="125"/>
      <c r="H523" s="125"/>
      <c r="I523" s="125"/>
      <c r="J523" s="125"/>
      <c r="K523" s="125"/>
      <c r="L523" s="125"/>
      <c r="M523" s="125"/>
      <c r="N523" s="125"/>
      <c r="O523" s="125"/>
      <c r="P523" s="125"/>
      <c r="Q523" s="125"/>
      <c r="R523" s="125"/>
      <c r="S523" s="125"/>
      <c r="T523" s="125"/>
      <c r="U523" s="125"/>
      <c r="V523" s="125"/>
    </row>
    <row r="524" spans="1:22" ht="12">
      <c r="A524" s="125"/>
      <c r="B524" s="125"/>
      <c r="C524" s="125"/>
      <c r="D524" s="125"/>
      <c r="E524" s="125"/>
      <c r="F524" s="125"/>
      <c r="G524" s="125"/>
      <c r="H524" s="125"/>
      <c r="I524" s="125"/>
      <c r="J524" s="125"/>
      <c r="K524" s="125"/>
      <c r="L524" s="125"/>
      <c r="M524" s="125"/>
      <c r="N524" s="125"/>
      <c r="O524" s="125"/>
      <c r="P524" s="125"/>
      <c r="Q524" s="125"/>
      <c r="R524" s="125"/>
      <c r="S524" s="125"/>
      <c r="T524" s="125"/>
      <c r="U524" s="125"/>
      <c r="V524" s="125"/>
    </row>
    <row r="525" spans="1:22" ht="12">
      <c r="A525" s="125"/>
      <c r="B525" s="125"/>
      <c r="C525" s="125"/>
      <c r="D525" s="125"/>
      <c r="E525" s="125"/>
      <c r="F525" s="125"/>
      <c r="G525" s="125"/>
      <c r="H525" s="125"/>
      <c r="I525" s="125"/>
      <c r="J525" s="125"/>
      <c r="K525" s="125"/>
      <c r="L525" s="125"/>
      <c r="M525" s="125"/>
      <c r="N525" s="125"/>
      <c r="O525" s="125"/>
      <c r="P525" s="125"/>
      <c r="Q525" s="125"/>
      <c r="R525" s="125"/>
      <c r="S525" s="125"/>
      <c r="T525" s="125"/>
      <c r="U525" s="125"/>
      <c r="V525" s="125"/>
    </row>
    <row r="526" spans="1:22" ht="12">
      <c r="A526" s="125"/>
      <c r="B526" s="125"/>
      <c r="C526" s="125"/>
      <c r="D526" s="125"/>
      <c r="E526" s="125"/>
      <c r="F526" s="125"/>
      <c r="G526" s="125"/>
      <c r="H526" s="125"/>
      <c r="I526" s="125"/>
      <c r="J526" s="125"/>
      <c r="K526" s="125"/>
      <c r="L526" s="125"/>
      <c r="M526" s="125"/>
      <c r="N526" s="125"/>
      <c r="O526" s="125"/>
      <c r="P526" s="125"/>
      <c r="Q526" s="125"/>
      <c r="R526" s="125"/>
      <c r="S526" s="125"/>
      <c r="T526" s="125"/>
      <c r="U526" s="125"/>
      <c r="V526" s="125"/>
    </row>
    <row r="527" spans="1:22" ht="12">
      <c r="A527" s="125"/>
      <c r="B527" s="125"/>
      <c r="C527" s="125"/>
      <c r="D527" s="125"/>
      <c r="E527" s="125"/>
      <c r="F527" s="125"/>
      <c r="G527" s="125"/>
      <c r="H527" s="125"/>
      <c r="I527" s="125"/>
      <c r="J527" s="125"/>
      <c r="K527" s="125"/>
      <c r="L527" s="125"/>
      <c r="M527" s="125"/>
      <c r="N527" s="125"/>
      <c r="O527" s="125"/>
      <c r="P527" s="125"/>
      <c r="Q527" s="125"/>
      <c r="R527" s="125"/>
      <c r="S527" s="125"/>
      <c r="T527" s="125"/>
      <c r="U527" s="125"/>
      <c r="V527" s="125"/>
    </row>
    <row r="528" spans="1:22" ht="12">
      <c r="A528" s="125"/>
      <c r="B528" s="125"/>
      <c r="C528" s="125"/>
      <c r="D528" s="125"/>
      <c r="E528" s="125"/>
      <c r="F528" s="125"/>
      <c r="G528" s="125"/>
      <c r="H528" s="125"/>
      <c r="I528" s="125"/>
      <c r="J528" s="125"/>
      <c r="K528" s="125"/>
      <c r="L528" s="125"/>
      <c r="M528" s="125"/>
      <c r="N528" s="125"/>
      <c r="O528" s="125"/>
      <c r="P528" s="125"/>
      <c r="Q528" s="125"/>
      <c r="R528" s="125"/>
      <c r="S528" s="125"/>
      <c r="T528" s="125"/>
      <c r="U528" s="125"/>
      <c r="V528" s="125"/>
    </row>
    <row r="529" spans="1:22" ht="12">
      <c r="A529" s="125"/>
      <c r="B529" s="125"/>
      <c r="C529" s="125"/>
      <c r="D529" s="125"/>
      <c r="E529" s="125"/>
      <c r="F529" s="125"/>
      <c r="G529" s="125"/>
      <c r="H529" s="125"/>
      <c r="I529" s="125"/>
      <c r="J529" s="125"/>
      <c r="K529" s="125"/>
      <c r="L529" s="125"/>
      <c r="M529" s="125"/>
      <c r="N529" s="125"/>
      <c r="O529" s="125"/>
      <c r="P529" s="125"/>
      <c r="Q529" s="125"/>
      <c r="R529" s="125"/>
      <c r="S529" s="125"/>
      <c r="T529" s="125"/>
      <c r="U529" s="125"/>
      <c r="V529" s="125"/>
    </row>
    <row r="530" spans="1:22" ht="12">
      <c r="A530" s="125"/>
      <c r="B530" s="125"/>
      <c r="C530" s="125"/>
      <c r="D530" s="125"/>
      <c r="E530" s="125"/>
      <c r="F530" s="125"/>
      <c r="G530" s="125"/>
      <c r="H530" s="125"/>
      <c r="I530" s="125"/>
      <c r="J530" s="125"/>
      <c r="K530" s="125"/>
      <c r="L530" s="125"/>
      <c r="M530" s="125"/>
      <c r="N530" s="125"/>
      <c r="O530" s="125"/>
      <c r="P530" s="125"/>
      <c r="Q530" s="125"/>
      <c r="R530" s="125"/>
      <c r="S530" s="125"/>
      <c r="T530" s="125"/>
      <c r="U530" s="125"/>
      <c r="V530" s="125"/>
    </row>
    <row r="531" spans="1:22" ht="12">
      <c r="A531" s="125"/>
      <c r="B531" s="125"/>
      <c r="C531" s="125"/>
      <c r="D531" s="125"/>
      <c r="E531" s="125"/>
      <c r="F531" s="125"/>
      <c r="G531" s="125"/>
      <c r="H531" s="125"/>
      <c r="I531" s="125"/>
      <c r="J531" s="125"/>
      <c r="K531" s="125"/>
      <c r="L531" s="125"/>
      <c r="M531" s="125"/>
      <c r="N531" s="125"/>
      <c r="O531" s="125"/>
      <c r="P531" s="125"/>
      <c r="Q531" s="125"/>
      <c r="R531" s="125"/>
      <c r="S531" s="125"/>
      <c r="T531" s="125"/>
      <c r="U531" s="125"/>
      <c r="V531" s="125"/>
    </row>
    <row r="532" spans="1:22" ht="12">
      <c r="A532" s="125"/>
      <c r="B532" s="125"/>
      <c r="C532" s="125"/>
      <c r="D532" s="125"/>
      <c r="E532" s="125"/>
      <c r="F532" s="125"/>
      <c r="G532" s="125"/>
      <c r="H532" s="125"/>
      <c r="I532" s="125"/>
      <c r="J532" s="125"/>
      <c r="K532" s="125"/>
      <c r="L532" s="125"/>
      <c r="M532" s="125"/>
      <c r="N532" s="125"/>
      <c r="O532" s="125"/>
      <c r="P532" s="125"/>
      <c r="Q532" s="125"/>
      <c r="R532" s="125"/>
      <c r="S532" s="125"/>
      <c r="T532" s="125"/>
      <c r="U532" s="125"/>
      <c r="V532" s="125"/>
    </row>
    <row r="533" spans="1:22" ht="12">
      <c r="A533" s="125"/>
      <c r="B533" s="125"/>
      <c r="C533" s="125"/>
      <c r="D533" s="125"/>
      <c r="E533" s="125"/>
      <c r="F533" s="125"/>
      <c r="G533" s="125"/>
      <c r="H533" s="125"/>
      <c r="I533" s="125"/>
      <c r="J533" s="125"/>
      <c r="K533" s="125"/>
      <c r="L533" s="125"/>
      <c r="M533" s="125"/>
      <c r="N533" s="125"/>
      <c r="O533" s="125"/>
      <c r="P533" s="125"/>
      <c r="Q533" s="125"/>
      <c r="R533" s="125"/>
      <c r="S533" s="125"/>
      <c r="T533" s="125"/>
      <c r="U533" s="125"/>
      <c r="V533" s="125"/>
    </row>
    <row r="534" spans="1:22" ht="12">
      <c r="A534" s="125"/>
      <c r="B534" s="125"/>
      <c r="C534" s="125"/>
      <c r="D534" s="125"/>
      <c r="E534" s="125"/>
      <c r="F534" s="125"/>
      <c r="G534" s="125"/>
      <c r="H534" s="125"/>
      <c r="I534" s="125"/>
      <c r="J534" s="125"/>
      <c r="K534" s="125"/>
      <c r="L534" s="125"/>
      <c r="M534" s="125"/>
      <c r="N534" s="125"/>
      <c r="O534" s="125"/>
      <c r="P534" s="125"/>
      <c r="Q534" s="125"/>
      <c r="R534" s="125"/>
      <c r="S534" s="125"/>
      <c r="T534" s="125"/>
      <c r="U534" s="125"/>
      <c r="V534" s="125"/>
    </row>
    <row r="535" spans="1:22" ht="12">
      <c r="A535" s="125"/>
      <c r="B535" s="125"/>
      <c r="C535" s="125"/>
      <c r="D535" s="125"/>
      <c r="E535" s="125"/>
      <c r="F535" s="125"/>
      <c r="G535" s="125"/>
      <c r="H535" s="125"/>
      <c r="I535" s="125"/>
      <c r="J535" s="125"/>
      <c r="K535" s="125"/>
      <c r="L535" s="125"/>
      <c r="M535" s="125"/>
      <c r="N535" s="125"/>
      <c r="O535" s="125"/>
      <c r="P535" s="125"/>
      <c r="Q535" s="125"/>
      <c r="R535" s="125"/>
      <c r="S535" s="125"/>
      <c r="T535" s="125"/>
      <c r="U535" s="125"/>
      <c r="V535" s="125"/>
    </row>
    <row r="536" spans="1:22" ht="12">
      <c r="A536" s="125"/>
      <c r="B536" s="125"/>
      <c r="C536" s="125"/>
      <c r="D536" s="125"/>
      <c r="E536" s="125"/>
      <c r="F536" s="125"/>
      <c r="G536" s="125"/>
      <c r="H536" s="125"/>
      <c r="I536" s="125"/>
      <c r="J536" s="125"/>
      <c r="K536" s="125"/>
      <c r="L536" s="125"/>
      <c r="M536" s="125"/>
      <c r="N536" s="125"/>
      <c r="O536" s="125"/>
      <c r="P536" s="125"/>
      <c r="Q536" s="125"/>
      <c r="R536" s="125"/>
      <c r="S536" s="125"/>
      <c r="T536" s="125"/>
      <c r="U536" s="125"/>
      <c r="V536" s="125"/>
    </row>
    <row r="537" spans="1:22" ht="12">
      <c r="A537" s="125"/>
      <c r="B537" s="125"/>
      <c r="C537" s="125"/>
      <c r="D537" s="125"/>
      <c r="E537" s="125"/>
      <c r="F537" s="125"/>
      <c r="G537" s="125"/>
      <c r="H537" s="125"/>
      <c r="I537" s="125"/>
      <c r="J537" s="125"/>
      <c r="K537" s="125"/>
      <c r="L537" s="125"/>
      <c r="M537" s="125"/>
      <c r="N537" s="125"/>
      <c r="O537" s="125"/>
      <c r="P537" s="125"/>
      <c r="Q537" s="125"/>
      <c r="R537" s="125"/>
      <c r="S537" s="125"/>
      <c r="T537" s="125"/>
      <c r="U537" s="125"/>
      <c r="V537" s="125"/>
    </row>
    <row r="538" spans="1:22" ht="12">
      <c r="A538" s="125"/>
      <c r="B538" s="125"/>
      <c r="C538" s="125"/>
      <c r="D538" s="125"/>
      <c r="E538" s="125"/>
      <c r="F538" s="125"/>
      <c r="G538" s="125"/>
      <c r="H538" s="125"/>
      <c r="I538" s="125"/>
      <c r="J538" s="125"/>
      <c r="K538" s="125"/>
      <c r="L538" s="125"/>
      <c r="M538" s="125"/>
      <c r="N538" s="125"/>
      <c r="O538" s="125"/>
      <c r="P538" s="125"/>
      <c r="Q538" s="125"/>
      <c r="R538" s="125"/>
      <c r="S538" s="125"/>
      <c r="T538" s="125"/>
      <c r="U538" s="125"/>
      <c r="V538" s="125"/>
    </row>
    <row r="539" spans="1:22" ht="12">
      <c r="A539" s="125"/>
      <c r="B539" s="125"/>
      <c r="C539" s="125"/>
      <c r="D539" s="125"/>
      <c r="E539" s="125"/>
      <c r="F539" s="125"/>
      <c r="G539" s="125"/>
      <c r="H539" s="125"/>
      <c r="I539" s="125"/>
      <c r="J539" s="125"/>
      <c r="K539" s="125"/>
      <c r="L539" s="125"/>
      <c r="M539" s="125"/>
      <c r="N539" s="125"/>
      <c r="O539" s="125"/>
      <c r="P539" s="125"/>
      <c r="Q539" s="125"/>
      <c r="R539" s="125"/>
      <c r="S539" s="125"/>
      <c r="T539" s="125"/>
      <c r="U539" s="125"/>
      <c r="V539" s="125"/>
    </row>
    <row r="540" spans="1:22" ht="12">
      <c r="A540" s="125"/>
      <c r="B540" s="125"/>
      <c r="C540" s="125"/>
      <c r="D540" s="125"/>
      <c r="E540" s="125"/>
      <c r="F540" s="125"/>
      <c r="G540" s="125"/>
      <c r="H540" s="125"/>
      <c r="I540" s="125"/>
      <c r="J540" s="125"/>
      <c r="K540" s="125"/>
      <c r="L540" s="125"/>
      <c r="M540" s="125"/>
      <c r="N540" s="125"/>
      <c r="O540" s="125"/>
      <c r="P540" s="125"/>
      <c r="Q540" s="125"/>
      <c r="R540" s="125"/>
      <c r="S540" s="125"/>
      <c r="T540" s="125"/>
      <c r="U540" s="125"/>
      <c r="V540" s="125"/>
    </row>
    <row r="541" spans="1:22" ht="12">
      <c r="A541" s="125"/>
      <c r="B541" s="125"/>
      <c r="C541" s="125"/>
      <c r="D541" s="125"/>
      <c r="E541" s="125"/>
      <c r="F541" s="125"/>
      <c r="G541" s="125"/>
      <c r="H541" s="125"/>
      <c r="I541" s="125"/>
      <c r="J541" s="125"/>
      <c r="K541" s="125"/>
      <c r="L541" s="125"/>
      <c r="M541" s="125"/>
      <c r="N541" s="125"/>
      <c r="O541" s="125"/>
      <c r="P541" s="125"/>
      <c r="Q541" s="125"/>
      <c r="R541" s="125"/>
      <c r="S541" s="125"/>
      <c r="T541" s="125"/>
      <c r="U541" s="125"/>
      <c r="V541" s="125"/>
    </row>
    <row r="542" spans="1:22" ht="12">
      <c r="A542" s="125"/>
      <c r="B542" s="125"/>
      <c r="C542" s="125"/>
      <c r="D542" s="125"/>
      <c r="E542" s="125"/>
      <c r="F542" s="125"/>
      <c r="G542" s="125"/>
      <c r="H542" s="125"/>
      <c r="I542" s="125"/>
      <c r="J542" s="125"/>
      <c r="K542" s="125"/>
      <c r="L542" s="125"/>
      <c r="M542" s="125"/>
      <c r="N542" s="125"/>
      <c r="O542" s="125"/>
      <c r="P542" s="125"/>
      <c r="Q542" s="125"/>
      <c r="R542" s="125"/>
      <c r="S542" s="125"/>
      <c r="T542" s="125"/>
      <c r="U542" s="125"/>
      <c r="V542" s="125"/>
    </row>
    <row r="543" spans="1:22" ht="12">
      <c r="A543" s="125"/>
      <c r="B543" s="125"/>
      <c r="C543" s="125"/>
      <c r="D543" s="125"/>
      <c r="E543" s="125"/>
      <c r="F543" s="125"/>
      <c r="G543" s="125"/>
      <c r="H543" s="125"/>
      <c r="I543" s="125"/>
      <c r="J543" s="125"/>
      <c r="K543" s="125"/>
      <c r="L543" s="125"/>
      <c r="M543" s="125"/>
      <c r="N543" s="125"/>
      <c r="O543" s="125"/>
      <c r="P543" s="125"/>
      <c r="Q543" s="125"/>
      <c r="R543" s="125"/>
      <c r="S543" s="125"/>
      <c r="T543" s="125"/>
      <c r="U543" s="125"/>
      <c r="V543" s="125"/>
    </row>
    <row r="544" spans="1:22" ht="12">
      <c r="A544" s="125"/>
      <c r="B544" s="125"/>
      <c r="C544" s="125"/>
      <c r="D544" s="125"/>
      <c r="E544" s="125"/>
      <c r="F544" s="125"/>
      <c r="G544" s="125"/>
      <c r="H544" s="125"/>
      <c r="I544" s="125"/>
      <c r="J544" s="125"/>
      <c r="K544" s="125"/>
      <c r="L544" s="125"/>
      <c r="M544" s="125"/>
      <c r="N544" s="125"/>
      <c r="O544" s="125"/>
      <c r="P544" s="125"/>
      <c r="Q544" s="125"/>
      <c r="R544" s="125"/>
      <c r="S544" s="125"/>
      <c r="T544" s="125"/>
      <c r="U544" s="125"/>
      <c r="V544" s="125"/>
    </row>
    <row r="545" spans="1:22" ht="12">
      <c r="A545" s="125"/>
      <c r="B545" s="125"/>
      <c r="C545" s="125"/>
      <c r="D545" s="125"/>
      <c r="E545" s="125"/>
      <c r="F545" s="125"/>
      <c r="G545" s="125"/>
      <c r="H545" s="125"/>
      <c r="I545" s="125"/>
      <c r="J545" s="125"/>
      <c r="K545" s="125"/>
      <c r="L545" s="125"/>
      <c r="M545" s="125"/>
      <c r="N545" s="125"/>
      <c r="O545" s="125"/>
      <c r="P545" s="125"/>
      <c r="Q545" s="125"/>
      <c r="R545" s="125"/>
      <c r="S545" s="125"/>
      <c r="T545" s="125"/>
      <c r="U545" s="125"/>
      <c r="V545" s="125"/>
    </row>
    <row r="546" spans="1:22" ht="12">
      <c r="A546" s="125"/>
      <c r="B546" s="125"/>
      <c r="C546" s="125"/>
      <c r="D546" s="125"/>
      <c r="E546" s="125"/>
      <c r="F546" s="125"/>
      <c r="G546" s="125"/>
      <c r="H546" s="125"/>
      <c r="I546" s="125"/>
      <c r="J546" s="125"/>
      <c r="K546" s="125"/>
      <c r="L546" s="125"/>
      <c r="M546" s="125"/>
      <c r="N546" s="125"/>
      <c r="O546" s="125"/>
      <c r="P546" s="125"/>
      <c r="Q546" s="125"/>
      <c r="R546" s="125"/>
      <c r="S546" s="125"/>
      <c r="T546" s="125"/>
      <c r="U546" s="125"/>
      <c r="V546" s="125"/>
    </row>
    <row r="547" spans="1:22" ht="12">
      <c r="A547" s="125"/>
      <c r="B547" s="125"/>
      <c r="C547" s="125"/>
      <c r="D547" s="125"/>
      <c r="E547" s="125"/>
      <c r="F547" s="125"/>
      <c r="G547" s="125"/>
      <c r="H547" s="125"/>
      <c r="I547" s="125"/>
      <c r="J547" s="125"/>
      <c r="K547" s="125"/>
      <c r="L547" s="125"/>
      <c r="M547" s="125"/>
      <c r="N547" s="125"/>
      <c r="O547" s="125"/>
      <c r="P547" s="125"/>
      <c r="Q547" s="125"/>
      <c r="R547" s="125"/>
      <c r="S547" s="125"/>
      <c r="T547" s="125"/>
      <c r="U547" s="125"/>
      <c r="V547" s="125"/>
    </row>
    <row r="548" spans="1:22" ht="12">
      <c r="A548" s="125"/>
      <c r="B548" s="125"/>
      <c r="C548" s="125"/>
      <c r="D548" s="125"/>
      <c r="E548" s="125"/>
      <c r="F548" s="125"/>
      <c r="G548" s="125"/>
      <c r="H548" s="125"/>
      <c r="I548" s="125"/>
      <c r="J548" s="125"/>
      <c r="K548" s="125"/>
      <c r="L548" s="125"/>
      <c r="M548" s="125"/>
      <c r="N548" s="125"/>
      <c r="O548" s="125"/>
      <c r="P548" s="125"/>
      <c r="Q548" s="125"/>
      <c r="R548" s="125"/>
      <c r="S548" s="125"/>
      <c r="T548" s="125"/>
      <c r="U548" s="125"/>
      <c r="V548" s="125"/>
    </row>
    <row r="549" spans="1:22" ht="12">
      <c r="A549" s="125"/>
      <c r="B549" s="125"/>
      <c r="C549" s="125"/>
      <c r="D549" s="125"/>
      <c r="E549" s="125"/>
      <c r="F549" s="125"/>
      <c r="G549" s="125"/>
      <c r="H549" s="125"/>
      <c r="I549" s="125"/>
      <c r="J549" s="125"/>
      <c r="K549" s="125"/>
      <c r="L549" s="125"/>
      <c r="M549" s="125"/>
      <c r="N549" s="125"/>
      <c r="O549" s="125"/>
      <c r="P549" s="125"/>
      <c r="Q549" s="125"/>
      <c r="R549" s="125"/>
      <c r="S549" s="125"/>
      <c r="T549" s="125"/>
      <c r="U549" s="125"/>
      <c r="V549" s="125"/>
    </row>
    <row r="550" spans="1:22" ht="12">
      <c r="A550" s="125"/>
      <c r="B550" s="125"/>
      <c r="C550" s="125"/>
      <c r="D550" s="125"/>
      <c r="E550" s="125"/>
      <c r="F550" s="125"/>
      <c r="G550" s="125"/>
      <c r="H550" s="125"/>
      <c r="I550" s="125"/>
      <c r="J550" s="125"/>
      <c r="K550" s="125"/>
      <c r="L550" s="125"/>
      <c r="M550" s="125"/>
      <c r="N550" s="125"/>
      <c r="O550" s="125"/>
      <c r="P550" s="125"/>
      <c r="Q550" s="125"/>
      <c r="R550" s="125"/>
      <c r="S550" s="125"/>
      <c r="T550" s="125"/>
      <c r="U550" s="125"/>
      <c r="V550" s="125"/>
    </row>
    <row r="551" spans="1:22" ht="12">
      <c r="A551" s="125"/>
      <c r="B551" s="125"/>
      <c r="C551" s="125"/>
      <c r="D551" s="125"/>
      <c r="E551" s="125"/>
      <c r="F551" s="125"/>
      <c r="G551" s="125"/>
      <c r="H551" s="125"/>
      <c r="I551" s="125"/>
      <c r="J551" s="125"/>
      <c r="K551" s="125"/>
      <c r="L551" s="125"/>
      <c r="M551" s="125"/>
      <c r="N551" s="125"/>
      <c r="O551" s="125"/>
      <c r="P551" s="125"/>
      <c r="Q551" s="125"/>
      <c r="R551" s="125"/>
      <c r="S551" s="125"/>
      <c r="T551" s="125"/>
      <c r="U551" s="125"/>
      <c r="V551" s="125"/>
    </row>
    <row r="552" spans="1:22" ht="12">
      <c r="A552" s="125"/>
      <c r="B552" s="125"/>
      <c r="C552" s="125"/>
      <c r="D552" s="125"/>
      <c r="E552" s="125"/>
      <c r="F552" s="125"/>
      <c r="G552" s="125"/>
      <c r="H552" s="125"/>
      <c r="I552" s="125"/>
      <c r="J552" s="125"/>
      <c r="K552" s="125"/>
      <c r="L552" s="125"/>
      <c r="M552" s="125"/>
      <c r="N552" s="125"/>
      <c r="O552" s="125"/>
      <c r="P552" s="125"/>
      <c r="Q552" s="125"/>
      <c r="R552" s="125"/>
      <c r="S552" s="125"/>
      <c r="T552" s="125"/>
      <c r="U552" s="125"/>
      <c r="V552" s="125"/>
    </row>
    <row r="553" spans="1:22" ht="12">
      <c r="A553" s="125"/>
      <c r="B553" s="125"/>
      <c r="C553" s="125"/>
      <c r="D553" s="125"/>
      <c r="E553" s="125"/>
      <c r="F553" s="125"/>
      <c r="G553" s="125"/>
      <c r="H553" s="125"/>
      <c r="I553" s="125"/>
      <c r="J553" s="125"/>
      <c r="K553" s="125"/>
      <c r="L553" s="125"/>
      <c r="M553" s="125"/>
      <c r="N553" s="125"/>
      <c r="O553" s="125"/>
      <c r="P553" s="125"/>
      <c r="Q553" s="125"/>
      <c r="R553" s="125"/>
      <c r="S553" s="125"/>
      <c r="T553" s="125"/>
      <c r="U553" s="125"/>
      <c r="V553" s="125"/>
    </row>
    <row r="554" spans="1:22" ht="12">
      <c r="A554" s="125"/>
      <c r="B554" s="125"/>
      <c r="C554" s="125"/>
      <c r="D554" s="125"/>
      <c r="E554" s="125"/>
      <c r="F554" s="125"/>
      <c r="G554" s="125"/>
      <c r="H554" s="125"/>
      <c r="I554" s="125"/>
      <c r="J554" s="125"/>
      <c r="K554" s="125"/>
      <c r="L554" s="125"/>
      <c r="M554" s="125"/>
      <c r="N554" s="125"/>
      <c r="O554" s="125"/>
      <c r="P554" s="125"/>
      <c r="Q554" s="125"/>
      <c r="R554" s="125"/>
      <c r="S554" s="125"/>
      <c r="T554" s="125"/>
      <c r="U554" s="125"/>
      <c r="V554" s="125"/>
    </row>
    <row r="555" spans="1:22" ht="12">
      <c r="A555" s="125"/>
      <c r="B555" s="125"/>
      <c r="C555" s="125"/>
      <c r="D555" s="125"/>
      <c r="E555" s="125"/>
      <c r="F555" s="125"/>
      <c r="G555" s="125"/>
      <c r="H555" s="125"/>
      <c r="I555" s="125"/>
      <c r="J555" s="125"/>
      <c r="K555" s="125"/>
      <c r="L555" s="125"/>
      <c r="M555" s="125"/>
      <c r="N555" s="125"/>
      <c r="O555" s="125"/>
      <c r="P555" s="125"/>
      <c r="Q555" s="125"/>
      <c r="R555" s="125"/>
      <c r="S555" s="125"/>
      <c r="T555" s="125"/>
      <c r="U555" s="125"/>
      <c r="V555" s="125"/>
    </row>
    <row r="556" spans="1:22" ht="12">
      <c r="A556" s="125"/>
      <c r="B556" s="125"/>
      <c r="C556" s="125"/>
      <c r="D556" s="125"/>
      <c r="E556" s="125"/>
      <c r="F556" s="125"/>
      <c r="G556" s="125"/>
      <c r="H556" s="125"/>
      <c r="I556" s="125"/>
      <c r="J556" s="125"/>
      <c r="K556" s="125"/>
      <c r="L556" s="125"/>
      <c r="M556" s="125"/>
      <c r="N556" s="125"/>
      <c r="O556" s="125"/>
      <c r="P556" s="125"/>
      <c r="Q556" s="125"/>
      <c r="R556" s="125"/>
      <c r="S556" s="125"/>
      <c r="T556" s="125"/>
      <c r="U556" s="125"/>
      <c r="V556" s="125"/>
    </row>
    <row r="557" spans="1:22" ht="12">
      <c r="A557" s="125"/>
      <c r="B557" s="125"/>
      <c r="C557" s="125"/>
      <c r="D557" s="125"/>
      <c r="E557" s="125"/>
      <c r="F557" s="125"/>
      <c r="G557" s="125"/>
      <c r="H557" s="125"/>
      <c r="I557" s="125"/>
      <c r="J557" s="125"/>
      <c r="K557" s="125"/>
      <c r="L557" s="125"/>
      <c r="M557" s="125"/>
      <c r="N557" s="125"/>
      <c r="O557" s="125"/>
      <c r="P557" s="125"/>
      <c r="Q557" s="125"/>
      <c r="R557" s="125"/>
      <c r="S557" s="125"/>
      <c r="T557" s="125"/>
      <c r="U557" s="125"/>
      <c r="V557" s="125"/>
    </row>
    <row r="558" spans="1:22" ht="12">
      <c r="A558" s="125"/>
      <c r="B558" s="125"/>
      <c r="C558" s="125"/>
      <c r="D558" s="125"/>
      <c r="E558" s="125"/>
      <c r="F558" s="125"/>
      <c r="G558" s="125"/>
      <c r="H558" s="125"/>
      <c r="I558" s="125"/>
      <c r="J558" s="125"/>
      <c r="K558" s="125"/>
      <c r="L558" s="125"/>
      <c r="M558" s="125"/>
      <c r="N558" s="125"/>
      <c r="O558" s="125"/>
      <c r="P558" s="125"/>
      <c r="Q558" s="125"/>
      <c r="R558" s="125"/>
      <c r="S558" s="125"/>
      <c r="T558" s="125"/>
      <c r="U558" s="125"/>
      <c r="V558" s="125"/>
    </row>
    <row r="559" spans="1:22" ht="12">
      <c r="A559" s="125"/>
      <c r="B559" s="125"/>
      <c r="C559" s="125"/>
      <c r="D559" s="125"/>
      <c r="E559" s="125"/>
      <c r="F559" s="125"/>
      <c r="G559" s="125"/>
      <c r="H559" s="125"/>
      <c r="I559" s="125"/>
      <c r="J559" s="125"/>
      <c r="K559" s="125"/>
      <c r="L559" s="125"/>
      <c r="M559" s="125"/>
      <c r="N559" s="125"/>
      <c r="O559" s="125"/>
      <c r="P559" s="125"/>
      <c r="Q559" s="125"/>
      <c r="R559" s="125"/>
      <c r="S559" s="125"/>
      <c r="T559" s="125"/>
      <c r="U559" s="125"/>
      <c r="V559" s="125"/>
    </row>
    <row r="560" spans="1:22" ht="12">
      <c r="A560" s="125"/>
      <c r="B560" s="125"/>
      <c r="C560" s="125"/>
      <c r="D560" s="125"/>
      <c r="E560" s="125"/>
      <c r="F560" s="125"/>
      <c r="G560" s="125"/>
      <c r="H560" s="125"/>
      <c r="I560" s="125"/>
      <c r="J560" s="125"/>
      <c r="K560" s="125"/>
      <c r="L560" s="125"/>
      <c r="M560" s="125"/>
      <c r="N560" s="125"/>
      <c r="O560" s="125"/>
      <c r="P560" s="125"/>
      <c r="Q560" s="125"/>
      <c r="R560" s="125"/>
      <c r="S560" s="125"/>
      <c r="T560" s="125"/>
      <c r="U560" s="125"/>
      <c r="V560" s="125"/>
    </row>
    <row r="561" spans="1:22" ht="12">
      <c r="A561" s="125"/>
      <c r="B561" s="125"/>
      <c r="C561" s="125"/>
      <c r="D561" s="125"/>
      <c r="E561" s="125"/>
      <c r="F561" s="125"/>
      <c r="G561" s="125"/>
      <c r="H561" s="125"/>
      <c r="I561" s="125"/>
      <c r="J561" s="125"/>
      <c r="K561" s="125"/>
      <c r="L561" s="125"/>
      <c r="M561" s="125"/>
      <c r="N561" s="125"/>
      <c r="O561" s="125"/>
      <c r="P561" s="125"/>
      <c r="Q561" s="125"/>
      <c r="R561" s="125"/>
      <c r="S561" s="125"/>
      <c r="T561" s="125"/>
      <c r="U561" s="125"/>
      <c r="V561" s="125"/>
    </row>
    <row r="562" spans="1:22" ht="12">
      <c r="A562" s="125"/>
      <c r="B562" s="125"/>
      <c r="C562" s="125"/>
      <c r="D562" s="125"/>
      <c r="E562" s="125"/>
      <c r="F562" s="125"/>
      <c r="G562" s="125"/>
      <c r="H562" s="125"/>
      <c r="I562" s="125"/>
      <c r="J562" s="125"/>
      <c r="K562" s="125"/>
      <c r="L562" s="125"/>
      <c r="M562" s="125"/>
      <c r="N562" s="125"/>
      <c r="O562" s="125"/>
      <c r="P562" s="125"/>
      <c r="Q562" s="125"/>
      <c r="R562" s="125"/>
      <c r="S562" s="125"/>
      <c r="T562" s="125"/>
      <c r="U562" s="125"/>
      <c r="V562" s="125"/>
    </row>
    <row r="563" spans="1:22" ht="12">
      <c r="A563" s="125"/>
      <c r="B563" s="125"/>
      <c r="C563" s="125"/>
      <c r="D563" s="125"/>
      <c r="E563" s="125"/>
      <c r="F563" s="125"/>
      <c r="G563" s="125"/>
      <c r="H563" s="125"/>
      <c r="I563" s="125"/>
      <c r="J563" s="125"/>
      <c r="K563" s="125"/>
      <c r="L563" s="125"/>
      <c r="M563" s="125"/>
      <c r="N563" s="125"/>
      <c r="O563" s="125"/>
      <c r="P563" s="125"/>
      <c r="Q563" s="125"/>
      <c r="R563" s="125"/>
      <c r="S563" s="125"/>
      <c r="T563" s="125"/>
      <c r="U563" s="125"/>
      <c r="V563" s="125"/>
    </row>
    <row r="564" spans="1:22" ht="12">
      <c r="A564" s="125"/>
      <c r="B564" s="125"/>
      <c r="C564" s="125"/>
      <c r="D564" s="125"/>
      <c r="E564" s="125"/>
      <c r="F564" s="125"/>
      <c r="G564" s="125"/>
      <c r="H564" s="125"/>
      <c r="I564" s="125"/>
      <c r="J564" s="125"/>
      <c r="K564" s="125"/>
      <c r="L564" s="125"/>
      <c r="M564" s="125"/>
      <c r="N564" s="125"/>
      <c r="O564" s="125"/>
      <c r="P564" s="125"/>
      <c r="Q564" s="125"/>
      <c r="R564" s="125"/>
      <c r="S564" s="125"/>
      <c r="T564" s="125"/>
      <c r="U564" s="125"/>
      <c r="V564" s="125"/>
    </row>
    <row r="565" spans="1:22" ht="12">
      <c r="A565" s="125"/>
      <c r="B565" s="125"/>
      <c r="C565" s="125"/>
      <c r="D565" s="125"/>
      <c r="E565" s="125"/>
      <c r="F565" s="125"/>
      <c r="G565" s="125"/>
      <c r="H565" s="125"/>
      <c r="I565" s="125"/>
      <c r="J565" s="125"/>
      <c r="K565" s="125"/>
      <c r="L565" s="125"/>
      <c r="M565" s="125"/>
      <c r="N565" s="125"/>
      <c r="O565" s="125"/>
      <c r="P565" s="125"/>
      <c r="Q565" s="125"/>
      <c r="R565" s="125"/>
      <c r="S565" s="125"/>
      <c r="T565" s="125"/>
      <c r="U565" s="125"/>
      <c r="V565" s="125"/>
    </row>
    <row r="566" spans="1:22" ht="12">
      <c r="A566" s="125"/>
      <c r="B566" s="125"/>
      <c r="C566" s="125"/>
      <c r="D566" s="125"/>
      <c r="E566" s="125"/>
      <c r="F566" s="125"/>
      <c r="G566" s="125"/>
      <c r="H566" s="125"/>
      <c r="I566" s="125"/>
      <c r="J566" s="125"/>
      <c r="K566" s="125"/>
      <c r="L566" s="125"/>
      <c r="M566" s="125"/>
      <c r="N566" s="125"/>
      <c r="O566" s="125"/>
      <c r="P566" s="125"/>
      <c r="Q566" s="125"/>
      <c r="R566" s="125"/>
      <c r="S566" s="125"/>
      <c r="T566" s="125"/>
      <c r="U566" s="125"/>
      <c r="V566" s="125"/>
    </row>
    <row r="567" spans="1:22" ht="12">
      <c r="A567" s="125"/>
      <c r="B567" s="125"/>
      <c r="C567" s="125"/>
      <c r="D567" s="125"/>
      <c r="E567" s="125"/>
      <c r="F567" s="125"/>
      <c r="G567" s="125"/>
      <c r="H567" s="125"/>
      <c r="I567" s="125"/>
      <c r="J567" s="125"/>
      <c r="K567" s="125"/>
      <c r="L567" s="125"/>
      <c r="M567" s="125"/>
      <c r="N567" s="125"/>
      <c r="O567" s="125"/>
      <c r="P567" s="125"/>
      <c r="Q567" s="125"/>
      <c r="R567" s="125"/>
      <c r="S567" s="125"/>
      <c r="T567" s="125"/>
      <c r="U567" s="125"/>
      <c r="V567" s="125"/>
    </row>
    <row r="568" spans="1:22" ht="12">
      <c r="A568" s="125"/>
      <c r="B568" s="125"/>
      <c r="C568" s="125"/>
      <c r="D568" s="125"/>
      <c r="E568" s="125"/>
      <c r="F568" s="125"/>
      <c r="G568" s="125"/>
      <c r="H568" s="125"/>
      <c r="I568" s="125"/>
      <c r="J568" s="125"/>
      <c r="K568" s="125"/>
      <c r="L568" s="125"/>
      <c r="M568" s="125"/>
      <c r="N568" s="125"/>
      <c r="O568" s="125"/>
      <c r="P568" s="125"/>
      <c r="Q568" s="125"/>
      <c r="R568" s="125"/>
      <c r="S568" s="125"/>
      <c r="T568" s="125"/>
      <c r="U568" s="125"/>
      <c r="V568" s="125"/>
    </row>
    <row r="569" spans="1:22" ht="12">
      <c r="A569" s="125"/>
      <c r="B569" s="125"/>
      <c r="C569" s="125"/>
      <c r="D569" s="125"/>
      <c r="E569" s="125"/>
      <c r="F569" s="125"/>
      <c r="G569" s="125"/>
      <c r="H569" s="125"/>
      <c r="I569" s="125"/>
      <c r="J569" s="125"/>
      <c r="K569" s="125"/>
      <c r="L569" s="125"/>
      <c r="M569" s="125"/>
      <c r="N569" s="125"/>
      <c r="O569" s="125"/>
      <c r="P569" s="125"/>
      <c r="Q569" s="125"/>
      <c r="R569" s="125"/>
      <c r="S569" s="125"/>
      <c r="T569" s="125"/>
      <c r="U569" s="125"/>
      <c r="V569" s="125"/>
    </row>
    <row r="570" spans="1:22" ht="12">
      <c r="A570" s="125"/>
      <c r="B570" s="125"/>
      <c r="C570" s="125"/>
      <c r="D570" s="125"/>
      <c r="E570" s="125"/>
      <c r="F570" s="125"/>
      <c r="G570" s="125"/>
      <c r="H570" s="125"/>
      <c r="I570" s="125"/>
      <c r="J570" s="125"/>
      <c r="K570" s="125"/>
      <c r="L570" s="125"/>
      <c r="M570" s="125"/>
      <c r="N570" s="125"/>
      <c r="O570" s="125"/>
      <c r="P570" s="125"/>
      <c r="Q570" s="125"/>
      <c r="R570" s="125"/>
      <c r="S570" s="125"/>
      <c r="T570" s="125"/>
      <c r="U570" s="125"/>
      <c r="V570" s="125"/>
    </row>
    <row r="571" spans="1:22" ht="12">
      <c r="A571" s="125"/>
      <c r="B571" s="125"/>
      <c r="C571" s="125"/>
      <c r="D571" s="125"/>
      <c r="E571" s="125"/>
      <c r="F571" s="125"/>
      <c r="G571" s="125"/>
      <c r="H571" s="125"/>
      <c r="I571" s="125"/>
      <c r="J571" s="125"/>
      <c r="K571" s="125"/>
      <c r="L571" s="125"/>
      <c r="M571" s="125"/>
      <c r="N571" s="125"/>
      <c r="O571" s="125"/>
      <c r="P571" s="125"/>
      <c r="Q571" s="125"/>
      <c r="R571" s="125"/>
      <c r="S571" s="125"/>
      <c r="T571" s="125"/>
      <c r="U571" s="125"/>
      <c r="V571" s="125"/>
    </row>
    <row r="572" spans="1:22" ht="12">
      <c r="A572" s="125"/>
      <c r="B572" s="125"/>
      <c r="C572" s="125"/>
      <c r="D572" s="125"/>
      <c r="E572" s="125"/>
      <c r="F572" s="125"/>
      <c r="G572" s="125"/>
      <c r="H572" s="125"/>
      <c r="I572" s="125"/>
      <c r="J572" s="125"/>
      <c r="K572" s="125"/>
      <c r="L572" s="125"/>
      <c r="M572" s="125"/>
      <c r="N572" s="125"/>
      <c r="O572" s="125"/>
      <c r="P572" s="125"/>
      <c r="Q572" s="125"/>
      <c r="R572" s="125"/>
      <c r="S572" s="125"/>
      <c r="T572" s="125"/>
      <c r="U572" s="125"/>
      <c r="V572" s="125"/>
    </row>
    <row r="573" spans="1:22" ht="12">
      <c r="A573" s="125"/>
      <c r="B573" s="125"/>
      <c r="C573" s="125"/>
      <c r="D573" s="125"/>
      <c r="E573" s="125"/>
      <c r="F573" s="125"/>
      <c r="G573" s="125"/>
      <c r="H573" s="125"/>
      <c r="I573" s="125"/>
      <c r="J573" s="125"/>
      <c r="K573" s="125"/>
      <c r="L573" s="125"/>
      <c r="M573" s="125"/>
      <c r="N573" s="125"/>
      <c r="O573" s="125"/>
      <c r="P573" s="125"/>
      <c r="Q573" s="125"/>
      <c r="R573" s="125"/>
      <c r="S573" s="125"/>
      <c r="T573" s="125"/>
      <c r="U573" s="125"/>
      <c r="V573" s="125"/>
    </row>
    <row r="574" spans="1:22" ht="12">
      <c r="A574" s="125"/>
      <c r="B574" s="125"/>
      <c r="C574" s="125"/>
      <c r="D574" s="125"/>
      <c r="E574" s="125"/>
      <c r="F574" s="125"/>
      <c r="G574" s="125"/>
      <c r="H574" s="125"/>
      <c r="I574" s="125"/>
      <c r="J574" s="125"/>
      <c r="K574" s="125"/>
      <c r="L574" s="125"/>
      <c r="M574" s="125"/>
      <c r="N574" s="125"/>
      <c r="O574" s="125"/>
      <c r="P574" s="125"/>
      <c r="Q574" s="125"/>
      <c r="R574" s="125"/>
      <c r="S574" s="125"/>
      <c r="T574" s="125"/>
      <c r="U574" s="125"/>
      <c r="V574" s="125"/>
    </row>
    <row r="575" spans="1:22" ht="12">
      <c r="A575" s="125"/>
      <c r="B575" s="125"/>
      <c r="C575" s="125"/>
      <c r="D575" s="125"/>
      <c r="E575" s="125"/>
      <c r="F575" s="125"/>
      <c r="G575" s="125"/>
      <c r="H575" s="125"/>
      <c r="I575" s="125"/>
      <c r="J575" s="125"/>
      <c r="K575" s="125"/>
      <c r="L575" s="125"/>
      <c r="M575" s="125"/>
      <c r="N575" s="125"/>
      <c r="O575" s="125"/>
      <c r="P575" s="125"/>
      <c r="Q575" s="125"/>
      <c r="R575" s="125"/>
      <c r="S575" s="125"/>
      <c r="T575" s="125"/>
      <c r="U575" s="125"/>
      <c r="V575" s="125"/>
    </row>
    <row r="576" spans="1:22" ht="12">
      <c r="A576" s="125"/>
      <c r="B576" s="125"/>
      <c r="C576" s="125"/>
      <c r="D576" s="125"/>
      <c r="E576" s="125"/>
      <c r="F576" s="125"/>
      <c r="G576" s="125"/>
      <c r="H576" s="125"/>
      <c r="I576" s="125"/>
      <c r="J576" s="125"/>
      <c r="K576" s="125"/>
      <c r="L576" s="125"/>
      <c r="M576" s="125"/>
      <c r="N576" s="125"/>
      <c r="O576" s="125"/>
      <c r="P576" s="125"/>
      <c r="Q576" s="125"/>
      <c r="R576" s="125"/>
      <c r="S576" s="125"/>
      <c r="T576" s="125"/>
      <c r="U576" s="125"/>
      <c r="V576" s="125"/>
    </row>
    <row r="577" spans="1:22" ht="12">
      <c r="A577" s="125"/>
      <c r="B577" s="125"/>
      <c r="C577" s="125"/>
      <c r="D577" s="125"/>
      <c r="E577" s="125"/>
      <c r="F577" s="125"/>
      <c r="G577" s="125"/>
      <c r="H577" s="125"/>
      <c r="I577" s="125"/>
      <c r="J577" s="125"/>
      <c r="K577" s="125"/>
      <c r="L577" s="125"/>
      <c r="M577" s="125"/>
      <c r="N577" s="125"/>
      <c r="O577" s="125"/>
      <c r="P577" s="125"/>
      <c r="Q577" s="125"/>
      <c r="R577" s="125"/>
      <c r="S577" s="125"/>
      <c r="T577" s="125"/>
      <c r="U577" s="125"/>
      <c r="V577" s="125"/>
    </row>
    <row r="578" spans="1:22" ht="12">
      <c r="A578" s="125"/>
      <c r="B578" s="125"/>
      <c r="C578" s="125"/>
      <c r="D578" s="125"/>
      <c r="E578" s="125"/>
      <c r="F578" s="125"/>
      <c r="G578" s="125"/>
      <c r="H578" s="125"/>
      <c r="I578" s="125"/>
      <c r="J578" s="125"/>
      <c r="K578" s="125"/>
      <c r="L578" s="125"/>
      <c r="M578" s="125"/>
      <c r="N578" s="125"/>
      <c r="O578" s="125"/>
      <c r="P578" s="125"/>
      <c r="Q578" s="125"/>
      <c r="R578" s="125"/>
      <c r="S578" s="125"/>
      <c r="T578" s="125"/>
      <c r="U578" s="125"/>
      <c r="V578" s="125"/>
    </row>
    <row r="579" spans="1:22" ht="12">
      <c r="A579" s="125"/>
      <c r="B579" s="125"/>
      <c r="C579" s="125"/>
      <c r="D579" s="125"/>
      <c r="E579" s="125"/>
      <c r="F579" s="125"/>
      <c r="G579" s="125"/>
      <c r="H579" s="125"/>
      <c r="I579" s="125"/>
      <c r="J579" s="125"/>
      <c r="K579" s="125"/>
      <c r="L579" s="125"/>
      <c r="M579" s="125"/>
      <c r="N579" s="125"/>
      <c r="O579" s="125"/>
      <c r="P579" s="125"/>
      <c r="Q579" s="125"/>
      <c r="R579" s="125"/>
      <c r="S579" s="125"/>
      <c r="T579" s="125"/>
      <c r="U579" s="125"/>
      <c r="V579" s="125"/>
    </row>
    <row r="580" spans="1:22" ht="12">
      <c r="A580" s="125"/>
      <c r="B580" s="125"/>
      <c r="C580" s="125"/>
      <c r="D580" s="125"/>
      <c r="E580" s="125"/>
      <c r="F580" s="125"/>
      <c r="G580" s="125"/>
      <c r="H580" s="125"/>
      <c r="I580" s="125"/>
      <c r="J580" s="125"/>
      <c r="K580" s="125"/>
      <c r="L580" s="125"/>
      <c r="M580" s="125"/>
      <c r="N580" s="125"/>
      <c r="O580" s="125"/>
      <c r="P580" s="125"/>
      <c r="Q580" s="125"/>
      <c r="R580" s="125"/>
      <c r="S580" s="125"/>
      <c r="T580" s="125"/>
      <c r="U580" s="125"/>
      <c r="V580" s="125"/>
    </row>
    <row r="581" spans="1:22" ht="12">
      <c r="A581" s="125"/>
      <c r="B581" s="125"/>
      <c r="C581" s="125"/>
      <c r="D581" s="125"/>
      <c r="E581" s="125"/>
      <c r="F581" s="125"/>
      <c r="G581" s="125"/>
      <c r="H581" s="125"/>
      <c r="I581" s="125"/>
      <c r="J581" s="125"/>
      <c r="K581" s="125"/>
      <c r="L581" s="125"/>
      <c r="M581" s="125"/>
      <c r="N581" s="125"/>
      <c r="O581" s="125"/>
      <c r="P581" s="125"/>
      <c r="Q581" s="125"/>
      <c r="R581" s="125"/>
      <c r="S581" s="125"/>
      <c r="T581" s="125"/>
      <c r="U581" s="125"/>
      <c r="V581" s="125"/>
    </row>
    <row r="582" spans="1:22" ht="12">
      <c r="A582" s="125"/>
      <c r="B582" s="125"/>
      <c r="C582" s="125"/>
      <c r="D582" s="125"/>
      <c r="E582" s="125"/>
      <c r="F582" s="125"/>
      <c r="G582" s="125"/>
      <c r="H582" s="125"/>
      <c r="I582" s="125"/>
      <c r="J582" s="125"/>
      <c r="K582" s="125"/>
      <c r="L582" s="125"/>
      <c r="M582" s="125"/>
      <c r="N582" s="125"/>
      <c r="O582" s="125"/>
      <c r="P582" s="125"/>
      <c r="Q582" s="125"/>
      <c r="R582" s="125"/>
      <c r="S582" s="125"/>
      <c r="T582" s="125"/>
      <c r="U582" s="125"/>
      <c r="V582" s="125"/>
    </row>
    <row r="583" spans="1:22" ht="12">
      <c r="A583" s="125"/>
      <c r="B583" s="125"/>
      <c r="C583" s="125"/>
      <c r="D583" s="125"/>
      <c r="E583" s="125"/>
      <c r="F583" s="125"/>
      <c r="G583" s="125"/>
      <c r="H583" s="125"/>
      <c r="I583" s="125"/>
      <c r="J583" s="125"/>
      <c r="K583" s="125"/>
      <c r="L583" s="125"/>
      <c r="M583" s="125"/>
      <c r="N583" s="125"/>
      <c r="O583" s="125"/>
      <c r="P583" s="125"/>
      <c r="Q583" s="125"/>
      <c r="R583" s="125"/>
      <c r="S583" s="125"/>
      <c r="T583" s="125"/>
      <c r="U583" s="125"/>
      <c r="V583" s="125"/>
    </row>
    <row r="584" spans="1:22" ht="12">
      <c r="A584" s="125"/>
      <c r="B584" s="125"/>
      <c r="C584" s="125"/>
      <c r="D584" s="125"/>
      <c r="E584" s="125"/>
      <c r="F584" s="125"/>
      <c r="G584" s="125"/>
      <c r="H584" s="125"/>
      <c r="I584" s="125"/>
      <c r="J584" s="125"/>
      <c r="K584" s="125"/>
      <c r="L584" s="125"/>
      <c r="M584" s="125"/>
      <c r="N584" s="125"/>
      <c r="O584" s="125"/>
      <c r="P584" s="125"/>
      <c r="Q584" s="125"/>
      <c r="R584" s="125"/>
      <c r="S584" s="125"/>
      <c r="T584" s="125"/>
      <c r="U584" s="125"/>
      <c r="V584" s="125"/>
    </row>
    <row r="585" spans="1:22" ht="12">
      <c r="A585" s="125"/>
      <c r="B585" s="125"/>
      <c r="C585" s="125"/>
      <c r="D585" s="125"/>
      <c r="E585" s="125"/>
      <c r="F585" s="125"/>
      <c r="G585" s="125"/>
      <c r="H585" s="125"/>
      <c r="I585" s="125"/>
      <c r="J585" s="125"/>
      <c r="K585" s="125"/>
      <c r="L585" s="125"/>
      <c r="M585" s="125"/>
      <c r="N585" s="125"/>
      <c r="O585" s="125"/>
      <c r="P585" s="125"/>
      <c r="Q585" s="125"/>
      <c r="R585" s="125"/>
      <c r="S585" s="125"/>
      <c r="T585" s="125"/>
      <c r="U585" s="125"/>
      <c r="V585" s="125"/>
    </row>
    <row r="586" spans="1:22" ht="12">
      <c r="A586" s="125"/>
      <c r="B586" s="125"/>
      <c r="C586" s="125"/>
      <c r="D586" s="125"/>
      <c r="E586" s="125"/>
      <c r="F586" s="125"/>
      <c r="G586" s="125"/>
      <c r="H586" s="125"/>
      <c r="I586" s="125"/>
      <c r="J586" s="125"/>
      <c r="K586" s="125"/>
      <c r="L586" s="125"/>
      <c r="M586" s="125"/>
      <c r="N586" s="125"/>
      <c r="O586" s="125"/>
      <c r="P586" s="125"/>
      <c r="Q586" s="125"/>
      <c r="R586" s="125"/>
      <c r="S586" s="125"/>
      <c r="T586" s="125"/>
      <c r="U586" s="125"/>
      <c r="V586" s="125"/>
    </row>
    <row r="587" spans="1:22" ht="12">
      <c r="A587" s="125"/>
      <c r="B587" s="125"/>
      <c r="C587" s="125"/>
      <c r="D587" s="125"/>
      <c r="E587" s="125"/>
      <c r="F587" s="125"/>
      <c r="G587" s="125"/>
      <c r="H587" s="125"/>
      <c r="I587" s="125"/>
      <c r="J587" s="125"/>
      <c r="K587" s="125"/>
      <c r="L587" s="125"/>
      <c r="M587" s="125"/>
      <c r="N587" s="125"/>
      <c r="O587" s="125"/>
      <c r="P587" s="125"/>
      <c r="Q587" s="125"/>
      <c r="R587" s="125"/>
      <c r="S587" s="125"/>
      <c r="T587" s="125"/>
      <c r="U587" s="125"/>
      <c r="V587" s="125"/>
    </row>
    <row r="588" spans="1:22" ht="12">
      <c r="A588" s="125"/>
      <c r="B588" s="125"/>
      <c r="C588" s="125"/>
      <c r="D588" s="125"/>
      <c r="E588" s="125"/>
      <c r="F588" s="125"/>
      <c r="G588" s="125"/>
      <c r="H588" s="125"/>
      <c r="I588" s="125"/>
      <c r="J588" s="125"/>
      <c r="K588" s="125"/>
      <c r="L588" s="125"/>
      <c r="M588" s="125"/>
      <c r="N588" s="125"/>
      <c r="O588" s="125"/>
      <c r="P588" s="125"/>
      <c r="Q588" s="125"/>
      <c r="R588" s="125"/>
      <c r="S588" s="125"/>
      <c r="T588" s="125"/>
      <c r="U588" s="125"/>
      <c r="V588" s="125"/>
    </row>
    <row r="589" spans="1:22" ht="12">
      <c r="A589" s="125"/>
      <c r="B589" s="125"/>
      <c r="C589" s="125"/>
      <c r="D589" s="125"/>
      <c r="E589" s="125"/>
      <c r="F589" s="125"/>
      <c r="G589" s="125"/>
      <c r="H589" s="125"/>
      <c r="I589" s="125"/>
      <c r="J589" s="125"/>
      <c r="K589" s="125"/>
      <c r="L589" s="125"/>
      <c r="M589" s="125"/>
      <c r="N589" s="125"/>
      <c r="O589" s="125"/>
      <c r="P589" s="125"/>
      <c r="Q589" s="125"/>
      <c r="R589" s="125"/>
      <c r="S589" s="125"/>
      <c r="T589" s="125"/>
      <c r="U589" s="125"/>
      <c r="V589" s="125"/>
    </row>
    <row r="590" spans="1:22" ht="12">
      <c r="A590" s="125"/>
      <c r="B590" s="125"/>
      <c r="C590" s="125"/>
      <c r="D590" s="125"/>
      <c r="E590" s="125"/>
      <c r="F590" s="125"/>
      <c r="G590" s="125"/>
      <c r="H590" s="125"/>
      <c r="I590" s="125"/>
      <c r="J590" s="125"/>
      <c r="K590" s="125"/>
      <c r="L590" s="125"/>
      <c r="M590" s="125"/>
      <c r="N590" s="125"/>
      <c r="O590" s="125"/>
      <c r="P590" s="125"/>
      <c r="Q590" s="125"/>
      <c r="R590" s="125"/>
      <c r="S590" s="125"/>
      <c r="T590" s="125"/>
      <c r="U590" s="125"/>
      <c r="V590" s="125"/>
    </row>
    <row r="591" spans="1:22" ht="12">
      <c r="A591" s="125"/>
      <c r="B591" s="125"/>
      <c r="C591" s="125"/>
      <c r="D591" s="125"/>
      <c r="E591" s="125"/>
      <c r="F591" s="125"/>
      <c r="G591" s="125"/>
      <c r="H591" s="125"/>
      <c r="I591" s="125"/>
      <c r="J591" s="125"/>
      <c r="K591" s="125"/>
      <c r="L591" s="125"/>
      <c r="M591" s="125"/>
      <c r="N591" s="125"/>
      <c r="O591" s="125"/>
      <c r="P591" s="125"/>
      <c r="Q591" s="125"/>
      <c r="R591" s="125"/>
      <c r="S591" s="125"/>
      <c r="T591" s="125"/>
      <c r="U591" s="125"/>
      <c r="V591" s="125"/>
    </row>
    <row r="592" spans="1:22" ht="12">
      <c r="A592" s="125"/>
      <c r="B592" s="125"/>
      <c r="C592" s="125"/>
      <c r="D592" s="125"/>
      <c r="E592" s="125"/>
      <c r="F592" s="125"/>
      <c r="G592" s="125"/>
      <c r="H592" s="125"/>
      <c r="I592" s="125"/>
      <c r="J592" s="125"/>
      <c r="K592" s="125"/>
      <c r="L592" s="125"/>
      <c r="M592" s="125"/>
      <c r="N592" s="125"/>
      <c r="O592" s="125"/>
      <c r="P592" s="125"/>
      <c r="Q592" s="125"/>
      <c r="R592" s="125"/>
      <c r="S592" s="125"/>
      <c r="T592" s="125"/>
      <c r="U592" s="125"/>
      <c r="V592" s="125"/>
    </row>
    <row r="593" spans="1:22" ht="12">
      <c r="A593" s="125"/>
      <c r="B593" s="125"/>
      <c r="C593" s="125"/>
      <c r="D593" s="125"/>
      <c r="E593" s="125"/>
      <c r="F593" s="125"/>
      <c r="G593" s="125"/>
      <c r="H593" s="125"/>
      <c r="I593" s="125"/>
      <c r="J593" s="125"/>
      <c r="K593" s="125"/>
      <c r="L593" s="125"/>
      <c r="M593" s="125"/>
      <c r="N593" s="125"/>
      <c r="O593" s="125"/>
      <c r="P593" s="125"/>
      <c r="Q593" s="125"/>
      <c r="R593" s="125"/>
      <c r="S593" s="125"/>
      <c r="T593" s="125"/>
      <c r="U593" s="125"/>
      <c r="V593" s="125"/>
    </row>
    <row r="594" spans="1:22" ht="12">
      <c r="A594" s="125"/>
      <c r="B594" s="125"/>
      <c r="C594" s="125"/>
      <c r="D594" s="125"/>
      <c r="E594" s="125"/>
      <c r="F594" s="125"/>
      <c r="G594" s="125"/>
      <c r="H594" s="125"/>
      <c r="I594" s="125"/>
      <c r="J594" s="125"/>
      <c r="K594" s="125"/>
      <c r="L594" s="125"/>
      <c r="M594" s="125"/>
      <c r="N594" s="125"/>
      <c r="O594" s="125"/>
      <c r="P594" s="125"/>
      <c r="Q594" s="125"/>
      <c r="R594" s="125"/>
      <c r="S594" s="125"/>
      <c r="T594" s="125"/>
      <c r="U594" s="125"/>
      <c r="V594" s="125"/>
    </row>
    <row r="595" spans="1:22" ht="12">
      <c r="A595" s="125"/>
      <c r="B595" s="125"/>
      <c r="C595" s="125"/>
      <c r="D595" s="125"/>
      <c r="E595" s="125"/>
      <c r="F595" s="125"/>
      <c r="G595" s="125"/>
      <c r="H595" s="125"/>
      <c r="I595" s="125"/>
      <c r="J595" s="125"/>
      <c r="K595" s="125"/>
      <c r="L595" s="125"/>
      <c r="M595" s="125"/>
      <c r="N595" s="125"/>
      <c r="O595" s="125"/>
      <c r="P595" s="125"/>
      <c r="Q595" s="125"/>
      <c r="R595" s="125"/>
      <c r="S595" s="125"/>
      <c r="T595" s="125"/>
      <c r="U595" s="125"/>
      <c r="V595" s="125"/>
    </row>
    <row r="596" spans="1:22" ht="12">
      <c r="A596" s="125"/>
      <c r="B596" s="125"/>
      <c r="C596" s="125"/>
      <c r="D596" s="125"/>
      <c r="E596" s="125"/>
      <c r="F596" s="125"/>
      <c r="G596" s="125"/>
      <c r="H596" s="125"/>
      <c r="I596" s="125"/>
      <c r="J596" s="125"/>
      <c r="K596" s="125"/>
      <c r="L596" s="125"/>
      <c r="M596" s="125"/>
      <c r="N596" s="125"/>
      <c r="O596" s="125"/>
      <c r="P596" s="125"/>
      <c r="Q596" s="125"/>
      <c r="R596" s="125"/>
      <c r="S596" s="125"/>
      <c r="T596" s="125"/>
      <c r="U596" s="125"/>
      <c r="V596" s="125"/>
    </row>
    <row r="597" spans="1:22" ht="12">
      <c r="A597" s="125"/>
      <c r="B597" s="125"/>
      <c r="C597" s="125"/>
      <c r="D597" s="125"/>
      <c r="E597" s="125"/>
      <c r="F597" s="125"/>
      <c r="G597" s="125"/>
      <c r="H597" s="125"/>
      <c r="I597" s="125"/>
      <c r="J597" s="125"/>
      <c r="K597" s="125"/>
      <c r="L597" s="125"/>
      <c r="M597" s="125"/>
      <c r="N597" s="125"/>
      <c r="O597" s="125"/>
      <c r="P597" s="125"/>
      <c r="Q597" s="125"/>
      <c r="R597" s="125"/>
      <c r="S597" s="125"/>
      <c r="T597" s="125"/>
      <c r="U597" s="125"/>
      <c r="V597" s="125"/>
    </row>
    <row r="598" spans="1:22" ht="12">
      <c r="A598" s="125"/>
      <c r="B598" s="125"/>
      <c r="C598" s="125"/>
      <c r="D598" s="125"/>
      <c r="E598" s="125"/>
      <c r="F598" s="125"/>
      <c r="G598" s="125"/>
      <c r="H598" s="125"/>
      <c r="I598" s="125"/>
      <c r="J598" s="125"/>
      <c r="K598" s="125"/>
      <c r="L598" s="125"/>
      <c r="M598" s="125"/>
      <c r="N598" s="125"/>
      <c r="O598" s="125"/>
      <c r="P598" s="125"/>
      <c r="Q598" s="125"/>
      <c r="R598" s="125"/>
      <c r="S598" s="125"/>
      <c r="T598" s="125"/>
      <c r="U598" s="125"/>
      <c r="V598" s="125"/>
    </row>
    <row r="599" spans="1:22" ht="12">
      <c r="A599" s="125"/>
      <c r="B599" s="125"/>
      <c r="C599" s="125"/>
      <c r="D599" s="125"/>
      <c r="E599" s="125"/>
      <c r="F599" s="125"/>
      <c r="G599" s="125"/>
      <c r="H599" s="125"/>
      <c r="I599" s="125"/>
      <c r="J599" s="125"/>
      <c r="K599" s="125"/>
      <c r="L599" s="125"/>
      <c r="M599" s="125"/>
      <c r="N599" s="125"/>
      <c r="O599" s="125"/>
      <c r="P599" s="125"/>
      <c r="Q599" s="125"/>
      <c r="R599" s="125"/>
      <c r="S599" s="125"/>
      <c r="T599" s="125"/>
      <c r="U599" s="125"/>
      <c r="V599" s="125"/>
    </row>
    <row r="600" spans="1:22" ht="12">
      <c r="A600" s="125"/>
      <c r="B600" s="125"/>
      <c r="C600" s="125"/>
      <c r="D600" s="125"/>
      <c r="E600" s="125"/>
      <c r="F600" s="125"/>
      <c r="G600" s="125"/>
      <c r="H600" s="125"/>
      <c r="I600" s="125"/>
      <c r="J600" s="125"/>
      <c r="K600" s="125"/>
      <c r="L600" s="125"/>
      <c r="M600" s="125"/>
      <c r="N600" s="125"/>
      <c r="O600" s="125"/>
      <c r="P600" s="125"/>
      <c r="Q600" s="125"/>
      <c r="R600" s="125"/>
      <c r="S600" s="125"/>
      <c r="T600" s="125"/>
      <c r="U600" s="125"/>
      <c r="V600" s="125"/>
    </row>
    <row r="601" spans="1:22" ht="12">
      <c r="A601" s="125"/>
      <c r="B601" s="125"/>
      <c r="C601" s="125"/>
      <c r="D601" s="125"/>
      <c r="E601" s="125"/>
      <c r="F601" s="125"/>
      <c r="G601" s="125"/>
      <c r="H601" s="125"/>
      <c r="I601" s="125"/>
      <c r="J601" s="125"/>
      <c r="K601" s="125"/>
      <c r="L601" s="125"/>
      <c r="M601" s="125"/>
      <c r="N601" s="125"/>
      <c r="O601" s="125"/>
      <c r="P601" s="125"/>
      <c r="Q601" s="125"/>
      <c r="R601" s="125"/>
      <c r="S601" s="125"/>
      <c r="T601" s="125"/>
      <c r="U601" s="125"/>
      <c r="V601" s="125"/>
    </row>
    <row r="602" spans="1:22" ht="12">
      <c r="A602" s="125"/>
      <c r="B602" s="125"/>
      <c r="C602" s="125"/>
      <c r="D602" s="125"/>
      <c r="E602" s="125"/>
      <c r="F602" s="125"/>
      <c r="G602" s="125"/>
      <c r="H602" s="125"/>
      <c r="I602" s="125"/>
      <c r="J602" s="125"/>
      <c r="K602" s="125"/>
      <c r="L602" s="125"/>
      <c r="M602" s="125"/>
      <c r="N602" s="125"/>
      <c r="O602" s="125"/>
      <c r="P602" s="125"/>
      <c r="Q602" s="125"/>
      <c r="R602" s="125"/>
      <c r="S602" s="125"/>
      <c r="T602" s="125"/>
      <c r="U602" s="125"/>
      <c r="V602" s="125"/>
    </row>
    <row r="603" spans="1:22" ht="12">
      <c r="A603" s="125"/>
      <c r="B603" s="125"/>
      <c r="C603" s="125"/>
      <c r="D603" s="125"/>
      <c r="E603" s="125"/>
      <c r="F603" s="125"/>
      <c r="G603" s="125"/>
      <c r="H603" s="125"/>
      <c r="I603" s="125"/>
      <c r="J603" s="125"/>
      <c r="K603" s="125"/>
      <c r="L603" s="125"/>
      <c r="M603" s="125"/>
      <c r="N603" s="125"/>
      <c r="O603" s="125"/>
      <c r="P603" s="125"/>
      <c r="Q603" s="125"/>
      <c r="R603" s="125"/>
      <c r="S603" s="125"/>
      <c r="T603" s="125"/>
      <c r="U603" s="125"/>
      <c r="V603" s="125"/>
    </row>
    <row r="604" spans="1:22" ht="12">
      <c r="A604" s="125"/>
      <c r="B604" s="125"/>
      <c r="C604" s="125"/>
      <c r="D604" s="125"/>
      <c r="E604" s="125"/>
      <c r="F604" s="125"/>
      <c r="G604" s="125"/>
      <c r="H604" s="125"/>
      <c r="I604" s="125"/>
      <c r="J604" s="125"/>
      <c r="K604" s="125"/>
      <c r="L604" s="125"/>
      <c r="M604" s="125"/>
      <c r="N604" s="125"/>
      <c r="O604" s="125"/>
      <c r="P604" s="125"/>
      <c r="Q604" s="125"/>
      <c r="R604" s="125"/>
      <c r="S604" s="125"/>
      <c r="T604" s="125"/>
      <c r="U604" s="125"/>
      <c r="V604" s="125"/>
    </row>
    <row r="605" spans="1:22" ht="12">
      <c r="A605" s="125"/>
      <c r="B605" s="125"/>
      <c r="C605" s="125"/>
      <c r="D605" s="125"/>
      <c r="E605" s="125"/>
      <c r="F605" s="125"/>
      <c r="G605" s="125"/>
      <c r="H605" s="125"/>
      <c r="I605" s="125"/>
      <c r="J605" s="125"/>
      <c r="K605" s="125"/>
      <c r="L605" s="125"/>
      <c r="M605" s="125"/>
      <c r="N605" s="125"/>
      <c r="O605" s="125"/>
      <c r="P605" s="125"/>
      <c r="Q605" s="125"/>
      <c r="R605" s="125"/>
      <c r="S605" s="125"/>
      <c r="T605" s="125"/>
      <c r="U605" s="125"/>
      <c r="V605" s="125"/>
    </row>
    <row r="606" spans="1:22" ht="12">
      <c r="A606" s="125"/>
      <c r="B606" s="125"/>
      <c r="C606" s="125"/>
      <c r="D606" s="125"/>
      <c r="E606" s="125"/>
      <c r="F606" s="125"/>
      <c r="G606" s="125"/>
      <c r="H606" s="125"/>
      <c r="I606" s="125"/>
      <c r="J606" s="125"/>
      <c r="K606" s="125"/>
      <c r="L606" s="125"/>
      <c r="M606" s="125"/>
      <c r="N606" s="125"/>
      <c r="O606" s="125"/>
      <c r="P606" s="125"/>
      <c r="Q606" s="125"/>
      <c r="R606" s="125"/>
      <c r="S606" s="125"/>
      <c r="T606" s="125"/>
      <c r="U606" s="125"/>
      <c r="V606" s="125"/>
    </row>
    <row r="607" spans="1:22" ht="12">
      <c r="A607" s="125"/>
      <c r="B607" s="125"/>
      <c r="C607" s="125"/>
      <c r="D607" s="125"/>
      <c r="E607" s="125"/>
      <c r="F607" s="125"/>
      <c r="G607" s="125"/>
      <c r="H607" s="125"/>
      <c r="I607" s="125"/>
      <c r="J607" s="125"/>
      <c r="K607" s="125"/>
      <c r="L607" s="125"/>
      <c r="M607" s="125"/>
      <c r="N607" s="125"/>
      <c r="O607" s="125"/>
      <c r="P607" s="125"/>
      <c r="Q607" s="125"/>
      <c r="R607" s="125"/>
      <c r="S607" s="125"/>
      <c r="T607" s="125"/>
      <c r="U607" s="125"/>
      <c r="V607" s="125"/>
    </row>
    <row r="608" spans="1:22" ht="12">
      <c r="A608" s="125"/>
      <c r="B608" s="125"/>
      <c r="C608" s="125"/>
      <c r="D608" s="125"/>
      <c r="E608" s="125"/>
      <c r="F608" s="125"/>
      <c r="G608" s="125"/>
      <c r="H608" s="125"/>
      <c r="I608" s="125"/>
      <c r="J608" s="125"/>
      <c r="K608" s="125"/>
      <c r="L608" s="125"/>
      <c r="M608" s="125"/>
      <c r="N608" s="125"/>
      <c r="O608" s="125"/>
      <c r="P608" s="125"/>
      <c r="Q608" s="125"/>
      <c r="R608" s="125"/>
      <c r="S608" s="125"/>
      <c r="T608" s="125"/>
      <c r="U608" s="125"/>
      <c r="V608" s="125"/>
    </row>
    <row r="609" spans="1:22" ht="12">
      <c r="A609" s="125"/>
      <c r="B609" s="125"/>
      <c r="C609" s="125"/>
      <c r="D609" s="125"/>
      <c r="E609" s="125"/>
      <c r="F609" s="125"/>
      <c r="G609" s="125"/>
      <c r="H609" s="125"/>
      <c r="I609" s="125"/>
      <c r="J609" s="125"/>
      <c r="K609" s="125"/>
      <c r="L609" s="125"/>
      <c r="M609" s="125"/>
      <c r="N609" s="125"/>
      <c r="O609" s="125"/>
      <c r="P609" s="125"/>
      <c r="Q609" s="125"/>
      <c r="R609" s="125"/>
      <c r="S609" s="125"/>
      <c r="T609" s="125"/>
      <c r="U609" s="125"/>
      <c r="V609" s="125"/>
    </row>
    <row r="610" spans="1:22" ht="12">
      <c r="A610" s="125"/>
      <c r="B610" s="125"/>
      <c r="C610" s="125"/>
      <c r="D610" s="125"/>
      <c r="E610" s="125"/>
      <c r="F610" s="125"/>
      <c r="G610" s="125"/>
      <c r="H610" s="125"/>
      <c r="I610" s="125"/>
      <c r="J610" s="125"/>
      <c r="K610" s="125"/>
      <c r="L610" s="125"/>
      <c r="M610" s="125"/>
      <c r="N610" s="125"/>
      <c r="O610" s="125"/>
      <c r="P610" s="125"/>
      <c r="Q610" s="125"/>
      <c r="R610" s="125"/>
      <c r="S610" s="125"/>
      <c r="T610" s="125"/>
      <c r="U610" s="125"/>
      <c r="V610" s="125"/>
    </row>
    <row r="611" spans="1:22" ht="12">
      <c r="A611" s="125"/>
      <c r="B611" s="125"/>
      <c r="C611" s="125"/>
      <c r="D611" s="125"/>
      <c r="E611" s="125"/>
      <c r="F611" s="125"/>
      <c r="G611" s="125"/>
      <c r="H611" s="125"/>
      <c r="I611" s="125"/>
      <c r="J611" s="125"/>
      <c r="K611" s="125"/>
      <c r="L611" s="125"/>
      <c r="M611" s="125"/>
      <c r="N611" s="125"/>
      <c r="O611" s="125"/>
      <c r="P611" s="125"/>
      <c r="Q611" s="125"/>
      <c r="R611" s="125"/>
      <c r="S611" s="125"/>
      <c r="T611" s="125"/>
      <c r="U611" s="125"/>
      <c r="V611" s="125"/>
    </row>
    <row r="612" spans="1:22" ht="12">
      <c r="A612" s="125"/>
      <c r="B612" s="125"/>
      <c r="C612" s="125"/>
      <c r="D612" s="125"/>
      <c r="E612" s="125"/>
      <c r="F612" s="125"/>
      <c r="G612" s="125"/>
      <c r="H612" s="125"/>
      <c r="I612" s="125"/>
      <c r="J612" s="125"/>
      <c r="K612" s="125"/>
      <c r="L612" s="125"/>
      <c r="M612" s="125"/>
      <c r="N612" s="125"/>
      <c r="O612" s="125"/>
      <c r="P612" s="125"/>
      <c r="Q612" s="125"/>
      <c r="R612" s="125"/>
      <c r="S612" s="125"/>
      <c r="T612" s="125"/>
      <c r="U612" s="125"/>
      <c r="V612" s="125"/>
    </row>
    <row r="613" spans="1:22" ht="12">
      <c r="A613" s="125"/>
      <c r="B613" s="125"/>
      <c r="C613" s="125"/>
      <c r="D613" s="125"/>
      <c r="E613" s="125"/>
      <c r="F613" s="125"/>
      <c r="G613" s="125"/>
      <c r="H613" s="125"/>
      <c r="I613" s="125"/>
      <c r="J613" s="125"/>
      <c r="K613" s="125"/>
      <c r="L613" s="125"/>
      <c r="M613" s="125"/>
      <c r="N613" s="125"/>
      <c r="O613" s="125"/>
      <c r="P613" s="125"/>
      <c r="Q613" s="125"/>
      <c r="R613" s="125"/>
      <c r="S613" s="125"/>
      <c r="T613" s="125"/>
      <c r="U613" s="125"/>
      <c r="V613" s="125"/>
    </row>
    <row r="614" spans="1:22" ht="12">
      <c r="A614" s="125"/>
      <c r="B614" s="125"/>
      <c r="C614" s="125"/>
      <c r="D614" s="125"/>
      <c r="E614" s="125"/>
      <c r="F614" s="125"/>
      <c r="G614" s="125"/>
      <c r="H614" s="125"/>
      <c r="I614" s="125"/>
      <c r="J614" s="125"/>
      <c r="K614" s="125"/>
      <c r="L614" s="125"/>
      <c r="M614" s="125"/>
      <c r="N614" s="125"/>
      <c r="O614" s="125"/>
      <c r="P614" s="125"/>
      <c r="Q614" s="125"/>
      <c r="R614" s="125"/>
      <c r="S614" s="125"/>
      <c r="T614" s="125"/>
      <c r="U614" s="125"/>
      <c r="V614" s="125"/>
    </row>
    <row r="615" spans="1:22" ht="12">
      <c r="A615" s="125"/>
      <c r="B615" s="125"/>
      <c r="C615" s="125"/>
      <c r="D615" s="125"/>
      <c r="E615" s="125"/>
      <c r="F615" s="125"/>
      <c r="G615" s="125"/>
      <c r="H615" s="125"/>
      <c r="I615" s="125"/>
      <c r="J615" s="125"/>
      <c r="K615" s="125"/>
      <c r="L615" s="125"/>
      <c r="M615" s="125"/>
      <c r="N615" s="125"/>
      <c r="O615" s="125"/>
      <c r="P615" s="125"/>
      <c r="Q615" s="125"/>
      <c r="R615" s="125"/>
      <c r="S615" s="125"/>
      <c r="T615" s="125"/>
      <c r="U615" s="125"/>
      <c r="V615" s="125"/>
    </row>
    <row r="616" spans="1:22" ht="12">
      <c r="A616" s="125"/>
      <c r="B616" s="125"/>
      <c r="C616" s="125"/>
      <c r="D616" s="125"/>
      <c r="E616" s="125"/>
      <c r="F616" s="125"/>
      <c r="G616" s="125"/>
      <c r="H616" s="125"/>
      <c r="I616" s="125"/>
      <c r="J616" s="125"/>
      <c r="K616" s="125"/>
      <c r="L616" s="125"/>
      <c r="M616" s="125"/>
      <c r="N616" s="125"/>
      <c r="O616" s="125"/>
      <c r="P616" s="125"/>
      <c r="Q616" s="125"/>
      <c r="R616" s="125"/>
      <c r="S616" s="125"/>
      <c r="T616" s="125"/>
      <c r="U616" s="125"/>
      <c r="V616" s="125"/>
    </row>
    <row r="617" spans="1:22" ht="12">
      <c r="A617" s="125"/>
      <c r="B617" s="125"/>
      <c r="C617" s="125"/>
      <c r="D617" s="125"/>
      <c r="E617" s="125"/>
      <c r="F617" s="125"/>
      <c r="G617" s="125"/>
      <c r="H617" s="125"/>
      <c r="I617" s="125"/>
      <c r="J617" s="125"/>
      <c r="K617" s="125"/>
      <c r="L617" s="125"/>
      <c r="M617" s="125"/>
      <c r="N617" s="125"/>
      <c r="O617" s="125"/>
      <c r="P617" s="125"/>
      <c r="Q617" s="125"/>
      <c r="R617" s="125"/>
      <c r="S617" s="125"/>
      <c r="T617" s="125"/>
      <c r="U617" s="125"/>
      <c r="V617" s="125"/>
    </row>
    <row r="618" spans="1:22" ht="12">
      <c r="A618" s="125"/>
      <c r="B618" s="125"/>
      <c r="C618" s="125"/>
      <c r="D618" s="125"/>
      <c r="E618" s="125"/>
      <c r="F618" s="125"/>
      <c r="G618" s="125"/>
      <c r="H618" s="125"/>
      <c r="I618" s="125"/>
      <c r="J618" s="125"/>
      <c r="K618" s="125"/>
      <c r="L618" s="125"/>
      <c r="M618" s="125"/>
      <c r="N618" s="125"/>
      <c r="O618" s="125"/>
      <c r="P618" s="125"/>
      <c r="Q618" s="125"/>
      <c r="R618" s="125"/>
      <c r="S618" s="125"/>
      <c r="T618" s="125"/>
      <c r="U618" s="125"/>
      <c r="V618" s="125"/>
    </row>
    <row r="619" spans="1:22" ht="12">
      <c r="A619" s="125"/>
      <c r="B619" s="125"/>
      <c r="C619" s="125"/>
      <c r="D619" s="125"/>
      <c r="E619" s="125"/>
      <c r="F619" s="125"/>
      <c r="G619" s="125"/>
      <c r="H619" s="125"/>
      <c r="I619" s="125"/>
      <c r="J619" s="125"/>
      <c r="K619" s="125"/>
      <c r="L619" s="125"/>
      <c r="M619" s="125"/>
      <c r="N619" s="125"/>
      <c r="O619" s="125"/>
      <c r="P619" s="125"/>
      <c r="Q619" s="125"/>
      <c r="R619" s="125"/>
      <c r="S619" s="125"/>
      <c r="T619" s="125"/>
      <c r="U619" s="125"/>
      <c r="V619" s="125"/>
    </row>
    <row r="620" spans="1:22" ht="12">
      <c r="A620" s="125"/>
      <c r="B620" s="125"/>
      <c r="C620" s="125"/>
      <c r="D620" s="125"/>
      <c r="E620" s="125"/>
      <c r="F620" s="125"/>
      <c r="G620" s="125"/>
      <c r="H620" s="125"/>
      <c r="I620" s="125"/>
      <c r="J620" s="125"/>
      <c r="K620" s="125"/>
      <c r="L620" s="125"/>
      <c r="M620" s="125"/>
      <c r="N620" s="125"/>
      <c r="O620" s="125"/>
      <c r="P620" s="125"/>
      <c r="Q620" s="125"/>
      <c r="R620" s="125"/>
      <c r="S620" s="125"/>
      <c r="T620" s="125"/>
      <c r="U620" s="125"/>
      <c r="V620" s="125"/>
    </row>
    <row r="621" spans="1:22" ht="12">
      <c r="A621" s="125"/>
      <c r="B621" s="125"/>
      <c r="C621" s="125"/>
      <c r="D621" s="125"/>
      <c r="E621" s="125"/>
      <c r="F621" s="125"/>
      <c r="G621" s="125"/>
      <c r="H621" s="125"/>
      <c r="I621" s="125"/>
      <c r="J621" s="125"/>
      <c r="K621" s="125"/>
      <c r="L621" s="125"/>
      <c r="M621" s="125"/>
      <c r="N621" s="125"/>
      <c r="O621" s="125"/>
      <c r="P621" s="125"/>
      <c r="Q621" s="125"/>
      <c r="R621" s="125"/>
      <c r="S621" s="125"/>
      <c r="T621" s="125"/>
      <c r="U621" s="125"/>
      <c r="V621" s="125"/>
    </row>
    <row r="622" spans="1:22" ht="12">
      <c r="A622" s="125"/>
      <c r="B622" s="125"/>
      <c r="C622" s="125"/>
      <c r="D622" s="125"/>
      <c r="E622" s="125"/>
      <c r="F622" s="125"/>
      <c r="G622" s="125"/>
      <c r="H622" s="125"/>
      <c r="I622" s="125"/>
      <c r="J622" s="125"/>
      <c r="K622" s="125"/>
      <c r="L622" s="125"/>
      <c r="M622" s="125"/>
      <c r="N622" s="125"/>
      <c r="O622" s="125"/>
      <c r="P622" s="125"/>
      <c r="Q622" s="125"/>
      <c r="R622" s="125"/>
      <c r="S622" s="125"/>
      <c r="T622" s="125"/>
      <c r="U622" s="125"/>
      <c r="V622" s="125"/>
    </row>
    <row r="623" spans="1:22" ht="12">
      <c r="A623" s="125"/>
      <c r="B623" s="125"/>
      <c r="C623" s="125"/>
      <c r="D623" s="125"/>
      <c r="E623" s="125"/>
      <c r="F623" s="125"/>
      <c r="G623" s="125"/>
      <c r="H623" s="125"/>
      <c r="I623" s="125"/>
      <c r="J623" s="125"/>
      <c r="K623" s="125"/>
      <c r="L623" s="125"/>
      <c r="M623" s="125"/>
      <c r="N623" s="125"/>
      <c r="O623" s="125"/>
      <c r="P623" s="125"/>
      <c r="Q623" s="125"/>
      <c r="R623" s="125"/>
      <c r="S623" s="125"/>
      <c r="T623" s="125"/>
      <c r="U623" s="125"/>
      <c r="V623" s="125"/>
    </row>
    <row r="624" spans="1:22" ht="12">
      <c r="A624" s="125"/>
      <c r="B624" s="125"/>
      <c r="C624" s="125"/>
      <c r="D624" s="125"/>
      <c r="E624" s="125"/>
      <c r="F624" s="125"/>
      <c r="G624" s="125"/>
      <c r="H624" s="125"/>
      <c r="I624" s="125"/>
      <c r="J624" s="125"/>
      <c r="K624" s="125"/>
      <c r="L624" s="125"/>
      <c r="M624" s="125"/>
      <c r="N624" s="125"/>
      <c r="O624" s="125"/>
      <c r="P624" s="125"/>
      <c r="Q624" s="125"/>
      <c r="R624" s="125"/>
      <c r="S624" s="125"/>
      <c r="T624" s="125"/>
      <c r="U624" s="125"/>
      <c r="V624" s="125"/>
    </row>
    <row r="625" spans="1:22" ht="12">
      <c r="A625" s="125"/>
      <c r="B625" s="125"/>
      <c r="C625" s="125"/>
      <c r="D625" s="125"/>
      <c r="E625" s="125"/>
      <c r="F625" s="125"/>
      <c r="G625" s="125"/>
      <c r="H625" s="125"/>
      <c r="I625" s="125"/>
      <c r="J625" s="125"/>
      <c r="K625" s="125"/>
      <c r="L625" s="125"/>
      <c r="M625" s="125"/>
      <c r="N625" s="125"/>
      <c r="O625" s="125"/>
      <c r="P625" s="125"/>
      <c r="Q625" s="125"/>
      <c r="R625" s="125"/>
      <c r="S625" s="125"/>
      <c r="T625" s="125"/>
      <c r="U625" s="125"/>
      <c r="V625" s="125"/>
    </row>
    <row r="626" spans="1:22" ht="12">
      <c r="A626" s="125"/>
      <c r="B626" s="125"/>
      <c r="C626" s="125"/>
      <c r="D626" s="125"/>
      <c r="E626" s="125"/>
      <c r="F626" s="125"/>
      <c r="G626" s="125"/>
      <c r="H626" s="125"/>
      <c r="I626" s="125"/>
      <c r="J626" s="125"/>
      <c r="K626" s="125"/>
      <c r="L626" s="125"/>
      <c r="M626" s="125"/>
      <c r="N626" s="125"/>
      <c r="O626" s="125"/>
      <c r="P626" s="125"/>
      <c r="Q626" s="125"/>
      <c r="R626" s="125"/>
      <c r="S626" s="125"/>
      <c r="T626" s="125"/>
      <c r="U626" s="125"/>
      <c r="V626" s="125"/>
    </row>
    <row r="627" spans="1:22" ht="12">
      <c r="A627" s="125"/>
      <c r="B627" s="125"/>
      <c r="C627" s="125"/>
      <c r="D627" s="125"/>
      <c r="E627" s="125"/>
      <c r="F627" s="125"/>
      <c r="G627" s="125"/>
      <c r="H627" s="125"/>
      <c r="I627" s="125"/>
      <c r="J627" s="125"/>
      <c r="K627" s="125"/>
      <c r="L627" s="125"/>
      <c r="M627" s="125"/>
      <c r="N627" s="125"/>
      <c r="O627" s="125"/>
      <c r="P627" s="125"/>
      <c r="Q627" s="125"/>
      <c r="R627" s="125"/>
      <c r="S627" s="125"/>
      <c r="T627" s="125"/>
      <c r="U627" s="125"/>
      <c r="V627" s="125"/>
    </row>
    <row r="628" spans="1:22" ht="12">
      <c r="A628" s="125"/>
      <c r="B628" s="125"/>
      <c r="C628" s="125"/>
      <c r="D628" s="125"/>
      <c r="E628" s="125"/>
      <c r="F628" s="125"/>
      <c r="G628" s="125"/>
      <c r="H628" s="125"/>
      <c r="I628" s="125"/>
      <c r="J628" s="125"/>
      <c r="K628" s="125"/>
      <c r="L628" s="125"/>
      <c r="M628" s="125"/>
      <c r="N628" s="125"/>
      <c r="O628" s="125"/>
      <c r="P628" s="125"/>
      <c r="Q628" s="125"/>
      <c r="R628" s="125"/>
      <c r="S628" s="125"/>
      <c r="T628" s="125"/>
      <c r="U628" s="125"/>
      <c r="V628" s="125"/>
    </row>
    <row r="629" spans="1:22" ht="12">
      <c r="A629" s="125"/>
      <c r="B629" s="125"/>
      <c r="C629" s="125"/>
      <c r="D629" s="125"/>
      <c r="E629" s="125"/>
      <c r="F629" s="125"/>
      <c r="G629" s="125"/>
      <c r="H629" s="125"/>
      <c r="I629" s="125"/>
      <c r="J629" s="125"/>
      <c r="K629" s="125"/>
      <c r="L629" s="125"/>
      <c r="M629" s="125"/>
      <c r="N629" s="125"/>
      <c r="O629" s="125"/>
      <c r="P629" s="125"/>
      <c r="Q629" s="125"/>
      <c r="R629" s="125"/>
      <c r="S629" s="125"/>
      <c r="T629" s="125"/>
      <c r="U629" s="125"/>
      <c r="V629" s="125"/>
    </row>
    <row r="630" spans="1:22" ht="12">
      <c r="A630" s="125"/>
      <c r="B630" s="125"/>
      <c r="C630" s="125"/>
      <c r="D630" s="125"/>
      <c r="E630" s="125"/>
      <c r="F630" s="125"/>
      <c r="G630" s="125"/>
      <c r="H630" s="125"/>
      <c r="I630" s="125"/>
      <c r="J630" s="125"/>
      <c r="K630" s="125"/>
      <c r="L630" s="125"/>
      <c r="M630" s="125"/>
      <c r="N630" s="125"/>
      <c r="O630" s="125"/>
      <c r="P630" s="125"/>
      <c r="Q630" s="125"/>
      <c r="R630" s="125"/>
      <c r="S630" s="125"/>
      <c r="T630" s="125"/>
      <c r="U630" s="125"/>
      <c r="V630" s="125"/>
    </row>
    <row r="631" spans="1:22" ht="12">
      <c r="A631" s="125"/>
      <c r="B631" s="125"/>
      <c r="C631" s="125"/>
      <c r="D631" s="125"/>
      <c r="E631" s="125"/>
      <c r="F631" s="125"/>
      <c r="G631" s="125"/>
      <c r="H631" s="125"/>
      <c r="I631" s="125"/>
      <c r="J631" s="125"/>
      <c r="K631" s="125"/>
      <c r="L631" s="125"/>
      <c r="M631" s="125"/>
      <c r="N631" s="125"/>
      <c r="O631" s="125"/>
      <c r="P631" s="125"/>
      <c r="Q631" s="125"/>
      <c r="R631" s="125"/>
      <c r="S631" s="125"/>
      <c r="T631" s="125"/>
      <c r="U631" s="125"/>
      <c r="V631" s="125"/>
    </row>
    <row r="632" spans="1:22" ht="12">
      <c r="A632" s="125"/>
      <c r="B632" s="125"/>
      <c r="C632" s="125"/>
      <c r="D632" s="125"/>
      <c r="E632" s="125"/>
      <c r="F632" s="125"/>
      <c r="G632" s="125"/>
      <c r="H632" s="125"/>
      <c r="I632" s="125"/>
      <c r="J632" s="125"/>
      <c r="K632" s="125"/>
      <c r="L632" s="125"/>
      <c r="M632" s="125"/>
      <c r="N632" s="125"/>
      <c r="O632" s="125"/>
      <c r="P632" s="125"/>
      <c r="Q632" s="125"/>
      <c r="R632" s="125"/>
      <c r="S632" s="125"/>
      <c r="T632" s="125"/>
      <c r="U632" s="125"/>
      <c r="V632" s="125"/>
    </row>
    <row r="633" spans="1:22" ht="12">
      <c r="A633" s="125"/>
      <c r="B633" s="125"/>
      <c r="C633" s="125"/>
      <c r="D633" s="125"/>
      <c r="E633" s="125"/>
      <c r="F633" s="125"/>
      <c r="G633" s="125"/>
      <c r="H633" s="125"/>
      <c r="I633" s="125"/>
      <c r="J633" s="125"/>
      <c r="K633" s="125"/>
      <c r="L633" s="125"/>
      <c r="M633" s="125"/>
      <c r="N633" s="125"/>
      <c r="O633" s="125"/>
      <c r="P633" s="125"/>
      <c r="Q633" s="125"/>
      <c r="R633" s="125"/>
      <c r="S633" s="125"/>
      <c r="T633" s="125"/>
      <c r="U633" s="125"/>
      <c r="V633" s="125"/>
    </row>
    <row r="634" spans="1:22" ht="12">
      <c r="A634" s="125"/>
      <c r="B634" s="125"/>
      <c r="C634" s="125"/>
      <c r="D634" s="125"/>
      <c r="E634" s="125"/>
      <c r="F634" s="125"/>
      <c r="G634" s="125"/>
      <c r="H634" s="125"/>
      <c r="I634" s="125"/>
      <c r="J634" s="125"/>
      <c r="K634" s="125"/>
      <c r="L634" s="125"/>
      <c r="M634" s="125"/>
      <c r="N634" s="125"/>
      <c r="O634" s="125"/>
      <c r="P634" s="125"/>
      <c r="Q634" s="125"/>
      <c r="R634" s="125"/>
      <c r="S634" s="125"/>
      <c r="T634" s="125"/>
      <c r="U634" s="125"/>
      <c r="V634" s="125"/>
    </row>
    <row r="635" spans="1:22" ht="12">
      <c r="A635" s="125"/>
      <c r="B635" s="125"/>
      <c r="C635" s="125"/>
      <c r="D635" s="125"/>
      <c r="E635" s="125"/>
      <c r="F635" s="125"/>
      <c r="G635" s="125"/>
      <c r="H635" s="125"/>
      <c r="I635" s="125"/>
      <c r="J635" s="125"/>
      <c r="K635" s="125"/>
      <c r="L635" s="125"/>
      <c r="M635" s="125"/>
      <c r="N635" s="125"/>
      <c r="O635" s="125"/>
      <c r="P635" s="125"/>
      <c r="Q635" s="125"/>
      <c r="R635" s="125"/>
      <c r="S635" s="125"/>
      <c r="T635" s="125"/>
      <c r="U635" s="125"/>
      <c r="V635" s="125"/>
    </row>
    <row r="636" spans="1:22" ht="12">
      <c r="A636" s="125"/>
      <c r="B636" s="125"/>
      <c r="C636" s="125"/>
      <c r="D636" s="125"/>
      <c r="E636" s="125"/>
      <c r="F636" s="125"/>
      <c r="G636" s="125"/>
      <c r="H636" s="125"/>
      <c r="I636" s="125"/>
      <c r="J636" s="125"/>
      <c r="K636" s="125"/>
      <c r="L636" s="125"/>
      <c r="M636" s="125"/>
      <c r="N636" s="125"/>
      <c r="O636" s="125"/>
      <c r="P636" s="125"/>
      <c r="Q636" s="125"/>
      <c r="R636" s="125"/>
      <c r="S636" s="125"/>
      <c r="T636" s="125"/>
      <c r="U636" s="125"/>
      <c r="V636" s="125"/>
    </row>
    <row r="637" spans="1:22" ht="12">
      <c r="A637" s="125"/>
      <c r="B637" s="125"/>
      <c r="C637" s="125"/>
      <c r="D637" s="125"/>
      <c r="E637" s="125"/>
      <c r="F637" s="125"/>
      <c r="G637" s="125"/>
      <c r="H637" s="125"/>
      <c r="I637" s="125"/>
      <c r="J637" s="125"/>
      <c r="K637" s="125"/>
      <c r="L637" s="125"/>
      <c r="M637" s="125"/>
      <c r="N637" s="125"/>
      <c r="O637" s="125"/>
      <c r="P637" s="125"/>
      <c r="Q637" s="125"/>
      <c r="R637" s="125"/>
      <c r="S637" s="125"/>
      <c r="T637" s="125"/>
      <c r="U637" s="125"/>
      <c r="V637" s="125"/>
    </row>
    <row r="638" spans="1:22" ht="12">
      <c r="A638" s="125"/>
      <c r="B638" s="125"/>
      <c r="C638" s="125"/>
      <c r="D638" s="125"/>
      <c r="E638" s="125"/>
      <c r="F638" s="125"/>
      <c r="G638" s="125"/>
      <c r="H638" s="125"/>
      <c r="I638" s="125"/>
      <c r="J638" s="125"/>
      <c r="K638" s="125"/>
      <c r="L638" s="125"/>
      <c r="M638" s="125"/>
      <c r="N638" s="125"/>
      <c r="O638" s="125"/>
      <c r="P638" s="125"/>
      <c r="Q638" s="125"/>
      <c r="R638" s="125"/>
      <c r="S638" s="125"/>
      <c r="T638" s="125"/>
      <c r="U638" s="125"/>
      <c r="V638" s="125"/>
    </row>
    <row r="639" spans="1:22" ht="12">
      <c r="A639" s="125"/>
      <c r="B639" s="125"/>
      <c r="C639" s="125"/>
      <c r="D639" s="125"/>
      <c r="E639" s="125"/>
      <c r="F639" s="125"/>
      <c r="G639" s="125"/>
      <c r="H639" s="125"/>
      <c r="I639" s="125"/>
      <c r="J639" s="125"/>
      <c r="K639" s="125"/>
      <c r="L639" s="125"/>
      <c r="M639" s="125"/>
      <c r="N639" s="125"/>
      <c r="O639" s="125"/>
      <c r="P639" s="125"/>
      <c r="Q639" s="125"/>
      <c r="R639" s="125"/>
      <c r="S639" s="125"/>
      <c r="T639" s="125"/>
      <c r="U639" s="125"/>
      <c r="V639" s="125"/>
    </row>
    <row r="640" spans="1:22" ht="12">
      <c r="A640" s="125"/>
      <c r="B640" s="125"/>
      <c r="C640" s="125"/>
      <c r="D640" s="125"/>
      <c r="E640" s="125"/>
      <c r="F640" s="125"/>
      <c r="G640" s="125"/>
      <c r="H640" s="125"/>
      <c r="I640" s="125"/>
      <c r="J640" s="125"/>
      <c r="K640" s="125"/>
      <c r="L640" s="125"/>
      <c r="M640" s="125"/>
      <c r="N640" s="125"/>
      <c r="O640" s="125"/>
      <c r="P640" s="125"/>
      <c r="Q640" s="125"/>
      <c r="R640" s="125"/>
      <c r="S640" s="125"/>
      <c r="T640" s="125"/>
      <c r="U640" s="125"/>
      <c r="V640" s="125"/>
    </row>
    <row r="641" spans="1:22" ht="12">
      <c r="A641" s="125"/>
      <c r="B641" s="125"/>
      <c r="C641" s="125"/>
      <c r="D641" s="125"/>
      <c r="E641" s="125"/>
      <c r="F641" s="125"/>
      <c r="G641" s="125"/>
      <c r="H641" s="125"/>
      <c r="I641" s="125"/>
      <c r="J641" s="125"/>
      <c r="K641" s="125"/>
      <c r="L641" s="125"/>
      <c r="M641" s="125"/>
      <c r="N641" s="125"/>
      <c r="O641" s="125"/>
      <c r="P641" s="125"/>
      <c r="Q641" s="125"/>
      <c r="R641" s="125"/>
      <c r="S641" s="125"/>
      <c r="T641" s="125"/>
      <c r="U641" s="125"/>
      <c r="V641" s="125"/>
    </row>
    <row r="642" spans="1:22" ht="12">
      <c r="A642" s="125"/>
      <c r="B642" s="125"/>
      <c r="C642" s="125"/>
      <c r="D642" s="125"/>
      <c r="E642" s="125"/>
      <c r="F642" s="125"/>
      <c r="G642" s="125"/>
      <c r="H642" s="125"/>
      <c r="I642" s="125"/>
      <c r="J642" s="125"/>
      <c r="K642" s="125"/>
      <c r="L642" s="125"/>
      <c r="M642" s="125"/>
      <c r="N642" s="125"/>
      <c r="O642" s="125"/>
      <c r="P642" s="125"/>
      <c r="Q642" s="125"/>
      <c r="R642" s="125"/>
      <c r="S642" s="125"/>
      <c r="T642" s="125"/>
      <c r="U642" s="125"/>
      <c r="V642" s="125"/>
    </row>
    <row r="643" spans="1:22" ht="12">
      <c r="A643" s="125"/>
      <c r="B643" s="125"/>
      <c r="C643" s="125"/>
      <c r="D643" s="125"/>
      <c r="E643" s="125"/>
      <c r="F643" s="125"/>
      <c r="G643" s="125"/>
      <c r="H643" s="125"/>
      <c r="I643" s="125"/>
      <c r="J643" s="125"/>
      <c r="K643" s="125"/>
      <c r="L643" s="125"/>
      <c r="M643" s="125"/>
      <c r="N643" s="125"/>
      <c r="O643" s="125"/>
      <c r="P643" s="125"/>
      <c r="Q643" s="125"/>
      <c r="R643" s="125"/>
      <c r="S643" s="125"/>
      <c r="T643" s="125"/>
      <c r="U643" s="125"/>
      <c r="V643" s="125"/>
    </row>
    <row r="644" spans="1:22" ht="12">
      <c r="A644" s="125"/>
      <c r="B644" s="125"/>
      <c r="C644" s="125"/>
      <c r="D644" s="125"/>
      <c r="E644" s="125"/>
      <c r="F644" s="125"/>
      <c r="G644" s="125"/>
      <c r="H644" s="125"/>
      <c r="I644" s="125"/>
      <c r="J644" s="125"/>
      <c r="K644" s="125"/>
      <c r="L644" s="125"/>
      <c r="M644" s="125"/>
      <c r="N644" s="125"/>
      <c r="O644" s="125"/>
      <c r="P644" s="125"/>
      <c r="Q644" s="125"/>
      <c r="R644" s="125"/>
      <c r="S644" s="125"/>
      <c r="T644" s="125"/>
      <c r="U644" s="125"/>
      <c r="V644" s="125"/>
    </row>
    <row r="645" spans="1:22" ht="12">
      <c r="A645" s="125"/>
      <c r="B645" s="125"/>
      <c r="C645" s="125"/>
      <c r="D645" s="125"/>
      <c r="E645" s="125"/>
      <c r="F645" s="125"/>
      <c r="G645" s="125"/>
      <c r="H645" s="125"/>
      <c r="I645" s="125"/>
      <c r="J645" s="125"/>
      <c r="K645" s="125"/>
      <c r="L645" s="125"/>
      <c r="M645" s="125"/>
      <c r="N645" s="125"/>
      <c r="O645" s="125"/>
      <c r="P645" s="125"/>
      <c r="Q645" s="125"/>
      <c r="R645" s="125"/>
      <c r="S645" s="125"/>
      <c r="T645" s="125"/>
      <c r="U645" s="125"/>
      <c r="V645" s="125"/>
    </row>
    <row r="646" spans="1:22" ht="12">
      <c r="A646" s="125"/>
      <c r="B646" s="125"/>
      <c r="C646" s="125"/>
      <c r="D646" s="125"/>
      <c r="E646" s="125"/>
      <c r="F646" s="125"/>
      <c r="G646" s="125"/>
      <c r="H646" s="125"/>
      <c r="I646" s="125"/>
      <c r="J646" s="125"/>
      <c r="K646" s="125"/>
      <c r="L646" s="125"/>
      <c r="M646" s="125"/>
      <c r="N646" s="125"/>
      <c r="O646" s="125"/>
      <c r="P646" s="125"/>
      <c r="Q646" s="125"/>
      <c r="R646" s="125"/>
      <c r="S646" s="125"/>
      <c r="T646" s="125"/>
      <c r="U646" s="125"/>
      <c r="V646" s="125"/>
    </row>
    <row r="647" spans="1:22" ht="12">
      <c r="A647" s="125"/>
      <c r="B647" s="125"/>
      <c r="C647" s="125"/>
      <c r="D647" s="125"/>
      <c r="E647" s="125"/>
      <c r="F647" s="125"/>
      <c r="G647" s="125"/>
      <c r="H647" s="125"/>
      <c r="I647" s="125"/>
      <c r="J647" s="125"/>
      <c r="K647" s="125"/>
      <c r="L647" s="125"/>
      <c r="M647" s="125"/>
      <c r="N647" s="125"/>
      <c r="O647" s="125"/>
      <c r="P647" s="125"/>
      <c r="Q647" s="125"/>
      <c r="R647" s="125"/>
      <c r="S647" s="125"/>
      <c r="T647" s="125"/>
      <c r="U647" s="125"/>
      <c r="V647" s="125"/>
    </row>
    <row r="648" spans="1:22" ht="12">
      <c r="A648" s="125"/>
      <c r="B648" s="125"/>
      <c r="C648" s="125"/>
      <c r="D648" s="125"/>
      <c r="E648" s="125"/>
      <c r="F648" s="125"/>
      <c r="G648" s="125"/>
      <c r="H648" s="125"/>
      <c r="I648" s="125"/>
      <c r="J648" s="125"/>
      <c r="K648" s="125"/>
      <c r="L648" s="125"/>
      <c r="M648" s="125"/>
      <c r="N648" s="125"/>
      <c r="O648" s="125"/>
      <c r="P648" s="125"/>
      <c r="Q648" s="125"/>
      <c r="R648" s="125"/>
      <c r="S648" s="125"/>
      <c r="T648" s="125"/>
      <c r="U648" s="125"/>
      <c r="V648" s="125"/>
    </row>
    <row r="649" spans="1:22" ht="12">
      <c r="A649" s="125"/>
      <c r="B649" s="125"/>
      <c r="C649" s="125"/>
      <c r="D649" s="125"/>
      <c r="E649" s="125"/>
      <c r="F649" s="125"/>
      <c r="G649" s="125"/>
      <c r="H649" s="125"/>
      <c r="I649" s="125"/>
      <c r="J649" s="125"/>
      <c r="K649" s="125"/>
      <c r="L649" s="125"/>
      <c r="M649" s="125"/>
      <c r="N649" s="125"/>
      <c r="O649" s="125"/>
      <c r="P649" s="125"/>
      <c r="Q649" s="125"/>
      <c r="R649" s="125"/>
      <c r="S649" s="125"/>
      <c r="T649" s="125"/>
      <c r="U649" s="125"/>
      <c r="V649" s="125"/>
    </row>
    <row r="650" spans="1:22" ht="12">
      <c r="A650" s="125"/>
      <c r="B650" s="125"/>
      <c r="C650" s="125"/>
      <c r="D650" s="125"/>
      <c r="E650" s="125"/>
      <c r="F650" s="125"/>
      <c r="G650" s="125"/>
      <c r="H650" s="125"/>
      <c r="I650" s="125"/>
      <c r="J650" s="125"/>
      <c r="K650" s="125"/>
      <c r="L650" s="125"/>
      <c r="M650" s="125"/>
      <c r="N650" s="125"/>
      <c r="O650" s="125"/>
      <c r="P650" s="125"/>
      <c r="Q650" s="125"/>
      <c r="R650" s="125"/>
      <c r="S650" s="125"/>
      <c r="T650" s="125"/>
      <c r="U650" s="125"/>
      <c r="V650" s="125"/>
    </row>
    <row r="651" spans="1:22" ht="12">
      <c r="A651" s="125"/>
      <c r="B651" s="125"/>
      <c r="C651" s="125"/>
      <c r="D651" s="125"/>
      <c r="E651" s="125"/>
      <c r="F651" s="125"/>
      <c r="G651" s="125"/>
      <c r="H651" s="125"/>
      <c r="I651" s="125"/>
      <c r="J651" s="125"/>
      <c r="K651" s="125"/>
      <c r="L651" s="125"/>
      <c r="M651" s="125"/>
      <c r="N651" s="125"/>
      <c r="O651" s="125"/>
      <c r="P651" s="125"/>
      <c r="Q651" s="125"/>
      <c r="R651" s="125"/>
      <c r="S651" s="125"/>
      <c r="T651" s="125"/>
      <c r="U651" s="125"/>
      <c r="V651" s="125"/>
    </row>
    <row r="652" spans="1:22" ht="12">
      <c r="A652" s="125"/>
      <c r="B652" s="125"/>
      <c r="C652" s="125"/>
      <c r="D652" s="125"/>
      <c r="E652" s="125"/>
      <c r="F652" s="125"/>
      <c r="G652" s="125"/>
      <c r="H652" s="125"/>
      <c r="I652" s="125"/>
      <c r="J652" s="125"/>
      <c r="K652" s="125"/>
      <c r="L652" s="125"/>
      <c r="M652" s="125"/>
      <c r="N652" s="125"/>
      <c r="O652" s="125"/>
      <c r="P652" s="125"/>
      <c r="Q652" s="125"/>
      <c r="R652" s="125"/>
      <c r="S652" s="125"/>
      <c r="T652" s="125"/>
      <c r="U652" s="125"/>
      <c r="V652" s="125"/>
    </row>
    <row r="653" spans="1:22" ht="12">
      <c r="A653" s="125"/>
      <c r="B653" s="125"/>
      <c r="C653" s="125"/>
      <c r="D653" s="125"/>
      <c r="E653" s="125"/>
      <c r="F653" s="125"/>
      <c r="G653" s="125"/>
      <c r="H653" s="125"/>
      <c r="I653" s="125"/>
      <c r="J653" s="125"/>
      <c r="K653" s="125"/>
      <c r="L653" s="125"/>
      <c r="M653" s="125"/>
      <c r="N653" s="125"/>
      <c r="O653" s="125"/>
      <c r="P653" s="125"/>
      <c r="Q653" s="125"/>
      <c r="R653" s="125"/>
      <c r="S653" s="125"/>
      <c r="T653" s="125"/>
      <c r="U653" s="125"/>
      <c r="V653" s="125"/>
    </row>
    <row r="654" spans="1:22" ht="12">
      <c r="A654" s="125"/>
      <c r="B654" s="125"/>
      <c r="C654" s="125"/>
      <c r="D654" s="125"/>
      <c r="E654" s="125"/>
      <c r="F654" s="125"/>
      <c r="G654" s="125"/>
      <c r="H654" s="125"/>
      <c r="I654" s="125"/>
      <c r="J654" s="125"/>
      <c r="K654" s="125"/>
      <c r="L654" s="125"/>
      <c r="M654" s="125"/>
      <c r="N654" s="125"/>
      <c r="O654" s="125"/>
      <c r="P654" s="125"/>
      <c r="Q654" s="125"/>
      <c r="R654" s="125"/>
      <c r="S654" s="125"/>
      <c r="T654" s="125"/>
      <c r="U654" s="125"/>
      <c r="V654" s="125"/>
    </row>
    <row r="655" spans="1:22" ht="12">
      <c r="A655" s="125"/>
      <c r="B655" s="125"/>
      <c r="C655" s="125"/>
      <c r="D655" s="125"/>
      <c r="E655" s="125"/>
      <c r="F655" s="125"/>
      <c r="G655" s="125"/>
      <c r="H655" s="125"/>
      <c r="I655" s="125"/>
      <c r="J655" s="125"/>
      <c r="K655" s="125"/>
      <c r="L655" s="125"/>
      <c r="M655" s="125"/>
      <c r="N655" s="125"/>
      <c r="O655" s="125"/>
      <c r="P655" s="125"/>
      <c r="Q655" s="125"/>
      <c r="R655" s="125"/>
      <c r="S655" s="125"/>
      <c r="T655" s="125"/>
      <c r="U655" s="125"/>
      <c r="V655" s="125"/>
    </row>
    <row r="656" spans="1:22" ht="12">
      <c r="A656" s="125"/>
      <c r="B656" s="125"/>
      <c r="C656" s="125"/>
      <c r="D656" s="125"/>
      <c r="E656" s="125"/>
      <c r="F656" s="125"/>
      <c r="G656" s="125"/>
      <c r="H656" s="125"/>
      <c r="I656" s="125"/>
      <c r="J656" s="125"/>
      <c r="K656" s="125"/>
      <c r="L656" s="125"/>
      <c r="M656" s="125"/>
      <c r="N656" s="125"/>
      <c r="O656" s="125"/>
      <c r="P656" s="125"/>
      <c r="Q656" s="125"/>
      <c r="R656" s="125"/>
      <c r="S656" s="125"/>
      <c r="T656" s="125"/>
      <c r="U656" s="125"/>
      <c r="V656" s="125"/>
    </row>
    <row r="657" spans="1:22" ht="12">
      <c r="A657" s="125"/>
      <c r="B657" s="125"/>
      <c r="C657" s="125"/>
      <c r="D657" s="125"/>
      <c r="E657" s="125"/>
      <c r="F657" s="125"/>
      <c r="G657" s="125"/>
      <c r="H657" s="125"/>
      <c r="I657" s="125"/>
      <c r="J657" s="125"/>
      <c r="K657" s="125"/>
      <c r="L657" s="125"/>
      <c r="M657" s="125"/>
      <c r="N657" s="125"/>
      <c r="O657" s="125"/>
      <c r="P657" s="125"/>
      <c r="Q657" s="125"/>
      <c r="R657" s="125"/>
      <c r="S657" s="125"/>
      <c r="T657" s="125"/>
      <c r="U657" s="125"/>
      <c r="V657" s="125"/>
    </row>
    <row r="658" spans="1:22" ht="12">
      <c r="A658" s="125"/>
      <c r="B658" s="125"/>
      <c r="C658" s="125"/>
      <c r="D658" s="125"/>
      <c r="E658" s="125"/>
      <c r="F658" s="125"/>
      <c r="G658" s="125"/>
      <c r="H658" s="125"/>
      <c r="I658" s="125"/>
      <c r="J658" s="125"/>
      <c r="K658" s="125"/>
      <c r="L658" s="125"/>
      <c r="M658" s="125"/>
      <c r="N658" s="125"/>
      <c r="O658" s="125"/>
      <c r="P658" s="125"/>
      <c r="Q658" s="125"/>
      <c r="R658" s="125"/>
      <c r="S658" s="125"/>
      <c r="T658" s="125"/>
      <c r="U658" s="125"/>
      <c r="V658" s="125"/>
    </row>
    <row r="659" spans="1:22" ht="12">
      <c r="A659" s="125"/>
      <c r="B659" s="125"/>
      <c r="C659" s="125"/>
      <c r="D659" s="125"/>
      <c r="E659" s="125"/>
      <c r="F659" s="125"/>
      <c r="G659" s="125"/>
      <c r="H659" s="125"/>
      <c r="I659" s="125"/>
      <c r="J659" s="125"/>
      <c r="K659" s="125"/>
      <c r="L659" s="125"/>
      <c r="M659" s="125"/>
      <c r="N659" s="125"/>
      <c r="O659" s="125"/>
      <c r="P659" s="125"/>
      <c r="Q659" s="125"/>
      <c r="R659" s="125"/>
      <c r="S659" s="125"/>
      <c r="T659" s="125"/>
      <c r="U659" s="125"/>
      <c r="V659" s="125"/>
    </row>
    <row r="660" spans="1:22" ht="12">
      <c r="A660" s="125"/>
      <c r="B660" s="125"/>
      <c r="C660" s="125"/>
      <c r="D660" s="125"/>
      <c r="E660" s="125"/>
      <c r="F660" s="125"/>
      <c r="G660" s="125"/>
      <c r="H660" s="125"/>
      <c r="I660" s="125"/>
      <c r="J660" s="125"/>
      <c r="K660" s="125"/>
      <c r="L660" s="125"/>
      <c r="M660" s="125"/>
      <c r="N660" s="125"/>
      <c r="O660" s="125"/>
      <c r="P660" s="125"/>
      <c r="Q660" s="125"/>
      <c r="R660" s="125"/>
      <c r="S660" s="125"/>
      <c r="T660" s="125"/>
      <c r="U660" s="125"/>
      <c r="V660" s="125"/>
    </row>
    <row r="661" spans="1:22" ht="12">
      <c r="A661" s="125"/>
      <c r="B661" s="125"/>
      <c r="C661" s="125"/>
      <c r="D661" s="125"/>
      <c r="E661" s="125"/>
      <c r="F661" s="125"/>
      <c r="G661" s="125"/>
      <c r="H661" s="125"/>
      <c r="I661" s="125"/>
      <c r="J661" s="125"/>
      <c r="K661" s="125"/>
      <c r="L661" s="125"/>
      <c r="M661" s="125"/>
      <c r="N661" s="125"/>
      <c r="O661" s="125"/>
      <c r="P661" s="125"/>
      <c r="Q661" s="125"/>
      <c r="R661" s="125"/>
      <c r="S661" s="125"/>
      <c r="T661" s="125"/>
      <c r="U661" s="125"/>
      <c r="V661" s="125"/>
    </row>
    <row r="662" spans="1:22" ht="12">
      <c r="A662" s="125"/>
      <c r="B662" s="125"/>
      <c r="C662" s="125"/>
      <c r="D662" s="125"/>
      <c r="E662" s="125"/>
      <c r="F662" s="125"/>
      <c r="G662" s="125"/>
      <c r="H662" s="125"/>
      <c r="I662" s="125"/>
      <c r="J662" s="125"/>
      <c r="K662" s="125"/>
      <c r="L662" s="125"/>
      <c r="M662" s="125"/>
      <c r="N662" s="125"/>
      <c r="O662" s="125"/>
      <c r="P662" s="125"/>
      <c r="Q662" s="125"/>
      <c r="R662" s="125"/>
      <c r="S662" s="125"/>
      <c r="T662" s="125"/>
      <c r="U662" s="125"/>
      <c r="V662" s="125"/>
    </row>
    <row r="663" spans="1:22" ht="12">
      <c r="A663" s="125"/>
      <c r="B663" s="125"/>
      <c r="C663" s="125"/>
      <c r="D663" s="125"/>
      <c r="E663" s="125"/>
      <c r="F663" s="125"/>
      <c r="G663" s="125"/>
      <c r="H663" s="125"/>
      <c r="I663" s="125"/>
      <c r="J663" s="125"/>
      <c r="K663" s="125"/>
      <c r="L663" s="125"/>
      <c r="M663" s="125"/>
      <c r="N663" s="125"/>
      <c r="O663" s="125"/>
      <c r="P663" s="125"/>
      <c r="Q663" s="125"/>
      <c r="R663" s="125"/>
      <c r="S663" s="125"/>
      <c r="T663" s="125"/>
      <c r="U663" s="125"/>
      <c r="V663" s="125"/>
    </row>
    <row r="664" spans="1:22" ht="12">
      <c r="A664" s="125"/>
      <c r="B664" s="125"/>
      <c r="C664" s="125"/>
      <c r="D664" s="125"/>
      <c r="E664" s="125"/>
      <c r="F664" s="125"/>
      <c r="G664" s="125"/>
      <c r="H664" s="125"/>
      <c r="I664" s="125"/>
      <c r="J664" s="125"/>
      <c r="K664" s="125"/>
      <c r="L664" s="125"/>
      <c r="M664" s="125"/>
      <c r="N664" s="125"/>
      <c r="O664" s="125"/>
      <c r="P664" s="125"/>
      <c r="Q664" s="125"/>
      <c r="R664" s="125"/>
      <c r="S664" s="125"/>
      <c r="T664" s="125"/>
      <c r="U664" s="125"/>
      <c r="V664" s="125"/>
    </row>
    <row r="665" spans="1:22" ht="12">
      <c r="A665" s="125"/>
      <c r="B665" s="125"/>
      <c r="C665" s="125"/>
      <c r="D665" s="125"/>
      <c r="E665" s="125"/>
      <c r="F665" s="125"/>
      <c r="G665" s="125"/>
      <c r="H665" s="125"/>
      <c r="I665" s="125"/>
      <c r="J665" s="125"/>
      <c r="K665" s="125"/>
      <c r="L665" s="125"/>
      <c r="M665" s="125"/>
      <c r="N665" s="125"/>
      <c r="O665" s="125"/>
      <c r="P665" s="125"/>
      <c r="Q665" s="125"/>
      <c r="R665" s="125"/>
      <c r="S665" s="125"/>
      <c r="T665" s="125"/>
      <c r="U665" s="125"/>
      <c r="V665" s="125"/>
    </row>
    <row r="666" spans="1:22" ht="12">
      <c r="A666" s="125"/>
      <c r="B666" s="125"/>
      <c r="C666" s="125"/>
      <c r="D666" s="125"/>
      <c r="E666" s="125"/>
      <c r="F666" s="125"/>
      <c r="G666" s="125"/>
      <c r="H666" s="125"/>
      <c r="I666" s="125"/>
      <c r="J666" s="125"/>
      <c r="K666" s="125"/>
      <c r="L666" s="125"/>
      <c r="M666" s="125"/>
      <c r="N666" s="125"/>
      <c r="O666" s="125"/>
      <c r="P666" s="125"/>
      <c r="Q666" s="125"/>
      <c r="R666" s="125"/>
      <c r="S666" s="125"/>
      <c r="T666" s="125"/>
      <c r="U666" s="125"/>
      <c r="V666" s="125"/>
    </row>
    <row r="667" spans="1:22" ht="12">
      <c r="A667" s="125"/>
      <c r="B667" s="125"/>
      <c r="C667" s="125"/>
      <c r="D667" s="125"/>
      <c r="E667" s="125"/>
      <c r="F667" s="125"/>
      <c r="G667" s="125"/>
      <c r="H667" s="125"/>
      <c r="I667" s="125"/>
      <c r="J667" s="125"/>
      <c r="K667" s="125"/>
      <c r="L667" s="125"/>
      <c r="M667" s="125"/>
      <c r="N667" s="125"/>
      <c r="O667" s="125"/>
      <c r="P667" s="125"/>
      <c r="Q667" s="125"/>
      <c r="R667" s="125"/>
      <c r="S667" s="125"/>
      <c r="T667" s="125"/>
      <c r="U667" s="125"/>
      <c r="V667" s="125"/>
    </row>
    <row r="668" spans="1:22" ht="12">
      <c r="A668" s="125"/>
      <c r="B668" s="125"/>
      <c r="C668" s="125"/>
      <c r="D668" s="125"/>
      <c r="E668" s="125"/>
      <c r="F668" s="125"/>
      <c r="G668" s="125"/>
      <c r="H668" s="125"/>
      <c r="I668" s="125"/>
      <c r="J668" s="125"/>
      <c r="K668" s="125"/>
      <c r="L668" s="125"/>
      <c r="M668" s="125"/>
      <c r="N668" s="125"/>
      <c r="O668" s="125"/>
      <c r="P668" s="125"/>
      <c r="Q668" s="125"/>
      <c r="R668" s="125"/>
      <c r="S668" s="125"/>
      <c r="T668" s="125"/>
      <c r="U668" s="125"/>
      <c r="V668" s="125"/>
    </row>
    <row r="669" spans="1:22" ht="12">
      <c r="A669" s="125"/>
      <c r="B669" s="125"/>
      <c r="C669" s="125"/>
      <c r="D669" s="125"/>
      <c r="E669" s="125"/>
      <c r="F669" s="125"/>
      <c r="G669" s="125"/>
      <c r="H669" s="125"/>
      <c r="I669" s="125"/>
      <c r="J669" s="125"/>
      <c r="K669" s="125"/>
      <c r="L669" s="125"/>
      <c r="M669" s="125"/>
      <c r="N669" s="125"/>
      <c r="O669" s="125"/>
      <c r="P669" s="125"/>
      <c r="Q669" s="125"/>
      <c r="R669" s="125"/>
      <c r="S669" s="125"/>
      <c r="T669" s="125"/>
      <c r="U669" s="125"/>
      <c r="V669" s="125"/>
    </row>
    <row r="670" spans="1:22" ht="12">
      <c r="A670" s="125"/>
      <c r="B670" s="125"/>
      <c r="C670" s="125"/>
      <c r="D670" s="125"/>
      <c r="E670" s="125"/>
      <c r="F670" s="125"/>
      <c r="G670" s="125"/>
      <c r="H670" s="125"/>
      <c r="I670" s="125"/>
      <c r="J670" s="125"/>
      <c r="K670" s="125"/>
      <c r="L670" s="125"/>
      <c r="M670" s="125"/>
      <c r="N670" s="125"/>
      <c r="O670" s="125"/>
      <c r="P670" s="125"/>
      <c r="Q670" s="125"/>
      <c r="R670" s="125"/>
      <c r="S670" s="125"/>
      <c r="T670" s="125"/>
      <c r="U670" s="125"/>
      <c r="V670" s="125"/>
    </row>
    <row r="671" spans="1:22" ht="12">
      <c r="A671" s="125"/>
      <c r="B671" s="125"/>
      <c r="C671" s="125"/>
      <c r="D671" s="125"/>
      <c r="E671" s="125"/>
      <c r="F671" s="125"/>
      <c r="G671" s="125"/>
      <c r="H671" s="125"/>
      <c r="I671" s="125"/>
      <c r="J671" s="125"/>
      <c r="K671" s="125"/>
      <c r="L671" s="125"/>
      <c r="M671" s="125"/>
      <c r="N671" s="125"/>
      <c r="O671" s="125"/>
      <c r="P671" s="125"/>
      <c r="Q671" s="125"/>
      <c r="R671" s="125"/>
      <c r="S671" s="125"/>
      <c r="T671" s="125"/>
      <c r="U671" s="125"/>
      <c r="V671" s="125"/>
    </row>
    <row r="672" spans="1:22" ht="12">
      <c r="A672" s="125"/>
      <c r="B672" s="125"/>
      <c r="C672" s="125"/>
      <c r="D672" s="125"/>
      <c r="E672" s="125"/>
      <c r="F672" s="125"/>
      <c r="G672" s="125"/>
      <c r="H672" s="125"/>
      <c r="I672" s="125"/>
      <c r="J672" s="125"/>
      <c r="K672" s="125"/>
      <c r="L672" s="125"/>
      <c r="M672" s="125"/>
      <c r="N672" s="125"/>
      <c r="O672" s="125"/>
      <c r="P672" s="125"/>
      <c r="Q672" s="125"/>
      <c r="R672" s="125"/>
      <c r="S672" s="125"/>
      <c r="T672" s="125"/>
      <c r="U672" s="125"/>
      <c r="V672" s="125"/>
    </row>
    <row r="673" spans="1:22" ht="12">
      <c r="A673" s="125"/>
      <c r="B673" s="125"/>
      <c r="C673" s="125"/>
      <c r="D673" s="125"/>
      <c r="E673" s="125"/>
      <c r="F673" s="125"/>
      <c r="G673" s="125"/>
      <c r="H673" s="125"/>
      <c r="I673" s="125"/>
      <c r="J673" s="125"/>
      <c r="K673" s="125"/>
      <c r="L673" s="125"/>
      <c r="M673" s="125"/>
      <c r="N673" s="125"/>
      <c r="O673" s="125"/>
      <c r="P673" s="125"/>
      <c r="Q673" s="125"/>
      <c r="R673" s="125"/>
      <c r="S673" s="125"/>
      <c r="T673" s="125"/>
      <c r="U673" s="125"/>
      <c r="V673" s="125"/>
    </row>
    <row r="674" spans="1:22" ht="12">
      <c r="A674" s="125"/>
      <c r="B674" s="125"/>
      <c r="C674" s="125"/>
      <c r="D674" s="125"/>
      <c r="E674" s="125"/>
      <c r="F674" s="125"/>
      <c r="G674" s="125"/>
      <c r="H674" s="125"/>
      <c r="I674" s="125"/>
      <c r="J674" s="125"/>
      <c r="K674" s="125"/>
      <c r="L674" s="125"/>
      <c r="M674" s="125"/>
      <c r="N674" s="125"/>
      <c r="O674" s="125"/>
      <c r="P674" s="125"/>
      <c r="Q674" s="125"/>
      <c r="R674" s="125"/>
      <c r="S674" s="125"/>
      <c r="T674" s="125"/>
      <c r="U674" s="125"/>
      <c r="V674" s="125"/>
    </row>
    <row r="675" spans="1:22" ht="12">
      <c r="A675" s="125"/>
      <c r="B675" s="125"/>
      <c r="C675" s="125"/>
      <c r="D675" s="125"/>
      <c r="E675" s="125"/>
      <c r="F675" s="125"/>
      <c r="G675" s="125"/>
      <c r="H675" s="125"/>
      <c r="I675" s="125"/>
      <c r="J675" s="125"/>
      <c r="K675" s="125"/>
      <c r="L675" s="125"/>
      <c r="M675" s="125"/>
      <c r="N675" s="125"/>
      <c r="O675" s="125"/>
      <c r="P675" s="125"/>
      <c r="Q675" s="125"/>
      <c r="R675" s="125"/>
      <c r="S675" s="125"/>
      <c r="T675" s="125"/>
      <c r="U675" s="125"/>
      <c r="V675" s="125"/>
    </row>
    <row r="676" spans="1:22" ht="12">
      <c r="A676" s="125"/>
      <c r="B676" s="125"/>
      <c r="C676" s="125"/>
      <c r="D676" s="125"/>
      <c r="E676" s="125"/>
      <c r="F676" s="125"/>
      <c r="G676" s="125"/>
      <c r="H676" s="125"/>
      <c r="I676" s="125"/>
      <c r="J676" s="125"/>
      <c r="K676" s="125"/>
      <c r="L676" s="125"/>
      <c r="M676" s="125"/>
      <c r="N676" s="125"/>
      <c r="O676" s="125"/>
      <c r="P676" s="125"/>
      <c r="Q676" s="125"/>
      <c r="R676" s="125"/>
      <c r="S676" s="125"/>
      <c r="T676" s="125"/>
      <c r="U676" s="125"/>
      <c r="V676" s="125"/>
    </row>
    <row r="677" spans="1:22" ht="12">
      <c r="A677" s="125"/>
      <c r="B677" s="125"/>
      <c r="C677" s="125"/>
      <c r="D677" s="125"/>
      <c r="E677" s="125"/>
      <c r="F677" s="125"/>
      <c r="G677" s="125"/>
      <c r="H677" s="125"/>
      <c r="I677" s="125"/>
      <c r="J677" s="125"/>
      <c r="K677" s="125"/>
      <c r="L677" s="125"/>
      <c r="M677" s="125"/>
      <c r="N677" s="125"/>
      <c r="O677" s="125"/>
      <c r="P677" s="125"/>
      <c r="Q677" s="125"/>
      <c r="R677" s="125"/>
      <c r="S677" s="125"/>
      <c r="T677" s="125"/>
      <c r="U677" s="125"/>
      <c r="V677" s="125"/>
    </row>
    <row r="678" spans="1:22" ht="12">
      <c r="A678" s="125"/>
      <c r="B678" s="125"/>
      <c r="C678" s="125"/>
      <c r="D678" s="125"/>
      <c r="E678" s="125"/>
      <c r="F678" s="125"/>
      <c r="G678" s="125"/>
      <c r="H678" s="125"/>
      <c r="I678" s="125"/>
      <c r="J678" s="125"/>
      <c r="K678" s="125"/>
      <c r="L678" s="125"/>
      <c r="M678" s="125"/>
      <c r="N678" s="125"/>
      <c r="O678" s="125"/>
      <c r="P678" s="125"/>
      <c r="Q678" s="125"/>
      <c r="R678" s="125"/>
      <c r="S678" s="125"/>
      <c r="T678" s="125"/>
      <c r="U678" s="125"/>
      <c r="V678" s="125"/>
    </row>
    <row r="679" spans="1:22" ht="12">
      <c r="A679" s="125"/>
      <c r="B679" s="125"/>
      <c r="C679" s="125"/>
      <c r="D679" s="125"/>
      <c r="E679" s="125"/>
      <c r="F679" s="125"/>
      <c r="G679" s="125"/>
      <c r="H679" s="125"/>
      <c r="I679" s="125"/>
      <c r="J679" s="125"/>
      <c r="K679" s="125"/>
      <c r="L679" s="125"/>
      <c r="M679" s="125"/>
      <c r="N679" s="125"/>
      <c r="O679" s="125"/>
      <c r="P679" s="125"/>
      <c r="Q679" s="125"/>
      <c r="R679" s="125"/>
      <c r="S679" s="125"/>
      <c r="T679" s="125"/>
      <c r="U679" s="125"/>
      <c r="V679" s="125"/>
    </row>
    <row r="680" spans="1:22" ht="12">
      <c r="A680" s="125"/>
      <c r="B680" s="125"/>
      <c r="C680" s="125"/>
      <c r="D680" s="125"/>
      <c r="E680" s="125"/>
      <c r="F680" s="125"/>
      <c r="G680" s="125"/>
      <c r="H680" s="125"/>
      <c r="I680" s="125"/>
      <c r="J680" s="125"/>
      <c r="K680" s="125"/>
      <c r="L680" s="125"/>
      <c r="M680" s="125"/>
      <c r="N680" s="125"/>
      <c r="O680" s="125"/>
      <c r="P680" s="125"/>
      <c r="Q680" s="125"/>
      <c r="R680" s="125"/>
      <c r="S680" s="125"/>
      <c r="T680" s="125"/>
      <c r="U680" s="125"/>
      <c r="V680" s="125"/>
    </row>
    <row r="681" spans="1:22" ht="12">
      <c r="A681" s="125"/>
      <c r="B681" s="125"/>
      <c r="C681" s="125"/>
      <c r="D681" s="125"/>
      <c r="E681" s="125"/>
      <c r="F681" s="125"/>
      <c r="G681" s="125"/>
      <c r="H681" s="125"/>
      <c r="I681" s="125"/>
      <c r="J681" s="125"/>
      <c r="K681" s="125"/>
      <c r="L681" s="125"/>
      <c r="M681" s="125"/>
      <c r="N681" s="125"/>
      <c r="O681" s="125"/>
      <c r="P681" s="125"/>
      <c r="Q681" s="125"/>
      <c r="R681" s="125"/>
      <c r="S681" s="125"/>
      <c r="T681" s="125"/>
      <c r="U681" s="125"/>
      <c r="V681" s="125"/>
    </row>
    <row r="682" spans="1:22" ht="12">
      <c r="A682" s="125"/>
      <c r="B682" s="125"/>
      <c r="C682" s="125"/>
      <c r="D682" s="125"/>
      <c r="E682" s="125"/>
      <c r="F682" s="125"/>
      <c r="G682" s="125"/>
      <c r="H682" s="125"/>
      <c r="I682" s="125"/>
      <c r="J682" s="125"/>
      <c r="K682" s="125"/>
      <c r="L682" s="125"/>
      <c r="M682" s="125"/>
      <c r="N682" s="125"/>
      <c r="O682" s="125"/>
      <c r="P682" s="125"/>
      <c r="Q682" s="125"/>
      <c r="R682" s="125"/>
      <c r="S682" s="125"/>
      <c r="T682" s="125"/>
      <c r="U682" s="125"/>
      <c r="V682" s="125"/>
    </row>
    <row r="683" spans="1:22" ht="12">
      <c r="A683" s="125"/>
      <c r="B683" s="125"/>
      <c r="C683" s="125"/>
      <c r="D683" s="125"/>
      <c r="E683" s="125"/>
      <c r="F683" s="125"/>
      <c r="G683" s="125"/>
      <c r="H683" s="125"/>
      <c r="I683" s="125"/>
      <c r="J683" s="125"/>
      <c r="K683" s="125"/>
      <c r="L683" s="125"/>
      <c r="M683" s="125"/>
      <c r="N683" s="125"/>
      <c r="O683" s="125"/>
      <c r="P683" s="125"/>
      <c r="Q683" s="125"/>
      <c r="R683" s="125"/>
      <c r="S683" s="125"/>
      <c r="T683" s="125"/>
      <c r="U683" s="125"/>
      <c r="V683" s="125"/>
    </row>
    <row r="684" spans="1:22" ht="12">
      <c r="A684" s="125"/>
      <c r="B684" s="125"/>
      <c r="C684" s="125"/>
      <c r="D684" s="125"/>
      <c r="E684" s="125"/>
      <c r="F684" s="125"/>
      <c r="G684" s="125"/>
      <c r="H684" s="125"/>
      <c r="I684" s="125"/>
      <c r="J684" s="125"/>
      <c r="K684" s="125"/>
      <c r="L684" s="125"/>
      <c r="M684" s="125"/>
      <c r="N684" s="125"/>
      <c r="O684" s="125"/>
      <c r="P684" s="125"/>
      <c r="Q684" s="125"/>
      <c r="R684" s="125"/>
      <c r="S684" s="125"/>
      <c r="T684" s="125"/>
      <c r="U684" s="125"/>
      <c r="V684" s="125"/>
    </row>
    <row r="685" spans="1:22" ht="12">
      <c r="A685" s="125"/>
      <c r="B685" s="125"/>
      <c r="C685" s="125"/>
      <c r="D685" s="125"/>
      <c r="E685" s="125"/>
      <c r="F685" s="125"/>
      <c r="G685" s="125"/>
      <c r="H685" s="125"/>
      <c r="I685" s="125"/>
      <c r="J685" s="125"/>
      <c r="K685" s="125"/>
      <c r="L685" s="125"/>
      <c r="M685" s="125"/>
      <c r="N685" s="125"/>
      <c r="O685" s="125"/>
      <c r="P685" s="125"/>
      <c r="Q685" s="125"/>
      <c r="R685" s="125"/>
      <c r="S685" s="125"/>
      <c r="T685" s="125"/>
      <c r="U685" s="125"/>
      <c r="V685" s="125"/>
    </row>
    <row r="686" spans="1:22" ht="12">
      <c r="A686" s="125"/>
      <c r="B686" s="125"/>
      <c r="C686" s="125"/>
      <c r="D686" s="125"/>
      <c r="E686" s="125"/>
      <c r="F686" s="125"/>
      <c r="G686" s="125"/>
      <c r="H686" s="125"/>
      <c r="I686" s="125"/>
      <c r="J686" s="125"/>
      <c r="K686" s="125"/>
      <c r="L686" s="125"/>
      <c r="M686" s="125"/>
      <c r="N686" s="125"/>
      <c r="O686" s="125"/>
      <c r="P686" s="125"/>
      <c r="Q686" s="125"/>
      <c r="R686" s="125"/>
      <c r="S686" s="125"/>
      <c r="T686" s="125"/>
      <c r="U686" s="125"/>
      <c r="V686" s="125"/>
    </row>
    <row r="687" spans="1:22" ht="12">
      <c r="A687" s="125"/>
      <c r="B687" s="125"/>
      <c r="C687" s="125"/>
      <c r="D687" s="125"/>
      <c r="E687" s="125"/>
      <c r="F687" s="125"/>
      <c r="G687" s="125"/>
      <c r="H687" s="125"/>
      <c r="I687" s="125"/>
      <c r="J687" s="125"/>
      <c r="K687" s="125"/>
      <c r="L687" s="125"/>
      <c r="M687" s="125"/>
      <c r="N687" s="125"/>
      <c r="O687" s="125"/>
      <c r="P687" s="125"/>
      <c r="Q687" s="125"/>
      <c r="R687" s="125"/>
      <c r="S687" s="125"/>
      <c r="T687" s="125"/>
      <c r="U687" s="125"/>
      <c r="V687" s="125"/>
    </row>
    <row r="688" spans="1:22" ht="12">
      <c r="A688" s="125"/>
      <c r="B688" s="125"/>
      <c r="C688" s="125"/>
      <c r="D688" s="125"/>
      <c r="E688" s="125"/>
      <c r="F688" s="125"/>
      <c r="G688" s="125"/>
      <c r="H688" s="125"/>
      <c r="I688" s="125"/>
      <c r="J688" s="125"/>
      <c r="K688" s="125"/>
      <c r="L688" s="125"/>
      <c r="M688" s="125"/>
      <c r="N688" s="125"/>
      <c r="O688" s="125"/>
      <c r="P688" s="125"/>
      <c r="Q688" s="125"/>
      <c r="R688" s="125"/>
      <c r="S688" s="125"/>
      <c r="T688" s="125"/>
      <c r="U688" s="125"/>
      <c r="V688" s="125"/>
    </row>
    <row r="689" spans="1:22" ht="12">
      <c r="A689" s="125"/>
      <c r="B689" s="125"/>
      <c r="C689" s="125"/>
      <c r="D689" s="125"/>
      <c r="E689" s="125"/>
      <c r="F689" s="125"/>
      <c r="G689" s="125"/>
      <c r="H689" s="125"/>
      <c r="I689" s="125"/>
      <c r="J689" s="125"/>
      <c r="K689" s="125"/>
      <c r="L689" s="125"/>
      <c r="M689" s="125"/>
      <c r="N689" s="125"/>
      <c r="O689" s="125"/>
      <c r="P689" s="125"/>
      <c r="Q689" s="125"/>
      <c r="R689" s="125"/>
      <c r="S689" s="125"/>
      <c r="T689" s="125"/>
      <c r="U689" s="125"/>
      <c r="V689" s="125"/>
    </row>
    <row r="690" spans="1:22" ht="12">
      <c r="A690" s="125"/>
      <c r="B690" s="125"/>
      <c r="C690" s="125"/>
      <c r="D690" s="125"/>
      <c r="E690" s="125"/>
      <c r="F690" s="125"/>
      <c r="G690" s="125"/>
      <c r="H690" s="125"/>
      <c r="I690" s="125"/>
      <c r="J690" s="125"/>
      <c r="K690" s="125"/>
      <c r="L690" s="125"/>
      <c r="M690" s="125"/>
      <c r="N690" s="125"/>
      <c r="O690" s="125"/>
      <c r="P690" s="125"/>
      <c r="Q690" s="125"/>
      <c r="R690" s="125"/>
      <c r="S690" s="125"/>
      <c r="T690" s="125"/>
      <c r="U690" s="125"/>
      <c r="V690" s="125"/>
    </row>
    <row r="691" spans="1:22" ht="12">
      <c r="A691" s="125"/>
      <c r="B691" s="125"/>
      <c r="C691" s="125"/>
      <c r="D691" s="125"/>
      <c r="E691" s="125"/>
      <c r="F691" s="125"/>
      <c r="G691" s="125"/>
      <c r="H691" s="125"/>
      <c r="I691" s="125"/>
      <c r="J691" s="125"/>
      <c r="K691" s="125"/>
      <c r="L691" s="125"/>
      <c r="M691" s="125"/>
      <c r="N691" s="125"/>
      <c r="O691" s="125"/>
      <c r="P691" s="125"/>
      <c r="Q691" s="125"/>
      <c r="R691" s="125"/>
      <c r="S691" s="125"/>
      <c r="T691" s="125"/>
      <c r="U691" s="125"/>
      <c r="V691" s="125"/>
    </row>
    <row r="692" spans="1:22" ht="12">
      <c r="A692" s="125"/>
      <c r="B692" s="125"/>
      <c r="C692" s="125"/>
      <c r="D692" s="125"/>
      <c r="E692" s="125"/>
      <c r="F692" s="125"/>
      <c r="G692" s="125"/>
      <c r="H692" s="125"/>
      <c r="I692" s="125"/>
      <c r="J692" s="125"/>
      <c r="K692" s="125"/>
      <c r="L692" s="125"/>
      <c r="M692" s="125"/>
      <c r="N692" s="125"/>
      <c r="O692" s="125"/>
      <c r="P692" s="125"/>
      <c r="Q692" s="125"/>
      <c r="R692" s="125"/>
      <c r="S692" s="125"/>
      <c r="T692" s="125"/>
      <c r="U692" s="125"/>
      <c r="V692" s="125"/>
    </row>
    <row r="693" spans="1:22" ht="12">
      <c r="A693" s="125"/>
      <c r="B693" s="125"/>
      <c r="C693" s="125"/>
      <c r="D693" s="125"/>
      <c r="E693" s="125"/>
      <c r="F693" s="125"/>
      <c r="G693" s="125"/>
      <c r="H693" s="125"/>
      <c r="I693" s="125"/>
      <c r="J693" s="125"/>
      <c r="K693" s="125"/>
      <c r="L693" s="125"/>
      <c r="M693" s="125"/>
      <c r="N693" s="125"/>
      <c r="O693" s="125"/>
      <c r="P693" s="125"/>
      <c r="Q693" s="125"/>
      <c r="R693" s="125"/>
      <c r="S693" s="125"/>
      <c r="T693" s="125"/>
      <c r="U693" s="125"/>
      <c r="V693" s="125"/>
    </row>
    <row r="694" spans="1:22" ht="12">
      <c r="A694" s="125"/>
      <c r="B694" s="125"/>
      <c r="C694" s="125"/>
      <c r="D694" s="125"/>
      <c r="E694" s="125"/>
      <c r="F694" s="125"/>
      <c r="G694" s="125"/>
      <c r="H694" s="125"/>
      <c r="I694" s="125"/>
      <c r="J694" s="125"/>
      <c r="K694" s="125"/>
      <c r="L694" s="125"/>
      <c r="M694" s="125"/>
      <c r="N694" s="125"/>
      <c r="O694" s="125"/>
      <c r="P694" s="125"/>
      <c r="Q694" s="125"/>
      <c r="R694" s="125"/>
      <c r="S694" s="125"/>
      <c r="T694" s="125"/>
      <c r="U694" s="125"/>
      <c r="V694" s="125"/>
    </row>
    <row r="695" spans="1:22" ht="12">
      <c r="A695" s="125"/>
      <c r="B695" s="125"/>
      <c r="C695" s="125"/>
      <c r="D695" s="125"/>
      <c r="E695" s="125"/>
      <c r="F695" s="125"/>
      <c r="G695" s="125"/>
      <c r="H695" s="125"/>
      <c r="I695" s="125"/>
      <c r="J695" s="125"/>
      <c r="K695" s="125"/>
      <c r="L695" s="125"/>
      <c r="M695" s="125"/>
      <c r="N695" s="125"/>
      <c r="O695" s="125"/>
      <c r="P695" s="125"/>
      <c r="Q695" s="125"/>
      <c r="R695" s="125"/>
      <c r="S695" s="125"/>
      <c r="T695" s="125"/>
      <c r="U695" s="125"/>
      <c r="V695" s="125"/>
    </row>
    <row r="696" spans="1:22" ht="12">
      <c r="A696" s="125"/>
      <c r="B696" s="125"/>
      <c r="C696" s="125"/>
      <c r="D696" s="125"/>
      <c r="E696" s="125"/>
      <c r="F696" s="125"/>
      <c r="G696" s="125"/>
      <c r="H696" s="125"/>
      <c r="I696" s="125"/>
      <c r="J696" s="125"/>
      <c r="K696" s="125"/>
      <c r="L696" s="125"/>
      <c r="M696" s="125"/>
      <c r="N696" s="125"/>
      <c r="O696" s="125"/>
      <c r="P696" s="125"/>
      <c r="Q696" s="125"/>
      <c r="R696" s="125"/>
      <c r="S696" s="125"/>
      <c r="T696" s="125"/>
      <c r="U696" s="125"/>
      <c r="V696" s="125"/>
    </row>
    <row r="697" spans="1:22" ht="12">
      <c r="A697" s="125"/>
      <c r="B697" s="125"/>
      <c r="C697" s="125"/>
      <c r="D697" s="125"/>
      <c r="E697" s="125"/>
      <c r="F697" s="125"/>
      <c r="G697" s="125"/>
      <c r="H697" s="125"/>
      <c r="I697" s="125"/>
      <c r="J697" s="125"/>
      <c r="K697" s="125"/>
      <c r="L697" s="125"/>
      <c r="M697" s="125"/>
      <c r="N697" s="125"/>
      <c r="O697" s="125"/>
      <c r="P697" s="125"/>
      <c r="Q697" s="125"/>
      <c r="R697" s="125"/>
      <c r="S697" s="125"/>
      <c r="T697" s="125"/>
      <c r="U697" s="125"/>
      <c r="V697" s="125"/>
    </row>
    <row r="698" spans="1:22" ht="12">
      <c r="A698" s="125"/>
      <c r="B698" s="125"/>
      <c r="C698" s="125"/>
      <c r="D698" s="125"/>
      <c r="E698" s="125"/>
      <c r="F698" s="125"/>
      <c r="G698" s="125"/>
      <c r="H698" s="125"/>
      <c r="I698" s="125"/>
      <c r="J698" s="125"/>
      <c r="K698" s="125"/>
      <c r="L698" s="125"/>
      <c r="M698" s="125"/>
      <c r="N698" s="125"/>
      <c r="O698" s="125"/>
      <c r="P698" s="125"/>
      <c r="Q698" s="125"/>
      <c r="R698" s="125"/>
      <c r="S698" s="125"/>
      <c r="T698" s="125"/>
      <c r="U698" s="125"/>
      <c r="V698" s="125"/>
    </row>
    <row r="699" spans="1:22" ht="12">
      <c r="A699" s="125"/>
      <c r="B699" s="125"/>
      <c r="C699" s="125"/>
      <c r="D699" s="125"/>
      <c r="E699" s="125"/>
      <c r="F699" s="125"/>
      <c r="G699" s="125"/>
      <c r="H699" s="125"/>
      <c r="I699" s="125"/>
      <c r="J699" s="125"/>
      <c r="K699" s="125"/>
      <c r="L699" s="125"/>
      <c r="M699" s="125"/>
      <c r="N699" s="125"/>
      <c r="O699" s="125"/>
      <c r="P699" s="125"/>
      <c r="Q699" s="125"/>
      <c r="R699" s="125"/>
      <c r="S699" s="125"/>
      <c r="T699" s="125"/>
      <c r="U699" s="125"/>
      <c r="V699" s="125"/>
    </row>
    <row r="700" spans="1:22" ht="12">
      <c r="A700" s="125"/>
      <c r="B700" s="125"/>
      <c r="C700" s="125"/>
      <c r="D700" s="125"/>
      <c r="E700" s="125"/>
      <c r="F700" s="125"/>
      <c r="G700" s="125"/>
      <c r="H700" s="125"/>
      <c r="I700" s="125"/>
      <c r="J700" s="125"/>
      <c r="K700" s="125"/>
      <c r="L700" s="125"/>
      <c r="M700" s="125"/>
      <c r="N700" s="125"/>
      <c r="O700" s="125"/>
      <c r="P700" s="125"/>
      <c r="Q700" s="125"/>
      <c r="R700" s="125"/>
      <c r="S700" s="125"/>
      <c r="T700" s="125"/>
      <c r="U700" s="125"/>
      <c r="V700" s="125"/>
    </row>
    <row r="701" spans="1:22" ht="12">
      <c r="A701" s="125"/>
      <c r="B701" s="125"/>
      <c r="C701" s="125"/>
      <c r="D701" s="125"/>
      <c r="E701" s="125"/>
      <c r="F701" s="125"/>
      <c r="G701" s="125"/>
      <c r="H701" s="125"/>
      <c r="I701" s="125"/>
      <c r="J701" s="125"/>
      <c r="K701" s="125"/>
      <c r="L701" s="125"/>
      <c r="M701" s="125"/>
      <c r="N701" s="125"/>
      <c r="O701" s="125"/>
      <c r="P701" s="125"/>
      <c r="Q701" s="125"/>
      <c r="R701" s="125"/>
      <c r="S701" s="125"/>
      <c r="T701" s="125"/>
      <c r="U701" s="125"/>
      <c r="V701" s="125"/>
    </row>
    <row r="702" spans="1:22" ht="12">
      <c r="A702" s="125"/>
      <c r="B702" s="125"/>
      <c r="C702" s="125"/>
      <c r="D702" s="125"/>
      <c r="E702" s="125"/>
      <c r="F702" s="125"/>
      <c r="G702" s="125"/>
      <c r="H702" s="125"/>
      <c r="I702" s="125"/>
      <c r="J702" s="125"/>
      <c r="K702" s="125"/>
      <c r="L702" s="125"/>
      <c r="M702" s="125"/>
      <c r="N702" s="125"/>
      <c r="O702" s="125"/>
      <c r="P702" s="125"/>
      <c r="Q702" s="125"/>
      <c r="R702" s="125"/>
      <c r="S702" s="125"/>
      <c r="T702" s="125"/>
      <c r="U702" s="125"/>
      <c r="V702" s="125"/>
    </row>
    <row r="703" spans="1:22" ht="12">
      <c r="A703" s="125"/>
      <c r="B703" s="125"/>
      <c r="C703" s="125"/>
      <c r="D703" s="125"/>
      <c r="E703" s="125"/>
      <c r="F703" s="125"/>
      <c r="G703" s="125"/>
      <c r="H703" s="125"/>
      <c r="I703" s="125"/>
      <c r="J703" s="125"/>
      <c r="K703" s="125"/>
      <c r="L703" s="125"/>
      <c r="M703" s="125"/>
      <c r="N703" s="125"/>
      <c r="O703" s="125"/>
      <c r="P703" s="125"/>
      <c r="Q703" s="125"/>
      <c r="R703" s="125"/>
      <c r="S703" s="125"/>
      <c r="T703" s="125"/>
      <c r="U703" s="125"/>
      <c r="V703" s="125"/>
    </row>
    <row r="704" spans="1:22" ht="12">
      <c r="A704" s="125"/>
      <c r="B704" s="125"/>
      <c r="C704" s="125"/>
      <c r="D704" s="125"/>
      <c r="E704" s="125"/>
      <c r="F704" s="125"/>
      <c r="G704" s="125"/>
      <c r="H704" s="125"/>
      <c r="I704" s="125"/>
      <c r="J704" s="125"/>
      <c r="K704" s="125"/>
      <c r="L704" s="125"/>
      <c r="M704" s="125"/>
      <c r="N704" s="125"/>
      <c r="O704" s="125"/>
      <c r="P704" s="125"/>
      <c r="Q704" s="125"/>
      <c r="R704" s="125"/>
      <c r="S704" s="125"/>
      <c r="T704" s="125"/>
      <c r="U704" s="125"/>
      <c r="V704" s="125"/>
    </row>
    <row r="705" spans="1:22" ht="12">
      <c r="A705" s="125"/>
      <c r="B705" s="125"/>
      <c r="C705" s="125"/>
      <c r="D705" s="125"/>
      <c r="E705" s="125"/>
      <c r="F705" s="125"/>
      <c r="G705" s="125"/>
      <c r="H705" s="125"/>
      <c r="I705" s="125"/>
      <c r="J705" s="125"/>
      <c r="K705" s="125"/>
      <c r="L705" s="125"/>
      <c r="M705" s="125"/>
      <c r="N705" s="125"/>
      <c r="O705" s="125"/>
      <c r="P705" s="125"/>
      <c r="Q705" s="125"/>
      <c r="R705" s="125"/>
      <c r="S705" s="125"/>
      <c r="T705" s="125"/>
      <c r="U705" s="125"/>
      <c r="V705" s="125"/>
    </row>
    <row r="706" spans="1:22" ht="12">
      <c r="A706" s="125"/>
      <c r="B706" s="125"/>
      <c r="C706" s="125"/>
      <c r="D706" s="125"/>
      <c r="E706" s="125"/>
      <c r="F706" s="125"/>
      <c r="G706" s="125"/>
      <c r="H706" s="125"/>
      <c r="I706" s="125"/>
      <c r="J706" s="125"/>
      <c r="K706" s="125"/>
      <c r="L706" s="125"/>
      <c r="M706" s="125"/>
      <c r="N706" s="125"/>
      <c r="O706" s="125"/>
      <c r="P706" s="125"/>
      <c r="Q706" s="125"/>
      <c r="R706" s="125"/>
      <c r="S706" s="125"/>
      <c r="T706" s="125"/>
      <c r="U706" s="125"/>
      <c r="V706" s="125"/>
    </row>
    <row r="707" spans="1:22" ht="12">
      <c r="A707" s="125"/>
      <c r="B707" s="125"/>
      <c r="C707" s="125"/>
      <c r="D707" s="125"/>
      <c r="E707" s="125"/>
      <c r="F707" s="125"/>
      <c r="G707" s="125"/>
      <c r="H707" s="125"/>
      <c r="I707" s="125"/>
      <c r="J707" s="125"/>
      <c r="K707" s="125"/>
      <c r="L707" s="125"/>
      <c r="M707" s="125"/>
      <c r="N707" s="125"/>
      <c r="O707" s="125"/>
      <c r="P707" s="125"/>
      <c r="Q707" s="125"/>
      <c r="R707" s="125"/>
      <c r="S707" s="125"/>
      <c r="T707" s="125"/>
      <c r="U707" s="125"/>
      <c r="V707" s="125"/>
    </row>
    <row r="708" spans="1:22" ht="12">
      <c r="A708" s="125"/>
      <c r="B708" s="125"/>
      <c r="C708" s="125"/>
      <c r="D708" s="125"/>
      <c r="E708" s="125"/>
      <c r="F708" s="125"/>
      <c r="G708" s="125"/>
      <c r="H708" s="125"/>
      <c r="I708" s="125"/>
      <c r="J708" s="125"/>
      <c r="K708" s="125"/>
      <c r="L708" s="125"/>
      <c r="M708" s="125"/>
      <c r="N708" s="125"/>
      <c r="O708" s="125"/>
      <c r="P708" s="125"/>
      <c r="Q708" s="125"/>
      <c r="R708" s="125"/>
      <c r="S708" s="125"/>
      <c r="T708" s="125"/>
      <c r="U708" s="125"/>
      <c r="V708" s="125"/>
    </row>
    <row r="709" spans="1:22" ht="12">
      <c r="A709" s="125"/>
      <c r="B709" s="125"/>
      <c r="C709" s="125"/>
      <c r="D709" s="125"/>
      <c r="E709" s="125"/>
      <c r="F709" s="125"/>
      <c r="G709" s="125"/>
      <c r="H709" s="125"/>
      <c r="I709" s="125"/>
      <c r="J709" s="125"/>
      <c r="K709" s="125"/>
      <c r="L709" s="125"/>
      <c r="M709" s="125"/>
      <c r="N709" s="125"/>
      <c r="O709" s="125"/>
      <c r="P709" s="125"/>
      <c r="Q709" s="125"/>
      <c r="R709" s="125"/>
      <c r="S709" s="125"/>
      <c r="T709" s="125"/>
      <c r="U709" s="125"/>
      <c r="V709" s="125"/>
    </row>
    <row r="710" spans="1:22" ht="12">
      <c r="A710" s="125"/>
      <c r="B710" s="125"/>
      <c r="C710" s="125"/>
      <c r="D710" s="125"/>
      <c r="E710" s="125"/>
      <c r="F710" s="125"/>
      <c r="G710" s="125"/>
      <c r="H710" s="125"/>
      <c r="I710" s="125"/>
      <c r="J710" s="125"/>
      <c r="K710" s="125"/>
      <c r="L710" s="125"/>
      <c r="M710" s="125"/>
      <c r="N710" s="125"/>
      <c r="O710" s="125"/>
      <c r="P710" s="125"/>
      <c r="Q710" s="125"/>
      <c r="R710" s="125"/>
      <c r="S710" s="125"/>
      <c r="T710" s="125"/>
      <c r="U710" s="125"/>
      <c r="V710" s="125"/>
    </row>
    <row r="711" spans="1:22" ht="12">
      <c r="A711" s="125"/>
      <c r="B711" s="125"/>
      <c r="C711" s="125"/>
      <c r="D711" s="125"/>
      <c r="E711" s="125"/>
      <c r="F711" s="125"/>
      <c r="G711" s="125"/>
      <c r="H711" s="125"/>
      <c r="I711" s="125"/>
      <c r="J711" s="125"/>
      <c r="K711" s="125"/>
      <c r="L711" s="125"/>
      <c r="M711" s="125"/>
      <c r="N711" s="125"/>
      <c r="O711" s="125"/>
      <c r="P711" s="125"/>
      <c r="Q711" s="125"/>
      <c r="R711" s="125"/>
      <c r="S711" s="125"/>
      <c r="T711" s="125"/>
      <c r="U711" s="125"/>
      <c r="V711" s="125"/>
    </row>
    <row r="712" spans="1:22" ht="12">
      <c r="A712" s="125"/>
      <c r="B712" s="125"/>
      <c r="C712" s="125"/>
      <c r="D712" s="125"/>
      <c r="E712" s="125"/>
      <c r="F712" s="125"/>
      <c r="G712" s="125"/>
      <c r="H712" s="125"/>
      <c r="I712" s="125"/>
      <c r="J712" s="125"/>
      <c r="K712" s="125"/>
      <c r="L712" s="125"/>
      <c r="M712" s="125"/>
      <c r="N712" s="125"/>
      <c r="O712" s="125"/>
      <c r="P712" s="125"/>
      <c r="Q712" s="125"/>
      <c r="R712" s="125"/>
      <c r="S712" s="125"/>
      <c r="T712" s="125"/>
      <c r="U712" s="125"/>
      <c r="V712" s="125"/>
    </row>
    <row r="713" spans="1:22" ht="12">
      <c r="A713" s="125"/>
      <c r="B713" s="125"/>
      <c r="C713" s="125"/>
      <c r="D713" s="125"/>
      <c r="E713" s="125"/>
      <c r="F713" s="125"/>
      <c r="G713" s="125"/>
      <c r="H713" s="125"/>
      <c r="I713" s="125"/>
      <c r="J713" s="125"/>
      <c r="K713" s="125"/>
      <c r="L713" s="125"/>
      <c r="M713" s="125"/>
      <c r="N713" s="125"/>
      <c r="O713" s="125"/>
      <c r="P713" s="125"/>
      <c r="Q713" s="125"/>
      <c r="R713" s="125"/>
      <c r="S713" s="125"/>
      <c r="T713" s="125"/>
      <c r="U713" s="125"/>
      <c r="V713" s="125"/>
    </row>
    <row r="714" spans="1:22" ht="12">
      <c r="A714" s="125"/>
      <c r="B714" s="125"/>
      <c r="C714" s="125"/>
      <c r="D714" s="125"/>
      <c r="E714" s="125"/>
      <c r="F714" s="125"/>
      <c r="G714" s="125"/>
      <c r="H714" s="125"/>
      <c r="I714" s="125"/>
      <c r="J714" s="125"/>
      <c r="K714" s="125"/>
      <c r="L714" s="125"/>
      <c r="M714" s="125"/>
      <c r="N714" s="125"/>
      <c r="O714" s="125"/>
      <c r="P714" s="125"/>
      <c r="Q714" s="125"/>
      <c r="R714" s="125"/>
      <c r="S714" s="125"/>
      <c r="T714" s="125"/>
      <c r="U714" s="125"/>
      <c r="V714" s="125"/>
    </row>
    <row r="715" spans="1:22" ht="12">
      <c r="A715" s="125"/>
      <c r="B715" s="125"/>
      <c r="C715" s="125"/>
      <c r="D715" s="125"/>
      <c r="E715" s="125"/>
      <c r="F715" s="125"/>
      <c r="G715" s="125"/>
      <c r="H715" s="125"/>
      <c r="I715" s="125"/>
      <c r="J715" s="125"/>
      <c r="K715" s="125"/>
      <c r="L715" s="125"/>
      <c r="M715" s="125"/>
      <c r="N715" s="125"/>
      <c r="O715" s="125"/>
      <c r="P715" s="125"/>
      <c r="Q715" s="125"/>
      <c r="R715" s="125"/>
      <c r="S715" s="125"/>
      <c r="T715" s="125"/>
      <c r="U715" s="125"/>
      <c r="V715" s="125"/>
    </row>
    <row r="716" spans="1:22" ht="12">
      <c r="A716" s="125"/>
      <c r="B716" s="125"/>
      <c r="C716" s="125"/>
      <c r="D716" s="125"/>
      <c r="E716" s="125"/>
      <c r="F716" s="125"/>
      <c r="G716" s="125"/>
      <c r="H716" s="125"/>
      <c r="I716" s="125"/>
      <c r="J716" s="125"/>
      <c r="K716" s="125"/>
      <c r="L716" s="125"/>
      <c r="M716" s="125"/>
      <c r="N716" s="125"/>
      <c r="O716" s="125"/>
      <c r="P716" s="125"/>
      <c r="Q716" s="125"/>
      <c r="R716" s="125"/>
      <c r="S716" s="125"/>
      <c r="T716" s="125"/>
      <c r="U716" s="125"/>
      <c r="V716" s="125"/>
    </row>
    <row r="717" spans="1:22" ht="12">
      <c r="A717" s="125"/>
      <c r="B717" s="125"/>
      <c r="C717" s="125"/>
      <c r="D717" s="125"/>
      <c r="E717" s="125"/>
      <c r="F717" s="125"/>
      <c r="G717" s="125"/>
      <c r="H717" s="125"/>
      <c r="I717" s="125"/>
      <c r="J717" s="125"/>
      <c r="K717" s="125"/>
      <c r="L717" s="125"/>
      <c r="M717" s="125"/>
      <c r="N717" s="125"/>
      <c r="O717" s="125"/>
      <c r="P717" s="125"/>
      <c r="Q717" s="125"/>
      <c r="R717" s="125"/>
      <c r="S717" s="125"/>
      <c r="T717" s="125"/>
      <c r="U717" s="125"/>
      <c r="V717" s="125"/>
    </row>
    <row r="718" spans="1:22" ht="12">
      <c r="A718" s="125"/>
      <c r="B718" s="125"/>
      <c r="C718" s="125"/>
      <c r="D718" s="125"/>
      <c r="E718" s="125"/>
      <c r="F718" s="125"/>
      <c r="G718" s="125"/>
      <c r="H718" s="125"/>
      <c r="I718" s="125"/>
      <c r="J718" s="125"/>
      <c r="K718" s="125"/>
      <c r="L718" s="125"/>
      <c r="M718" s="125"/>
      <c r="N718" s="125"/>
      <c r="O718" s="125"/>
      <c r="P718" s="125"/>
      <c r="Q718" s="125"/>
      <c r="R718" s="125"/>
      <c r="S718" s="125"/>
      <c r="T718" s="125"/>
      <c r="U718" s="125"/>
      <c r="V718" s="125"/>
    </row>
    <row r="719" spans="1:22" ht="12">
      <c r="A719" s="125"/>
      <c r="B719" s="125"/>
      <c r="C719" s="125"/>
      <c r="D719" s="125"/>
      <c r="E719" s="125"/>
      <c r="F719" s="125"/>
      <c r="G719" s="125"/>
      <c r="H719" s="125"/>
      <c r="I719" s="125"/>
      <c r="J719" s="125"/>
      <c r="K719" s="125"/>
      <c r="L719" s="125"/>
      <c r="M719" s="125"/>
      <c r="N719" s="125"/>
      <c r="O719" s="125"/>
      <c r="P719" s="125"/>
      <c r="Q719" s="125"/>
      <c r="R719" s="125"/>
      <c r="S719" s="125"/>
      <c r="T719" s="125"/>
      <c r="U719" s="125"/>
      <c r="V719" s="125"/>
    </row>
    <row r="720" spans="1:22" ht="12">
      <c r="A720" s="125"/>
      <c r="B720" s="125"/>
      <c r="C720" s="125"/>
      <c r="D720" s="125"/>
      <c r="E720" s="125"/>
      <c r="F720" s="125"/>
      <c r="G720" s="125"/>
      <c r="H720" s="125"/>
      <c r="I720" s="125"/>
      <c r="J720" s="125"/>
      <c r="K720" s="125"/>
      <c r="L720" s="125"/>
      <c r="M720" s="125"/>
      <c r="N720" s="125"/>
      <c r="O720" s="125"/>
      <c r="P720" s="125"/>
      <c r="Q720" s="125"/>
      <c r="R720" s="125"/>
      <c r="S720" s="125"/>
      <c r="T720" s="125"/>
      <c r="U720" s="125"/>
      <c r="V720" s="125"/>
    </row>
    <row r="721" spans="1:22" ht="12">
      <c r="A721" s="125"/>
      <c r="B721" s="125"/>
      <c r="C721" s="125"/>
      <c r="D721" s="125"/>
      <c r="E721" s="125"/>
      <c r="F721" s="125"/>
      <c r="G721" s="125"/>
      <c r="H721" s="125"/>
      <c r="I721" s="125"/>
      <c r="J721" s="125"/>
      <c r="K721" s="125"/>
      <c r="L721" s="125"/>
      <c r="M721" s="125"/>
      <c r="N721" s="125"/>
      <c r="O721" s="125"/>
      <c r="P721" s="125"/>
      <c r="Q721" s="125"/>
      <c r="R721" s="125"/>
      <c r="S721" s="125"/>
      <c r="T721" s="125"/>
      <c r="U721" s="125"/>
      <c r="V721" s="125"/>
    </row>
    <row r="722" spans="1:22" ht="12">
      <c r="A722" s="125"/>
      <c r="B722" s="125"/>
      <c r="C722" s="125"/>
      <c r="D722" s="125"/>
      <c r="E722" s="125"/>
      <c r="F722" s="125"/>
      <c r="G722" s="125"/>
      <c r="H722" s="125"/>
      <c r="I722" s="125"/>
      <c r="J722" s="125"/>
      <c r="K722" s="125"/>
      <c r="L722" s="125"/>
      <c r="M722" s="125"/>
      <c r="N722" s="125"/>
      <c r="O722" s="125"/>
      <c r="P722" s="125"/>
      <c r="Q722" s="125"/>
      <c r="R722" s="125"/>
      <c r="S722" s="125"/>
      <c r="T722" s="125"/>
      <c r="U722" s="125"/>
      <c r="V722" s="125"/>
    </row>
    <row r="723" spans="1:22" ht="12">
      <c r="A723" s="125"/>
      <c r="B723" s="125"/>
      <c r="C723" s="125"/>
      <c r="D723" s="125"/>
      <c r="E723" s="125"/>
      <c r="F723" s="125"/>
      <c r="G723" s="125"/>
      <c r="H723" s="125"/>
      <c r="I723" s="125"/>
      <c r="J723" s="125"/>
      <c r="K723" s="125"/>
      <c r="L723" s="125"/>
      <c r="M723" s="125"/>
      <c r="N723" s="125"/>
      <c r="O723" s="125"/>
      <c r="P723" s="125"/>
      <c r="Q723" s="125"/>
      <c r="R723" s="125"/>
      <c r="S723" s="125"/>
      <c r="T723" s="125"/>
      <c r="U723" s="125"/>
      <c r="V723" s="125"/>
    </row>
    <row r="724" spans="1:22" ht="12">
      <c r="A724" s="125"/>
      <c r="B724" s="125"/>
      <c r="C724" s="125"/>
      <c r="D724" s="125"/>
      <c r="E724" s="125"/>
      <c r="F724" s="125"/>
      <c r="G724" s="125"/>
      <c r="H724" s="125"/>
      <c r="I724" s="125"/>
      <c r="J724" s="125"/>
      <c r="K724" s="125"/>
      <c r="L724" s="125"/>
      <c r="M724" s="125"/>
      <c r="N724" s="125"/>
      <c r="O724" s="125"/>
      <c r="P724" s="125"/>
      <c r="Q724" s="125"/>
      <c r="R724" s="125"/>
      <c r="S724" s="125"/>
      <c r="T724" s="125"/>
      <c r="U724" s="125"/>
      <c r="V724" s="125"/>
    </row>
    <row r="725" spans="1:22" ht="12">
      <c r="A725" s="125"/>
      <c r="B725" s="125"/>
      <c r="C725" s="125"/>
      <c r="D725" s="125"/>
      <c r="E725" s="125"/>
      <c r="F725" s="125"/>
      <c r="G725" s="125"/>
      <c r="H725" s="125"/>
      <c r="I725" s="125"/>
      <c r="J725" s="125"/>
      <c r="K725" s="125"/>
      <c r="L725" s="125"/>
      <c r="M725" s="125"/>
      <c r="N725" s="125"/>
      <c r="O725" s="125"/>
      <c r="P725" s="125"/>
      <c r="Q725" s="125"/>
      <c r="R725" s="125"/>
      <c r="S725" s="125"/>
      <c r="T725" s="125"/>
      <c r="U725" s="125"/>
      <c r="V725" s="125"/>
    </row>
    <row r="726" spans="1:22" ht="12">
      <c r="A726" s="125"/>
      <c r="B726" s="125"/>
      <c r="C726" s="125"/>
      <c r="D726" s="125"/>
      <c r="E726" s="125"/>
      <c r="F726" s="125"/>
      <c r="G726" s="125"/>
      <c r="H726" s="125"/>
      <c r="I726" s="125"/>
      <c r="J726" s="125"/>
      <c r="K726" s="125"/>
      <c r="L726" s="125"/>
      <c r="M726" s="125"/>
      <c r="N726" s="125"/>
      <c r="O726" s="125"/>
      <c r="P726" s="125"/>
      <c r="Q726" s="125"/>
      <c r="R726" s="125"/>
      <c r="S726" s="125"/>
      <c r="T726" s="125"/>
      <c r="U726" s="125"/>
      <c r="V726" s="125"/>
    </row>
    <row r="727" spans="1:22" ht="12">
      <c r="A727" s="125"/>
      <c r="B727" s="125"/>
      <c r="C727" s="125"/>
      <c r="D727" s="125"/>
      <c r="E727" s="125"/>
      <c r="F727" s="125"/>
      <c r="G727" s="125"/>
      <c r="H727" s="125"/>
      <c r="I727" s="125"/>
      <c r="J727" s="125"/>
      <c r="K727" s="125"/>
      <c r="L727" s="125"/>
      <c r="M727" s="125"/>
      <c r="N727" s="125"/>
      <c r="O727" s="125"/>
      <c r="P727" s="125"/>
      <c r="Q727" s="125"/>
      <c r="R727" s="125"/>
      <c r="S727" s="125"/>
      <c r="T727" s="125"/>
      <c r="U727" s="125"/>
      <c r="V727" s="125"/>
    </row>
    <row r="728" spans="1:22" ht="12">
      <c r="A728" s="125"/>
      <c r="B728" s="125"/>
      <c r="C728" s="125"/>
      <c r="D728" s="125"/>
      <c r="E728" s="125"/>
      <c r="F728" s="125"/>
      <c r="G728" s="125"/>
      <c r="H728" s="125"/>
      <c r="I728" s="125"/>
      <c r="J728" s="125"/>
      <c r="K728" s="125"/>
      <c r="L728" s="125"/>
      <c r="M728" s="125"/>
      <c r="N728" s="125"/>
      <c r="O728" s="125"/>
      <c r="P728" s="125"/>
      <c r="Q728" s="125"/>
      <c r="R728" s="125"/>
      <c r="S728" s="125"/>
      <c r="T728" s="125"/>
      <c r="U728" s="125"/>
      <c r="V728" s="125"/>
    </row>
    <row r="729" spans="1:22" ht="12">
      <c r="A729" s="125"/>
      <c r="B729" s="125"/>
      <c r="C729" s="125"/>
      <c r="D729" s="125"/>
      <c r="E729" s="125"/>
      <c r="F729" s="125"/>
      <c r="G729" s="125"/>
      <c r="H729" s="125"/>
      <c r="I729" s="125"/>
      <c r="J729" s="125"/>
      <c r="K729" s="125"/>
      <c r="L729" s="125"/>
      <c r="M729" s="125"/>
      <c r="N729" s="125"/>
      <c r="O729" s="125"/>
      <c r="P729" s="125"/>
      <c r="Q729" s="125"/>
      <c r="R729" s="125"/>
      <c r="S729" s="125"/>
      <c r="T729" s="125"/>
      <c r="U729" s="125"/>
      <c r="V729" s="125"/>
    </row>
    <row r="730" spans="1:22" ht="12">
      <c r="A730" s="125"/>
      <c r="B730" s="125"/>
      <c r="C730" s="125"/>
      <c r="D730" s="125"/>
      <c r="E730" s="125"/>
      <c r="F730" s="125"/>
      <c r="G730" s="125"/>
      <c r="H730" s="125"/>
      <c r="I730" s="125"/>
      <c r="J730" s="125"/>
      <c r="K730" s="125"/>
      <c r="L730" s="125"/>
      <c r="M730" s="125"/>
      <c r="N730" s="125"/>
      <c r="O730" s="125"/>
      <c r="P730" s="125"/>
      <c r="Q730" s="125"/>
      <c r="R730" s="125"/>
      <c r="S730" s="125"/>
      <c r="T730" s="125"/>
      <c r="U730" s="125"/>
      <c r="V730" s="125"/>
    </row>
    <row r="731" spans="1:22" ht="12">
      <c r="A731" s="125"/>
      <c r="B731" s="125"/>
      <c r="C731" s="125"/>
      <c r="D731" s="125"/>
      <c r="E731" s="125"/>
      <c r="F731" s="125"/>
      <c r="G731" s="125"/>
      <c r="H731" s="125"/>
      <c r="I731" s="125"/>
      <c r="J731" s="125"/>
      <c r="K731" s="125"/>
      <c r="L731" s="125"/>
      <c r="M731" s="125"/>
      <c r="N731" s="125"/>
      <c r="O731" s="125"/>
      <c r="P731" s="125"/>
      <c r="Q731" s="125"/>
      <c r="R731" s="125"/>
      <c r="S731" s="125"/>
      <c r="T731" s="125"/>
      <c r="U731" s="125"/>
      <c r="V731" s="125"/>
    </row>
    <row r="732" spans="1:22" ht="12">
      <c r="A732" s="125"/>
      <c r="B732" s="125"/>
      <c r="C732" s="125"/>
      <c r="D732" s="125"/>
      <c r="E732" s="125"/>
      <c r="F732" s="125"/>
      <c r="G732" s="125"/>
      <c r="H732" s="125"/>
      <c r="I732" s="125"/>
      <c r="J732" s="125"/>
      <c r="K732" s="125"/>
      <c r="L732" s="125"/>
      <c r="M732" s="125"/>
      <c r="N732" s="125"/>
      <c r="O732" s="125"/>
      <c r="P732" s="125"/>
      <c r="Q732" s="125"/>
      <c r="R732" s="125"/>
      <c r="S732" s="125"/>
      <c r="T732" s="125"/>
      <c r="U732" s="125"/>
      <c r="V732" s="125"/>
    </row>
    <row r="733" spans="1:22" ht="12">
      <c r="A733" s="125"/>
      <c r="B733" s="125"/>
      <c r="C733" s="125"/>
      <c r="D733" s="125"/>
      <c r="E733" s="125"/>
      <c r="F733" s="125"/>
      <c r="G733" s="125"/>
      <c r="H733" s="125"/>
      <c r="I733" s="125"/>
      <c r="J733" s="125"/>
      <c r="K733" s="125"/>
      <c r="L733" s="125"/>
      <c r="M733" s="125"/>
      <c r="N733" s="125"/>
      <c r="O733" s="125"/>
      <c r="P733" s="125"/>
      <c r="Q733" s="125"/>
      <c r="R733" s="125"/>
      <c r="S733" s="125"/>
      <c r="T733" s="125"/>
      <c r="U733" s="125"/>
      <c r="V733" s="125"/>
    </row>
    <row r="734" spans="1:22" ht="12">
      <c r="A734" s="125"/>
      <c r="B734" s="125"/>
      <c r="C734" s="125"/>
      <c r="D734" s="125"/>
      <c r="E734" s="125"/>
      <c r="F734" s="125"/>
      <c r="G734" s="125"/>
      <c r="H734" s="125"/>
      <c r="I734" s="125"/>
      <c r="J734" s="125"/>
      <c r="K734" s="125"/>
      <c r="L734" s="125"/>
      <c r="M734" s="125"/>
      <c r="N734" s="125"/>
      <c r="O734" s="125"/>
      <c r="P734" s="125"/>
      <c r="Q734" s="125"/>
      <c r="R734" s="125"/>
      <c r="S734" s="125"/>
      <c r="T734" s="125"/>
      <c r="U734" s="125"/>
      <c r="V734" s="125"/>
    </row>
    <row r="735" spans="1:22" ht="12">
      <c r="A735" s="125"/>
      <c r="B735" s="125"/>
      <c r="C735" s="125"/>
      <c r="D735" s="125"/>
      <c r="E735" s="125"/>
      <c r="F735" s="125"/>
      <c r="G735" s="125"/>
      <c r="H735" s="125"/>
      <c r="I735" s="125"/>
      <c r="J735" s="125"/>
      <c r="K735" s="125"/>
      <c r="L735" s="125"/>
      <c r="M735" s="125"/>
      <c r="N735" s="125"/>
      <c r="O735" s="125"/>
      <c r="P735" s="125"/>
      <c r="Q735" s="125"/>
      <c r="R735" s="125"/>
      <c r="S735" s="125"/>
      <c r="T735" s="125"/>
      <c r="U735" s="125"/>
      <c r="V735" s="125"/>
    </row>
    <row r="736" spans="1:22" ht="12">
      <c r="A736" s="125"/>
      <c r="B736" s="125"/>
      <c r="C736" s="125"/>
      <c r="D736" s="125"/>
      <c r="E736" s="125"/>
      <c r="F736" s="125"/>
      <c r="G736" s="125"/>
      <c r="H736" s="125"/>
      <c r="I736" s="125"/>
      <c r="J736" s="125"/>
      <c r="K736" s="125"/>
      <c r="L736" s="125"/>
      <c r="M736" s="125"/>
      <c r="N736" s="125"/>
      <c r="O736" s="125"/>
      <c r="P736" s="125"/>
      <c r="Q736" s="125"/>
      <c r="R736" s="125"/>
      <c r="S736" s="125"/>
      <c r="T736" s="125"/>
      <c r="U736" s="125"/>
      <c r="V736" s="125"/>
    </row>
    <row r="737" spans="1:22" ht="12">
      <c r="A737" s="125"/>
      <c r="B737" s="125"/>
      <c r="C737" s="125"/>
      <c r="D737" s="125"/>
      <c r="E737" s="125"/>
      <c r="F737" s="125"/>
      <c r="G737" s="125"/>
      <c r="H737" s="125"/>
      <c r="I737" s="125"/>
      <c r="J737" s="125"/>
      <c r="K737" s="125"/>
      <c r="L737" s="125"/>
      <c r="M737" s="125"/>
      <c r="N737" s="125"/>
      <c r="O737" s="125"/>
      <c r="P737" s="125"/>
      <c r="Q737" s="125"/>
      <c r="R737" s="125"/>
      <c r="S737" s="125"/>
      <c r="T737" s="125"/>
      <c r="U737" s="125"/>
      <c r="V737" s="125"/>
    </row>
    <row r="738" spans="1:22" ht="12">
      <c r="A738" s="125"/>
      <c r="B738" s="125"/>
      <c r="C738" s="125"/>
      <c r="D738" s="125"/>
      <c r="E738" s="125"/>
      <c r="F738" s="125"/>
      <c r="G738" s="125"/>
      <c r="H738" s="125"/>
      <c r="I738" s="125"/>
      <c r="J738" s="125"/>
      <c r="K738" s="125"/>
      <c r="L738" s="125"/>
      <c r="M738" s="125"/>
      <c r="N738" s="125"/>
      <c r="O738" s="125"/>
      <c r="P738" s="125"/>
      <c r="Q738" s="125"/>
      <c r="R738" s="125"/>
      <c r="S738" s="125"/>
      <c r="T738" s="125"/>
      <c r="U738" s="125"/>
      <c r="V738" s="125"/>
    </row>
    <row r="739" spans="1:22" ht="12">
      <c r="A739" s="125"/>
      <c r="B739" s="125"/>
      <c r="C739" s="125"/>
      <c r="D739" s="125"/>
      <c r="E739" s="125"/>
      <c r="F739" s="125"/>
      <c r="G739" s="125"/>
      <c r="H739" s="125"/>
      <c r="I739" s="125"/>
      <c r="J739" s="125"/>
      <c r="K739" s="125"/>
      <c r="L739" s="125"/>
      <c r="M739" s="125"/>
      <c r="N739" s="125"/>
      <c r="O739" s="125"/>
      <c r="P739" s="125"/>
      <c r="Q739" s="125"/>
      <c r="R739" s="125"/>
      <c r="S739" s="125"/>
      <c r="T739" s="125"/>
      <c r="U739" s="125"/>
      <c r="V739" s="125"/>
    </row>
    <row r="740" spans="1:22" ht="12">
      <c r="A740" s="125"/>
      <c r="B740" s="125"/>
      <c r="C740" s="125"/>
      <c r="D740" s="125"/>
      <c r="E740" s="125"/>
      <c r="F740" s="125"/>
      <c r="G740" s="125"/>
      <c r="H740" s="125"/>
      <c r="I740" s="125"/>
      <c r="J740" s="125"/>
      <c r="K740" s="125"/>
      <c r="L740" s="125"/>
      <c r="M740" s="125"/>
      <c r="N740" s="125"/>
      <c r="O740" s="125"/>
      <c r="P740" s="125"/>
      <c r="Q740" s="125"/>
      <c r="R740" s="125"/>
      <c r="S740" s="125"/>
      <c r="T740" s="125"/>
      <c r="U740" s="125"/>
      <c r="V740" s="125"/>
    </row>
    <row r="741" spans="1:22" ht="12">
      <c r="A741" s="125"/>
      <c r="B741" s="125"/>
      <c r="C741" s="125"/>
      <c r="D741" s="125"/>
      <c r="E741" s="125"/>
      <c r="F741" s="125"/>
      <c r="G741" s="125"/>
      <c r="H741" s="125"/>
      <c r="I741" s="125"/>
      <c r="J741" s="125"/>
      <c r="K741" s="125"/>
      <c r="L741" s="125"/>
      <c r="M741" s="125"/>
      <c r="N741" s="125"/>
      <c r="O741" s="125"/>
      <c r="P741" s="125"/>
      <c r="Q741" s="125"/>
      <c r="R741" s="125"/>
      <c r="S741" s="125"/>
      <c r="T741" s="125"/>
      <c r="U741" s="125"/>
      <c r="V741" s="125"/>
    </row>
    <row r="742" spans="1:22" ht="12">
      <c r="A742" s="125"/>
      <c r="B742" s="125"/>
      <c r="C742" s="125"/>
      <c r="D742" s="125"/>
      <c r="E742" s="125"/>
      <c r="F742" s="125"/>
      <c r="G742" s="125"/>
      <c r="H742" s="125"/>
      <c r="I742" s="125"/>
      <c r="J742" s="125"/>
      <c r="K742" s="125"/>
      <c r="L742" s="125"/>
      <c r="M742" s="125"/>
      <c r="N742" s="125"/>
      <c r="O742" s="125"/>
      <c r="P742" s="125"/>
      <c r="Q742" s="125"/>
      <c r="R742" s="125"/>
      <c r="S742" s="125"/>
      <c r="T742" s="125"/>
      <c r="U742" s="125"/>
      <c r="V742" s="125"/>
    </row>
    <row r="743" spans="1:22" ht="12">
      <c r="A743" s="125"/>
      <c r="B743" s="125"/>
      <c r="C743" s="125"/>
      <c r="D743" s="125"/>
      <c r="E743" s="125"/>
      <c r="F743" s="125"/>
      <c r="G743" s="125"/>
      <c r="H743" s="125"/>
      <c r="I743" s="125"/>
      <c r="J743" s="125"/>
      <c r="K743" s="125"/>
      <c r="L743" s="125"/>
      <c r="M743" s="125"/>
      <c r="N743" s="125"/>
      <c r="O743" s="125"/>
      <c r="P743" s="125"/>
      <c r="Q743" s="125"/>
      <c r="R743" s="125"/>
      <c r="S743" s="125"/>
      <c r="T743" s="125"/>
      <c r="U743" s="125"/>
      <c r="V743" s="125"/>
    </row>
    <row r="744" spans="1:22" ht="12">
      <c r="A744" s="125"/>
      <c r="B744" s="125"/>
      <c r="C744" s="125"/>
      <c r="D744" s="125"/>
      <c r="E744" s="125"/>
      <c r="F744" s="125"/>
      <c r="G744" s="125"/>
      <c r="H744" s="125"/>
      <c r="I744" s="125"/>
      <c r="J744" s="125"/>
      <c r="K744" s="125"/>
      <c r="L744" s="125"/>
      <c r="M744" s="125"/>
      <c r="N744" s="125"/>
      <c r="O744" s="125"/>
      <c r="P744" s="125"/>
      <c r="Q744" s="125"/>
      <c r="R744" s="125"/>
      <c r="S744" s="125"/>
      <c r="T744" s="125"/>
      <c r="U744" s="125"/>
      <c r="V744" s="125"/>
    </row>
    <row r="745" spans="1:22" ht="12">
      <c r="A745" s="125"/>
      <c r="B745" s="125"/>
      <c r="C745" s="125"/>
      <c r="D745" s="125"/>
      <c r="E745" s="125"/>
      <c r="F745" s="125"/>
      <c r="G745" s="125"/>
      <c r="H745" s="125"/>
      <c r="I745" s="125"/>
      <c r="J745" s="125"/>
      <c r="K745" s="125"/>
      <c r="L745" s="125"/>
      <c r="M745" s="125"/>
      <c r="N745" s="125"/>
      <c r="O745" s="125"/>
      <c r="P745" s="125"/>
      <c r="Q745" s="125"/>
      <c r="R745" s="125"/>
      <c r="S745" s="125"/>
      <c r="T745" s="125"/>
      <c r="U745" s="125"/>
      <c r="V745" s="125"/>
    </row>
    <row r="746" spans="1:22" ht="12">
      <c r="A746" s="125"/>
      <c r="B746" s="125"/>
      <c r="C746" s="125"/>
      <c r="D746" s="125"/>
      <c r="E746" s="125"/>
      <c r="F746" s="125"/>
      <c r="G746" s="125"/>
      <c r="H746" s="125"/>
      <c r="I746" s="125"/>
      <c r="J746" s="125"/>
      <c r="K746" s="125"/>
      <c r="L746" s="125"/>
      <c r="M746" s="125"/>
      <c r="N746" s="125"/>
      <c r="O746" s="125"/>
      <c r="P746" s="125"/>
      <c r="Q746" s="125"/>
      <c r="R746" s="125"/>
      <c r="S746" s="125"/>
      <c r="T746" s="125"/>
      <c r="U746" s="125"/>
      <c r="V746" s="125"/>
    </row>
    <row r="747" spans="1:22" ht="12">
      <c r="A747" s="125"/>
      <c r="B747" s="125"/>
      <c r="C747" s="125"/>
      <c r="D747" s="125"/>
      <c r="E747" s="125"/>
      <c r="F747" s="125"/>
      <c r="G747" s="125"/>
      <c r="H747" s="125"/>
      <c r="I747" s="125"/>
      <c r="J747" s="125"/>
      <c r="K747" s="125"/>
      <c r="L747" s="125"/>
      <c r="M747" s="125"/>
      <c r="N747" s="125"/>
      <c r="O747" s="125"/>
      <c r="P747" s="125"/>
      <c r="Q747" s="125"/>
      <c r="R747" s="125"/>
      <c r="S747" s="125"/>
      <c r="T747" s="125"/>
      <c r="U747" s="125"/>
      <c r="V747" s="125"/>
    </row>
    <row r="748" spans="1:22" ht="12">
      <c r="A748" s="125"/>
      <c r="B748" s="125"/>
      <c r="C748" s="125"/>
      <c r="D748" s="125"/>
      <c r="E748" s="125"/>
      <c r="F748" s="125"/>
      <c r="G748" s="125"/>
      <c r="H748" s="125"/>
      <c r="I748" s="125"/>
      <c r="J748" s="125"/>
      <c r="K748" s="125"/>
      <c r="L748" s="125"/>
      <c r="M748" s="125"/>
      <c r="N748" s="125"/>
      <c r="O748" s="125"/>
      <c r="P748" s="125"/>
      <c r="Q748" s="125"/>
      <c r="R748" s="125"/>
      <c r="S748" s="125"/>
      <c r="T748" s="125"/>
      <c r="U748" s="125"/>
      <c r="V748" s="125"/>
    </row>
    <row r="749" spans="1:22" ht="12">
      <c r="A749" s="125"/>
      <c r="B749" s="125"/>
      <c r="C749" s="125"/>
      <c r="D749" s="125"/>
      <c r="E749" s="125"/>
      <c r="F749" s="125"/>
      <c r="G749" s="125"/>
      <c r="H749" s="125"/>
      <c r="I749" s="125"/>
      <c r="J749" s="125"/>
      <c r="K749" s="125"/>
      <c r="L749" s="125"/>
      <c r="M749" s="125"/>
      <c r="N749" s="125"/>
      <c r="O749" s="125"/>
      <c r="P749" s="125"/>
      <c r="Q749" s="125"/>
      <c r="R749" s="125"/>
      <c r="S749" s="125"/>
      <c r="T749" s="125"/>
      <c r="U749" s="125"/>
      <c r="V749" s="125"/>
    </row>
    <row r="750" spans="1:22" ht="12">
      <c r="A750" s="125"/>
      <c r="B750" s="125"/>
      <c r="C750" s="125"/>
      <c r="D750" s="125"/>
      <c r="E750" s="125"/>
      <c r="F750" s="125"/>
      <c r="G750" s="125"/>
      <c r="H750" s="125"/>
      <c r="I750" s="125"/>
      <c r="J750" s="125"/>
      <c r="K750" s="125"/>
      <c r="L750" s="125"/>
      <c r="M750" s="125"/>
      <c r="N750" s="125"/>
      <c r="O750" s="125"/>
      <c r="P750" s="125"/>
      <c r="Q750" s="125"/>
      <c r="R750" s="125"/>
      <c r="S750" s="125"/>
      <c r="T750" s="125"/>
      <c r="U750" s="125"/>
      <c r="V750" s="125"/>
    </row>
    <row r="751" spans="1:22" ht="12">
      <c r="A751" s="125"/>
      <c r="B751" s="125"/>
      <c r="C751" s="125"/>
      <c r="D751" s="125"/>
      <c r="E751" s="125"/>
      <c r="F751" s="125"/>
      <c r="G751" s="125"/>
      <c r="H751" s="125"/>
      <c r="I751" s="125"/>
      <c r="J751" s="125"/>
      <c r="K751" s="125"/>
      <c r="L751" s="125"/>
      <c r="M751" s="125"/>
      <c r="N751" s="125"/>
      <c r="O751" s="125"/>
      <c r="P751" s="125"/>
      <c r="Q751" s="125"/>
      <c r="R751" s="125"/>
      <c r="S751" s="125"/>
      <c r="T751" s="125"/>
      <c r="U751" s="125"/>
      <c r="V751" s="125"/>
    </row>
    <row r="752" spans="1:22" ht="12">
      <c r="A752" s="125"/>
      <c r="B752" s="125"/>
      <c r="C752" s="125"/>
      <c r="D752" s="125"/>
      <c r="E752" s="125"/>
      <c r="F752" s="125"/>
      <c r="G752" s="125"/>
      <c r="H752" s="125"/>
      <c r="I752" s="125"/>
      <c r="J752" s="125"/>
      <c r="K752" s="125"/>
      <c r="L752" s="125"/>
      <c r="M752" s="125"/>
      <c r="N752" s="125"/>
      <c r="O752" s="125"/>
      <c r="P752" s="125"/>
      <c r="Q752" s="125"/>
      <c r="R752" s="125"/>
      <c r="S752" s="125"/>
      <c r="T752" s="125"/>
      <c r="U752" s="125"/>
      <c r="V752" s="125"/>
    </row>
    <row r="753" spans="1:22" ht="12">
      <c r="A753" s="125"/>
      <c r="B753" s="125"/>
      <c r="C753" s="125"/>
      <c r="D753" s="125"/>
      <c r="E753" s="125"/>
      <c r="F753" s="125"/>
      <c r="G753" s="125"/>
      <c r="H753" s="125"/>
      <c r="I753" s="125"/>
      <c r="J753" s="125"/>
      <c r="K753" s="125"/>
      <c r="L753" s="125"/>
      <c r="M753" s="125"/>
      <c r="N753" s="125"/>
      <c r="O753" s="125"/>
      <c r="P753" s="125"/>
      <c r="Q753" s="125"/>
      <c r="R753" s="125"/>
      <c r="S753" s="125"/>
      <c r="T753" s="125"/>
      <c r="U753" s="125"/>
      <c r="V753" s="125"/>
    </row>
    <row r="754" spans="1:22" ht="12">
      <c r="A754" s="125"/>
      <c r="B754" s="125"/>
      <c r="C754" s="125"/>
      <c r="D754" s="125"/>
      <c r="E754" s="125"/>
      <c r="F754" s="125"/>
      <c r="G754" s="125"/>
      <c r="H754" s="125"/>
      <c r="I754" s="125"/>
      <c r="J754" s="125"/>
      <c r="K754" s="125"/>
      <c r="L754" s="125"/>
      <c r="M754" s="125"/>
      <c r="N754" s="125"/>
      <c r="O754" s="125"/>
      <c r="P754" s="125"/>
      <c r="Q754" s="125"/>
      <c r="R754" s="125"/>
      <c r="S754" s="125"/>
      <c r="T754" s="125"/>
      <c r="U754" s="125"/>
      <c r="V754" s="125"/>
    </row>
    <row r="755" spans="1:22" ht="12">
      <c r="A755" s="125"/>
      <c r="B755" s="125"/>
      <c r="C755" s="125"/>
      <c r="D755" s="125"/>
      <c r="E755" s="125"/>
      <c r="F755" s="125"/>
      <c r="G755" s="125"/>
      <c r="H755" s="125"/>
      <c r="I755" s="125"/>
      <c r="J755" s="125"/>
      <c r="K755" s="125"/>
      <c r="L755" s="125"/>
      <c r="M755" s="125"/>
      <c r="N755" s="125"/>
      <c r="O755" s="125"/>
      <c r="P755" s="125"/>
      <c r="Q755" s="125"/>
      <c r="R755" s="125"/>
      <c r="S755" s="125"/>
      <c r="T755" s="125"/>
      <c r="U755" s="125"/>
      <c r="V755" s="125"/>
    </row>
    <row r="756" spans="1:22" ht="12">
      <c r="A756" s="125"/>
      <c r="B756" s="125"/>
      <c r="C756" s="125"/>
      <c r="D756" s="125"/>
      <c r="E756" s="125"/>
      <c r="F756" s="125"/>
      <c r="G756" s="125"/>
      <c r="H756" s="125"/>
      <c r="I756" s="125"/>
      <c r="J756" s="125"/>
      <c r="K756" s="125"/>
      <c r="L756" s="125"/>
      <c r="M756" s="125"/>
      <c r="N756" s="125"/>
      <c r="O756" s="125"/>
      <c r="P756" s="125"/>
      <c r="Q756" s="125"/>
      <c r="R756" s="125"/>
      <c r="S756" s="125"/>
      <c r="T756" s="125"/>
      <c r="U756" s="125"/>
      <c r="V756" s="125"/>
    </row>
    <row r="757" spans="1:22" ht="12">
      <c r="A757" s="125"/>
      <c r="B757" s="125"/>
      <c r="C757" s="125"/>
      <c r="D757" s="125"/>
      <c r="E757" s="125"/>
      <c r="F757" s="125"/>
      <c r="G757" s="125"/>
      <c r="H757" s="125"/>
      <c r="I757" s="125"/>
      <c r="J757" s="125"/>
      <c r="K757" s="125"/>
      <c r="L757" s="125"/>
      <c r="M757" s="125"/>
      <c r="N757" s="125"/>
      <c r="O757" s="125"/>
      <c r="P757" s="125"/>
      <c r="Q757" s="125"/>
      <c r="R757" s="125"/>
      <c r="S757" s="125"/>
      <c r="T757" s="125"/>
      <c r="U757" s="125"/>
      <c r="V757" s="125"/>
    </row>
    <row r="758" spans="1:22" ht="12">
      <c r="A758" s="125"/>
      <c r="B758" s="125"/>
      <c r="C758" s="125"/>
      <c r="D758" s="125"/>
      <c r="E758" s="125"/>
      <c r="F758" s="125"/>
      <c r="G758" s="125"/>
      <c r="H758" s="125"/>
      <c r="I758" s="125"/>
      <c r="J758" s="125"/>
      <c r="K758" s="125"/>
      <c r="L758" s="125"/>
      <c r="M758" s="125"/>
      <c r="N758" s="125"/>
      <c r="O758" s="125"/>
      <c r="P758" s="125"/>
      <c r="Q758" s="125"/>
      <c r="R758" s="125"/>
      <c r="S758" s="125"/>
      <c r="T758" s="125"/>
      <c r="U758" s="125"/>
      <c r="V758" s="125"/>
    </row>
    <row r="759" spans="1:22" ht="12">
      <c r="A759" s="125"/>
      <c r="B759" s="125"/>
      <c r="C759" s="125"/>
      <c r="D759" s="125"/>
      <c r="E759" s="125"/>
      <c r="F759" s="125"/>
      <c r="G759" s="125"/>
      <c r="H759" s="125"/>
      <c r="I759" s="125"/>
      <c r="J759" s="125"/>
      <c r="K759" s="125"/>
      <c r="L759" s="125"/>
      <c r="M759" s="125"/>
      <c r="N759" s="125"/>
      <c r="O759" s="125"/>
      <c r="P759" s="125"/>
      <c r="Q759" s="125"/>
      <c r="R759" s="125"/>
      <c r="S759" s="125"/>
      <c r="T759" s="125"/>
      <c r="U759" s="125"/>
      <c r="V759" s="125"/>
    </row>
    <row r="760" spans="1:22" ht="12">
      <c r="A760" s="125"/>
      <c r="B760" s="125"/>
      <c r="C760" s="125"/>
      <c r="D760" s="125"/>
      <c r="E760" s="125"/>
      <c r="F760" s="125"/>
      <c r="G760" s="125"/>
      <c r="H760" s="125"/>
      <c r="I760" s="125"/>
      <c r="J760" s="125"/>
      <c r="K760" s="125"/>
      <c r="L760" s="125"/>
      <c r="M760" s="125"/>
      <c r="N760" s="125"/>
      <c r="O760" s="125"/>
      <c r="P760" s="125"/>
      <c r="Q760" s="125"/>
      <c r="R760" s="125"/>
      <c r="S760" s="125"/>
      <c r="T760" s="125"/>
      <c r="U760" s="125"/>
      <c r="V760" s="125"/>
    </row>
    <row r="761" spans="1:22" ht="12">
      <c r="A761" s="125"/>
      <c r="B761" s="125"/>
      <c r="C761" s="125"/>
      <c r="D761" s="125"/>
      <c r="E761" s="125"/>
      <c r="F761" s="125"/>
      <c r="G761" s="125"/>
      <c r="H761" s="125"/>
      <c r="I761" s="125"/>
      <c r="J761" s="125"/>
      <c r="K761" s="125"/>
      <c r="L761" s="125"/>
      <c r="M761" s="125"/>
      <c r="N761" s="125"/>
      <c r="O761" s="125"/>
      <c r="P761" s="125"/>
      <c r="Q761" s="125"/>
      <c r="R761" s="125"/>
      <c r="S761" s="125"/>
      <c r="T761" s="125"/>
      <c r="U761" s="125"/>
      <c r="V761" s="125"/>
    </row>
    <row r="762" spans="1:22" ht="12">
      <c r="A762" s="125"/>
      <c r="B762" s="125"/>
      <c r="C762" s="125"/>
      <c r="D762" s="125"/>
      <c r="E762" s="125"/>
      <c r="F762" s="125"/>
      <c r="G762" s="125"/>
      <c r="H762" s="125"/>
      <c r="I762" s="125"/>
      <c r="J762" s="125"/>
      <c r="K762" s="125"/>
      <c r="L762" s="125"/>
      <c r="M762" s="125"/>
      <c r="N762" s="125"/>
      <c r="O762" s="125"/>
      <c r="P762" s="125"/>
      <c r="Q762" s="125"/>
      <c r="R762" s="125"/>
      <c r="S762" s="125"/>
      <c r="T762" s="125"/>
      <c r="U762" s="125"/>
      <c r="V762" s="125"/>
    </row>
    <row r="763" spans="1:22" ht="12">
      <c r="A763" s="125"/>
      <c r="B763" s="125"/>
      <c r="C763" s="125"/>
      <c r="D763" s="125"/>
      <c r="E763" s="125"/>
      <c r="F763" s="125"/>
      <c r="G763" s="125"/>
      <c r="H763" s="125"/>
      <c r="I763" s="125"/>
      <c r="J763" s="125"/>
      <c r="K763" s="125"/>
      <c r="L763" s="125"/>
      <c r="M763" s="125"/>
      <c r="N763" s="125"/>
      <c r="O763" s="125"/>
      <c r="P763" s="125"/>
      <c r="Q763" s="125"/>
      <c r="R763" s="125"/>
      <c r="S763" s="125"/>
      <c r="T763" s="125"/>
      <c r="U763" s="125"/>
      <c r="V763" s="125"/>
    </row>
    <row r="764" spans="1:22" ht="12">
      <c r="A764" s="125"/>
      <c r="B764" s="125"/>
      <c r="C764" s="125"/>
      <c r="D764" s="125"/>
      <c r="E764" s="125"/>
      <c r="F764" s="125"/>
      <c r="G764" s="125"/>
      <c r="H764" s="125"/>
      <c r="I764" s="125"/>
      <c r="J764" s="125"/>
      <c r="K764" s="125"/>
      <c r="L764" s="125"/>
      <c r="M764" s="125"/>
      <c r="N764" s="125"/>
      <c r="O764" s="125"/>
      <c r="P764" s="125"/>
      <c r="Q764" s="125"/>
      <c r="R764" s="125"/>
      <c r="S764" s="125"/>
      <c r="T764" s="125"/>
      <c r="U764" s="125"/>
      <c r="V764" s="125"/>
    </row>
    <row r="765" spans="1:22" ht="12">
      <c r="A765" s="125"/>
      <c r="B765" s="125"/>
      <c r="C765" s="125"/>
      <c r="D765" s="125"/>
      <c r="E765" s="125"/>
      <c r="F765" s="125"/>
      <c r="G765" s="125"/>
      <c r="H765" s="125"/>
      <c r="I765" s="125"/>
      <c r="J765" s="125"/>
      <c r="K765" s="125"/>
      <c r="L765" s="125"/>
      <c r="M765" s="125"/>
      <c r="N765" s="125"/>
      <c r="O765" s="125"/>
      <c r="P765" s="125"/>
      <c r="Q765" s="125"/>
      <c r="R765" s="125"/>
      <c r="S765" s="125"/>
      <c r="T765" s="125"/>
      <c r="U765" s="125"/>
      <c r="V765" s="125"/>
    </row>
    <row r="766" spans="1:22" ht="12">
      <c r="A766" s="125"/>
      <c r="B766" s="125"/>
      <c r="C766" s="125"/>
      <c r="D766" s="125"/>
      <c r="E766" s="125"/>
      <c r="F766" s="125"/>
      <c r="G766" s="125"/>
      <c r="H766" s="125"/>
      <c r="I766" s="125"/>
      <c r="J766" s="125"/>
      <c r="K766" s="125"/>
      <c r="L766" s="125"/>
      <c r="M766" s="125"/>
      <c r="N766" s="125"/>
      <c r="O766" s="125"/>
      <c r="P766" s="125"/>
      <c r="Q766" s="125"/>
      <c r="R766" s="125"/>
      <c r="S766" s="125"/>
      <c r="T766" s="125"/>
      <c r="U766" s="125"/>
      <c r="V766" s="125"/>
    </row>
    <row r="767" spans="1:22" ht="12">
      <c r="A767" s="125"/>
      <c r="B767" s="125"/>
      <c r="C767" s="125"/>
      <c r="D767" s="125"/>
      <c r="E767" s="125"/>
      <c r="F767" s="125"/>
      <c r="G767" s="125"/>
      <c r="H767" s="125"/>
      <c r="I767" s="125"/>
      <c r="J767" s="125"/>
      <c r="K767" s="125"/>
      <c r="L767" s="125"/>
      <c r="M767" s="125"/>
      <c r="N767" s="125"/>
      <c r="O767" s="125"/>
      <c r="P767" s="125"/>
      <c r="Q767" s="125"/>
      <c r="R767" s="125"/>
      <c r="S767" s="125"/>
      <c r="T767" s="125"/>
      <c r="U767" s="125"/>
      <c r="V767" s="125"/>
    </row>
    <row r="768" spans="1:22" ht="12">
      <c r="A768" s="125"/>
      <c r="B768" s="125"/>
      <c r="C768" s="125"/>
      <c r="D768" s="125"/>
      <c r="E768" s="125"/>
      <c r="F768" s="125"/>
      <c r="G768" s="125"/>
      <c r="H768" s="125"/>
      <c r="I768" s="125"/>
      <c r="J768" s="125"/>
      <c r="K768" s="125"/>
      <c r="L768" s="125"/>
      <c r="M768" s="125"/>
      <c r="N768" s="125"/>
      <c r="O768" s="125"/>
      <c r="P768" s="125"/>
      <c r="Q768" s="125"/>
      <c r="R768" s="125"/>
      <c r="S768" s="125"/>
      <c r="T768" s="125"/>
      <c r="U768" s="125"/>
      <c r="V768" s="125"/>
    </row>
    <row r="769" spans="1:22" ht="12">
      <c r="A769" s="125"/>
      <c r="B769" s="125"/>
      <c r="C769" s="125"/>
      <c r="D769" s="125"/>
      <c r="E769" s="125"/>
      <c r="F769" s="125"/>
      <c r="G769" s="125"/>
      <c r="H769" s="125"/>
      <c r="I769" s="125"/>
      <c r="J769" s="125"/>
      <c r="K769" s="125"/>
      <c r="L769" s="125"/>
      <c r="M769" s="125"/>
      <c r="N769" s="125"/>
      <c r="O769" s="125"/>
      <c r="P769" s="125"/>
      <c r="Q769" s="125"/>
      <c r="R769" s="125"/>
      <c r="S769" s="125"/>
      <c r="T769" s="125"/>
      <c r="U769" s="125"/>
      <c r="V769" s="125"/>
    </row>
    <row r="770" spans="1:22" ht="12">
      <c r="A770" s="125"/>
      <c r="B770" s="125"/>
      <c r="C770" s="125"/>
      <c r="D770" s="125"/>
      <c r="E770" s="125"/>
      <c r="F770" s="125"/>
      <c r="G770" s="125"/>
      <c r="H770" s="125"/>
      <c r="I770" s="125"/>
      <c r="J770" s="125"/>
      <c r="K770" s="125"/>
      <c r="L770" s="125"/>
      <c r="M770" s="125"/>
      <c r="N770" s="125"/>
      <c r="O770" s="125"/>
      <c r="P770" s="125"/>
      <c r="Q770" s="125"/>
      <c r="R770" s="125"/>
      <c r="S770" s="125"/>
      <c r="T770" s="125"/>
      <c r="U770" s="125"/>
      <c r="V770" s="125"/>
    </row>
    <row r="771" spans="1:22" ht="12">
      <c r="A771" s="125"/>
      <c r="B771" s="125"/>
      <c r="C771" s="125"/>
      <c r="D771" s="125"/>
      <c r="E771" s="125"/>
      <c r="F771" s="125"/>
      <c r="G771" s="125"/>
      <c r="H771" s="125"/>
      <c r="I771" s="125"/>
      <c r="J771" s="125"/>
      <c r="K771" s="125"/>
      <c r="L771" s="125"/>
      <c r="M771" s="125"/>
      <c r="N771" s="125"/>
      <c r="O771" s="125"/>
      <c r="P771" s="125"/>
      <c r="Q771" s="125"/>
      <c r="R771" s="125"/>
      <c r="S771" s="125"/>
      <c r="T771" s="125"/>
      <c r="U771" s="125"/>
      <c r="V771" s="125"/>
    </row>
    <row r="772" spans="1:22" ht="12">
      <c r="A772" s="125"/>
      <c r="B772" s="125"/>
      <c r="C772" s="125"/>
      <c r="D772" s="125"/>
      <c r="E772" s="125"/>
      <c r="F772" s="125"/>
      <c r="G772" s="125"/>
      <c r="H772" s="125"/>
      <c r="I772" s="125"/>
      <c r="J772" s="125"/>
      <c r="K772" s="125"/>
      <c r="L772" s="125"/>
      <c r="M772" s="125"/>
      <c r="N772" s="125"/>
      <c r="O772" s="125"/>
      <c r="P772" s="125"/>
      <c r="Q772" s="125"/>
      <c r="R772" s="125"/>
      <c r="S772" s="125"/>
      <c r="T772" s="125"/>
      <c r="U772" s="125"/>
      <c r="V772" s="125"/>
    </row>
    <row r="773" spans="1:22" ht="12">
      <c r="A773" s="125"/>
      <c r="B773" s="125"/>
      <c r="C773" s="125"/>
      <c r="D773" s="125"/>
      <c r="E773" s="125"/>
      <c r="F773" s="125"/>
      <c r="G773" s="125"/>
      <c r="H773" s="125"/>
      <c r="I773" s="125"/>
      <c r="J773" s="125"/>
      <c r="K773" s="125"/>
      <c r="L773" s="125"/>
      <c r="M773" s="125"/>
      <c r="N773" s="125"/>
      <c r="O773" s="125"/>
      <c r="P773" s="125"/>
      <c r="Q773" s="125"/>
      <c r="R773" s="125"/>
      <c r="S773" s="125"/>
      <c r="T773" s="125"/>
      <c r="U773" s="125"/>
      <c r="V773" s="125"/>
    </row>
    <row r="774" spans="1:22" ht="12">
      <c r="A774" s="125"/>
      <c r="B774" s="125"/>
      <c r="C774" s="125"/>
      <c r="D774" s="125"/>
      <c r="E774" s="125"/>
      <c r="F774" s="125"/>
      <c r="G774" s="125"/>
      <c r="H774" s="125"/>
      <c r="I774" s="125"/>
      <c r="J774" s="125"/>
      <c r="K774" s="125"/>
      <c r="L774" s="125"/>
      <c r="M774" s="125"/>
      <c r="N774" s="125"/>
      <c r="O774" s="125"/>
      <c r="P774" s="125"/>
      <c r="Q774" s="125"/>
      <c r="R774" s="125"/>
      <c r="S774" s="125"/>
      <c r="T774" s="125"/>
      <c r="U774" s="125"/>
      <c r="V774" s="125"/>
    </row>
    <row r="775" spans="1:22" ht="12">
      <c r="A775" s="125"/>
      <c r="B775" s="125"/>
      <c r="C775" s="125"/>
      <c r="D775" s="125"/>
      <c r="E775" s="125"/>
      <c r="F775" s="125"/>
      <c r="G775" s="125"/>
      <c r="H775" s="125"/>
      <c r="I775" s="125"/>
      <c r="J775" s="125"/>
      <c r="K775" s="125"/>
      <c r="L775" s="125"/>
      <c r="M775" s="125"/>
      <c r="N775" s="125"/>
      <c r="O775" s="125"/>
      <c r="P775" s="125"/>
      <c r="Q775" s="125"/>
      <c r="R775" s="125"/>
      <c r="S775" s="125"/>
      <c r="T775" s="125"/>
      <c r="U775" s="125"/>
      <c r="V775" s="125"/>
    </row>
    <row r="776" spans="1:22" ht="12">
      <c r="A776" s="125"/>
      <c r="B776" s="125"/>
      <c r="C776" s="125"/>
      <c r="D776" s="125"/>
      <c r="E776" s="125"/>
      <c r="F776" s="125"/>
      <c r="G776" s="125"/>
      <c r="H776" s="125"/>
      <c r="I776" s="125"/>
      <c r="J776" s="125"/>
      <c r="K776" s="125"/>
      <c r="L776" s="125"/>
      <c r="M776" s="125"/>
      <c r="N776" s="125"/>
      <c r="O776" s="125"/>
      <c r="P776" s="125"/>
      <c r="Q776" s="125"/>
      <c r="R776" s="125"/>
      <c r="S776" s="125"/>
      <c r="T776" s="125"/>
      <c r="U776" s="125"/>
      <c r="V776" s="125"/>
    </row>
    <row r="777" spans="1:22" ht="12">
      <c r="A777" s="125"/>
      <c r="B777" s="125"/>
      <c r="C777" s="125"/>
      <c r="D777" s="125"/>
      <c r="E777" s="125"/>
      <c r="F777" s="125"/>
      <c r="G777" s="125"/>
      <c r="H777" s="125"/>
      <c r="I777" s="125"/>
      <c r="J777" s="125"/>
      <c r="K777" s="125"/>
      <c r="L777" s="125"/>
      <c r="M777" s="125"/>
      <c r="N777" s="125"/>
      <c r="O777" s="125"/>
      <c r="P777" s="125"/>
      <c r="Q777" s="125"/>
      <c r="R777" s="125"/>
      <c r="S777" s="125"/>
      <c r="T777" s="125"/>
      <c r="U777" s="125"/>
      <c r="V777" s="125"/>
    </row>
    <row r="778" spans="1:22" ht="12">
      <c r="A778" s="125"/>
      <c r="B778" s="125"/>
      <c r="C778" s="125"/>
      <c r="D778" s="125"/>
      <c r="E778" s="125"/>
      <c r="F778" s="125"/>
      <c r="G778" s="125"/>
      <c r="H778" s="125"/>
      <c r="I778" s="125"/>
      <c r="J778" s="125"/>
      <c r="K778" s="125"/>
      <c r="L778" s="125"/>
      <c r="M778" s="125"/>
      <c r="N778" s="125"/>
      <c r="O778" s="125"/>
      <c r="P778" s="125"/>
      <c r="Q778" s="125"/>
      <c r="R778" s="125"/>
      <c r="S778" s="125"/>
      <c r="T778" s="125"/>
      <c r="U778" s="125"/>
      <c r="V778" s="125"/>
    </row>
    <row r="779" spans="1:22" ht="12">
      <c r="A779" s="125"/>
      <c r="B779" s="125"/>
      <c r="C779" s="125"/>
      <c r="D779" s="125"/>
      <c r="E779" s="125"/>
      <c r="F779" s="125"/>
      <c r="G779" s="125"/>
      <c r="H779" s="125"/>
      <c r="I779" s="125"/>
      <c r="J779" s="125"/>
      <c r="K779" s="125"/>
      <c r="L779" s="125"/>
      <c r="M779" s="125"/>
      <c r="N779" s="125"/>
      <c r="O779" s="125"/>
      <c r="P779" s="125"/>
      <c r="Q779" s="125"/>
      <c r="R779" s="125"/>
      <c r="S779" s="125"/>
      <c r="T779" s="125"/>
      <c r="U779" s="125"/>
      <c r="V779" s="125"/>
    </row>
    <row r="780" spans="1:22" ht="12">
      <c r="A780" s="125"/>
      <c r="B780" s="125"/>
      <c r="C780" s="125"/>
      <c r="D780" s="125"/>
      <c r="E780" s="125"/>
      <c r="F780" s="125"/>
      <c r="G780" s="125"/>
      <c r="H780" s="125"/>
      <c r="I780" s="125"/>
      <c r="J780" s="125"/>
      <c r="K780" s="125"/>
      <c r="L780" s="125"/>
      <c r="M780" s="125"/>
      <c r="N780" s="125"/>
      <c r="O780" s="125"/>
      <c r="P780" s="125"/>
      <c r="Q780" s="125"/>
      <c r="R780" s="125"/>
      <c r="S780" s="125"/>
      <c r="T780" s="125"/>
      <c r="U780" s="125"/>
      <c r="V780" s="125"/>
    </row>
    <row r="781" spans="1:22" ht="12">
      <c r="A781" s="125"/>
      <c r="B781" s="125"/>
      <c r="C781" s="125"/>
      <c r="D781" s="125"/>
      <c r="E781" s="125"/>
      <c r="F781" s="125"/>
      <c r="G781" s="125"/>
      <c r="H781" s="125"/>
      <c r="I781" s="125"/>
      <c r="J781" s="125"/>
      <c r="K781" s="125"/>
      <c r="L781" s="125"/>
      <c r="M781" s="125"/>
      <c r="N781" s="125"/>
      <c r="O781" s="125"/>
      <c r="P781" s="125"/>
      <c r="Q781" s="125"/>
      <c r="R781" s="125"/>
      <c r="S781" s="125"/>
      <c r="T781" s="125"/>
      <c r="U781" s="125"/>
      <c r="V781" s="125"/>
    </row>
    <row r="782" spans="1:22" ht="12">
      <c r="A782" s="125"/>
      <c r="B782" s="125"/>
      <c r="C782" s="125"/>
      <c r="D782" s="125"/>
      <c r="E782" s="125"/>
      <c r="F782" s="125"/>
      <c r="G782" s="125"/>
      <c r="H782" s="125"/>
      <c r="I782" s="125"/>
      <c r="J782" s="125"/>
      <c r="K782" s="125"/>
      <c r="L782" s="125"/>
      <c r="M782" s="125"/>
      <c r="N782" s="125"/>
      <c r="O782" s="125"/>
      <c r="P782" s="125"/>
      <c r="Q782" s="125"/>
      <c r="R782" s="125"/>
      <c r="S782" s="125"/>
      <c r="T782" s="125"/>
      <c r="U782" s="125"/>
      <c r="V782" s="125"/>
    </row>
    <row r="783" spans="1:22" ht="12">
      <c r="A783" s="125"/>
      <c r="B783" s="125"/>
      <c r="C783" s="125"/>
      <c r="D783" s="125"/>
      <c r="E783" s="125"/>
      <c r="F783" s="125"/>
      <c r="G783" s="125"/>
      <c r="H783" s="125"/>
      <c r="I783" s="125"/>
      <c r="J783" s="125"/>
      <c r="K783" s="125"/>
      <c r="L783" s="125"/>
      <c r="M783" s="125"/>
      <c r="N783" s="125"/>
      <c r="O783" s="125"/>
      <c r="P783" s="125"/>
      <c r="Q783" s="125"/>
      <c r="R783" s="125"/>
      <c r="S783" s="125"/>
      <c r="T783" s="125"/>
      <c r="U783" s="125"/>
      <c r="V783" s="125"/>
    </row>
    <row r="784" spans="1:22" ht="12">
      <c r="A784" s="125"/>
      <c r="B784" s="125"/>
      <c r="C784" s="125"/>
      <c r="D784" s="125"/>
      <c r="E784" s="125"/>
      <c r="F784" s="125"/>
      <c r="G784" s="125"/>
      <c r="H784" s="125"/>
      <c r="I784" s="125"/>
      <c r="J784" s="125"/>
      <c r="K784" s="125"/>
      <c r="L784" s="125"/>
      <c r="M784" s="125"/>
      <c r="N784" s="125"/>
      <c r="O784" s="125"/>
      <c r="P784" s="125"/>
      <c r="Q784" s="125"/>
      <c r="R784" s="125"/>
      <c r="S784" s="125"/>
      <c r="T784" s="125"/>
      <c r="U784" s="125"/>
      <c r="V784" s="125"/>
    </row>
    <row r="785" spans="1:22" ht="12">
      <c r="A785" s="125"/>
      <c r="B785" s="125"/>
      <c r="C785" s="125"/>
      <c r="D785" s="125"/>
      <c r="E785" s="125"/>
      <c r="F785" s="125"/>
      <c r="G785" s="125"/>
      <c r="H785" s="125"/>
      <c r="I785" s="125"/>
      <c r="J785" s="125"/>
      <c r="K785" s="125"/>
      <c r="L785" s="125"/>
      <c r="M785" s="125"/>
      <c r="N785" s="125"/>
      <c r="O785" s="125"/>
      <c r="P785" s="125"/>
      <c r="Q785" s="125"/>
      <c r="R785" s="125"/>
      <c r="S785" s="125"/>
      <c r="T785" s="125"/>
      <c r="U785" s="125"/>
      <c r="V785" s="125"/>
    </row>
    <row r="786" spans="1:22" ht="12">
      <c r="A786" s="125"/>
      <c r="B786" s="125"/>
      <c r="C786" s="125"/>
      <c r="D786" s="125"/>
      <c r="E786" s="125"/>
      <c r="F786" s="125"/>
      <c r="G786" s="125"/>
      <c r="H786" s="125"/>
      <c r="I786" s="125"/>
      <c r="J786" s="125"/>
      <c r="K786" s="125"/>
      <c r="L786" s="125"/>
      <c r="M786" s="125"/>
      <c r="N786" s="125"/>
      <c r="O786" s="125"/>
      <c r="P786" s="125"/>
      <c r="Q786" s="125"/>
      <c r="R786" s="125"/>
      <c r="S786" s="125"/>
      <c r="T786" s="125"/>
      <c r="U786" s="125"/>
      <c r="V786" s="125"/>
    </row>
    <row r="787" spans="1:22" ht="12">
      <c r="A787" s="125"/>
      <c r="B787" s="125"/>
      <c r="C787" s="125"/>
      <c r="D787" s="125"/>
      <c r="E787" s="125"/>
      <c r="F787" s="125"/>
      <c r="G787" s="125"/>
      <c r="H787" s="125"/>
      <c r="I787" s="125"/>
      <c r="J787" s="125"/>
      <c r="K787" s="125"/>
      <c r="L787" s="125"/>
      <c r="M787" s="125"/>
      <c r="N787" s="125"/>
      <c r="O787" s="125"/>
      <c r="P787" s="125"/>
      <c r="Q787" s="125"/>
      <c r="R787" s="125"/>
      <c r="S787" s="125"/>
      <c r="T787" s="125"/>
      <c r="U787" s="125"/>
      <c r="V787" s="125"/>
    </row>
    <row r="788" spans="1:22" ht="12">
      <c r="A788" s="125"/>
      <c r="B788" s="125"/>
      <c r="C788" s="125"/>
      <c r="D788" s="125"/>
      <c r="E788" s="125"/>
      <c r="F788" s="125"/>
      <c r="G788" s="125"/>
      <c r="H788" s="125"/>
      <c r="I788" s="125"/>
      <c r="J788" s="125"/>
      <c r="K788" s="125"/>
      <c r="L788" s="125"/>
      <c r="M788" s="125"/>
      <c r="N788" s="125"/>
      <c r="O788" s="125"/>
      <c r="P788" s="125"/>
      <c r="Q788" s="125"/>
      <c r="R788" s="125"/>
      <c r="S788" s="125"/>
      <c r="T788" s="125"/>
      <c r="U788" s="125"/>
      <c r="V788" s="125"/>
    </row>
    <row r="789" spans="1:22" ht="12">
      <c r="A789" s="125"/>
      <c r="B789" s="125"/>
      <c r="C789" s="125"/>
      <c r="D789" s="125"/>
      <c r="E789" s="125"/>
      <c r="F789" s="125"/>
      <c r="G789" s="125"/>
      <c r="H789" s="125"/>
      <c r="I789" s="125"/>
      <c r="J789" s="125"/>
      <c r="K789" s="125"/>
      <c r="L789" s="125"/>
      <c r="M789" s="125"/>
      <c r="N789" s="125"/>
      <c r="O789" s="125"/>
      <c r="P789" s="125"/>
      <c r="Q789" s="125"/>
      <c r="R789" s="125"/>
      <c r="S789" s="125"/>
      <c r="T789" s="125"/>
      <c r="U789" s="125"/>
      <c r="V789" s="125"/>
    </row>
    <row r="790" spans="1:22" ht="12">
      <c r="A790" s="125"/>
      <c r="B790" s="125"/>
      <c r="C790" s="125"/>
      <c r="D790" s="125"/>
      <c r="E790" s="125"/>
      <c r="F790" s="125"/>
      <c r="G790" s="125"/>
      <c r="H790" s="125"/>
      <c r="I790" s="125"/>
      <c r="J790" s="125"/>
      <c r="K790" s="125"/>
      <c r="L790" s="125"/>
      <c r="M790" s="125"/>
      <c r="N790" s="125"/>
      <c r="O790" s="125"/>
      <c r="P790" s="125"/>
      <c r="Q790" s="125"/>
      <c r="R790" s="125"/>
      <c r="S790" s="125"/>
      <c r="T790" s="125"/>
      <c r="U790" s="125"/>
      <c r="V790" s="125"/>
    </row>
    <row r="791" spans="1:22" ht="12">
      <c r="A791" s="125"/>
      <c r="B791" s="125"/>
      <c r="C791" s="125"/>
      <c r="D791" s="125"/>
      <c r="E791" s="125"/>
      <c r="F791" s="125"/>
      <c r="G791" s="125"/>
      <c r="H791" s="125"/>
      <c r="I791" s="125"/>
      <c r="J791" s="125"/>
      <c r="K791" s="125"/>
      <c r="L791" s="125"/>
      <c r="M791" s="125"/>
      <c r="N791" s="125"/>
      <c r="O791" s="125"/>
      <c r="P791" s="125"/>
      <c r="Q791" s="125"/>
      <c r="R791" s="125"/>
      <c r="S791" s="125"/>
      <c r="T791" s="125"/>
      <c r="U791" s="125"/>
      <c r="V791" s="125"/>
    </row>
    <row r="792" spans="1:22" ht="12">
      <c r="A792" s="125"/>
      <c r="B792" s="125"/>
      <c r="C792" s="125"/>
      <c r="D792" s="125"/>
      <c r="E792" s="125"/>
      <c r="F792" s="125"/>
      <c r="G792" s="125"/>
      <c r="H792" s="125"/>
      <c r="I792" s="125"/>
      <c r="J792" s="125"/>
      <c r="K792" s="125"/>
      <c r="L792" s="125"/>
      <c r="M792" s="125"/>
      <c r="N792" s="125"/>
      <c r="O792" s="125"/>
      <c r="P792" s="125"/>
      <c r="Q792" s="125"/>
      <c r="R792" s="125"/>
      <c r="S792" s="125"/>
      <c r="T792" s="125"/>
      <c r="U792" s="125"/>
      <c r="V792" s="125"/>
    </row>
    <row r="793" spans="1:22" ht="12">
      <c r="A793" s="125"/>
      <c r="B793" s="125"/>
      <c r="C793" s="125"/>
      <c r="D793" s="125"/>
      <c r="E793" s="125"/>
      <c r="F793" s="125"/>
      <c r="G793" s="125"/>
      <c r="H793" s="125"/>
      <c r="I793" s="125"/>
      <c r="J793" s="125"/>
      <c r="K793" s="125"/>
      <c r="L793" s="125"/>
      <c r="M793" s="125"/>
      <c r="N793" s="125"/>
      <c r="O793" s="125"/>
      <c r="P793" s="125"/>
      <c r="Q793" s="125"/>
      <c r="R793" s="125"/>
      <c r="S793" s="125"/>
      <c r="T793" s="125"/>
      <c r="U793" s="125"/>
      <c r="V793" s="125"/>
    </row>
    <row r="794" spans="1:22" ht="12">
      <c r="A794" s="125"/>
      <c r="B794" s="125"/>
      <c r="C794" s="125"/>
      <c r="D794" s="125"/>
      <c r="E794" s="125"/>
      <c r="F794" s="125"/>
      <c r="G794" s="125"/>
      <c r="H794" s="125"/>
      <c r="I794" s="125"/>
      <c r="J794" s="125"/>
      <c r="K794" s="125"/>
      <c r="L794" s="125"/>
      <c r="M794" s="125"/>
      <c r="N794" s="125"/>
      <c r="O794" s="125"/>
      <c r="P794" s="125"/>
      <c r="Q794" s="125"/>
      <c r="R794" s="125"/>
      <c r="S794" s="125"/>
      <c r="T794" s="125"/>
      <c r="U794" s="125"/>
      <c r="V794" s="125"/>
    </row>
    <row r="795" spans="1:22" ht="12">
      <c r="A795" s="125"/>
      <c r="B795" s="125"/>
      <c r="C795" s="125"/>
      <c r="D795" s="125"/>
      <c r="E795" s="125"/>
      <c r="F795" s="125"/>
      <c r="G795" s="125"/>
      <c r="H795" s="125"/>
      <c r="I795" s="125"/>
      <c r="J795" s="125"/>
      <c r="K795" s="125"/>
      <c r="L795" s="125"/>
      <c r="M795" s="125"/>
      <c r="N795" s="125"/>
      <c r="O795" s="125"/>
      <c r="P795" s="125"/>
      <c r="Q795" s="125"/>
      <c r="R795" s="125"/>
      <c r="S795" s="125"/>
      <c r="T795" s="125"/>
      <c r="U795" s="125"/>
      <c r="V795" s="125"/>
    </row>
    <row r="796" spans="1:22" ht="12">
      <c r="A796" s="125"/>
      <c r="B796" s="125"/>
      <c r="C796" s="125"/>
      <c r="D796" s="125"/>
      <c r="E796" s="125"/>
      <c r="F796" s="125"/>
      <c r="G796" s="125"/>
      <c r="H796" s="125"/>
      <c r="I796" s="125"/>
      <c r="J796" s="125"/>
      <c r="K796" s="125"/>
      <c r="L796" s="125"/>
      <c r="M796" s="125"/>
      <c r="N796" s="125"/>
      <c r="O796" s="125"/>
      <c r="P796" s="125"/>
      <c r="Q796" s="125"/>
      <c r="R796" s="125"/>
      <c r="S796" s="125"/>
      <c r="T796" s="125"/>
      <c r="U796" s="125"/>
      <c r="V796" s="125"/>
    </row>
    <row r="797" spans="1:22" ht="12">
      <c r="A797" s="125"/>
      <c r="B797" s="125"/>
      <c r="C797" s="125"/>
      <c r="D797" s="125"/>
      <c r="E797" s="125"/>
      <c r="F797" s="125"/>
      <c r="G797" s="125"/>
      <c r="H797" s="125"/>
      <c r="I797" s="125"/>
      <c r="J797" s="125"/>
      <c r="K797" s="125"/>
      <c r="L797" s="125"/>
      <c r="M797" s="125"/>
      <c r="N797" s="125"/>
      <c r="O797" s="125"/>
      <c r="P797" s="125"/>
      <c r="Q797" s="125"/>
      <c r="R797" s="125"/>
      <c r="S797" s="125"/>
      <c r="T797" s="125"/>
      <c r="U797" s="125"/>
      <c r="V797" s="125"/>
    </row>
    <row r="798" spans="1:22" ht="12">
      <c r="A798" s="125"/>
      <c r="B798" s="125"/>
      <c r="C798" s="125"/>
      <c r="D798" s="125"/>
      <c r="E798" s="125"/>
      <c r="F798" s="125"/>
      <c r="G798" s="125"/>
      <c r="H798" s="125"/>
      <c r="I798" s="125"/>
      <c r="J798" s="125"/>
      <c r="K798" s="125"/>
      <c r="L798" s="125"/>
      <c r="M798" s="125"/>
      <c r="N798" s="125"/>
      <c r="O798" s="125"/>
      <c r="P798" s="125"/>
      <c r="Q798" s="125"/>
      <c r="R798" s="125"/>
      <c r="S798" s="125"/>
      <c r="T798" s="125"/>
      <c r="U798" s="125"/>
      <c r="V798" s="125"/>
    </row>
    <row r="799" spans="1:22" ht="12">
      <c r="A799" s="125"/>
      <c r="B799" s="125"/>
      <c r="C799" s="125"/>
      <c r="D799" s="125"/>
      <c r="E799" s="125"/>
      <c r="F799" s="125"/>
      <c r="G799" s="125"/>
      <c r="H799" s="125"/>
      <c r="I799" s="125"/>
      <c r="J799" s="125"/>
      <c r="K799" s="125"/>
      <c r="L799" s="125"/>
      <c r="M799" s="125"/>
      <c r="N799" s="125"/>
      <c r="O799" s="125"/>
      <c r="P799" s="125"/>
      <c r="Q799" s="125"/>
      <c r="R799" s="125"/>
      <c r="S799" s="125"/>
      <c r="T799" s="125"/>
      <c r="U799" s="125"/>
      <c r="V799" s="125"/>
    </row>
    <row r="800" spans="1:22" ht="12">
      <c r="A800" s="125"/>
      <c r="B800" s="125"/>
      <c r="C800" s="125"/>
      <c r="D800" s="125"/>
      <c r="E800" s="125"/>
      <c r="F800" s="125"/>
      <c r="G800" s="125"/>
      <c r="H800" s="125"/>
      <c r="I800" s="125"/>
      <c r="J800" s="125"/>
      <c r="K800" s="125"/>
      <c r="L800" s="125"/>
      <c r="M800" s="125"/>
      <c r="N800" s="125"/>
      <c r="O800" s="125"/>
      <c r="P800" s="125"/>
      <c r="Q800" s="125"/>
      <c r="R800" s="125"/>
      <c r="S800" s="125"/>
      <c r="T800" s="125"/>
      <c r="U800" s="125"/>
      <c r="V800" s="125"/>
    </row>
    <row r="801" spans="1:22" ht="12">
      <c r="A801" s="125"/>
      <c r="B801" s="125"/>
      <c r="C801" s="125"/>
      <c r="D801" s="125"/>
      <c r="E801" s="125"/>
      <c r="F801" s="125"/>
      <c r="G801" s="125"/>
      <c r="H801" s="125"/>
      <c r="I801" s="125"/>
      <c r="J801" s="125"/>
      <c r="K801" s="125"/>
      <c r="L801" s="125"/>
      <c r="M801" s="125"/>
      <c r="N801" s="125"/>
      <c r="O801" s="125"/>
      <c r="P801" s="125"/>
      <c r="Q801" s="125"/>
      <c r="R801" s="125"/>
      <c r="S801" s="125"/>
      <c r="T801" s="125"/>
      <c r="U801" s="125"/>
      <c r="V801" s="125"/>
    </row>
    <row r="802" spans="1:22" ht="12">
      <c r="A802" s="125"/>
      <c r="B802" s="125"/>
      <c r="C802" s="125"/>
      <c r="D802" s="125"/>
      <c r="E802" s="125"/>
      <c r="F802" s="125"/>
      <c r="G802" s="125"/>
      <c r="H802" s="125"/>
      <c r="I802" s="125"/>
      <c r="J802" s="125"/>
      <c r="K802" s="125"/>
      <c r="L802" s="125"/>
      <c r="M802" s="125"/>
      <c r="N802" s="125"/>
      <c r="O802" s="125"/>
      <c r="P802" s="125"/>
      <c r="Q802" s="125"/>
      <c r="R802" s="125"/>
      <c r="S802" s="125"/>
      <c r="T802" s="125"/>
      <c r="U802" s="125"/>
      <c r="V802" s="125"/>
    </row>
    <row r="803" spans="1:22" ht="12">
      <c r="A803" s="125"/>
      <c r="B803" s="125"/>
      <c r="C803" s="125"/>
      <c r="D803" s="125"/>
      <c r="E803" s="125"/>
      <c r="F803" s="125"/>
      <c r="G803" s="125"/>
      <c r="H803" s="125"/>
      <c r="I803" s="125"/>
      <c r="J803" s="125"/>
      <c r="K803" s="125"/>
      <c r="L803" s="125"/>
      <c r="M803" s="125"/>
      <c r="N803" s="125"/>
      <c r="O803" s="125"/>
      <c r="P803" s="125"/>
      <c r="Q803" s="125"/>
      <c r="R803" s="125"/>
      <c r="S803" s="125"/>
      <c r="T803" s="125"/>
      <c r="U803" s="125"/>
      <c r="V803" s="125"/>
    </row>
    <row r="804" spans="1:22" ht="12">
      <c r="A804" s="125"/>
      <c r="B804" s="125"/>
      <c r="C804" s="125"/>
      <c r="D804" s="125"/>
      <c r="E804" s="125"/>
      <c r="F804" s="125"/>
      <c r="G804" s="125"/>
      <c r="H804" s="125"/>
      <c r="I804" s="125"/>
      <c r="J804" s="125"/>
      <c r="K804" s="125"/>
      <c r="L804" s="125"/>
      <c r="M804" s="125"/>
      <c r="N804" s="125"/>
      <c r="O804" s="125"/>
      <c r="P804" s="125"/>
      <c r="Q804" s="125"/>
      <c r="R804" s="125"/>
      <c r="S804" s="125"/>
      <c r="T804" s="125"/>
      <c r="U804" s="125"/>
      <c r="V804" s="125"/>
    </row>
    <row r="805" spans="1:22" ht="12">
      <c r="A805" s="125"/>
      <c r="B805" s="125"/>
      <c r="C805" s="125"/>
      <c r="D805" s="125"/>
      <c r="E805" s="125"/>
      <c r="F805" s="125"/>
      <c r="G805" s="125"/>
      <c r="H805" s="125"/>
      <c r="I805" s="125"/>
      <c r="J805" s="125"/>
      <c r="K805" s="125"/>
      <c r="L805" s="125"/>
      <c r="M805" s="125"/>
      <c r="N805" s="125"/>
      <c r="O805" s="125"/>
      <c r="P805" s="125"/>
      <c r="Q805" s="125"/>
      <c r="R805" s="125"/>
      <c r="S805" s="125"/>
      <c r="T805" s="125"/>
      <c r="U805" s="125"/>
      <c r="V805" s="125"/>
    </row>
    <row r="806" spans="1:22" ht="12">
      <c r="A806" s="125"/>
      <c r="B806" s="125"/>
      <c r="C806" s="125"/>
      <c r="D806" s="125"/>
      <c r="E806" s="125"/>
      <c r="F806" s="125"/>
      <c r="G806" s="125"/>
      <c r="H806" s="125"/>
      <c r="I806" s="125"/>
      <c r="J806" s="125"/>
      <c r="K806" s="125"/>
      <c r="L806" s="125"/>
      <c r="M806" s="125"/>
      <c r="N806" s="125"/>
      <c r="O806" s="125"/>
      <c r="P806" s="125"/>
      <c r="Q806" s="125"/>
      <c r="R806" s="125"/>
      <c r="S806" s="125"/>
      <c r="T806" s="125"/>
      <c r="U806" s="125"/>
      <c r="V806" s="125"/>
    </row>
    <row r="807" spans="1:22" ht="12">
      <c r="A807" s="125"/>
      <c r="B807" s="125"/>
      <c r="C807" s="125"/>
      <c r="D807" s="125"/>
      <c r="E807" s="125"/>
      <c r="F807" s="125"/>
      <c r="G807" s="125"/>
      <c r="H807" s="125"/>
      <c r="I807" s="125"/>
      <c r="J807" s="125"/>
      <c r="K807" s="125"/>
      <c r="L807" s="125"/>
      <c r="M807" s="125"/>
      <c r="N807" s="125"/>
      <c r="O807" s="125"/>
      <c r="P807" s="125"/>
      <c r="Q807" s="125"/>
      <c r="R807" s="125"/>
      <c r="S807" s="125"/>
      <c r="T807" s="125"/>
      <c r="U807" s="125"/>
      <c r="V807" s="125"/>
    </row>
    <row r="808" spans="1:22" ht="12">
      <c r="A808" s="125"/>
      <c r="B808" s="125"/>
      <c r="C808" s="125"/>
      <c r="D808" s="125"/>
      <c r="E808" s="125"/>
      <c r="F808" s="125"/>
      <c r="G808" s="125"/>
      <c r="H808" s="125"/>
      <c r="I808" s="125"/>
      <c r="J808" s="125"/>
      <c r="K808" s="125"/>
      <c r="L808" s="125"/>
      <c r="M808" s="125"/>
      <c r="N808" s="125"/>
      <c r="O808" s="125"/>
      <c r="P808" s="125"/>
      <c r="Q808" s="125"/>
      <c r="R808" s="125"/>
      <c r="S808" s="125"/>
      <c r="T808" s="125"/>
      <c r="U808" s="125"/>
      <c r="V808" s="125"/>
    </row>
    <row r="809" spans="1:22" ht="12">
      <c r="A809" s="125"/>
      <c r="B809" s="125"/>
      <c r="C809" s="125"/>
      <c r="D809" s="125"/>
      <c r="E809" s="125"/>
      <c r="F809" s="125"/>
      <c r="G809" s="125"/>
      <c r="H809" s="125"/>
      <c r="I809" s="125"/>
      <c r="J809" s="125"/>
      <c r="K809" s="125"/>
      <c r="L809" s="125"/>
      <c r="M809" s="125"/>
      <c r="N809" s="125"/>
      <c r="O809" s="125"/>
      <c r="P809" s="125"/>
      <c r="Q809" s="125"/>
      <c r="R809" s="125"/>
      <c r="S809" s="125"/>
      <c r="T809" s="125"/>
      <c r="U809" s="125"/>
      <c r="V809" s="125"/>
    </row>
    <row r="810" spans="1:22" ht="12">
      <c r="A810" s="125"/>
      <c r="B810" s="125"/>
      <c r="C810" s="125"/>
      <c r="D810" s="125"/>
      <c r="E810" s="125"/>
      <c r="F810" s="125"/>
      <c r="G810" s="125"/>
      <c r="H810" s="125"/>
      <c r="I810" s="125"/>
      <c r="J810" s="125"/>
      <c r="K810" s="125"/>
      <c r="L810" s="125"/>
      <c r="M810" s="125"/>
      <c r="N810" s="125"/>
      <c r="O810" s="125"/>
      <c r="P810" s="125"/>
      <c r="Q810" s="125"/>
      <c r="R810" s="125"/>
      <c r="S810" s="125"/>
      <c r="T810" s="125"/>
      <c r="U810" s="125"/>
      <c r="V810" s="125"/>
    </row>
    <row r="811" spans="1:22" ht="12">
      <c r="A811" s="125"/>
      <c r="B811" s="125"/>
      <c r="C811" s="125"/>
      <c r="D811" s="125"/>
      <c r="E811" s="125"/>
      <c r="F811" s="125"/>
      <c r="G811" s="125"/>
      <c r="H811" s="125"/>
      <c r="I811" s="125"/>
      <c r="J811" s="125"/>
      <c r="K811" s="125"/>
      <c r="L811" s="125"/>
      <c r="M811" s="125"/>
      <c r="N811" s="125"/>
      <c r="O811" s="125"/>
      <c r="P811" s="125"/>
      <c r="Q811" s="125"/>
      <c r="R811" s="125"/>
      <c r="S811" s="125"/>
      <c r="T811" s="125"/>
      <c r="U811" s="125"/>
      <c r="V811" s="125"/>
    </row>
    <row r="812" spans="1:22" ht="12">
      <c r="A812" s="125"/>
      <c r="B812" s="125"/>
      <c r="C812" s="125"/>
      <c r="D812" s="125"/>
      <c r="E812" s="125"/>
      <c r="F812" s="125"/>
      <c r="G812" s="125"/>
      <c r="H812" s="125"/>
      <c r="I812" s="125"/>
      <c r="J812" s="125"/>
      <c r="K812" s="125"/>
      <c r="L812" s="125"/>
      <c r="M812" s="125"/>
      <c r="N812" s="125"/>
      <c r="O812" s="125"/>
      <c r="P812" s="125"/>
      <c r="Q812" s="125"/>
      <c r="R812" s="125"/>
      <c r="S812" s="125"/>
      <c r="T812" s="125"/>
      <c r="U812" s="125"/>
      <c r="V812" s="125"/>
    </row>
    <row r="813" spans="1:22" ht="12">
      <c r="A813" s="125"/>
      <c r="B813" s="125"/>
      <c r="C813" s="125"/>
      <c r="D813" s="125"/>
      <c r="E813" s="125"/>
      <c r="F813" s="125"/>
      <c r="G813" s="125"/>
      <c r="H813" s="125"/>
      <c r="I813" s="125"/>
      <c r="J813" s="125"/>
      <c r="K813" s="125"/>
      <c r="L813" s="125"/>
      <c r="M813" s="125"/>
      <c r="N813" s="125"/>
      <c r="O813" s="125"/>
      <c r="P813" s="125"/>
      <c r="Q813" s="125"/>
      <c r="R813" s="125"/>
      <c r="S813" s="125"/>
      <c r="T813" s="125"/>
      <c r="U813" s="125"/>
      <c r="V813" s="125"/>
    </row>
    <row r="814" spans="1:22" ht="12">
      <c r="A814" s="125"/>
      <c r="B814" s="125"/>
      <c r="C814" s="125"/>
      <c r="D814" s="125"/>
      <c r="E814" s="125"/>
      <c r="F814" s="125"/>
      <c r="G814" s="125"/>
      <c r="H814" s="125"/>
      <c r="I814" s="125"/>
      <c r="J814" s="125"/>
      <c r="K814" s="125"/>
      <c r="L814" s="125"/>
      <c r="M814" s="125"/>
      <c r="N814" s="125"/>
      <c r="O814" s="125"/>
      <c r="P814" s="125"/>
      <c r="Q814" s="125"/>
      <c r="R814" s="125"/>
      <c r="S814" s="125"/>
      <c r="T814" s="125"/>
      <c r="U814" s="125"/>
      <c r="V814" s="125"/>
    </row>
    <row r="815" spans="1:22" ht="12">
      <c r="A815" s="125"/>
      <c r="B815" s="125"/>
      <c r="C815" s="125"/>
      <c r="D815" s="125"/>
      <c r="E815" s="125"/>
      <c r="F815" s="125"/>
      <c r="G815" s="125"/>
      <c r="H815" s="125"/>
      <c r="I815" s="125"/>
      <c r="J815" s="125"/>
      <c r="K815" s="125"/>
      <c r="L815" s="125"/>
      <c r="M815" s="125"/>
      <c r="N815" s="125"/>
      <c r="O815" s="125"/>
      <c r="P815" s="125"/>
      <c r="Q815" s="125"/>
      <c r="R815" s="125"/>
      <c r="S815" s="125"/>
      <c r="T815" s="125"/>
      <c r="U815" s="125"/>
      <c r="V815" s="125"/>
    </row>
    <row r="816" spans="1:22" ht="12">
      <c r="A816" s="125"/>
      <c r="B816" s="125"/>
      <c r="C816" s="125"/>
      <c r="D816" s="125"/>
      <c r="E816" s="125"/>
      <c r="F816" s="125"/>
      <c r="G816" s="125"/>
      <c r="H816" s="125"/>
      <c r="I816" s="125"/>
      <c r="J816" s="125"/>
      <c r="K816" s="125"/>
      <c r="L816" s="125"/>
      <c r="M816" s="125"/>
      <c r="N816" s="125"/>
      <c r="O816" s="125"/>
      <c r="P816" s="125"/>
      <c r="Q816" s="125"/>
      <c r="R816" s="125"/>
      <c r="S816" s="125"/>
      <c r="T816" s="125"/>
      <c r="U816" s="125"/>
      <c r="V816" s="125"/>
    </row>
    <row r="817" spans="1:22" ht="12">
      <c r="A817" s="125"/>
      <c r="B817" s="125"/>
      <c r="C817" s="125"/>
      <c r="D817" s="125"/>
      <c r="E817" s="125"/>
      <c r="F817" s="125"/>
      <c r="G817" s="125"/>
      <c r="H817" s="125"/>
      <c r="I817" s="125"/>
      <c r="J817" s="125"/>
      <c r="K817" s="125"/>
      <c r="L817" s="125"/>
      <c r="M817" s="125"/>
      <c r="N817" s="125"/>
      <c r="O817" s="125"/>
      <c r="P817" s="125"/>
      <c r="Q817" s="125"/>
      <c r="R817" s="125"/>
      <c r="S817" s="125"/>
      <c r="T817" s="125"/>
      <c r="U817" s="125"/>
      <c r="V817" s="125"/>
    </row>
    <row r="818" spans="1:22" ht="12">
      <c r="A818" s="125"/>
      <c r="B818" s="125"/>
      <c r="C818" s="125"/>
      <c r="D818" s="125"/>
      <c r="E818" s="125"/>
      <c r="F818" s="125"/>
      <c r="G818" s="125"/>
      <c r="H818" s="125"/>
      <c r="I818" s="125"/>
      <c r="J818" s="125"/>
      <c r="K818" s="125"/>
      <c r="L818" s="125"/>
      <c r="M818" s="125"/>
      <c r="N818" s="125"/>
      <c r="O818" s="125"/>
      <c r="P818" s="125"/>
      <c r="Q818" s="125"/>
      <c r="R818" s="125"/>
      <c r="S818" s="125"/>
      <c r="T818" s="125"/>
      <c r="U818" s="125"/>
      <c r="V818" s="125"/>
    </row>
    <row r="819" spans="1:22" ht="12">
      <c r="A819" s="125"/>
      <c r="B819" s="125"/>
      <c r="C819" s="125"/>
      <c r="D819" s="125"/>
      <c r="E819" s="125"/>
      <c r="F819" s="125"/>
      <c r="G819" s="125"/>
      <c r="H819" s="125"/>
      <c r="I819" s="125"/>
      <c r="J819" s="125"/>
      <c r="K819" s="125"/>
      <c r="L819" s="125"/>
      <c r="M819" s="125"/>
      <c r="N819" s="125"/>
      <c r="O819" s="125"/>
      <c r="P819" s="125"/>
      <c r="Q819" s="125"/>
      <c r="R819" s="125"/>
      <c r="S819" s="125"/>
      <c r="T819" s="125"/>
      <c r="U819" s="125"/>
      <c r="V819" s="125"/>
    </row>
    <row r="820" spans="1:22" ht="12">
      <c r="A820" s="125"/>
      <c r="B820" s="125"/>
      <c r="C820" s="125"/>
      <c r="D820" s="125"/>
      <c r="E820" s="125"/>
      <c r="F820" s="125"/>
      <c r="G820" s="125"/>
      <c r="H820" s="125"/>
      <c r="I820" s="125"/>
      <c r="J820" s="125"/>
      <c r="K820" s="125"/>
      <c r="L820" s="125"/>
      <c r="M820" s="125"/>
      <c r="N820" s="125"/>
      <c r="O820" s="125"/>
      <c r="P820" s="125"/>
      <c r="Q820" s="125"/>
      <c r="R820" s="125"/>
      <c r="S820" s="125"/>
      <c r="T820" s="125"/>
      <c r="U820" s="125"/>
      <c r="V820" s="125"/>
    </row>
    <row r="821" spans="1:22" ht="12">
      <c r="A821" s="125"/>
      <c r="B821" s="125"/>
      <c r="C821" s="125"/>
      <c r="D821" s="125"/>
      <c r="E821" s="125"/>
      <c r="F821" s="125"/>
      <c r="G821" s="125"/>
      <c r="H821" s="125"/>
      <c r="I821" s="125"/>
      <c r="J821" s="125"/>
      <c r="K821" s="125"/>
      <c r="L821" s="125"/>
      <c r="M821" s="125"/>
      <c r="N821" s="125"/>
      <c r="O821" s="125"/>
      <c r="P821" s="125"/>
      <c r="Q821" s="125"/>
      <c r="R821" s="125"/>
      <c r="S821" s="125"/>
      <c r="T821" s="125"/>
      <c r="U821" s="125"/>
      <c r="V821" s="125"/>
    </row>
    <row r="822" spans="1:22" ht="12">
      <c r="A822" s="125"/>
      <c r="B822" s="125"/>
      <c r="C822" s="125"/>
      <c r="D822" s="125"/>
      <c r="E822" s="125"/>
      <c r="F822" s="125"/>
      <c r="G822" s="125"/>
      <c r="H822" s="125"/>
      <c r="I822" s="125"/>
      <c r="J822" s="125"/>
      <c r="K822" s="125"/>
      <c r="L822" s="125"/>
      <c r="M822" s="125"/>
      <c r="N822" s="125"/>
      <c r="O822" s="125"/>
      <c r="P822" s="125"/>
      <c r="Q822" s="125"/>
      <c r="R822" s="125"/>
      <c r="S822" s="125"/>
      <c r="T822" s="125"/>
      <c r="U822" s="125"/>
      <c r="V822" s="125"/>
    </row>
    <row r="823" spans="1:22" ht="12">
      <c r="A823" s="125"/>
      <c r="B823" s="125"/>
      <c r="C823" s="125"/>
      <c r="D823" s="125"/>
      <c r="E823" s="125"/>
      <c r="F823" s="125"/>
      <c r="G823" s="125"/>
      <c r="H823" s="125"/>
      <c r="I823" s="125"/>
      <c r="J823" s="125"/>
      <c r="K823" s="125"/>
      <c r="L823" s="125"/>
      <c r="M823" s="125"/>
      <c r="N823" s="125"/>
      <c r="O823" s="125"/>
      <c r="P823" s="125"/>
      <c r="Q823" s="125"/>
      <c r="R823" s="125"/>
      <c r="S823" s="125"/>
      <c r="T823" s="125"/>
      <c r="U823" s="125"/>
      <c r="V823" s="125"/>
    </row>
    <row r="824" spans="1:22" ht="12">
      <c r="A824" s="125"/>
      <c r="B824" s="125"/>
      <c r="C824" s="125"/>
      <c r="D824" s="125"/>
      <c r="E824" s="125"/>
      <c r="F824" s="125"/>
      <c r="G824" s="125"/>
      <c r="H824" s="125"/>
      <c r="I824" s="125"/>
      <c r="J824" s="125"/>
      <c r="K824" s="125"/>
      <c r="L824" s="125"/>
      <c r="M824" s="125"/>
      <c r="N824" s="125"/>
      <c r="O824" s="125"/>
      <c r="P824" s="125"/>
      <c r="Q824" s="125"/>
      <c r="R824" s="125"/>
      <c r="S824" s="125"/>
      <c r="T824" s="125"/>
      <c r="U824" s="125"/>
      <c r="V824" s="125"/>
    </row>
    <row r="825" spans="1:22" ht="12">
      <c r="A825" s="125"/>
      <c r="B825" s="125"/>
      <c r="C825" s="125"/>
      <c r="D825" s="125"/>
      <c r="E825" s="125"/>
      <c r="F825" s="125"/>
      <c r="G825" s="125"/>
      <c r="H825" s="125"/>
      <c r="I825" s="125"/>
      <c r="J825" s="125"/>
      <c r="K825" s="125"/>
      <c r="L825" s="125"/>
      <c r="M825" s="125"/>
      <c r="N825" s="125"/>
      <c r="O825" s="125"/>
      <c r="P825" s="125"/>
      <c r="Q825" s="125"/>
      <c r="R825" s="125"/>
      <c r="S825" s="125"/>
      <c r="T825" s="125"/>
      <c r="U825" s="125"/>
      <c r="V825" s="125"/>
    </row>
    <row r="826" spans="1:22" ht="12">
      <c r="A826" s="125"/>
      <c r="B826" s="125"/>
      <c r="C826" s="125"/>
      <c r="D826" s="125"/>
      <c r="E826" s="125"/>
      <c r="F826" s="125"/>
      <c r="G826" s="125"/>
      <c r="H826" s="125"/>
      <c r="I826" s="125"/>
      <c r="J826" s="125"/>
      <c r="K826" s="125"/>
      <c r="L826" s="125"/>
      <c r="M826" s="125"/>
      <c r="N826" s="125"/>
      <c r="O826" s="125"/>
      <c r="P826" s="125"/>
      <c r="Q826" s="125"/>
      <c r="R826" s="125"/>
      <c r="S826" s="125"/>
      <c r="T826" s="125"/>
      <c r="U826" s="125"/>
      <c r="V826" s="125"/>
    </row>
    <row r="827" spans="1:22" ht="12">
      <c r="A827" s="125"/>
      <c r="B827" s="125"/>
      <c r="C827" s="125"/>
      <c r="D827" s="125"/>
      <c r="E827" s="125"/>
      <c r="F827" s="125"/>
      <c r="G827" s="125"/>
      <c r="H827" s="125"/>
      <c r="I827" s="125"/>
      <c r="J827" s="125"/>
      <c r="K827" s="125"/>
      <c r="L827" s="125"/>
      <c r="M827" s="125"/>
      <c r="N827" s="125"/>
      <c r="O827" s="125"/>
      <c r="P827" s="125"/>
      <c r="Q827" s="125"/>
      <c r="R827" s="125"/>
      <c r="S827" s="125"/>
      <c r="T827" s="125"/>
      <c r="U827" s="125"/>
      <c r="V827" s="125"/>
    </row>
    <row r="828" spans="1:22" ht="12">
      <c r="A828" s="125"/>
      <c r="B828" s="125"/>
      <c r="C828" s="125"/>
      <c r="D828" s="125"/>
      <c r="E828" s="125"/>
      <c r="F828" s="125"/>
      <c r="G828" s="125"/>
      <c r="H828" s="125"/>
      <c r="I828" s="125"/>
      <c r="J828" s="125"/>
      <c r="K828" s="125"/>
      <c r="L828" s="125"/>
      <c r="M828" s="125"/>
      <c r="N828" s="125"/>
      <c r="O828" s="125"/>
      <c r="P828" s="125"/>
      <c r="Q828" s="125"/>
      <c r="R828" s="125"/>
      <c r="S828" s="125"/>
      <c r="T828" s="125"/>
      <c r="U828" s="125"/>
      <c r="V828" s="125"/>
    </row>
    <row r="829" spans="1:22" ht="12">
      <c r="A829" s="125"/>
      <c r="B829" s="125"/>
      <c r="C829" s="125"/>
      <c r="D829" s="125"/>
      <c r="E829" s="125"/>
      <c r="F829" s="125"/>
      <c r="G829" s="125"/>
      <c r="H829" s="125"/>
      <c r="I829" s="125"/>
      <c r="J829" s="125"/>
      <c r="K829" s="125"/>
      <c r="L829" s="125"/>
      <c r="M829" s="125"/>
      <c r="N829" s="125"/>
      <c r="O829" s="125"/>
      <c r="P829" s="125"/>
      <c r="Q829" s="125"/>
      <c r="R829" s="125"/>
      <c r="S829" s="125"/>
      <c r="T829" s="125"/>
      <c r="U829" s="125"/>
      <c r="V829" s="125"/>
    </row>
    <row r="830" spans="1:22" ht="12">
      <c r="A830" s="125"/>
      <c r="B830" s="125"/>
      <c r="C830" s="125"/>
      <c r="D830" s="125"/>
      <c r="E830" s="125"/>
      <c r="F830" s="125"/>
      <c r="G830" s="125"/>
      <c r="H830" s="125"/>
      <c r="I830" s="125"/>
      <c r="J830" s="125"/>
      <c r="K830" s="125"/>
      <c r="L830" s="125"/>
      <c r="M830" s="125"/>
      <c r="N830" s="125"/>
      <c r="O830" s="125"/>
      <c r="P830" s="125"/>
      <c r="Q830" s="125"/>
      <c r="R830" s="125"/>
      <c r="S830" s="125"/>
      <c r="T830" s="125"/>
      <c r="U830" s="125"/>
      <c r="V830" s="125"/>
    </row>
    <row r="831" spans="1:22" ht="12">
      <c r="A831" s="125"/>
      <c r="B831" s="125"/>
      <c r="C831" s="125"/>
      <c r="D831" s="125"/>
      <c r="E831" s="125"/>
      <c r="F831" s="125"/>
      <c r="G831" s="125"/>
      <c r="H831" s="125"/>
      <c r="I831" s="125"/>
      <c r="J831" s="125"/>
      <c r="K831" s="125"/>
      <c r="L831" s="125"/>
      <c r="M831" s="125"/>
      <c r="N831" s="125"/>
      <c r="O831" s="125"/>
      <c r="P831" s="125"/>
      <c r="Q831" s="125"/>
      <c r="R831" s="125"/>
      <c r="S831" s="125"/>
      <c r="T831" s="125"/>
      <c r="U831" s="125"/>
      <c r="V831" s="125"/>
    </row>
    <row r="832" spans="1:22" ht="12">
      <c r="A832" s="125"/>
      <c r="B832" s="125"/>
      <c r="C832" s="125"/>
      <c r="D832" s="125"/>
      <c r="E832" s="125"/>
      <c r="F832" s="125"/>
      <c r="G832" s="125"/>
      <c r="H832" s="125"/>
      <c r="I832" s="125"/>
      <c r="J832" s="125"/>
      <c r="K832" s="125"/>
      <c r="L832" s="125"/>
      <c r="M832" s="125"/>
      <c r="N832" s="125"/>
      <c r="O832" s="125"/>
      <c r="P832" s="125"/>
      <c r="Q832" s="125"/>
      <c r="R832" s="125"/>
      <c r="S832" s="125"/>
      <c r="T832" s="125"/>
      <c r="U832" s="125"/>
      <c r="V832" s="125"/>
    </row>
    <row r="833" spans="1:22" ht="12">
      <c r="A833" s="125"/>
      <c r="B833" s="125"/>
      <c r="C833" s="125"/>
      <c r="D833" s="125"/>
      <c r="E833" s="125"/>
      <c r="F833" s="125"/>
      <c r="G833" s="125"/>
      <c r="H833" s="125"/>
      <c r="I833" s="125"/>
      <c r="J833" s="125"/>
      <c r="K833" s="125"/>
      <c r="L833" s="125"/>
      <c r="M833" s="125"/>
      <c r="N833" s="125"/>
      <c r="O833" s="125"/>
      <c r="P833" s="125"/>
      <c r="Q833" s="125"/>
      <c r="R833" s="125"/>
      <c r="S833" s="125"/>
      <c r="T833" s="125"/>
      <c r="U833" s="125"/>
      <c r="V833" s="125"/>
    </row>
    <row r="834" spans="1:22" ht="12">
      <c r="A834" s="125"/>
      <c r="B834" s="125"/>
      <c r="C834" s="125"/>
      <c r="D834" s="125"/>
      <c r="E834" s="125"/>
      <c r="F834" s="125"/>
      <c r="G834" s="125"/>
      <c r="H834" s="125"/>
      <c r="I834" s="125"/>
      <c r="J834" s="125"/>
      <c r="K834" s="125"/>
      <c r="L834" s="125"/>
      <c r="M834" s="125"/>
      <c r="N834" s="125"/>
      <c r="O834" s="125"/>
      <c r="P834" s="125"/>
      <c r="Q834" s="125"/>
      <c r="R834" s="125"/>
      <c r="S834" s="125"/>
      <c r="T834" s="125"/>
      <c r="U834" s="125"/>
      <c r="V834" s="125"/>
    </row>
    <row r="835" spans="1:22" ht="12">
      <c r="A835" s="125"/>
      <c r="B835" s="125"/>
      <c r="C835" s="125"/>
      <c r="D835" s="125"/>
      <c r="E835" s="125"/>
      <c r="F835" s="125"/>
      <c r="G835" s="125"/>
      <c r="H835" s="125"/>
      <c r="I835" s="125"/>
      <c r="J835" s="125"/>
      <c r="K835" s="125"/>
      <c r="L835" s="125"/>
      <c r="M835" s="125"/>
      <c r="N835" s="125"/>
      <c r="O835" s="125"/>
      <c r="P835" s="125"/>
      <c r="Q835" s="125"/>
      <c r="R835" s="125"/>
      <c r="S835" s="125"/>
      <c r="T835" s="125"/>
      <c r="U835" s="125"/>
      <c r="V835" s="125"/>
    </row>
    <row r="836" spans="1:22" ht="12">
      <c r="A836" s="125"/>
      <c r="B836" s="125"/>
      <c r="C836" s="125"/>
      <c r="D836" s="125"/>
      <c r="E836" s="125"/>
      <c r="F836" s="125"/>
      <c r="G836" s="125"/>
      <c r="H836" s="125"/>
      <c r="I836" s="125"/>
      <c r="J836" s="125"/>
      <c r="K836" s="125"/>
      <c r="L836" s="125"/>
      <c r="M836" s="125"/>
      <c r="N836" s="125"/>
      <c r="O836" s="125"/>
      <c r="P836" s="125"/>
      <c r="Q836" s="125"/>
      <c r="R836" s="125"/>
      <c r="S836" s="125"/>
      <c r="T836" s="125"/>
      <c r="U836" s="125"/>
      <c r="V836" s="125"/>
    </row>
    <row r="837" spans="1:22" ht="12">
      <c r="A837" s="125"/>
      <c r="B837" s="125"/>
      <c r="C837" s="125"/>
      <c r="D837" s="125"/>
      <c r="E837" s="125"/>
      <c r="F837" s="125"/>
      <c r="G837" s="125"/>
      <c r="H837" s="125"/>
      <c r="I837" s="125"/>
      <c r="J837" s="125"/>
      <c r="K837" s="125"/>
      <c r="L837" s="125"/>
      <c r="M837" s="125"/>
      <c r="N837" s="125"/>
      <c r="O837" s="125"/>
      <c r="P837" s="125"/>
      <c r="Q837" s="125"/>
      <c r="R837" s="125"/>
      <c r="S837" s="125"/>
      <c r="T837" s="125"/>
      <c r="U837" s="125"/>
      <c r="V837" s="125"/>
    </row>
    <row r="838" spans="1:22" ht="12">
      <c r="A838" s="125"/>
      <c r="B838" s="125"/>
      <c r="C838" s="125"/>
      <c r="D838" s="125"/>
      <c r="E838" s="125"/>
      <c r="F838" s="125"/>
      <c r="G838" s="125"/>
      <c r="H838" s="125"/>
      <c r="I838" s="125"/>
      <c r="J838" s="125"/>
      <c r="K838" s="125"/>
      <c r="L838" s="125"/>
      <c r="M838" s="125"/>
      <c r="N838" s="125"/>
      <c r="O838" s="125"/>
      <c r="P838" s="125"/>
      <c r="Q838" s="125"/>
      <c r="R838" s="125"/>
      <c r="S838" s="125"/>
      <c r="T838" s="125"/>
      <c r="U838" s="125"/>
      <c r="V838" s="125"/>
    </row>
    <row r="839" spans="1:22" ht="12">
      <c r="A839" s="125"/>
      <c r="B839" s="125"/>
      <c r="C839" s="125"/>
      <c r="D839" s="125"/>
      <c r="E839" s="125"/>
      <c r="F839" s="125"/>
      <c r="G839" s="125"/>
      <c r="H839" s="125"/>
      <c r="I839" s="125"/>
      <c r="J839" s="125"/>
      <c r="K839" s="125"/>
      <c r="L839" s="125"/>
      <c r="M839" s="125"/>
      <c r="N839" s="125"/>
      <c r="O839" s="125"/>
      <c r="P839" s="125"/>
      <c r="Q839" s="125"/>
      <c r="R839" s="125"/>
      <c r="S839" s="125"/>
      <c r="T839" s="125"/>
      <c r="U839" s="125"/>
      <c r="V839" s="125"/>
    </row>
    <row r="840" spans="1:22" ht="12">
      <c r="A840" s="125"/>
      <c r="B840" s="125"/>
      <c r="C840" s="125"/>
      <c r="D840" s="125"/>
      <c r="E840" s="125"/>
      <c r="F840" s="125"/>
      <c r="G840" s="125"/>
      <c r="H840" s="125"/>
      <c r="I840" s="125"/>
      <c r="J840" s="125"/>
      <c r="K840" s="125"/>
      <c r="L840" s="125"/>
      <c r="M840" s="125"/>
      <c r="N840" s="125"/>
      <c r="O840" s="125"/>
      <c r="P840" s="125"/>
      <c r="Q840" s="125"/>
      <c r="R840" s="125"/>
      <c r="S840" s="125"/>
      <c r="T840" s="125"/>
      <c r="U840" s="125"/>
      <c r="V840" s="125"/>
    </row>
    <row r="841" spans="1:22" ht="12">
      <c r="A841" s="125"/>
      <c r="B841" s="125"/>
      <c r="C841" s="125"/>
      <c r="D841" s="125"/>
      <c r="E841" s="125"/>
      <c r="F841" s="125"/>
      <c r="G841" s="125"/>
      <c r="H841" s="125"/>
      <c r="I841" s="125"/>
      <c r="J841" s="125"/>
      <c r="K841" s="125"/>
      <c r="L841" s="125"/>
      <c r="M841" s="125"/>
      <c r="N841" s="125"/>
      <c r="O841" s="125"/>
      <c r="P841" s="125"/>
      <c r="Q841" s="125"/>
      <c r="R841" s="125"/>
      <c r="S841" s="125"/>
      <c r="T841" s="125"/>
      <c r="U841" s="125"/>
      <c r="V841" s="125"/>
    </row>
    <row r="842" spans="1:22" ht="12">
      <c r="A842" s="125"/>
      <c r="B842" s="125"/>
      <c r="C842" s="125"/>
      <c r="D842" s="125"/>
      <c r="E842" s="125"/>
      <c r="F842" s="125"/>
      <c r="G842" s="125"/>
      <c r="H842" s="125"/>
      <c r="I842" s="125"/>
      <c r="J842" s="125"/>
      <c r="K842" s="125"/>
      <c r="L842" s="125"/>
      <c r="M842" s="125"/>
      <c r="N842" s="125"/>
      <c r="O842" s="125"/>
      <c r="P842" s="125"/>
      <c r="Q842" s="125"/>
      <c r="R842" s="125"/>
      <c r="S842" s="125"/>
      <c r="T842" s="125"/>
      <c r="U842" s="125"/>
      <c r="V842" s="125"/>
    </row>
    <row r="843" spans="1:22" ht="12">
      <c r="A843" s="125"/>
      <c r="B843" s="125"/>
      <c r="C843" s="125"/>
      <c r="D843" s="125"/>
      <c r="E843" s="125"/>
      <c r="F843" s="125"/>
      <c r="G843" s="125"/>
      <c r="H843" s="125"/>
      <c r="I843" s="125"/>
      <c r="J843" s="125"/>
      <c r="K843" s="125"/>
      <c r="L843" s="125"/>
      <c r="M843" s="125"/>
      <c r="N843" s="125"/>
      <c r="O843" s="125"/>
      <c r="P843" s="125"/>
      <c r="Q843" s="125"/>
      <c r="R843" s="125"/>
      <c r="S843" s="125"/>
      <c r="T843" s="125"/>
      <c r="U843" s="125"/>
      <c r="V843" s="125"/>
    </row>
    <row r="844" spans="1:22" ht="12">
      <c r="A844" s="125"/>
      <c r="B844" s="125"/>
      <c r="C844" s="125"/>
      <c r="D844" s="125"/>
      <c r="E844" s="125"/>
      <c r="F844" s="125"/>
      <c r="G844" s="125"/>
      <c r="H844" s="125"/>
      <c r="I844" s="125"/>
      <c r="J844" s="125"/>
      <c r="K844" s="125"/>
      <c r="L844" s="125"/>
      <c r="M844" s="125"/>
      <c r="N844" s="125"/>
      <c r="O844" s="125"/>
      <c r="P844" s="125"/>
      <c r="Q844" s="125"/>
      <c r="R844" s="125"/>
      <c r="S844" s="125"/>
      <c r="T844" s="125"/>
      <c r="U844" s="125"/>
      <c r="V844" s="125"/>
    </row>
    <row r="845" spans="1:22" ht="12">
      <c r="A845" s="125"/>
      <c r="B845" s="125"/>
      <c r="C845" s="125"/>
      <c r="D845" s="125"/>
      <c r="E845" s="125"/>
      <c r="F845" s="125"/>
      <c r="G845" s="125"/>
      <c r="H845" s="125"/>
      <c r="I845" s="125"/>
      <c r="J845" s="125"/>
      <c r="K845" s="125"/>
      <c r="L845" s="125"/>
      <c r="M845" s="125"/>
      <c r="N845" s="125"/>
      <c r="O845" s="125"/>
      <c r="P845" s="125"/>
      <c r="Q845" s="125"/>
      <c r="R845" s="125"/>
      <c r="S845" s="125"/>
      <c r="T845" s="125"/>
      <c r="U845" s="125"/>
      <c r="V845" s="125"/>
    </row>
    <row r="846" spans="1:22" ht="12">
      <c r="A846" s="125"/>
      <c r="B846" s="125"/>
      <c r="C846" s="125"/>
      <c r="D846" s="125"/>
      <c r="E846" s="125"/>
      <c r="F846" s="125"/>
      <c r="G846" s="125"/>
      <c r="H846" s="125"/>
      <c r="I846" s="125"/>
      <c r="J846" s="125"/>
      <c r="K846" s="125"/>
      <c r="L846" s="125"/>
      <c r="M846" s="125"/>
      <c r="N846" s="125"/>
      <c r="O846" s="125"/>
      <c r="P846" s="125"/>
      <c r="Q846" s="125"/>
      <c r="R846" s="125"/>
      <c r="S846" s="125"/>
      <c r="T846" s="125"/>
      <c r="U846" s="125"/>
      <c r="V846" s="125"/>
    </row>
    <row r="847" spans="1:22" ht="12">
      <c r="A847" s="125"/>
      <c r="B847" s="125"/>
      <c r="C847" s="125"/>
      <c r="D847" s="125"/>
      <c r="E847" s="125"/>
      <c r="F847" s="125"/>
      <c r="G847" s="125"/>
      <c r="H847" s="125"/>
      <c r="I847" s="125"/>
      <c r="J847" s="125"/>
      <c r="K847" s="125"/>
      <c r="L847" s="125"/>
      <c r="M847" s="125"/>
      <c r="N847" s="125"/>
      <c r="O847" s="125"/>
      <c r="P847" s="125"/>
      <c r="Q847" s="125"/>
      <c r="R847" s="125"/>
      <c r="S847" s="125"/>
      <c r="T847" s="125"/>
      <c r="U847" s="125"/>
      <c r="V847" s="125"/>
    </row>
    <row r="848" spans="1:22" ht="12">
      <c r="A848" s="125"/>
      <c r="B848" s="125"/>
      <c r="C848" s="125"/>
      <c r="D848" s="125"/>
      <c r="E848" s="125"/>
      <c r="F848" s="125"/>
      <c r="G848" s="125"/>
      <c r="H848" s="125"/>
      <c r="I848" s="125"/>
      <c r="J848" s="125"/>
      <c r="K848" s="125"/>
      <c r="L848" s="125"/>
      <c r="M848" s="125"/>
      <c r="N848" s="125"/>
      <c r="O848" s="125"/>
      <c r="P848" s="125"/>
      <c r="Q848" s="125"/>
      <c r="R848" s="125"/>
      <c r="S848" s="125"/>
      <c r="T848" s="125"/>
      <c r="U848" s="125"/>
      <c r="V848" s="125"/>
    </row>
    <row r="849" spans="1:22" ht="12">
      <c r="A849" s="125"/>
      <c r="B849" s="125"/>
      <c r="C849" s="125"/>
      <c r="D849" s="125"/>
      <c r="E849" s="125"/>
      <c r="F849" s="125"/>
      <c r="G849" s="125"/>
      <c r="H849" s="125"/>
      <c r="I849" s="125"/>
      <c r="J849" s="125"/>
      <c r="K849" s="125"/>
      <c r="L849" s="125"/>
      <c r="M849" s="125"/>
      <c r="N849" s="125"/>
      <c r="O849" s="125"/>
      <c r="P849" s="125"/>
      <c r="Q849" s="125"/>
      <c r="R849" s="125"/>
      <c r="S849" s="125"/>
      <c r="T849" s="125"/>
      <c r="U849" s="125"/>
      <c r="V849" s="125"/>
    </row>
    <row r="850" spans="1:22" ht="12">
      <c r="A850" s="125"/>
      <c r="B850" s="125"/>
      <c r="C850" s="125"/>
      <c r="D850" s="125"/>
      <c r="E850" s="125"/>
      <c r="F850" s="125"/>
      <c r="G850" s="125"/>
      <c r="H850" s="125"/>
      <c r="I850" s="125"/>
      <c r="J850" s="125"/>
      <c r="K850" s="125"/>
      <c r="L850" s="125"/>
      <c r="M850" s="125"/>
      <c r="N850" s="125"/>
      <c r="O850" s="125"/>
      <c r="P850" s="125"/>
      <c r="Q850" s="125"/>
      <c r="R850" s="125"/>
      <c r="S850" s="125"/>
      <c r="T850" s="125"/>
      <c r="U850" s="125"/>
      <c r="V850" s="125"/>
    </row>
    <row r="851" spans="1:22" ht="12">
      <c r="A851" s="125"/>
      <c r="B851" s="125"/>
      <c r="C851" s="125"/>
      <c r="D851" s="125"/>
      <c r="E851" s="125"/>
      <c r="F851" s="125"/>
      <c r="G851" s="125"/>
      <c r="H851" s="125"/>
      <c r="I851" s="125"/>
      <c r="J851" s="125"/>
      <c r="K851" s="125"/>
      <c r="L851" s="125"/>
      <c r="M851" s="125"/>
      <c r="N851" s="125"/>
      <c r="O851" s="125"/>
      <c r="P851" s="125"/>
      <c r="Q851" s="125"/>
      <c r="R851" s="125"/>
      <c r="S851" s="125"/>
      <c r="T851" s="125"/>
      <c r="U851" s="125"/>
      <c r="V851" s="125"/>
    </row>
    <row r="852" spans="1:22" ht="12">
      <c r="A852" s="125"/>
      <c r="B852" s="125"/>
      <c r="C852" s="125"/>
      <c r="D852" s="125"/>
      <c r="E852" s="125"/>
      <c r="F852" s="125"/>
      <c r="G852" s="125"/>
      <c r="H852" s="125"/>
      <c r="I852" s="125"/>
      <c r="J852" s="125"/>
      <c r="K852" s="125"/>
      <c r="L852" s="125"/>
      <c r="M852" s="125"/>
      <c r="N852" s="125"/>
      <c r="O852" s="125"/>
      <c r="P852" s="125"/>
      <c r="Q852" s="125"/>
      <c r="R852" s="125"/>
      <c r="S852" s="125"/>
      <c r="T852" s="125"/>
      <c r="U852" s="125"/>
      <c r="V852" s="125"/>
    </row>
    <row r="853" spans="1:22" ht="12">
      <c r="A853" s="125"/>
      <c r="B853" s="125"/>
      <c r="C853" s="125"/>
      <c r="D853" s="125"/>
      <c r="E853" s="125"/>
      <c r="F853" s="125"/>
      <c r="G853" s="125"/>
      <c r="H853" s="125"/>
      <c r="I853" s="125"/>
      <c r="J853" s="125"/>
      <c r="K853" s="125"/>
      <c r="L853" s="125"/>
      <c r="M853" s="125"/>
      <c r="N853" s="125"/>
      <c r="O853" s="125"/>
      <c r="P853" s="125"/>
      <c r="Q853" s="125"/>
      <c r="R853" s="125"/>
      <c r="S853" s="125"/>
      <c r="T853" s="125"/>
      <c r="U853" s="125"/>
      <c r="V853" s="125"/>
    </row>
    <row r="854" spans="1:22" ht="12">
      <c r="A854" s="125"/>
      <c r="B854" s="125"/>
      <c r="C854" s="125"/>
      <c r="D854" s="125"/>
      <c r="E854" s="125"/>
      <c r="F854" s="125"/>
      <c r="G854" s="125"/>
      <c r="H854" s="125"/>
      <c r="I854" s="125"/>
      <c r="J854" s="125"/>
      <c r="K854" s="125"/>
      <c r="L854" s="125"/>
      <c r="M854" s="125"/>
      <c r="N854" s="125"/>
      <c r="O854" s="125"/>
      <c r="P854" s="125"/>
      <c r="Q854" s="125"/>
      <c r="R854" s="125"/>
      <c r="S854" s="125"/>
      <c r="T854" s="125"/>
      <c r="U854" s="125"/>
      <c r="V854" s="125"/>
    </row>
    <row r="855" spans="1:22" ht="12">
      <c r="A855" s="125"/>
      <c r="B855" s="125"/>
      <c r="C855" s="125"/>
      <c r="D855" s="125"/>
      <c r="E855" s="125"/>
      <c r="F855" s="125"/>
      <c r="G855" s="125"/>
      <c r="H855" s="125"/>
      <c r="I855" s="125"/>
      <c r="J855" s="125"/>
      <c r="K855" s="125"/>
      <c r="L855" s="125"/>
      <c r="M855" s="125"/>
      <c r="N855" s="125"/>
      <c r="O855" s="125"/>
      <c r="P855" s="125"/>
      <c r="Q855" s="125"/>
      <c r="R855" s="125"/>
      <c r="S855" s="125"/>
      <c r="T855" s="125"/>
      <c r="U855" s="125"/>
      <c r="V855" s="125"/>
    </row>
    <row r="856" spans="1:22" ht="12">
      <c r="A856" s="125"/>
      <c r="B856" s="125"/>
      <c r="C856" s="125"/>
      <c r="D856" s="125"/>
      <c r="E856" s="125"/>
      <c r="F856" s="125"/>
      <c r="G856" s="125"/>
      <c r="H856" s="125"/>
      <c r="I856" s="125"/>
      <c r="J856" s="125"/>
      <c r="K856" s="125"/>
      <c r="L856" s="125"/>
      <c r="M856" s="125"/>
      <c r="N856" s="125"/>
      <c r="O856" s="125"/>
      <c r="P856" s="125"/>
      <c r="Q856" s="125"/>
      <c r="R856" s="125"/>
      <c r="S856" s="125"/>
      <c r="T856" s="125"/>
      <c r="U856" s="125"/>
      <c r="V856" s="125"/>
    </row>
    <row r="857" spans="1:22" ht="12">
      <c r="A857" s="125"/>
      <c r="B857" s="125"/>
      <c r="C857" s="125"/>
      <c r="D857" s="125"/>
      <c r="E857" s="125"/>
      <c r="F857" s="125"/>
      <c r="G857" s="125"/>
      <c r="H857" s="125"/>
      <c r="I857" s="125"/>
      <c r="J857" s="125"/>
      <c r="K857" s="125"/>
      <c r="L857" s="125"/>
      <c r="M857" s="125"/>
      <c r="N857" s="125"/>
      <c r="O857" s="125"/>
      <c r="P857" s="125"/>
      <c r="Q857" s="125"/>
      <c r="R857" s="125"/>
      <c r="S857" s="125"/>
      <c r="T857" s="125"/>
      <c r="U857" s="125"/>
      <c r="V857" s="125"/>
    </row>
    <row r="858" spans="1:22" ht="12">
      <c r="A858" s="125"/>
      <c r="B858" s="125"/>
      <c r="C858" s="125"/>
      <c r="D858" s="125"/>
      <c r="E858" s="125"/>
      <c r="F858" s="125"/>
      <c r="G858" s="125"/>
      <c r="H858" s="125"/>
      <c r="I858" s="125"/>
      <c r="J858" s="125"/>
      <c r="K858" s="125"/>
      <c r="L858" s="125"/>
      <c r="M858" s="125"/>
      <c r="N858" s="125"/>
      <c r="O858" s="125"/>
      <c r="P858" s="125"/>
      <c r="Q858" s="125"/>
      <c r="R858" s="125"/>
      <c r="S858" s="125"/>
      <c r="T858" s="125"/>
      <c r="U858" s="125"/>
      <c r="V858" s="125"/>
    </row>
    <row r="859" spans="1:22" ht="12">
      <c r="A859" s="125"/>
      <c r="B859" s="125"/>
      <c r="C859" s="125"/>
      <c r="D859" s="125"/>
      <c r="E859" s="125"/>
      <c r="F859" s="125"/>
      <c r="G859" s="125"/>
      <c r="H859" s="125"/>
      <c r="I859" s="125"/>
      <c r="J859" s="125"/>
      <c r="K859" s="125"/>
      <c r="L859" s="125"/>
      <c r="M859" s="125"/>
      <c r="N859" s="125"/>
      <c r="O859" s="125"/>
      <c r="P859" s="125"/>
      <c r="Q859" s="125"/>
      <c r="R859" s="125"/>
      <c r="S859" s="125"/>
      <c r="T859" s="125"/>
      <c r="U859" s="125"/>
      <c r="V859" s="125"/>
    </row>
    <row r="860" spans="1:22" ht="12">
      <c r="A860" s="125"/>
      <c r="B860" s="125"/>
      <c r="C860" s="125"/>
      <c r="D860" s="125"/>
      <c r="E860" s="125"/>
      <c r="F860" s="125"/>
      <c r="G860" s="125"/>
      <c r="H860" s="125"/>
      <c r="I860" s="125"/>
      <c r="J860" s="125"/>
      <c r="K860" s="125"/>
      <c r="L860" s="125"/>
      <c r="M860" s="125"/>
      <c r="N860" s="125"/>
      <c r="O860" s="125"/>
      <c r="P860" s="125"/>
      <c r="Q860" s="125"/>
      <c r="R860" s="125"/>
      <c r="S860" s="125"/>
      <c r="T860" s="125"/>
      <c r="U860" s="125"/>
      <c r="V860" s="125"/>
    </row>
    <row r="861" spans="1:22" ht="12">
      <c r="A861" s="125"/>
      <c r="B861" s="125"/>
      <c r="C861" s="125"/>
      <c r="D861" s="125"/>
      <c r="E861" s="125"/>
      <c r="F861" s="125"/>
      <c r="G861" s="125"/>
      <c r="H861" s="125"/>
      <c r="I861" s="125"/>
      <c r="J861" s="125"/>
      <c r="K861" s="125"/>
      <c r="L861" s="125"/>
      <c r="M861" s="125"/>
      <c r="N861" s="125"/>
      <c r="O861" s="125"/>
      <c r="P861" s="125"/>
      <c r="Q861" s="125"/>
      <c r="R861" s="125"/>
      <c r="S861" s="125"/>
      <c r="T861" s="125"/>
      <c r="U861" s="125"/>
      <c r="V861" s="125"/>
    </row>
    <row r="862" spans="1:22" ht="12">
      <c r="A862" s="125"/>
      <c r="B862" s="125"/>
      <c r="C862" s="125"/>
      <c r="D862" s="125"/>
      <c r="E862" s="125"/>
      <c r="F862" s="125"/>
      <c r="G862" s="125"/>
      <c r="H862" s="125"/>
      <c r="I862" s="125"/>
      <c r="J862" s="125"/>
      <c r="K862" s="125"/>
      <c r="L862" s="125"/>
      <c r="M862" s="125"/>
      <c r="N862" s="125"/>
      <c r="O862" s="125"/>
      <c r="P862" s="125"/>
      <c r="Q862" s="125"/>
      <c r="R862" s="125"/>
      <c r="S862" s="125"/>
      <c r="T862" s="125"/>
      <c r="U862" s="125"/>
      <c r="V862" s="125"/>
    </row>
    <row r="863" spans="1:22" ht="12">
      <c r="A863" s="125"/>
      <c r="B863" s="125"/>
      <c r="C863" s="125"/>
      <c r="D863" s="125"/>
      <c r="E863" s="125"/>
      <c r="F863" s="125"/>
      <c r="G863" s="125"/>
      <c r="H863" s="125"/>
      <c r="I863" s="125"/>
      <c r="J863" s="125"/>
      <c r="K863" s="125"/>
      <c r="L863" s="125"/>
      <c r="M863" s="125"/>
      <c r="N863" s="125"/>
      <c r="O863" s="125"/>
      <c r="P863" s="125"/>
      <c r="Q863" s="125"/>
      <c r="R863" s="125"/>
      <c r="S863" s="125"/>
      <c r="T863" s="125"/>
      <c r="U863" s="125"/>
      <c r="V863" s="125"/>
    </row>
    <row r="864" spans="1:22" ht="12">
      <c r="A864" s="125"/>
      <c r="B864" s="125"/>
      <c r="C864" s="125"/>
      <c r="D864" s="125"/>
      <c r="E864" s="125"/>
      <c r="F864" s="125"/>
      <c r="G864" s="125"/>
      <c r="H864" s="125"/>
      <c r="I864" s="125"/>
      <c r="J864" s="125"/>
      <c r="K864" s="125"/>
      <c r="L864" s="125"/>
      <c r="M864" s="125"/>
      <c r="N864" s="125"/>
      <c r="O864" s="125"/>
      <c r="P864" s="125"/>
      <c r="Q864" s="125"/>
      <c r="R864" s="125"/>
      <c r="S864" s="125"/>
      <c r="T864" s="125"/>
      <c r="U864" s="125"/>
      <c r="V864" s="125"/>
    </row>
    <row r="865" spans="1:22" ht="12">
      <c r="A865" s="125"/>
      <c r="B865" s="125"/>
      <c r="C865" s="125"/>
      <c r="D865" s="125"/>
      <c r="E865" s="125"/>
      <c r="F865" s="125"/>
      <c r="G865" s="125"/>
      <c r="H865" s="125"/>
      <c r="I865" s="125"/>
      <c r="J865" s="125"/>
      <c r="K865" s="125"/>
      <c r="L865" s="125"/>
      <c r="M865" s="125"/>
      <c r="N865" s="125"/>
      <c r="O865" s="125"/>
      <c r="P865" s="125"/>
      <c r="Q865" s="125"/>
      <c r="R865" s="125"/>
      <c r="S865" s="125"/>
      <c r="T865" s="125"/>
      <c r="U865" s="125"/>
      <c r="V865" s="125"/>
    </row>
    <row r="866" spans="1:22" ht="12">
      <c r="A866" s="125"/>
      <c r="B866" s="125"/>
      <c r="C866" s="125"/>
      <c r="D866" s="125"/>
      <c r="E866" s="125"/>
      <c r="F866" s="125"/>
      <c r="G866" s="125"/>
      <c r="H866" s="125"/>
      <c r="I866" s="125"/>
      <c r="J866" s="125"/>
      <c r="K866" s="125"/>
      <c r="L866" s="125"/>
      <c r="M866" s="125"/>
      <c r="N866" s="125"/>
      <c r="O866" s="125"/>
      <c r="P866" s="125"/>
      <c r="Q866" s="125"/>
      <c r="R866" s="125"/>
      <c r="S866" s="125"/>
      <c r="T866" s="125"/>
      <c r="U866" s="125"/>
      <c r="V866" s="125"/>
    </row>
    <row r="867" spans="1:22" ht="12">
      <c r="A867" s="125"/>
      <c r="B867" s="125"/>
      <c r="C867" s="125"/>
      <c r="D867" s="125"/>
      <c r="E867" s="125"/>
      <c r="F867" s="125"/>
      <c r="G867" s="125"/>
      <c r="H867" s="125"/>
      <c r="I867" s="125"/>
      <c r="J867" s="125"/>
      <c r="K867" s="125"/>
      <c r="L867" s="125"/>
      <c r="M867" s="125"/>
      <c r="N867" s="125"/>
      <c r="O867" s="125"/>
      <c r="P867" s="125"/>
      <c r="Q867" s="125"/>
      <c r="R867" s="125"/>
      <c r="S867" s="125"/>
      <c r="T867" s="125"/>
      <c r="U867" s="125"/>
      <c r="V867" s="125"/>
    </row>
    <row r="868" spans="1:22" ht="12">
      <c r="A868" s="125"/>
      <c r="B868" s="125"/>
      <c r="C868" s="125"/>
      <c r="D868" s="125"/>
      <c r="E868" s="125"/>
      <c r="F868" s="125"/>
      <c r="G868" s="125"/>
      <c r="H868" s="125"/>
      <c r="I868" s="125"/>
      <c r="J868" s="125"/>
      <c r="K868" s="125"/>
      <c r="L868" s="125"/>
      <c r="M868" s="125"/>
      <c r="N868" s="125"/>
      <c r="O868" s="125"/>
      <c r="P868" s="125"/>
      <c r="Q868" s="125"/>
      <c r="R868" s="125"/>
      <c r="S868" s="125"/>
      <c r="T868" s="125"/>
      <c r="U868" s="125"/>
      <c r="V868" s="125"/>
    </row>
    <row r="869" spans="1:22" ht="12">
      <c r="A869" s="125"/>
      <c r="B869" s="125"/>
      <c r="C869" s="125"/>
      <c r="D869" s="125"/>
      <c r="E869" s="125"/>
      <c r="F869" s="125"/>
      <c r="G869" s="125"/>
      <c r="H869" s="125"/>
      <c r="I869" s="125"/>
      <c r="J869" s="125"/>
      <c r="K869" s="125"/>
      <c r="L869" s="125"/>
      <c r="M869" s="125"/>
      <c r="N869" s="125"/>
      <c r="O869" s="125"/>
      <c r="P869" s="125"/>
      <c r="Q869" s="125"/>
      <c r="R869" s="125"/>
      <c r="S869" s="125"/>
      <c r="T869" s="125"/>
      <c r="U869" s="125"/>
      <c r="V869" s="125"/>
    </row>
    <row r="870" spans="1:22" ht="12">
      <c r="A870" s="125"/>
      <c r="B870" s="125"/>
      <c r="C870" s="125"/>
      <c r="D870" s="125"/>
      <c r="E870" s="125"/>
      <c r="F870" s="125"/>
      <c r="G870" s="125"/>
      <c r="H870" s="125"/>
      <c r="I870" s="125"/>
      <c r="J870" s="125"/>
      <c r="K870" s="125"/>
      <c r="L870" s="125"/>
      <c r="M870" s="125"/>
      <c r="N870" s="125"/>
      <c r="O870" s="125"/>
      <c r="P870" s="125"/>
      <c r="Q870" s="125"/>
      <c r="R870" s="125"/>
      <c r="S870" s="125"/>
      <c r="T870" s="125"/>
      <c r="U870" s="125"/>
      <c r="V870" s="125"/>
    </row>
    <row r="871" spans="1:22" ht="12">
      <c r="A871" s="125"/>
      <c r="B871" s="125"/>
      <c r="C871" s="125"/>
      <c r="D871" s="125"/>
      <c r="E871" s="125"/>
      <c r="F871" s="125"/>
      <c r="G871" s="125"/>
      <c r="H871" s="125"/>
      <c r="I871" s="125"/>
      <c r="J871" s="125"/>
      <c r="K871" s="125"/>
      <c r="L871" s="125"/>
      <c r="M871" s="125"/>
      <c r="N871" s="125"/>
      <c r="O871" s="125"/>
      <c r="P871" s="125"/>
      <c r="Q871" s="125"/>
      <c r="R871" s="125"/>
      <c r="S871" s="125"/>
      <c r="T871" s="125"/>
      <c r="U871" s="125"/>
      <c r="V871" s="125"/>
    </row>
    <row r="872" spans="1:22" ht="12">
      <c r="A872" s="125"/>
      <c r="B872" s="125"/>
      <c r="C872" s="125"/>
      <c r="D872" s="125"/>
      <c r="E872" s="125"/>
      <c r="F872" s="125"/>
      <c r="G872" s="125"/>
      <c r="H872" s="125"/>
      <c r="I872" s="125"/>
      <c r="J872" s="125"/>
      <c r="K872" s="125"/>
      <c r="L872" s="125"/>
      <c r="M872" s="125"/>
      <c r="N872" s="125"/>
      <c r="O872" s="125"/>
      <c r="P872" s="125"/>
      <c r="Q872" s="125"/>
      <c r="R872" s="125"/>
      <c r="S872" s="125"/>
      <c r="T872" s="125"/>
      <c r="U872" s="125"/>
      <c r="V872" s="125"/>
    </row>
    <row r="873" spans="1:22" ht="12">
      <c r="A873" s="125"/>
      <c r="B873" s="125"/>
      <c r="C873" s="125"/>
      <c r="D873" s="125"/>
      <c r="E873" s="125"/>
      <c r="F873" s="125"/>
      <c r="G873" s="125"/>
      <c r="H873" s="125"/>
      <c r="I873" s="125"/>
      <c r="J873" s="125"/>
      <c r="K873" s="125"/>
      <c r="L873" s="125"/>
      <c r="M873" s="125"/>
      <c r="N873" s="125"/>
      <c r="O873" s="125"/>
      <c r="P873" s="125"/>
      <c r="Q873" s="125"/>
      <c r="R873" s="125"/>
      <c r="S873" s="125"/>
      <c r="T873" s="125"/>
      <c r="U873" s="125"/>
      <c r="V873" s="125"/>
    </row>
    <row r="874" spans="1:22" ht="12">
      <c r="A874" s="125"/>
      <c r="B874" s="125"/>
      <c r="C874" s="125"/>
      <c r="D874" s="125"/>
      <c r="E874" s="125"/>
      <c r="F874" s="125"/>
      <c r="G874" s="125"/>
      <c r="H874" s="125"/>
      <c r="I874" s="125"/>
      <c r="J874" s="125"/>
      <c r="K874" s="125"/>
      <c r="L874" s="125"/>
      <c r="M874" s="125"/>
      <c r="N874" s="125"/>
      <c r="O874" s="125"/>
      <c r="P874" s="125"/>
      <c r="Q874" s="125"/>
      <c r="R874" s="125"/>
      <c r="S874" s="125"/>
      <c r="T874" s="125"/>
      <c r="U874" s="125"/>
      <c r="V874" s="125"/>
    </row>
    <row r="875" spans="1:22" ht="12">
      <c r="A875" s="125"/>
      <c r="B875" s="125"/>
      <c r="C875" s="125"/>
      <c r="D875" s="125"/>
      <c r="E875" s="125"/>
      <c r="F875" s="125"/>
      <c r="G875" s="125"/>
      <c r="H875" s="125"/>
      <c r="I875" s="125"/>
      <c r="J875" s="125"/>
      <c r="K875" s="125"/>
      <c r="L875" s="125"/>
      <c r="M875" s="125"/>
      <c r="N875" s="125"/>
      <c r="O875" s="125"/>
      <c r="P875" s="125"/>
      <c r="Q875" s="125"/>
      <c r="R875" s="125"/>
      <c r="S875" s="125"/>
      <c r="T875" s="125"/>
      <c r="U875" s="125"/>
      <c r="V875" s="125"/>
    </row>
    <row r="876" spans="1:22" ht="12">
      <c r="A876" s="125"/>
      <c r="B876" s="125"/>
      <c r="C876" s="125"/>
      <c r="D876" s="125"/>
      <c r="E876" s="125"/>
      <c r="F876" s="125"/>
      <c r="G876" s="125"/>
      <c r="H876" s="125"/>
      <c r="I876" s="125"/>
      <c r="J876" s="125"/>
      <c r="K876" s="125"/>
      <c r="L876" s="125"/>
      <c r="M876" s="125"/>
      <c r="N876" s="125"/>
      <c r="O876" s="125"/>
      <c r="P876" s="125"/>
      <c r="Q876" s="125"/>
      <c r="R876" s="125"/>
      <c r="S876" s="125"/>
      <c r="T876" s="125"/>
      <c r="U876" s="125"/>
      <c r="V876" s="125"/>
    </row>
    <row r="877" spans="1:22" ht="12">
      <c r="A877" s="125"/>
      <c r="B877" s="125"/>
      <c r="C877" s="125"/>
      <c r="D877" s="125"/>
      <c r="E877" s="125"/>
      <c r="F877" s="125"/>
      <c r="G877" s="125"/>
      <c r="H877" s="125"/>
      <c r="I877" s="125"/>
      <c r="J877" s="125"/>
      <c r="K877" s="125"/>
      <c r="L877" s="125"/>
      <c r="M877" s="125"/>
      <c r="N877" s="125"/>
      <c r="O877" s="125"/>
      <c r="P877" s="125"/>
      <c r="Q877" s="125"/>
      <c r="R877" s="125"/>
      <c r="S877" s="125"/>
      <c r="T877" s="125"/>
      <c r="U877" s="125"/>
      <c r="V877" s="125"/>
    </row>
    <row r="878" spans="1:22" ht="12">
      <c r="A878" s="125"/>
      <c r="B878" s="125"/>
      <c r="C878" s="125"/>
      <c r="D878" s="125"/>
      <c r="E878" s="125"/>
      <c r="F878" s="125"/>
      <c r="G878" s="125"/>
      <c r="H878" s="125"/>
      <c r="I878" s="125"/>
      <c r="J878" s="125"/>
      <c r="K878" s="125"/>
      <c r="L878" s="125"/>
      <c r="M878" s="125"/>
      <c r="N878" s="125"/>
      <c r="O878" s="125"/>
      <c r="P878" s="125"/>
      <c r="Q878" s="125"/>
      <c r="R878" s="125"/>
      <c r="S878" s="125"/>
      <c r="T878" s="125"/>
      <c r="U878" s="125"/>
      <c r="V878" s="125"/>
    </row>
    <row r="879" spans="1:22" ht="12">
      <c r="A879" s="125"/>
      <c r="B879" s="125"/>
      <c r="C879" s="125"/>
      <c r="D879" s="125"/>
      <c r="E879" s="125"/>
      <c r="F879" s="125"/>
      <c r="G879" s="125"/>
      <c r="H879" s="125"/>
      <c r="I879" s="125"/>
      <c r="J879" s="125"/>
      <c r="K879" s="125"/>
      <c r="L879" s="125"/>
      <c r="M879" s="125"/>
      <c r="N879" s="125"/>
      <c r="O879" s="125"/>
      <c r="P879" s="125"/>
      <c r="Q879" s="125"/>
      <c r="R879" s="125"/>
      <c r="S879" s="125"/>
      <c r="T879" s="125"/>
      <c r="U879" s="125"/>
      <c r="V879" s="125"/>
    </row>
    <row r="880" spans="1:22" ht="12">
      <c r="A880" s="125"/>
      <c r="B880" s="125"/>
      <c r="C880" s="125"/>
      <c r="D880" s="125"/>
      <c r="E880" s="125"/>
      <c r="F880" s="125"/>
      <c r="G880" s="125"/>
      <c r="H880" s="125"/>
      <c r="I880" s="125"/>
      <c r="J880" s="125"/>
      <c r="K880" s="125"/>
      <c r="L880" s="125"/>
      <c r="M880" s="125"/>
      <c r="N880" s="125"/>
      <c r="O880" s="125"/>
      <c r="P880" s="125"/>
      <c r="Q880" s="125"/>
      <c r="R880" s="125"/>
      <c r="S880" s="125"/>
      <c r="T880" s="125"/>
      <c r="U880" s="125"/>
      <c r="V880" s="125"/>
    </row>
    <row r="881" spans="1:22" ht="12">
      <c r="A881" s="125"/>
      <c r="B881" s="125"/>
      <c r="C881" s="125"/>
      <c r="D881" s="125"/>
      <c r="E881" s="125"/>
      <c r="F881" s="125"/>
      <c r="G881" s="125"/>
      <c r="H881" s="125"/>
      <c r="I881" s="125"/>
      <c r="J881" s="125"/>
      <c r="K881" s="125"/>
      <c r="L881" s="125"/>
      <c r="M881" s="125"/>
      <c r="N881" s="125"/>
      <c r="O881" s="125"/>
      <c r="P881" s="125"/>
      <c r="Q881" s="125"/>
      <c r="R881" s="125"/>
      <c r="S881" s="125"/>
      <c r="T881" s="125"/>
      <c r="U881" s="125"/>
      <c r="V881" s="125"/>
    </row>
    <row r="882" spans="1:22" ht="12">
      <c r="A882" s="125"/>
      <c r="B882" s="125"/>
      <c r="C882" s="125"/>
      <c r="D882" s="125"/>
      <c r="E882" s="125"/>
      <c r="F882" s="125"/>
      <c r="G882" s="125"/>
      <c r="H882" s="125"/>
      <c r="I882" s="125"/>
      <c r="J882" s="125"/>
      <c r="K882" s="125"/>
      <c r="L882" s="125"/>
      <c r="M882" s="125"/>
      <c r="N882" s="125"/>
      <c r="O882" s="125"/>
      <c r="P882" s="125"/>
      <c r="Q882" s="125"/>
      <c r="R882" s="125"/>
      <c r="S882" s="125"/>
      <c r="T882" s="125"/>
      <c r="U882" s="125"/>
      <c r="V882" s="125"/>
    </row>
    <row r="883" spans="1:22" ht="12">
      <c r="A883" s="125"/>
      <c r="B883" s="125"/>
      <c r="C883" s="125"/>
      <c r="D883" s="125"/>
      <c r="E883" s="125"/>
      <c r="F883" s="125"/>
      <c r="G883" s="125"/>
      <c r="H883" s="125"/>
      <c r="I883" s="125"/>
      <c r="J883" s="125"/>
      <c r="K883" s="125"/>
      <c r="L883" s="125"/>
      <c r="M883" s="125"/>
      <c r="N883" s="125"/>
      <c r="O883" s="125"/>
      <c r="P883" s="125"/>
      <c r="Q883" s="125"/>
      <c r="R883" s="125"/>
      <c r="S883" s="125"/>
      <c r="T883" s="125"/>
      <c r="U883" s="125"/>
      <c r="V883" s="125"/>
    </row>
    <row r="884" spans="1:22" ht="12">
      <c r="A884" s="125"/>
      <c r="B884" s="125"/>
      <c r="C884" s="125"/>
      <c r="D884" s="125"/>
      <c r="E884" s="125"/>
      <c r="F884" s="125"/>
      <c r="G884" s="125"/>
      <c r="H884" s="125"/>
      <c r="I884" s="125"/>
      <c r="J884" s="125"/>
      <c r="K884" s="125"/>
      <c r="L884" s="125"/>
      <c r="M884" s="125"/>
      <c r="N884" s="125"/>
      <c r="O884" s="125"/>
      <c r="P884" s="125"/>
      <c r="Q884" s="125"/>
      <c r="R884" s="125"/>
      <c r="S884" s="125"/>
      <c r="T884" s="125"/>
      <c r="U884" s="125"/>
      <c r="V884" s="125"/>
    </row>
    <row r="885" spans="1:22" ht="12">
      <c r="A885" s="125"/>
      <c r="B885" s="125"/>
      <c r="C885" s="125"/>
      <c r="D885" s="125"/>
      <c r="E885" s="125"/>
      <c r="F885" s="125"/>
      <c r="G885" s="125"/>
      <c r="H885" s="125"/>
      <c r="I885" s="125"/>
      <c r="J885" s="125"/>
      <c r="K885" s="125"/>
      <c r="L885" s="125"/>
      <c r="M885" s="125"/>
      <c r="N885" s="125"/>
      <c r="O885" s="125"/>
      <c r="P885" s="125"/>
      <c r="Q885" s="125"/>
      <c r="R885" s="125"/>
      <c r="S885" s="125"/>
      <c r="T885" s="125"/>
      <c r="U885" s="125"/>
      <c r="V885" s="125"/>
    </row>
    <row r="886" spans="1:22" ht="12">
      <c r="A886" s="125"/>
      <c r="B886" s="125"/>
      <c r="C886" s="125"/>
      <c r="D886" s="125"/>
      <c r="E886" s="125"/>
      <c r="F886" s="125"/>
      <c r="G886" s="125"/>
      <c r="H886" s="125"/>
      <c r="I886" s="125"/>
      <c r="J886" s="125"/>
      <c r="K886" s="125"/>
      <c r="L886" s="125"/>
      <c r="M886" s="125"/>
      <c r="N886" s="125"/>
      <c r="O886" s="125"/>
      <c r="P886" s="125"/>
      <c r="Q886" s="125"/>
      <c r="R886" s="125"/>
      <c r="S886" s="125"/>
      <c r="T886" s="125"/>
      <c r="U886" s="125"/>
      <c r="V886" s="125"/>
    </row>
    <row r="887" spans="1:22" ht="12">
      <c r="A887" s="125"/>
      <c r="B887" s="125"/>
      <c r="C887" s="125"/>
      <c r="D887" s="125"/>
      <c r="E887" s="125"/>
      <c r="F887" s="125"/>
      <c r="G887" s="125"/>
      <c r="H887" s="125"/>
      <c r="I887" s="125"/>
      <c r="J887" s="125"/>
      <c r="K887" s="125"/>
      <c r="L887" s="125"/>
      <c r="M887" s="125"/>
      <c r="N887" s="125"/>
      <c r="O887" s="125"/>
      <c r="P887" s="125"/>
      <c r="Q887" s="125"/>
      <c r="R887" s="125"/>
      <c r="S887" s="125"/>
      <c r="T887" s="125"/>
      <c r="U887" s="125"/>
      <c r="V887" s="125"/>
    </row>
    <row r="888" spans="1:22" ht="12">
      <c r="A888" s="125"/>
      <c r="B888" s="125"/>
      <c r="C888" s="125"/>
      <c r="D888" s="125"/>
      <c r="E888" s="125"/>
      <c r="F888" s="125"/>
      <c r="G888" s="125"/>
      <c r="H888" s="125"/>
      <c r="I888" s="125"/>
      <c r="J888" s="125"/>
      <c r="K888" s="125"/>
      <c r="L888" s="125"/>
      <c r="M888" s="125"/>
      <c r="N888" s="125"/>
      <c r="O888" s="125"/>
      <c r="P888" s="125"/>
      <c r="Q888" s="125"/>
      <c r="R888" s="125"/>
      <c r="S888" s="125"/>
      <c r="T888" s="125"/>
      <c r="U888" s="125"/>
      <c r="V888" s="125"/>
    </row>
    <row r="889" spans="1:22" ht="12">
      <c r="A889" s="125"/>
      <c r="B889" s="125"/>
      <c r="C889" s="125"/>
      <c r="D889" s="125"/>
      <c r="E889" s="125"/>
      <c r="F889" s="125"/>
      <c r="G889" s="125"/>
      <c r="H889" s="125"/>
      <c r="I889" s="125"/>
      <c r="J889" s="125"/>
      <c r="K889" s="125"/>
      <c r="L889" s="125"/>
      <c r="M889" s="125"/>
      <c r="N889" s="125"/>
      <c r="O889" s="125"/>
      <c r="P889" s="125"/>
      <c r="Q889" s="125"/>
      <c r="R889" s="125"/>
      <c r="S889" s="125"/>
      <c r="T889" s="125"/>
      <c r="U889" s="125"/>
      <c r="V889" s="125"/>
    </row>
    <row r="890" spans="1:22" ht="12">
      <c r="A890" s="125"/>
      <c r="B890" s="125"/>
      <c r="C890" s="125"/>
      <c r="D890" s="125"/>
      <c r="E890" s="125"/>
      <c r="F890" s="125"/>
      <c r="G890" s="125"/>
      <c r="H890" s="125"/>
      <c r="I890" s="125"/>
      <c r="J890" s="125"/>
      <c r="K890" s="125"/>
      <c r="L890" s="125"/>
      <c r="M890" s="125"/>
      <c r="N890" s="125"/>
      <c r="O890" s="125"/>
      <c r="P890" s="125"/>
      <c r="Q890" s="125"/>
      <c r="R890" s="125"/>
      <c r="S890" s="125"/>
      <c r="T890" s="125"/>
      <c r="U890" s="125"/>
      <c r="V890" s="125"/>
    </row>
    <row r="891" spans="1:22" ht="12">
      <c r="A891" s="125"/>
      <c r="B891" s="125"/>
      <c r="C891" s="125"/>
      <c r="D891" s="125"/>
      <c r="E891" s="125"/>
      <c r="F891" s="125"/>
      <c r="G891" s="125"/>
      <c r="H891" s="125"/>
      <c r="I891" s="125"/>
      <c r="J891" s="125"/>
      <c r="K891" s="125"/>
      <c r="L891" s="125"/>
      <c r="M891" s="125"/>
      <c r="N891" s="125"/>
      <c r="O891" s="125"/>
      <c r="P891" s="125"/>
      <c r="Q891" s="125"/>
      <c r="R891" s="125"/>
      <c r="S891" s="125"/>
      <c r="T891" s="125"/>
      <c r="U891" s="125"/>
      <c r="V891" s="125"/>
    </row>
    <row r="892" spans="1:22" ht="12">
      <c r="A892" s="125"/>
      <c r="B892" s="125"/>
      <c r="C892" s="125"/>
      <c r="D892" s="125"/>
      <c r="E892" s="125"/>
      <c r="F892" s="125"/>
      <c r="G892" s="125"/>
      <c r="H892" s="125"/>
      <c r="I892" s="125"/>
      <c r="J892" s="125"/>
      <c r="K892" s="125"/>
      <c r="L892" s="125"/>
      <c r="M892" s="125"/>
      <c r="N892" s="125"/>
      <c r="O892" s="125"/>
      <c r="P892" s="125"/>
      <c r="Q892" s="125"/>
      <c r="R892" s="125"/>
      <c r="S892" s="125"/>
      <c r="T892" s="125"/>
      <c r="U892" s="125"/>
      <c r="V892" s="125"/>
    </row>
    <row r="893" spans="1:22" ht="12">
      <c r="A893" s="125"/>
      <c r="B893" s="125"/>
      <c r="C893" s="125"/>
      <c r="D893" s="125"/>
      <c r="E893" s="125"/>
      <c r="F893" s="125"/>
      <c r="G893" s="125"/>
      <c r="H893" s="125"/>
      <c r="I893" s="125"/>
      <c r="J893" s="125"/>
      <c r="K893" s="125"/>
      <c r="L893" s="125"/>
      <c r="M893" s="125"/>
      <c r="N893" s="125"/>
      <c r="O893" s="125"/>
      <c r="P893" s="125"/>
      <c r="Q893" s="125"/>
      <c r="R893" s="125"/>
      <c r="S893" s="125"/>
      <c r="T893" s="125"/>
      <c r="U893" s="125"/>
      <c r="V893" s="125"/>
    </row>
    <row r="894" spans="1:22" ht="12">
      <c r="A894" s="125"/>
      <c r="B894" s="125"/>
      <c r="C894" s="125"/>
      <c r="D894" s="125"/>
      <c r="E894" s="125"/>
      <c r="F894" s="125"/>
      <c r="G894" s="125"/>
      <c r="H894" s="125"/>
      <c r="I894" s="125"/>
      <c r="J894" s="125"/>
      <c r="K894" s="125"/>
      <c r="L894" s="125"/>
      <c r="M894" s="125"/>
      <c r="N894" s="125"/>
      <c r="O894" s="125"/>
      <c r="P894" s="125"/>
      <c r="Q894" s="125"/>
      <c r="R894" s="125"/>
      <c r="S894" s="125"/>
      <c r="T894" s="125"/>
      <c r="U894" s="125"/>
      <c r="V894" s="125"/>
    </row>
    <row r="895" spans="1:22" ht="12">
      <c r="A895" s="125"/>
      <c r="B895" s="125"/>
      <c r="C895" s="125"/>
      <c r="D895" s="125"/>
      <c r="E895" s="125"/>
      <c r="F895" s="125"/>
      <c r="G895" s="125"/>
      <c r="H895" s="125"/>
      <c r="I895" s="125"/>
      <c r="J895" s="125"/>
      <c r="K895" s="125"/>
      <c r="L895" s="125"/>
      <c r="M895" s="125"/>
      <c r="N895" s="125"/>
      <c r="O895" s="125"/>
      <c r="P895" s="125"/>
      <c r="Q895" s="125"/>
      <c r="R895" s="125"/>
      <c r="S895" s="125"/>
      <c r="T895" s="125"/>
      <c r="U895" s="125"/>
      <c r="V895" s="125"/>
    </row>
    <row r="896" spans="1:22" ht="12">
      <c r="A896" s="125"/>
      <c r="B896" s="125"/>
      <c r="C896" s="125"/>
      <c r="D896" s="125"/>
      <c r="E896" s="125"/>
      <c r="F896" s="125"/>
      <c r="G896" s="125"/>
      <c r="H896" s="125"/>
      <c r="I896" s="125"/>
      <c r="J896" s="125"/>
      <c r="K896" s="125"/>
      <c r="L896" s="125"/>
      <c r="M896" s="125"/>
      <c r="N896" s="125"/>
      <c r="O896" s="125"/>
      <c r="P896" s="125"/>
      <c r="Q896" s="125"/>
      <c r="R896" s="125"/>
      <c r="S896" s="125"/>
      <c r="T896" s="125"/>
      <c r="U896" s="125"/>
      <c r="V896" s="125"/>
    </row>
    <row r="897" spans="1:22" ht="12">
      <c r="A897" s="125"/>
      <c r="B897" s="125"/>
      <c r="C897" s="125"/>
      <c r="D897" s="125"/>
      <c r="E897" s="125"/>
      <c r="F897" s="125"/>
      <c r="G897" s="125"/>
      <c r="H897" s="125"/>
      <c r="I897" s="125"/>
      <c r="J897" s="125"/>
      <c r="K897" s="125"/>
      <c r="L897" s="125"/>
      <c r="M897" s="125"/>
      <c r="N897" s="125"/>
      <c r="O897" s="125"/>
      <c r="P897" s="125"/>
      <c r="Q897" s="125"/>
      <c r="R897" s="125"/>
      <c r="S897" s="125"/>
      <c r="T897" s="125"/>
      <c r="U897" s="125"/>
      <c r="V897" s="125"/>
    </row>
    <row r="898" spans="1:22" ht="12">
      <c r="A898" s="125"/>
      <c r="B898" s="125"/>
      <c r="C898" s="125"/>
      <c r="D898" s="125"/>
      <c r="E898" s="125"/>
      <c r="F898" s="125"/>
      <c r="G898" s="125"/>
      <c r="H898" s="125"/>
      <c r="I898" s="125"/>
      <c r="J898" s="125"/>
      <c r="K898" s="125"/>
      <c r="L898" s="125"/>
      <c r="M898" s="125"/>
      <c r="N898" s="125"/>
      <c r="O898" s="125"/>
      <c r="P898" s="125"/>
      <c r="Q898" s="125"/>
      <c r="R898" s="125"/>
      <c r="S898" s="125"/>
      <c r="T898" s="125"/>
      <c r="U898" s="125"/>
      <c r="V898" s="125"/>
    </row>
    <row r="899" spans="1:22" ht="12">
      <c r="A899" s="125"/>
      <c r="B899" s="125"/>
      <c r="C899" s="125"/>
      <c r="D899" s="125"/>
      <c r="E899" s="125"/>
      <c r="F899" s="125"/>
      <c r="G899" s="125"/>
      <c r="H899" s="125"/>
      <c r="I899" s="125"/>
      <c r="J899" s="125"/>
      <c r="K899" s="125"/>
      <c r="L899" s="125"/>
      <c r="M899" s="125"/>
      <c r="N899" s="125"/>
      <c r="O899" s="125"/>
      <c r="P899" s="125"/>
      <c r="Q899" s="125"/>
      <c r="R899" s="125"/>
      <c r="S899" s="125"/>
      <c r="T899" s="125"/>
      <c r="U899" s="125"/>
      <c r="V899" s="125"/>
    </row>
    <row r="900" spans="1:22" ht="12">
      <c r="A900" s="125"/>
      <c r="B900" s="125"/>
      <c r="C900" s="125"/>
      <c r="D900" s="125"/>
      <c r="E900" s="125"/>
      <c r="F900" s="125"/>
      <c r="G900" s="125"/>
      <c r="H900" s="125"/>
      <c r="I900" s="125"/>
      <c r="J900" s="125"/>
      <c r="K900" s="125"/>
      <c r="L900" s="125"/>
      <c r="M900" s="125"/>
      <c r="N900" s="125"/>
      <c r="O900" s="125"/>
      <c r="P900" s="125"/>
      <c r="Q900" s="125"/>
      <c r="R900" s="125"/>
      <c r="S900" s="125"/>
      <c r="T900" s="125"/>
      <c r="U900" s="125"/>
      <c r="V900" s="125"/>
    </row>
    <row r="901" spans="1:22" ht="12">
      <c r="A901" s="125"/>
      <c r="B901" s="125"/>
      <c r="C901" s="125"/>
      <c r="D901" s="125"/>
      <c r="E901" s="125"/>
      <c r="F901" s="125"/>
      <c r="G901" s="125"/>
      <c r="H901" s="125"/>
      <c r="I901" s="125"/>
      <c r="J901" s="125"/>
      <c r="K901" s="125"/>
      <c r="L901" s="125"/>
      <c r="M901" s="125"/>
      <c r="N901" s="125"/>
      <c r="O901" s="125"/>
      <c r="P901" s="125"/>
      <c r="Q901" s="125"/>
      <c r="R901" s="125"/>
      <c r="S901" s="125"/>
      <c r="T901" s="125"/>
      <c r="U901" s="125"/>
      <c r="V901" s="125"/>
    </row>
    <row r="902" spans="1:22" ht="12">
      <c r="A902" s="125"/>
      <c r="B902" s="125"/>
      <c r="C902" s="125"/>
      <c r="D902" s="125"/>
      <c r="E902" s="125"/>
      <c r="F902" s="125"/>
      <c r="G902" s="125"/>
      <c r="H902" s="125"/>
      <c r="I902" s="125"/>
      <c r="J902" s="125"/>
      <c r="K902" s="125"/>
      <c r="L902" s="125"/>
      <c r="M902" s="125"/>
      <c r="N902" s="125"/>
      <c r="O902" s="125"/>
      <c r="P902" s="125"/>
      <c r="Q902" s="125"/>
      <c r="R902" s="125"/>
      <c r="S902" s="125"/>
      <c r="T902" s="125"/>
      <c r="U902" s="125"/>
      <c r="V902" s="125"/>
    </row>
    <row r="903" spans="1:22" ht="12">
      <c r="A903" s="125"/>
      <c r="B903" s="125"/>
      <c r="C903" s="125"/>
      <c r="D903" s="125"/>
      <c r="E903" s="125"/>
      <c r="F903" s="125"/>
      <c r="G903" s="125"/>
      <c r="H903" s="125"/>
      <c r="I903" s="125"/>
      <c r="J903" s="125"/>
      <c r="K903" s="125"/>
      <c r="L903" s="125"/>
      <c r="M903" s="125"/>
      <c r="N903" s="125"/>
      <c r="O903" s="125"/>
      <c r="P903" s="125"/>
      <c r="Q903" s="125"/>
      <c r="R903" s="125"/>
      <c r="S903" s="125"/>
      <c r="T903" s="125"/>
      <c r="U903" s="125"/>
      <c r="V903" s="125"/>
    </row>
    <row r="904" spans="1:22" ht="12">
      <c r="A904" s="125"/>
      <c r="B904" s="125"/>
      <c r="C904" s="125"/>
      <c r="D904" s="125"/>
      <c r="E904" s="125"/>
      <c r="F904" s="125"/>
      <c r="G904" s="125"/>
      <c r="H904" s="125"/>
      <c r="I904" s="125"/>
      <c r="J904" s="125"/>
      <c r="K904" s="125"/>
      <c r="L904" s="125"/>
      <c r="M904" s="125"/>
      <c r="N904" s="125"/>
      <c r="O904" s="125"/>
      <c r="P904" s="125"/>
      <c r="Q904" s="125"/>
      <c r="R904" s="125"/>
      <c r="S904" s="125"/>
      <c r="T904" s="125"/>
      <c r="U904" s="125"/>
      <c r="V904" s="125"/>
    </row>
    <row r="905" spans="1:22" ht="12">
      <c r="A905" s="125"/>
      <c r="B905" s="125"/>
      <c r="C905" s="125"/>
      <c r="D905" s="125"/>
      <c r="E905" s="125"/>
      <c r="F905" s="125"/>
      <c r="G905" s="125"/>
      <c r="H905" s="125"/>
      <c r="I905" s="125"/>
      <c r="J905" s="125"/>
      <c r="K905" s="125"/>
      <c r="L905" s="125"/>
      <c r="M905" s="125"/>
      <c r="N905" s="125"/>
      <c r="O905" s="125"/>
      <c r="P905" s="125"/>
      <c r="Q905" s="125"/>
      <c r="R905" s="125"/>
      <c r="S905" s="125"/>
      <c r="T905" s="125"/>
      <c r="U905" s="125"/>
      <c r="V905" s="125"/>
    </row>
    <row r="906" spans="1:22" ht="12">
      <c r="A906" s="125"/>
      <c r="B906" s="125"/>
      <c r="C906" s="125"/>
      <c r="D906" s="125"/>
      <c r="E906" s="125"/>
      <c r="F906" s="125"/>
      <c r="G906" s="125"/>
      <c r="H906" s="125"/>
      <c r="I906" s="125"/>
      <c r="J906" s="125"/>
      <c r="K906" s="125"/>
      <c r="L906" s="125"/>
      <c r="M906" s="125"/>
      <c r="N906" s="125"/>
      <c r="O906" s="125"/>
      <c r="P906" s="125"/>
      <c r="Q906" s="125"/>
      <c r="R906" s="125"/>
      <c r="S906" s="125"/>
      <c r="T906" s="125"/>
      <c r="U906" s="125"/>
      <c r="V906" s="125"/>
    </row>
    <row r="907" spans="1:22" ht="12">
      <c r="A907" s="125"/>
      <c r="B907" s="125"/>
      <c r="C907" s="125"/>
      <c r="D907" s="125"/>
      <c r="E907" s="125"/>
      <c r="F907" s="125"/>
      <c r="G907" s="125"/>
      <c r="H907" s="125"/>
      <c r="I907" s="125"/>
      <c r="J907" s="125"/>
      <c r="K907" s="125"/>
      <c r="L907" s="125"/>
      <c r="M907" s="125"/>
      <c r="N907" s="125"/>
      <c r="O907" s="125"/>
      <c r="P907" s="125"/>
      <c r="Q907" s="125"/>
      <c r="R907" s="125"/>
      <c r="S907" s="125"/>
      <c r="T907" s="125"/>
      <c r="U907" s="125"/>
      <c r="V907" s="125"/>
    </row>
    <row r="908" spans="1:22" ht="12">
      <c r="A908" s="125"/>
      <c r="B908" s="125"/>
      <c r="C908" s="125"/>
      <c r="D908" s="125"/>
      <c r="E908" s="125"/>
      <c r="F908" s="125"/>
      <c r="G908" s="125"/>
      <c r="H908" s="125"/>
      <c r="I908" s="125"/>
      <c r="J908" s="125"/>
      <c r="K908" s="125"/>
      <c r="L908" s="125"/>
      <c r="M908" s="125"/>
      <c r="N908" s="125"/>
      <c r="O908" s="125"/>
      <c r="P908" s="125"/>
      <c r="Q908" s="125"/>
      <c r="R908" s="125"/>
      <c r="S908" s="125"/>
      <c r="T908" s="125"/>
      <c r="U908" s="125"/>
      <c r="V908" s="125"/>
    </row>
    <row r="909" spans="1:22" ht="12">
      <c r="A909" s="125"/>
      <c r="B909" s="125"/>
      <c r="C909" s="125"/>
      <c r="D909" s="125"/>
      <c r="E909" s="125"/>
      <c r="F909" s="125"/>
      <c r="G909" s="125"/>
      <c r="H909" s="125"/>
      <c r="I909" s="125"/>
      <c r="J909" s="125"/>
      <c r="K909" s="125"/>
      <c r="L909" s="125"/>
      <c r="M909" s="125"/>
      <c r="N909" s="125"/>
      <c r="O909" s="125"/>
      <c r="P909" s="125"/>
      <c r="Q909" s="125"/>
      <c r="R909" s="125"/>
      <c r="S909" s="125"/>
      <c r="T909" s="125"/>
      <c r="U909" s="125"/>
      <c r="V909" s="125"/>
    </row>
    <row r="910" spans="1:22" ht="12">
      <c r="A910" s="125"/>
      <c r="B910" s="125"/>
      <c r="C910" s="125"/>
      <c r="D910" s="125"/>
      <c r="E910" s="125"/>
      <c r="F910" s="125"/>
      <c r="G910" s="125"/>
      <c r="H910" s="125"/>
      <c r="I910" s="125"/>
      <c r="J910" s="125"/>
      <c r="K910" s="125"/>
      <c r="L910" s="125"/>
      <c r="M910" s="125"/>
      <c r="N910" s="125"/>
      <c r="O910" s="125"/>
      <c r="P910" s="125"/>
      <c r="Q910" s="125"/>
      <c r="R910" s="125"/>
      <c r="S910" s="125"/>
      <c r="T910" s="125"/>
      <c r="U910" s="125"/>
      <c r="V910" s="125"/>
    </row>
    <row r="911" spans="1:22" ht="12">
      <c r="A911" s="125"/>
      <c r="B911" s="125"/>
      <c r="C911" s="125"/>
      <c r="D911" s="125"/>
      <c r="E911" s="125"/>
      <c r="F911" s="125"/>
      <c r="G911" s="125"/>
      <c r="H911" s="125"/>
      <c r="I911" s="125"/>
      <c r="J911" s="125"/>
      <c r="K911" s="125"/>
      <c r="L911" s="125"/>
      <c r="M911" s="125"/>
      <c r="N911" s="125"/>
      <c r="O911" s="125"/>
      <c r="P911" s="125"/>
      <c r="Q911" s="125"/>
      <c r="R911" s="125"/>
      <c r="S911" s="125"/>
      <c r="T911" s="125"/>
      <c r="U911" s="125"/>
      <c r="V911" s="125"/>
    </row>
    <row r="912" spans="1:22" ht="12">
      <c r="A912" s="125"/>
      <c r="B912" s="125"/>
      <c r="C912" s="125"/>
      <c r="D912" s="125"/>
      <c r="E912" s="125"/>
      <c r="F912" s="125"/>
      <c r="G912" s="125"/>
      <c r="H912" s="125"/>
      <c r="I912" s="125"/>
      <c r="J912" s="125"/>
      <c r="K912" s="125"/>
      <c r="L912" s="125"/>
      <c r="M912" s="125"/>
      <c r="N912" s="125"/>
      <c r="O912" s="125"/>
      <c r="P912" s="125"/>
      <c r="Q912" s="125"/>
      <c r="R912" s="125"/>
      <c r="S912" s="125"/>
      <c r="T912" s="125"/>
      <c r="U912" s="125"/>
      <c r="V912" s="125"/>
    </row>
    <row r="913" spans="1:22" ht="12">
      <c r="A913" s="125"/>
      <c r="B913" s="125"/>
      <c r="C913" s="125"/>
      <c r="D913" s="125"/>
      <c r="E913" s="125"/>
      <c r="F913" s="125"/>
      <c r="G913" s="125"/>
      <c r="H913" s="125"/>
      <c r="I913" s="125"/>
      <c r="J913" s="125"/>
      <c r="K913" s="125"/>
      <c r="L913" s="125"/>
      <c r="M913" s="125"/>
      <c r="N913" s="125"/>
      <c r="O913" s="125"/>
      <c r="P913" s="125"/>
      <c r="Q913" s="125"/>
      <c r="R913" s="125"/>
      <c r="S913" s="125"/>
      <c r="T913" s="125"/>
      <c r="U913" s="125"/>
      <c r="V913" s="125"/>
    </row>
    <row r="914" spans="1:22" ht="12">
      <c r="A914" s="125"/>
      <c r="B914" s="125"/>
      <c r="C914" s="125"/>
      <c r="D914" s="125"/>
      <c r="E914" s="125"/>
      <c r="F914" s="125"/>
      <c r="G914" s="125"/>
      <c r="H914" s="125"/>
      <c r="I914" s="125"/>
      <c r="J914" s="125"/>
      <c r="K914" s="125"/>
      <c r="L914" s="125"/>
      <c r="M914" s="125"/>
      <c r="N914" s="125"/>
      <c r="O914" s="125"/>
      <c r="P914" s="125"/>
      <c r="Q914" s="125"/>
      <c r="R914" s="125"/>
      <c r="S914" s="125"/>
      <c r="T914" s="125"/>
      <c r="U914" s="125"/>
      <c r="V914" s="125"/>
    </row>
    <row r="915" spans="1:22" ht="12">
      <c r="A915" s="125"/>
      <c r="B915" s="125"/>
      <c r="C915" s="125"/>
      <c r="D915" s="125"/>
      <c r="E915" s="125"/>
      <c r="F915" s="125"/>
      <c r="G915" s="125"/>
      <c r="H915" s="125"/>
      <c r="I915" s="125"/>
      <c r="J915" s="125"/>
      <c r="K915" s="125"/>
      <c r="L915" s="125"/>
      <c r="M915" s="125"/>
      <c r="N915" s="125"/>
      <c r="O915" s="125"/>
      <c r="P915" s="125"/>
      <c r="Q915" s="125"/>
      <c r="R915" s="125"/>
      <c r="S915" s="125"/>
      <c r="T915" s="125"/>
      <c r="U915" s="125"/>
      <c r="V915" s="125"/>
    </row>
    <row r="916" spans="1:22" ht="12">
      <c r="A916" s="125"/>
      <c r="B916" s="125"/>
      <c r="C916" s="125"/>
      <c r="D916" s="125"/>
      <c r="E916" s="125"/>
      <c r="F916" s="125"/>
      <c r="G916" s="125"/>
      <c r="H916" s="125"/>
      <c r="I916" s="125"/>
      <c r="J916" s="125"/>
      <c r="K916" s="125"/>
      <c r="L916" s="125"/>
      <c r="M916" s="125"/>
      <c r="N916" s="125"/>
      <c r="O916" s="125"/>
      <c r="P916" s="125"/>
      <c r="Q916" s="125"/>
      <c r="R916" s="125"/>
      <c r="S916" s="125"/>
      <c r="T916" s="125"/>
      <c r="U916" s="125"/>
      <c r="V916" s="125"/>
    </row>
    <row r="917" spans="1:22" ht="12">
      <c r="A917" s="125"/>
      <c r="B917" s="125"/>
      <c r="C917" s="125"/>
      <c r="D917" s="125"/>
      <c r="E917" s="125"/>
      <c r="F917" s="125"/>
      <c r="G917" s="125"/>
      <c r="H917" s="125"/>
      <c r="I917" s="125"/>
      <c r="J917" s="125"/>
      <c r="K917" s="125"/>
      <c r="L917" s="125"/>
      <c r="M917" s="125"/>
      <c r="N917" s="125"/>
      <c r="O917" s="125"/>
      <c r="P917" s="125"/>
      <c r="Q917" s="125"/>
      <c r="R917" s="125"/>
      <c r="S917" s="125"/>
      <c r="T917" s="125"/>
      <c r="U917" s="125"/>
      <c r="V917" s="125"/>
    </row>
    <row r="918" spans="1:22" ht="12">
      <c r="A918" s="125"/>
      <c r="B918" s="125"/>
      <c r="C918" s="125"/>
      <c r="D918" s="125"/>
      <c r="E918" s="125"/>
      <c r="F918" s="125"/>
      <c r="G918" s="125"/>
      <c r="H918" s="125"/>
      <c r="I918" s="125"/>
      <c r="J918" s="125"/>
      <c r="K918" s="125"/>
      <c r="L918" s="125"/>
      <c r="M918" s="125"/>
      <c r="N918" s="125"/>
      <c r="O918" s="125"/>
      <c r="P918" s="125"/>
      <c r="Q918" s="125"/>
      <c r="R918" s="125"/>
      <c r="S918" s="125"/>
      <c r="T918" s="125"/>
      <c r="U918" s="125"/>
      <c r="V918" s="125"/>
    </row>
    <row r="919" spans="1:22" ht="12">
      <c r="A919" s="125"/>
      <c r="B919" s="125"/>
      <c r="C919" s="125"/>
      <c r="D919" s="125"/>
      <c r="E919" s="125"/>
      <c r="F919" s="125"/>
      <c r="G919" s="125"/>
      <c r="H919" s="125"/>
      <c r="I919" s="125"/>
      <c r="J919" s="125"/>
      <c r="K919" s="125"/>
      <c r="L919" s="125"/>
      <c r="M919" s="125"/>
      <c r="N919" s="125"/>
      <c r="O919" s="125"/>
      <c r="P919" s="125"/>
      <c r="Q919" s="125"/>
      <c r="R919" s="125"/>
      <c r="S919" s="125"/>
      <c r="T919" s="125"/>
      <c r="U919" s="125"/>
      <c r="V919" s="125"/>
    </row>
    <row r="920" spans="1:22" ht="12">
      <c r="A920" s="125"/>
      <c r="B920" s="125"/>
      <c r="C920" s="125"/>
      <c r="D920" s="125"/>
      <c r="E920" s="125"/>
      <c r="F920" s="125"/>
      <c r="G920" s="125"/>
      <c r="H920" s="125"/>
      <c r="I920" s="125"/>
      <c r="J920" s="125"/>
      <c r="K920" s="125"/>
      <c r="L920" s="125"/>
      <c r="M920" s="125"/>
      <c r="N920" s="125"/>
      <c r="O920" s="125"/>
      <c r="P920" s="125"/>
      <c r="Q920" s="125"/>
      <c r="R920" s="125"/>
      <c r="S920" s="125"/>
      <c r="T920" s="125"/>
      <c r="U920" s="125"/>
      <c r="V920" s="125"/>
    </row>
    <row r="921" spans="1:22" ht="12">
      <c r="A921" s="125"/>
      <c r="B921" s="125"/>
      <c r="C921" s="125"/>
      <c r="D921" s="125"/>
      <c r="E921" s="125"/>
      <c r="F921" s="125"/>
      <c r="G921" s="125"/>
      <c r="H921" s="125"/>
      <c r="I921" s="125"/>
      <c r="J921" s="125"/>
      <c r="K921" s="125"/>
      <c r="L921" s="125"/>
      <c r="M921" s="125"/>
      <c r="N921" s="125"/>
      <c r="O921" s="125"/>
      <c r="P921" s="125"/>
      <c r="Q921" s="125"/>
      <c r="R921" s="125"/>
      <c r="S921" s="125"/>
      <c r="T921" s="125"/>
      <c r="U921" s="125"/>
      <c r="V921" s="125"/>
    </row>
    <row r="922" spans="1:22" ht="12">
      <c r="A922" s="125"/>
      <c r="B922" s="125"/>
      <c r="C922" s="125"/>
      <c r="D922" s="125"/>
      <c r="E922" s="125"/>
      <c r="F922" s="125"/>
      <c r="G922" s="125"/>
      <c r="H922" s="125"/>
      <c r="I922" s="125"/>
      <c r="J922" s="125"/>
      <c r="K922" s="125"/>
      <c r="L922" s="125"/>
      <c r="M922" s="125"/>
      <c r="N922" s="125"/>
      <c r="O922" s="125"/>
      <c r="P922" s="125"/>
      <c r="Q922" s="125"/>
      <c r="R922" s="125"/>
      <c r="S922" s="125"/>
      <c r="T922" s="125"/>
      <c r="U922" s="125"/>
      <c r="V922" s="125"/>
    </row>
    <row r="923" spans="1:22" ht="12">
      <c r="A923" s="125"/>
      <c r="B923" s="125"/>
      <c r="C923" s="125"/>
      <c r="D923" s="125"/>
      <c r="E923" s="125"/>
      <c r="F923" s="125"/>
      <c r="G923" s="125"/>
      <c r="H923" s="125"/>
      <c r="I923" s="125"/>
      <c r="J923" s="125"/>
      <c r="K923" s="125"/>
      <c r="L923" s="125"/>
      <c r="M923" s="125"/>
      <c r="N923" s="125"/>
      <c r="O923" s="125"/>
      <c r="P923" s="125"/>
      <c r="Q923" s="125"/>
      <c r="R923" s="125"/>
      <c r="S923" s="125"/>
      <c r="T923" s="125"/>
      <c r="U923" s="125"/>
      <c r="V923" s="125"/>
    </row>
    <row r="924" spans="1:22" ht="12">
      <c r="A924" s="125"/>
      <c r="B924" s="125"/>
      <c r="C924" s="125"/>
      <c r="D924" s="125"/>
      <c r="E924" s="125"/>
      <c r="F924" s="125"/>
      <c r="G924" s="125"/>
      <c r="H924" s="125"/>
      <c r="I924" s="125"/>
      <c r="J924" s="125"/>
      <c r="K924" s="125"/>
      <c r="L924" s="125"/>
      <c r="M924" s="125"/>
      <c r="N924" s="125"/>
      <c r="O924" s="125"/>
      <c r="P924" s="125"/>
      <c r="Q924" s="125"/>
      <c r="R924" s="125"/>
      <c r="S924" s="125"/>
      <c r="T924" s="125"/>
      <c r="U924" s="125"/>
      <c r="V924" s="125"/>
    </row>
    <row r="925" spans="1:22" ht="12">
      <c r="A925" s="125"/>
      <c r="B925" s="125"/>
      <c r="C925" s="125"/>
      <c r="D925" s="125"/>
      <c r="E925" s="125"/>
      <c r="F925" s="125"/>
      <c r="G925" s="125"/>
      <c r="H925" s="125"/>
      <c r="I925" s="125"/>
      <c r="J925" s="125"/>
      <c r="K925" s="125"/>
      <c r="L925" s="125"/>
      <c r="M925" s="125"/>
      <c r="N925" s="125"/>
      <c r="O925" s="125"/>
      <c r="P925" s="125"/>
      <c r="Q925" s="125"/>
      <c r="R925" s="125"/>
      <c r="S925" s="125"/>
      <c r="T925" s="125"/>
      <c r="U925" s="125"/>
      <c r="V925" s="125"/>
    </row>
    <row r="926" spans="1:22" ht="12">
      <c r="A926" s="125"/>
      <c r="B926" s="125"/>
      <c r="C926" s="125"/>
      <c r="D926" s="125"/>
      <c r="E926" s="125"/>
      <c r="F926" s="125"/>
      <c r="G926" s="125"/>
      <c r="H926" s="125"/>
      <c r="I926" s="125"/>
      <c r="J926" s="125"/>
      <c r="K926" s="125"/>
      <c r="L926" s="125"/>
      <c r="M926" s="125"/>
      <c r="N926" s="125"/>
      <c r="O926" s="125"/>
      <c r="P926" s="125"/>
      <c r="Q926" s="125"/>
      <c r="R926" s="125"/>
      <c r="S926" s="125"/>
      <c r="T926" s="125"/>
      <c r="U926" s="125"/>
      <c r="V926" s="125"/>
    </row>
    <row r="927" spans="1:22" ht="12">
      <c r="A927" s="125"/>
      <c r="B927" s="125"/>
      <c r="C927" s="125"/>
      <c r="D927" s="125"/>
      <c r="E927" s="125"/>
      <c r="F927" s="125"/>
      <c r="G927" s="125"/>
      <c r="H927" s="125"/>
      <c r="I927" s="125"/>
      <c r="J927" s="125"/>
      <c r="K927" s="125"/>
      <c r="L927" s="125"/>
      <c r="M927" s="125"/>
      <c r="N927" s="125"/>
      <c r="O927" s="125"/>
      <c r="P927" s="125"/>
      <c r="Q927" s="125"/>
      <c r="R927" s="125"/>
      <c r="S927" s="125"/>
      <c r="T927" s="125"/>
      <c r="U927" s="125"/>
      <c r="V927" s="125"/>
    </row>
    <row r="928" spans="1:22" ht="12">
      <c r="A928" s="125"/>
      <c r="B928" s="125"/>
      <c r="C928" s="125"/>
      <c r="D928" s="125"/>
      <c r="E928" s="125"/>
      <c r="F928" s="125"/>
      <c r="G928" s="125"/>
      <c r="H928" s="125"/>
      <c r="I928" s="125"/>
      <c r="J928" s="125"/>
      <c r="K928" s="125"/>
      <c r="L928" s="125"/>
      <c r="M928" s="125"/>
      <c r="N928" s="125"/>
      <c r="O928" s="125"/>
      <c r="P928" s="125"/>
      <c r="Q928" s="125"/>
      <c r="R928" s="125"/>
      <c r="S928" s="125"/>
      <c r="T928" s="125"/>
      <c r="U928" s="125"/>
      <c r="V928" s="125"/>
    </row>
    <row r="929" spans="1:22" ht="12">
      <c r="A929" s="125"/>
      <c r="B929" s="125"/>
      <c r="C929" s="125"/>
      <c r="D929" s="125"/>
      <c r="E929" s="125"/>
      <c r="F929" s="125"/>
      <c r="G929" s="125"/>
      <c r="H929" s="125"/>
      <c r="I929" s="125"/>
      <c r="J929" s="125"/>
      <c r="K929" s="125"/>
      <c r="L929" s="125"/>
      <c r="M929" s="125"/>
      <c r="N929" s="125"/>
      <c r="O929" s="125"/>
      <c r="P929" s="125"/>
      <c r="Q929" s="125"/>
      <c r="R929" s="125"/>
      <c r="S929" s="125"/>
      <c r="T929" s="125"/>
      <c r="U929" s="125"/>
      <c r="V929" s="125"/>
    </row>
    <row r="930" spans="1:22" ht="12">
      <c r="A930" s="125"/>
      <c r="B930" s="125"/>
      <c r="C930" s="125"/>
      <c r="D930" s="125"/>
      <c r="E930" s="125"/>
      <c r="F930" s="125"/>
      <c r="G930" s="125"/>
      <c r="H930" s="125"/>
      <c r="I930" s="125"/>
      <c r="J930" s="125"/>
      <c r="K930" s="125"/>
      <c r="L930" s="125"/>
      <c r="M930" s="125"/>
      <c r="N930" s="125"/>
      <c r="O930" s="125"/>
      <c r="P930" s="125"/>
      <c r="Q930" s="125"/>
      <c r="R930" s="125"/>
      <c r="S930" s="125"/>
      <c r="T930" s="125"/>
      <c r="U930" s="125"/>
      <c r="V930" s="125"/>
    </row>
    <row r="931" spans="1:22" ht="12">
      <c r="A931" s="125"/>
      <c r="B931" s="125"/>
      <c r="C931" s="125"/>
      <c r="D931" s="125"/>
      <c r="E931" s="125"/>
      <c r="F931" s="125"/>
      <c r="G931" s="125"/>
      <c r="H931" s="125"/>
      <c r="I931" s="125"/>
      <c r="J931" s="125"/>
      <c r="K931" s="125"/>
      <c r="L931" s="125"/>
      <c r="M931" s="125"/>
      <c r="N931" s="125"/>
      <c r="O931" s="125"/>
      <c r="P931" s="125"/>
      <c r="Q931" s="125"/>
      <c r="R931" s="125"/>
      <c r="S931" s="125"/>
      <c r="T931" s="125"/>
      <c r="U931" s="125"/>
      <c r="V931" s="125"/>
    </row>
    <row r="932" spans="1:22" ht="12">
      <c r="A932" s="125"/>
      <c r="B932" s="125"/>
      <c r="C932" s="125"/>
      <c r="D932" s="125"/>
      <c r="E932" s="125"/>
      <c r="F932" s="125"/>
      <c r="G932" s="125"/>
      <c r="H932" s="125"/>
      <c r="I932" s="125"/>
      <c r="J932" s="125"/>
      <c r="K932" s="125"/>
      <c r="L932" s="125"/>
      <c r="M932" s="125"/>
      <c r="N932" s="125"/>
      <c r="O932" s="125"/>
      <c r="P932" s="125"/>
      <c r="Q932" s="125"/>
      <c r="R932" s="125"/>
      <c r="S932" s="125"/>
      <c r="T932" s="125"/>
      <c r="U932" s="125"/>
      <c r="V932" s="125"/>
    </row>
    <row r="933" spans="1:22" ht="12">
      <c r="A933" s="125"/>
      <c r="B933" s="125"/>
      <c r="C933" s="125"/>
      <c r="D933" s="125"/>
      <c r="E933" s="125"/>
      <c r="F933" s="125"/>
      <c r="G933" s="125"/>
      <c r="H933" s="125"/>
      <c r="I933" s="125"/>
      <c r="J933" s="125"/>
      <c r="K933" s="125"/>
      <c r="L933" s="125"/>
      <c r="M933" s="125"/>
      <c r="N933" s="125"/>
      <c r="O933" s="125"/>
      <c r="P933" s="125"/>
      <c r="Q933" s="125"/>
      <c r="R933" s="125"/>
      <c r="S933" s="125"/>
      <c r="T933" s="125"/>
      <c r="U933" s="125"/>
      <c r="V933" s="125"/>
    </row>
    <row r="934" spans="1:22" ht="12">
      <c r="A934" s="125"/>
      <c r="B934" s="125"/>
      <c r="C934" s="125"/>
      <c r="D934" s="125"/>
      <c r="E934" s="125"/>
      <c r="F934" s="125"/>
      <c r="G934" s="125"/>
      <c r="H934" s="125"/>
      <c r="I934" s="125"/>
      <c r="J934" s="125"/>
      <c r="K934" s="125"/>
      <c r="L934" s="125"/>
      <c r="M934" s="125"/>
      <c r="N934" s="125"/>
      <c r="O934" s="125"/>
      <c r="P934" s="125"/>
      <c r="Q934" s="125"/>
      <c r="R934" s="125"/>
      <c r="S934" s="125"/>
      <c r="T934" s="125"/>
      <c r="U934" s="125"/>
      <c r="V934" s="125"/>
    </row>
    <row r="935" spans="1:22" ht="12">
      <c r="A935" s="125"/>
      <c r="B935" s="125"/>
      <c r="C935" s="125"/>
      <c r="D935" s="125"/>
      <c r="E935" s="125"/>
      <c r="F935" s="125"/>
      <c r="G935" s="125"/>
      <c r="H935" s="125"/>
      <c r="I935" s="125"/>
      <c r="J935" s="125"/>
      <c r="K935" s="125"/>
      <c r="L935" s="125"/>
      <c r="M935" s="125"/>
      <c r="N935" s="125"/>
      <c r="O935" s="125"/>
      <c r="P935" s="125"/>
      <c r="Q935" s="125"/>
      <c r="R935" s="125"/>
      <c r="S935" s="125"/>
      <c r="T935" s="125"/>
      <c r="U935" s="125"/>
      <c r="V935" s="125"/>
    </row>
    <row r="936" spans="1:22" ht="12">
      <c r="A936" s="125"/>
      <c r="B936" s="125"/>
      <c r="C936" s="125"/>
      <c r="D936" s="125"/>
      <c r="E936" s="125"/>
      <c r="F936" s="125"/>
      <c r="G936" s="125"/>
      <c r="H936" s="125"/>
      <c r="I936" s="125"/>
      <c r="J936" s="125"/>
      <c r="K936" s="125"/>
      <c r="L936" s="125"/>
      <c r="M936" s="125"/>
      <c r="N936" s="125"/>
      <c r="O936" s="125"/>
      <c r="P936" s="125"/>
      <c r="Q936" s="125"/>
      <c r="R936" s="125"/>
      <c r="S936" s="125"/>
      <c r="T936" s="125"/>
      <c r="U936" s="125"/>
      <c r="V936" s="125"/>
    </row>
    <row r="937" spans="1:22" ht="12">
      <c r="A937" s="125"/>
      <c r="B937" s="125"/>
      <c r="C937" s="125"/>
      <c r="D937" s="125"/>
      <c r="E937" s="125"/>
      <c r="F937" s="125"/>
      <c r="G937" s="125"/>
      <c r="H937" s="125"/>
      <c r="I937" s="125"/>
      <c r="J937" s="125"/>
      <c r="K937" s="125"/>
      <c r="L937" s="125"/>
      <c r="M937" s="125"/>
      <c r="N937" s="125"/>
      <c r="O937" s="125"/>
      <c r="P937" s="125"/>
      <c r="Q937" s="125"/>
      <c r="R937" s="125"/>
      <c r="S937" s="125"/>
      <c r="T937" s="125"/>
      <c r="U937" s="125"/>
      <c r="V937" s="125"/>
    </row>
    <row r="938" spans="1:22" ht="12">
      <c r="A938" s="125"/>
      <c r="B938" s="125"/>
      <c r="C938" s="125"/>
      <c r="D938" s="125"/>
      <c r="E938" s="125"/>
      <c r="F938" s="125"/>
      <c r="G938" s="125"/>
      <c r="H938" s="125"/>
      <c r="I938" s="125"/>
      <c r="J938" s="125"/>
      <c r="K938" s="125"/>
      <c r="L938" s="125"/>
      <c r="M938" s="125"/>
      <c r="N938" s="125"/>
      <c r="O938" s="125"/>
      <c r="P938" s="125"/>
      <c r="Q938" s="125"/>
      <c r="R938" s="125"/>
      <c r="S938" s="125"/>
      <c r="T938" s="125"/>
      <c r="U938" s="125"/>
      <c r="V938" s="125"/>
    </row>
    <row r="939" spans="1:22" ht="12">
      <c r="A939" s="125"/>
      <c r="B939" s="125"/>
      <c r="C939" s="125"/>
      <c r="D939" s="125"/>
      <c r="E939" s="125"/>
      <c r="F939" s="125"/>
      <c r="G939" s="125"/>
      <c r="H939" s="125"/>
      <c r="I939" s="125"/>
      <c r="J939" s="125"/>
      <c r="K939" s="125"/>
      <c r="L939" s="125"/>
      <c r="M939" s="125"/>
      <c r="N939" s="125"/>
      <c r="O939" s="125"/>
      <c r="P939" s="125"/>
      <c r="Q939" s="125"/>
      <c r="R939" s="125"/>
      <c r="S939" s="125"/>
      <c r="T939" s="125"/>
      <c r="U939" s="125"/>
      <c r="V939" s="125"/>
    </row>
    <row r="940" spans="1:22" ht="12">
      <c r="A940" s="125"/>
      <c r="B940" s="125"/>
      <c r="C940" s="125"/>
      <c r="D940" s="125"/>
      <c r="E940" s="125"/>
      <c r="F940" s="125"/>
      <c r="G940" s="125"/>
      <c r="H940" s="125"/>
      <c r="I940" s="125"/>
      <c r="J940" s="125"/>
      <c r="K940" s="125"/>
      <c r="L940" s="125"/>
      <c r="M940" s="125"/>
      <c r="N940" s="125"/>
      <c r="O940" s="125"/>
      <c r="P940" s="125"/>
      <c r="Q940" s="125"/>
      <c r="R940" s="125"/>
      <c r="S940" s="125"/>
      <c r="T940" s="125"/>
      <c r="U940" s="125"/>
      <c r="V940" s="125"/>
    </row>
    <row r="941" spans="1:22" ht="12">
      <c r="A941" s="125"/>
      <c r="B941" s="125"/>
      <c r="C941" s="125"/>
      <c r="D941" s="125"/>
      <c r="E941" s="125"/>
      <c r="F941" s="125"/>
      <c r="G941" s="125"/>
      <c r="H941" s="125"/>
      <c r="I941" s="125"/>
      <c r="J941" s="125"/>
      <c r="K941" s="125"/>
      <c r="L941" s="125"/>
      <c r="M941" s="125"/>
      <c r="N941" s="125"/>
      <c r="O941" s="125"/>
      <c r="P941" s="125"/>
      <c r="Q941" s="125"/>
      <c r="R941" s="125"/>
      <c r="S941" s="125"/>
      <c r="T941" s="125"/>
      <c r="U941" s="125"/>
      <c r="V941" s="125"/>
    </row>
    <row r="942" spans="1:22" ht="12">
      <c r="A942" s="125"/>
      <c r="B942" s="125"/>
      <c r="C942" s="125"/>
      <c r="D942" s="125"/>
      <c r="E942" s="125"/>
      <c r="F942" s="125"/>
      <c r="G942" s="125"/>
      <c r="H942" s="125"/>
      <c r="I942" s="125"/>
      <c r="J942" s="125"/>
      <c r="K942" s="125"/>
      <c r="L942" s="125"/>
      <c r="M942" s="125"/>
      <c r="N942" s="125"/>
      <c r="O942" s="125"/>
      <c r="P942" s="125"/>
      <c r="Q942" s="125"/>
      <c r="R942" s="125"/>
      <c r="S942" s="125"/>
      <c r="T942" s="125"/>
      <c r="U942" s="125"/>
      <c r="V942" s="125"/>
    </row>
    <row r="943" spans="1:22" ht="12">
      <c r="A943" s="125"/>
      <c r="B943" s="125"/>
      <c r="C943" s="125"/>
      <c r="D943" s="125"/>
      <c r="E943" s="125"/>
      <c r="F943" s="125"/>
      <c r="G943" s="125"/>
      <c r="H943" s="125"/>
      <c r="I943" s="125"/>
      <c r="J943" s="125"/>
      <c r="K943" s="125"/>
      <c r="L943" s="125"/>
      <c r="M943" s="125"/>
      <c r="N943" s="125"/>
      <c r="O943" s="125"/>
      <c r="P943" s="125"/>
      <c r="Q943" s="125"/>
      <c r="R943" s="125"/>
      <c r="S943" s="125"/>
      <c r="T943" s="125"/>
      <c r="U943" s="125"/>
      <c r="V943" s="125"/>
    </row>
    <row r="944" spans="1:22" ht="12">
      <c r="A944" s="125"/>
      <c r="B944" s="125"/>
      <c r="C944" s="125"/>
      <c r="D944" s="125"/>
      <c r="E944" s="125"/>
      <c r="F944" s="125"/>
      <c r="G944" s="125"/>
      <c r="H944" s="125"/>
      <c r="I944" s="125"/>
      <c r="J944" s="125"/>
      <c r="K944" s="125"/>
      <c r="L944" s="125"/>
      <c r="M944" s="125"/>
      <c r="N944" s="125"/>
      <c r="O944" s="125"/>
      <c r="P944" s="125"/>
      <c r="Q944" s="125"/>
      <c r="R944" s="125"/>
      <c r="S944" s="125"/>
      <c r="T944" s="125"/>
      <c r="U944" s="125"/>
      <c r="V944" s="125"/>
    </row>
    <row r="945" spans="1:22" ht="12">
      <c r="A945" s="125"/>
      <c r="B945" s="125"/>
      <c r="C945" s="125"/>
      <c r="D945" s="125"/>
      <c r="E945" s="125"/>
      <c r="F945" s="125"/>
      <c r="G945" s="125"/>
      <c r="H945" s="125"/>
      <c r="I945" s="125"/>
      <c r="J945" s="125"/>
      <c r="K945" s="125"/>
      <c r="L945" s="125"/>
      <c r="M945" s="125"/>
      <c r="N945" s="125"/>
      <c r="O945" s="125"/>
      <c r="P945" s="125"/>
      <c r="Q945" s="125"/>
      <c r="R945" s="125"/>
      <c r="S945" s="125"/>
      <c r="T945" s="125"/>
      <c r="U945" s="125"/>
      <c r="V945" s="125"/>
    </row>
    <row r="946" spans="1:22" ht="12">
      <c r="A946" s="125"/>
      <c r="B946" s="125"/>
      <c r="C946" s="125"/>
      <c r="D946" s="125"/>
      <c r="E946" s="125"/>
      <c r="F946" s="125"/>
      <c r="G946" s="125"/>
      <c r="H946" s="125"/>
      <c r="I946" s="125"/>
      <c r="J946" s="125"/>
      <c r="K946" s="125"/>
      <c r="L946" s="125"/>
      <c r="M946" s="125"/>
      <c r="N946" s="125"/>
      <c r="O946" s="125"/>
      <c r="P946" s="125"/>
      <c r="Q946" s="125"/>
      <c r="R946" s="125"/>
      <c r="S946" s="125"/>
      <c r="T946" s="125"/>
      <c r="U946" s="125"/>
      <c r="V946" s="125"/>
    </row>
    <row r="947" spans="1:22" ht="12">
      <c r="A947" s="125"/>
      <c r="B947" s="125"/>
      <c r="C947" s="125"/>
      <c r="D947" s="125"/>
      <c r="E947" s="125"/>
      <c r="F947" s="125"/>
      <c r="G947" s="125"/>
      <c r="H947" s="125"/>
      <c r="I947" s="125"/>
      <c r="J947" s="125"/>
      <c r="K947" s="125"/>
      <c r="L947" s="125"/>
      <c r="M947" s="125"/>
      <c r="N947" s="125"/>
      <c r="O947" s="125"/>
      <c r="P947" s="125"/>
      <c r="Q947" s="125"/>
      <c r="R947" s="125"/>
      <c r="S947" s="125"/>
      <c r="T947" s="125"/>
      <c r="U947" s="125"/>
      <c r="V947" s="125"/>
    </row>
    <row r="948" spans="1:22" ht="12">
      <c r="A948" s="125"/>
      <c r="B948" s="125"/>
      <c r="C948" s="125"/>
      <c r="D948" s="125"/>
      <c r="E948" s="125"/>
      <c r="F948" s="125"/>
      <c r="G948" s="125"/>
      <c r="H948" s="125"/>
      <c r="I948" s="125"/>
      <c r="J948" s="125"/>
      <c r="K948" s="125"/>
      <c r="L948" s="125"/>
      <c r="M948" s="125"/>
      <c r="N948" s="125"/>
      <c r="O948" s="125"/>
      <c r="P948" s="125"/>
      <c r="Q948" s="125"/>
      <c r="R948" s="125"/>
      <c r="S948" s="125"/>
      <c r="T948" s="125"/>
      <c r="U948" s="125"/>
      <c r="V948" s="125"/>
    </row>
    <row r="949" spans="1:22" ht="12">
      <c r="A949" s="125"/>
      <c r="B949" s="125"/>
      <c r="C949" s="125"/>
      <c r="D949" s="125"/>
      <c r="E949" s="125"/>
      <c r="F949" s="125"/>
      <c r="G949" s="125"/>
      <c r="H949" s="125"/>
      <c r="I949" s="125"/>
      <c r="J949" s="125"/>
      <c r="K949" s="125"/>
      <c r="L949" s="125"/>
      <c r="M949" s="125"/>
      <c r="N949" s="125"/>
      <c r="O949" s="125"/>
      <c r="P949" s="125"/>
      <c r="Q949" s="125"/>
      <c r="R949" s="125"/>
      <c r="S949" s="125"/>
      <c r="T949" s="125"/>
      <c r="U949" s="125"/>
      <c r="V949" s="125"/>
    </row>
    <row r="950" spans="1:22" ht="12">
      <c r="A950" s="125"/>
      <c r="B950" s="125"/>
      <c r="C950" s="125"/>
      <c r="D950" s="125"/>
      <c r="E950" s="125"/>
      <c r="F950" s="125"/>
      <c r="G950" s="125"/>
      <c r="H950" s="125"/>
      <c r="I950" s="125"/>
      <c r="J950" s="125"/>
      <c r="K950" s="125"/>
      <c r="L950" s="125"/>
      <c r="M950" s="125"/>
      <c r="N950" s="125"/>
      <c r="O950" s="125"/>
      <c r="P950" s="125"/>
      <c r="Q950" s="125"/>
      <c r="R950" s="125"/>
      <c r="S950" s="125"/>
      <c r="T950" s="125"/>
      <c r="U950" s="125"/>
      <c r="V950" s="125"/>
    </row>
    <row r="951" spans="1:22" ht="12">
      <c r="A951" s="125"/>
      <c r="B951" s="125"/>
      <c r="C951" s="125"/>
      <c r="D951" s="125"/>
      <c r="E951" s="125"/>
      <c r="F951" s="125"/>
      <c r="G951" s="125"/>
      <c r="H951" s="125"/>
      <c r="I951" s="125"/>
      <c r="J951" s="125"/>
      <c r="K951" s="125"/>
      <c r="L951" s="125"/>
      <c r="M951" s="125"/>
      <c r="N951" s="125"/>
      <c r="O951" s="125"/>
      <c r="P951" s="125"/>
      <c r="Q951" s="125"/>
      <c r="R951" s="125"/>
      <c r="S951" s="125"/>
      <c r="T951" s="125"/>
      <c r="U951" s="125"/>
      <c r="V951" s="125"/>
    </row>
    <row r="952" spans="1:22" ht="12">
      <c r="A952" s="125"/>
      <c r="B952" s="125"/>
      <c r="C952" s="125"/>
      <c r="D952" s="125"/>
      <c r="E952" s="125"/>
      <c r="F952" s="125"/>
      <c r="G952" s="125"/>
      <c r="H952" s="125"/>
      <c r="I952" s="125"/>
      <c r="J952" s="125"/>
      <c r="K952" s="125"/>
      <c r="L952" s="125"/>
      <c r="M952" s="125"/>
      <c r="N952" s="125"/>
      <c r="O952" s="125"/>
      <c r="P952" s="125"/>
      <c r="Q952" s="125"/>
      <c r="R952" s="125"/>
      <c r="S952" s="125"/>
      <c r="T952" s="125"/>
      <c r="U952" s="125"/>
      <c r="V952" s="125"/>
    </row>
    <row r="953" spans="1:22" ht="12">
      <c r="A953" s="125"/>
      <c r="B953" s="125"/>
      <c r="C953" s="125"/>
      <c r="D953" s="125"/>
      <c r="E953" s="125"/>
      <c r="F953" s="125"/>
      <c r="G953" s="125"/>
      <c r="H953" s="125"/>
      <c r="I953" s="125"/>
      <c r="J953" s="125"/>
      <c r="K953" s="125"/>
      <c r="L953" s="125"/>
      <c r="M953" s="125"/>
      <c r="N953" s="125"/>
      <c r="O953" s="125"/>
      <c r="P953" s="125"/>
      <c r="Q953" s="125"/>
      <c r="R953" s="125"/>
      <c r="S953" s="125"/>
      <c r="T953" s="125"/>
      <c r="U953" s="125"/>
      <c r="V953" s="125"/>
    </row>
    <row r="954" spans="1:22" ht="12">
      <c r="A954" s="125"/>
      <c r="B954" s="125"/>
      <c r="C954" s="125"/>
      <c r="D954" s="125"/>
      <c r="E954" s="125"/>
      <c r="F954" s="125"/>
      <c r="G954" s="125"/>
      <c r="H954" s="125"/>
      <c r="I954" s="125"/>
      <c r="J954" s="125"/>
      <c r="K954" s="125"/>
      <c r="L954" s="125"/>
      <c r="M954" s="125"/>
      <c r="N954" s="125"/>
      <c r="O954" s="125"/>
      <c r="P954" s="125"/>
      <c r="Q954" s="125"/>
      <c r="R954" s="125"/>
      <c r="S954" s="125"/>
      <c r="T954" s="125"/>
      <c r="U954" s="125"/>
      <c r="V954" s="125"/>
    </row>
    <row r="955" spans="1:22" ht="12">
      <c r="A955" s="125"/>
      <c r="B955" s="125"/>
      <c r="C955" s="125"/>
      <c r="D955" s="125"/>
      <c r="E955" s="125"/>
      <c r="F955" s="125"/>
      <c r="G955" s="125"/>
      <c r="H955" s="125"/>
      <c r="I955" s="125"/>
      <c r="J955" s="125"/>
      <c r="K955" s="125"/>
      <c r="L955" s="125"/>
      <c r="M955" s="125"/>
      <c r="N955" s="125"/>
      <c r="O955" s="125"/>
      <c r="P955" s="125"/>
      <c r="Q955" s="125"/>
      <c r="R955" s="125"/>
      <c r="S955" s="125"/>
      <c r="T955" s="125"/>
      <c r="U955" s="125"/>
      <c r="V955" s="125"/>
    </row>
    <row r="956" spans="1:22" ht="12">
      <c r="A956" s="125"/>
      <c r="B956" s="125"/>
      <c r="C956" s="125"/>
      <c r="D956" s="125"/>
      <c r="E956" s="125"/>
      <c r="F956" s="125"/>
      <c r="G956" s="125"/>
      <c r="H956" s="125"/>
      <c r="I956" s="125"/>
      <c r="J956" s="125"/>
      <c r="K956" s="125"/>
      <c r="L956" s="125"/>
      <c r="M956" s="125"/>
      <c r="N956" s="125"/>
      <c r="O956" s="125"/>
      <c r="P956" s="125"/>
      <c r="Q956" s="125"/>
      <c r="R956" s="125"/>
      <c r="S956" s="125"/>
      <c r="T956" s="125"/>
      <c r="U956" s="125"/>
      <c r="V956" s="125"/>
    </row>
    <row r="957" spans="1:22" ht="12">
      <c r="A957" s="125"/>
      <c r="B957" s="125"/>
      <c r="C957" s="125"/>
      <c r="D957" s="125"/>
      <c r="E957" s="125"/>
      <c r="F957" s="125"/>
      <c r="G957" s="125"/>
      <c r="H957" s="125"/>
      <c r="I957" s="125"/>
      <c r="J957" s="125"/>
      <c r="K957" s="125"/>
      <c r="L957" s="125"/>
      <c r="M957" s="125"/>
      <c r="N957" s="125"/>
      <c r="O957" s="125"/>
      <c r="P957" s="125"/>
      <c r="Q957" s="125"/>
      <c r="R957" s="125"/>
      <c r="S957" s="125"/>
      <c r="T957" s="125"/>
      <c r="U957" s="125"/>
      <c r="V957" s="125"/>
    </row>
    <row r="958" spans="1:22" ht="12">
      <c r="A958" s="125"/>
      <c r="B958" s="125"/>
      <c r="C958" s="125"/>
      <c r="D958" s="125"/>
      <c r="E958" s="125"/>
      <c r="F958" s="125"/>
      <c r="G958" s="125"/>
      <c r="H958" s="125"/>
      <c r="I958" s="125"/>
      <c r="J958" s="125"/>
      <c r="K958" s="125"/>
      <c r="L958" s="125"/>
      <c r="M958" s="125"/>
      <c r="N958" s="125"/>
      <c r="O958" s="125"/>
      <c r="P958" s="125"/>
      <c r="Q958" s="125"/>
      <c r="R958" s="125"/>
      <c r="S958" s="125"/>
      <c r="T958" s="125"/>
      <c r="U958" s="125"/>
      <c r="V958" s="125"/>
    </row>
    <row r="959" spans="1:22" ht="12">
      <c r="A959" s="125"/>
      <c r="B959" s="125"/>
      <c r="C959" s="125"/>
      <c r="D959" s="125"/>
      <c r="E959" s="125"/>
      <c r="F959" s="125"/>
      <c r="G959" s="125"/>
      <c r="H959" s="125"/>
      <c r="I959" s="125"/>
      <c r="J959" s="125"/>
      <c r="K959" s="125"/>
      <c r="L959" s="125"/>
      <c r="M959" s="125"/>
      <c r="N959" s="125"/>
      <c r="O959" s="125"/>
      <c r="P959" s="125"/>
      <c r="Q959" s="125"/>
      <c r="R959" s="125"/>
      <c r="S959" s="125"/>
      <c r="T959" s="125"/>
      <c r="U959" s="125"/>
      <c r="V959" s="125"/>
    </row>
    <row r="960" spans="1:22" ht="12">
      <c r="A960" s="125"/>
      <c r="B960" s="125"/>
      <c r="C960" s="125"/>
      <c r="D960" s="125"/>
      <c r="E960" s="125"/>
      <c r="F960" s="125"/>
      <c r="G960" s="125"/>
      <c r="H960" s="125"/>
      <c r="I960" s="125"/>
      <c r="J960" s="125"/>
      <c r="K960" s="125"/>
      <c r="L960" s="125"/>
      <c r="M960" s="125"/>
      <c r="N960" s="125"/>
      <c r="O960" s="125"/>
      <c r="P960" s="125"/>
      <c r="Q960" s="125"/>
      <c r="R960" s="125"/>
      <c r="S960" s="125"/>
      <c r="T960" s="125"/>
      <c r="U960" s="125"/>
      <c r="V960" s="125"/>
    </row>
    <row r="961" spans="1:22" ht="12">
      <c r="A961" s="125"/>
      <c r="B961" s="125"/>
      <c r="C961" s="125"/>
      <c r="D961" s="125"/>
      <c r="E961" s="125"/>
      <c r="F961" s="125"/>
      <c r="G961" s="125"/>
      <c r="H961" s="125"/>
      <c r="I961" s="125"/>
      <c r="J961" s="125"/>
      <c r="K961" s="125"/>
      <c r="L961" s="125"/>
      <c r="M961" s="125"/>
      <c r="N961" s="125"/>
      <c r="O961" s="125"/>
      <c r="P961" s="125"/>
      <c r="Q961" s="125"/>
      <c r="R961" s="125"/>
      <c r="S961" s="125"/>
      <c r="T961" s="125"/>
      <c r="U961" s="125"/>
      <c r="V961" s="125"/>
    </row>
    <row r="962" spans="1:22" ht="12">
      <c r="A962" s="125"/>
      <c r="B962" s="125"/>
      <c r="C962" s="125"/>
      <c r="D962" s="125"/>
      <c r="E962" s="125"/>
      <c r="F962" s="125"/>
      <c r="G962" s="125"/>
      <c r="H962" s="125"/>
      <c r="I962" s="125"/>
      <c r="J962" s="125"/>
      <c r="K962" s="125"/>
      <c r="L962" s="125"/>
      <c r="M962" s="125"/>
      <c r="N962" s="125"/>
      <c r="O962" s="125"/>
      <c r="P962" s="125"/>
      <c r="Q962" s="125"/>
      <c r="R962" s="125"/>
      <c r="S962" s="125"/>
      <c r="T962" s="125"/>
      <c r="U962" s="125"/>
      <c r="V962" s="125"/>
    </row>
    <row r="963" spans="1:22" ht="12">
      <c r="A963" s="125"/>
      <c r="B963" s="125"/>
      <c r="C963" s="125"/>
      <c r="D963" s="125"/>
      <c r="E963" s="125"/>
      <c r="F963" s="125"/>
      <c r="G963" s="125"/>
      <c r="H963" s="125"/>
      <c r="I963" s="125"/>
      <c r="J963" s="125"/>
      <c r="K963" s="125"/>
      <c r="L963" s="125"/>
      <c r="M963" s="125"/>
      <c r="N963" s="125"/>
      <c r="O963" s="125"/>
      <c r="P963" s="125"/>
      <c r="Q963" s="125"/>
      <c r="R963" s="125"/>
      <c r="S963" s="125"/>
      <c r="T963" s="125"/>
      <c r="U963" s="125"/>
      <c r="V963" s="125"/>
    </row>
    <row r="964" spans="1:22" ht="12">
      <c r="A964" s="125"/>
      <c r="B964" s="125"/>
      <c r="C964" s="125"/>
      <c r="D964" s="125"/>
      <c r="E964" s="125"/>
      <c r="F964" s="125"/>
      <c r="G964" s="125"/>
      <c r="H964" s="125"/>
      <c r="I964" s="125"/>
      <c r="J964" s="125"/>
      <c r="K964" s="125"/>
      <c r="L964" s="125"/>
      <c r="M964" s="125"/>
      <c r="N964" s="125"/>
      <c r="O964" s="125"/>
      <c r="P964" s="125"/>
      <c r="Q964" s="125"/>
      <c r="R964" s="125"/>
      <c r="S964" s="125"/>
      <c r="T964" s="125"/>
      <c r="U964" s="125"/>
      <c r="V964" s="125"/>
    </row>
    <row r="965" spans="1:22" ht="12">
      <c r="A965" s="125"/>
      <c r="B965" s="125"/>
      <c r="C965" s="125"/>
      <c r="D965" s="125"/>
      <c r="E965" s="125"/>
      <c r="F965" s="125"/>
      <c r="G965" s="125"/>
      <c r="H965" s="125"/>
      <c r="I965" s="125"/>
      <c r="J965" s="125"/>
      <c r="K965" s="125"/>
      <c r="L965" s="125"/>
      <c r="M965" s="125"/>
      <c r="N965" s="125"/>
      <c r="O965" s="125"/>
      <c r="P965" s="125"/>
      <c r="Q965" s="125"/>
      <c r="R965" s="125"/>
      <c r="S965" s="125"/>
      <c r="T965" s="125"/>
      <c r="U965" s="125"/>
      <c r="V965" s="125"/>
    </row>
    <row r="966" spans="1:22" ht="12">
      <c r="A966" s="125"/>
      <c r="B966" s="125"/>
      <c r="C966" s="125"/>
      <c r="D966" s="125"/>
      <c r="E966" s="125"/>
      <c r="F966" s="125"/>
      <c r="G966" s="125"/>
      <c r="H966" s="125"/>
      <c r="I966" s="125"/>
      <c r="J966" s="125"/>
      <c r="K966" s="125"/>
      <c r="L966" s="125"/>
      <c r="M966" s="125"/>
      <c r="N966" s="125"/>
      <c r="O966" s="125"/>
      <c r="P966" s="125"/>
      <c r="Q966" s="125"/>
      <c r="R966" s="125"/>
      <c r="S966" s="125"/>
      <c r="T966" s="125"/>
      <c r="U966" s="125"/>
      <c r="V966" s="125"/>
    </row>
    <row r="967" spans="1:22" ht="12">
      <c r="A967" s="125"/>
      <c r="B967" s="125"/>
      <c r="C967" s="125"/>
      <c r="D967" s="125"/>
      <c r="E967" s="125"/>
      <c r="F967" s="125"/>
      <c r="G967" s="125"/>
      <c r="H967" s="125"/>
      <c r="I967" s="125"/>
      <c r="J967" s="125"/>
      <c r="K967" s="125"/>
      <c r="L967" s="125"/>
      <c r="M967" s="125"/>
      <c r="N967" s="125"/>
      <c r="O967" s="125"/>
      <c r="P967" s="125"/>
      <c r="Q967" s="125"/>
      <c r="R967" s="125"/>
      <c r="S967" s="125"/>
      <c r="T967" s="125"/>
      <c r="U967" s="125"/>
      <c r="V967" s="125"/>
    </row>
    <row r="968" spans="1:22" ht="12">
      <c r="A968" s="125"/>
      <c r="B968" s="125"/>
      <c r="C968" s="125"/>
      <c r="D968" s="125"/>
      <c r="E968" s="125"/>
      <c r="F968" s="125"/>
      <c r="G968" s="125"/>
      <c r="H968" s="125"/>
      <c r="I968" s="125"/>
      <c r="J968" s="125"/>
      <c r="K968" s="125"/>
      <c r="L968" s="125"/>
      <c r="M968" s="125"/>
      <c r="N968" s="125"/>
      <c r="O968" s="125"/>
      <c r="P968" s="125"/>
      <c r="Q968" s="125"/>
      <c r="R968" s="125"/>
      <c r="S968" s="125"/>
      <c r="T968" s="125"/>
      <c r="U968" s="125"/>
      <c r="V968" s="125"/>
    </row>
    <row r="969" spans="1:22" ht="12">
      <c r="A969" s="125"/>
      <c r="B969" s="125"/>
      <c r="C969" s="125"/>
      <c r="D969" s="125"/>
      <c r="E969" s="125"/>
      <c r="F969" s="125"/>
      <c r="G969" s="125"/>
      <c r="H969" s="125"/>
      <c r="I969" s="125"/>
      <c r="J969" s="125"/>
      <c r="K969" s="125"/>
      <c r="L969" s="125"/>
      <c r="M969" s="125"/>
      <c r="N969" s="125"/>
      <c r="O969" s="125"/>
      <c r="P969" s="125"/>
      <c r="Q969" s="125"/>
      <c r="R969" s="125"/>
      <c r="S969" s="125"/>
      <c r="T969" s="125"/>
      <c r="U969" s="125"/>
      <c r="V969" s="125"/>
    </row>
    <row r="970" spans="1:22" ht="12">
      <c r="A970" s="125"/>
      <c r="B970" s="125"/>
      <c r="C970" s="125"/>
      <c r="D970" s="125"/>
      <c r="E970" s="125"/>
      <c r="F970" s="125"/>
      <c r="G970" s="125"/>
      <c r="H970" s="125"/>
      <c r="I970" s="125"/>
      <c r="J970" s="125"/>
      <c r="K970" s="125"/>
      <c r="L970" s="125"/>
      <c r="M970" s="125"/>
      <c r="N970" s="125"/>
      <c r="O970" s="125"/>
      <c r="P970" s="125"/>
      <c r="Q970" s="125"/>
      <c r="R970" s="125"/>
      <c r="S970" s="125"/>
      <c r="T970" s="125"/>
      <c r="U970" s="125"/>
      <c r="V970" s="125"/>
    </row>
    <row r="971" spans="1:22" ht="12">
      <c r="A971" s="125"/>
      <c r="B971" s="125"/>
      <c r="C971" s="125"/>
      <c r="D971" s="125"/>
      <c r="E971" s="125"/>
      <c r="F971" s="125"/>
      <c r="G971" s="125"/>
      <c r="H971" s="125"/>
      <c r="I971" s="125"/>
      <c r="J971" s="125"/>
      <c r="K971" s="125"/>
      <c r="L971" s="125"/>
      <c r="M971" s="125"/>
      <c r="N971" s="125"/>
      <c r="O971" s="125"/>
      <c r="P971" s="125"/>
      <c r="Q971" s="125"/>
      <c r="R971" s="125"/>
      <c r="S971" s="125"/>
      <c r="T971" s="125"/>
      <c r="U971" s="125"/>
      <c r="V971" s="125"/>
    </row>
    <row r="972" spans="1:22" ht="12">
      <c r="A972" s="125"/>
      <c r="B972" s="125"/>
      <c r="C972" s="125"/>
      <c r="D972" s="125"/>
      <c r="E972" s="125"/>
      <c r="F972" s="125"/>
      <c r="G972" s="125"/>
      <c r="H972" s="125"/>
      <c r="I972" s="125"/>
      <c r="J972" s="125"/>
      <c r="K972" s="125"/>
      <c r="L972" s="125"/>
      <c r="M972" s="125"/>
      <c r="N972" s="125"/>
      <c r="O972" s="125"/>
      <c r="P972" s="125"/>
      <c r="Q972" s="125"/>
      <c r="R972" s="125"/>
      <c r="S972" s="125"/>
      <c r="T972" s="125"/>
      <c r="U972" s="125"/>
      <c r="V972" s="125"/>
    </row>
    <row r="973" spans="1:22" ht="12">
      <c r="A973" s="125"/>
      <c r="B973" s="125"/>
      <c r="C973" s="125"/>
      <c r="D973" s="125"/>
      <c r="E973" s="125"/>
      <c r="F973" s="125"/>
      <c r="G973" s="125"/>
      <c r="H973" s="125"/>
      <c r="I973" s="125"/>
      <c r="J973" s="125"/>
      <c r="K973" s="125"/>
      <c r="L973" s="125"/>
      <c r="M973" s="125"/>
      <c r="N973" s="125"/>
      <c r="O973" s="125"/>
      <c r="P973" s="125"/>
      <c r="Q973" s="125"/>
      <c r="R973" s="125"/>
      <c r="S973" s="125"/>
      <c r="T973" s="125"/>
      <c r="U973" s="125"/>
      <c r="V973" s="125"/>
    </row>
    <row r="974" spans="1:22" ht="12">
      <c r="A974" s="125"/>
      <c r="B974" s="125"/>
      <c r="C974" s="125"/>
      <c r="D974" s="125"/>
      <c r="E974" s="125"/>
      <c r="F974" s="125"/>
      <c r="G974" s="125"/>
      <c r="H974" s="125"/>
      <c r="I974" s="125"/>
      <c r="J974" s="125"/>
      <c r="K974" s="125"/>
      <c r="L974" s="125"/>
      <c r="M974" s="125"/>
      <c r="N974" s="125"/>
      <c r="O974" s="125"/>
      <c r="P974" s="125"/>
      <c r="Q974" s="125"/>
      <c r="R974" s="125"/>
      <c r="S974" s="125"/>
      <c r="T974" s="125"/>
      <c r="U974" s="125"/>
      <c r="V974" s="125"/>
    </row>
    <row r="975" spans="1:22" ht="12">
      <c r="A975" s="125"/>
      <c r="B975" s="125"/>
      <c r="C975" s="125"/>
      <c r="D975" s="125"/>
      <c r="E975" s="125"/>
      <c r="F975" s="125"/>
      <c r="G975" s="125"/>
      <c r="H975" s="125"/>
      <c r="I975" s="125"/>
      <c r="J975" s="125"/>
      <c r="K975" s="125"/>
      <c r="L975" s="125"/>
      <c r="M975" s="125"/>
      <c r="N975" s="125"/>
      <c r="O975" s="125"/>
      <c r="P975" s="125"/>
      <c r="Q975" s="125"/>
      <c r="R975" s="125"/>
      <c r="S975" s="125"/>
      <c r="T975" s="125"/>
      <c r="U975" s="125"/>
      <c r="V975" s="125"/>
    </row>
    <row r="976" spans="1:22" ht="12">
      <c r="A976" s="125"/>
      <c r="B976" s="125"/>
      <c r="C976" s="125"/>
      <c r="D976" s="125"/>
      <c r="E976" s="125"/>
      <c r="F976" s="125"/>
      <c r="G976" s="125"/>
      <c r="H976" s="125"/>
      <c r="I976" s="125"/>
      <c r="J976" s="125"/>
      <c r="K976" s="125"/>
      <c r="L976" s="125"/>
      <c r="M976" s="125"/>
      <c r="N976" s="125"/>
      <c r="O976" s="125"/>
      <c r="P976" s="125"/>
      <c r="Q976" s="125"/>
      <c r="R976" s="125"/>
      <c r="S976" s="125"/>
      <c r="T976" s="125"/>
      <c r="U976" s="125"/>
      <c r="V976" s="125"/>
    </row>
    <row r="977" spans="1:22" ht="12">
      <c r="A977" s="125"/>
      <c r="B977" s="125"/>
      <c r="C977" s="125"/>
      <c r="D977" s="125"/>
      <c r="E977" s="125"/>
      <c r="F977" s="125"/>
      <c r="G977" s="125"/>
      <c r="H977" s="125"/>
      <c r="I977" s="125"/>
      <c r="J977" s="125"/>
      <c r="K977" s="125"/>
      <c r="L977" s="125"/>
      <c r="M977" s="125"/>
      <c r="N977" s="125"/>
      <c r="O977" s="125"/>
      <c r="P977" s="125"/>
      <c r="Q977" s="125"/>
      <c r="R977" s="125"/>
      <c r="S977" s="125"/>
      <c r="T977" s="125"/>
      <c r="U977" s="125"/>
      <c r="V977" s="125"/>
    </row>
    <row r="978" spans="1:22" ht="12">
      <c r="A978" s="125"/>
      <c r="B978" s="125"/>
      <c r="C978" s="125"/>
      <c r="D978" s="125"/>
      <c r="E978" s="125"/>
      <c r="F978" s="125"/>
      <c r="G978" s="125"/>
      <c r="H978" s="125"/>
      <c r="I978" s="125"/>
      <c r="J978" s="125"/>
      <c r="K978" s="125"/>
      <c r="L978" s="125"/>
      <c r="M978" s="125"/>
      <c r="N978" s="125"/>
      <c r="O978" s="125"/>
      <c r="P978" s="125"/>
      <c r="Q978" s="125"/>
      <c r="R978" s="125"/>
      <c r="S978" s="125"/>
      <c r="T978" s="125"/>
      <c r="U978" s="125"/>
      <c r="V978" s="125"/>
    </row>
    <row r="979" spans="1:22" ht="12">
      <c r="A979" s="125"/>
      <c r="B979" s="125"/>
      <c r="C979" s="125"/>
      <c r="D979" s="125"/>
      <c r="E979" s="125"/>
      <c r="F979" s="125"/>
      <c r="G979" s="125"/>
      <c r="H979" s="125"/>
      <c r="I979" s="125"/>
      <c r="J979" s="125"/>
      <c r="K979" s="125"/>
      <c r="L979" s="125"/>
      <c r="M979" s="125"/>
      <c r="N979" s="125"/>
      <c r="O979" s="125"/>
      <c r="P979" s="125"/>
      <c r="Q979" s="125"/>
      <c r="R979" s="125"/>
      <c r="S979" s="125"/>
      <c r="T979" s="125"/>
      <c r="U979" s="125"/>
      <c r="V979" s="125"/>
    </row>
    <row r="980" spans="1:22" ht="12">
      <c r="A980" s="125"/>
      <c r="B980" s="125"/>
      <c r="C980" s="125"/>
      <c r="D980" s="125"/>
      <c r="E980" s="125"/>
      <c r="F980" s="125"/>
      <c r="G980" s="125"/>
      <c r="H980" s="125"/>
      <c r="I980" s="125"/>
      <c r="J980" s="125"/>
      <c r="K980" s="125"/>
      <c r="L980" s="125"/>
      <c r="M980" s="125"/>
      <c r="N980" s="125"/>
      <c r="O980" s="125"/>
      <c r="P980" s="125"/>
      <c r="Q980" s="125"/>
      <c r="R980" s="125"/>
      <c r="S980" s="125"/>
      <c r="T980" s="125"/>
      <c r="U980" s="125"/>
      <c r="V980" s="125"/>
    </row>
    <row r="981" spans="1:22" ht="12">
      <c r="A981" s="125"/>
      <c r="B981" s="125"/>
      <c r="C981" s="125"/>
      <c r="D981" s="125"/>
      <c r="E981" s="125"/>
      <c r="F981" s="125"/>
      <c r="G981" s="125"/>
      <c r="H981" s="125"/>
      <c r="I981" s="125"/>
      <c r="J981" s="125"/>
      <c r="K981" s="125"/>
      <c r="L981" s="125"/>
      <c r="M981" s="125"/>
      <c r="N981" s="125"/>
      <c r="O981" s="125"/>
      <c r="P981" s="125"/>
      <c r="Q981" s="125"/>
      <c r="R981" s="125"/>
      <c r="S981" s="125"/>
      <c r="T981" s="125"/>
      <c r="U981" s="125"/>
      <c r="V981" s="125"/>
    </row>
    <row r="982" spans="1:22" ht="12">
      <c r="A982" s="125"/>
      <c r="B982" s="125"/>
      <c r="C982" s="125"/>
      <c r="D982" s="125"/>
      <c r="E982" s="125"/>
      <c r="F982" s="125"/>
      <c r="G982" s="125"/>
      <c r="H982" s="125"/>
      <c r="I982" s="125"/>
      <c r="J982" s="125"/>
      <c r="K982" s="125"/>
      <c r="L982" s="125"/>
      <c r="M982" s="125"/>
      <c r="N982" s="125"/>
      <c r="O982" s="125"/>
      <c r="P982" s="125"/>
      <c r="Q982" s="125"/>
      <c r="R982" s="125"/>
      <c r="S982" s="125"/>
      <c r="T982" s="125"/>
      <c r="U982" s="125"/>
      <c r="V982" s="125"/>
    </row>
    <row r="983" spans="1:22" ht="12">
      <c r="A983" s="125"/>
      <c r="B983" s="125"/>
      <c r="C983" s="125"/>
      <c r="D983" s="125"/>
      <c r="E983" s="125"/>
      <c r="F983" s="125"/>
      <c r="G983" s="125"/>
      <c r="H983" s="125"/>
      <c r="I983" s="125"/>
      <c r="J983" s="125"/>
      <c r="K983" s="125"/>
      <c r="L983" s="125"/>
      <c r="M983" s="125"/>
      <c r="N983" s="125"/>
      <c r="O983" s="125"/>
      <c r="P983" s="125"/>
      <c r="Q983" s="125"/>
      <c r="R983" s="125"/>
      <c r="S983" s="125"/>
      <c r="T983" s="125"/>
      <c r="U983" s="125"/>
      <c r="V983" s="125"/>
    </row>
    <row r="984" spans="1:22" ht="12">
      <c r="A984" s="125"/>
      <c r="B984" s="125"/>
      <c r="C984" s="125"/>
      <c r="D984" s="125"/>
      <c r="E984" s="125"/>
      <c r="F984" s="125"/>
      <c r="G984" s="125"/>
      <c r="H984" s="125"/>
      <c r="I984" s="125"/>
      <c r="J984" s="125"/>
      <c r="K984" s="125"/>
      <c r="L984" s="125"/>
      <c r="M984" s="125"/>
      <c r="N984" s="125"/>
      <c r="O984" s="125"/>
      <c r="P984" s="125"/>
      <c r="Q984" s="125"/>
      <c r="R984" s="125"/>
      <c r="S984" s="125"/>
      <c r="T984" s="125"/>
      <c r="U984" s="125"/>
      <c r="V984" s="125"/>
    </row>
    <row r="985" spans="1:22" ht="12">
      <c r="A985" s="125"/>
      <c r="B985" s="125"/>
      <c r="C985" s="125"/>
      <c r="D985" s="125"/>
      <c r="E985" s="125"/>
      <c r="F985" s="125"/>
      <c r="G985" s="125"/>
      <c r="H985" s="125"/>
      <c r="I985" s="125"/>
      <c r="J985" s="125"/>
      <c r="K985" s="125"/>
      <c r="L985" s="125"/>
      <c r="M985" s="125"/>
      <c r="N985" s="125"/>
      <c r="O985" s="125"/>
      <c r="P985" s="125"/>
      <c r="Q985" s="125"/>
      <c r="R985" s="125"/>
      <c r="S985" s="125"/>
      <c r="T985" s="125"/>
      <c r="U985" s="125"/>
      <c r="V985" s="125"/>
    </row>
    <row r="986" spans="1:22" ht="12">
      <c r="A986" s="125"/>
      <c r="B986" s="125"/>
      <c r="C986" s="125"/>
      <c r="D986" s="125"/>
      <c r="E986" s="125"/>
      <c r="F986" s="125"/>
      <c r="G986" s="125"/>
      <c r="H986" s="125"/>
      <c r="I986" s="125"/>
      <c r="J986" s="125"/>
      <c r="K986" s="125"/>
      <c r="L986" s="125"/>
      <c r="M986" s="125"/>
      <c r="N986" s="125"/>
      <c r="O986" s="125"/>
      <c r="P986" s="125"/>
      <c r="Q986" s="125"/>
      <c r="R986" s="125"/>
      <c r="S986" s="125"/>
      <c r="T986" s="125"/>
      <c r="U986" s="125"/>
      <c r="V986" s="125"/>
    </row>
    <row r="987" spans="1:22" ht="12">
      <c r="A987" s="125"/>
      <c r="B987" s="125"/>
      <c r="C987" s="125"/>
      <c r="D987" s="125"/>
      <c r="E987" s="125"/>
      <c r="F987" s="125"/>
      <c r="G987" s="125"/>
      <c r="H987" s="125"/>
      <c r="I987" s="125"/>
      <c r="J987" s="125"/>
      <c r="K987" s="125"/>
      <c r="L987" s="125"/>
      <c r="M987" s="125"/>
      <c r="N987" s="125"/>
      <c r="O987" s="125"/>
      <c r="P987" s="125"/>
      <c r="Q987" s="125"/>
      <c r="R987" s="125"/>
      <c r="S987" s="125"/>
      <c r="T987" s="125"/>
      <c r="U987" s="125"/>
      <c r="V987" s="125"/>
    </row>
    <row r="988" spans="1:22" ht="12">
      <c r="A988" s="125"/>
      <c r="B988" s="125"/>
      <c r="C988" s="125"/>
      <c r="D988" s="125"/>
      <c r="E988" s="125"/>
      <c r="F988" s="125"/>
      <c r="G988" s="125"/>
      <c r="H988" s="125"/>
      <c r="I988" s="125"/>
      <c r="J988" s="125"/>
      <c r="K988" s="125"/>
      <c r="L988" s="125"/>
      <c r="M988" s="125"/>
      <c r="N988" s="125"/>
      <c r="O988" s="125"/>
      <c r="P988" s="125"/>
      <c r="Q988" s="125"/>
      <c r="R988" s="125"/>
      <c r="S988" s="125"/>
      <c r="T988" s="125"/>
      <c r="U988" s="125"/>
      <c r="V988" s="125"/>
    </row>
    <row r="989" spans="1:22" ht="12">
      <c r="A989" s="125"/>
      <c r="B989" s="125"/>
      <c r="C989" s="125"/>
      <c r="D989" s="125"/>
      <c r="E989" s="125"/>
      <c r="F989" s="125"/>
      <c r="G989" s="125"/>
      <c r="H989" s="125"/>
      <c r="I989" s="125"/>
      <c r="J989" s="125"/>
      <c r="K989" s="125"/>
      <c r="L989" s="125"/>
      <c r="M989" s="125"/>
      <c r="N989" s="125"/>
      <c r="O989" s="125"/>
      <c r="P989" s="125"/>
      <c r="Q989" s="125"/>
      <c r="R989" s="125"/>
      <c r="S989" s="125"/>
      <c r="T989" s="125"/>
      <c r="U989" s="125"/>
      <c r="V989" s="125"/>
    </row>
    <row r="990" spans="1:22" ht="12">
      <c r="A990" s="125"/>
      <c r="B990" s="125"/>
      <c r="C990" s="125"/>
      <c r="D990" s="125"/>
      <c r="E990" s="125"/>
      <c r="F990" s="125"/>
      <c r="G990" s="125"/>
      <c r="H990" s="125"/>
      <c r="I990" s="125"/>
      <c r="J990" s="125"/>
      <c r="K990" s="125"/>
      <c r="L990" s="125"/>
      <c r="M990" s="125"/>
      <c r="N990" s="125"/>
      <c r="O990" s="125"/>
      <c r="P990" s="125"/>
      <c r="Q990" s="125"/>
      <c r="R990" s="125"/>
      <c r="S990" s="125"/>
      <c r="T990" s="125"/>
      <c r="U990" s="125"/>
      <c r="V990" s="125"/>
    </row>
    <row r="991" spans="1:22" ht="12">
      <c r="A991" s="125"/>
      <c r="B991" s="125"/>
      <c r="C991" s="125"/>
      <c r="D991" s="125"/>
      <c r="E991" s="125"/>
      <c r="F991" s="125"/>
      <c r="G991" s="125"/>
      <c r="H991" s="125"/>
      <c r="I991" s="125"/>
      <c r="J991" s="125"/>
      <c r="K991" s="125"/>
      <c r="L991" s="125"/>
      <c r="M991" s="125"/>
      <c r="N991" s="125"/>
      <c r="O991" s="125"/>
      <c r="P991" s="125"/>
      <c r="Q991" s="125"/>
      <c r="R991" s="125"/>
      <c r="S991" s="125"/>
      <c r="T991" s="125"/>
      <c r="U991" s="125"/>
      <c r="V991" s="125"/>
    </row>
    <row r="992" spans="1:22" ht="12">
      <c r="A992" s="125"/>
      <c r="B992" s="125"/>
      <c r="C992" s="125"/>
      <c r="D992" s="125"/>
      <c r="E992" s="125"/>
      <c r="F992" s="125"/>
      <c r="G992" s="125"/>
      <c r="H992" s="125"/>
      <c r="I992" s="125"/>
      <c r="J992" s="125"/>
      <c r="K992" s="125"/>
      <c r="L992" s="125"/>
      <c r="M992" s="125"/>
      <c r="N992" s="125"/>
      <c r="O992" s="125"/>
      <c r="P992" s="125"/>
      <c r="Q992" s="125"/>
      <c r="R992" s="125"/>
      <c r="S992" s="125"/>
      <c r="T992" s="125"/>
      <c r="U992" s="125"/>
      <c r="V992" s="125"/>
    </row>
    <row r="993" spans="1:22" ht="12">
      <c r="A993" s="125"/>
      <c r="B993" s="125"/>
      <c r="C993" s="125"/>
      <c r="D993" s="125"/>
      <c r="E993" s="125"/>
      <c r="F993" s="125"/>
      <c r="G993" s="125"/>
      <c r="H993" s="125"/>
      <c r="I993" s="125"/>
      <c r="J993" s="125"/>
      <c r="K993" s="125"/>
      <c r="L993" s="125"/>
      <c r="M993" s="125"/>
      <c r="N993" s="125"/>
      <c r="O993" s="125"/>
      <c r="P993" s="125"/>
      <c r="Q993" s="125"/>
      <c r="R993" s="125"/>
      <c r="S993" s="125"/>
      <c r="T993" s="125"/>
      <c r="U993" s="125"/>
      <c r="V993" s="125"/>
    </row>
    <row r="994" spans="1:22" ht="12">
      <c r="A994" s="125"/>
      <c r="B994" s="125"/>
      <c r="C994" s="125"/>
      <c r="D994" s="125"/>
      <c r="E994" s="125"/>
      <c r="F994" s="125"/>
      <c r="G994" s="125"/>
      <c r="H994" s="125"/>
      <c r="I994" s="125"/>
      <c r="J994" s="125"/>
      <c r="K994" s="125"/>
      <c r="L994" s="125"/>
      <c r="M994" s="125"/>
      <c r="N994" s="125"/>
      <c r="O994" s="125"/>
      <c r="P994" s="125"/>
      <c r="Q994" s="125"/>
      <c r="R994" s="125"/>
      <c r="S994" s="125"/>
      <c r="T994" s="125"/>
      <c r="U994" s="125"/>
      <c r="V994" s="125"/>
    </row>
    <row r="995" spans="1:22" ht="12">
      <c r="A995" s="125"/>
      <c r="B995" s="125"/>
      <c r="C995" s="125"/>
      <c r="D995" s="125"/>
      <c r="E995" s="125"/>
      <c r="F995" s="125"/>
      <c r="G995" s="125"/>
      <c r="H995" s="125"/>
      <c r="I995" s="125"/>
      <c r="J995" s="125"/>
      <c r="K995" s="125"/>
      <c r="L995" s="125"/>
      <c r="M995" s="125"/>
      <c r="N995" s="125"/>
      <c r="O995" s="125"/>
      <c r="P995" s="125"/>
      <c r="Q995" s="125"/>
      <c r="R995" s="125"/>
      <c r="S995" s="125"/>
      <c r="T995" s="125"/>
      <c r="U995" s="125"/>
      <c r="V995" s="12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E1000"/>
  <sheetViews>
    <sheetView topLeftCell="A22" workbookViewId="0">
      <selection activeCell="A18" sqref="A18:XFD18"/>
    </sheetView>
  </sheetViews>
  <sheetFormatPr defaultColWidth="14.42578125" defaultRowHeight="15" customHeight="1"/>
  <cols>
    <col min="1" max="1" width="6.5703125" style="88" customWidth="1"/>
    <col min="2" max="2" width="33.85546875" style="88" customWidth="1"/>
    <col min="3" max="3" width="45.5703125" style="88" customWidth="1"/>
    <col min="4" max="5" width="11.5703125" style="88" customWidth="1"/>
    <col min="6" max="6" width="11.42578125" style="88" customWidth="1"/>
    <col min="7" max="24" width="10.5703125" style="88" customWidth="1"/>
    <col min="25" max="16384" width="14.42578125" style="88"/>
  </cols>
  <sheetData>
    <row r="1" spans="1:5" ht="12"/>
    <row r="2" spans="1:5" ht="12">
      <c r="A2" s="86"/>
      <c r="B2" s="573"/>
      <c r="C2" s="659"/>
      <c r="D2" s="659"/>
      <c r="E2" s="659"/>
    </row>
    <row r="3" spans="1:5" ht="12">
      <c r="A3" s="89" t="s">
        <v>3971</v>
      </c>
      <c r="B3" s="574" t="s">
        <v>4207</v>
      </c>
      <c r="C3" s="660"/>
      <c r="D3" s="89" t="s">
        <v>51</v>
      </c>
      <c r="E3" s="89" t="s">
        <v>52</v>
      </c>
    </row>
    <row r="4" spans="1:5" ht="12">
      <c r="A4" s="143">
        <v>1</v>
      </c>
      <c r="B4" s="581" t="s">
        <v>5553</v>
      </c>
      <c r="C4" s="659"/>
      <c r="D4" s="659"/>
      <c r="E4" s="659"/>
    </row>
    <row r="5" spans="1:5" ht="12">
      <c r="A5" s="168" t="s">
        <v>4180</v>
      </c>
      <c r="B5" s="92" t="s">
        <v>3</v>
      </c>
      <c r="C5" s="101" t="s">
        <v>5372</v>
      </c>
      <c r="D5" s="93"/>
      <c r="E5" s="93"/>
    </row>
    <row r="6" spans="1:5" ht="12">
      <c r="A6" s="168" t="s">
        <v>4183</v>
      </c>
      <c r="B6" s="92" t="s">
        <v>4209</v>
      </c>
      <c r="C6" s="92" t="s">
        <v>4210</v>
      </c>
      <c r="D6" s="93"/>
      <c r="E6" s="93"/>
    </row>
    <row r="7" spans="1:5" ht="12">
      <c r="A7" s="168" t="s">
        <v>4186</v>
      </c>
      <c r="B7" s="92" t="s">
        <v>4211</v>
      </c>
      <c r="C7" s="92" t="s">
        <v>4210</v>
      </c>
      <c r="D7" s="93"/>
      <c r="E7" s="93"/>
    </row>
    <row r="8" spans="1:5" ht="12">
      <c r="A8" s="168" t="s">
        <v>4188</v>
      </c>
      <c r="B8" s="92" t="s">
        <v>5276</v>
      </c>
      <c r="C8" s="92" t="s">
        <v>5554</v>
      </c>
      <c r="D8" s="93"/>
      <c r="E8" s="93"/>
    </row>
    <row r="9" spans="1:5" ht="12">
      <c r="A9" s="590" t="s">
        <v>4191</v>
      </c>
      <c r="B9" s="576" t="s">
        <v>5374</v>
      </c>
      <c r="C9" s="92" t="s">
        <v>5555</v>
      </c>
      <c r="D9" s="93"/>
      <c r="E9" s="93"/>
    </row>
    <row r="10" spans="1:5" ht="12">
      <c r="A10" s="662"/>
      <c r="B10" s="662"/>
      <c r="C10" s="92" t="s">
        <v>5556</v>
      </c>
      <c r="D10" s="93"/>
      <c r="E10" s="93"/>
    </row>
    <row r="11" spans="1:5" ht="21.75" customHeight="1">
      <c r="A11" s="137" t="s">
        <v>4194</v>
      </c>
      <c r="B11" s="92" t="s">
        <v>5377</v>
      </c>
      <c r="C11" s="92" t="s">
        <v>5557</v>
      </c>
      <c r="D11" s="93"/>
      <c r="E11" s="93"/>
    </row>
    <row r="12" spans="1:5" ht="12">
      <c r="A12" s="137" t="s">
        <v>4197</v>
      </c>
      <c r="B12" s="92" t="s">
        <v>5379</v>
      </c>
      <c r="C12" s="92" t="s">
        <v>5558</v>
      </c>
      <c r="D12" s="93"/>
      <c r="E12" s="93"/>
    </row>
    <row r="13" spans="1:5" ht="12">
      <c r="A13" s="137" t="s">
        <v>4200</v>
      </c>
      <c r="B13" s="92" t="s">
        <v>5381</v>
      </c>
      <c r="C13" s="91" t="s">
        <v>5559</v>
      </c>
      <c r="D13" s="93"/>
      <c r="E13" s="93"/>
    </row>
    <row r="14" spans="1:5" ht="12">
      <c r="A14" s="137" t="s">
        <v>4223</v>
      </c>
      <c r="B14" s="92" t="s">
        <v>5560</v>
      </c>
      <c r="C14" s="92" t="s">
        <v>5559</v>
      </c>
      <c r="D14" s="93"/>
      <c r="E14" s="93"/>
    </row>
    <row r="15" spans="1:5" ht="12">
      <c r="A15" s="137" t="s">
        <v>4226</v>
      </c>
      <c r="B15" s="92" t="s">
        <v>5561</v>
      </c>
      <c r="C15" s="92" t="s">
        <v>5562</v>
      </c>
      <c r="D15" s="93"/>
      <c r="E15" s="93"/>
    </row>
    <row r="16" spans="1:5" ht="12">
      <c r="A16" s="137" t="s">
        <v>4233</v>
      </c>
      <c r="B16" s="92" t="s">
        <v>5563</v>
      </c>
      <c r="C16" s="92" t="s">
        <v>5564</v>
      </c>
      <c r="D16" s="93"/>
      <c r="E16" s="93"/>
    </row>
    <row r="17" spans="1:5" ht="12">
      <c r="A17" s="137" t="s">
        <v>4236</v>
      </c>
      <c r="B17" s="92" t="s">
        <v>5565</v>
      </c>
      <c r="C17" s="92" t="s">
        <v>5566</v>
      </c>
      <c r="D17" s="93"/>
      <c r="E17" s="93"/>
    </row>
    <row r="18" spans="1:5" ht="12">
      <c r="A18" s="137" t="s">
        <v>4239</v>
      </c>
      <c r="B18" s="92" t="s">
        <v>5387</v>
      </c>
      <c r="C18" s="92" t="s">
        <v>5567</v>
      </c>
      <c r="D18" s="93"/>
      <c r="E18" s="93"/>
    </row>
    <row r="19" spans="1:5" ht="12">
      <c r="A19" s="137" t="s">
        <v>4242</v>
      </c>
      <c r="B19" s="92" t="s">
        <v>5389</v>
      </c>
      <c r="C19" s="92" t="s">
        <v>5386</v>
      </c>
      <c r="D19" s="93"/>
      <c r="E19" s="93"/>
    </row>
    <row r="20" spans="1:5" ht="12">
      <c r="A20" s="137" t="s">
        <v>4245</v>
      </c>
      <c r="B20" s="92" t="s">
        <v>5568</v>
      </c>
      <c r="C20" s="92" t="s">
        <v>5569</v>
      </c>
      <c r="D20" s="93"/>
      <c r="E20" s="93"/>
    </row>
    <row r="21" spans="1:5" ht="15.75" customHeight="1">
      <c r="A21" s="137" t="s">
        <v>4248</v>
      </c>
      <c r="B21" s="92" t="s">
        <v>5570</v>
      </c>
      <c r="C21" s="92" t="s">
        <v>5571</v>
      </c>
      <c r="D21" s="93"/>
      <c r="E21" s="93"/>
    </row>
    <row r="22" spans="1:5" ht="15.75" customHeight="1">
      <c r="A22" s="137" t="s">
        <v>4251</v>
      </c>
      <c r="B22" s="92" t="s">
        <v>5572</v>
      </c>
      <c r="C22" s="92" t="s">
        <v>5573</v>
      </c>
      <c r="D22" s="93"/>
      <c r="E22" s="93"/>
    </row>
    <row r="23" spans="1:5" ht="15.75" customHeight="1">
      <c r="A23" s="137" t="s">
        <v>4254</v>
      </c>
      <c r="B23" s="92" t="s">
        <v>5574</v>
      </c>
      <c r="C23" s="92" t="s">
        <v>5575</v>
      </c>
      <c r="D23" s="93"/>
      <c r="E23" s="93"/>
    </row>
    <row r="24" spans="1:5" ht="15.75" customHeight="1">
      <c r="A24" s="590" t="s">
        <v>4257</v>
      </c>
      <c r="B24" s="576" t="s">
        <v>5576</v>
      </c>
      <c r="C24" s="92" t="s">
        <v>5577</v>
      </c>
      <c r="D24" s="92"/>
      <c r="E24" s="92"/>
    </row>
    <row r="25" spans="1:5" ht="15.75" customHeight="1">
      <c r="A25" s="661"/>
      <c r="B25" s="661"/>
      <c r="C25" s="92" t="s">
        <v>5578</v>
      </c>
      <c r="D25" s="92"/>
      <c r="E25" s="92"/>
    </row>
    <row r="26" spans="1:5" ht="15.75" customHeight="1">
      <c r="A26" s="661"/>
      <c r="B26" s="661"/>
      <c r="C26" s="92" t="s">
        <v>5579</v>
      </c>
      <c r="D26" s="92"/>
      <c r="E26" s="92"/>
    </row>
    <row r="27" spans="1:5" ht="15.75" customHeight="1">
      <c r="A27" s="662"/>
      <c r="B27" s="662"/>
      <c r="C27" s="92" t="s">
        <v>5580</v>
      </c>
      <c r="D27" s="92"/>
      <c r="E27" s="92"/>
    </row>
    <row r="28" spans="1:5" ht="15.75" customHeight="1">
      <c r="A28" s="590" t="s">
        <v>4260</v>
      </c>
      <c r="B28" s="576" t="s">
        <v>5581</v>
      </c>
      <c r="C28" s="92" t="s">
        <v>5582</v>
      </c>
      <c r="D28" s="92"/>
      <c r="E28" s="92"/>
    </row>
    <row r="29" spans="1:5" ht="15.75" customHeight="1">
      <c r="A29" s="662"/>
      <c r="B29" s="662"/>
      <c r="C29" s="92" t="s">
        <v>5583</v>
      </c>
      <c r="D29" s="92"/>
      <c r="E29" s="92"/>
    </row>
    <row r="30" spans="1:5" ht="15.75" customHeight="1">
      <c r="A30" s="590" t="s">
        <v>5348</v>
      </c>
      <c r="B30" s="92" t="s">
        <v>5584</v>
      </c>
      <c r="C30" s="92" t="s">
        <v>5585</v>
      </c>
      <c r="D30" s="92"/>
      <c r="E30" s="92"/>
    </row>
    <row r="31" spans="1:5" ht="15.75" customHeight="1">
      <c r="A31" s="662"/>
      <c r="B31" s="92" t="s">
        <v>5586</v>
      </c>
      <c r="C31" s="92" t="s">
        <v>5587</v>
      </c>
      <c r="D31" s="92"/>
      <c r="E31" s="92"/>
    </row>
    <row r="32" spans="1:5" ht="15.75" customHeight="1">
      <c r="A32" s="590" t="s">
        <v>5350</v>
      </c>
      <c r="B32" s="92" t="s">
        <v>5404</v>
      </c>
      <c r="C32" s="92" t="s">
        <v>5588</v>
      </c>
      <c r="D32" s="92"/>
      <c r="E32" s="92"/>
    </row>
    <row r="33" spans="1:5" ht="15.75" customHeight="1">
      <c r="A33" s="662"/>
      <c r="B33" s="92" t="s">
        <v>5589</v>
      </c>
      <c r="C33" s="92" t="s">
        <v>5590</v>
      </c>
      <c r="D33" s="92"/>
      <c r="E33" s="92"/>
    </row>
    <row r="34" spans="1:5" ht="15.75" customHeight="1">
      <c r="A34" s="590" t="s">
        <v>5352</v>
      </c>
      <c r="B34" s="92" t="s">
        <v>5408</v>
      </c>
      <c r="C34" s="92" t="s">
        <v>5409</v>
      </c>
      <c r="D34" s="92"/>
      <c r="E34" s="92"/>
    </row>
    <row r="35" spans="1:5" ht="33.75" customHeight="1">
      <c r="A35" s="662"/>
      <c r="B35" s="92" t="s">
        <v>5410</v>
      </c>
      <c r="C35" s="92" t="s">
        <v>5411</v>
      </c>
      <c r="D35" s="92"/>
      <c r="E35" s="92"/>
    </row>
    <row r="36" spans="1:5" ht="38.450000000000003" customHeight="1">
      <c r="A36" s="137" t="s">
        <v>5354</v>
      </c>
      <c r="B36" s="92" t="s">
        <v>4261</v>
      </c>
      <c r="C36" s="92" t="s">
        <v>5234</v>
      </c>
      <c r="D36" s="92"/>
      <c r="E36" s="92"/>
    </row>
    <row r="37" spans="1:5" ht="15.75" customHeight="1">
      <c r="A37" s="139">
        <v>2</v>
      </c>
      <c r="B37" s="581" t="s">
        <v>5591</v>
      </c>
      <c r="C37" s="660"/>
      <c r="D37" s="139" t="s">
        <v>51</v>
      </c>
      <c r="E37" s="139" t="s">
        <v>52</v>
      </c>
    </row>
    <row r="38" spans="1:5" ht="15.75" customHeight="1">
      <c r="A38" s="168" t="s">
        <v>4264</v>
      </c>
      <c r="B38" s="92" t="s">
        <v>3</v>
      </c>
      <c r="C38" s="101" t="s">
        <v>5372</v>
      </c>
      <c r="D38" s="93"/>
      <c r="E38" s="93"/>
    </row>
    <row r="39" spans="1:5" ht="15.75" customHeight="1">
      <c r="A39" s="168" t="s">
        <v>4265</v>
      </c>
      <c r="B39" s="92" t="s">
        <v>4209</v>
      </c>
      <c r="C39" s="92" t="s">
        <v>4210</v>
      </c>
      <c r="D39" s="93"/>
      <c r="E39" s="93"/>
    </row>
    <row r="40" spans="1:5" ht="15.75" customHeight="1">
      <c r="A40" s="168" t="s">
        <v>4266</v>
      </c>
      <c r="B40" s="92" t="s">
        <v>4211</v>
      </c>
      <c r="C40" s="92" t="s">
        <v>4210</v>
      </c>
      <c r="D40" s="93"/>
      <c r="E40" s="93"/>
    </row>
    <row r="41" spans="1:5" ht="15.75" customHeight="1">
      <c r="A41" s="168" t="s">
        <v>4269</v>
      </c>
      <c r="B41" s="92" t="s">
        <v>5276</v>
      </c>
      <c r="C41" s="92" t="s">
        <v>5554</v>
      </c>
      <c r="D41" s="93"/>
      <c r="E41" s="93"/>
    </row>
    <row r="42" spans="1:5" ht="15.75" customHeight="1">
      <c r="A42" s="590" t="s">
        <v>4272</v>
      </c>
      <c r="B42" s="576" t="s">
        <v>5374</v>
      </c>
      <c r="C42" s="92" t="s">
        <v>5555</v>
      </c>
      <c r="D42" s="93"/>
      <c r="E42" s="93"/>
    </row>
    <row r="43" spans="1:5" ht="15.75" customHeight="1">
      <c r="A43" s="662"/>
      <c r="B43" s="662"/>
      <c r="C43" s="92" t="s">
        <v>5592</v>
      </c>
      <c r="D43" s="93"/>
      <c r="E43" s="93"/>
    </row>
    <row r="44" spans="1:5" ht="15.75" customHeight="1">
      <c r="A44" s="137" t="s">
        <v>4275</v>
      </c>
      <c r="B44" s="92" t="s">
        <v>5377</v>
      </c>
      <c r="C44" s="92" t="s">
        <v>5593</v>
      </c>
      <c r="D44" s="93"/>
      <c r="E44" s="93"/>
    </row>
    <row r="45" spans="1:5" ht="15.75" customHeight="1">
      <c r="A45" s="137" t="s">
        <v>4278</v>
      </c>
      <c r="B45" s="92" t="s">
        <v>5379</v>
      </c>
      <c r="C45" s="92" t="s">
        <v>5594</v>
      </c>
      <c r="D45" s="93"/>
      <c r="E45" s="93"/>
    </row>
    <row r="46" spans="1:5" ht="15.75" customHeight="1">
      <c r="A46" s="137" t="s">
        <v>4281</v>
      </c>
      <c r="B46" s="92" t="s">
        <v>5381</v>
      </c>
      <c r="C46" s="92" t="s">
        <v>5595</v>
      </c>
      <c r="D46" s="93"/>
      <c r="E46" s="93"/>
    </row>
    <row r="47" spans="1:5" ht="15.75" customHeight="1">
      <c r="A47" s="137" t="s">
        <v>4284</v>
      </c>
      <c r="B47" s="92" t="s">
        <v>5383</v>
      </c>
      <c r="C47" s="92" t="s">
        <v>5596</v>
      </c>
      <c r="D47" s="93"/>
      <c r="E47" s="93"/>
    </row>
    <row r="48" spans="1:5" ht="15.75" customHeight="1">
      <c r="A48" s="137" t="s">
        <v>4287</v>
      </c>
      <c r="B48" s="92" t="s">
        <v>5385</v>
      </c>
      <c r="C48" s="92" t="s">
        <v>5597</v>
      </c>
      <c r="D48" s="93"/>
      <c r="E48" s="93"/>
    </row>
    <row r="49" spans="1:5" ht="15.75" customHeight="1">
      <c r="A49" s="137" t="s">
        <v>5364</v>
      </c>
      <c r="B49" s="92" t="s">
        <v>5387</v>
      </c>
      <c r="C49" s="92" t="s">
        <v>5562</v>
      </c>
      <c r="D49" s="93"/>
      <c r="E49" s="93"/>
    </row>
    <row r="50" spans="1:5" ht="15.75" customHeight="1">
      <c r="A50" s="137" t="s">
        <v>5365</v>
      </c>
      <c r="B50" s="92" t="s">
        <v>5389</v>
      </c>
      <c r="C50" s="92" t="s">
        <v>5562</v>
      </c>
      <c r="D50" s="93"/>
      <c r="E50" s="93"/>
    </row>
    <row r="51" spans="1:5" ht="15.75" customHeight="1">
      <c r="A51" s="137" t="s">
        <v>5366</v>
      </c>
      <c r="B51" s="92" t="s">
        <v>5390</v>
      </c>
      <c r="C51" s="92" t="s">
        <v>5598</v>
      </c>
      <c r="D51" s="93"/>
      <c r="E51" s="93"/>
    </row>
    <row r="52" spans="1:5" ht="15.75" customHeight="1">
      <c r="A52" s="137" t="s">
        <v>5443</v>
      </c>
      <c r="B52" s="92" t="s">
        <v>5599</v>
      </c>
      <c r="C52" s="101">
        <v>8</v>
      </c>
      <c r="D52" s="93"/>
      <c r="E52" s="93"/>
    </row>
    <row r="53" spans="1:5" ht="15.75" customHeight="1">
      <c r="A53" s="590" t="s">
        <v>5445</v>
      </c>
      <c r="B53" s="576" t="s">
        <v>5600</v>
      </c>
      <c r="C53" s="92" t="s">
        <v>5601</v>
      </c>
      <c r="D53" s="93"/>
      <c r="E53" s="93"/>
    </row>
    <row r="54" spans="1:5" ht="15.75" customHeight="1">
      <c r="A54" s="661"/>
      <c r="B54" s="661"/>
      <c r="C54" s="92" t="s">
        <v>5398</v>
      </c>
      <c r="D54" s="93"/>
      <c r="E54" s="93"/>
    </row>
    <row r="55" spans="1:5" ht="15.75" customHeight="1">
      <c r="A55" s="662"/>
      <c r="B55" s="662"/>
      <c r="C55" s="92" t="s">
        <v>5399</v>
      </c>
      <c r="D55" s="93"/>
      <c r="E55" s="93"/>
    </row>
    <row r="56" spans="1:5" ht="15.75" customHeight="1">
      <c r="A56" s="590" t="s">
        <v>5447</v>
      </c>
      <c r="B56" s="576" t="s">
        <v>5602</v>
      </c>
      <c r="C56" s="92" t="s">
        <v>5577</v>
      </c>
      <c r="D56" s="93"/>
      <c r="E56" s="93"/>
    </row>
    <row r="57" spans="1:5" ht="36.75" customHeight="1">
      <c r="A57" s="661"/>
      <c r="B57" s="661"/>
      <c r="C57" s="92" t="s">
        <v>5603</v>
      </c>
      <c r="D57" s="92"/>
      <c r="E57" s="92"/>
    </row>
    <row r="58" spans="1:5" ht="15.75" customHeight="1">
      <c r="A58" s="662"/>
      <c r="B58" s="662"/>
      <c r="C58" s="92" t="s">
        <v>5604</v>
      </c>
      <c r="D58" s="92"/>
      <c r="E58" s="92"/>
    </row>
    <row r="59" spans="1:5" ht="15.75" customHeight="1">
      <c r="A59" s="590" t="s">
        <v>5510</v>
      </c>
      <c r="B59" s="576" t="s">
        <v>5605</v>
      </c>
      <c r="C59" s="92" t="s">
        <v>5606</v>
      </c>
      <c r="D59" s="92"/>
      <c r="E59" s="92"/>
    </row>
    <row r="60" spans="1:5" ht="15.75" customHeight="1">
      <c r="A60" s="662"/>
      <c r="B60" s="662"/>
      <c r="C60" s="92" t="s">
        <v>5607</v>
      </c>
      <c r="D60" s="92"/>
      <c r="E60" s="92"/>
    </row>
    <row r="61" spans="1:5" ht="15.75" customHeight="1">
      <c r="A61" s="590" t="s">
        <v>5512</v>
      </c>
      <c r="B61" s="576" t="s">
        <v>5400</v>
      </c>
      <c r="C61" s="92" t="s">
        <v>5401</v>
      </c>
      <c r="D61" s="92"/>
      <c r="E61" s="92"/>
    </row>
    <row r="62" spans="1:5" ht="15.75" customHeight="1">
      <c r="A62" s="661"/>
      <c r="B62" s="661"/>
      <c r="C62" s="92" t="s">
        <v>5402</v>
      </c>
      <c r="D62" s="92"/>
      <c r="E62" s="92"/>
    </row>
    <row r="63" spans="1:5" ht="15.75" customHeight="1">
      <c r="A63" s="662"/>
      <c r="B63" s="662"/>
      <c r="C63" s="92" t="s">
        <v>5403</v>
      </c>
      <c r="D63" s="92"/>
      <c r="E63" s="92"/>
    </row>
    <row r="64" spans="1:5" ht="15.75" customHeight="1">
      <c r="A64" s="137" t="s">
        <v>5450</v>
      </c>
      <c r="B64" s="101" t="s">
        <v>5608</v>
      </c>
      <c r="C64" s="92" t="s">
        <v>5609</v>
      </c>
      <c r="D64" s="92"/>
      <c r="E64" s="92"/>
    </row>
    <row r="65" spans="1:5" ht="15.75" customHeight="1">
      <c r="A65" s="590" t="s">
        <v>5515</v>
      </c>
      <c r="B65" s="576" t="s">
        <v>5610</v>
      </c>
      <c r="C65" s="92" t="s">
        <v>5611</v>
      </c>
      <c r="D65" s="92"/>
      <c r="E65" s="92"/>
    </row>
    <row r="66" spans="1:5" ht="15.75" customHeight="1">
      <c r="A66" s="662"/>
      <c r="B66" s="662"/>
      <c r="C66" s="92" t="s">
        <v>5612</v>
      </c>
      <c r="D66" s="92"/>
      <c r="E66" s="92"/>
    </row>
    <row r="67" spans="1:5" ht="15.75" customHeight="1">
      <c r="A67" s="137" t="s">
        <v>5517</v>
      </c>
      <c r="B67" s="101" t="s">
        <v>5613</v>
      </c>
      <c r="C67" s="92" t="s">
        <v>5614</v>
      </c>
      <c r="D67" s="92"/>
      <c r="E67" s="92"/>
    </row>
    <row r="68" spans="1:5" ht="15.75" customHeight="1">
      <c r="A68" s="137" t="s">
        <v>5519</v>
      </c>
      <c r="B68" s="101" t="s">
        <v>5404</v>
      </c>
      <c r="C68" s="92" t="s">
        <v>5405</v>
      </c>
      <c r="D68" s="92"/>
      <c r="E68" s="92"/>
    </row>
    <row r="69" spans="1:5" ht="15.75" customHeight="1">
      <c r="A69" s="137" t="s">
        <v>5615</v>
      </c>
      <c r="B69" s="101" t="s">
        <v>5406</v>
      </c>
      <c r="C69" s="92" t="s">
        <v>5407</v>
      </c>
      <c r="D69" s="92"/>
      <c r="E69" s="92"/>
    </row>
    <row r="70" spans="1:5" ht="15.75" customHeight="1">
      <c r="A70" s="137" t="s">
        <v>5616</v>
      </c>
      <c r="B70" s="101" t="s">
        <v>5408</v>
      </c>
      <c r="C70" s="92" t="s">
        <v>5409</v>
      </c>
      <c r="D70" s="92"/>
      <c r="E70" s="92"/>
    </row>
    <row r="71" spans="1:5" ht="55.5" customHeight="1">
      <c r="A71" s="90" t="s">
        <v>5617</v>
      </c>
      <c r="B71" s="92" t="s">
        <v>4261</v>
      </c>
      <c r="C71" s="92" t="s">
        <v>5234</v>
      </c>
      <c r="D71" s="94"/>
      <c r="E71" s="94"/>
    </row>
    <row r="72" spans="1:5" ht="15.75" customHeight="1">
      <c r="A72" s="139">
        <v>3</v>
      </c>
      <c r="B72" s="581" t="s">
        <v>5618</v>
      </c>
      <c r="C72" s="660"/>
      <c r="D72" s="139" t="s">
        <v>51</v>
      </c>
      <c r="E72" s="139" t="s">
        <v>52</v>
      </c>
    </row>
    <row r="73" spans="1:5" ht="15.75" customHeight="1">
      <c r="A73" s="168" t="s">
        <v>4386</v>
      </c>
      <c r="B73" s="92" t="s">
        <v>3</v>
      </c>
      <c r="C73" s="101" t="s">
        <v>5372</v>
      </c>
      <c r="D73" s="93"/>
      <c r="E73" s="93"/>
    </row>
    <row r="74" spans="1:5" ht="15.75" customHeight="1">
      <c r="A74" s="168" t="s">
        <v>4388</v>
      </c>
      <c r="B74" s="92" t="s">
        <v>4209</v>
      </c>
      <c r="C74" s="92" t="s">
        <v>4210</v>
      </c>
      <c r="D74" s="93"/>
      <c r="E74" s="93"/>
    </row>
    <row r="75" spans="1:5" ht="15.75" customHeight="1">
      <c r="A75" s="168" t="s">
        <v>4389</v>
      </c>
      <c r="B75" s="92" t="s">
        <v>4211</v>
      </c>
      <c r="C75" s="92" t="s">
        <v>4210</v>
      </c>
      <c r="D75" s="93"/>
      <c r="E75" s="93"/>
    </row>
    <row r="76" spans="1:5" ht="15.75" customHeight="1">
      <c r="A76" s="168" t="s">
        <v>4390</v>
      </c>
      <c r="B76" s="92" t="s">
        <v>5276</v>
      </c>
      <c r="C76" s="92" t="s">
        <v>5619</v>
      </c>
      <c r="D76" s="93"/>
      <c r="E76" s="93"/>
    </row>
    <row r="77" spans="1:5" ht="15.75" customHeight="1">
      <c r="A77" s="590" t="s">
        <v>4393</v>
      </c>
      <c r="B77" s="576" t="s">
        <v>5374</v>
      </c>
      <c r="C77" s="92" t="s">
        <v>5620</v>
      </c>
      <c r="D77" s="93"/>
      <c r="E77" s="93"/>
    </row>
    <row r="78" spans="1:5" ht="15.75" customHeight="1">
      <c r="A78" s="662"/>
      <c r="B78" s="662"/>
      <c r="C78" s="92" t="s">
        <v>5592</v>
      </c>
      <c r="D78" s="93"/>
      <c r="E78" s="93"/>
    </row>
    <row r="79" spans="1:5" ht="15.75" customHeight="1">
      <c r="A79" s="137" t="s">
        <v>4395</v>
      </c>
      <c r="B79" s="92" t="s">
        <v>5377</v>
      </c>
      <c r="C79" s="92" t="s">
        <v>5621</v>
      </c>
      <c r="D79" s="93"/>
      <c r="E79" s="93"/>
    </row>
    <row r="80" spans="1:5" ht="15.75" customHeight="1">
      <c r="A80" s="137" t="s">
        <v>4397</v>
      </c>
      <c r="B80" s="92" t="s">
        <v>5379</v>
      </c>
      <c r="C80" s="92" t="s">
        <v>5594</v>
      </c>
      <c r="D80" s="93"/>
      <c r="E80" s="93"/>
    </row>
    <row r="81" spans="1:5" ht="15.75" customHeight="1">
      <c r="A81" s="137" t="s">
        <v>4399</v>
      </c>
      <c r="B81" s="92" t="s">
        <v>5381</v>
      </c>
      <c r="C81" s="92" t="s">
        <v>5595</v>
      </c>
      <c r="D81" s="93"/>
      <c r="E81" s="93"/>
    </row>
    <row r="82" spans="1:5" ht="15.75" customHeight="1">
      <c r="A82" s="137" t="s">
        <v>4401</v>
      </c>
      <c r="B82" s="92" t="s">
        <v>5383</v>
      </c>
      <c r="C82" s="92" t="s">
        <v>5596</v>
      </c>
      <c r="D82" s="93"/>
      <c r="E82" s="93"/>
    </row>
    <row r="83" spans="1:5" ht="15.75" customHeight="1">
      <c r="A83" s="137" t="s">
        <v>4403</v>
      </c>
      <c r="B83" s="92" t="s">
        <v>5385</v>
      </c>
      <c r="C83" s="92" t="s">
        <v>5597</v>
      </c>
      <c r="D83" s="93"/>
      <c r="E83" s="93"/>
    </row>
    <row r="84" spans="1:5" ht="15.75" customHeight="1">
      <c r="A84" s="137" t="s">
        <v>4405</v>
      </c>
      <c r="B84" s="92" t="s">
        <v>5387</v>
      </c>
      <c r="C84" s="92" t="s">
        <v>5562</v>
      </c>
      <c r="D84" s="93"/>
      <c r="E84" s="93"/>
    </row>
    <row r="85" spans="1:5" ht="15.75" customHeight="1">
      <c r="A85" s="137" t="s">
        <v>4407</v>
      </c>
      <c r="B85" s="92" t="s">
        <v>5389</v>
      </c>
      <c r="C85" s="92" t="s">
        <v>5562</v>
      </c>
      <c r="D85" s="93"/>
      <c r="E85" s="93"/>
    </row>
    <row r="86" spans="1:5" ht="15.75" customHeight="1">
      <c r="A86" s="137" t="s">
        <v>4409</v>
      </c>
      <c r="B86" s="92" t="s">
        <v>5390</v>
      </c>
      <c r="C86" s="92" t="s">
        <v>5598</v>
      </c>
      <c r="D86" s="93"/>
      <c r="E86" s="93"/>
    </row>
    <row r="87" spans="1:5" ht="15.75" customHeight="1">
      <c r="A87" s="137" t="s">
        <v>4411</v>
      </c>
      <c r="B87" s="92" t="s">
        <v>5599</v>
      </c>
      <c r="C87" s="101">
        <v>8</v>
      </c>
      <c r="D87" s="93"/>
      <c r="E87" s="93"/>
    </row>
    <row r="88" spans="1:5" ht="15.75" customHeight="1">
      <c r="A88" s="590" t="s">
        <v>4413</v>
      </c>
      <c r="B88" s="576" t="s">
        <v>5600</v>
      </c>
      <c r="C88" s="92" t="s">
        <v>5601</v>
      </c>
      <c r="D88" s="93"/>
      <c r="E88" s="93"/>
    </row>
    <row r="89" spans="1:5" ht="15.75" customHeight="1">
      <c r="A89" s="661"/>
      <c r="B89" s="661"/>
      <c r="C89" s="92" t="s">
        <v>5398</v>
      </c>
      <c r="D89" s="93"/>
      <c r="E89" s="93"/>
    </row>
    <row r="90" spans="1:5" ht="15.75" customHeight="1">
      <c r="A90" s="662"/>
      <c r="B90" s="662"/>
      <c r="C90" s="92" t="s">
        <v>5399</v>
      </c>
      <c r="D90" s="93"/>
      <c r="E90" s="93"/>
    </row>
    <row r="91" spans="1:5" ht="15.75" customHeight="1">
      <c r="A91" s="590" t="s">
        <v>4415</v>
      </c>
      <c r="B91" s="576" t="s">
        <v>5602</v>
      </c>
      <c r="C91" s="92" t="s">
        <v>5577</v>
      </c>
      <c r="D91" s="93"/>
      <c r="E91" s="93"/>
    </row>
    <row r="92" spans="1:5" ht="31.5" customHeight="1">
      <c r="A92" s="661"/>
      <c r="B92" s="661"/>
      <c r="C92" s="92" t="s">
        <v>5603</v>
      </c>
      <c r="D92" s="92"/>
      <c r="E92" s="92"/>
    </row>
    <row r="93" spans="1:5" ht="15.75" customHeight="1">
      <c r="A93" s="662"/>
      <c r="B93" s="662"/>
      <c r="C93" s="92" t="s">
        <v>5604</v>
      </c>
      <c r="D93" s="92"/>
      <c r="E93" s="92"/>
    </row>
    <row r="94" spans="1:5" ht="15.75" customHeight="1">
      <c r="A94" s="590" t="s">
        <v>4417</v>
      </c>
      <c r="B94" s="576" t="s">
        <v>5605</v>
      </c>
      <c r="C94" s="92" t="s">
        <v>5606</v>
      </c>
      <c r="D94" s="92"/>
      <c r="E94" s="92"/>
    </row>
    <row r="95" spans="1:5" ht="15.75" customHeight="1">
      <c r="A95" s="662"/>
      <c r="B95" s="662"/>
      <c r="C95" s="92" t="s">
        <v>5607</v>
      </c>
      <c r="D95" s="92"/>
      <c r="E95" s="92"/>
    </row>
    <row r="96" spans="1:5" ht="15.75" customHeight="1">
      <c r="A96" s="590" t="s">
        <v>4419</v>
      </c>
      <c r="B96" s="576" t="s">
        <v>5400</v>
      </c>
      <c r="C96" s="92" t="s">
        <v>5401</v>
      </c>
      <c r="D96" s="92"/>
      <c r="E96" s="92"/>
    </row>
    <row r="97" spans="1:5" ht="15.75" customHeight="1">
      <c r="A97" s="661"/>
      <c r="B97" s="661"/>
      <c r="C97" s="92" t="s">
        <v>5402</v>
      </c>
      <c r="D97" s="92"/>
      <c r="E97" s="92"/>
    </row>
    <row r="98" spans="1:5" ht="15.75" customHeight="1">
      <c r="A98" s="662"/>
      <c r="B98" s="662"/>
      <c r="C98" s="92" t="s">
        <v>5403</v>
      </c>
      <c r="D98" s="92"/>
      <c r="E98" s="92"/>
    </row>
    <row r="99" spans="1:5" ht="15.75" customHeight="1">
      <c r="A99" s="137" t="s">
        <v>4421</v>
      </c>
      <c r="B99" s="101" t="s">
        <v>5608</v>
      </c>
      <c r="C99" s="92" t="s">
        <v>5609</v>
      </c>
      <c r="D99" s="92"/>
      <c r="E99" s="92"/>
    </row>
    <row r="100" spans="1:5" ht="15.75" customHeight="1">
      <c r="A100" s="590" t="s">
        <v>4423</v>
      </c>
      <c r="B100" s="576" t="s">
        <v>5610</v>
      </c>
      <c r="C100" s="92" t="s">
        <v>5611</v>
      </c>
      <c r="D100" s="92"/>
      <c r="E100" s="92"/>
    </row>
    <row r="101" spans="1:5" ht="15.75" customHeight="1">
      <c r="A101" s="662"/>
      <c r="B101" s="662"/>
      <c r="C101" s="92" t="s">
        <v>5612</v>
      </c>
      <c r="D101" s="92"/>
      <c r="E101" s="92"/>
    </row>
    <row r="102" spans="1:5" ht="15.75" customHeight="1">
      <c r="A102" s="137" t="s">
        <v>4425</v>
      </c>
      <c r="B102" s="101" t="s">
        <v>5613</v>
      </c>
      <c r="C102" s="92" t="s">
        <v>5614</v>
      </c>
      <c r="D102" s="92"/>
      <c r="E102" s="92"/>
    </row>
    <row r="103" spans="1:5" ht="15.75" customHeight="1">
      <c r="A103" s="137" t="s">
        <v>4427</v>
      </c>
      <c r="B103" s="101" t="s">
        <v>5404</v>
      </c>
      <c r="C103" s="92" t="s">
        <v>5405</v>
      </c>
      <c r="D103" s="92"/>
      <c r="E103" s="92"/>
    </row>
    <row r="104" spans="1:5" ht="15.75" customHeight="1">
      <c r="A104" s="137" t="s">
        <v>4428</v>
      </c>
      <c r="B104" s="101" t="s">
        <v>5406</v>
      </c>
      <c r="C104" s="92" t="s">
        <v>5407</v>
      </c>
      <c r="D104" s="92"/>
      <c r="E104" s="92"/>
    </row>
    <row r="105" spans="1:5" ht="15.75" customHeight="1">
      <c r="A105" s="137" t="s">
        <v>4429</v>
      </c>
      <c r="B105" s="101" t="s">
        <v>5408</v>
      </c>
      <c r="C105" s="92" t="s">
        <v>5409</v>
      </c>
      <c r="D105" s="92"/>
      <c r="E105" s="92"/>
    </row>
    <row r="106" spans="1:5" ht="57.75" customHeight="1">
      <c r="A106" s="137" t="s">
        <v>4430</v>
      </c>
      <c r="B106" s="92" t="s">
        <v>4261</v>
      </c>
      <c r="C106" s="92" t="s">
        <v>5234</v>
      </c>
      <c r="D106" s="94"/>
      <c r="E106" s="94"/>
    </row>
    <row r="107" spans="1:5" ht="15.75" customHeight="1">
      <c r="A107" s="139">
        <v>4</v>
      </c>
      <c r="B107" s="581" t="s">
        <v>5622</v>
      </c>
      <c r="C107" s="660"/>
      <c r="D107" s="139" t="s">
        <v>51</v>
      </c>
      <c r="E107" s="139" t="s">
        <v>52</v>
      </c>
    </row>
    <row r="108" spans="1:5" ht="15.75" customHeight="1">
      <c r="A108" s="168" t="s">
        <v>4446</v>
      </c>
      <c r="B108" s="92" t="s">
        <v>3</v>
      </c>
      <c r="C108" s="101" t="s">
        <v>5372</v>
      </c>
      <c r="D108" s="93"/>
      <c r="E108" s="93"/>
    </row>
    <row r="109" spans="1:5" ht="15.75" customHeight="1">
      <c r="A109" s="168" t="s">
        <v>4447</v>
      </c>
      <c r="B109" s="92" t="s">
        <v>4209</v>
      </c>
      <c r="C109" s="92" t="s">
        <v>4210</v>
      </c>
      <c r="D109" s="93"/>
      <c r="E109" s="93"/>
    </row>
    <row r="110" spans="1:5" ht="15.75" customHeight="1">
      <c r="A110" s="168" t="s">
        <v>4448</v>
      </c>
      <c r="B110" s="92" t="s">
        <v>4211</v>
      </c>
      <c r="C110" s="92" t="s">
        <v>4210</v>
      </c>
      <c r="D110" s="93"/>
      <c r="E110" s="93"/>
    </row>
    <row r="111" spans="1:5" ht="15.75" customHeight="1">
      <c r="A111" s="168" t="s">
        <v>4449</v>
      </c>
      <c r="B111" s="92" t="s">
        <v>5276</v>
      </c>
      <c r="C111" s="92" t="s">
        <v>5623</v>
      </c>
      <c r="D111" s="93"/>
      <c r="E111" s="93"/>
    </row>
    <row r="112" spans="1:5" ht="15.75" customHeight="1">
      <c r="A112" s="590" t="s">
        <v>4450</v>
      </c>
      <c r="B112" s="576" t="s">
        <v>5374</v>
      </c>
      <c r="C112" s="92" t="s">
        <v>5624</v>
      </c>
      <c r="D112" s="93"/>
      <c r="E112" s="93"/>
    </row>
    <row r="113" spans="1:5" ht="15.75" customHeight="1">
      <c r="A113" s="662"/>
      <c r="B113" s="662"/>
      <c r="C113" s="92" t="s">
        <v>5625</v>
      </c>
      <c r="D113" s="93"/>
      <c r="E113" s="93"/>
    </row>
    <row r="114" spans="1:5" ht="15.75" customHeight="1">
      <c r="A114" s="137" t="s">
        <v>4451</v>
      </c>
      <c r="B114" s="92" t="s">
        <v>5377</v>
      </c>
      <c r="C114" s="92" t="s">
        <v>5626</v>
      </c>
      <c r="D114" s="93"/>
      <c r="E114" s="93"/>
    </row>
    <row r="115" spans="1:5" ht="15.75" customHeight="1">
      <c r="A115" s="137" t="s">
        <v>4452</v>
      </c>
      <c r="B115" s="92" t="s">
        <v>5379</v>
      </c>
      <c r="C115" s="92" t="s">
        <v>5627</v>
      </c>
      <c r="D115" s="93"/>
      <c r="E115" s="93"/>
    </row>
    <row r="116" spans="1:5" ht="15.75" customHeight="1">
      <c r="A116" s="137" t="s">
        <v>4453</v>
      </c>
      <c r="B116" s="92" t="s">
        <v>5381</v>
      </c>
      <c r="C116" s="92" t="s">
        <v>5386</v>
      </c>
      <c r="D116" s="93"/>
      <c r="E116" s="93"/>
    </row>
    <row r="117" spans="1:5" ht="15.75" customHeight="1">
      <c r="A117" s="137" t="s">
        <v>4454</v>
      </c>
      <c r="B117" s="92" t="s">
        <v>5383</v>
      </c>
      <c r="C117" s="92" t="s">
        <v>5628</v>
      </c>
      <c r="D117" s="93"/>
      <c r="E117" s="93"/>
    </row>
    <row r="118" spans="1:5" ht="15.75" customHeight="1">
      <c r="A118" s="137" t="s">
        <v>4350</v>
      </c>
      <c r="B118" s="92" t="s">
        <v>5385</v>
      </c>
      <c r="C118" s="92" t="s">
        <v>5629</v>
      </c>
      <c r="D118" s="93"/>
      <c r="E118" s="93"/>
    </row>
    <row r="119" spans="1:5" ht="15.75" customHeight="1">
      <c r="A119" s="137" t="s">
        <v>4352</v>
      </c>
      <c r="B119" s="92" t="s">
        <v>5387</v>
      </c>
      <c r="C119" s="92" t="s">
        <v>5630</v>
      </c>
      <c r="D119" s="93"/>
      <c r="E119" s="93"/>
    </row>
    <row r="120" spans="1:5" ht="15.75" customHeight="1">
      <c r="A120" s="137" t="s">
        <v>4354</v>
      </c>
      <c r="B120" s="92" t="s">
        <v>5389</v>
      </c>
      <c r="C120" s="92" t="s">
        <v>5630</v>
      </c>
      <c r="D120" s="93"/>
      <c r="E120" s="93"/>
    </row>
    <row r="121" spans="1:5" ht="15.75" customHeight="1">
      <c r="A121" s="137" t="s">
        <v>4356</v>
      </c>
      <c r="B121" s="92" t="s">
        <v>5390</v>
      </c>
      <c r="C121" s="92" t="s">
        <v>5391</v>
      </c>
      <c r="D121" s="93"/>
      <c r="E121" s="93"/>
    </row>
    <row r="122" spans="1:5" ht="15.75" customHeight="1">
      <c r="A122" s="590" t="s">
        <v>4358</v>
      </c>
      <c r="B122" s="576" t="s">
        <v>5394</v>
      </c>
      <c r="C122" s="92" t="s">
        <v>5395</v>
      </c>
      <c r="D122" s="93"/>
      <c r="E122" s="93"/>
    </row>
    <row r="123" spans="1:5" ht="15.75" customHeight="1">
      <c r="A123" s="662"/>
      <c r="B123" s="662"/>
      <c r="C123" s="92" t="s">
        <v>5631</v>
      </c>
      <c r="D123" s="93"/>
      <c r="E123" s="93"/>
    </row>
    <row r="124" spans="1:5" ht="15.75" customHeight="1">
      <c r="A124" s="590" t="s">
        <v>4360</v>
      </c>
      <c r="B124" s="576" t="s">
        <v>4246</v>
      </c>
      <c r="C124" s="92" t="s">
        <v>5397</v>
      </c>
      <c r="D124" s="93"/>
      <c r="E124" s="93"/>
    </row>
    <row r="125" spans="1:5" ht="15.75" customHeight="1">
      <c r="A125" s="662"/>
      <c r="B125" s="662"/>
      <c r="C125" s="92" t="s">
        <v>5632</v>
      </c>
      <c r="D125" s="93"/>
      <c r="E125" s="93"/>
    </row>
    <row r="126" spans="1:5" ht="15.75" customHeight="1">
      <c r="A126" s="137" t="s">
        <v>4459</v>
      </c>
      <c r="B126" s="101" t="s">
        <v>5404</v>
      </c>
      <c r="C126" s="92" t="s">
        <v>5405</v>
      </c>
      <c r="D126" s="92"/>
      <c r="E126" s="92"/>
    </row>
    <row r="127" spans="1:5" ht="15.75" customHeight="1">
      <c r="A127" s="137" t="s">
        <v>4460</v>
      </c>
      <c r="B127" s="101" t="s">
        <v>5406</v>
      </c>
      <c r="C127" s="92" t="s">
        <v>5407</v>
      </c>
      <c r="D127" s="92"/>
      <c r="E127" s="92"/>
    </row>
    <row r="128" spans="1:5" ht="15.75" customHeight="1">
      <c r="A128" s="137" t="s">
        <v>4462</v>
      </c>
      <c r="B128" s="101" t="s">
        <v>5408</v>
      </c>
      <c r="C128" s="92" t="s">
        <v>5409</v>
      </c>
      <c r="D128" s="92"/>
      <c r="E128" s="92"/>
    </row>
    <row r="129" spans="1:5" ht="63" customHeight="1">
      <c r="A129" s="137" t="s">
        <v>4464</v>
      </c>
      <c r="B129" s="92" t="s">
        <v>4261</v>
      </c>
      <c r="C129" s="92" t="s">
        <v>5234</v>
      </c>
      <c r="D129" s="92"/>
      <c r="E129" s="92"/>
    </row>
    <row r="130" spans="1:5" ht="15.75" customHeight="1">
      <c r="A130" s="89">
        <v>5</v>
      </c>
      <c r="B130" s="574" t="s">
        <v>5633</v>
      </c>
      <c r="C130" s="660"/>
      <c r="D130" s="89" t="s">
        <v>51</v>
      </c>
      <c r="E130" s="89" t="s">
        <v>52</v>
      </c>
    </row>
    <row r="131" spans="1:5" ht="15.75" customHeight="1">
      <c r="A131" s="168" t="s">
        <v>4468</v>
      </c>
      <c r="B131" s="92" t="s">
        <v>3</v>
      </c>
      <c r="C131" s="101" t="s">
        <v>5372</v>
      </c>
      <c r="D131" s="93"/>
      <c r="E131" s="93"/>
    </row>
    <row r="132" spans="1:5" ht="15.75" customHeight="1">
      <c r="A132" s="168" t="s">
        <v>4469</v>
      </c>
      <c r="B132" s="92" t="s">
        <v>4209</v>
      </c>
      <c r="C132" s="92" t="s">
        <v>4210</v>
      </c>
      <c r="D132" s="93"/>
      <c r="E132" s="93"/>
    </row>
    <row r="133" spans="1:5" ht="15.75" customHeight="1">
      <c r="A133" s="168" t="s">
        <v>4470</v>
      </c>
      <c r="B133" s="92" t="s">
        <v>4211</v>
      </c>
      <c r="C133" s="92" t="s">
        <v>4210</v>
      </c>
      <c r="D133" s="93"/>
      <c r="E133" s="93"/>
    </row>
    <row r="134" spans="1:5" ht="15.75" customHeight="1">
      <c r="A134" s="168" t="s">
        <v>4471</v>
      </c>
      <c r="B134" s="92" t="s">
        <v>5276</v>
      </c>
      <c r="C134" s="92" t="s">
        <v>5634</v>
      </c>
      <c r="D134" s="93"/>
      <c r="E134" s="93"/>
    </row>
    <row r="135" spans="1:5" ht="15.75" customHeight="1">
      <c r="A135" s="590" t="s">
        <v>4473</v>
      </c>
      <c r="B135" s="576" t="s">
        <v>5374</v>
      </c>
      <c r="C135" s="92" t="s">
        <v>5635</v>
      </c>
      <c r="D135" s="93"/>
      <c r="E135" s="93"/>
    </row>
    <row r="136" spans="1:5" ht="38.25" customHeight="1">
      <c r="A136" s="662"/>
      <c r="B136" s="662"/>
      <c r="C136" s="92" t="s">
        <v>5636</v>
      </c>
      <c r="D136" s="93"/>
      <c r="E136" s="93"/>
    </row>
    <row r="137" spans="1:5" ht="15.75" customHeight="1">
      <c r="A137" s="137" t="s">
        <v>4474</v>
      </c>
      <c r="B137" s="92" t="s">
        <v>5377</v>
      </c>
      <c r="C137" s="92" t="s">
        <v>5637</v>
      </c>
      <c r="D137" s="93"/>
      <c r="E137" s="93"/>
    </row>
    <row r="138" spans="1:5" ht="15.75" customHeight="1">
      <c r="A138" s="137" t="s">
        <v>4475</v>
      </c>
      <c r="B138" s="92" t="s">
        <v>5379</v>
      </c>
      <c r="C138" s="92" t="s">
        <v>5638</v>
      </c>
      <c r="D138" s="93"/>
      <c r="E138" s="93"/>
    </row>
    <row r="139" spans="1:5" ht="15.75" customHeight="1">
      <c r="A139" s="137" t="s">
        <v>4477</v>
      </c>
      <c r="B139" s="92" t="s">
        <v>5381</v>
      </c>
      <c r="C139" s="92" t="s">
        <v>5567</v>
      </c>
      <c r="D139" s="93"/>
      <c r="E139" s="93"/>
    </row>
    <row r="140" spans="1:5" ht="15.75" customHeight="1">
      <c r="A140" s="137" t="s">
        <v>4479</v>
      </c>
      <c r="B140" s="92" t="s">
        <v>5383</v>
      </c>
      <c r="C140" s="92" t="s">
        <v>5639</v>
      </c>
      <c r="D140" s="93"/>
      <c r="E140" s="93"/>
    </row>
    <row r="141" spans="1:5" ht="15.75" customHeight="1">
      <c r="A141" s="137" t="s">
        <v>4480</v>
      </c>
      <c r="B141" s="92" t="s">
        <v>5385</v>
      </c>
      <c r="C141" s="92" t="s">
        <v>5386</v>
      </c>
      <c r="D141" s="93"/>
      <c r="E141" s="93"/>
    </row>
    <row r="142" spans="1:5" ht="15.75" customHeight="1">
      <c r="A142" s="137" t="s">
        <v>4482</v>
      </c>
      <c r="B142" s="92" t="s">
        <v>5387</v>
      </c>
      <c r="C142" s="92" t="s">
        <v>5388</v>
      </c>
      <c r="D142" s="93"/>
      <c r="E142" s="93"/>
    </row>
    <row r="143" spans="1:5" ht="15.75" customHeight="1">
      <c r="A143" s="137" t="s">
        <v>4484</v>
      </c>
      <c r="B143" s="92" t="s">
        <v>5389</v>
      </c>
      <c r="C143" s="92" t="s">
        <v>5388</v>
      </c>
      <c r="D143" s="93"/>
      <c r="E143" s="93"/>
    </row>
    <row r="144" spans="1:5" ht="15.75" customHeight="1">
      <c r="A144" s="137" t="s">
        <v>4486</v>
      </c>
      <c r="B144" s="92" t="s">
        <v>5390</v>
      </c>
      <c r="C144" s="92" t="s">
        <v>5391</v>
      </c>
      <c r="D144" s="93"/>
      <c r="E144" s="93"/>
    </row>
    <row r="145" spans="1:5" ht="15.75" customHeight="1">
      <c r="A145" s="137" t="s">
        <v>4487</v>
      </c>
      <c r="B145" s="88" t="s">
        <v>5392</v>
      </c>
      <c r="C145" s="92" t="s">
        <v>5393</v>
      </c>
      <c r="D145" s="93"/>
      <c r="E145" s="93"/>
    </row>
    <row r="146" spans="1:5" ht="15.75" customHeight="1">
      <c r="A146" s="590" t="s">
        <v>4489</v>
      </c>
      <c r="B146" s="576" t="s">
        <v>5394</v>
      </c>
      <c r="C146" s="92" t="s">
        <v>5395</v>
      </c>
      <c r="D146" s="93"/>
      <c r="E146" s="93"/>
    </row>
    <row r="147" spans="1:5" ht="15.75" customHeight="1">
      <c r="A147" s="662"/>
      <c r="B147" s="662"/>
      <c r="C147" s="92" t="s">
        <v>5396</v>
      </c>
      <c r="D147" s="93"/>
      <c r="E147" s="93"/>
    </row>
    <row r="148" spans="1:5" ht="15.75" customHeight="1">
      <c r="A148" s="590" t="s">
        <v>4490</v>
      </c>
      <c r="B148" s="590" t="s">
        <v>4246</v>
      </c>
      <c r="C148" s="92" t="s">
        <v>5397</v>
      </c>
      <c r="D148" s="93"/>
      <c r="E148" s="93"/>
    </row>
    <row r="149" spans="1:5" ht="15.75" customHeight="1">
      <c r="A149" s="661"/>
      <c r="B149" s="661"/>
      <c r="C149" s="92" t="s">
        <v>5398</v>
      </c>
      <c r="D149" s="93"/>
      <c r="E149" s="93"/>
    </row>
    <row r="150" spans="1:5" ht="15.75" customHeight="1">
      <c r="A150" s="662"/>
      <c r="B150" s="662"/>
      <c r="C150" s="88" t="s">
        <v>5399</v>
      </c>
      <c r="D150" s="93"/>
      <c r="E150" s="93"/>
    </row>
    <row r="151" spans="1:5" ht="15.75" customHeight="1">
      <c r="A151" s="590" t="s">
        <v>5640</v>
      </c>
      <c r="B151" s="576" t="s">
        <v>5400</v>
      </c>
      <c r="C151" s="92" t="s">
        <v>5401</v>
      </c>
      <c r="D151" s="93"/>
      <c r="E151" s="93"/>
    </row>
    <row r="152" spans="1:5" ht="15.75" customHeight="1">
      <c r="A152" s="661"/>
      <c r="B152" s="661"/>
      <c r="C152" s="92" t="s">
        <v>5402</v>
      </c>
      <c r="D152" s="93"/>
      <c r="E152" s="93"/>
    </row>
    <row r="153" spans="1:5" ht="15.75" customHeight="1">
      <c r="A153" s="662"/>
      <c r="B153" s="662"/>
      <c r="C153" s="92" t="s">
        <v>5403</v>
      </c>
      <c r="D153" s="93"/>
      <c r="E153" s="93"/>
    </row>
    <row r="154" spans="1:5" ht="15.75" customHeight="1">
      <c r="A154" s="137" t="s">
        <v>5641</v>
      </c>
      <c r="B154" s="101" t="s">
        <v>5404</v>
      </c>
      <c r="C154" s="92" t="s">
        <v>5405</v>
      </c>
      <c r="D154" s="92"/>
      <c r="E154" s="92"/>
    </row>
    <row r="155" spans="1:5" ht="15.75" customHeight="1">
      <c r="A155" s="137" t="s">
        <v>5642</v>
      </c>
      <c r="B155" s="101" t="s">
        <v>5406</v>
      </c>
      <c r="C155" s="92" t="s">
        <v>5407</v>
      </c>
      <c r="D155" s="92"/>
      <c r="E155" s="92"/>
    </row>
    <row r="156" spans="1:5" ht="27.75" customHeight="1">
      <c r="A156" s="137" t="s">
        <v>5643</v>
      </c>
      <c r="B156" s="101" t="s">
        <v>5408</v>
      </c>
      <c r="C156" s="92" t="s">
        <v>5409</v>
      </c>
      <c r="D156" s="92"/>
      <c r="E156" s="92"/>
    </row>
    <row r="157" spans="1:5" ht="27.75" customHeight="1">
      <c r="A157" s="137" t="s">
        <v>5644</v>
      </c>
      <c r="B157" s="92" t="s">
        <v>5410</v>
      </c>
      <c r="C157" s="92" t="s">
        <v>5411</v>
      </c>
      <c r="D157" s="92"/>
      <c r="E157" s="92"/>
    </row>
    <row r="158" spans="1:5" ht="51" customHeight="1">
      <c r="A158" s="137" t="s">
        <v>5645</v>
      </c>
      <c r="B158" s="92" t="s">
        <v>4261</v>
      </c>
      <c r="C158" s="92" t="s">
        <v>5234</v>
      </c>
      <c r="D158" s="92"/>
      <c r="E158" s="92"/>
    </row>
    <row r="159" spans="1:5" ht="15.75" customHeight="1">
      <c r="A159" s="86"/>
      <c r="C159" s="104"/>
    </row>
    <row r="160" spans="1:5" ht="15.75" customHeight="1">
      <c r="A160" s="86"/>
      <c r="C160" s="104"/>
    </row>
    <row r="161" spans="1:3" ht="15.75" customHeight="1">
      <c r="A161" s="86"/>
      <c r="C161" s="104"/>
    </row>
    <row r="162" spans="1:3" ht="15.75" customHeight="1"/>
    <row r="163" spans="1:3" ht="15.75" customHeight="1"/>
    <row r="164" spans="1:3" ht="15.75" customHeight="1"/>
    <row r="165" spans="1:3" ht="15.75" customHeight="1"/>
    <row r="166" spans="1:3" ht="15.75" customHeight="1"/>
    <row r="167" spans="1:3" ht="15.75" customHeight="1"/>
    <row r="168" spans="1:3" ht="15.75" customHeight="1"/>
    <row r="169" spans="1:3" ht="15.75" customHeight="1"/>
    <row r="170" spans="1:3" ht="15.75" customHeight="1"/>
    <row r="171" spans="1:3" ht="15.75" customHeight="1"/>
    <row r="172" spans="1:3" ht="15.75" customHeight="1"/>
    <row r="173" spans="1:3" ht="15.75" customHeight="1"/>
    <row r="174" spans="1:3" ht="15.75" customHeight="1"/>
    <row r="175" spans="1:3" ht="15.75" customHeight="1"/>
    <row r="176" spans="1:3"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4">
    <mergeCell ref="A148:A150"/>
    <mergeCell ref="B148:B150"/>
    <mergeCell ref="A151:A153"/>
    <mergeCell ref="B151:B153"/>
    <mergeCell ref="A124:A125"/>
    <mergeCell ref="B124:B125"/>
    <mergeCell ref="B130:C130"/>
    <mergeCell ref="A135:A136"/>
    <mergeCell ref="B135:B136"/>
    <mergeCell ref="A146:A147"/>
    <mergeCell ref="B146:B147"/>
    <mergeCell ref="B107:C107"/>
    <mergeCell ref="A112:A113"/>
    <mergeCell ref="B112:B113"/>
    <mergeCell ref="A122:A123"/>
    <mergeCell ref="B122:B123"/>
    <mergeCell ref="A94:A95"/>
    <mergeCell ref="B94:B95"/>
    <mergeCell ref="B96:B98"/>
    <mergeCell ref="B100:B101"/>
    <mergeCell ref="A96:A98"/>
    <mergeCell ref="A100:A101"/>
    <mergeCell ref="A77:A78"/>
    <mergeCell ref="B77:B78"/>
    <mergeCell ref="A88:A90"/>
    <mergeCell ref="B88:B90"/>
    <mergeCell ref="A91:A93"/>
    <mergeCell ref="B91:B93"/>
    <mergeCell ref="A61:A63"/>
    <mergeCell ref="B61:B63"/>
    <mergeCell ref="A65:A66"/>
    <mergeCell ref="B65:B66"/>
    <mergeCell ref="B72:C72"/>
    <mergeCell ref="A53:A55"/>
    <mergeCell ref="B53:B55"/>
    <mergeCell ref="A56:A58"/>
    <mergeCell ref="B56:B58"/>
    <mergeCell ref="A59:A60"/>
    <mergeCell ref="B59:B60"/>
    <mergeCell ref="A32:A33"/>
    <mergeCell ref="A34:A35"/>
    <mergeCell ref="B37:C37"/>
    <mergeCell ref="B42:B43"/>
    <mergeCell ref="A42:A43"/>
    <mergeCell ref="A24:A27"/>
    <mergeCell ref="B24:B27"/>
    <mergeCell ref="A28:A29"/>
    <mergeCell ref="B28:B29"/>
    <mergeCell ref="A30:A31"/>
    <mergeCell ref="B2:E2"/>
    <mergeCell ref="B3:C3"/>
    <mergeCell ref="B4:E4"/>
    <mergeCell ref="A9:A10"/>
    <mergeCell ref="B9:B10"/>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00FF"/>
    <outlinePr summaryBelow="0" summaryRight="0"/>
  </sheetPr>
  <dimension ref="A1:V1009"/>
  <sheetViews>
    <sheetView workbookViewId="0">
      <selection activeCell="D3" sqref="D3"/>
    </sheetView>
  </sheetViews>
  <sheetFormatPr defaultColWidth="14.42578125" defaultRowHeight="15" customHeight="1"/>
  <cols>
    <col min="1" max="1" width="13.42578125" style="88" customWidth="1"/>
    <col min="2" max="2" width="59.85546875" style="88" customWidth="1"/>
    <col min="3" max="16384" width="14.42578125" style="88"/>
  </cols>
  <sheetData>
    <row r="1" spans="1:22" ht="12">
      <c r="A1" s="125"/>
      <c r="B1" s="125"/>
      <c r="C1" s="125"/>
      <c r="D1" s="125"/>
      <c r="E1" s="125"/>
      <c r="F1" s="125"/>
      <c r="G1" s="125"/>
      <c r="H1" s="125"/>
      <c r="I1" s="125"/>
      <c r="J1" s="125"/>
      <c r="K1" s="125"/>
      <c r="L1" s="125"/>
      <c r="M1" s="125"/>
      <c r="N1" s="125"/>
      <c r="O1" s="125"/>
      <c r="P1" s="125"/>
      <c r="Q1" s="125"/>
      <c r="R1" s="125"/>
      <c r="S1" s="125"/>
      <c r="T1" s="125"/>
      <c r="U1" s="125"/>
      <c r="V1" s="125"/>
    </row>
    <row r="2" spans="1:22" ht="12">
      <c r="A2" s="147" t="s">
        <v>3971</v>
      </c>
      <c r="B2" s="147" t="s">
        <v>4207</v>
      </c>
      <c r="C2" s="147" t="s">
        <v>4288</v>
      </c>
      <c r="D2" s="149" t="s">
        <v>4289</v>
      </c>
      <c r="E2" s="109" t="s">
        <v>4290</v>
      </c>
      <c r="F2" s="109" t="s">
        <v>4291</v>
      </c>
      <c r="G2" s="125"/>
      <c r="H2" s="125"/>
      <c r="I2" s="125"/>
      <c r="J2" s="125"/>
      <c r="K2" s="125"/>
      <c r="L2" s="125"/>
      <c r="M2" s="125"/>
      <c r="N2" s="125"/>
      <c r="O2" s="125"/>
      <c r="P2" s="125"/>
      <c r="Q2" s="125"/>
      <c r="R2" s="125"/>
      <c r="S2" s="125"/>
      <c r="T2" s="125"/>
      <c r="U2" s="125"/>
      <c r="V2" s="125"/>
    </row>
    <row r="3" spans="1:22" ht="12">
      <c r="A3" s="92"/>
      <c r="B3" s="197" t="s">
        <v>5553</v>
      </c>
      <c r="C3" s="92"/>
      <c r="D3" s="151"/>
      <c r="E3" s="117"/>
      <c r="F3" s="118"/>
      <c r="G3" s="125"/>
      <c r="H3" s="125"/>
      <c r="I3" s="125"/>
      <c r="J3" s="125"/>
      <c r="K3" s="125"/>
      <c r="L3" s="125"/>
      <c r="M3" s="125"/>
      <c r="N3" s="125"/>
      <c r="O3" s="125"/>
      <c r="P3" s="125"/>
      <c r="Q3" s="125"/>
      <c r="R3" s="125"/>
      <c r="S3" s="125"/>
      <c r="T3" s="125"/>
      <c r="U3" s="125"/>
      <c r="V3" s="125"/>
    </row>
    <row r="4" spans="1:22" ht="12">
      <c r="A4" s="137">
        <v>1</v>
      </c>
      <c r="B4" s="92" t="s">
        <v>5646</v>
      </c>
      <c r="C4" s="137" t="s">
        <v>5172</v>
      </c>
      <c r="D4" s="151">
        <v>2</v>
      </c>
      <c r="E4" s="117"/>
      <c r="F4" s="118">
        <f t="shared" ref="F4:F37" si="0">E4*D4</f>
        <v>0</v>
      </c>
      <c r="G4" s="125"/>
      <c r="H4" s="125"/>
      <c r="I4" s="125"/>
      <c r="J4" s="125"/>
      <c r="K4" s="125"/>
      <c r="L4" s="125"/>
      <c r="M4" s="125"/>
      <c r="N4" s="125"/>
      <c r="O4" s="125"/>
      <c r="P4" s="125"/>
      <c r="Q4" s="125"/>
      <c r="R4" s="125"/>
      <c r="S4" s="125"/>
      <c r="T4" s="125"/>
      <c r="U4" s="125"/>
      <c r="V4" s="125"/>
    </row>
    <row r="5" spans="1:22" ht="12">
      <c r="A5" s="137">
        <v>2</v>
      </c>
      <c r="B5" s="92" t="s">
        <v>5647</v>
      </c>
      <c r="C5" s="137" t="s">
        <v>5172</v>
      </c>
      <c r="D5" s="151">
        <v>2</v>
      </c>
      <c r="E5" s="117"/>
      <c r="F5" s="118">
        <f t="shared" si="0"/>
        <v>0</v>
      </c>
      <c r="G5" s="125"/>
      <c r="H5" s="125"/>
      <c r="I5" s="125"/>
      <c r="J5" s="125"/>
      <c r="K5" s="125"/>
      <c r="L5" s="125"/>
      <c r="M5" s="125"/>
      <c r="N5" s="125"/>
      <c r="O5" s="125"/>
      <c r="P5" s="125"/>
      <c r="Q5" s="125"/>
      <c r="R5" s="125"/>
      <c r="S5" s="125"/>
      <c r="T5" s="125"/>
      <c r="U5" s="125"/>
      <c r="V5" s="125"/>
    </row>
    <row r="6" spans="1:22" ht="12">
      <c r="A6" s="137">
        <v>3</v>
      </c>
      <c r="B6" s="92" t="s">
        <v>5648</v>
      </c>
      <c r="C6" s="137" t="s">
        <v>5172</v>
      </c>
      <c r="D6" s="151">
        <v>2</v>
      </c>
      <c r="E6" s="117"/>
      <c r="F6" s="118">
        <f t="shared" si="0"/>
        <v>0</v>
      </c>
      <c r="G6" s="125"/>
      <c r="H6" s="125"/>
      <c r="I6" s="125"/>
      <c r="J6" s="125"/>
      <c r="K6" s="125"/>
      <c r="L6" s="125"/>
      <c r="M6" s="125"/>
      <c r="N6" s="125"/>
      <c r="O6" s="125"/>
      <c r="P6" s="125"/>
      <c r="Q6" s="125"/>
      <c r="R6" s="125"/>
      <c r="S6" s="125"/>
      <c r="T6" s="125"/>
      <c r="U6" s="125"/>
      <c r="V6" s="125"/>
    </row>
    <row r="7" spans="1:22" ht="12">
      <c r="A7" s="137">
        <v>4</v>
      </c>
      <c r="B7" s="92" t="s">
        <v>5649</v>
      </c>
      <c r="C7" s="137" t="s">
        <v>5172</v>
      </c>
      <c r="D7" s="151">
        <v>2</v>
      </c>
      <c r="E7" s="117"/>
      <c r="F7" s="118">
        <f t="shared" si="0"/>
        <v>0</v>
      </c>
      <c r="G7" s="125"/>
      <c r="H7" s="125"/>
      <c r="I7" s="125"/>
      <c r="J7" s="125"/>
      <c r="K7" s="125"/>
      <c r="L7" s="125"/>
      <c r="M7" s="125"/>
      <c r="N7" s="125"/>
      <c r="O7" s="125"/>
      <c r="P7" s="125"/>
      <c r="Q7" s="125"/>
      <c r="R7" s="125"/>
      <c r="S7" s="125"/>
      <c r="T7" s="125"/>
      <c r="U7" s="125"/>
      <c r="V7" s="125"/>
    </row>
    <row r="8" spans="1:22" ht="12">
      <c r="A8" s="137">
        <v>5</v>
      </c>
      <c r="B8" s="92" t="s">
        <v>5650</v>
      </c>
      <c r="C8" s="137" t="s">
        <v>5172</v>
      </c>
      <c r="D8" s="151">
        <v>2</v>
      </c>
      <c r="E8" s="117"/>
      <c r="F8" s="118">
        <f t="shared" si="0"/>
        <v>0</v>
      </c>
      <c r="G8" s="125"/>
      <c r="H8" s="125"/>
      <c r="I8" s="125"/>
      <c r="J8" s="125"/>
      <c r="K8" s="125"/>
      <c r="L8" s="125"/>
      <c r="M8" s="125"/>
      <c r="N8" s="125"/>
      <c r="O8" s="125"/>
      <c r="P8" s="125"/>
      <c r="Q8" s="125"/>
      <c r="R8" s="125"/>
      <c r="S8" s="125"/>
      <c r="T8" s="125"/>
      <c r="U8" s="125"/>
      <c r="V8" s="125"/>
    </row>
    <row r="9" spans="1:22" ht="12">
      <c r="A9" s="137">
        <v>6</v>
      </c>
      <c r="B9" s="92" t="s">
        <v>5651</v>
      </c>
      <c r="C9" s="137" t="s">
        <v>5172</v>
      </c>
      <c r="D9" s="151">
        <v>2</v>
      </c>
      <c r="E9" s="117"/>
      <c r="F9" s="118">
        <f t="shared" si="0"/>
        <v>0</v>
      </c>
      <c r="G9" s="125"/>
      <c r="H9" s="125"/>
      <c r="I9" s="125"/>
      <c r="J9" s="125"/>
      <c r="K9" s="125"/>
      <c r="L9" s="125"/>
      <c r="M9" s="125"/>
      <c r="N9" s="125"/>
      <c r="O9" s="125"/>
      <c r="P9" s="125"/>
      <c r="Q9" s="125"/>
      <c r="R9" s="125"/>
      <c r="S9" s="125"/>
      <c r="T9" s="125"/>
      <c r="U9" s="125"/>
      <c r="V9" s="125"/>
    </row>
    <row r="10" spans="1:22" ht="12">
      <c r="A10" s="137">
        <v>7</v>
      </c>
      <c r="B10" s="92" t="s">
        <v>5652</v>
      </c>
      <c r="C10" s="137" t="s">
        <v>5172</v>
      </c>
      <c r="D10" s="151">
        <v>24</v>
      </c>
      <c r="E10" s="117"/>
      <c r="F10" s="118">
        <f t="shared" si="0"/>
        <v>0</v>
      </c>
      <c r="G10" s="125"/>
      <c r="H10" s="125"/>
      <c r="I10" s="125"/>
      <c r="J10" s="125"/>
      <c r="K10" s="125"/>
      <c r="L10" s="125"/>
      <c r="M10" s="125"/>
      <c r="N10" s="125"/>
      <c r="O10" s="125"/>
      <c r="P10" s="125"/>
      <c r="Q10" s="125"/>
      <c r="R10" s="125"/>
      <c r="S10" s="125"/>
      <c r="T10" s="125"/>
      <c r="U10" s="125"/>
      <c r="V10" s="125"/>
    </row>
    <row r="11" spans="1:22" ht="12">
      <c r="A11" s="137">
        <v>8</v>
      </c>
      <c r="B11" s="92" t="s">
        <v>5653</v>
      </c>
      <c r="C11" s="137" t="s">
        <v>5172</v>
      </c>
      <c r="D11" s="151">
        <v>6</v>
      </c>
      <c r="E11" s="117"/>
      <c r="F11" s="118">
        <f t="shared" si="0"/>
        <v>0</v>
      </c>
      <c r="G11" s="125"/>
      <c r="H11" s="125"/>
      <c r="I11" s="125"/>
      <c r="J11" s="125"/>
      <c r="K11" s="125"/>
      <c r="L11" s="125"/>
      <c r="M11" s="125"/>
      <c r="N11" s="125"/>
      <c r="O11" s="125"/>
      <c r="P11" s="125"/>
      <c r="Q11" s="125"/>
      <c r="R11" s="125"/>
      <c r="S11" s="125"/>
      <c r="T11" s="125"/>
      <c r="U11" s="125"/>
      <c r="V11" s="125"/>
    </row>
    <row r="12" spans="1:22" ht="12">
      <c r="A12" s="137"/>
      <c r="B12" s="197" t="s">
        <v>5654</v>
      </c>
      <c r="C12" s="137"/>
      <c r="D12" s="151">
        <v>0</v>
      </c>
      <c r="E12" s="117"/>
      <c r="F12" s="118"/>
      <c r="G12" s="125"/>
      <c r="H12" s="125"/>
      <c r="I12" s="125"/>
      <c r="J12" s="125"/>
      <c r="K12" s="125"/>
      <c r="L12" s="125"/>
      <c r="M12" s="125"/>
      <c r="N12" s="125"/>
      <c r="O12" s="125"/>
      <c r="P12" s="125"/>
      <c r="Q12" s="125"/>
      <c r="R12" s="125"/>
      <c r="S12" s="125"/>
      <c r="T12" s="125"/>
      <c r="U12" s="125"/>
      <c r="V12" s="125"/>
    </row>
    <row r="13" spans="1:22" ht="12">
      <c r="A13" s="137">
        <v>9</v>
      </c>
      <c r="B13" s="92" t="s">
        <v>5655</v>
      </c>
      <c r="C13" s="198" t="s">
        <v>5172</v>
      </c>
      <c r="D13" s="151">
        <v>2</v>
      </c>
      <c r="E13" s="117"/>
      <c r="F13" s="118">
        <f t="shared" si="0"/>
        <v>0</v>
      </c>
      <c r="G13" s="125"/>
      <c r="H13" s="125"/>
      <c r="I13" s="125"/>
      <c r="J13" s="125"/>
      <c r="K13" s="125"/>
      <c r="L13" s="125"/>
      <c r="M13" s="125"/>
      <c r="N13" s="125"/>
      <c r="O13" s="125"/>
      <c r="P13" s="125"/>
      <c r="Q13" s="125"/>
      <c r="R13" s="125"/>
      <c r="S13" s="125"/>
      <c r="T13" s="125"/>
      <c r="U13" s="125"/>
      <c r="V13" s="125"/>
    </row>
    <row r="14" spans="1:22" ht="24">
      <c r="A14" s="137">
        <v>10</v>
      </c>
      <c r="B14" s="92" t="s">
        <v>5656</v>
      </c>
      <c r="C14" s="137" t="s">
        <v>5172</v>
      </c>
      <c r="D14" s="151">
        <v>2</v>
      </c>
      <c r="E14" s="117"/>
      <c r="F14" s="118">
        <f t="shared" si="0"/>
        <v>0</v>
      </c>
      <c r="G14" s="125"/>
      <c r="H14" s="125"/>
      <c r="I14" s="125"/>
      <c r="J14" s="125"/>
      <c r="K14" s="125"/>
      <c r="L14" s="125"/>
      <c r="M14" s="125"/>
      <c r="N14" s="125"/>
      <c r="O14" s="125"/>
      <c r="P14" s="125"/>
      <c r="Q14" s="125"/>
      <c r="R14" s="125"/>
      <c r="S14" s="125"/>
      <c r="T14" s="125"/>
      <c r="U14" s="125"/>
      <c r="V14" s="125"/>
    </row>
    <row r="15" spans="1:22" ht="12">
      <c r="A15" s="137">
        <v>11</v>
      </c>
      <c r="B15" s="92" t="s">
        <v>5657</v>
      </c>
      <c r="C15" s="137" t="s">
        <v>5172</v>
      </c>
      <c r="D15" s="151">
        <v>2</v>
      </c>
      <c r="E15" s="117"/>
      <c r="F15" s="118">
        <f t="shared" si="0"/>
        <v>0</v>
      </c>
      <c r="G15" s="125"/>
      <c r="H15" s="125"/>
      <c r="I15" s="125"/>
      <c r="J15" s="125"/>
      <c r="K15" s="125"/>
      <c r="L15" s="125"/>
      <c r="M15" s="125"/>
      <c r="N15" s="125"/>
      <c r="O15" s="125"/>
      <c r="P15" s="125"/>
      <c r="Q15" s="125"/>
      <c r="R15" s="125"/>
      <c r="S15" s="125"/>
      <c r="T15" s="125"/>
      <c r="U15" s="125"/>
      <c r="V15" s="125"/>
    </row>
    <row r="16" spans="1:22" ht="12">
      <c r="A16" s="137">
        <v>12</v>
      </c>
      <c r="B16" s="92" t="s">
        <v>5658</v>
      </c>
      <c r="C16" s="137" t="s">
        <v>5172</v>
      </c>
      <c r="D16" s="151">
        <v>2</v>
      </c>
      <c r="E16" s="117"/>
      <c r="F16" s="118">
        <f t="shared" si="0"/>
        <v>0</v>
      </c>
      <c r="G16" s="125"/>
      <c r="H16" s="125"/>
      <c r="I16" s="125"/>
      <c r="J16" s="125"/>
      <c r="K16" s="125"/>
      <c r="L16" s="125"/>
      <c r="M16" s="125"/>
      <c r="N16" s="125"/>
      <c r="O16" s="125"/>
      <c r="P16" s="125"/>
      <c r="Q16" s="125"/>
      <c r="R16" s="125"/>
      <c r="S16" s="125"/>
      <c r="T16" s="125"/>
      <c r="U16" s="125"/>
      <c r="V16" s="125"/>
    </row>
    <row r="17" spans="1:22" ht="12">
      <c r="A17" s="137">
        <v>13</v>
      </c>
      <c r="B17" s="92" t="s">
        <v>5659</v>
      </c>
      <c r="C17" s="137" t="s">
        <v>5172</v>
      </c>
      <c r="D17" s="151">
        <v>30</v>
      </c>
      <c r="E17" s="117"/>
      <c r="F17" s="118">
        <f t="shared" si="0"/>
        <v>0</v>
      </c>
      <c r="G17" s="125"/>
      <c r="H17" s="125"/>
      <c r="I17" s="125"/>
      <c r="J17" s="125"/>
      <c r="K17" s="125"/>
      <c r="L17" s="125"/>
      <c r="M17" s="125"/>
      <c r="N17" s="125"/>
      <c r="O17" s="125"/>
      <c r="P17" s="125"/>
      <c r="Q17" s="125"/>
      <c r="R17" s="125"/>
      <c r="S17" s="125"/>
      <c r="T17" s="125"/>
      <c r="U17" s="125"/>
      <c r="V17" s="125"/>
    </row>
    <row r="18" spans="1:22" ht="24">
      <c r="A18" s="137">
        <v>14</v>
      </c>
      <c r="B18" s="92" t="s">
        <v>5660</v>
      </c>
      <c r="C18" s="137" t="s">
        <v>5172</v>
      </c>
      <c r="D18" s="151">
        <v>30</v>
      </c>
      <c r="E18" s="117"/>
      <c r="F18" s="118">
        <f t="shared" si="0"/>
        <v>0</v>
      </c>
      <c r="G18" s="125"/>
      <c r="H18" s="125"/>
      <c r="I18" s="125"/>
      <c r="J18" s="125"/>
      <c r="K18" s="125"/>
      <c r="L18" s="125"/>
      <c r="M18" s="125"/>
      <c r="N18" s="125"/>
      <c r="O18" s="125"/>
      <c r="P18" s="125"/>
      <c r="Q18" s="125"/>
      <c r="R18" s="125"/>
      <c r="S18" s="125"/>
      <c r="T18" s="125"/>
      <c r="U18" s="125"/>
      <c r="V18" s="125"/>
    </row>
    <row r="19" spans="1:22" ht="12">
      <c r="A19" s="137">
        <v>15</v>
      </c>
      <c r="B19" s="92" t="s">
        <v>5658</v>
      </c>
      <c r="C19" s="137" t="s">
        <v>5172</v>
      </c>
      <c r="D19" s="151">
        <v>30</v>
      </c>
      <c r="E19" s="117"/>
      <c r="F19" s="118">
        <f t="shared" si="0"/>
        <v>0</v>
      </c>
      <c r="G19" s="125"/>
      <c r="H19" s="125"/>
      <c r="I19" s="125"/>
      <c r="J19" s="125"/>
      <c r="K19" s="125"/>
      <c r="L19" s="125"/>
      <c r="M19" s="125"/>
      <c r="N19" s="125"/>
      <c r="O19" s="125"/>
      <c r="P19" s="125"/>
      <c r="Q19" s="125"/>
      <c r="R19" s="125"/>
      <c r="S19" s="125"/>
      <c r="T19" s="125"/>
      <c r="U19" s="125"/>
      <c r="V19" s="125"/>
    </row>
    <row r="20" spans="1:22" ht="12">
      <c r="A20" s="137">
        <v>16</v>
      </c>
      <c r="B20" s="92" t="s">
        <v>5661</v>
      </c>
      <c r="C20" s="137" t="s">
        <v>5172</v>
      </c>
      <c r="D20" s="151">
        <v>30</v>
      </c>
      <c r="E20" s="117"/>
      <c r="F20" s="118">
        <f t="shared" si="0"/>
        <v>0</v>
      </c>
      <c r="G20" s="125"/>
      <c r="H20" s="125"/>
      <c r="I20" s="125"/>
      <c r="J20" s="125"/>
      <c r="K20" s="125"/>
      <c r="L20" s="125"/>
      <c r="M20" s="125"/>
      <c r="N20" s="125"/>
      <c r="O20" s="125"/>
      <c r="P20" s="125"/>
      <c r="Q20" s="125"/>
      <c r="R20" s="125"/>
      <c r="S20" s="125"/>
      <c r="T20" s="125"/>
      <c r="U20" s="125"/>
      <c r="V20" s="125"/>
    </row>
    <row r="21" spans="1:22" ht="12">
      <c r="A21" s="137">
        <v>17</v>
      </c>
      <c r="B21" s="92" t="s">
        <v>5662</v>
      </c>
      <c r="C21" s="137" t="s">
        <v>5172</v>
      </c>
      <c r="D21" s="151">
        <v>4</v>
      </c>
      <c r="E21" s="117"/>
      <c r="F21" s="118">
        <f t="shared" si="0"/>
        <v>0</v>
      </c>
      <c r="G21" s="125"/>
      <c r="H21" s="125"/>
      <c r="I21" s="125"/>
      <c r="J21" s="125"/>
      <c r="K21" s="125"/>
      <c r="L21" s="125"/>
      <c r="M21" s="125"/>
      <c r="N21" s="125"/>
      <c r="O21" s="125"/>
      <c r="P21" s="125"/>
      <c r="Q21" s="125"/>
      <c r="R21" s="125"/>
      <c r="S21" s="125"/>
      <c r="T21" s="125"/>
      <c r="U21" s="125"/>
      <c r="V21" s="125"/>
    </row>
    <row r="22" spans="1:22" ht="12">
      <c r="A22" s="137"/>
      <c r="B22" s="197" t="s">
        <v>5663</v>
      </c>
      <c r="C22" s="137"/>
      <c r="D22" s="151">
        <v>0</v>
      </c>
      <c r="E22" s="117"/>
      <c r="F22" s="118"/>
      <c r="G22" s="125"/>
      <c r="H22" s="125"/>
      <c r="I22" s="125"/>
      <c r="J22" s="125"/>
      <c r="K22" s="125"/>
      <c r="L22" s="125"/>
      <c r="M22" s="125"/>
      <c r="N22" s="125"/>
      <c r="O22" s="125"/>
      <c r="P22" s="125"/>
      <c r="Q22" s="125"/>
      <c r="R22" s="125"/>
      <c r="S22" s="125"/>
      <c r="T22" s="125"/>
      <c r="U22" s="125"/>
      <c r="V22" s="125"/>
    </row>
    <row r="23" spans="1:22" ht="12">
      <c r="A23" s="137">
        <v>18</v>
      </c>
      <c r="B23" s="92" t="s">
        <v>5664</v>
      </c>
      <c r="C23" s="137" t="s">
        <v>5172</v>
      </c>
      <c r="D23" s="151">
        <v>16</v>
      </c>
      <c r="E23" s="117"/>
      <c r="F23" s="118">
        <f t="shared" si="0"/>
        <v>0</v>
      </c>
      <c r="G23" s="125"/>
      <c r="H23" s="125"/>
      <c r="I23" s="125"/>
      <c r="J23" s="125"/>
      <c r="K23" s="125"/>
      <c r="L23" s="125"/>
      <c r="M23" s="125"/>
      <c r="N23" s="125"/>
      <c r="O23" s="125"/>
      <c r="P23" s="125"/>
      <c r="Q23" s="125"/>
      <c r="R23" s="125"/>
      <c r="S23" s="125"/>
      <c r="T23" s="125"/>
      <c r="U23" s="125"/>
      <c r="V23" s="125"/>
    </row>
    <row r="24" spans="1:22" ht="24">
      <c r="A24" s="137">
        <v>19</v>
      </c>
      <c r="B24" s="92" t="s">
        <v>5665</v>
      </c>
      <c r="C24" s="137" t="s">
        <v>5172</v>
      </c>
      <c r="D24" s="151">
        <v>16</v>
      </c>
      <c r="E24" s="117"/>
      <c r="F24" s="118">
        <f t="shared" si="0"/>
        <v>0</v>
      </c>
      <c r="G24" s="125"/>
      <c r="H24" s="125"/>
      <c r="I24" s="125"/>
      <c r="J24" s="125"/>
      <c r="K24" s="125"/>
      <c r="L24" s="125"/>
      <c r="M24" s="125"/>
      <c r="N24" s="125"/>
      <c r="O24" s="125"/>
      <c r="P24" s="125"/>
      <c r="Q24" s="125"/>
      <c r="R24" s="125"/>
      <c r="S24" s="125"/>
      <c r="T24" s="125"/>
      <c r="U24" s="125"/>
      <c r="V24" s="125"/>
    </row>
    <row r="25" spans="1:22" ht="12">
      <c r="A25" s="137">
        <v>20</v>
      </c>
      <c r="B25" s="92" t="s">
        <v>5666</v>
      </c>
      <c r="C25" s="137" t="s">
        <v>5172</v>
      </c>
      <c r="D25" s="151">
        <v>16</v>
      </c>
      <c r="E25" s="117"/>
      <c r="F25" s="118">
        <f t="shared" si="0"/>
        <v>0</v>
      </c>
      <c r="G25" s="125"/>
      <c r="H25" s="125"/>
      <c r="I25" s="125"/>
      <c r="J25" s="125"/>
      <c r="K25" s="125"/>
      <c r="L25" s="125"/>
      <c r="M25" s="125"/>
      <c r="N25" s="125"/>
      <c r="O25" s="125"/>
      <c r="P25" s="125"/>
      <c r="Q25" s="125"/>
      <c r="R25" s="125"/>
      <c r="S25" s="125"/>
      <c r="T25" s="125"/>
      <c r="U25" s="125"/>
      <c r="V25" s="125"/>
    </row>
    <row r="26" spans="1:22" ht="12">
      <c r="A26" s="137">
        <v>21</v>
      </c>
      <c r="B26" s="92" t="s">
        <v>5667</v>
      </c>
      <c r="C26" s="137" t="s">
        <v>5172</v>
      </c>
      <c r="D26" s="151">
        <v>16</v>
      </c>
      <c r="E26" s="117"/>
      <c r="F26" s="118">
        <f t="shared" si="0"/>
        <v>0</v>
      </c>
      <c r="G26" s="125"/>
      <c r="H26" s="125"/>
      <c r="I26" s="125"/>
      <c r="J26" s="125"/>
      <c r="K26" s="125"/>
      <c r="L26" s="125"/>
      <c r="M26" s="125"/>
      <c r="N26" s="125"/>
      <c r="O26" s="125"/>
      <c r="P26" s="125"/>
      <c r="Q26" s="125"/>
      <c r="R26" s="125"/>
      <c r="S26" s="125"/>
      <c r="T26" s="125"/>
      <c r="U26" s="125"/>
      <c r="V26" s="125"/>
    </row>
    <row r="27" spans="1:22" ht="12">
      <c r="A27" s="137">
        <v>22</v>
      </c>
      <c r="B27" s="92" t="s">
        <v>5668</v>
      </c>
      <c r="C27" s="137" t="s">
        <v>5172</v>
      </c>
      <c r="D27" s="151">
        <v>16</v>
      </c>
      <c r="E27" s="117"/>
      <c r="F27" s="118">
        <f t="shared" si="0"/>
        <v>0</v>
      </c>
      <c r="G27" s="125"/>
      <c r="H27" s="125"/>
      <c r="I27" s="125"/>
      <c r="J27" s="125"/>
      <c r="K27" s="125"/>
      <c r="L27" s="125"/>
      <c r="M27" s="125"/>
      <c r="N27" s="125"/>
      <c r="O27" s="125"/>
      <c r="P27" s="125"/>
      <c r="Q27" s="125"/>
      <c r="R27" s="125"/>
      <c r="S27" s="125"/>
      <c r="T27" s="125"/>
      <c r="U27" s="125"/>
      <c r="V27" s="125"/>
    </row>
    <row r="28" spans="1:22" ht="12">
      <c r="A28" s="137"/>
      <c r="B28" s="197" t="s">
        <v>5669</v>
      </c>
      <c r="C28" s="137"/>
      <c r="D28" s="151">
        <v>0</v>
      </c>
      <c r="E28" s="117"/>
      <c r="F28" s="118"/>
      <c r="G28" s="125"/>
      <c r="H28" s="125"/>
      <c r="I28" s="125"/>
      <c r="J28" s="125"/>
      <c r="K28" s="125"/>
      <c r="L28" s="125"/>
      <c r="M28" s="125"/>
      <c r="N28" s="125"/>
      <c r="O28" s="125"/>
      <c r="P28" s="125"/>
      <c r="Q28" s="125"/>
      <c r="R28" s="125"/>
      <c r="S28" s="125"/>
      <c r="T28" s="125"/>
      <c r="U28" s="125"/>
      <c r="V28" s="125"/>
    </row>
    <row r="29" spans="1:22" ht="12">
      <c r="A29" s="137">
        <v>23</v>
      </c>
      <c r="B29" s="199" t="s">
        <v>5670</v>
      </c>
      <c r="C29" s="137" t="s">
        <v>5172</v>
      </c>
      <c r="D29" s="151">
        <v>38</v>
      </c>
      <c r="E29" s="117"/>
      <c r="F29" s="118">
        <f t="shared" si="0"/>
        <v>0</v>
      </c>
      <c r="G29" s="125"/>
      <c r="H29" s="125"/>
      <c r="I29" s="125"/>
      <c r="J29" s="125"/>
      <c r="K29" s="125"/>
      <c r="L29" s="125"/>
      <c r="M29" s="125"/>
      <c r="N29" s="125"/>
      <c r="O29" s="125"/>
      <c r="P29" s="125"/>
      <c r="Q29" s="125"/>
      <c r="R29" s="125"/>
      <c r="S29" s="125"/>
      <c r="T29" s="125"/>
      <c r="U29" s="125"/>
      <c r="V29" s="125"/>
    </row>
    <row r="30" spans="1:22" ht="12">
      <c r="A30" s="137">
        <v>24</v>
      </c>
      <c r="B30" s="199" t="s">
        <v>5671</v>
      </c>
      <c r="C30" s="137" t="s">
        <v>5172</v>
      </c>
      <c r="D30" s="151">
        <v>38</v>
      </c>
      <c r="E30" s="117"/>
      <c r="F30" s="118">
        <f t="shared" si="0"/>
        <v>0</v>
      </c>
      <c r="G30" s="125"/>
      <c r="H30" s="125"/>
      <c r="I30" s="125"/>
      <c r="J30" s="125"/>
      <c r="K30" s="125"/>
      <c r="L30" s="125"/>
      <c r="M30" s="125"/>
      <c r="N30" s="125"/>
      <c r="O30" s="125"/>
      <c r="P30" s="125"/>
      <c r="Q30" s="125"/>
      <c r="R30" s="125"/>
      <c r="S30" s="125"/>
      <c r="T30" s="125"/>
      <c r="U30" s="125"/>
      <c r="V30" s="125"/>
    </row>
    <row r="31" spans="1:22" ht="24">
      <c r="A31" s="137">
        <v>25</v>
      </c>
      <c r="B31" s="199" t="s">
        <v>5672</v>
      </c>
      <c r="C31" s="137" t="s">
        <v>5172</v>
      </c>
      <c r="D31" s="151">
        <v>38</v>
      </c>
      <c r="E31" s="117"/>
      <c r="F31" s="118">
        <f t="shared" si="0"/>
        <v>0</v>
      </c>
      <c r="G31" s="125"/>
      <c r="H31" s="125"/>
      <c r="I31" s="125"/>
      <c r="J31" s="125"/>
      <c r="K31" s="125"/>
      <c r="L31" s="125"/>
      <c r="M31" s="125"/>
      <c r="N31" s="125"/>
      <c r="O31" s="125"/>
      <c r="P31" s="125"/>
      <c r="Q31" s="125"/>
      <c r="R31" s="125"/>
      <c r="S31" s="125"/>
      <c r="T31" s="125"/>
      <c r="U31" s="125"/>
      <c r="V31" s="125"/>
    </row>
    <row r="32" spans="1:22" ht="24">
      <c r="A32" s="137">
        <v>26</v>
      </c>
      <c r="B32" s="199" t="s">
        <v>5460</v>
      </c>
      <c r="C32" s="137" t="s">
        <v>5172</v>
      </c>
      <c r="D32" s="151">
        <v>38</v>
      </c>
      <c r="E32" s="117"/>
      <c r="F32" s="118">
        <f t="shared" si="0"/>
        <v>0</v>
      </c>
      <c r="G32" s="125"/>
      <c r="H32" s="125"/>
      <c r="I32" s="125"/>
      <c r="J32" s="125"/>
      <c r="K32" s="125"/>
      <c r="L32" s="125"/>
      <c r="M32" s="125"/>
      <c r="N32" s="125"/>
      <c r="O32" s="125"/>
      <c r="P32" s="125"/>
      <c r="Q32" s="125"/>
      <c r="R32" s="125"/>
      <c r="S32" s="125"/>
      <c r="T32" s="125"/>
      <c r="U32" s="125"/>
      <c r="V32" s="125"/>
    </row>
    <row r="33" spans="1:22" ht="12">
      <c r="A33" s="137">
        <v>27</v>
      </c>
      <c r="B33" s="199" t="s">
        <v>5673</v>
      </c>
      <c r="C33" s="137" t="s">
        <v>5172</v>
      </c>
      <c r="D33" s="151">
        <v>38</v>
      </c>
      <c r="E33" s="117"/>
      <c r="F33" s="118">
        <f t="shared" si="0"/>
        <v>0</v>
      </c>
      <c r="G33" s="125"/>
      <c r="H33" s="125"/>
      <c r="I33" s="125"/>
      <c r="J33" s="125"/>
      <c r="K33" s="125"/>
      <c r="L33" s="125"/>
      <c r="M33" s="125"/>
      <c r="N33" s="125"/>
      <c r="O33" s="125"/>
      <c r="P33" s="125"/>
      <c r="Q33" s="125"/>
      <c r="R33" s="125"/>
      <c r="S33" s="125"/>
      <c r="T33" s="125"/>
      <c r="U33" s="125"/>
      <c r="V33" s="125"/>
    </row>
    <row r="34" spans="1:22" ht="12">
      <c r="A34" s="137">
        <v>28</v>
      </c>
      <c r="B34" s="199" t="s">
        <v>5674</v>
      </c>
      <c r="C34" s="137" t="s">
        <v>5172</v>
      </c>
      <c r="D34" s="151">
        <v>38</v>
      </c>
      <c r="E34" s="117"/>
      <c r="F34" s="118">
        <f t="shared" si="0"/>
        <v>0</v>
      </c>
      <c r="G34" s="125"/>
      <c r="H34" s="125"/>
      <c r="I34" s="125"/>
      <c r="J34" s="125"/>
      <c r="K34" s="125"/>
      <c r="L34" s="125"/>
      <c r="M34" s="125"/>
      <c r="N34" s="125"/>
      <c r="O34" s="125"/>
      <c r="P34" s="125"/>
      <c r="Q34" s="125"/>
      <c r="R34" s="125"/>
      <c r="S34" s="125"/>
      <c r="T34" s="125"/>
      <c r="U34" s="125"/>
      <c r="V34" s="125"/>
    </row>
    <row r="35" spans="1:22" ht="12">
      <c r="A35" s="137">
        <v>29</v>
      </c>
      <c r="B35" s="199" t="s">
        <v>5675</v>
      </c>
      <c r="C35" s="137" t="s">
        <v>5172</v>
      </c>
      <c r="D35" s="151">
        <v>38</v>
      </c>
      <c r="E35" s="117"/>
      <c r="F35" s="118">
        <f t="shared" si="0"/>
        <v>0</v>
      </c>
      <c r="G35" s="125"/>
      <c r="H35" s="125"/>
      <c r="I35" s="125"/>
      <c r="J35" s="125"/>
      <c r="K35" s="125"/>
      <c r="L35" s="125"/>
      <c r="M35" s="125"/>
      <c r="N35" s="125"/>
      <c r="O35" s="125"/>
      <c r="P35" s="125"/>
      <c r="Q35" s="125"/>
      <c r="R35" s="125"/>
      <c r="S35" s="125"/>
      <c r="T35" s="125"/>
      <c r="U35" s="125"/>
      <c r="V35" s="125"/>
    </row>
    <row r="36" spans="1:22" ht="12">
      <c r="A36" s="137">
        <v>30</v>
      </c>
      <c r="B36" s="199" t="s">
        <v>5676</v>
      </c>
      <c r="C36" s="137" t="s">
        <v>5172</v>
      </c>
      <c r="D36" s="151">
        <v>28</v>
      </c>
      <c r="E36" s="117"/>
      <c r="F36" s="118">
        <f t="shared" si="0"/>
        <v>0</v>
      </c>
      <c r="G36" s="125"/>
      <c r="H36" s="125"/>
      <c r="I36" s="125"/>
      <c r="J36" s="125"/>
      <c r="K36" s="125"/>
      <c r="L36" s="125"/>
      <c r="M36" s="125"/>
      <c r="N36" s="125"/>
      <c r="O36" s="125"/>
      <c r="P36" s="125"/>
      <c r="Q36" s="125"/>
      <c r="R36" s="125"/>
      <c r="S36" s="125"/>
      <c r="T36" s="125"/>
      <c r="U36" s="125"/>
      <c r="V36" s="125"/>
    </row>
    <row r="37" spans="1:22" ht="36">
      <c r="A37" s="137">
        <v>31</v>
      </c>
      <c r="B37" s="199" t="s">
        <v>5677</v>
      </c>
      <c r="C37" s="137" t="s">
        <v>5468</v>
      </c>
      <c r="D37" s="151">
        <v>1</v>
      </c>
      <c r="E37" s="117"/>
      <c r="F37" s="118">
        <f t="shared" si="0"/>
        <v>0</v>
      </c>
      <c r="G37" s="125"/>
      <c r="H37" s="125"/>
      <c r="I37" s="125"/>
      <c r="J37" s="125"/>
      <c r="K37" s="125"/>
      <c r="L37" s="125"/>
      <c r="M37" s="125"/>
      <c r="N37" s="125"/>
      <c r="O37" s="125"/>
      <c r="P37" s="125"/>
      <c r="Q37" s="125"/>
      <c r="R37" s="125"/>
      <c r="S37" s="125"/>
      <c r="T37" s="125"/>
      <c r="U37" s="125"/>
      <c r="V37" s="125"/>
    </row>
    <row r="38" spans="1:22" ht="12">
      <c r="A38" s="125"/>
      <c r="B38" s="125"/>
      <c r="C38" s="125"/>
      <c r="D38" s="125"/>
      <c r="E38" s="170" t="s">
        <v>4362</v>
      </c>
      <c r="F38" s="171">
        <f>SUM(F3:F37)</f>
        <v>0</v>
      </c>
      <c r="G38" s="125"/>
      <c r="H38" s="125"/>
      <c r="I38" s="125"/>
      <c r="J38" s="125"/>
      <c r="K38" s="125"/>
      <c r="L38" s="125"/>
      <c r="M38" s="125"/>
      <c r="N38" s="125"/>
      <c r="O38" s="125"/>
      <c r="P38" s="125"/>
      <c r="Q38" s="125"/>
      <c r="R38" s="125"/>
      <c r="S38" s="125"/>
      <c r="T38" s="125"/>
      <c r="U38" s="125"/>
      <c r="V38" s="125"/>
    </row>
    <row r="39" spans="1:22" ht="12">
      <c r="A39" s="125"/>
      <c r="B39" s="125"/>
      <c r="C39" s="125"/>
      <c r="D39" s="125"/>
      <c r="E39" s="170" t="s">
        <v>4363</v>
      </c>
      <c r="F39" s="171">
        <f>F38*19%</f>
        <v>0</v>
      </c>
      <c r="G39" s="125"/>
      <c r="H39" s="125"/>
      <c r="I39" s="125"/>
      <c r="J39" s="125"/>
      <c r="K39" s="125"/>
      <c r="L39" s="125"/>
      <c r="M39" s="125"/>
      <c r="N39" s="125"/>
      <c r="O39" s="125"/>
      <c r="P39" s="125"/>
      <c r="Q39" s="125"/>
      <c r="R39" s="125"/>
      <c r="S39" s="125"/>
      <c r="T39" s="125"/>
      <c r="U39" s="125"/>
      <c r="V39" s="125"/>
    </row>
    <row r="40" spans="1:22" ht="12">
      <c r="A40" s="125"/>
      <c r="B40" s="125"/>
      <c r="C40" s="125"/>
      <c r="D40" s="125"/>
      <c r="E40" s="170" t="s">
        <v>4364</v>
      </c>
      <c r="F40" s="171">
        <f>F38+F39</f>
        <v>0</v>
      </c>
      <c r="G40" s="125"/>
      <c r="H40" s="125"/>
      <c r="I40" s="125"/>
      <c r="J40" s="125"/>
      <c r="K40" s="125"/>
      <c r="L40" s="125"/>
      <c r="M40" s="125"/>
      <c r="N40" s="125"/>
      <c r="O40" s="125"/>
      <c r="P40" s="125"/>
      <c r="Q40" s="125"/>
      <c r="R40" s="125"/>
      <c r="S40" s="125"/>
      <c r="T40" s="125"/>
      <c r="U40" s="125"/>
      <c r="V40" s="125"/>
    </row>
    <row r="41" spans="1:22" ht="12">
      <c r="A41" s="125"/>
      <c r="B41" s="125"/>
      <c r="C41" s="125"/>
      <c r="D41" s="125"/>
      <c r="E41" s="125"/>
      <c r="F41" s="125"/>
      <c r="G41" s="125"/>
      <c r="H41" s="125"/>
      <c r="I41" s="125"/>
      <c r="J41" s="125"/>
      <c r="K41" s="125"/>
      <c r="L41" s="125"/>
      <c r="M41" s="125"/>
      <c r="N41" s="125"/>
      <c r="O41" s="125"/>
      <c r="P41" s="125"/>
      <c r="Q41" s="125"/>
      <c r="R41" s="125"/>
      <c r="S41" s="125"/>
      <c r="T41" s="125"/>
      <c r="U41" s="125"/>
      <c r="V41" s="125"/>
    </row>
    <row r="42" spans="1:22" ht="12">
      <c r="A42" s="125"/>
      <c r="B42" s="125"/>
      <c r="C42" s="125"/>
      <c r="D42" s="125"/>
      <c r="E42" s="125"/>
      <c r="F42" s="125"/>
      <c r="G42" s="125"/>
      <c r="H42" s="125"/>
      <c r="I42" s="125"/>
      <c r="J42" s="125"/>
      <c r="K42" s="125"/>
      <c r="L42" s="125"/>
      <c r="M42" s="125"/>
      <c r="N42" s="125"/>
      <c r="O42" s="125"/>
      <c r="P42" s="125"/>
      <c r="Q42" s="125"/>
      <c r="R42" s="125"/>
      <c r="S42" s="125"/>
      <c r="T42" s="125"/>
      <c r="U42" s="125"/>
      <c r="V42" s="125"/>
    </row>
    <row r="43" spans="1:22" ht="12">
      <c r="A43" s="125"/>
      <c r="B43" s="125"/>
      <c r="C43" s="125"/>
      <c r="D43" s="125"/>
      <c r="E43" s="125"/>
      <c r="F43" s="125"/>
      <c r="G43" s="125"/>
      <c r="H43" s="125"/>
      <c r="I43" s="125"/>
      <c r="J43" s="125"/>
      <c r="K43" s="125"/>
      <c r="L43" s="125"/>
      <c r="M43" s="125"/>
      <c r="N43" s="125"/>
      <c r="O43" s="125"/>
      <c r="P43" s="125"/>
      <c r="Q43" s="125"/>
      <c r="R43" s="125"/>
      <c r="S43" s="125"/>
      <c r="T43" s="125"/>
      <c r="U43" s="125"/>
      <c r="V43" s="125"/>
    </row>
    <row r="44" spans="1:22" ht="12">
      <c r="A44" s="125"/>
      <c r="B44" s="125"/>
      <c r="C44" s="125"/>
      <c r="D44" s="125"/>
      <c r="E44" s="125"/>
      <c r="F44" s="125"/>
      <c r="G44" s="125"/>
      <c r="H44" s="125"/>
      <c r="I44" s="125"/>
      <c r="J44" s="125"/>
      <c r="K44" s="125"/>
      <c r="L44" s="125"/>
      <c r="M44" s="125"/>
      <c r="N44" s="125"/>
      <c r="O44" s="125"/>
      <c r="P44" s="125"/>
      <c r="Q44" s="125"/>
      <c r="R44" s="125"/>
      <c r="S44" s="125"/>
      <c r="T44" s="125"/>
      <c r="U44" s="125"/>
      <c r="V44" s="125"/>
    </row>
    <row r="45" spans="1:22" ht="12">
      <c r="A45" s="125"/>
      <c r="B45" s="125"/>
      <c r="C45" s="125"/>
      <c r="D45" s="125"/>
      <c r="E45" s="125"/>
      <c r="F45" s="125"/>
      <c r="G45" s="125"/>
      <c r="H45" s="125"/>
      <c r="I45" s="125"/>
      <c r="J45" s="125"/>
      <c r="K45" s="125"/>
      <c r="L45" s="125"/>
      <c r="M45" s="125"/>
      <c r="N45" s="125"/>
      <c r="O45" s="125"/>
      <c r="P45" s="125"/>
      <c r="Q45" s="125"/>
      <c r="R45" s="125"/>
      <c r="S45" s="125"/>
      <c r="T45" s="125"/>
      <c r="U45" s="125"/>
      <c r="V45" s="125"/>
    </row>
    <row r="46" spans="1:22" ht="12">
      <c r="A46" s="125"/>
      <c r="B46" s="125"/>
      <c r="C46" s="125"/>
      <c r="D46" s="125"/>
      <c r="E46" s="125"/>
      <c r="F46" s="125"/>
      <c r="G46" s="125"/>
      <c r="H46" s="125"/>
      <c r="I46" s="125"/>
      <c r="J46" s="125"/>
      <c r="K46" s="125"/>
      <c r="L46" s="125"/>
      <c r="M46" s="125"/>
      <c r="N46" s="125"/>
      <c r="O46" s="125"/>
      <c r="P46" s="125"/>
      <c r="Q46" s="125"/>
      <c r="R46" s="125"/>
      <c r="S46" s="125"/>
      <c r="T46" s="125"/>
      <c r="U46" s="125"/>
      <c r="V46" s="125"/>
    </row>
    <row r="47" spans="1:22" ht="12">
      <c r="A47" s="125"/>
      <c r="B47" s="125"/>
      <c r="C47" s="125"/>
      <c r="D47" s="125"/>
      <c r="E47" s="125"/>
      <c r="F47" s="125"/>
      <c r="G47" s="125"/>
      <c r="H47" s="125"/>
      <c r="I47" s="125"/>
      <c r="J47" s="125"/>
      <c r="K47" s="125"/>
      <c r="L47" s="125"/>
      <c r="M47" s="125"/>
      <c r="N47" s="125"/>
      <c r="O47" s="125"/>
      <c r="P47" s="125"/>
      <c r="Q47" s="125"/>
      <c r="R47" s="125"/>
      <c r="S47" s="125"/>
      <c r="T47" s="125"/>
      <c r="U47" s="125"/>
      <c r="V47" s="125"/>
    </row>
    <row r="48" spans="1:22" ht="12">
      <c r="A48" s="125"/>
      <c r="B48" s="125"/>
      <c r="C48" s="125"/>
      <c r="D48" s="125"/>
      <c r="E48" s="125"/>
      <c r="F48" s="125"/>
      <c r="G48" s="125"/>
      <c r="H48" s="125"/>
      <c r="I48" s="125"/>
      <c r="J48" s="125"/>
      <c r="K48" s="125"/>
      <c r="L48" s="125"/>
      <c r="M48" s="125"/>
      <c r="N48" s="125"/>
      <c r="O48" s="125"/>
      <c r="P48" s="125"/>
      <c r="Q48" s="125"/>
      <c r="R48" s="125"/>
      <c r="S48" s="125"/>
      <c r="T48" s="125"/>
      <c r="U48" s="125"/>
      <c r="V48" s="125"/>
    </row>
    <row r="49" spans="1:22" ht="12">
      <c r="A49" s="125"/>
      <c r="B49" s="125"/>
      <c r="C49" s="125"/>
      <c r="D49" s="125"/>
      <c r="E49" s="125"/>
      <c r="F49" s="125"/>
      <c r="G49" s="125"/>
      <c r="H49" s="125"/>
      <c r="I49" s="125"/>
      <c r="J49" s="125"/>
      <c r="K49" s="125"/>
      <c r="L49" s="125"/>
      <c r="M49" s="125"/>
      <c r="N49" s="125"/>
      <c r="O49" s="125"/>
      <c r="P49" s="125"/>
      <c r="Q49" s="125"/>
      <c r="R49" s="125"/>
      <c r="S49" s="125"/>
      <c r="T49" s="125"/>
      <c r="U49" s="125"/>
      <c r="V49" s="125"/>
    </row>
    <row r="50" spans="1:22" ht="12">
      <c r="A50" s="125"/>
      <c r="B50" s="125"/>
      <c r="C50" s="125"/>
      <c r="D50" s="125"/>
      <c r="E50" s="125"/>
      <c r="F50" s="125"/>
      <c r="G50" s="125"/>
      <c r="H50" s="125"/>
      <c r="I50" s="125"/>
      <c r="J50" s="125"/>
      <c r="K50" s="125"/>
      <c r="L50" s="125"/>
      <c r="M50" s="125"/>
      <c r="N50" s="125"/>
      <c r="O50" s="125"/>
      <c r="P50" s="125"/>
      <c r="Q50" s="125"/>
      <c r="R50" s="125"/>
      <c r="S50" s="125"/>
      <c r="T50" s="125"/>
      <c r="U50" s="125"/>
      <c r="V50" s="125"/>
    </row>
    <row r="51" spans="1:22" ht="12">
      <c r="A51" s="125"/>
      <c r="B51" s="125"/>
      <c r="C51" s="125"/>
      <c r="D51" s="125"/>
      <c r="E51" s="125"/>
      <c r="F51" s="125"/>
      <c r="G51" s="125"/>
      <c r="H51" s="125"/>
      <c r="I51" s="125"/>
      <c r="J51" s="125"/>
      <c r="K51" s="125"/>
      <c r="L51" s="125"/>
      <c r="M51" s="125"/>
      <c r="N51" s="125"/>
      <c r="O51" s="125"/>
      <c r="P51" s="125"/>
      <c r="Q51" s="125"/>
      <c r="R51" s="125"/>
      <c r="S51" s="125"/>
      <c r="T51" s="125"/>
      <c r="U51" s="125"/>
      <c r="V51" s="125"/>
    </row>
    <row r="52" spans="1:22" ht="12">
      <c r="A52" s="125"/>
      <c r="B52" s="125"/>
      <c r="C52" s="125"/>
      <c r="D52" s="125"/>
      <c r="E52" s="125"/>
      <c r="F52" s="125"/>
      <c r="G52" s="125"/>
      <c r="H52" s="125"/>
      <c r="I52" s="125"/>
      <c r="J52" s="125"/>
      <c r="K52" s="125"/>
      <c r="L52" s="125"/>
      <c r="M52" s="125"/>
      <c r="N52" s="125"/>
      <c r="O52" s="125"/>
      <c r="P52" s="125"/>
      <c r="Q52" s="125"/>
      <c r="R52" s="125"/>
      <c r="S52" s="125"/>
      <c r="T52" s="125"/>
      <c r="U52" s="125"/>
      <c r="V52" s="125"/>
    </row>
    <row r="53" spans="1:22" ht="12">
      <c r="A53" s="125"/>
      <c r="B53" s="125"/>
      <c r="C53" s="125"/>
      <c r="D53" s="125"/>
      <c r="E53" s="125"/>
      <c r="F53" s="125"/>
      <c r="G53" s="125"/>
      <c r="H53" s="125"/>
      <c r="I53" s="125"/>
      <c r="J53" s="125"/>
      <c r="K53" s="125"/>
      <c r="L53" s="125"/>
      <c r="M53" s="125"/>
      <c r="N53" s="125"/>
      <c r="O53" s="125"/>
      <c r="P53" s="125"/>
      <c r="Q53" s="125"/>
      <c r="R53" s="125"/>
      <c r="S53" s="125"/>
      <c r="T53" s="125"/>
      <c r="U53" s="125"/>
      <c r="V53" s="125"/>
    </row>
    <row r="54" spans="1:22" ht="12">
      <c r="A54" s="125"/>
      <c r="B54" s="125"/>
      <c r="C54" s="125"/>
      <c r="D54" s="125"/>
      <c r="E54" s="125"/>
      <c r="F54" s="125"/>
      <c r="G54" s="125"/>
      <c r="H54" s="125"/>
      <c r="I54" s="125"/>
      <c r="J54" s="125"/>
      <c r="K54" s="125"/>
      <c r="L54" s="125"/>
      <c r="M54" s="125"/>
      <c r="N54" s="125"/>
      <c r="O54" s="125"/>
      <c r="P54" s="125"/>
      <c r="Q54" s="125"/>
      <c r="R54" s="125"/>
      <c r="S54" s="125"/>
      <c r="T54" s="125"/>
      <c r="U54" s="125"/>
      <c r="V54" s="125"/>
    </row>
    <row r="55" spans="1:22" ht="12">
      <c r="A55" s="125"/>
      <c r="B55" s="125"/>
      <c r="C55" s="125"/>
      <c r="D55" s="125"/>
      <c r="E55" s="125"/>
      <c r="F55" s="125"/>
      <c r="G55" s="125"/>
      <c r="H55" s="125"/>
      <c r="I55" s="125"/>
      <c r="J55" s="125"/>
      <c r="K55" s="125"/>
      <c r="L55" s="125"/>
      <c r="M55" s="125"/>
      <c r="N55" s="125"/>
      <c r="O55" s="125"/>
      <c r="P55" s="125"/>
      <c r="Q55" s="125"/>
      <c r="R55" s="125"/>
      <c r="S55" s="125"/>
      <c r="T55" s="125"/>
      <c r="U55" s="125"/>
      <c r="V55" s="125"/>
    </row>
    <row r="56" spans="1:22" ht="12">
      <c r="A56" s="125"/>
      <c r="B56" s="125"/>
      <c r="C56" s="125"/>
      <c r="D56" s="125"/>
      <c r="E56" s="125"/>
      <c r="F56" s="125"/>
      <c r="G56" s="125"/>
      <c r="H56" s="125"/>
      <c r="I56" s="125"/>
      <c r="J56" s="125"/>
      <c r="K56" s="125"/>
      <c r="L56" s="125"/>
      <c r="M56" s="125"/>
      <c r="N56" s="125"/>
      <c r="O56" s="125"/>
      <c r="P56" s="125"/>
      <c r="Q56" s="125"/>
      <c r="R56" s="125"/>
      <c r="S56" s="125"/>
      <c r="T56" s="125"/>
      <c r="U56" s="125"/>
      <c r="V56" s="125"/>
    </row>
    <row r="57" spans="1:22" ht="12">
      <c r="A57" s="125"/>
      <c r="B57" s="125"/>
      <c r="C57" s="125"/>
      <c r="D57" s="125"/>
      <c r="E57" s="125"/>
      <c r="F57" s="125"/>
      <c r="G57" s="125"/>
      <c r="H57" s="125"/>
      <c r="I57" s="125"/>
      <c r="J57" s="125"/>
      <c r="K57" s="125"/>
      <c r="L57" s="125"/>
      <c r="M57" s="125"/>
      <c r="N57" s="125"/>
      <c r="O57" s="125"/>
      <c r="P57" s="125"/>
      <c r="Q57" s="125"/>
      <c r="R57" s="125"/>
      <c r="S57" s="125"/>
      <c r="T57" s="125"/>
      <c r="U57" s="125"/>
      <c r="V57" s="125"/>
    </row>
    <row r="58" spans="1:22" ht="12">
      <c r="A58" s="125"/>
      <c r="B58" s="125"/>
      <c r="C58" s="125"/>
      <c r="D58" s="125"/>
      <c r="E58" s="125"/>
      <c r="F58" s="125"/>
      <c r="G58" s="125"/>
      <c r="H58" s="125"/>
      <c r="I58" s="125"/>
      <c r="J58" s="125"/>
      <c r="K58" s="125"/>
      <c r="L58" s="125"/>
      <c r="M58" s="125"/>
      <c r="N58" s="125"/>
      <c r="O58" s="125"/>
      <c r="P58" s="125"/>
      <c r="Q58" s="125"/>
      <c r="R58" s="125"/>
      <c r="S58" s="125"/>
      <c r="T58" s="125"/>
      <c r="U58" s="125"/>
      <c r="V58" s="125"/>
    </row>
    <row r="59" spans="1:22" ht="12">
      <c r="A59" s="125"/>
      <c r="B59" s="125"/>
      <c r="C59" s="125"/>
      <c r="D59" s="125"/>
      <c r="E59" s="125"/>
      <c r="F59" s="125"/>
      <c r="G59" s="125"/>
      <c r="H59" s="125"/>
      <c r="I59" s="125"/>
      <c r="J59" s="125"/>
      <c r="K59" s="125"/>
      <c r="L59" s="125"/>
      <c r="M59" s="125"/>
      <c r="N59" s="125"/>
      <c r="O59" s="125"/>
      <c r="P59" s="125"/>
      <c r="Q59" s="125"/>
      <c r="R59" s="125"/>
      <c r="S59" s="125"/>
      <c r="T59" s="125"/>
      <c r="U59" s="125"/>
      <c r="V59" s="125"/>
    </row>
    <row r="60" spans="1:22" ht="12">
      <c r="A60" s="125"/>
      <c r="B60" s="125"/>
      <c r="C60" s="125"/>
      <c r="D60" s="125"/>
      <c r="E60" s="125"/>
      <c r="F60" s="125"/>
      <c r="G60" s="125"/>
      <c r="H60" s="125"/>
      <c r="I60" s="125"/>
      <c r="J60" s="125"/>
      <c r="K60" s="125"/>
      <c r="L60" s="125"/>
      <c r="M60" s="125"/>
      <c r="N60" s="125"/>
      <c r="O60" s="125"/>
      <c r="P60" s="125"/>
      <c r="Q60" s="125"/>
      <c r="R60" s="125"/>
      <c r="S60" s="125"/>
      <c r="T60" s="125"/>
      <c r="U60" s="125"/>
      <c r="V60" s="125"/>
    </row>
    <row r="61" spans="1:22" ht="12">
      <c r="A61" s="125"/>
      <c r="B61" s="125"/>
      <c r="C61" s="125"/>
      <c r="D61" s="125"/>
      <c r="E61" s="125"/>
      <c r="F61" s="125"/>
      <c r="G61" s="125"/>
      <c r="H61" s="125"/>
      <c r="I61" s="125"/>
      <c r="J61" s="125"/>
      <c r="K61" s="125"/>
      <c r="L61" s="125"/>
      <c r="M61" s="125"/>
      <c r="N61" s="125"/>
      <c r="O61" s="125"/>
      <c r="P61" s="125"/>
      <c r="Q61" s="125"/>
      <c r="R61" s="125"/>
      <c r="S61" s="125"/>
      <c r="T61" s="125"/>
      <c r="U61" s="125"/>
      <c r="V61" s="125"/>
    </row>
    <row r="62" spans="1:22" ht="12">
      <c r="A62" s="125"/>
      <c r="B62" s="125"/>
      <c r="C62" s="125"/>
      <c r="D62" s="125"/>
      <c r="E62" s="125"/>
      <c r="F62" s="125"/>
      <c r="G62" s="125"/>
      <c r="H62" s="125"/>
      <c r="I62" s="125"/>
      <c r="J62" s="125"/>
      <c r="K62" s="125"/>
      <c r="L62" s="125"/>
      <c r="M62" s="125"/>
      <c r="N62" s="125"/>
      <c r="O62" s="125"/>
      <c r="P62" s="125"/>
      <c r="Q62" s="125"/>
      <c r="R62" s="125"/>
      <c r="S62" s="125"/>
      <c r="T62" s="125"/>
      <c r="U62" s="125"/>
      <c r="V62" s="125"/>
    </row>
    <row r="63" spans="1:22" ht="12">
      <c r="A63" s="125"/>
      <c r="B63" s="125"/>
      <c r="C63" s="125"/>
      <c r="D63" s="125"/>
      <c r="E63" s="125"/>
      <c r="F63" s="125"/>
      <c r="G63" s="125"/>
      <c r="H63" s="125"/>
      <c r="I63" s="125"/>
      <c r="J63" s="125"/>
      <c r="K63" s="125"/>
      <c r="L63" s="125"/>
      <c r="M63" s="125"/>
      <c r="N63" s="125"/>
      <c r="O63" s="125"/>
      <c r="P63" s="125"/>
      <c r="Q63" s="125"/>
      <c r="R63" s="125"/>
      <c r="S63" s="125"/>
      <c r="T63" s="125"/>
      <c r="U63" s="125"/>
      <c r="V63" s="125"/>
    </row>
    <row r="64" spans="1:22" ht="12">
      <c r="A64" s="125"/>
      <c r="B64" s="125"/>
      <c r="C64" s="125"/>
      <c r="D64" s="125"/>
      <c r="E64" s="125"/>
      <c r="F64" s="125"/>
      <c r="G64" s="125"/>
      <c r="H64" s="125"/>
      <c r="I64" s="125"/>
      <c r="J64" s="125"/>
      <c r="K64" s="125"/>
      <c r="L64" s="125"/>
      <c r="M64" s="125"/>
      <c r="N64" s="125"/>
      <c r="O64" s="125"/>
      <c r="P64" s="125"/>
      <c r="Q64" s="125"/>
      <c r="R64" s="125"/>
      <c r="S64" s="125"/>
      <c r="T64" s="125"/>
      <c r="U64" s="125"/>
      <c r="V64" s="125"/>
    </row>
    <row r="65" spans="1:22" ht="12">
      <c r="A65" s="125"/>
      <c r="B65" s="125"/>
      <c r="C65" s="125"/>
      <c r="D65" s="125"/>
      <c r="E65" s="125"/>
      <c r="F65" s="125"/>
      <c r="G65" s="125"/>
      <c r="H65" s="125"/>
      <c r="I65" s="125"/>
      <c r="J65" s="125"/>
      <c r="K65" s="125"/>
      <c r="L65" s="125"/>
      <c r="M65" s="125"/>
      <c r="N65" s="125"/>
      <c r="O65" s="125"/>
      <c r="P65" s="125"/>
      <c r="Q65" s="125"/>
      <c r="R65" s="125"/>
      <c r="S65" s="125"/>
      <c r="T65" s="125"/>
      <c r="U65" s="125"/>
      <c r="V65" s="125"/>
    </row>
    <row r="66" spans="1:22" ht="12">
      <c r="A66" s="125"/>
      <c r="B66" s="125"/>
      <c r="C66" s="125"/>
      <c r="D66" s="125"/>
      <c r="E66" s="125"/>
      <c r="F66" s="125"/>
      <c r="G66" s="125"/>
      <c r="H66" s="125"/>
      <c r="I66" s="125"/>
      <c r="J66" s="125"/>
      <c r="K66" s="125"/>
      <c r="L66" s="125"/>
      <c r="M66" s="125"/>
      <c r="N66" s="125"/>
      <c r="O66" s="125"/>
      <c r="P66" s="125"/>
      <c r="Q66" s="125"/>
      <c r="R66" s="125"/>
      <c r="S66" s="125"/>
      <c r="T66" s="125"/>
      <c r="U66" s="125"/>
      <c r="V66" s="125"/>
    </row>
    <row r="67" spans="1:22" ht="12">
      <c r="A67" s="125"/>
      <c r="B67" s="125"/>
      <c r="C67" s="125"/>
      <c r="D67" s="125"/>
      <c r="E67" s="125"/>
      <c r="F67" s="125"/>
      <c r="G67" s="125"/>
      <c r="H67" s="125"/>
      <c r="I67" s="125"/>
      <c r="J67" s="125"/>
      <c r="K67" s="125"/>
      <c r="L67" s="125"/>
      <c r="M67" s="125"/>
      <c r="N67" s="125"/>
      <c r="O67" s="125"/>
      <c r="P67" s="125"/>
      <c r="Q67" s="125"/>
      <c r="R67" s="125"/>
      <c r="S67" s="125"/>
      <c r="T67" s="125"/>
      <c r="U67" s="125"/>
      <c r="V67" s="125"/>
    </row>
    <row r="68" spans="1:22" ht="12">
      <c r="A68" s="125"/>
      <c r="B68" s="125"/>
      <c r="C68" s="125"/>
      <c r="D68" s="125"/>
      <c r="E68" s="125"/>
      <c r="F68" s="125"/>
      <c r="G68" s="125"/>
      <c r="H68" s="125"/>
      <c r="I68" s="125"/>
      <c r="J68" s="125"/>
      <c r="K68" s="125"/>
      <c r="L68" s="125"/>
      <c r="M68" s="125"/>
      <c r="N68" s="125"/>
      <c r="O68" s="125"/>
      <c r="P68" s="125"/>
      <c r="Q68" s="125"/>
      <c r="R68" s="125"/>
      <c r="S68" s="125"/>
      <c r="T68" s="125"/>
      <c r="U68" s="125"/>
      <c r="V68" s="125"/>
    </row>
    <row r="69" spans="1:22" ht="12">
      <c r="A69" s="125"/>
      <c r="B69" s="125"/>
      <c r="C69" s="125"/>
      <c r="D69" s="125"/>
      <c r="E69" s="125"/>
      <c r="F69" s="125"/>
      <c r="G69" s="125"/>
      <c r="H69" s="125"/>
      <c r="I69" s="125"/>
      <c r="J69" s="125"/>
      <c r="K69" s="125"/>
      <c r="L69" s="125"/>
      <c r="M69" s="125"/>
      <c r="N69" s="125"/>
      <c r="O69" s="125"/>
      <c r="P69" s="125"/>
      <c r="Q69" s="125"/>
      <c r="R69" s="125"/>
      <c r="S69" s="125"/>
      <c r="T69" s="125"/>
      <c r="U69" s="125"/>
      <c r="V69" s="125"/>
    </row>
    <row r="70" spans="1:22" ht="12">
      <c r="A70" s="125"/>
      <c r="B70" s="125"/>
      <c r="C70" s="125"/>
      <c r="D70" s="125"/>
      <c r="E70" s="125"/>
      <c r="F70" s="125"/>
      <c r="G70" s="125"/>
      <c r="H70" s="125"/>
      <c r="I70" s="125"/>
      <c r="J70" s="125"/>
      <c r="K70" s="125"/>
      <c r="L70" s="125"/>
      <c r="M70" s="125"/>
      <c r="N70" s="125"/>
      <c r="O70" s="125"/>
      <c r="P70" s="125"/>
      <c r="Q70" s="125"/>
      <c r="R70" s="125"/>
      <c r="S70" s="125"/>
      <c r="T70" s="125"/>
      <c r="U70" s="125"/>
      <c r="V70" s="125"/>
    </row>
    <row r="71" spans="1:22" ht="12">
      <c r="A71" s="125"/>
      <c r="B71" s="125"/>
      <c r="C71" s="125"/>
      <c r="D71" s="125"/>
      <c r="E71" s="125"/>
      <c r="F71" s="125"/>
      <c r="G71" s="125"/>
      <c r="H71" s="125"/>
      <c r="I71" s="125"/>
      <c r="J71" s="125"/>
      <c r="K71" s="125"/>
      <c r="L71" s="125"/>
      <c r="M71" s="125"/>
      <c r="N71" s="125"/>
      <c r="O71" s="125"/>
      <c r="P71" s="125"/>
      <c r="Q71" s="125"/>
      <c r="R71" s="125"/>
      <c r="S71" s="125"/>
      <c r="T71" s="125"/>
      <c r="U71" s="125"/>
      <c r="V71" s="125"/>
    </row>
    <row r="72" spans="1:22" ht="12">
      <c r="A72" s="125"/>
      <c r="B72" s="125"/>
      <c r="C72" s="125"/>
      <c r="D72" s="125"/>
      <c r="E72" s="125"/>
      <c r="F72" s="125"/>
      <c r="G72" s="125"/>
      <c r="H72" s="125"/>
      <c r="I72" s="125"/>
      <c r="J72" s="125"/>
      <c r="K72" s="125"/>
      <c r="L72" s="125"/>
      <c r="M72" s="125"/>
      <c r="N72" s="125"/>
      <c r="O72" s="125"/>
      <c r="P72" s="125"/>
      <c r="Q72" s="125"/>
      <c r="R72" s="125"/>
      <c r="S72" s="125"/>
      <c r="T72" s="125"/>
      <c r="U72" s="125"/>
      <c r="V72" s="125"/>
    </row>
    <row r="73" spans="1:22" ht="12">
      <c r="A73" s="125"/>
      <c r="B73" s="125"/>
      <c r="C73" s="125"/>
      <c r="D73" s="125"/>
      <c r="E73" s="125"/>
      <c r="F73" s="125"/>
      <c r="G73" s="125"/>
      <c r="H73" s="125"/>
      <c r="I73" s="125"/>
      <c r="J73" s="125"/>
      <c r="K73" s="125"/>
      <c r="L73" s="125"/>
      <c r="M73" s="125"/>
      <c r="N73" s="125"/>
      <c r="O73" s="125"/>
      <c r="P73" s="125"/>
      <c r="Q73" s="125"/>
      <c r="R73" s="125"/>
      <c r="S73" s="125"/>
      <c r="T73" s="125"/>
      <c r="U73" s="125"/>
      <c r="V73" s="125"/>
    </row>
    <row r="74" spans="1:22" ht="12">
      <c r="A74" s="125"/>
      <c r="B74" s="125"/>
      <c r="C74" s="125"/>
      <c r="D74" s="125"/>
      <c r="E74" s="125"/>
      <c r="F74" s="125"/>
      <c r="G74" s="125"/>
      <c r="H74" s="125"/>
      <c r="I74" s="125"/>
      <c r="J74" s="125"/>
      <c r="K74" s="125"/>
      <c r="L74" s="125"/>
      <c r="M74" s="125"/>
      <c r="N74" s="125"/>
      <c r="O74" s="125"/>
      <c r="P74" s="125"/>
      <c r="Q74" s="125"/>
      <c r="R74" s="125"/>
      <c r="S74" s="125"/>
      <c r="T74" s="125"/>
      <c r="U74" s="125"/>
      <c r="V74" s="125"/>
    </row>
    <row r="75" spans="1:22" ht="12">
      <c r="A75" s="125"/>
      <c r="B75" s="125"/>
      <c r="C75" s="125"/>
      <c r="D75" s="125"/>
      <c r="E75" s="125"/>
      <c r="F75" s="125"/>
      <c r="G75" s="125"/>
      <c r="H75" s="125"/>
      <c r="I75" s="125"/>
      <c r="J75" s="125"/>
      <c r="K75" s="125"/>
      <c r="L75" s="125"/>
      <c r="M75" s="125"/>
      <c r="N75" s="125"/>
      <c r="O75" s="125"/>
      <c r="P75" s="125"/>
      <c r="Q75" s="125"/>
      <c r="R75" s="125"/>
      <c r="S75" s="125"/>
      <c r="T75" s="125"/>
      <c r="U75" s="125"/>
      <c r="V75" s="125"/>
    </row>
    <row r="76" spans="1:22" ht="12">
      <c r="A76" s="125"/>
      <c r="B76" s="125"/>
      <c r="C76" s="125"/>
      <c r="D76" s="125"/>
      <c r="E76" s="125"/>
      <c r="F76" s="125"/>
      <c r="G76" s="125"/>
      <c r="H76" s="125"/>
      <c r="I76" s="125"/>
      <c r="J76" s="125"/>
      <c r="K76" s="125"/>
      <c r="L76" s="125"/>
      <c r="M76" s="125"/>
      <c r="N76" s="125"/>
      <c r="O76" s="125"/>
      <c r="P76" s="125"/>
      <c r="Q76" s="125"/>
      <c r="R76" s="125"/>
      <c r="S76" s="125"/>
      <c r="T76" s="125"/>
      <c r="U76" s="125"/>
      <c r="V76" s="125"/>
    </row>
    <row r="77" spans="1:22" ht="12">
      <c r="A77" s="125"/>
      <c r="B77" s="125"/>
      <c r="C77" s="125"/>
      <c r="D77" s="125"/>
      <c r="E77" s="125"/>
      <c r="F77" s="125"/>
      <c r="G77" s="125"/>
      <c r="H77" s="125"/>
      <c r="I77" s="125"/>
      <c r="J77" s="125"/>
      <c r="K77" s="125"/>
      <c r="L77" s="125"/>
      <c r="M77" s="125"/>
      <c r="N77" s="125"/>
      <c r="O77" s="125"/>
      <c r="P77" s="125"/>
      <c r="Q77" s="125"/>
      <c r="R77" s="125"/>
      <c r="S77" s="125"/>
      <c r="T77" s="125"/>
      <c r="U77" s="125"/>
      <c r="V77" s="125"/>
    </row>
    <row r="78" spans="1:22" ht="12">
      <c r="A78" s="125"/>
      <c r="B78" s="125"/>
      <c r="C78" s="125"/>
      <c r="D78" s="125"/>
      <c r="E78" s="125"/>
      <c r="F78" s="125"/>
      <c r="G78" s="125"/>
      <c r="H78" s="125"/>
      <c r="I78" s="125"/>
      <c r="J78" s="125"/>
      <c r="K78" s="125"/>
      <c r="L78" s="125"/>
      <c r="M78" s="125"/>
      <c r="N78" s="125"/>
      <c r="O78" s="125"/>
      <c r="P78" s="125"/>
      <c r="Q78" s="125"/>
      <c r="R78" s="125"/>
      <c r="S78" s="125"/>
      <c r="T78" s="125"/>
      <c r="U78" s="125"/>
      <c r="V78" s="125"/>
    </row>
    <row r="79" spans="1:22" ht="12">
      <c r="A79" s="125"/>
      <c r="B79" s="125"/>
      <c r="C79" s="125"/>
      <c r="D79" s="125"/>
      <c r="E79" s="125"/>
      <c r="F79" s="125"/>
      <c r="G79" s="125"/>
      <c r="H79" s="125"/>
      <c r="I79" s="125"/>
      <c r="J79" s="125"/>
      <c r="K79" s="125"/>
      <c r="L79" s="125"/>
      <c r="M79" s="125"/>
      <c r="N79" s="125"/>
      <c r="O79" s="125"/>
      <c r="P79" s="125"/>
      <c r="Q79" s="125"/>
      <c r="R79" s="125"/>
      <c r="S79" s="125"/>
      <c r="T79" s="125"/>
      <c r="U79" s="125"/>
      <c r="V79" s="125"/>
    </row>
    <row r="80" spans="1:22" ht="12">
      <c r="A80" s="125"/>
      <c r="B80" s="125"/>
      <c r="C80" s="125"/>
      <c r="D80" s="125"/>
      <c r="E80" s="125"/>
      <c r="F80" s="125"/>
      <c r="G80" s="125"/>
      <c r="H80" s="125"/>
      <c r="I80" s="125"/>
      <c r="J80" s="125"/>
      <c r="K80" s="125"/>
      <c r="L80" s="125"/>
      <c r="M80" s="125"/>
      <c r="N80" s="125"/>
      <c r="O80" s="125"/>
      <c r="P80" s="125"/>
      <c r="Q80" s="125"/>
      <c r="R80" s="125"/>
      <c r="S80" s="125"/>
      <c r="T80" s="125"/>
      <c r="U80" s="125"/>
      <c r="V80" s="125"/>
    </row>
    <row r="81" spans="1:22" ht="12">
      <c r="A81" s="125"/>
      <c r="B81" s="125"/>
      <c r="C81" s="125"/>
      <c r="D81" s="125"/>
      <c r="E81" s="125"/>
      <c r="F81" s="125"/>
      <c r="G81" s="125"/>
      <c r="H81" s="125"/>
      <c r="I81" s="125"/>
      <c r="J81" s="125"/>
      <c r="K81" s="125"/>
      <c r="L81" s="125"/>
      <c r="M81" s="125"/>
      <c r="N81" s="125"/>
      <c r="O81" s="125"/>
      <c r="P81" s="125"/>
      <c r="Q81" s="125"/>
      <c r="R81" s="125"/>
      <c r="S81" s="125"/>
      <c r="T81" s="125"/>
      <c r="U81" s="125"/>
      <c r="V81" s="125"/>
    </row>
    <row r="82" spans="1:22" ht="12">
      <c r="A82" s="125"/>
      <c r="B82" s="125"/>
      <c r="C82" s="125"/>
      <c r="D82" s="125"/>
      <c r="E82" s="125"/>
      <c r="F82" s="125"/>
      <c r="G82" s="125"/>
      <c r="H82" s="125"/>
      <c r="I82" s="125"/>
      <c r="J82" s="125"/>
      <c r="K82" s="125"/>
      <c r="L82" s="125"/>
      <c r="M82" s="125"/>
      <c r="N82" s="125"/>
      <c r="O82" s="125"/>
      <c r="P82" s="125"/>
      <c r="Q82" s="125"/>
      <c r="R82" s="125"/>
      <c r="S82" s="125"/>
      <c r="T82" s="125"/>
      <c r="U82" s="125"/>
      <c r="V82" s="125"/>
    </row>
    <row r="83" spans="1:22" ht="12">
      <c r="A83" s="125"/>
      <c r="B83" s="125"/>
      <c r="C83" s="125"/>
      <c r="D83" s="125"/>
      <c r="E83" s="125"/>
      <c r="F83" s="125"/>
      <c r="G83" s="125"/>
      <c r="H83" s="125"/>
      <c r="I83" s="125"/>
      <c r="J83" s="125"/>
      <c r="K83" s="125"/>
      <c r="L83" s="125"/>
      <c r="M83" s="125"/>
      <c r="N83" s="125"/>
      <c r="O83" s="125"/>
      <c r="P83" s="125"/>
      <c r="Q83" s="125"/>
      <c r="R83" s="125"/>
      <c r="S83" s="125"/>
      <c r="T83" s="125"/>
      <c r="U83" s="125"/>
      <c r="V83" s="125"/>
    </row>
    <row r="84" spans="1:22" ht="12">
      <c r="A84" s="125"/>
      <c r="B84" s="125"/>
      <c r="C84" s="125"/>
      <c r="D84" s="125"/>
      <c r="E84" s="125"/>
      <c r="F84" s="125"/>
      <c r="G84" s="125"/>
      <c r="H84" s="125"/>
      <c r="I84" s="125"/>
      <c r="J84" s="125"/>
      <c r="K84" s="125"/>
      <c r="L84" s="125"/>
      <c r="M84" s="125"/>
      <c r="N84" s="125"/>
      <c r="O84" s="125"/>
      <c r="P84" s="125"/>
      <c r="Q84" s="125"/>
      <c r="R84" s="125"/>
      <c r="S84" s="125"/>
      <c r="T84" s="125"/>
      <c r="U84" s="125"/>
      <c r="V84" s="125"/>
    </row>
    <row r="85" spans="1:22" ht="12">
      <c r="A85" s="125"/>
      <c r="B85" s="125"/>
      <c r="C85" s="125"/>
      <c r="D85" s="125"/>
      <c r="E85" s="125"/>
      <c r="F85" s="125"/>
      <c r="G85" s="125"/>
      <c r="H85" s="125"/>
      <c r="I85" s="125"/>
      <c r="J85" s="125"/>
      <c r="K85" s="125"/>
      <c r="L85" s="125"/>
      <c r="M85" s="125"/>
      <c r="N85" s="125"/>
      <c r="O85" s="125"/>
      <c r="P85" s="125"/>
      <c r="Q85" s="125"/>
      <c r="R85" s="125"/>
      <c r="S85" s="125"/>
      <c r="T85" s="125"/>
      <c r="U85" s="125"/>
      <c r="V85" s="125"/>
    </row>
    <row r="86" spans="1:22" ht="12">
      <c r="A86" s="125"/>
      <c r="B86" s="125"/>
      <c r="C86" s="125"/>
      <c r="D86" s="125"/>
      <c r="E86" s="125"/>
      <c r="F86" s="125"/>
      <c r="G86" s="125"/>
      <c r="H86" s="125"/>
      <c r="I86" s="125"/>
      <c r="J86" s="125"/>
      <c r="K86" s="125"/>
      <c r="L86" s="125"/>
      <c r="M86" s="125"/>
      <c r="N86" s="125"/>
      <c r="O86" s="125"/>
      <c r="P86" s="125"/>
      <c r="Q86" s="125"/>
      <c r="R86" s="125"/>
      <c r="S86" s="125"/>
      <c r="T86" s="125"/>
      <c r="U86" s="125"/>
      <c r="V86" s="125"/>
    </row>
    <row r="87" spans="1:22" ht="12">
      <c r="A87" s="125"/>
      <c r="B87" s="125"/>
      <c r="C87" s="125"/>
      <c r="D87" s="125"/>
      <c r="E87" s="125"/>
      <c r="F87" s="125"/>
      <c r="G87" s="125"/>
      <c r="H87" s="125"/>
      <c r="I87" s="125"/>
      <c r="J87" s="125"/>
      <c r="K87" s="125"/>
      <c r="L87" s="125"/>
      <c r="M87" s="125"/>
      <c r="N87" s="125"/>
      <c r="O87" s="125"/>
      <c r="P87" s="125"/>
      <c r="Q87" s="125"/>
      <c r="R87" s="125"/>
      <c r="S87" s="125"/>
      <c r="T87" s="125"/>
      <c r="U87" s="125"/>
      <c r="V87" s="125"/>
    </row>
    <row r="88" spans="1:22" ht="12">
      <c r="A88" s="125"/>
      <c r="B88" s="125"/>
      <c r="C88" s="125"/>
      <c r="D88" s="125"/>
      <c r="E88" s="125"/>
      <c r="F88" s="125"/>
      <c r="G88" s="125"/>
      <c r="H88" s="125"/>
      <c r="I88" s="125"/>
      <c r="J88" s="125"/>
      <c r="K88" s="125"/>
      <c r="L88" s="125"/>
      <c r="M88" s="125"/>
      <c r="N88" s="125"/>
      <c r="O88" s="125"/>
      <c r="P88" s="125"/>
      <c r="Q88" s="125"/>
      <c r="R88" s="125"/>
      <c r="S88" s="125"/>
      <c r="T88" s="125"/>
      <c r="U88" s="125"/>
      <c r="V88" s="125"/>
    </row>
    <row r="89" spans="1:22" ht="12">
      <c r="A89" s="125"/>
      <c r="B89" s="125"/>
      <c r="C89" s="125"/>
      <c r="D89" s="125"/>
      <c r="E89" s="125"/>
      <c r="F89" s="125"/>
      <c r="G89" s="125"/>
      <c r="H89" s="125"/>
      <c r="I89" s="125"/>
      <c r="J89" s="125"/>
      <c r="K89" s="125"/>
      <c r="L89" s="125"/>
      <c r="M89" s="125"/>
      <c r="N89" s="125"/>
      <c r="O89" s="125"/>
      <c r="P89" s="125"/>
      <c r="Q89" s="125"/>
      <c r="R89" s="125"/>
      <c r="S89" s="125"/>
      <c r="T89" s="125"/>
      <c r="U89" s="125"/>
      <c r="V89" s="125"/>
    </row>
    <row r="90" spans="1:22" ht="12">
      <c r="A90" s="125"/>
      <c r="B90" s="125"/>
      <c r="C90" s="125"/>
      <c r="D90" s="125"/>
      <c r="E90" s="125"/>
      <c r="F90" s="125"/>
      <c r="G90" s="125"/>
      <c r="H90" s="125"/>
      <c r="I90" s="125"/>
      <c r="J90" s="125"/>
      <c r="K90" s="125"/>
      <c r="L90" s="125"/>
      <c r="M90" s="125"/>
      <c r="N90" s="125"/>
      <c r="O90" s="125"/>
      <c r="P90" s="125"/>
      <c r="Q90" s="125"/>
      <c r="R90" s="125"/>
      <c r="S90" s="125"/>
      <c r="T90" s="125"/>
      <c r="U90" s="125"/>
      <c r="V90" s="125"/>
    </row>
    <row r="91" spans="1:22" ht="12">
      <c r="A91" s="125"/>
      <c r="B91" s="125"/>
      <c r="C91" s="125"/>
      <c r="D91" s="125"/>
      <c r="E91" s="125"/>
      <c r="F91" s="125"/>
      <c r="G91" s="125"/>
      <c r="H91" s="125"/>
      <c r="I91" s="125"/>
      <c r="J91" s="125"/>
      <c r="K91" s="125"/>
      <c r="L91" s="125"/>
      <c r="M91" s="125"/>
      <c r="N91" s="125"/>
      <c r="O91" s="125"/>
      <c r="P91" s="125"/>
      <c r="Q91" s="125"/>
      <c r="R91" s="125"/>
      <c r="S91" s="125"/>
      <c r="T91" s="125"/>
      <c r="U91" s="125"/>
      <c r="V91" s="125"/>
    </row>
    <row r="92" spans="1:22" ht="12">
      <c r="A92" s="125"/>
      <c r="B92" s="125"/>
      <c r="C92" s="125"/>
      <c r="D92" s="125"/>
      <c r="E92" s="125"/>
      <c r="F92" s="125"/>
      <c r="G92" s="125"/>
      <c r="H92" s="125"/>
      <c r="I92" s="125"/>
      <c r="J92" s="125"/>
      <c r="K92" s="125"/>
      <c r="L92" s="125"/>
      <c r="M92" s="125"/>
      <c r="N92" s="125"/>
      <c r="O92" s="125"/>
      <c r="P92" s="125"/>
      <c r="Q92" s="125"/>
      <c r="R92" s="125"/>
      <c r="S92" s="125"/>
      <c r="T92" s="125"/>
      <c r="U92" s="125"/>
      <c r="V92" s="125"/>
    </row>
    <row r="93" spans="1:22" ht="12">
      <c r="A93" s="125"/>
      <c r="B93" s="125"/>
      <c r="C93" s="125"/>
      <c r="D93" s="125"/>
      <c r="E93" s="125"/>
      <c r="F93" s="125"/>
      <c r="G93" s="125"/>
      <c r="H93" s="125"/>
      <c r="I93" s="125"/>
      <c r="J93" s="125"/>
      <c r="K93" s="125"/>
      <c r="L93" s="125"/>
      <c r="M93" s="125"/>
      <c r="N93" s="125"/>
      <c r="O93" s="125"/>
      <c r="P93" s="125"/>
      <c r="Q93" s="125"/>
      <c r="R93" s="125"/>
      <c r="S93" s="125"/>
      <c r="T93" s="125"/>
      <c r="U93" s="125"/>
      <c r="V93" s="125"/>
    </row>
    <row r="94" spans="1:22" ht="12">
      <c r="A94" s="125"/>
      <c r="B94" s="125"/>
      <c r="C94" s="125"/>
      <c r="D94" s="125"/>
      <c r="E94" s="125"/>
      <c r="F94" s="125"/>
      <c r="G94" s="125"/>
      <c r="H94" s="125"/>
      <c r="I94" s="125"/>
      <c r="J94" s="125"/>
      <c r="K94" s="125"/>
      <c r="L94" s="125"/>
      <c r="M94" s="125"/>
      <c r="N94" s="125"/>
      <c r="O94" s="125"/>
      <c r="P94" s="125"/>
      <c r="Q94" s="125"/>
      <c r="R94" s="125"/>
      <c r="S94" s="125"/>
      <c r="T94" s="125"/>
      <c r="U94" s="125"/>
      <c r="V94" s="125"/>
    </row>
    <row r="95" spans="1:22" ht="12">
      <c r="A95" s="125"/>
      <c r="B95" s="125"/>
      <c r="C95" s="125"/>
      <c r="D95" s="125"/>
      <c r="E95" s="125"/>
      <c r="F95" s="125"/>
      <c r="G95" s="125"/>
      <c r="H95" s="125"/>
      <c r="I95" s="125"/>
      <c r="J95" s="125"/>
      <c r="K95" s="125"/>
      <c r="L95" s="125"/>
      <c r="M95" s="125"/>
      <c r="N95" s="125"/>
      <c r="O95" s="125"/>
      <c r="P95" s="125"/>
      <c r="Q95" s="125"/>
      <c r="R95" s="125"/>
      <c r="S95" s="125"/>
      <c r="T95" s="125"/>
      <c r="U95" s="125"/>
      <c r="V95" s="125"/>
    </row>
    <row r="96" spans="1:22" ht="12">
      <c r="A96" s="125"/>
      <c r="B96" s="125"/>
      <c r="C96" s="125"/>
      <c r="D96" s="125"/>
      <c r="E96" s="125"/>
      <c r="F96" s="125"/>
      <c r="G96" s="125"/>
      <c r="H96" s="125"/>
      <c r="I96" s="125"/>
      <c r="J96" s="125"/>
      <c r="K96" s="125"/>
      <c r="L96" s="125"/>
      <c r="M96" s="125"/>
      <c r="N96" s="125"/>
      <c r="O96" s="125"/>
      <c r="P96" s="125"/>
      <c r="Q96" s="125"/>
      <c r="R96" s="125"/>
      <c r="S96" s="125"/>
      <c r="T96" s="125"/>
      <c r="U96" s="125"/>
      <c r="V96" s="125"/>
    </row>
    <row r="97" spans="1:22" ht="12">
      <c r="A97" s="125"/>
      <c r="B97" s="125"/>
      <c r="C97" s="125"/>
      <c r="D97" s="125"/>
      <c r="E97" s="125"/>
      <c r="F97" s="125"/>
      <c r="G97" s="125"/>
      <c r="H97" s="125"/>
      <c r="I97" s="125"/>
      <c r="J97" s="125"/>
      <c r="K97" s="125"/>
      <c r="L97" s="125"/>
      <c r="M97" s="125"/>
      <c r="N97" s="125"/>
      <c r="O97" s="125"/>
      <c r="P97" s="125"/>
      <c r="Q97" s="125"/>
      <c r="R97" s="125"/>
      <c r="S97" s="125"/>
      <c r="T97" s="125"/>
      <c r="U97" s="125"/>
      <c r="V97" s="125"/>
    </row>
    <row r="98" spans="1:22" ht="12">
      <c r="A98" s="125"/>
      <c r="B98" s="125"/>
      <c r="C98" s="125"/>
      <c r="D98" s="125"/>
      <c r="E98" s="125"/>
      <c r="F98" s="125"/>
      <c r="G98" s="125"/>
      <c r="H98" s="125"/>
      <c r="I98" s="125"/>
      <c r="J98" s="125"/>
      <c r="K98" s="125"/>
      <c r="L98" s="125"/>
      <c r="M98" s="125"/>
      <c r="N98" s="125"/>
      <c r="O98" s="125"/>
      <c r="P98" s="125"/>
      <c r="Q98" s="125"/>
      <c r="R98" s="125"/>
      <c r="S98" s="125"/>
      <c r="T98" s="125"/>
      <c r="U98" s="125"/>
      <c r="V98" s="125"/>
    </row>
    <row r="99" spans="1:22" ht="12">
      <c r="A99" s="125"/>
      <c r="B99" s="125"/>
      <c r="C99" s="125"/>
      <c r="D99" s="125"/>
      <c r="E99" s="125"/>
      <c r="F99" s="125"/>
      <c r="G99" s="125"/>
      <c r="H99" s="125"/>
      <c r="I99" s="125"/>
      <c r="J99" s="125"/>
      <c r="K99" s="125"/>
      <c r="L99" s="125"/>
      <c r="M99" s="125"/>
      <c r="N99" s="125"/>
      <c r="O99" s="125"/>
      <c r="P99" s="125"/>
      <c r="Q99" s="125"/>
      <c r="R99" s="125"/>
      <c r="S99" s="125"/>
      <c r="T99" s="125"/>
      <c r="U99" s="125"/>
      <c r="V99" s="125"/>
    </row>
    <row r="100" spans="1:22" ht="12">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row>
    <row r="101" spans="1:22" ht="12">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row>
    <row r="102" spans="1:22" ht="12">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row>
    <row r="103" spans="1:22" ht="12">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row>
    <row r="104" spans="1:22" ht="12">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row>
    <row r="105" spans="1:22" ht="12">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row>
    <row r="106" spans="1:22" ht="12">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row>
    <row r="107" spans="1:22" ht="12">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row>
    <row r="108" spans="1:22" ht="12">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row>
    <row r="109" spans="1:22" ht="12">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row>
    <row r="110" spans="1:22" ht="12">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row>
    <row r="111" spans="1:22" ht="12">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row>
    <row r="112" spans="1:22" ht="12">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row>
    <row r="113" spans="1:22" ht="12">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row>
    <row r="114" spans="1:22" ht="12">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row>
    <row r="115" spans="1:22" ht="12">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row>
    <row r="116" spans="1:22" ht="12">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row>
    <row r="117" spans="1:22" ht="12">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row>
    <row r="118" spans="1:22" ht="12">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row>
    <row r="119" spans="1:22" ht="12">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row>
    <row r="120" spans="1:22" ht="12">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row>
    <row r="121" spans="1:22" ht="12">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row>
    <row r="122" spans="1:22" ht="12">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row>
    <row r="123" spans="1:22" ht="12">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row>
    <row r="124" spans="1:22" ht="12">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row>
    <row r="125" spans="1:22" ht="12">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row>
    <row r="126" spans="1:22" ht="12">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row>
    <row r="127" spans="1:22" ht="12">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row>
    <row r="128" spans="1:22" ht="12">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row>
    <row r="129" spans="1:22" ht="12">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row>
    <row r="130" spans="1:22" ht="12">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row>
    <row r="131" spans="1:22" ht="12">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row>
    <row r="132" spans="1:22" ht="12">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row>
    <row r="133" spans="1:22" ht="12">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row>
    <row r="134" spans="1:22" ht="12">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row>
    <row r="135" spans="1:22" ht="12">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row>
    <row r="136" spans="1:22" ht="12">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row>
    <row r="137" spans="1:22" ht="12">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row>
    <row r="138" spans="1:22" ht="12">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row>
    <row r="139" spans="1:22" ht="12">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row>
    <row r="140" spans="1:22" ht="12">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row>
    <row r="141" spans="1:22" ht="12">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row>
    <row r="142" spans="1:22" ht="12">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row>
    <row r="143" spans="1:22" ht="12">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row>
    <row r="144" spans="1:22" ht="12">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row>
    <row r="145" spans="1:22" ht="12">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row>
    <row r="146" spans="1:22" ht="12">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row>
    <row r="147" spans="1:22" ht="12">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row>
    <row r="148" spans="1:22" ht="12">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row>
    <row r="149" spans="1:22" ht="12">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row>
    <row r="150" spans="1:22" ht="12">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row>
    <row r="151" spans="1:22" ht="12">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row>
    <row r="152" spans="1:22" ht="12">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row>
    <row r="153" spans="1:22" ht="12">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row>
    <row r="154" spans="1:22" ht="12">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row>
    <row r="155" spans="1:22" ht="12">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row>
    <row r="156" spans="1:22" ht="12">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row>
    <row r="157" spans="1:22" ht="12">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row>
    <row r="158" spans="1:22" ht="12">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row>
    <row r="159" spans="1:22" ht="12">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row>
    <row r="160" spans="1:22" ht="12">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row>
    <row r="161" spans="1:22" ht="12">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row>
    <row r="162" spans="1:22" ht="12">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row>
    <row r="163" spans="1:22" ht="12">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row>
    <row r="164" spans="1:22" ht="12">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row>
    <row r="165" spans="1:22" ht="12">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row>
    <row r="166" spans="1:22" ht="12">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row>
    <row r="167" spans="1:22" ht="12">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row>
    <row r="168" spans="1:22" ht="12">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row>
    <row r="169" spans="1:22" ht="12">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row>
    <row r="170" spans="1:22" ht="12">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row>
    <row r="171" spans="1:22" ht="12">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row>
    <row r="172" spans="1:22" ht="12">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row>
    <row r="173" spans="1:22" ht="12">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row>
    <row r="174" spans="1:22" ht="12">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row>
    <row r="175" spans="1:22" ht="12">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row>
    <row r="176" spans="1:22" ht="12">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row>
    <row r="177" spans="1:22" ht="12">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row>
    <row r="178" spans="1:22" ht="12">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row>
    <row r="179" spans="1:22" ht="12">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row>
    <row r="180" spans="1:22" ht="12">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row>
    <row r="181" spans="1:22" ht="12">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row>
    <row r="182" spans="1:22" ht="12">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row>
    <row r="183" spans="1:22" ht="12">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row>
    <row r="184" spans="1:22" ht="12">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row>
    <row r="185" spans="1:22" ht="12">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row>
    <row r="186" spans="1:22" ht="12">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row>
    <row r="187" spans="1:22" ht="12">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row>
    <row r="188" spans="1:22" ht="12">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row>
    <row r="189" spans="1:22" ht="12">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row>
    <row r="190" spans="1:22" ht="12">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row>
    <row r="191" spans="1:22" ht="12">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row>
    <row r="192" spans="1:22" ht="12">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row>
    <row r="193" spans="1:22" ht="12">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row>
    <row r="194" spans="1:22" ht="12">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row>
    <row r="195" spans="1:22" ht="12">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row>
    <row r="196" spans="1:22" ht="12">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row>
    <row r="197" spans="1:22" ht="12">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row>
    <row r="198" spans="1:22" ht="12">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row>
    <row r="199" spans="1:22" ht="12">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row>
    <row r="200" spans="1:22" ht="12">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row>
    <row r="201" spans="1:22" ht="12">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row>
    <row r="202" spans="1:22" ht="12">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row>
    <row r="203" spans="1:22" ht="12">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row>
    <row r="204" spans="1:22" ht="12">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row>
    <row r="205" spans="1:22" ht="12">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row>
    <row r="206" spans="1:22" ht="12">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row>
    <row r="207" spans="1:22" ht="12">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row>
    <row r="208" spans="1:22" ht="12">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row>
    <row r="209" spans="1:22" ht="12">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row>
    <row r="210" spans="1:22" ht="12">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row>
    <row r="211" spans="1:22" ht="12">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row>
    <row r="212" spans="1:22" ht="12">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row>
    <row r="213" spans="1:22" ht="12">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row>
    <row r="214" spans="1:22" ht="12">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row>
    <row r="215" spans="1:22" ht="12">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row>
    <row r="216" spans="1:22" ht="12">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row>
    <row r="217" spans="1:22" ht="12">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row>
    <row r="218" spans="1:22" ht="12">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row>
    <row r="219" spans="1:22" ht="12">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row>
    <row r="220" spans="1:22" ht="12">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row>
    <row r="221" spans="1:22" ht="12">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row>
    <row r="222" spans="1:22" ht="12">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row>
    <row r="223" spans="1:22" ht="12">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row>
    <row r="224" spans="1:22" ht="12">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row>
    <row r="225" spans="1:22" ht="12">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row>
    <row r="226" spans="1:22" ht="12">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row>
    <row r="227" spans="1:22" ht="12">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row>
    <row r="228" spans="1:22" ht="12">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row>
    <row r="229" spans="1:22" ht="12">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row>
    <row r="230" spans="1:22" ht="12">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row>
    <row r="231" spans="1:22" ht="12">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row>
    <row r="232" spans="1:22" ht="12">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row>
    <row r="233" spans="1:22" ht="12">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row>
    <row r="234" spans="1:22" ht="12">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row>
    <row r="235" spans="1:22" ht="12">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row>
    <row r="236" spans="1:22" ht="12">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row>
    <row r="237" spans="1:22" ht="12">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row>
    <row r="238" spans="1:22" ht="12">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row>
    <row r="239" spans="1:22" ht="12">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row>
    <row r="240" spans="1:22" ht="12">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row>
    <row r="241" spans="1:22" ht="12">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row>
    <row r="242" spans="1:22" ht="12">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row>
    <row r="243" spans="1:22" ht="12">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row>
    <row r="244" spans="1:22" ht="12">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row>
    <row r="245" spans="1:22" ht="12">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row>
    <row r="246" spans="1:22" ht="12">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row>
    <row r="247" spans="1:22" ht="12">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row>
    <row r="248" spans="1:22" ht="12">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row>
    <row r="249" spans="1:22" ht="12">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row>
    <row r="250" spans="1:22" ht="12">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row>
    <row r="251" spans="1:22" ht="12">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row>
    <row r="252" spans="1:22" ht="12">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row>
    <row r="253" spans="1:22" ht="12">
      <c r="A253" s="125"/>
      <c r="B253" s="125"/>
      <c r="C253" s="125"/>
      <c r="D253" s="125"/>
      <c r="E253" s="125"/>
      <c r="F253" s="125"/>
      <c r="G253" s="125"/>
      <c r="H253" s="125"/>
      <c r="I253" s="125"/>
      <c r="J253" s="125"/>
      <c r="K253" s="125"/>
      <c r="L253" s="125"/>
      <c r="M253" s="125"/>
      <c r="N253" s="125"/>
      <c r="O253" s="125"/>
      <c r="P253" s="125"/>
      <c r="Q253" s="125"/>
      <c r="R253" s="125"/>
      <c r="S253" s="125"/>
      <c r="T253" s="125"/>
      <c r="U253" s="125"/>
      <c r="V253" s="125"/>
    </row>
    <row r="254" spans="1:22" ht="12">
      <c r="A254" s="125"/>
      <c r="B254" s="125"/>
      <c r="C254" s="125"/>
      <c r="D254" s="125"/>
      <c r="E254" s="125"/>
      <c r="F254" s="125"/>
      <c r="G254" s="125"/>
      <c r="H254" s="125"/>
      <c r="I254" s="125"/>
      <c r="J254" s="125"/>
      <c r="K254" s="125"/>
      <c r="L254" s="125"/>
      <c r="M254" s="125"/>
      <c r="N254" s="125"/>
      <c r="O254" s="125"/>
      <c r="P254" s="125"/>
      <c r="Q254" s="125"/>
      <c r="R254" s="125"/>
      <c r="S254" s="125"/>
      <c r="T254" s="125"/>
      <c r="U254" s="125"/>
      <c r="V254" s="125"/>
    </row>
    <row r="255" spans="1:22" ht="12">
      <c r="A255" s="125"/>
      <c r="B255" s="125"/>
      <c r="C255" s="125"/>
      <c r="D255" s="125"/>
      <c r="E255" s="125"/>
      <c r="F255" s="125"/>
      <c r="G255" s="125"/>
      <c r="H255" s="125"/>
      <c r="I255" s="125"/>
      <c r="J255" s="125"/>
      <c r="K255" s="125"/>
      <c r="L255" s="125"/>
      <c r="M255" s="125"/>
      <c r="N255" s="125"/>
      <c r="O255" s="125"/>
      <c r="P255" s="125"/>
      <c r="Q255" s="125"/>
      <c r="R255" s="125"/>
      <c r="S255" s="125"/>
      <c r="T255" s="125"/>
      <c r="U255" s="125"/>
      <c r="V255" s="125"/>
    </row>
    <row r="256" spans="1:22" ht="12">
      <c r="A256" s="125"/>
      <c r="B256" s="125"/>
      <c r="C256" s="125"/>
      <c r="D256" s="125"/>
      <c r="E256" s="125"/>
      <c r="F256" s="125"/>
      <c r="G256" s="125"/>
      <c r="H256" s="125"/>
      <c r="I256" s="125"/>
      <c r="J256" s="125"/>
      <c r="K256" s="125"/>
      <c r="L256" s="125"/>
      <c r="M256" s="125"/>
      <c r="N256" s="125"/>
      <c r="O256" s="125"/>
      <c r="P256" s="125"/>
      <c r="Q256" s="125"/>
      <c r="R256" s="125"/>
      <c r="S256" s="125"/>
      <c r="T256" s="125"/>
      <c r="U256" s="125"/>
      <c r="V256" s="125"/>
    </row>
    <row r="257" spans="1:22" ht="12">
      <c r="A257" s="125"/>
      <c r="B257" s="125"/>
      <c r="C257" s="125"/>
      <c r="D257" s="125"/>
      <c r="E257" s="125"/>
      <c r="F257" s="125"/>
      <c r="G257" s="125"/>
      <c r="H257" s="125"/>
      <c r="I257" s="125"/>
      <c r="J257" s="125"/>
      <c r="K257" s="125"/>
      <c r="L257" s="125"/>
      <c r="M257" s="125"/>
      <c r="N257" s="125"/>
      <c r="O257" s="125"/>
      <c r="P257" s="125"/>
      <c r="Q257" s="125"/>
      <c r="R257" s="125"/>
      <c r="S257" s="125"/>
      <c r="T257" s="125"/>
      <c r="U257" s="125"/>
      <c r="V257" s="125"/>
    </row>
    <row r="258" spans="1:22" ht="12">
      <c r="A258" s="125"/>
      <c r="B258" s="125"/>
      <c r="C258" s="125"/>
      <c r="D258" s="125"/>
      <c r="E258" s="125"/>
      <c r="F258" s="125"/>
      <c r="G258" s="125"/>
      <c r="H258" s="125"/>
      <c r="I258" s="125"/>
      <c r="J258" s="125"/>
      <c r="K258" s="125"/>
      <c r="L258" s="125"/>
      <c r="M258" s="125"/>
      <c r="N258" s="125"/>
      <c r="O258" s="125"/>
      <c r="P258" s="125"/>
      <c r="Q258" s="125"/>
      <c r="R258" s="125"/>
      <c r="S258" s="125"/>
      <c r="T258" s="125"/>
      <c r="U258" s="125"/>
      <c r="V258" s="125"/>
    </row>
    <row r="259" spans="1:22" ht="12">
      <c r="A259" s="125"/>
      <c r="B259" s="125"/>
      <c r="C259" s="125"/>
      <c r="D259" s="125"/>
      <c r="E259" s="125"/>
      <c r="F259" s="125"/>
      <c r="G259" s="125"/>
      <c r="H259" s="125"/>
      <c r="I259" s="125"/>
      <c r="J259" s="125"/>
      <c r="K259" s="125"/>
      <c r="L259" s="125"/>
      <c r="M259" s="125"/>
      <c r="N259" s="125"/>
      <c r="O259" s="125"/>
      <c r="P259" s="125"/>
      <c r="Q259" s="125"/>
      <c r="R259" s="125"/>
      <c r="S259" s="125"/>
      <c r="T259" s="125"/>
      <c r="U259" s="125"/>
      <c r="V259" s="125"/>
    </row>
    <row r="260" spans="1:22" ht="12">
      <c r="A260" s="125"/>
      <c r="B260" s="125"/>
      <c r="C260" s="125"/>
      <c r="D260" s="125"/>
      <c r="E260" s="125"/>
      <c r="F260" s="125"/>
      <c r="G260" s="125"/>
      <c r="H260" s="125"/>
      <c r="I260" s="125"/>
      <c r="J260" s="125"/>
      <c r="K260" s="125"/>
      <c r="L260" s="125"/>
      <c r="M260" s="125"/>
      <c r="N260" s="125"/>
      <c r="O260" s="125"/>
      <c r="P260" s="125"/>
      <c r="Q260" s="125"/>
      <c r="R260" s="125"/>
      <c r="S260" s="125"/>
      <c r="T260" s="125"/>
      <c r="U260" s="125"/>
      <c r="V260" s="125"/>
    </row>
    <row r="261" spans="1:22" ht="12">
      <c r="A261" s="125"/>
      <c r="B261" s="125"/>
      <c r="C261" s="125"/>
      <c r="D261" s="125"/>
      <c r="E261" s="125"/>
      <c r="F261" s="125"/>
      <c r="G261" s="125"/>
      <c r="H261" s="125"/>
      <c r="I261" s="125"/>
      <c r="J261" s="125"/>
      <c r="K261" s="125"/>
      <c r="L261" s="125"/>
      <c r="M261" s="125"/>
      <c r="N261" s="125"/>
      <c r="O261" s="125"/>
      <c r="P261" s="125"/>
      <c r="Q261" s="125"/>
      <c r="R261" s="125"/>
      <c r="S261" s="125"/>
      <c r="T261" s="125"/>
      <c r="U261" s="125"/>
      <c r="V261" s="125"/>
    </row>
    <row r="262" spans="1:22" ht="12">
      <c r="A262" s="125"/>
      <c r="B262" s="125"/>
      <c r="C262" s="125"/>
      <c r="D262" s="125"/>
      <c r="E262" s="125"/>
      <c r="F262" s="125"/>
      <c r="G262" s="125"/>
      <c r="H262" s="125"/>
      <c r="I262" s="125"/>
      <c r="J262" s="125"/>
      <c r="K262" s="125"/>
      <c r="L262" s="125"/>
      <c r="M262" s="125"/>
      <c r="N262" s="125"/>
      <c r="O262" s="125"/>
      <c r="P262" s="125"/>
      <c r="Q262" s="125"/>
      <c r="R262" s="125"/>
      <c r="S262" s="125"/>
      <c r="T262" s="125"/>
      <c r="U262" s="125"/>
      <c r="V262" s="125"/>
    </row>
    <row r="263" spans="1:22" ht="12">
      <c r="A263" s="125"/>
      <c r="B263" s="125"/>
      <c r="C263" s="125"/>
      <c r="D263" s="125"/>
      <c r="E263" s="125"/>
      <c r="F263" s="125"/>
      <c r="G263" s="125"/>
      <c r="H263" s="125"/>
      <c r="I263" s="125"/>
      <c r="J263" s="125"/>
      <c r="K263" s="125"/>
      <c r="L263" s="125"/>
      <c r="M263" s="125"/>
      <c r="N263" s="125"/>
      <c r="O263" s="125"/>
      <c r="P263" s="125"/>
      <c r="Q263" s="125"/>
      <c r="R263" s="125"/>
      <c r="S263" s="125"/>
      <c r="T263" s="125"/>
      <c r="U263" s="125"/>
      <c r="V263" s="125"/>
    </row>
    <row r="264" spans="1:22" ht="12">
      <c r="A264" s="125"/>
      <c r="B264" s="125"/>
      <c r="C264" s="125"/>
      <c r="D264" s="125"/>
      <c r="E264" s="125"/>
      <c r="F264" s="125"/>
      <c r="G264" s="125"/>
      <c r="H264" s="125"/>
      <c r="I264" s="125"/>
      <c r="J264" s="125"/>
      <c r="K264" s="125"/>
      <c r="L264" s="125"/>
      <c r="M264" s="125"/>
      <c r="N264" s="125"/>
      <c r="O264" s="125"/>
      <c r="P264" s="125"/>
      <c r="Q264" s="125"/>
      <c r="R264" s="125"/>
      <c r="S264" s="125"/>
      <c r="T264" s="125"/>
      <c r="U264" s="125"/>
      <c r="V264" s="125"/>
    </row>
    <row r="265" spans="1:22" ht="12">
      <c r="A265" s="125"/>
      <c r="B265" s="125"/>
      <c r="C265" s="125"/>
      <c r="D265" s="125"/>
      <c r="E265" s="125"/>
      <c r="F265" s="125"/>
      <c r="G265" s="125"/>
      <c r="H265" s="125"/>
      <c r="I265" s="125"/>
      <c r="J265" s="125"/>
      <c r="K265" s="125"/>
      <c r="L265" s="125"/>
      <c r="M265" s="125"/>
      <c r="N265" s="125"/>
      <c r="O265" s="125"/>
      <c r="P265" s="125"/>
      <c r="Q265" s="125"/>
      <c r="R265" s="125"/>
      <c r="S265" s="125"/>
      <c r="T265" s="125"/>
      <c r="U265" s="125"/>
      <c r="V265" s="125"/>
    </row>
    <row r="266" spans="1:22" ht="12">
      <c r="A266" s="125"/>
      <c r="B266" s="125"/>
      <c r="C266" s="125"/>
      <c r="D266" s="125"/>
      <c r="E266" s="125"/>
      <c r="F266" s="125"/>
      <c r="G266" s="125"/>
      <c r="H266" s="125"/>
      <c r="I266" s="125"/>
      <c r="J266" s="125"/>
      <c r="K266" s="125"/>
      <c r="L266" s="125"/>
      <c r="M266" s="125"/>
      <c r="N266" s="125"/>
      <c r="O266" s="125"/>
      <c r="P266" s="125"/>
      <c r="Q266" s="125"/>
      <c r="R266" s="125"/>
      <c r="S266" s="125"/>
      <c r="T266" s="125"/>
      <c r="U266" s="125"/>
      <c r="V266" s="125"/>
    </row>
    <row r="267" spans="1:22" ht="12">
      <c r="A267" s="125"/>
      <c r="B267" s="125"/>
      <c r="C267" s="125"/>
      <c r="D267" s="125"/>
      <c r="E267" s="125"/>
      <c r="F267" s="125"/>
      <c r="G267" s="125"/>
      <c r="H267" s="125"/>
      <c r="I267" s="125"/>
      <c r="J267" s="125"/>
      <c r="K267" s="125"/>
      <c r="L267" s="125"/>
      <c r="M267" s="125"/>
      <c r="N267" s="125"/>
      <c r="O267" s="125"/>
      <c r="P267" s="125"/>
      <c r="Q267" s="125"/>
      <c r="R267" s="125"/>
      <c r="S267" s="125"/>
      <c r="T267" s="125"/>
      <c r="U267" s="125"/>
      <c r="V267" s="125"/>
    </row>
    <row r="268" spans="1:22" ht="12">
      <c r="A268" s="125"/>
      <c r="B268" s="125"/>
      <c r="C268" s="125"/>
      <c r="D268" s="125"/>
      <c r="E268" s="125"/>
      <c r="F268" s="125"/>
      <c r="G268" s="125"/>
      <c r="H268" s="125"/>
      <c r="I268" s="125"/>
      <c r="J268" s="125"/>
      <c r="K268" s="125"/>
      <c r="L268" s="125"/>
      <c r="M268" s="125"/>
      <c r="N268" s="125"/>
      <c r="O268" s="125"/>
      <c r="P268" s="125"/>
      <c r="Q268" s="125"/>
      <c r="R268" s="125"/>
      <c r="S268" s="125"/>
      <c r="T268" s="125"/>
      <c r="U268" s="125"/>
      <c r="V268" s="125"/>
    </row>
    <row r="269" spans="1:22" ht="12">
      <c r="A269" s="125"/>
      <c r="B269" s="125"/>
      <c r="C269" s="125"/>
      <c r="D269" s="125"/>
      <c r="E269" s="125"/>
      <c r="F269" s="125"/>
      <c r="G269" s="125"/>
      <c r="H269" s="125"/>
      <c r="I269" s="125"/>
      <c r="J269" s="125"/>
      <c r="K269" s="125"/>
      <c r="L269" s="125"/>
      <c r="M269" s="125"/>
      <c r="N269" s="125"/>
      <c r="O269" s="125"/>
      <c r="P269" s="125"/>
      <c r="Q269" s="125"/>
      <c r="R269" s="125"/>
      <c r="S269" s="125"/>
      <c r="T269" s="125"/>
      <c r="U269" s="125"/>
      <c r="V269" s="125"/>
    </row>
    <row r="270" spans="1:22" ht="12">
      <c r="A270" s="125"/>
      <c r="B270" s="125"/>
      <c r="C270" s="125"/>
      <c r="D270" s="125"/>
      <c r="E270" s="125"/>
      <c r="F270" s="125"/>
      <c r="G270" s="125"/>
      <c r="H270" s="125"/>
      <c r="I270" s="125"/>
      <c r="J270" s="125"/>
      <c r="K270" s="125"/>
      <c r="L270" s="125"/>
      <c r="M270" s="125"/>
      <c r="N270" s="125"/>
      <c r="O270" s="125"/>
      <c r="P270" s="125"/>
      <c r="Q270" s="125"/>
      <c r="R270" s="125"/>
      <c r="S270" s="125"/>
      <c r="T270" s="125"/>
      <c r="U270" s="125"/>
      <c r="V270" s="125"/>
    </row>
    <row r="271" spans="1:22" ht="12">
      <c r="A271" s="125"/>
      <c r="B271" s="125"/>
      <c r="C271" s="125"/>
      <c r="D271" s="125"/>
      <c r="E271" s="125"/>
      <c r="F271" s="125"/>
      <c r="G271" s="125"/>
      <c r="H271" s="125"/>
      <c r="I271" s="125"/>
      <c r="J271" s="125"/>
      <c r="K271" s="125"/>
      <c r="L271" s="125"/>
      <c r="M271" s="125"/>
      <c r="N271" s="125"/>
      <c r="O271" s="125"/>
      <c r="P271" s="125"/>
      <c r="Q271" s="125"/>
      <c r="R271" s="125"/>
      <c r="S271" s="125"/>
      <c r="T271" s="125"/>
      <c r="U271" s="125"/>
      <c r="V271" s="125"/>
    </row>
    <row r="272" spans="1:22" ht="12">
      <c r="A272" s="125"/>
      <c r="B272" s="125"/>
      <c r="C272" s="125"/>
      <c r="D272" s="125"/>
      <c r="E272" s="125"/>
      <c r="F272" s="125"/>
      <c r="G272" s="125"/>
      <c r="H272" s="125"/>
      <c r="I272" s="125"/>
      <c r="J272" s="125"/>
      <c r="K272" s="125"/>
      <c r="L272" s="125"/>
      <c r="M272" s="125"/>
      <c r="N272" s="125"/>
      <c r="O272" s="125"/>
      <c r="P272" s="125"/>
      <c r="Q272" s="125"/>
      <c r="R272" s="125"/>
      <c r="S272" s="125"/>
      <c r="T272" s="125"/>
      <c r="U272" s="125"/>
      <c r="V272" s="125"/>
    </row>
    <row r="273" spans="1:22" ht="12">
      <c r="A273" s="125"/>
      <c r="B273" s="125"/>
      <c r="C273" s="125"/>
      <c r="D273" s="125"/>
      <c r="E273" s="125"/>
      <c r="F273" s="125"/>
      <c r="G273" s="125"/>
      <c r="H273" s="125"/>
      <c r="I273" s="125"/>
      <c r="J273" s="125"/>
      <c r="K273" s="125"/>
      <c r="L273" s="125"/>
      <c r="M273" s="125"/>
      <c r="N273" s="125"/>
      <c r="O273" s="125"/>
      <c r="P273" s="125"/>
      <c r="Q273" s="125"/>
      <c r="R273" s="125"/>
      <c r="S273" s="125"/>
      <c r="T273" s="125"/>
      <c r="U273" s="125"/>
      <c r="V273" s="125"/>
    </row>
    <row r="274" spans="1:22" ht="12">
      <c r="A274" s="125"/>
      <c r="B274" s="125"/>
      <c r="C274" s="125"/>
      <c r="D274" s="125"/>
      <c r="E274" s="125"/>
      <c r="F274" s="125"/>
      <c r="G274" s="125"/>
      <c r="H274" s="125"/>
      <c r="I274" s="125"/>
      <c r="J274" s="125"/>
      <c r="K274" s="125"/>
      <c r="L274" s="125"/>
      <c r="M274" s="125"/>
      <c r="N274" s="125"/>
      <c r="O274" s="125"/>
      <c r="P274" s="125"/>
      <c r="Q274" s="125"/>
      <c r="R274" s="125"/>
      <c r="S274" s="125"/>
      <c r="T274" s="125"/>
      <c r="U274" s="125"/>
      <c r="V274" s="125"/>
    </row>
    <row r="275" spans="1:22" ht="12">
      <c r="A275" s="125"/>
      <c r="B275" s="125"/>
      <c r="C275" s="125"/>
      <c r="D275" s="125"/>
      <c r="E275" s="125"/>
      <c r="F275" s="125"/>
      <c r="G275" s="125"/>
      <c r="H275" s="125"/>
      <c r="I275" s="125"/>
      <c r="J275" s="125"/>
      <c r="K275" s="125"/>
      <c r="L275" s="125"/>
      <c r="M275" s="125"/>
      <c r="N275" s="125"/>
      <c r="O275" s="125"/>
      <c r="P275" s="125"/>
      <c r="Q275" s="125"/>
      <c r="R275" s="125"/>
      <c r="S275" s="125"/>
      <c r="T275" s="125"/>
      <c r="U275" s="125"/>
      <c r="V275" s="125"/>
    </row>
    <row r="276" spans="1:22" ht="12">
      <c r="A276" s="125"/>
      <c r="B276" s="125"/>
      <c r="C276" s="125"/>
      <c r="D276" s="125"/>
      <c r="E276" s="125"/>
      <c r="F276" s="125"/>
      <c r="G276" s="125"/>
      <c r="H276" s="125"/>
      <c r="I276" s="125"/>
      <c r="J276" s="125"/>
      <c r="K276" s="125"/>
      <c r="L276" s="125"/>
      <c r="M276" s="125"/>
      <c r="N276" s="125"/>
      <c r="O276" s="125"/>
      <c r="P276" s="125"/>
      <c r="Q276" s="125"/>
      <c r="R276" s="125"/>
      <c r="S276" s="125"/>
      <c r="T276" s="125"/>
      <c r="U276" s="125"/>
      <c r="V276" s="125"/>
    </row>
    <row r="277" spans="1:22" ht="12">
      <c r="A277" s="125"/>
      <c r="B277" s="125"/>
      <c r="C277" s="125"/>
      <c r="D277" s="125"/>
      <c r="E277" s="125"/>
      <c r="F277" s="125"/>
      <c r="G277" s="125"/>
      <c r="H277" s="125"/>
      <c r="I277" s="125"/>
      <c r="J277" s="125"/>
      <c r="K277" s="125"/>
      <c r="L277" s="125"/>
      <c r="M277" s="125"/>
      <c r="N277" s="125"/>
      <c r="O277" s="125"/>
      <c r="P277" s="125"/>
      <c r="Q277" s="125"/>
      <c r="R277" s="125"/>
      <c r="S277" s="125"/>
      <c r="T277" s="125"/>
      <c r="U277" s="125"/>
      <c r="V277" s="125"/>
    </row>
    <row r="278" spans="1:22" ht="12">
      <c r="A278" s="125"/>
      <c r="B278" s="125"/>
      <c r="C278" s="125"/>
      <c r="D278" s="125"/>
      <c r="E278" s="125"/>
      <c r="F278" s="125"/>
      <c r="G278" s="125"/>
      <c r="H278" s="125"/>
      <c r="I278" s="125"/>
      <c r="J278" s="125"/>
      <c r="K278" s="125"/>
      <c r="L278" s="125"/>
      <c r="M278" s="125"/>
      <c r="N278" s="125"/>
      <c r="O278" s="125"/>
      <c r="P278" s="125"/>
      <c r="Q278" s="125"/>
      <c r="R278" s="125"/>
      <c r="S278" s="125"/>
      <c r="T278" s="125"/>
      <c r="U278" s="125"/>
      <c r="V278" s="125"/>
    </row>
    <row r="279" spans="1:22" ht="12">
      <c r="A279" s="125"/>
      <c r="B279" s="125"/>
      <c r="C279" s="125"/>
      <c r="D279" s="125"/>
      <c r="E279" s="125"/>
      <c r="F279" s="125"/>
      <c r="G279" s="125"/>
      <c r="H279" s="125"/>
      <c r="I279" s="125"/>
      <c r="J279" s="125"/>
      <c r="K279" s="125"/>
      <c r="L279" s="125"/>
      <c r="M279" s="125"/>
      <c r="N279" s="125"/>
      <c r="O279" s="125"/>
      <c r="P279" s="125"/>
      <c r="Q279" s="125"/>
      <c r="R279" s="125"/>
      <c r="S279" s="125"/>
      <c r="T279" s="125"/>
      <c r="U279" s="125"/>
      <c r="V279" s="125"/>
    </row>
    <row r="280" spans="1:22" ht="12">
      <c r="A280" s="125"/>
      <c r="B280" s="125"/>
      <c r="C280" s="125"/>
      <c r="D280" s="125"/>
      <c r="E280" s="125"/>
      <c r="F280" s="125"/>
      <c r="G280" s="125"/>
      <c r="H280" s="125"/>
      <c r="I280" s="125"/>
      <c r="J280" s="125"/>
      <c r="K280" s="125"/>
      <c r="L280" s="125"/>
      <c r="M280" s="125"/>
      <c r="N280" s="125"/>
      <c r="O280" s="125"/>
      <c r="P280" s="125"/>
      <c r="Q280" s="125"/>
      <c r="R280" s="125"/>
      <c r="S280" s="125"/>
      <c r="T280" s="125"/>
      <c r="U280" s="125"/>
      <c r="V280" s="125"/>
    </row>
    <row r="281" spans="1:22" ht="12">
      <c r="A281" s="125"/>
      <c r="B281" s="125"/>
      <c r="C281" s="125"/>
      <c r="D281" s="125"/>
      <c r="E281" s="125"/>
      <c r="F281" s="125"/>
      <c r="G281" s="125"/>
      <c r="H281" s="125"/>
      <c r="I281" s="125"/>
      <c r="J281" s="125"/>
      <c r="K281" s="125"/>
      <c r="L281" s="125"/>
      <c r="M281" s="125"/>
      <c r="N281" s="125"/>
      <c r="O281" s="125"/>
      <c r="P281" s="125"/>
      <c r="Q281" s="125"/>
      <c r="R281" s="125"/>
      <c r="S281" s="125"/>
      <c r="T281" s="125"/>
      <c r="U281" s="125"/>
      <c r="V281" s="125"/>
    </row>
    <row r="282" spans="1:22" ht="12">
      <c r="A282" s="125"/>
      <c r="B282" s="125"/>
      <c r="C282" s="125"/>
      <c r="D282" s="125"/>
      <c r="E282" s="125"/>
      <c r="F282" s="125"/>
      <c r="G282" s="125"/>
      <c r="H282" s="125"/>
      <c r="I282" s="125"/>
      <c r="J282" s="125"/>
      <c r="K282" s="125"/>
      <c r="L282" s="125"/>
      <c r="M282" s="125"/>
      <c r="N282" s="125"/>
      <c r="O282" s="125"/>
      <c r="P282" s="125"/>
      <c r="Q282" s="125"/>
      <c r="R282" s="125"/>
      <c r="S282" s="125"/>
      <c r="T282" s="125"/>
      <c r="U282" s="125"/>
      <c r="V282" s="125"/>
    </row>
    <row r="283" spans="1:22" ht="12">
      <c r="A283" s="125"/>
      <c r="B283" s="125"/>
      <c r="C283" s="125"/>
      <c r="D283" s="125"/>
      <c r="E283" s="125"/>
      <c r="F283" s="125"/>
      <c r="G283" s="125"/>
      <c r="H283" s="125"/>
      <c r="I283" s="125"/>
      <c r="J283" s="125"/>
      <c r="K283" s="125"/>
      <c r="L283" s="125"/>
      <c r="M283" s="125"/>
      <c r="N283" s="125"/>
      <c r="O283" s="125"/>
      <c r="P283" s="125"/>
      <c r="Q283" s="125"/>
      <c r="R283" s="125"/>
      <c r="S283" s="125"/>
      <c r="T283" s="125"/>
      <c r="U283" s="125"/>
      <c r="V283" s="125"/>
    </row>
    <row r="284" spans="1:22" ht="12">
      <c r="A284" s="125"/>
      <c r="B284" s="125"/>
      <c r="C284" s="125"/>
      <c r="D284" s="125"/>
      <c r="E284" s="125"/>
      <c r="F284" s="125"/>
      <c r="G284" s="125"/>
      <c r="H284" s="125"/>
      <c r="I284" s="125"/>
      <c r="J284" s="125"/>
      <c r="K284" s="125"/>
      <c r="L284" s="125"/>
      <c r="M284" s="125"/>
      <c r="N284" s="125"/>
      <c r="O284" s="125"/>
      <c r="P284" s="125"/>
      <c r="Q284" s="125"/>
      <c r="R284" s="125"/>
      <c r="S284" s="125"/>
      <c r="T284" s="125"/>
      <c r="U284" s="125"/>
      <c r="V284" s="125"/>
    </row>
    <row r="285" spans="1:22" ht="12">
      <c r="A285" s="125"/>
      <c r="B285" s="125"/>
      <c r="C285" s="125"/>
      <c r="D285" s="125"/>
      <c r="E285" s="125"/>
      <c r="F285" s="125"/>
      <c r="G285" s="125"/>
      <c r="H285" s="125"/>
      <c r="I285" s="125"/>
      <c r="J285" s="125"/>
      <c r="K285" s="125"/>
      <c r="L285" s="125"/>
      <c r="M285" s="125"/>
      <c r="N285" s="125"/>
      <c r="O285" s="125"/>
      <c r="P285" s="125"/>
      <c r="Q285" s="125"/>
      <c r="R285" s="125"/>
      <c r="S285" s="125"/>
      <c r="T285" s="125"/>
      <c r="U285" s="125"/>
      <c r="V285" s="125"/>
    </row>
    <row r="286" spans="1:22" ht="12">
      <c r="A286" s="125"/>
      <c r="B286" s="125"/>
      <c r="C286" s="125"/>
      <c r="D286" s="125"/>
      <c r="E286" s="125"/>
      <c r="F286" s="125"/>
      <c r="G286" s="125"/>
      <c r="H286" s="125"/>
      <c r="I286" s="125"/>
      <c r="J286" s="125"/>
      <c r="K286" s="125"/>
      <c r="L286" s="125"/>
      <c r="M286" s="125"/>
      <c r="N286" s="125"/>
      <c r="O286" s="125"/>
      <c r="P286" s="125"/>
      <c r="Q286" s="125"/>
      <c r="R286" s="125"/>
      <c r="S286" s="125"/>
      <c r="T286" s="125"/>
      <c r="U286" s="125"/>
      <c r="V286" s="125"/>
    </row>
    <row r="287" spans="1:22" ht="12">
      <c r="A287" s="125"/>
      <c r="B287" s="125"/>
      <c r="C287" s="125"/>
      <c r="D287" s="125"/>
      <c r="E287" s="125"/>
      <c r="F287" s="125"/>
      <c r="G287" s="125"/>
      <c r="H287" s="125"/>
      <c r="I287" s="125"/>
      <c r="J287" s="125"/>
      <c r="K287" s="125"/>
      <c r="L287" s="125"/>
      <c r="M287" s="125"/>
      <c r="N287" s="125"/>
      <c r="O287" s="125"/>
      <c r="P287" s="125"/>
      <c r="Q287" s="125"/>
      <c r="R287" s="125"/>
      <c r="S287" s="125"/>
      <c r="T287" s="125"/>
      <c r="U287" s="125"/>
      <c r="V287" s="125"/>
    </row>
    <row r="288" spans="1:22" ht="12">
      <c r="A288" s="125"/>
      <c r="B288" s="125"/>
      <c r="C288" s="125"/>
      <c r="D288" s="125"/>
      <c r="E288" s="125"/>
      <c r="F288" s="125"/>
      <c r="G288" s="125"/>
      <c r="H288" s="125"/>
      <c r="I288" s="125"/>
      <c r="J288" s="125"/>
      <c r="K288" s="125"/>
      <c r="L288" s="125"/>
      <c r="M288" s="125"/>
      <c r="N288" s="125"/>
      <c r="O288" s="125"/>
      <c r="P288" s="125"/>
      <c r="Q288" s="125"/>
      <c r="R288" s="125"/>
      <c r="S288" s="125"/>
      <c r="T288" s="125"/>
      <c r="U288" s="125"/>
      <c r="V288" s="125"/>
    </row>
    <row r="289" spans="1:22" ht="12">
      <c r="A289" s="125"/>
      <c r="B289" s="125"/>
      <c r="C289" s="125"/>
      <c r="D289" s="125"/>
      <c r="E289" s="125"/>
      <c r="F289" s="125"/>
      <c r="G289" s="125"/>
      <c r="H289" s="125"/>
      <c r="I289" s="125"/>
      <c r="J289" s="125"/>
      <c r="K289" s="125"/>
      <c r="L289" s="125"/>
      <c r="M289" s="125"/>
      <c r="N289" s="125"/>
      <c r="O289" s="125"/>
      <c r="P289" s="125"/>
      <c r="Q289" s="125"/>
      <c r="R289" s="125"/>
      <c r="S289" s="125"/>
      <c r="T289" s="125"/>
      <c r="U289" s="125"/>
      <c r="V289" s="125"/>
    </row>
    <row r="290" spans="1:22" ht="12">
      <c r="A290" s="125"/>
      <c r="B290" s="125"/>
      <c r="C290" s="125"/>
      <c r="D290" s="125"/>
      <c r="E290" s="125"/>
      <c r="F290" s="125"/>
      <c r="G290" s="125"/>
      <c r="H290" s="125"/>
      <c r="I290" s="125"/>
      <c r="J290" s="125"/>
      <c r="K290" s="125"/>
      <c r="L290" s="125"/>
      <c r="M290" s="125"/>
      <c r="N290" s="125"/>
      <c r="O290" s="125"/>
      <c r="P290" s="125"/>
      <c r="Q290" s="125"/>
      <c r="R290" s="125"/>
      <c r="S290" s="125"/>
      <c r="T290" s="125"/>
      <c r="U290" s="125"/>
      <c r="V290" s="125"/>
    </row>
    <row r="291" spans="1:22" ht="12">
      <c r="A291" s="125"/>
      <c r="B291" s="125"/>
      <c r="C291" s="125"/>
      <c r="D291" s="125"/>
      <c r="E291" s="125"/>
      <c r="F291" s="125"/>
      <c r="G291" s="125"/>
      <c r="H291" s="125"/>
      <c r="I291" s="125"/>
      <c r="J291" s="125"/>
      <c r="K291" s="125"/>
      <c r="L291" s="125"/>
      <c r="M291" s="125"/>
      <c r="N291" s="125"/>
      <c r="O291" s="125"/>
      <c r="P291" s="125"/>
      <c r="Q291" s="125"/>
      <c r="R291" s="125"/>
      <c r="S291" s="125"/>
      <c r="T291" s="125"/>
      <c r="U291" s="125"/>
      <c r="V291" s="125"/>
    </row>
    <row r="292" spans="1:22" ht="12">
      <c r="A292" s="125"/>
      <c r="B292" s="125"/>
      <c r="C292" s="125"/>
      <c r="D292" s="125"/>
      <c r="E292" s="125"/>
      <c r="F292" s="125"/>
      <c r="G292" s="125"/>
      <c r="H292" s="125"/>
      <c r="I292" s="125"/>
      <c r="J292" s="125"/>
      <c r="K292" s="125"/>
      <c r="L292" s="125"/>
      <c r="M292" s="125"/>
      <c r="N292" s="125"/>
      <c r="O292" s="125"/>
      <c r="P292" s="125"/>
      <c r="Q292" s="125"/>
      <c r="R292" s="125"/>
      <c r="S292" s="125"/>
      <c r="T292" s="125"/>
      <c r="U292" s="125"/>
      <c r="V292" s="125"/>
    </row>
    <row r="293" spans="1:22" ht="12">
      <c r="A293" s="125"/>
      <c r="B293" s="125"/>
      <c r="C293" s="125"/>
      <c r="D293" s="125"/>
      <c r="E293" s="125"/>
      <c r="F293" s="125"/>
      <c r="G293" s="125"/>
      <c r="H293" s="125"/>
      <c r="I293" s="125"/>
      <c r="J293" s="125"/>
      <c r="K293" s="125"/>
      <c r="L293" s="125"/>
      <c r="M293" s="125"/>
      <c r="N293" s="125"/>
      <c r="O293" s="125"/>
      <c r="P293" s="125"/>
      <c r="Q293" s="125"/>
      <c r="R293" s="125"/>
      <c r="S293" s="125"/>
      <c r="T293" s="125"/>
      <c r="U293" s="125"/>
      <c r="V293" s="125"/>
    </row>
    <row r="294" spans="1:22" ht="12">
      <c r="A294" s="125"/>
      <c r="B294" s="125"/>
      <c r="C294" s="125"/>
      <c r="D294" s="125"/>
      <c r="E294" s="125"/>
      <c r="F294" s="125"/>
      <c r="G294" s="125"/>
      <c r="H294" s="125"/>
      <c r="I294" s="125"/>
      <c r="J294" s="125"/>
      <c r="K294" s="125"/>
      <c r="L294" s="125"/>
      <c r="M294" s="125"/>
      <c r="N294" s="125"/>
      <c r="O294" s="125"/>
      <c r="P294" s="125"/>
      <c r="Q294" s="125"/>
      <c r="R294" s="125"/>
      <c r="S294" s="125"/>
      <c r="T294" s="125"/>
      <c r="U294" s="125"/>
      <c r="V294" s="125"/>
    </row>
    <row r="295" spans="1:22" ht="12">
      <c r="A295" s="125"/>
      <c r="B295" s="125"/>
      <c r="C295" s="125"/>
      <c r="D295" s="125"/>
      <c r="E295" s="125"/>
      <c r="F295" s="125"/>
      <c r="G295" s="125"/>
      <c r="H295" s="125"/>
      <c r="I295" s="125"/>
      <c r="J295" s="125"/>
      <c r="K295" s="125"/>
      <c r="L295" s="125"/>
      <c r="M295" s="125"/>
      <c r="N295" s="125"/>
      <c r="O295" s="125"/>
      <c r="P295" s="125"/>
      <c r="Q295" s="125"/>
      <c r="R295" s="125"/>
      <c r="S295" s="125"/>
      <c r="T295" s="125"/>
      <c r="U295" s="125"/>
      <c r="V295" s="125"/>
    </row>
    <row r="296" spans="1:22" ht="12">
      <c r="A296" s="125"/>
      <c r="B296" s="125"/>
      <c r="C296" s="125"/>
      <c r="D296" s="125"/>
      <c r="E296" s="125"/>
      <c r="F296" s="125"/>
      <c r="G296" s="125"/>
      <c r="H296" s="125"/>
      <c r="I296" s="125"/>
      <c r="J296" s="125"/>
      <c r="K296" s="125"/>
      <c r="L296" s="125"/>
      <c r="M296" s="125"/>
      <c r="N296" s="125"/>
      <c r="O296" s="125"/>
      <c r="P296" s="125"/>
      <c r="Q296" s="125"/>
      <c r="R296" s="125"/>
      <c r="S296" s="125"/>
      <c r="T296" s="125"/>
      <c r="U296" s="125"/>
      <c r="V296" s="125"/>
    </row>
    <row r="297" spans="1:22" ht="12">
      <c r="A297" s="125"/>
      <c r="B297" s="125"/>
      <c r="C297" s="125"/>
      <c r="D297" s="125"/>
      <c r="E297" s="125"/>
      <c r="F297" s="125"/>
      <c r="G297" s="125"/>
      <c r="H297" s="125"/>
      <c r="I297" s="125"/>
      <c r="J297" s="125"/>
      <c r="K297" s="125"/>
      <c r="L297" s="125"/>
      <c r="M297" s="125"/>
      <c r="N297" s="125"/>
      <c r="O297" s="125"/>
      <c r="P297" s="125"/>
      <c r="Q297" s="125"/>
      <c r="R297" s="125"/>
      <c r="S297" s="125"/>
      <c r="T297" s="125"/>
      <c r="U297" s="125"/>
      <c r="V297" s="125"/>
    </row>
    <row r="298" spans="1:22" ht="12">
      <c r="A298" s="125"/>
      <c r="B298" s="125"/>
      <c r="C298" s="125"/>
      <c r="D298" s="125"/>
      <c r="E298" s="125"/>
      <c r="F298" s="125"/>
      <c r="G298" s="125"/>
      <c r="H298" s="125"/>
      <c r="I298" s="125"/>
      <c r="J298" s="125"/>
      <c r="K298" s="125"/>
      <c r="L298" s="125"/>
      <c r="M298" s="125"/>
      <c r="N298" s="125"/>
      <c r="O298" s="125"/>
      <c r="P298" s="125"/>
      <c r="Q298" s="125"/>
      <c r="R298" s="125"/>
      <c r="S298" s="125"/>
      <c r="T298" s="125"/>
      <c r="U298" s="125"/>
      <c r="V298" s="125"/>
    </row>
    <row r="299" spans="1:22" ht="12">
      <c r="A299" s="125"/>
      <c r="B299" s="125"/>
      <c r="C299" s="125"/>
      <c r="D299" s="125"/>
      <c r="E299" s="125"/>
      <c r="F299" s="125"/>
      <c r="G299" s="125"/>
      <c r="H299" s="125"/>
      <c r="I299" s="125"/>
      <c r="J299" s="125"/>
      <c r="K299" s="125"/>
      <c r="L299" s="125"/>
      <c r="M299" s="125"/>
      <c r="N299" s="125"/>
      <c r="O299" s="125"/>
      <c r="P299" s="125"/>
      <c r="Q299" s="125"/>
      <c r="R299" s="125"/>
      <c r="S299" s="125"/>
      <c r="T299" s="125"/>
      <c r="U299" s="125"/>
      <c r="V299" s="125"/>
    </row>
    <row r="300" spans="1:22" ht="12">
      <c r="A300" s="125"/>
      <c r="B300" s="125"/>
      <c r="C300" s="125"/>
      <c r="D300" s="125"/>
      <c r="E300" s="125"/>
      <c r="F300" s="125"/>
      <c r="G300" s="125"/>
      <c r="H300" s="125"/>
      <c r="I300" s="125"/>
      <c r="J300" s="125"/>
      <c r="K300" s="125"/>
      <c r="L300" s="125"/>
      <c r="M300" s="125"/>
      <c r="N300" s="125"/>
      <c r="O300" s="125"/>
      <c r="P300" s="125"/>
      <c r="Q300" s="125"/>
      <c r="R300" s="125"/>
      <c r="S300" s="125"/>
      <c r="T300" s="125"/>
      <c r="U300" s="125"/>
      <c r="V300" s="125"/>
    </row>
    <row r="301" spans="1:22" ht="12">
      <c r="A301" s="125"/>
      <c r="B301" s="125"/>
      <c r="C301" s="125"/>
      <c r="D301" s="125"/>
      <c r="E301" s="125"/>
      <c r="F301" s="125"/>
      <c r="G301" s="125"/>
      <c r="H301" s="125"/>
      <c r="I301" s="125"/>
      <c r="J301" s="125"/>
      <c r="K301" s="125"/>
      <c r="L301" s="125"/>
      <c r="M301" s="125"/>
      <c r="N301" s="125"/>
      <c r="O301" s="125"/>
      <c r="P301" s="125"/>
      <c r="Q301" s="125"/>
      <c r="R301" s="125"/>
      <c r="S301" s="125"/>
      <c r="T301" s="125"/>
      <c r="U301" s="125"/>
      <c r="V301" s="125"/>
    </row>
    <row r="302" spans="1:22" ht="12">
      <c r="A302" s="125"/>
      <c r="B302" s="125"/>
      <c r="C302" s="125"/>
      <c r="D302" s="125"/>
      <c r="E302" s="125"/>
      <c r="F302" s="125"/>
      <c r="G302" s="125"/>
      <c r="H302" s="125"/>
      <c r="I302" s="125"/>
      <c r="J302" s="125"/>
      <c r="K302" s="125"/>
      <c r="L302" s="125"/>
      <c r="M302" s="125"/>
      <c r="N302" s="125"/>
      <c r="O302" s="125"/>
      <c r="P302" s="125"/>
      <c r="Q302" s="125"/>
      <c r="R302" s="125"/>
      <c r="S302" s="125"/>
      <c r="T302" s="125"/>
      <c r="U302" s="125"/>
      <c r="V302" s="125"/>
    </row>
    <row r="303" spans="1:22" ht="12">
      <c r="A303" s="125"/>
      <c r="B303" s="125"/>
      <c r="C303" s="125"/>
      <c r="D303" s="125"/>
      <c r="E303" s="125"/>
      <c r="F303" s="125"/>
      <c r="G303" s="125"/>
      <c r="H303" s="125"/>
      <c r="I303" s="125"/>
      <c r="J303" s="125"/>
      <c r="K303" s="125"/>
      <c r="L303" s="125"/>
      <c r="M303" s="125"/>
      <c r="N303" s="125"/>
      <c r="O303" s="125"/>
      <c r="P303" s="125"/>
      <c r="Q303" s="125"/>
      <c r="R303" s="125"/>
      <c r="S303" s="125"/>
      <c r="T303" s="125"/>
      <c r="U303" s="125"/>
      <c r="V303" s="125"/>
    </row>
    <row r="304" spans="1:22" ht="12">
      <c r="A304" s="125"/>
      <c r="B304" s="125"/>
      <c r="C304" s="125"/>
      <c r="D304" s="125"/>
      <c r="E304" s="125"/>
      <c r="F304" s="125"/>
      <c r="G304" s="125"/>
      <c r="H304" s="125"/>
      <c r="I304" s="125"/>
      <c r="J304" s="125"/>
      <c r="K304" s="125"/>
      <c r="L304" s="125"/>
      <c r="M304" s="125"/>
      <c r="N304" s="125"/>
      <c r="O304" s="125"/>
      <c r="P304" s="125"/>
      <c r="Q304" s="125"/>
      <c r="R304" s="125"/>
      <c r="S304" s="125"/>
      <c r="T304" s="125"/>
      <c r="U304" s="125"/>
      <c r="V304" s="125"/>
    </row>
    <row r="305" spans="1:22" ht="12">
      <c r="A305" s="125"/>
      <c r="B305" s="125"/>
      <c r="C305" s="125"/>
      <c r="D305" s="125"/>
      <c r="E305" s="125"/>
      <c r="F305" s="125"/>
      <c r="G305" s="125"/>
      <c r="H305" s="125"/>
      <c r="I305" s="125"/>
      <c r="J305" s="125"/>
      <c r="K305" s="125"/>
      <c r="L305" s="125"/>
      <c r="M305" s="125"/>
      <c r="N305" s="125"/>
      <c r="O305" s="125"/>
      <c r="P305" s="125"/>
      <c r="Q305" s="125"/>
      <c r="R305" s="125"/>
      <c r="S305" s="125"/>
      <c r="T305" s="125"/>
      <c r="U305" s="125"/>
      <c r="V305" s="125"/>
    </row>
    <row r="306" spans="1:22" ht="12">
      <c r="A306" s="125"/>
      <c r="B306" s="125"/>
      <c r="C306" s="125"/>
      <c r="D306" s="125"/>
      <c r="E306" s="125"/>
      <c r="F306" s="125"/>
      <c r="G306" s="125"/>
      <c r="H306" s="125"/>
      <c r="I306" s="125"/>
      <c r="J306" s="125"/>
      <c r="K306" s="125"/>
      <c r="L306" s="125"/>
      <c r="M306" s="125"/>
      <c r="N306" s="125"/>
      <c r="O306" s="125"/>
      <c r="P306" s="125"/>
      <c r="Q306" s="125"/>
      <c r="R306" s="125"/>
      <c r="S306" s="125"/>
      <c r="T306" s="125"/>
      <c r="U306" s="125"/>
      <c r="V306" s="125"/>
    </row>
    <row r="307" spans="1:22" ht="12">
      <c r="A307" s="125"/>
      <c r="B307" s="125"/>
      <c r="C307" s="125"/>
      <c r="D307" s="125"/>
      <c r="E307" s="125"/>
      <c r="F307" s="125"/>
      <c r="G307" s="125"/>
      <c r="H307" s="125"/>
      <c r="I307" s="125"/>
      <c r="J307" s="125"/>
      <c r="K307" s="125"/>
      <c r="L307" s="125"/>
      <c r="M307" s="125"/>
      <c r="N307" s="125"/>
      <c r="O307" s="125"/>
      <c r="P307" s="125"/>
      <c r="Q307" s="125"/>
      <c r="R307" s="125"/>
      <c r="S307" s="125"/>
      <c r="T307" s="125"/>
      <c r="U307" s="125"/>
      <c r="V307" s="125"/>
    </row>
    <row r="308" spans="1:22" ht="12">
      <c r="A308" s="125"/>
      <c r="B308" s="125"/>
      <c r="C308" s="125"/>
      <c r="D308" s="125"/>
      <c r="E308" s="125"/>
      <c r="F308" s="125"/>
      <c r="G308" s="125"/>
      <c r="H308" s="125"/>
      <c r="I308" s="125"/>
      <c r="J308" s="125"/>
      <c r="K308" s="125"/>
      <c r="L308" s="125"/>
      <c r="M308" s="125"/>
      <c r="N308" s="125"/>
      <c r="O308" s="125"/>
      <c r="P308" s="125"/>
      <c r="Q308" s="125"/>
      <c r="R308" s="125"/>
      <c r="S308" s="125"/>
      <c r="T308" s="125"/>
      <c r="U308" s="125"/>
      <c r="V308" s="125"/>
    </row>
    <row r="309" spans="1:22" ht="12">
      <c r="A309" s="125"/>
      <c r="B309" s="125"/>
      <c r="C309" s="125"/>
      <c r="D309" s="125"/>
      <c r="E309" s="125"/>
      <c r="F309" s="125"/>
      <c r="G309" s="125"/>
      <c r="H309" s="125"/>
      <c r="I309" s="125"/>
      <c r="J309" s="125"/>
      <c r="K309" s="125"/>
      <c r="L309" s="125"/>
      <c r="M309" s="125"/>
      <c r="N309" s="125"/>
      <c r="O309" s="125"/>
      <c r="P309" s="125"/>
      <c r="Q309" s="125"/>
      <c r="R309" s="125"/>
      <c r="S309" s="125"/>
      <c r="T309" s="125"/>
      <c r="U309" s="125"/>
      <c r="V309" s="125"/>
    </row>
    <row r="310" spans="1:22" ht="12">
      <c r="A310" s="125"/>
      <c r="B310" s="125"/>
      <c r="C310" s="125"/>
      <c r="D310" s="125"/>
      <c r="E310" s="125"/>
      <c r="F310" s="125"/>
      <c r="G310" s="125"/>
      <c r="H310" s="125"/>
      <c r="I310" s="125"/>
      <c r="J310" s="125"/>
      <c r="K310" s="125"/>
      <c r="L310" s="125"/>
      <c r="M310" s="125"/>
      <c r="N310" s="125"/>
      <c r="O310" s="125"/>
      <c r="P310" s="125"/>
      <c r="Q310" s="125"/>
      <c r="R310" s="125"/>
      <c r="S310" s="125"/>
      <c r="T310" s="125"/>
      <c r="U310" s="125"/>
      <c r="V310" s="125"/>
    </row>
    <row r="311" spans="1:22" ht="12">
      <c r="A311" s="125"/>
      <c r="B311" s="125"/>
      <c r="C311" s="125"/>
      <c r="D311" s="125"/>
      <c r="E311" s="125"/>
      <c r="F311" s="125"/>
      <c r="G311" s="125"/>
      <c r="H311" s="125"/>
      <c r="I311" s="125"/>
      <c r="J311" s="125"/>
      <c r="K311" s="125"/>
      <c r="L311" s="125"/>
      <c r="M311" s="125"/>
      <c r="N311" s="125"/>
      <c r="O311" s="125"/>
      <c r="P311" s="125"/>
      <c r="Q311" s="125"/>
      <c r="R311" s="125"/>
      <c r="S311" s="125"/>
      <c r="T311" s="125"/>
      <c r="U311" s="125"/>
      <c r="V311" s="125"/>
    </row>
    <row r="312" spans="1:22" ht="12">
      <c r="A312" s="125"/>
      <c r="B312" s="125"/>
      <c r="C312" s="125"/>
      <c r="D312" s="125"/>
      <c r="E312" s="125"/>
      <c r="F312" s="125"/>
      <c r="G312" s="125"/>
      <c r="H312" s="125"/>
      <c r="I312" s="125"/>
      <c r="J312" s="125"/>
      <c r="K312" s="125"/>
      <c r="L312" s="125"/>
      <c r="M312" s="125"/>
      <c r="N312" s="125"/>
      <c r="O312" s="125"/>
      <c r="P312" s="125"/>
      <c r="Q312" s="125"/>
      <c r="R312" s="125"/>
      <c r="S312" s="125"/>
      <c r="T312" s="125"/>
      <c r="U312" s="125"/>
      <c r="V312" s="125"/>
    </row>
    <row r="313" spans="1:22" ht="12">
      <c r="A313" s="125"/>
      <c r="B313" s="125"/>
      <c r="C313" s="125"/>
      <c r="D313" s="125"/>
      <c r="E313" s="125"/>
      <c r="F313" s="125"/>
      <c r="G313" s="125"/>
      <c r="H313" s="125"/>
      <c r="I313" s="125"/>
      <c r="J313" s="125"/>
      <c r="K313" s="125"/>
      <c r="L313" s="125"/>
      <c r="M313" s="125"/>
      <c r="N313" s="125"/>
      <c r="O313" s="125"/>
      <c r="P313" s="125"/>
      <c r="Q313" s="125"/>
      <c r="R313" s="125"/>
      <c r="S313" s="125"/>
      <c r="T313" s="125"/>
      <c r="U313" s="125"/>
      <c r="V313" s="125"/>
    </row>
    <row r="314" spans="1:22" ht="12">
      <c r="A314" s="125"/>
      <c r="B314" s="125"/>
      <c r="C314" s="125"/>
      <c r="D314" s="125"/>
      <c r="E314" s="125"/>
      <c r="F314" s="125"/>
      <c r="G314" s="125"/>
      <c r="H314" s="125"/>
      <c r="I314" s="125"/>
      <c r="J314" s="125"/>
      <c r="K314" s="125"/>
      <c r="L314" s="125"/>
      <c r="M314" s="125"/>
      <c r="N314" s="125"/>
      <c r="O314" s="125"/>
      <c r="P314" s="125"/>
      <c r="Q314" s="125"/>
      <c r="R314" s="125"/>
      <c r="S314" s="125"/>
      <c r="T314" s="125"/>
      <c r="U314" s="125"/>
      <c r="V314" s="125"/>
    </row>
    <row r="315" spans="1:22" ht="12">
      <c r="A315" s="125"/>
      <c r="B315" s="125"/>
      <c r="C315" s="125"/>
      <c r="D315" s="125"/>
      <c r="E315" s="125"/>
      <c r="F315" s="125"/>
      <c r="G315" s="125"/>
      <c r="H315" s="125"/>
      <c r="I315" s="125"/>
      <c r="J315" s="125"/>
      <c r="K315" s="125"/>
      <c r="L315" s="125"/>
      <c r="M315" s="125"/>
      <c r="N315" s="125"/>
      <c r="O315" s="125"/>
      <c r="P315" s="125"/>
      <c r="Q315" s="125"/>
      <c r="R315" s="125"/>
      <c r="S315" s="125"/>
      <c r="T315" s="125"/>
      <c r="U315" s="125"/>
      <c r="V315" s="125"/>
    </row>
    <row r="316" spans="1:22" ht="12">
      <c r="A316" s="125"/>
      <c r="B316" s="125"/>
      <c r="C316" s="125"/>
      <c r="D316" s="125"/>
      <c r="E316" s="125"/>
      <c r="F316" s="125"/>
      <c r="G316" s="125"/>
      <c r="H316" s="125"/>
      <c r="I316" s="125"/>
      <c r="J316" s="125"/>
      <c r="K316" s="125"/>
      <c r="L316" s="125"/>
      <c r="M316" s="125"/>
      <c r="N316" s="125"/>
      <c r="O316" s="125"/>
      <c r="P316" s="125"/>
      <c r="Q316" s="125"/>
      <c r="R316" s="125"/>
      <c r="S316" s="125"/>
      <c r="T316" s="125"/>
      <c r="U316" s="125"/>
      <c r="V316" s="125"/>
    </row>
    <row r="317" spans="1:22" ht="12">
      <c r="A317" s="125"/>
      <c r="B317" s="125"/>
      <c r="C317" s="125"/>
      <c r="D317" s="125"/>
      <c r="E317" s="125"/>
      <c r="F317" s="125"/>
      <c r="G317" s="125"/>
      <c r="H317" s="125"/>
      <c r="I317" s="125"/>
      <c r="J317" s="125"/>
      <c r="K317" s="125"/>
      <c r="L317" s="125"/>
      <c r="M317" s="125"/>
      <c r="N317" s="125"/>
      <c r="O317" s="125"/>
      <c r="P317" s="125"/>
      <c r="Q317" s="125"/>
      <c r="R317" s="125"/>
      <c r="S317" s="125"/>
      <c r="T317" s="125"/>
      <c r="U317" s="125"/>
      <c r="V317" s="125"/>
    </row>
    <row r="318" spans="1:22" ht="12">
      <c r="A318" s="125"/>
      <c r="B318" s="125"/>
      <c r="C318" s="125"/>
      <c r="D318" s="125"/>
      <c r="E318" s="125"/>
      <c r="F318" s="125"/>
      <c r="G318" s="125"/>
      <c r="H318" s="125"/>
      <c r="I318" s="125"/>
      <c r="J318" s="125"/>
      <c r="K318" s="125"/>
      <c r="L318" s="125"/>
      <c r="M318" s="125"/>
      <c r="N318" s="125"/>
      <c r="O318" s="125"/>
      <c r="P318" s="125"/>
      <c r="Q318" s="125"/>
      <c r="R318" s="125"/>
      <c r="S318" s="125"/>
      <c r="T318" s="125"/>
      <c r="U318" s="125"/>
      <c r="V318" s="125"/>
    </row>
    <row r="319" spans="1:22" ht="12">
      <c r="A319" s="125"/>
      <c r="B319" s="125"/>
      <c r="C319" s="125"/>
      <c r="D319" s="125"/>
      <c r="E319" s="125"/>
      <c r="F319" s="125"/>
      <c r="G319" s="125"/>
      <c r="H319" s="125"/>
      <c r="I319" s="125"/>
      <c r="J319" s="125"/>
      <c r="K319" s="125"/>
      <c r="L319" s="125"/>
      <c r="M319" s="125"/>
      <c r="N319" s="125"/>
      <c r="O319" s="125"/>
      <c r="P319" s="125"/>
      <c r="Q319" s="125"/>
      <c r="R319" s="125"/>
      <c r="S319" s="125"/>
      <c r="T319" s="125"/>
      <c r="U319" s="125"/>
      <c r="V319" s="125"/>
    </row>
    <row r="320" spans="1:22" ht="12">
      <c r="A320" s="125"/>
      <c r="B320" s="125"/>
      <c r="C320" s="125"/>
      <c r="D320" s="125"/>
      <c r="E320" s="125"/>
      <c r="F320" s="125"/>
      <c r="G320" s="125"/>
      <c r="H320" s="125"/>
      <c r="I320" s="125"/>
      <c r="J320" s="125"/>
      <c r="K320" s="125"/>
      <c r="L320" s="125"/>
      <c r="M320" s="125"/>
      <c r="N320" s="125"/>
      <c r="O320" s="125"/>
      <c r="P320" s="125"/>
      <c r="Q320" s="125"/>
      <c r="R320" s="125"/>
      <c r="S320" s="125"/>
      <c r="T320" s="125"/>
      <c r="U320" s="125"/>
      <c r="V320" s="125"/>
    </row>
    <row r="321" spans="1:22" ht="12">
      <c r="A321" s="125"/>
      <c r="B321" s="125"/>
      <c r="C321" s="125"/>
      <c r="D321" s="125"/>
      <c r="E321" s="125"/>
      <c r="F321" s="125"/>
      <c r="G321" s="125"/>
      <c r="H321" s="125"/>
      <c r="I321" s="125"/>
      <c r="J321" s="125"/>
      <c r="K321" s="125"/>
      <c r="L321" s="125"/>
      <c r="M321" s="125"/>
      <c r="N321" s="125"/>
      <c r="O321" s="125"/>
      <c r="P321" s="125"/>
      <c r="Q321" s="125"/>
      <c r="R321" s="125"/>
      <c r="S321" s="125"/>
      <c r="T321" s="125"/>
      <c r="U321" s="125"/>
      <c r="V321" s="125"/>
    </row>
    <row r="322" spans="1:22" ht="12">
      <c r="A322" s="125"/>
      <c r="B322" s="125"/>
      <c r="C322" s="125"/>
      <c r="D322" s="125"/>
      <c r="E322" s="125"/>
      <c r="F322" s="125"/>
      <c r="G322" s="125"/>
      <c r="H322" s="125"/>
      <c r="I322" s="125"/>
      <c r="J322" s="125"/>
      <c r="K322" s="125"/>
      <c r="L322" s="125"/>
      <c r="M322" s="125"/>
      <c r="N322" s="125"/>
      <c r="O322" s="125"/>
      <c r="P322" s="125"/>
      <c r="Q322" s="125"/>
      <c r="R322" s="125"/>
      <c r="S322" s="125"/>
      <c r="T322" s="125"/>
      <c r="U322" s="125"/>
      <c r="V322" s="125"/>
    </row>
    <row r="323" spans="1:22" ht="12">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row>
    <row r="324" spans="1:22" ht="12">
      <c r="A324" s="125"/>
      <c r="B324" s="125"/>
      <c r="C324" s="125"/>
      <c r="D324" s="125"/>
      <c r="E324" s="125"/>
      <c r="F324" s="125"/>
      <c r="G324" s="125"/>
      <c r="H324" s="125"/>
      <c r="I324" s="125"/>
      <c r="J324" s="125"/>
      <c r="K324" s="125"/>
      <c r="L324" s="125"/>
      <c r="M324" s="125"/>
      <c r="N324" s="125"/>
      <c r="O324" s="125"/>
      <c r="P324" s="125"/>
      <c r="Q324" s="125"/>
      <c r="R324" s="125"/>
      <c r="S324" s="125"/>
      <c r="T324" s="125"/>
      <c r="U324" s="125"/>
      <c r="V324" s="125"/>
    </row>
    <row r="325" spans="1:22" ht="12">
      <c r="A325" s="125"/>
      <c r="B325" s="125"/>
      <c r="C325" s="125"/>
      <c r="D325" s="125"/>
      <c r="E325" s="125"/>
      <c r="F325" s="125"/>
      <c r="G325" s="125"/>
      <c r="H325" s="125"/>
      <c r="I325" s="125"/>
      <c r="J325" s="125"/>
      <c r="K325" s="125"/>
      <c r="L325" s="125"/>
      <c r="M325" s="125"/>
      <c r="N325" s="125"/>
      <c r="O325" s="125"/>
      <c r="P325" s="125"/>
      <c r="Q325" s="125"/>
      <c r="R325" s="125"/>
      <c r="S325" s="125"/>
      <c r="T325" s="125"/>
      <c r="U325" s="125"/>
      <c r="V325" s="125"/>
    </row>
    <row r="326" spans="1:22" ht="12">
      <c r="A326" s="125"/>
      <c r="B326" s="125"/>
      <c r="C326" s="125"/>
      <c r="D326" s="125"/>
      <c r="E326" s="125"/>
      <c r="F326" s="125"/>
      <c r="G326" s="125"/>
      <c r="H326" s="125"/>
      <c r="I326" s="125"/>
      <c r="J326" s="125"/>
      <c r="K326" s="125"/>
      <c r="L326" s="125"/>
      <c r="M326" s="125"/>
      <c r="N326" s="125"/>
      <c r="O326" s="125"/>
      <c r="P326" s="125"/>
      <c r="Q326" s="125"/>
      <c r="R326" s="125"/>
      <c r="S326" s="125"/>
      <c r="T326" s="125"/>
      <c r="U326" s="125"/>
      <c r="V326" s="125"/>
    </row>
    <row r="327" spans="1:22" ht="12">
      <c r="A327" s="125"/>
      <c r="B327" s="125"/>
      <c r="C327" s="125"/>
      <c r="D327" s="125"/>
      <c r="E327" s="125"/>
      <c r="F327" s="125"/>
      <c r="G327" s="125"/>
      <c r="H327" s="125"/>
      <c r="I327" s="125"/>
      <c r="J327" s="125"/>
      <c r="K327" s="125"/>
      <c r="L327" s="125"/>
      <c r="M327" s="125"/>
      <c r="N327" s="125"/>
      <c r="O327" s="125"/>
      <c r="P327" s="125"/>
      <c r="Q327" s="125"/>
      <c r="R327" s="125"/>
      <c r="S327" s="125"/>
      <c r="T327" s="125"/>
      <c r="U327" s="125"/>
      <c r="V327" s="125"/>
    </row>
    <row r="328" spans="1:22" ht="12">
      <c r="A328" s="125"/>
      <c r="B328" s="125"/>
      <c r="C328" s="125"/>
      <c r="D328" s="125"/>
      <c r="E328" s="125"/>
      <c r="F328" s="125"/>
      <c r="G328" s="125"/>
      <c r="H328" s="125"/>
      <c r="I328" s="125"/>
      <c r="J328" s="125"/>
      <c r="K328" s="125"/>
      <c r="L328" s="125"/>
      <c r="M328" s="125"/>
      <c r="N328" s="125"/>
      <c r="O328" s="125"/>
      <c r="P328" s="125"/>
      <c r="Q328" s="125"/>
      <c r="R328" s="125"/>
      <c r="S328" s="125"/>
      <c r="T328" s="125"/>
      <c r="U328" s="125"/>
      <c r="V328" s="125"/>
    </row>
    <row r="329" spans="1:22" ht="12">
      <c r="A329" s="125"/>
      <c r="B329" s="125"/>
      <c r="C329" s="125"/>
      <c r="D329" s="125"/>
      <c r="E329" s="125"/>
      <c r="F329" s="125"/>
      <c r="G329" s="125"/>
      <c r="H329" s="125"/>
      <c r="I329" s="125"/>
      <c r="J329" s="125"/>
      <c r="K329" s="125"/>
      <c r="L329" s="125"/>
      <c r="M329" s="125"/>
      <c r="N329" s="125"/>
      <c r="O329" s="125"/>
      <c r="P329" s="125"/>
      <c r="Q329" s="125"/>
      <c r="R329" s="125"/>
      <c r="S329" s="125"/>
      <c r="T329" s="125"/>
      <c r="U329" s="125"/>
      <c r="V329" s="125"/>
    </row>
    <row r="330" spans="1:22" ht="12">
      <c r="A330" s="125"/>
      <c r="B330" s="125"/>
      <c r="C330" s="125"/>
      <c r="D330" s="125"/>
      <c r="E330" s="125"/>
      <c r="F330" s="125"/>
      <c r="G330" s="125"/>
      <c r="H330" s="125"/>
      <c r="I330" s="125"/>
      <c r="J330" s="125"/>
      <c r="K330" s="125"/>
      <c r="L330" s="125"/>
      <c r="M330" s="125"/>
      <c r="N330" s="125"/>
      <c r="O330" s="125"/>
      <c r="P330" s="125"/>
      <c r="Q330" s="125"/>
      <c r="R330" s="125"/>
      <c r="S330" s="125"/>
      <c r="T330" s="125"/>
      <c r="U330" s="125"/>
      <c r="V330" s="125"/>
    </row>
    <row r="331" spans="1:22" ht="12">
      <c r="A331" s="125"/>
      <c r="B331" s="125"/>
      <c r="C331" s="125"/>
      <c r="D331" s="125"/>
      <c r="E331" s="125"/>
      <c r="F331" s="125"/>
      <c r="G331" s="125"/>
      <c r="H331" s="125"/>
      <c r="I331" s="125"/>
      <c r="J331" s="125"/>
      <c r="K331" s="125"/>
      <c r="L331" s="125"/>
      <c r="M331" s="125"/>
      <c r="N331" s="125"/>
      <c r="O331" s="125"/>
      <c r="P331" s="125"/>
      <c r="Q331" s="125"/>
      <c r="R331" s="125"/>
      <c r="S331" s="125"/>
      <c r="T331" s="125"/>
      <c r="U331" s="125"/>
      <c r="V331" s="125"/>
    </row>
    <row r="332" spans="1:22" ht="12">
      <c r="A332" s="125"/>
      <c r="B332" s="125"/>
      <c r="C332" s="125"/>
      <c r="D332" s="125"/>
      <c r="E332" s="125"/>
      <c r="F332" s="125"/>
      <c r="G332" s="125"/>
      <c r="H332" s="125"/>
      <c r="I332" s="125"/>
      <c r="J332" s="125"/>
      <c r="K332" s="125"/>
      <c r="L332" s="125"/>
      <c r="M332" s="125"/>
      <c r="N332" s="125"/>
      <c r="O332" s="125"/>
      <c r="P332" s="125"/>
      <c r="Q332" s="125"/>
      <c r="R332" s="125"/>
      <c r="S332" s="125"/>
      <c r="T332" s="125"/>
      <c r="U332" s="125"/>
      <c r="V332" s="125"/>
    </row>
    <row r="333" spans="1:22" ht="12">
      <c r="A333" s="125"/>
      <c r="B333" s="125"/>
      <c r="C333" s="125"/>
      <c r="D333" s="125"/>
      <c r="E333" s="125"/>
      <c r="F333" s="125"/>
      <c r="G333" s="125"/>
      <c r="H333" s="125"/>
      <c r="I333" s="125"/>
      <c r="J333" s="125"/>
      <c r="K333" s="125"/>
      <c r="L333" s="125"/>
      <c r="M333" s="125"/>
      <c r="N333" s="125"/>
      <c r="O333" s="125"/>
      <c r="P333" s="125"/>
      <c r="Q333" s="125"/>
      <c r="R333" s="125"/>
      <c r="S333" s="125"/>
      <c r="T333" s="125"/>
      <c r="U333" s="125"/>
      <c r="V333" s="125"/>
    </row>
    <row r="334" spans="1:22" ht="12">
      <c r="A334" s="125"/>
      <c r="B334" s="125"/>
      <c r="C334" s="125"/>
      <c r="D334" s="125"/>
      <c r="E334" s="125"/>
      <c r="F334" s="125"/>
      <c r="G334" s="125"/>
      <c r="H334" s="125"/>
      <c r="I334" s="125"/>
      <c r="J334" s="125"/>
      <c r="K334" s="125"/>
      <c r="L334" s="125"/>
      <c r="M334" s="125"/>
      <c r="N334" s="125"/>
      <c r="O334" s="125"/>
      <c r="P334" s="125"/>
      <c r="Q334" s="125"/>
      <c r="R334" s="125"/>
      <c r="S334" s="125"/>
      <c r="T334" s="125"/>
      <c r="U334" s="125"/>
      <c r="V334" s="125"/>
    </row>
    <row r="335" spans="1:22" ht="12">
      <c r="A335" s="125"/>
      <c r="B335" s="125"/>
      <c r="C335" s="125"/>
      <c r="D335" s="125"/>
      <c r="E335" s="125"/>
      <c r="F335" s="125"/>
      <c r="G335" s="125"/>
      <c r="H335" s="125"/>
      <c r="I335" s="125"/>
      <c r="J335" s="125"/>
      <c r="K335" s="125"/>
      <c r="L335" s="125"/>
      <c r="M335" s="125"/>
      <c r="N335" s="125"/>
      <c r="O335" s="125"/>
      <c r="P335" s="125"/>
      <c r="Q335" s="125"/>
      <c r="R335" s="125"/>
      <c r="S335" s="125"/>
      <c r="T335" s="125"/>
      <c r="U335" s="125"/>
      <c r="V335" s="125"/>
    </row>
    <row r="336" spans="1:22" ht="12">
      <c r="A336" s="125"/>
      <c r="B336" s="125"/>
      <c r="C336" s="125"/>
      <c r="D336" s="125"/>
      <c r="E336" s="125"/>
      <c r="F336" s="125"/>
      <c r="G336" s="125"/>
      <c r="H336" s="125"/>
      <c r="I336" s="125"/>
      <c r="J336" s="125"/>
      <c r="K336" s="125"/>
      <c r="L336" s="125"/>
      <c r="M336" s="125"/>
      <c r="N336" s="125"/>
      <c r="O336" s="125"/>
      <c r="P336" s="125"/>
      <c r="Q336" s="125"/>
      <c r="R336" s="125"/>
      <c r="S336" s="125"/>
      <c r="T336" s="125"/>
      <c r="U336" s="125"/>
      <c r="V336" s="125"/>
    </row>
    <row r="337" spans="1:22" ht="12">
      <c r="A337" s="125"/>
      <c r="B337" s="125"/>
      <c r="C337" s="125"/>
      <c r="D337" s="125"/>
      <c r="E337" s="125"/>
      <c r="F337" s="125"/>
      <c r="G337" s="125"/>
      <c r="H337" s="125"/>
      <c r="I337" s="125"/>
      <c r="J337" s="125"/>
      <c r="K337" s="125"/>
      <c r="L337" s="125"/>
      <c r="M337" s="125"/>
      <c r="N337" s="125"/>
      <c r="O337" s="125"/>
      <c r="P337" s="125"/>
      <c r="Q337" s="125"/>
      <c r="R337" s="125"/>
      <c r="S337" s="125"/>
      <c r="T337" s="125"/>
      <c r="U337" s="125"/>
      <c r="V337" s="125"/>
    </row>
    <row r="338" spans="1:22" ht="12">
      <c r="A338" s="125"/>
      <c r="B338" s="125"/>
      <c r="C338" s="125"/>
      <c r="D338" s="125"/>
      <c r="E338" s="125"/>
      <c r="F338" s="125"/>
      <c r="G338" s="125"/>
      <c r="H338" s="125"/>
      <c r="I338" s="125"/>
      <c r="J338" s="125"/>
      <c r="K338" s="125"/>
      <c r="L338" s="125"/>
      <c r="M338" s="125"/>
      <c r="N338" s="125"/>
      <c r="O338" s="125"/>
      <c r="P338" s="125"/>
      <c r="Q338" s="125"/>
      <c r="R338" s="125"/>
      <c r="S338" s="125"/>
      <c r="T338" s="125"/>
      <c r="U338" s="125"/>
      <c r="V338" s="125"/>
    </row>
    <row r="339" spans="1:22" ht="12">
      <c r="A339" s="125"/>
      <c r="B339" s="125"/>
      <c r="C339" s="125"/>
      <c r="D339" s="125"/>
      <c r="E339" s="125"/>
      <c r="F339" s="125"/>
      <c r="G339" s="125"/>
      <c r="H339" s="125"/>
      <c r="I339" s="125"/>
      <c r="J339" s="125"/>
      <c r="K339" s="125"/>
      <c r="L339" s="125"/>
      <c r="M339" s="125"/>
      <c r="N339" s="125"/>
      <c r="O339" s="125"/>
      <c r="P339" s="125"/>
      <c r="Q339" s="125"/>
      <c r="R339" s="125"/>
      <c r="S339" s="125"/>
      <c r="T339" s="125"/>
      <c r="U339" s="125"/>
      <c r="V339" s="125"/>
    </row>
    <row r="340" spans="1:22" ht="12">
      <c r="A340" s="125"/>
      <c r="B340" s="125"/>
      <c r="C340" s="125"/>
      <c r="D340" s="125"/>
      <c r="E340" s="125"/>
      <c r="F340" s="125"/>
      <c r="G340" s="125"/>
      <c r="H340" s="125"/>
      <c r="I340" s="125"/>
      <c r="J340" s="125"/>
      <c r="K340" s="125"/>
      <c r="L340" s="125"/>
      <c r="M340" s="125"/>
      <c r="N340" s="125"/>
      <c r="O340" s="125"/>
      <c r="P340" s="125"/>
      <c r="Q340" s="125"/>
      <c r="R340" s="125"/>
      <c r="S340" s="125"/>
      <c r="T340" s="125"/>
      <c r="U340" s="125"/>
      <c r="V340" s="125"/>
    </row>
    <row r="341" spans="1:22" ht="12">
      <c r="A341" s="125"/>
      <c r="B341" s="125"/>
      <c r="C341" s="125"/>
      <c r="D341" s="125"/>
      <c r="E341" s="125"/>
      <c r="F341" s="125"/>
      <c r="G341" s="125"/>
      <c r="H341" s="125"/>
      <c r="I341" s="125"/>
      <c r="J341" s="125"/>
      <c r="K341" s="125"/>
      <c r="L341" s="125"/>
      <c r="M341" s="125"/>
      <c r="N341" s="125"/>
      <c r="O341" s="125"/>
      <c r="P341" s="125"/>
      <c r="Q341" s="125"/>
      <c r="R341" s="125"/>
      <c r="S341" s="125"/>
      <c r="T341" s="125"/>
      <c r="U341" s="125"/>
      <c r="V341" s="125"/>
    </row>
    <row r="342" spans="1:22" ht="12">
      <c r="A342" s="125"/>
      <c r="B342" s="125"/>
      <c r="C342" s="125"/>
      <c r="D342" s="125"/>
      <c r="E342" s="125"/>
      <c r="F342" s="125"/>
      <c r="G342" s="125"/>
      <c r="H342" s="125"/>
      <c r="I342" s="125"/>
      <c r="J342" s="125"/>
      <c r="K342" s="125"/>
      <c r="L342" s="125"/>
      <c r="M342" s="125"/>
      <c r="N342" s="125"/>
      <c r="O342" s="125"/>
      <c r="P342" s="125"/>
      <c r="Q342" s="125"/>
      <c r="R342" s="125"/>
      <c r="S342" s="125"/>
      <c r="T342" s="125"/>
      <c r="U342" s="125"/>
      <c r="V342" s="125"/>
    </row>
    <row r="343" spans="1:22" ht="12">
      <c r="A343" s="125"/>
      <c r="B343" s="125"/>
      <c r="C343" s="125"/>
      <c r="D343" s="125"/>
      <c r="E343" s="125"/>
      <c r="F343" s="125"/>
      <c r="G343" s="125"/>
      <c r="H343" s="125"/>
      <c r="I343" s="125"/>
      <c r="J343" s="125"/>
      <c r="K343" s="125"/>
      <c r="L343" s="125"/>
      <c r="M343" s="125"/>
      <c r="N343" s="125"/>
      <c r="O343" s="125"/>
      <c r="P343" s="125"/>
      <c r="Q343" s="125"/>
      <c r="R343" s="125"/>
      <c r="S343" s="125"/>
      <c r="T343" s="125"/>
      <c r="U343" s="125"/>
      <c r="V343" s="125"/>
    </row>
    <row r="344" spans="1:22" ht="12">
      <c r="A344" s="125"/>
      <c r="B344" s="125"/>
      <c r="C344" s="125"/>
      <c r="D344" s="125"/>
      <c r="E344" s="125"/>
      <c r="F344" s="125"/>
      <c r="G344" s="125"/>
      <c r="H344" s="125"/>
      <c r="I344" s="125"/>
      <c r="J344" s="125"/>
      <c r="K344" s="125"/>
      <c r="L344" s="125"/>
      <c r="M344" s="125"/>
      <c r="N344" s="125"/>
      <c r="O344" s="125"/>
      <c r="P344" s="125"/>
      <c r="Q344" s="125"/>
      <c r="R344" s="125"/>
      <c r="S344" s="125"/>
      <c r="T344" s="125"/>
      <c r="U344" s="125"/>
      <c r="V344" s="125"/>
    </row>
    <row r="345" spans="1:22" ht="12">
      <c r="A345" s="125"/>
      <c r="B345" s="125"/>
      <c r="C345" s="125"/>
      <c r="D345" s="125"/>
      <c r="E345" s="125"/>
      <c r="F345" s="125"/>
      <c r="G345" s="125"/>
      <c r="H345" s="125"/>
      <c r="I345" s="125"/>
      <c r="J345" s="125"/>
      <c r="K345" s="125"/>
      <c r="L345" s="125"/>
      <c r="M345" s="125"/>
      <c r="N345" s="125"/>
      <c r="O345" s="125"/>
      <c r="P345" s="125"/>
      <c r="Q345" s="125"/>
      <c r="R345" s="125"/>
      <c r="S345" s="125"/>
      <c r="T345" s="125"/>
      <c r="U345" s="125"/>
      <c r="V345" s="125"/>
    </row>
    <row r="346" spans="1:22" ht="12">
      <c r="A346" s="125"/>
      <c r="B346" s="125"/>
      <c r="C346" s="125"/>
      <c r="D346" s="125"/>
      <c r="E346" s="125"/>
      <c r="F346" s="125"/>
      <c r="G346" s="125"/>
      <c r="H346" s="125"/>
      <c r="I346" s="125"/>
      <c r="J346" s="125"/>
      <c r="K346" s="125"/>
      <c r="L346" s="125"/>
      <c r="M346" s="125"/>
      <c r="N346" s="125"/>
      <c r="O346" s="125"/>
      <c r="P346" s="125"/>
      <c r="Q346" s="125"/>
      <c r="R346" s="125"/>
      <c r="S346" s="125"/>
      <c r="T346" s="125"/>
      <c r="U346" s="125"/>
      <c r="V346" s="125"/>
    </row>
    <row r="347" spans="1:22" ht="12">
      <c r="A347" s="125"/>
      <c r="B347" s="125"/>
      <c r="C347" s="125"/>
      <c r="D347" s="125"/>
      <c r="E347" s="125"/>
      <c r="F347" s="125"/>
      <c r="G347" s="125"/>
      <c r="H347" s="125"/>
      <c r="I347" s="125"/>
      <c r="J347" s="125"/>
      <c r="K347" s="125"/>
      <c r="L347" s="125"/>
      <c r="M347" s="125"/>
      <c r="N347" s="125"/>
      <c r="O347" s="125"/>
      <c r="P347" s="125"/>
      <c r="Q347" s="125"/>
      <c r="R347" s="125"/>
      <c r="S347" s="125"/>
      <c r="T347" s="125"/>
      <c r="U347" s="125"/>
      <c r="V347" s="125"/>
    </row>
    <row r="348" spans="1:22" ht="12">
      <c r="A348" s="125"/>
      <c r="B348" s="125"/>
      <c r="C348" s="125"/>
      <c r="D348" s="125"/>
      <c r="E348" s="125"/>
      <c r="F348" s="125"/>
      <c r="G348" s="125"/>
      <c r="H348" s="125"/>
      <c r="I348" s="125"/>
      <c r="J348" s="125"/>
      <c r="K348" s="125"/>
      <c r="L348" s="125"/>
      <c r="M348" s="125"/>
      <c r="N348" s="125"/>
      <c r="O348" s="125"/>
      <c r="P348" s="125"/>
      <c r="Q348" s="125"/>
      <c r="R348" s="125"/>
      <c r="S348" s="125"/>
      <c r="T348" s="125"/>
      <c r="U348" s="125"/>
      <c r="V348" s="125"/>
    </row>
    <row r="349" spans="1:22" ht="12">
      <c r="A349" s="125"/>
      <c r="B349" s="125"/>
      <c r="C349" s="125"/>
      <c r="D349" s="125"/>
      <c r="E349" s="125"/>
      <c r="F349" s="125"/>
      <c r="G349" s="125"/>
      <c r="H349" s="125"/>
      <c r="I349" s="125"/>
      <c r="J349" s="125"/>
      <c r="K349" s="125"/>
      <c r="L349" s="125"/>
      <c r="M349" s="125"/>
      <c r="N349" s="125"/>
      <c r="O349" s="125"/>
      <c r="P349" s="125"/>
      <c r="Q349" s="125"/>
      <c r="R349" s="125"/>
      <c r="S349" s="125"/>
      <c r="T349" s="125"/>
      <c r="U349" s="125"/>
      <c r="V349" s="125"/>
    </row>
    <row r="350" spans="1:22" ht="12">
      <c r="A350" s="125"/>
      <c r="B350" s="125"/>
      <c r="C350" s="125"/>
      <c r="D350" s="125"/>
      <c r="E350" s="125"/>
      <c r="F350" s="125"/>
      <c r="G350" s="125"/>
      <c r="H350" s="125"/>
      <c r="I350" s="125"/>
      <c r="J350" s="125"/>
      <c r="K350" s="125"/>
      <c r="L350" s="125"/>
      <c r="M350" s="125"/>
      <c r="N350" s="125"/>
      <c r="O350" s="125"/>
      <c r="P350" s="125"/>
      <c r="Q350" s="125"/>
      <c r="R350" s="125"/>
      <c r="S350" s="125"/>
      <c r="T350" s="125"/>
      <c r="U350" s="125"/>
      <c r="V350" s="125"/>
    </row>
    <row r="351" spans="1:22" ht="12">
      <c r="A351" s="125"/>
      <c r="B351" s="125"/>
      <c r="C351" s="125"/>
      <c r="D351" s="125"/>
      <c r="E351" s="125"/>
      <c r="F351" s="125"/>
      <c r="G351" s="125"/>
      <c r="H351" s="125"/>
      <c r="I351" s="125"/>
      <c r="J351" s="125"/>
      <c r="K351" s="125"/>
      <c r="L351" s="125"/>
      <c r="M351" s="125"/>
      <c r="N351" s="125"/>
      <c r="O351" s="125"/>
      <c r="P351" s="125"/>
      <c r="Q351" s="125"/>
      <c r="R351" s="125"/>
      <c r="S351" s="125"/>
      <c r="T351" s="125"/>
      <c r="U351" s="125"/>
      <c r="V351" s="125"/>
    </row>
    <row r="352" spans="1:22" ht="12">
      <c r="A352" s="125"/>
      <c r="B352" s="125"/>
      <c r="C352" s="125"/>
      <c r="D352" s="125"/>
      <c r="E352" s="125"/>
      <c r="F352" s="125"/>
      <c r="G352" s="125"/>
      <c r="H352" s="125"/>
      <c r="I352" s="125"/>
      <c r="J352" s="125"/>
      <c r="K352" s="125"/>
      <c r="L352" s="125"/>
      <c r="M352" s="125"/>
      <c r="N352" s="125"/>
      <c r="O352" s="125"/>
      <c r="P352" s="125"/>
      <c r="Q352" s="125"/>
      <c r="R352" s="125"/>
      <c r="S352" s="125"/>
      <c r="T352" s="125"/>
      <c r="U352" s="125"/>
      <c r="V352" s="125"/>
    </row>
    <row r="353" spans="1:22" ht="12">
      <c r="A353" s="125"/>
      <c r="B353" s="125"/>
      <c r="C353" s="125"/>
      <c r="D353" s="125"/>
      <c r="E353" s="125"/>
      <c r="F353" s="125"/>
      <c r="G353" s="125"/>
      <c r="H353" s="125"/>
      <c r="I353" s="125"/>
      <c r="J353" s="125"/>
      <c r="K353" s="125"/>
      <c r="L353" s="125"/>
      <c r="M353" s="125"/>
      <c r="N353" s="125"/>
      <c r="O353" s="125"/>
      <c r="P353" s="125"/>
      <c r="Q353" s="125"/>
      <c r="R353" s="125"/>
      <c r="S353" s="125"/>
      <c r="T353" s="125"/>
      <c r="U353" s="125"/>
      <c r="V353" s="125"/>
    </row>
    <row r="354" spans="1:22" ht="12">
      <c r="A354" s="125"/>
      <c r="B354" s="125"/>
      <c r="C354" s="125"/>
      <c r="D354" s="125"/>
      <c r="E354" s="125"/>
      <c r="F354" s="125"/>
      <c r="G354" s="125"/>
      <c r="H354" s="125"/>
      <c r="I354" s="125"/>
      <c r="J354" s="125"/>
      <c r="K354" s="125"/>
      <c r="L354" s="125"/>
      <c r="M354" s="125"/>
      <c r="N354" s="125"/>
      <c r="O354" s="125"/>
      <c r="P354" s="125"/>
      <c r="Q354" s="125"/>
      <c r="R354" s="125"/>
      <c r="S354" s="125"/>
      <c r="T354" s="125"/>
      <c r="U354" s="125"/>
      <c r="V354" s="125"/>
    </row>
    <row r="355" spans="1:22" ht="12">
      <c r="A355" s="125"/>
      <c r="B355" s="125"/>
      <c r="C355" s="125"/>
      <c r="D355" s="125"/>
      <c r="E355" s="125"/>
      <c r="F355" s="125"/>
      <c r="G355" s="125"/>
      <c r="H355" s="125"/>
      <c r="I355" s="125"/>
      <c r="J355" s="125"/>
      <c r="K355" s="125"/>
      <c r="L355" s="125"/>
      <c r="M355" s="125"/>
      <c r="N355" s="125"/>
      <c r="O355" s="125"/>
      <c r="P355" s="125"/>
      <c r="Q355" s="125"/>
      <c r="R355" s="125"/>
      <c r="S355" s="125"/>
      <c r="T355" s="125"/>
      <c r="U355" s="125"/>
      <c r="V355" s="125"/>
    </row>
    <row r="356" spans="1:22" ht="12">
      <c r="A356" s="125"/>
      <c r="B356" s="125"/>
      <c r="C356" s="125"/>
      <c r="D356" s="125"/>
      <c r="E356" s="125"/>
      <c r="F356" s="125"/>
      <c r="G356" s="125"/>
      <c r="H356" s="125"/>
      <c r="I356" s="125"/>
      <c r="J356" s="125"/>
      <c r="K356" s="125"/>
      <c r="L356" s="125"/>
      <c r="M356" s="125"/>
      <c r="N356" s="125"/>
      <c r="O356" s="125"/>
      <c r="P356" s="125"/>
      <c r="Q356" s="125"/>
      <c r="R356" s="125"/>
      <c r="S356" s="125"/>
      <c r="T356" s="125"/>
      <c r="U356" s="125"/>
      <c r="V356" s="125"/>
    </row>
    <row r="357" spans="1:22" ht="12">
      <c r="A357" s="125"/>
      <c r="B357" s="125"/>
      <c r="C357" s="125"/>
      <c r="D357" s="125"/>
      <c r="E357" s="125"/>
      <c r="F357" s="125"/>
      <c r="G357" s="125"/>
      <c r="H357" s="125"/>
      <c r="I357" s="125"/>
      <c r="J357" s="125"/>
      <c r="K357" s="125"/>
      <c r="L357" s="125"/>
      <c r="M357" s="125"/>
      <c r="N357" s="125"/>
      <c r="O357" s="125"/>
      <c r="P357" s="125"/>
      <c r="Q357" s="125"/>
      <c r="R357" s="125"/>
      <c r="S357" s="125"/>
      <c r="T357" s="125"/>
      <c r="U357" s="125"/>
      <c r="V357" s="125"/>
    </row>
    <row r="358" spans="1:22" ht="12">
      <c r="A358" s="125"/>
      <c r="B358" s="125"/>
      <c r="C358" s="125"/>
      <c r="D358" s="125"/>
      <c r="E358" s="125"/>
      <c r="F358" s="125"/>
      <c r="G358" s="125"/>
      <c r="H358" s="125"/>
      <c r="I358" s="125"/>
      <c r="J358" s="125"/>
      <c r="K358" s="125"/>
      <c r="L358" s="125"/>
      <c r="M358" s="125"/>
      <c r="N358" s="125"/>
      <c r="O358" s="125"/>
      <c r="P358" s="125"/>
      <c r="Q358" s="125"/>
      <c r="R358" s="125"/>
      <c r="S358" s="125"/>
      <c r="T358" s="125"/>
      <c r="U358" s="125"/>
      <c r="V358" s="125"/>
    </row>
    <row r="359" spans="1:22" ht="12">
      <c r="A359" s="125"/>
      <c r="B359" s="125"/>
      <c r="C359" s="125"/>
      <c r="D359" s="125"/>
      <c r="E359" s="125"/>
      <c r="F359" s="125"/>
      <c r="G359" s="125"/>
      <c r="H359" s="125"/>
      <c r="I359" s="125"/>
      <c r="J359" s="125"/>
      <c r="K359" s="125"/>
      <c r="L359" s="125"/>
      <c r="M359" s="125"/>
      <c r="N359" s="125"/>
      <c r="O359" s="125"/>
      <c r="P359" s="125"/>
      <c r="Q359" s="125"/>
      <c r="R359" s="125"/>
      <c r="S359" s="125"/>
      <c r="T359" s="125"/>
      <c r="U359" s="125"/>
      <c r="V359" s="125"/>
    </row>
    <row r="360" spans="1:22" ht="12">
      <c r="A360" s="125"/>
      <c r="B360" s="125"/>
      <c r="C360" s="125"/>
      <c r="D360" s="125"/>
      <c r="E360" s="125"/>
      <c r="F360" s="125"/>
      <c r="G360" s="125"/>
      <c r="H360" s="125"/>
      <c r="I360" s="125"/>
      <c r="J360" s="125"/>
      <c r="K360" s="125"/>
      <c r="L360" s="125"/>
      <c r="M360" s="125"/>
      <c r="N360" s="125"/>
      <c r="O360" s="125"/>
      <c r="P360" s="125"/>
      <c r="Q360" s="125"/>
      <c r="R360" s="125"/>
      <c r="S360" s="125"/>
      <c r="T360" s="125"/>
      <c r="U360" s="125"/>
      <c r="V360" s="125"/>
    </row>
    <row r="361" spans="1:22" ht="12">
      <c r="A361" s="125"/>
      <c r="B361" s="125"/>
      <c r="C361" s="125"/>
      <c r="D361" s="125"/>
      <c r="E361" s="125"/>
      <c r="F361" s="125"/>
      <c r="G361" s="125"/>
      <c r="H361" s="125"/>
      <c r="I361" s="125"/>
      <c r="J361" s="125"/>
      <c r="K361" s="125"/>
      <c r="L361" s="125"/>
      <c r="M361" s="125"/>
      <c r="N361" s="125"/>
      <c r="O361" s="125"/>
      <c r="P361" s="125"/>
      <c r="Q361" s="125"/>
      <c r="R361" s="125"/>
      <c r="S361" s="125"/>
      <c r="T361" s="125"/>
      <c r="U361" s="125"/>
      <c r="V361" s="125"/>
    </row>
    <row r="362" spans="1:22" ht="12">
      <c r="A362" s="125"/>
      <c r="B362" s="125"/>
      <c r="C362" s="125"/>
      <c r="D362" s="125"/>
      <c r="E362" s="125"/>
      <c r="F362" s="125"/>
      <c r="G362" s="125"/>
      <c r="H362" s="125"/>
      <c r="I362" s="125"/>
      <c r="J362" s="125"/>
      <c r="K362" s="125"/>
      <c r="L362" s="125"/>
      <c r="M362" s="125"/>
      <c r="N362" s="125"/>
      <c r="O362" s="125"/>
      <c r="P362" s="125"/>
      <c r="Q362" s="125"/>
      <c r="R362" s="125"/>
      <c r="S362" s="125"/>
      <c r="T362" s="125"/>
      <c r="U362" s="125"/>
      <c r="V362" s="125"/>
    </row>
    <row r="363" spans="1:22" ht="12">
      <c r="A363" s="125"/>
      <c r="B363" s="125"/>
      <c r="C363" s="125"/>
      <c r="D363" s="125"/>
      <c r="E363" s="125"/>
      <c r="F363" s="125"/>
      <c r="G363" s="125"/>
      <c r="H363" s="125"/>
      <c r="I363" s="125"/>
      <c r="J363" s="125"/>
      <c r="K363" s="125"/>
      <c r="L363" s="125"/>
      <c r="M363" s="125"/>
      <c r="N363" s="125"/>
      <c r="O363" s="125"/>
      <c r="P363" s="125"/>
      <c r="Q363" s="125"/>
      <c r="R363" s="125"/>
      <c r="S363" s="125"/>
      <c r="T363" s="125"/>
      <c r="U363" s="125"/>
      <c r="V363" s="125"/>
    </row>
    <row r="364" spans="1:22" ht="12">
      <c r="A364" s="125"/>
      <c r="B364" s="125"/>
      <c r="C364" s="125"/>
      <c r="D364" s="125"/>
      <c r="E364" s="125"/>
      <c r="F364" s="125"/>
      <c r="G364" s="125"/>
      <c r="H364" s="125"/>
      <c r="I364" s="125"/>
      <c r="J364" s="125"/>
      <c r="K364" s="125"/>
      <c r="L364" s="125"/>
      <c r="M364" s="125"/>
      <c r="N364" s="125"/>
      <c r="O364" s="125"/>
      <c r="P364" s="125"/>
      <c r="Q364" s="125"/>
      <c r="R364" s="125"/>
      <c r="S364" s="125"/>
      <c r="T364" s="125"/>
      <c r="U364" s="125"/>
      <c r="V364" s="125"/>
    </row>
    <row r="365" spans="1:22" ht="12">
      <c r="A365" s="125"/>
      <c r="B365" s="125"/>
      <c r="C365" s="125"/>
      <c r="D365" s="125"/>
      <c r="E365" s="125"/>
      <c r="F365" s="125"/>
      <c r="G365" s="125"/>
      <c r="H365" s="125"/>
      <c r="I365" s="125"/>
      <c r="J365" s="125"/>
      <c r="K365" s="125"/>
      <c r="L365" s="125"/>
      <c r="M365" s="125"/>
      <c r="N365" s="125"/>
      <c r="O365" s="125"/>
      <c r="P365" s="125"/>
      <c r="Q365" s="125"/>
      <c r="R365" s="125"/>
      <c r="S365" s="125"/>
      <c r="T365" s="125"/>
      <c r="U365" s="125"/>
      <c r="V365" s="125"/>
    </row>
    <row r="366" spans="1:22" ht="12">
      <c r="A366" s="125"/>
      <c r="B366" s="125"/>
      <c r="C366" s="125"/>
      <c r="D366" s="125"/>
      <c r="E366" s="125"/>
      <c r="F366" s="125"/>
      <c r="G366" s="125"/>
      <c r="H366" s="125"/>
      <c r="I366" s="125"/>
      <c r="J366" s="125"/>
      <c r="K366" s="125"/>
      <c r="L366" s="125"/>
      <c r="M366" s="125"/>
      <c r="N366" s="125"/>
      <c r="O366" s="125"/>
      <c r="P366" s="125"/>
      <c r="Q366" s="125"/>
      <c r="R366" s="125"/>
      <c r="S366" s="125"/>
      <c r="T366" s="125"/>
      <c r="U366" s="125"/>
      <c r="V366" s="125"/>
    </row>
    <row r="367" spans="1:22" ht="12">
      <c r="A367" s="125"/>
      <c r="B367" s="125"/>
      <c r="C367" s="125"/>
      <c r="D367" s="125"/>
      <c r="E367" s="125"/>
      <c r="F367" s="125"/>
      <c r="G367" s="125"/>
      <c r="H367" s="125"/>
      <c r="I367" s="125"/>
      <c r="J367" s="125"/>
      <c r="K367" s="125"/>
      <c r="L367" s="125"/>
      <c r="M367" s="125"/>
      <c r="N367" s="125"/>
      <c r="O367" s="125"/>
      <c r="P367" s="125"/>
      <c r="Q367" s="125"/>
      <c r="R367" s="125"/>
      <c r="S367" s="125"/>
      <c r="T367" s="125"/>
      <c r="U367" s="125"/>
      <c r="V367" s="125"/>
    </row>
    <row r="368" spans="1:22" ht="12">
      <c r="A368" s="125"/>
      <c r="B368" s="125"/>
      <c r="C368" s="125"/>
      <c r="D368" s="125"/>
      <c r="E368" s="125"/>
      <c r="F368" s="125"/>
      <c r="G368" s="125"/>
      <c r="H368" s="125"/>
      <c r="I368" s="125"/>
      <c r="J368" s="125"/>
      <c r="K368" s="125"/>
      <c r="L368" s="125"/>
      <c r="M368" s="125"/>
      <c r="N368" s="125"/>
      <c r="O368" s="125"/>
      <c r="P368" s="125"/>
      <c r="Q368" s="125"/>
      <c r="R368" s="125"/>
      <c r="S368" s="125"/>
      <c r="T368" s="125"/>
      <c r="U368" s="125"/>
      <c r="V368" s="125"/>
    </row>
    <row r="369" spans="1:22" ht="12">
      <c r="A369" s="125"/>
      <c r="B369" s="125"/>
      <c r="C369" s="125"/>
      <c r="D369" s="125"/>
      <c r="E369" s="125"/>
      <c r="F369" s="125"/>
      <c r="G369" s="125"/>
      <c r="H369" s="125"/>
      <c r="I369" s="125"/>
      <c r="J369" s="125"/>
      <c r="K369" s="125"/>
      <c r="L369" s="125"/>
      <c r="M369" s="125"/>
      <c r="N369" s="125"/>
      <c r="O369" s="125"/>
      <c r="P369" s="125"/>
      <c r="Q369" s="125"/>
      <c r="R369" s="125"/>
      <c r="S369" s="125"/>
      <c r="T369" s="125"/>
      <c r="U369" s="125"/>
      <c r="V369" s="125"/>
    </row>
    <row r="370" spans="1:22" ht="12">
      <c r="A370" s="125"/>
      <c r="B370" s="125"/>
      <c r="C370" s="125"/>
      <c r="D370" s="125"/>
      <c r="E370" s="125"/>
      <c r="F370" s="125"/>
      <c r="G370" s="125"/>
      <c r="H370" s="125"/>
      <c r="I370" s="125"/>
      <c r="J370" s="125"/>
      <c r="K370" s="125"/>
      <c r="L370" s="125"/>
      <c r="M370" s="125"/>
      <c r="N370" s="125"/>
      <c r="O370" s="125"/>
      <c r="P370" s="125"/>
      <c r="Q370" s="125"/>
      <c r="R370" s="125"/>
      <c r="S370" s="125"/>
      <c r="T370" s="125"/>
      <c r="U370" s="125"/>
      <c r="V370" s="125"/>
    </row>
    <row r="371" spans="1:22" ht="12">
      <c r="A371" s="125"/>
      <c r="B371" s="125"/>
      <c r="C371" s="125"/>
      <c r="D371" s="125"/>
      <c r="E371" s="125"/>
      <c r="F371" s="125"/>
      <c r="G371" s="125"/>
      <c r="H371" s="125"/>
      <c r="I371" s="125"/>
      <c r="J371" s="125"/>
      <c r="K371" s="125"/>
      <c r="L371" s="125"/>
      <c r="M371" s="125"/>
      <c r="N371" s="125"/>
      <c r="O371" s="125"/>
      <c r="P371" s="125"/>
      <c r="Q371" s="125"/>
      <c r="R371" s="125"/>
      <c r="S371" s="125"/>
      <c r="T371" s="125"/>
      <c r="U371" s="125"/>
      <c r="V371" s="125"/>
    </row>
    <row r="372" spans="1:22" ht="12">
      <c r="A372" s="125"/>
      <c r="B372" s="125"/>
      <c r="C372" s="125"/>
      <c r="D372" s="125"/>
      <c r="E372" s="125"/>
      <c r="F372" s="125"/>
      <c r="G372" s="125"/>
      <c r="H372" s="125"/>
      <c r="I372" s="125"/>
      <c r="J372" s="125"/>
      <c r="K372" s="125"/>
      <c r="L372" s="125"/>
      <c r="M372" s="125"/>
      <c r="N372" s="125"/>
      <c r="O372" s="125"/>
      <c r="P372" s="125"/>
      <c r="Q372" s="125"/>
      <c r="R372" s="125"/>
      <c r="S372" s="125"/>
      <c r="T372" s="125"/>
      <c r="U372" s="125"/>
      <c r="V372" s="125"/>
    </row>
    <row r="373" spans="1:22" ht="12">
      <c r="A373" s="125"/>
      <c r="B373" s="125"/>
      <c r="C373" s="125"/>
      <c r="D373" s="125"/>
      <c r="E373" s="125"/>
      <c r="F373" s="125"/>
      <c r="G373" s="125"/>
      <c r="H373" s="125"/>
      <c r="I373" s="125"/>
      <c r="J373" s="125"/>
      <c r="K373" s="125"/>
      <c r="L373" s="125"/>
      <c r="M373" s="125"/>
      <c r="N373" s="125"/>
      <c r="O373" s="125"/>
      <c r="P373" s="125"/>
      <c r="Q373" s="125"/>
      <c r="R373" s="125"/>
      <c r="S373" s="125"/>
      <c r="T373" s="125"/>
      <c r="U373" s="125"/>
      <c r="V373" s="125"/>
    </row>
    <row r="374" spans="1:22" ht="12">
      <c r="A374" s="125"/>
      <c r="B374" s="125"/>
      <c r="C374" s="125"/>
      <c r="D374" s="125"/>
      <c r="E374" s="125"/>
      <c r="F374" s="125"/>
      <c r="G374" s="125"/>
      <c r="H374" s="125"/>
      <c r="I374" s="125"/>
      <c r="J374" s="125"/>
      <c r="K374" s="125"/>
      <c r="L374" s="125"/>
      <c r="M374" s="125"/>
      <c r="N374" s="125"/>
      <c r="O374" s="125"/>
      <c r="P374" s="125"/>
      <c r="Q374" s="125"/>
      <c r="R374" s="125"/>
      <c r="S374" s="125"/>
      <c r="T374" s="125"/>
      <c r="U374" s="125"/>
      <c r="V374" s="125"/>
    </row>
    <row r="375" spans="1:22" ht="12">
      <c r="A375" s="125"/>
      <c r="B375" s="125"/>
      <c r="C375" s="125"/>
      <c r="D375" s="125"/>
      <c r="E375" s="125"/>
      <c r="F375" s="125"/>
      <c r="G375" s="125"/>
      <c r="H375" s="125"/>
      <c r="I375" s="125"/>
      <c r="J375" s="125"/>
      <c r="K375" s="125"/>
      <c r="L375" s="125"/>
      <c r="M375" s="125"/>
      <c r="N375" s="125"/>
      <c r="O375" s="125"/>
      <c r="P375" s="125"/>
      <c r="Q375" s="125"/>
      <c r="R375" s="125"/>
      <c r="S375" s="125"/>
      <c r="T375" s="125"/>
      <c r="U375" s="125"/>
      <c r="V375" s="125"/>
    </row>
    <row r="376" spans="1:22" ht="12">
      <c r="A376" s="125"/>
      <c r="B376" s="125"/>
      <c r="C376" s="125"/>
      <c r="D376" s="125"/>
      <c r="E376" s="125"/>
      <c r="F376" s="125"/>
      <c r="G376" s="125"/>
      <c r="H376" s="125"/>
      <c r="I376" s="125"/>
      <c r="J376" s="125"/>
      <c r="K376" s="125"/>
      <c r="L376" s="125"/>
      <c r="M376" s="125"/>
      <c r="N376" s="125"/>
      <c r="O376" s="125"/>
      <c r="P376" s="125"/>
      <c r="Q376" s="125"/>
      <c r="R376" s="125"/>
      <c r="S376" s="125"/>
      <c r="T376" s="125"/>
      <c r="U376" s="125"/>
      <c r="V376" s="125"/>
    </row>
    <row r="377" spans="1:22" ht="12">
      <c r="A377" s="125"/>
      <c r="B377" s="125"/>
      <c r="C377" s="125"/>
      <c r="D377" s="125"/>
      <c r="E377" s="125"/>
      <c r="F377" s="125"/>
      <c r="G377" s="125"/>
      <c r="H377" s="125"/>
      <c r="I377" s="125"/>
      <c r="J377" s="125"/>
      <c r="K377" s="125"/>
      <c r="L377" s="125"/>
      <c r="M377" s="125"/>
      <c r="N377" s="125"/>
      <c r="O377" s="125"/>
      <c r="P377" s="125"/>
      <c r="Q377" s="125"/>
      <c r="R377" s="125"/>
      <c r="S377" s="125"/>
      <c r="T377" s="125"/>
      <c r="U377" s="125"/>
      <c r="V377" s="125"/>
    </row>
    <row r="378" spans="1:22" ht="12">
      <c r="A378" s="125"/>
      <c r="B378" s="125"/>
      <c r="C378" s="125"/>
      <c r="D378" s="125"/>
      <c r="E378" s="125"/>
      <c r="F378" s="125"/>
      <c r="G378" s="125"/>
      <c r="H378" s="125"/>
      <c r="I378" s="125"/>
      <c r="J378" s="125"/>
      <c r="K378" s="125"/>
      <c r="L378" s="125"/>
      <c r="M378" s="125"/>
      <c r="N378" s="125"/>
      <c r="O378" s="125"/>
      <c r="P378" s="125"/>
      <c r="Q378" s="125"/>
      <c r="R378" s="125"/>
      <c r="S378" s="125"/>
      <c r="T378" s="125"/>
      <c r="U378" s="125"/>
      <c r="V378" s="125"/>
    </row>
    <row r="379" spans="1:22" ht="12">
      <c r="A379" s="125"/>
      <c r="B379" s="125"/>
      <c r="C379" s="125"/>
      <c r="D379" s="125"/>
      <c r="E379" s="125"/>
      <c r="F379" s="125"/>
      <c r="G379" s="125"/>
      <c r="H379" s="125"/>
      <c r="I379" s="125"/>
      <c r="J379" s="125"/>
      <c r="K379" s="125"/>
      <c r="L379" s="125"/>
      <c r="M379" s="125"/>
      <c r="N379" s="125"/>
      <c r="O379" s="125"/>
      <c r="P379" s="125"/>
      <c r="Q379" s="125"/>
      <c r="R379" s="125"/>
      <c r="S379" s="125"/>
      <c r="T379" s="125"/>
      <c r="U379" s="125"/>
      <c r="V379" s="125"/>
    </row>
    <row r="380" spans="1:22" ht="12">
      <c r="A380" s="125"/>
      <c r="B380" s="125"/>
      <c r="C380" s="125"/>
      <c r="D380" s="125"/>
      <c r="E380" s="125"/>
      <c r="F380" s="125"/>
      <c r="G380" s="125"/>
      <c r="H380" s="125"/>
      <c r="I380" s="125"/>
      <c r="J380" s="125"/>
      <c r="K380" s="125"/>
      <c r="L380" s="125"/>
      <c r="M380" s="125"/>
      <c r="N380" s="125"/>
      <c r="O380" s="125"/>
      <c r="P380" s="125"/>
      <c r="Q380" s="125"/>
      <c r="R380" s="125"/>
      <c r="S380" s="125"/>
      <c r="T380" s="125"/>
      <c r="U380" s="125"/>
      <c r="V380" s="125"/>
    </row>
    <row r="381" spans="1:22" ht="12">
      <c r="A381" s="125"/>
      <c r="B381" s="125"/>
      <c r="C381" s="125"/>
      <c r="D381" s="125"/>
      <c r="E381" s="125"/>
      <c r="F381" s="125"/>
      <c r="G381" s="125"/>
      <c r="H381" s="125"/>
      <c r="I381" s="125"/>
      <c r="J381" s="125"/>
      <c r="K381" s="125"/>
      <c r="L381" s="125"/>
      <c r="M381" s="125"/>
      <c r="N381" s="125"/>
      <c r="O381" s="125"/>
      <c r="P381" s="125"/>
      <c r="Q381" s="125"/>
      <c r="R381" s="125"/>
      <c r="S381" s="125"/>
      <c r="T381" s="125"/>
      <c r="U381" s="125"/>
      <c r="V381" s="125"/>
    </row>
    <row r="382" spans="1:22" ht="12">
      <c r="A382" s="125"/>
      <c r="B382" s="125"/>
      <c r="C382" s="125"/>
      <c r="D382" s="125"/>
      <c r="E382" s="125"/>
      <c r="F382" s="125"/>
      <c r="G382" s="125"/>
      <c r="H382" s="125"/>
      <c r="I382" s="125"/>
      <c r="J382" s="125"/>
      <c r="K382" s="125"/>
      <c r="L382" s="125"/>
      <c r="M382" s="125"/>
      <c r="N382" s="125"/>
      <c r="O382" s="125"/>
      <c r="P382" s="125"/>
      <c r="Q382" s="125"/>
      <c r="R382" s="125"/>
      <c r="S382" s="125"/>
      <c r="T382" s="125"/>
      <c r="U382" s="125"/>
      <c r="V382" s="125"/>
    </row>
    <row r="383" spans="1:22" ht="12">
      <c r="A383" s="125"/>
      <c r="B383" s="125"/>
      <c r="C383" s="125"/>
      <c r="D383" s="125"/>
      <c r="E383" s="125"/>
      <c r="F383" s="125"/>
      <c r="G383" s="125"/>
      <c r="H383" s="125"/>
      <c r="I383" s="125"/>
      <c r="J383" s="125"/>
      <c r="K383" s="125"/>
      <c r="L383" s="125"/>
      <c r="M383" s="125"/>
      <c r="N383" s="125"/>
      <c r="O383" s="125"/>
      <c r="P383" s="125"/>
      <c r="Q383" s="125"/>
      <c r="R383" s="125"/>
      <c r="S383" s="125"/>
      <c r="T383" s="125"/>
      <c r="U383" s="125"/>
      <c r="V383" s="125"/>
    </row>
    <row r="384" spans="1:22" ht="12">
      <c r="A384" s="125"/>
      <c r="B384" s="125"/>
      <c r="C384" s="125"/>
      <c r="D384" s="125"/>
      <c r="E384" s="125"/>
      <c r="F384" s="125"/>
      <c r="G384" s="125"/>
      <c r="H384" s="125"/>
      <c r="I384" s="125"/>
      <c r="J384" s="125"/>
      <c r="K384" s="125"/>
      <c r="L384" s="125"/>
      <c r="M384" s="125"/>
      <c r="N384" s="125"/>
      <c r="O384" s="125"/>
      <c r="P384" s="125"/>
      <c r="Q384" s="125"/>
      <c r="R384" s="125"/>
      <c r="S384" s="125"/>
      <c r="T384" s="125"/>
      <c r="U384" s="125"/>
      <c r="V384" s="125"/>
    </row>
    <row r="385" spans="1:22" ht="12">
      <c r="A385" s="125"/>
      <c r="B385" s="125"/>
      <c r="C385" s="125"/>
      <c r="D385" s="125"/>
      <c r="E385" s="125"/>
      <c r="F385" s="125"/>
      <c r="G385" s="125"/>
      <c r="H385" s="125"/>
      <c r="I385" s="125"/>
      <c r="J385" s="125"/>
      <c r="K385" s="125"/>
      <c r="L385" s="125"/>
      <c r="M385" s="125"/>
      <c r="N385" s="125"/>
      <c r="O385" s="125"/>
      <c r="P385" s="125"/>
      <c r="Q385" s="125"/>
      <c r="R385" s="125"/>
      <c r="S385" s="125"/>
      <c r="T385" s="125"/>
      <c r="U385" s="125"/>
      <c r="V385" s="125"/>
    </row>
    <row r="386" spans="1:22" ht="12">
      <c r="A386" s="125"/>
      <c r="B386" s="125"/>
      <c r="C386" s="125"/>
      <c r="D386" s="125"/>
      <c r="E386" s="125"/>
      <c r="F386" s="125"/>
      <c r="G386" s="125"/>
      <c r="H386" s="125"/>
      <c r="I386" s="125"/>
      <c r="J386" s="125"/>
      <c r="K386" s="125"/>
      <c r="L386" s="125"/>
      <c r="M386" s="125"/>
      <c r="N386" s="125"/>
      <c r="O386" s="125"/>
      <c r="P386" s="125"/>
      <c r="Q386" s="125"/>
      <c r="R386" s="125"/>
      <c r="S386" s="125"/>
      <c r="T386" s="125"/>
      <c r="U386" s="125"/>
      <c r="V386" s="125"/>
    </row>
    <row r="387" spans="1:22" ht="12">
      <c r="A387" s="125"/>
      <c r="B387" s="125"/>
      <c r="C387" s="125"/>
      <c r="D387" s="125"/>
      <c r="E387" s="125"/>
      <c r="F387" s="125"/>
      <c r="G387" s="125"/>
      <c r="H387" s="125"/>
      <c r="I387" s="125"/>
      <c r="J387" s="125"/>
      <c r="K387" s="125"/>
      <c r="L387" s="125"/>
      <c r="M387" s="125"/>
      <c r="N387" s="125"/>
      <c r="O387" s="125"/>
      <c r="P387" s="125"/>
      <c r="Q387" s="125"/>
      <c r="R387" s="125"/>
      <c r="S387" s="125"/>
      <c r="T387" s="125"/>
      <c r="U387" s="125"/>
      <c r="V387" s="125"/>
    </row>
    <row r="388" spans="1:22" ht="12">
      <c r="A388" s="125"/>
      <c r="B388" s="125"/>
      <c r="C388" s="125"/>
      <c r="D388" s="125"/>
      <c r="E388" s="125"/>
      <c r="F388" s="125"/>
      <c r="G388" s="125"/>
      <c r="H388" s="125"/>
      <c r="I388" s="125"/>
      <c r="J388" s="125"/>
      <c r="K388" s="125"/>
      <c r="L388" s="125"/>
      <c r="M388" s="125"/>
      <c r="N388" s="125"/>
      <c r="O388" s="125"/>
      <c r="P388" s="125"/>
      <c r="Q388" s="125"/>
      <c r="R388" s="125"/>
      <c r="S388" s="125"/>
      <c r="T388" s="125"/>
      <c r="U388" s="125"/>
      <c r="V388" s="125"/>
    </row>
    <row r="389" spans="1:22" ht="12">
      <c r="A389" s="125"/>
      <c r="B389" s="125"/>
      <c r="C389" s="125"/>
      <c r="D389" s="125"/>
      <c r="E389" s="125"/>
      <c r="F389" s="125"/>
      <c r="G389" s="125"/>
      <c r="H389" s="125"/>
      <c r="I389" s="125"/>
      <c r="J389" s="125"/>
      <c r="K389" s="125"/>
      <c r="L389" s="125"/>
      <c r="M389" s="125"/>
      <c r="N389" s="125"/>
      <c r="O389" s="125"/>
      <c r="P389" s="125"/>
      <c r="Q389" s="125"/>
      <c r="R389" s="125"/>
      <c r="S389" s="125"/>
      <c r="T389" s="125"/>
      <c r="U389" s="125"/>
      <c r="V389" s="125"/>
    </row>
    <row r="390" spans="1:22" ht="12">
      <c r="A390" s="125"/>
      <c r="B390" s="125"/>
      <c r="C390" s="125"/>
      <c r="D390" s="125"/>
      <c r="E390" s="125"/>
      <c r="F390" s="125"/>
      <c r="G390" s="125"/>
      <c r="H390" s="125"/>
      <c r="I390" s="125"/>
      <c r="J390" s="125"/>
      <c r="K390" s="125"/>
      <c r="L390" s="125"/>
      <c r="M390" s="125"/>
      <c r="N390" s="125"/>
      <c r="O390" s="125"/>
      <c r="P390" s="125"/>
      <c r="Q390" s="125"/>
      <c r="R390" s="125"/>
      <c r="S390" s="125"/>
      <c r="T390" s="125"/>
      <c r="U390" s="125"/>
      <c r="V390" s="125"/>
    </row>
    <row r="391" spans="1:22" ht="12">
      <c r="A391" s="125"/>
      <c r="B391" s="125"/>
      <c r="C391" s="125"/>
      <c r="D391" s="125"/>
      <c r="E391" s="125"/>
      <c r="F391" s="125"/>
      <c r="G391" s="125"/>
      <c r="H391" s="125"/>
      <c r="I391" s="125"/>
      <c r="J391" s="125"/>
      <c r="K391" s="125"/>
      <c r="L391" s="125"/>
      <c r="M391" s="125"/>
      <c r="N391" s="125"/>
      <c r="O391" s="125"/>
      <c r="P391" s="125"/>
      <c r="Q391" s="125"/>
      <c r="R391" s="125"/>
      <c r="S391" s="125"/>
      <c r="T391" s="125"/>
      <c r="U391" s="125"/>
      <c r="V391" s="125"/>
    </row>
    <row r="392" spans="1:22" ht="12">
      <c r="A392" s="125"/>
      <c r="B392" s="125"/>
      <c r="C392" s="125"/>
      <c r="D392" s="125"/>
      <c r="E392" s="125"/>
      <c r="F392" s="125"/>
      <c r="G392" s="125"/>
      <c r="H392" s="125"/>
      <c r="I392" s="125"/>
      <c r="J392" s="125"/>
      <c r="K392" s="125"/>
      <c r="L392" s="125"/>
      <c r="M392" s="125"/>
      <c r="N392" s="125"/>
      <c r="O392" s="125"/>
      <c r="P392" s="125"/>
      <c r="Q392" s="125"/>
      <c r="R392" s="125"/>
      <c r="S392" s="125"/>
      <c r="T392" s="125"/>
      <c r="U392" s="125"/>
      <c r="V392" s="125"/>
    </row>
    <row r="393" spans="1:22" ht="12">
      <c r="A393" s="125"/>
      <c r="B393" s="125"/>
      <c r="C393" s="125"/>
      <c r="D393" s="125"/>
      <c r="E393" s="125"/>
      <c r="F393" s="125"/>
      <c r="G393" s="125"/>
      <c r="H393" s="125"/>
      <c r="I393" s="125"/>
      <c r="J393" s="125"/>
      <c r="K393" s="125"/>
      <c r="L393" s="125"/>
      <c r="M393" s="125"/>
      <c r="N393" s="125"/>
      <c r="O393" s="125"/>
      <c r="P393" s="125"/>
      <c r="Q393" s="125"/>
      <c r="R393" s="125"/>
      <c r="S393" s="125"/>
      <c r="T393" s="125"/>
      <c r="U393" s="125"/>
      <c r="V393" s="125"/>
    </row>
    <row r="394" spans="1:22" ht="12">
      <c r="A394" s="125"/>
      <c r="B394" s="125"/>
      <c r="C394" s="125"/>
      <c r="D394" s="125"/>
      <c r="E394" s="125"/>
      <c r="F394" s="125"/>
      <c r="G394" s="125"/>
      <c r="H394" s="125"/>
      <c r="I394" s="125"/>
      <c r="J394" s="125"/>
      <c r="K394" s="125"/>
      <c r="L394" s="125"/>
      <c r="M394" s="125"/>
      <c r="N394" s="125"/>
      <c r="O394" s="125"/>
      <c r="P394" s="125"/>
      <c r="Q394" s="125"/>
      <c r="R394" s="125"/>
      <c r="S394" s="125"/>
      <c r="T394" s="125"/>
      <c r="U394" s="125"/>
      <c r="V394" s="125"/>
    </row>
    <row r="395" spans="1:22" ht="12">
      <c r="A395" s="125"/>
      <c r="B395" s="125"/>
      <c r="C395" s="125"/>
      <c r="D395" s="125"/>
      <c r="E395" s="125"/>
      <c r="F395" s="125"/>
      <c r="G395" s="125"/>
      <c r="H395" s="125"/>
      <c r="I395" s="125"/>
      <c r="J395" s="125"/>
      <c r="K395" s="125"/>
      <c r="L395" s="125"/>
      <c r="M395" s="125"/>
      <c r="N395" s="125"/>
      <c r="O395" s="125"/>
      <c r="P395" s="125"/>
      <c r="Q395" s="125"/>
      <c r="R395" s="125"/>
      <c r="S395" s="125"/>
      <c r="T395" s="125"/>
      <c r="U395" s="125"/>
      <c r="V395" s="125"/>
    </row>
    <row r="396" spans="1:22" ht="12">
      <c r="A396" s="125"/>
      <c r="B396" s="125"/>
      <c r="C396" s="125"/>
      <c r="D396" s="125"/>
      <c r="E396" s="125"/>
      <c r="F396" s="125"/>
      <c r="G396" s="125"/>
      <c r="H396" s="125"/>
      <c r="I396" s="125"/>
      <c r="J396" s="125"/>
      <c r="K396" s="125"/>
      <c r="L396" s="125"/>
      <c r="M396" s="125"/>
      <c r="N396" s="125"/>
      <c r="O396" s="125"/>
      <c r="P396" s="125"/>
      <c r="Q396" s="125"/>
      <c r="R396" s="125"/>
      <c r="S396" s="125"/>
      <c r="T396" s="125"/>
      <c r="U396" s="125"/>
      <c r="V396" s="125"/>
    </row>
    <row r="397" spans="1:22" ht="12">
      <c r="A397" s="125"/>
      <c r="B397" s="125"/>
      <c r="C397" s="125"/>
      <c r="D397" s="125"/>
      <c r="E397" s="125"/>
      <c r="F397" s="125"/>
      <c r="G397" s="125"/>
      <c r="H397" s="125"/>
      <c r="I397" s="125"/>
      <c r="J397" s="125"/>
      <c r="K397" s="125"/>
      <c r="L397" s="125"/>
      <c r="M397" s="125"/>
      <c r="N397" s="125"/>
      <c r="O397" s="125"/>
      <c r="P397" s="125"/>
      <c r="Q397" s="125"/>
      <c r="R397" s="125"/>
      <c r="S397" s="125"/>
      <c r="T397" s="125"/>
      <c r="U397" s="125"/>
      <c r="V397" s="125"/>
    </row>
    <row r="398" spans="1:22" ht="12">
      <c r="A398" s="125"/>
      <c r="B398" s="125"/>
      <c r="C398" s="125"/>
      <c r="D398" s="125"/>
      <c r="E398" s="125"/>
      <c r="F398" s="125"/>
      <c r="G398" s="125"/>
      <c r="H398" s="125"/>
      <c r="I398" s="125"/>
      <c r="J398" s="125"/>
      <c r="K398" s="125"/>
      <c r="L398" s="125"/>
      <c r="M398" s="125"/>
      <c r="N398" s="125"/>
      <c r="O398" s="125"/>
      <c r="P398" s="125"/>
      <c r="Q398" s="125"/>
      <c r="R398" s="125"/>
      <c r="S398" s="125"/>
      <c r="T398" s="125"/>
      <c r="U398" s="125"/>
      <c r="V398" s="125"/>
    </row>
    <row r="399" spans="1:22" ht="12">
      <c r="A399" s="125"/>
      <c r="B399" s="125"/>
      <c r="C399" s="125"/>
      <c r="D399" s="125"/>
      <c r="E399" s="125"/>
      <c r="F399" s="125"/>
      <c r="G399" s="125"/>
      <c r="H399" s="125"/>
      <c r="I399" s="125"/>
      <c r="J399" s="125"/>
      <c r="K399" s="125"/>
      <c r="L399" s="125"/>
      <c r="M399" s="125"/>
      <c r="N399" s="125"/>
      <c r="O399" s="125"/>
      <c r="P399" s="125"/>
      <c r="Q399" s="125"/>
      <c r="R399" s="125"/>
      <c r="S399" s="125"/>
      <c r="T399" s="125"/>
      <c r="U399" s="125"/>
      <c r="V399" s="125"/>
    </row>
    <row r="400" spans="1:22" ht="12">
      <c r="A400" s="125"/>
      <c r="B400" s="125"/>
      <c r="C400" s="125"/>
      <c r="D400" s="125"/>
      <c r="E400" s="125"/>
      <c r="F400" s="125"/>
      <c r="G400" s="125"/>
      <c r="H400" s="125"/>
      <c r="I400" s="125"/>
      <c r="J400" s="125"/>
      <c r="K400" s="125"/>
      <c r="L400" s="125"/>
      <c r="M400" s="125"/>
      <c r="N400" s="125"/>
      <c r="O400" s="125"/>
      <c r="P400" s="125"/>
      <c r="Q400" s="125"/>
      <c r="R400" s="125"/>
      <c r="S400" s="125"/>
      <c r="T400" s="125"/>
      <c r="U400" s="125"/>
      <c r="V400" s="125"/>
    </row>
    <row r="401" spans="1:22" ht="12">
      <c r="A401" s="125"/>
      <c r="B401" s="125"/>
      <c r="C401" s="125"/>
      <c r="D401" s="125"/>
      <c r="E401" s="125"/>
      <c r="F401" s="125"/>
      <c r="G401" s="125"/>
      <c r="H401" s="125"/>
      <c r="I401" s="125"/>
      <c r="J401" s="125"/>
      <c r="K401" s="125"/>
      <c r="L401" s="125"/>
      <c r="M401" s="125"/>
      <c r="N401" s="125"/>
      <c r="O401" s="125"/>
      <c r="P401" s="125"/>
      <c r="Q401" s="125"/>
      <c r="R401" s="125"/>
      <c r="S401" s="125"/>
      <c r="T401" s="125"/>
      <c r="U401" s="125"/>
      <c r="V401" s="125"/>
    </row>
    <row r="402" spans="1:22" ht="12">
      <c r="A402" s="125"/>
      <c r="B402" s="125"/>
      <c r="C402" s="125"/>
      <c r="D402" s="125"/>
      <c r="E402" s="125"/>
      <c r="F402" s="125"/>
      <c r="G402" s="125"/>
      <c r="H402" s="125"/>
      <c r="I402" s="125"/>
      <c r="J402" s="125"/>
      <c r="K402" s="125"/>
      <c r="L402" s="125"/>
      <c r="M402" s="125"/>
      <c r="N402" s="125"/>
      <c r="O402" s="125"/>
      <c r="P402" s="125"/>
      <c r="Q402" s="125"/>
      <c r="R402" s="125"/>
      <c r="S402" s="125"/>
      <c r="T402" s="125"/>
      <c r="U402" s="125"/>
      <c r="V402" s="125"/>
    </row>
    <row r="403" spans="1:22" ht="12">
      <c r="A403" s="125"/>
      <c r="B403" s="125"/>
      <c r="C403" s="125"/>
      <c r="D403" s="125"/>
      <c r="E403" s="125"/>
      <c r="F403" s="125"/>
      <c r="G403" s="125"/>
      <c r="H403" s="125"/>
      <c r="I403" s="125"/>
      <c r="J403" s="125"/>
      <c r="K403" s="125"/>
      <c r="L403" s="125"/>
      <c r="M403" s="125"/>
      <c r="N403" s="125"/>
      <c r="O403" s="125"/>
      <c r="P403" s="125"/>
      <c r="Q403" s="125"/>
      <c r="R403" s="125"/>
      <c r="S403" s="125"/>
      <c r="T403" s="125"/>
      <c r="U403" s="125"/>
      <c r="V403" s="125"/>
    </row>
    <row r="404" spans="1:22" ht="12">
      <c r="A404" s="125"/>
      <c r="B404" s="125"/>
      <c r="C404" s="125"/>
      <c r="D404" s="125"/>
      <c r="E404" s="125"/>
      <c r="F404" s="125"/>
      <c r="G404" s="125"/>
      <c r="H404" s="125"/>
      <c r="I404" s="125"/>
      <c r="J404" s="125"/>
      <c r="K404" s="125"/>
      <c r="L404" s="125"/>
      <c r="M404" s="125"/>
      <c r="N404" s="125"/>
      <c r="O404" s="125"/>
      <c r="P404" s="125"/>
      <c r="Q404" s="125"/>
      <c r="R404" s="125"/>
      <c r="S404" s="125"/>
      <c r="T404" s="125"/>
      <c r="U404" s="125"/>
      <c r="V404" s="125"/>
    </row>
    <row r="405" spans="1:22" ht="12">
      <c r="A405" s="125"/>
      <c r="B405" s="125"/>
      <c r="C405" s="125"/>
      <c r="D405" s="125"/>
      <c r="E405" s="125"/>
      <c r="F405" s="125"/>
      <c r="G405" s="125"/>
      <c r="H405" s="125"/>
      <c r="I405" s="125"/>
      <c r="J405" s="125"/>
      <c r="K405" s="125"/>
      <c r="L405" s="125"/>
      <c r="M405" s="125"/>
      <c r="N405" s="125"/>
      <c r="O405" s="125"/>
      <c r="P405" s="125"/>
      <c r="Q405" s="125"/>
      <c r="R405" s="125"/>
      <c r="S405" s="125"/>
      <c r="T405" s="125"/>
      <c r="U405" s="125"/>
      <c r="V405" s="125"/>
    </row>
    <row r="406" spans="1:22" ht="12">
      <c r="A406" s="125"/>
      <c r="B406" s="125"/>
      <c r="C406" s="125"/>
      <c r="D406" s="125"/>
      <c r="E406" s="125"/>
      <c r="F406" s="125"/>
      <c r="G406" s="125"/>
      <c r="H406" s="125"/>
      <c r="I406" s="125"/>
      <c r="J406" s="125"/>
      <c r="K406" s="125"/>
      <c r="L406" s="125"/>
      <c r="M406" s="125"/>
      <c r="N406" s="125"/>
      <c r="O406" s="125"/>
      <c r="P406" s="125"/>
      <c r="Q406" s="125"/>
      <c r="R406" s="125"/>
      <c r="S406" s="125"/>
      <c r="T406" s="125"/>
      <c r="U406" s="125"/>
      <c r="V406" s="125"/>
    </row>
    <row r="407" spans="1:22" ht="12">
      <c r="A407" s="125"/>
      <c r="B407" s="125"/>
      <c r="C407" s="125"/>
      <c r="D407" s="125"/>
      <c r="E407" s="125"/>
      <c r="F407" s="125"/>
      <c r="G407" s="125"/>
      <c r="H407" s="125"/>
      <c r="I407" s="125"/>
      <c r="J407" s="125"/>
      <c r="K407" s="125"/>
      <c r="L407" s="125"/>
      <c r="M407" s="125"/>
      <c r="N407" s="125"/>
      <c r="O407" s="125"/>
      <c r="P407" s="125"/>
      <c r="Q407" s="125"/>
      <c r="R407" s="125"/>
      <c r="S407" s="125"/>
      <c r="T407" s="125"/>
      <c r="U407" s="125"/>
      <c r="V407" s="125"/>
    </row>
    <row r="408" spans="1:22" ht="12">
      <c r="A408" s="125"/>
      <c r="B408" s="125"/>
      <c r="C408" s="125"/>
      <c r="D408" s="125"/>
      <c r="E408" s="125"/>
      <c r="F408" s="125"/>
      <c r="G408" s="125"/>
      <c r="H408" s="125"/>
      <c r="I408" s="125"/>
      <c r="J408" s="125"/>
      <c r="K408" s="125"/>
      <c r="L408" s="125"/>
      <c r="M408" s="125"/>
      <c r="N408" s="125"/>
      <c r="O408" s="125"/>
      <c r="P408" s="125"/>
      <c r="Q408" s="125"/>
      <c r="R408" s="125"/>
      <c r="S408" s="125"/>
      <c r="T408" s="125"/>
      <c r="U408" s="125"/>
      <c r="V408" s="125"/>
    </row>
    <row r="409" spans="1:22" ht="12">
      <c r="A409" s="125"/>
      <c r="B409" s="125"/>
      <c r="C409" s="125"/>
      <c r="D409" s="125"/>
      <c r="E409" s="125"/>
      <c r="F409" s="125"/>
      <c r="G409" s="125"/>
      <c r="H409" s="125"/>
      <c r="I409" s="125"/>
      <c r="J409" s="125"/>
      <c r="K409" s="125"/>
      <c r="L409" s="125"/>
      <c r="M409" s="125"/>
      <c r="N409" s="125"/>
      <c r="O409" s="125"/>
      <c r="P409" s="125"/>
      <c r="Q409" s="125"/>
      <c r="R409" s="125"/>
      <c r="S409" s="125"/>
      <c r="T409" s="125"/>
      <c r="U409" s="125"/>
      <c r="V409" s="125"/>
    </row>
    <row r="410" spans="1:22" ht="12">
      <c r="A410" s="125"/>
      <c r="B410" s="125"/>
      <c r="C410" s="125"/>
      <c r="D410" s="125"/>
      <c r="E410" s="125"/>
      <c r="F410" s="125"/>
      <c r="G410" s="125"/>
      <c r="H410" s="125"/>
      <c r="I410" s="125"/>
      <c r="J410" s="125"/>
      <c r="K410" s="125"/>
      <c r="L410" s="125"/>
      <c r="M410" s="125"/>
      <c r="N410" s="125"/>
      <c r="O410" s="125"/>
      <c r="P410" s="125"/>
      <c r="Q410" s="125"/>
      <c r="R410" s="125"/>
      <c r="S410" s="125"/>
      <c r="T410" s="125"/>
      <c r="U410" s="125"/>
      <c r="V410" s="125"/>
    </row>
    <row r="411" spans="1:22" ht="12">
      <c r="A411" s="125"/>
      <c r="B411" s="125"/>
      <c r="C411" s="125"/>
      <c r="D411" s="125"/>
      <c r="E411" s="125"/>
      <c r="F411" s="125"/>
      <c r="G411" s="125"/>
      <c r="H411" s="125"/>
      <c r="I411" s="125"/>
      <c r="J411" s="125"/>
      <c r="K411" s="125"/>
      <c r="L411" s="125"/>
      <c r="M411" s="125"/>
      <c r="N411" s="125"/>
      <c r="O411" s="125"/>
      <c r="P411" s="125"/>
      <c r="Q411" s="125"/>
      <c r="R411" s="125"/>
      <c r="S411" s="125"/>
      <c r="T411" s="125"/>
      <c r="U411" s="125"/>
      <c r="V411" s="125"/>
    </row>
    <row r="412" spans="1:22" ht="12">
      <c r="A412" s="125"/>
      <c r="B412" s="125"/>
      <c r="C412" s="125"/>
      <c r="D412" s="125"/>
      <c r="E412" s="125"/>
      <c r="F412" s="125"/>
      <c r="G412" s="125"/>
      <c r="H412" s="125"/>
      <c r="I412" s="125"/>
      <c r="J412" s="125"/>
      <c r="K412" s="125"/>
      <c r="L412" s="125"/>
      <c r="M412" s="125"/>
      <c r="N412" s="125"/>
      <c r="O412" s="125"/>
      <c r="P412" s="125"/>
      <c r="Q412" s="125"/>
      <c r="R412" s="125"/>
      <c r="S412" s="125"/>
      <c r="T412" s="125"/>
      <c r="U412" s="125"/>
      <c r="V412" s="125"/>
    </row>
    <row r="413" spans="1:22" ht="12">
      <c r="A413" s="125"/>
      <c r="B413" s="125"/>
      <c r="C413" s="125"/>
      <c r="D413" s="125"/>
      <c r="E413" s="125"/>
      <c r="F413" s="125"/>
      <c r="G413" s="125"/>
      <c r="H413" s="125"/>
      <c r="I413" s="125"/>
      <c r="J413" s="125"/>
      <c r="K413" s="125"/>
      <c r="L413" s="125"/>
      <c r="M413" s="125"/>
      <c r="N413" s="125"/>
      <c r="O413" s="125"/>
      <c r="P413" s="125"/>
      <c r="Q413" s="125"/>
      <c r="R413" s="125"/>
      <c r="S413" s="125"/>
      <c r="T413" s="125"/>
      <c r="U413" s="125"/>
      <c r="V413" s="125"/>
    </row>
    <row r="414" spans="1:22" ht="12">
      <c r="A414" s="125"/>
      <c r="B414" s="125"/>
      <c r="C414" s="125"/>
      <c r="D414" s="125"/>
      <c r="E414" s="125"/>
      <c r="F414" s="125"/>
      <c r="G414" s="125"/>
      <c r="H414" s="125"/>
      <c r="I414" s="125"/>
      <c r="J414" s="125"/>
      <c r="K414" s="125"/>
      <c r="L414" s="125"/>
      <c r="M414" s="125"/>
      <c r="N414" s="125"/>
      <c r="O414" s="125"/>
      <c r="P414" s="125"/>
      <c r="Q414" s="125"/>
      <c r="R414" s="125"/>
      <c r="S414" s="125"/>
      <c r="T414" s="125"/>
      <c r="U414" s="125"/>
      <c r="V414" s="125"/>
    </row>
    <row r="415" spans="1:22" ht="12">
      <c r="A415" s="125"/>
      <c r="B415" s="125"/>
      <c r="C415" s="125"/>
      <c r="D415" s="125"/>
      <c r="E415" s="125"/>
      <c r="F415" s="125"/>
      <c r="G415" s="125"/>
      <c r="H415" s="125"/>
      <c r="I415" s="125"/>
      <c r="J415" s="125"/>
      <c r="K415" s="125"/>
      <c r="L415" s="125"/>
      <c r="M415" s="125"/>
      <c r="N415" s="125"/>
      <c r="O415" s="125"/>
      <c r="P415" s="125"/>
      <c r="Q415" s="125"/>
      <c r="R415" s="125"/>
      <c r="S415" s="125"/>
      <c r="T415" s="125"/>
      <c r="U415" s="125"/>
      <c r="V415" s="125"/>
    </row>
    <row r="416" spans="1:22" ht="12">
      <c r="A416" s="125"/>
      <c r="B416" s="125"/>
      <c r="C416" s="125"/>
      <c r="D416" s="125"/>
      <c r="E416" s="125"/>
      <c r="F416" s="125"/>
      <c r="G416" s="125"/>
      <c r="H416" s="125"/>
      <c r="I416" s="125"/>
      <c r="J416" s="125"/>
      <c r="K416" s="125"/>
      <c r="L416" s="125"/>
      <c r="M416" s="125"/>
      <c r="N416" s="125"/>
      <c r="O416" s="125"/>
      <c r="P416" s="125"/>
      <c r="Q416" s="125"/>
      <c r="R416" s="125"/>
      <c r="S416" s="125"/>
      <c r="T416" s="125"/>
      <c r="U416" s="125"/>
      <c r="V416" s="125"/>
    </row>
    <row r="417" spans="1:22" ht="12">
      <c r="A417" s="125"/>
      <c r="B417" s="125"/>
      <c r="C417" s="125"/>
      <c r="D417" s="125"/>
      <c r="E417" s="125"/>
      <c r="F417" s="125"/>
      <c r="G417" s="125"/>
      <c r="H417" s="125"/>
      <c r="I417" s="125"/>
      <c r="J417" s="125"/>
      <c r="K417" s="125"/>
      <c r="L417" s="125"/>
      <c r="M417" s="125"/>
      <c r="N417" s="125"/>
      <c r="O417" s="125"/>
      <c r="P417" s="125"/>
      <c r="Q417" s="125"/>
      <c r="R417" s="125"/>
      <c r="S417" s="125"/>
      <c r="T417" s="125"/>
      <c r="U417" s="125"/>
      <c r="V417" s="125"/>
    </row>
    <row r="418" spans="1:22" ht="12">
      <c r="A418" s="125"/>
      <c r="B418" s="125"/>
      <c r="C418" s="125"/>
      <c r="D418" s="125"/>
      <c r="E418" s="125"/>
      <c r="F418" s="125"/>
      <c r="G418" s="125"/>
      <c r="H418" s="125"/>
      <c r="I418" s="125"/>
      <c r="J418" s="125"/>
      <c r="K418" s="125"/>
      <c r="L418" s="125"/>
      <c r="M418" s="125"/>
      <c r="N418" s="125"/>
      <c r="O418" s="125"/>
      <c r="P418" s="125"/>
      <c r="Q418" s="125"/>
      <c r="R418" s="125"/>
      <c r="S418" s="125"/>
      <c r="T418" s="125"/>
      <c r="U418" s="125"/>
      <c r="V418" s="125"/>
    </row>
    <row r="419" spans="1:22" ht="12">
      <c r="A419" s="125"/>
      <c r="B419" s="125"/>
      <c r="C419" s="125"/>
      <c r="D419" s="125"/>
      <c r="E419" s="125"/>
      <c r="F419" s="125"/>
      <c r="G419" s="125"/>
      <c r="H419" s="125"/>
      <c r="I419" s="125"/>
      <c r="J419" s="125"/>
      <c r="K419" s="125"/>
      <c r="L419" s="125"/>
      <c r="M419" s="125"/>
      <c r="N419" s="125"/>
      <c r="O419" s="125"/>
      <c r="P419" s="125"/>
      <c r="Q419" s="125"/>
      <c r="R419" s="125"/>
      <c r="S419" s="125"/>
      <c r="T419" s="125"/>
      <c r="U419" s="125"/>
      <c r="V419" s="125"/>
    </row>
    <row r="420" spans="1:22" ht="12">
      <c r="A420" s="125"/>
      <c r="B420" s="125"/>
      <c r="C420" s="125"/>
      <c r="D420" s="125"/>
      <c r="E420" s="125"/>
      <c r="F420" s="125"/>
      <c r="G420" s="125"/>
      <c r="H420" s="125"/>
      <c r="I420" s="125"/>
      <c r="J420" s="125"/>
      <c r="K420" s="125"/>
      <c r="L420" s="125"/>
      <c r="M420" s="125"/>
      <c r="N420" s="125"/>
      <c r="O420" s="125"/>
      <c r="P420" s="125"/>
      <c r="Q420" s="125"/>
      <c r="R420" s="125"/>
      <c r="S420" s="125"/>
      <c r="T420" s="125"/>
      <c r="U420" s="125"/>
      <c r="V420" s="125"/>
    </row>
    <row r="421" spans="1:22" ht="12">
      <c r="A421" s="125"/>
      <c r="B421" s="125"/>
      <c r="C421" s="125"/>
      <c r="D421" s="125"/>
      <c r="E421" s="125"/>
      <c r="F421" s="125"/>
      <c r="G421" s="125"/>
      <c r="H421" s="125"/>
      <c r="I421" s="125"/>
      <c r="J421" s="125"/>
      <c r="K421" s="125"/>
      <c r="L421" s="125"/>
      <c r="M421" s="125"/>
      <c r="N421" s="125"/>
      <c r="O421" s="125"/>
      <c r="P421" s="125"/>
      <c r="Q421" s="125"/>
      <c r="R421" s="125"/>
      <c r="S421" s="125"/>
      <c r="T421" s="125"/>
      <c r="U421" s="125"/>
      <c r="V421" s="125"/>
    </row>
    <row r="422" spans="1:22" ht="12">
      <c r="A422" s="125"/>
      <c r="B422" s="125"/>
      <c r="C422" s="125"/>
      <c r="D422" s="125"/>
      <c r="E422" s="125"/>
      <c r="F422" s="125"/>
      <c r="G422" s="125"/>
      <c r="H422" s="125"/>
      <c r="I422" s="125"/>
      <c r="J422" s="125"/>
      <c r="K422" s="125"/>
      <c r="L422" s="125"/>
      <c r="M422" s="125"/>
      <c r="N422" s="125"/>
      <c r="O422" s="125"/>
      <c r="P422" s="125"/>
      <c r="Q422" s="125"/>
      <c r="R422" s="125"/>
      <c r="S422" s="125"/>
      <c r="T422" s="125"/>
      <c r="U422" s="125"/>
      <c r="V422" s="125"/>
    </row>
    <row r="423" spans="1:22" ht="12">
      <c r="A423" s="125"/>
      <c r="B423" s="125"/>
      <c r="C423" s="125"/>
      <c r="D423" s="125"/>
      <c r="E423" s="125"/>
      <c r="F423" s="125"/>
      <c r="G423" s="125"/>
      <c r="H423" s="125"/>
      <c r="I423" s="125"/>
      <c r="J423" s="125"/>
      <c r="K423" s="125"/>
      <c r="L423" s="125"/>
      <c r="M423" s="125"/>
      <c r="N423" s="125"/>
      <c r="O423" s="125"/>
      <c r="P423" s="125"/>
      <c r="Q423" s="125"/>
      <c r="R423" s="125"/>
      <c r="S423" s="125"/>
      <c r="T423" s="125"/>
      <c r="U423" s="125"/>
      <c r="V423" s="125"/>
    </row>
    <row r="424" spans="1:22" ht="12">
      <c r="A424" s="125"/>
      <c r="B424" s="125"/>
      <c r="C424" s="125"/>
      <c r="D424" s="125"/>
      <c r="E424" s="125"/>
      <c r="F424" s="125"/>
      <c r="G424" s="125"/>
      <c r="H424" s="125"/>
      <c r="I424" s="125"/>
      <c r="J424" s="125"/>
      <c r="K424" s="125"/>
      <c r="L424" s="125"/>
      <c r="M424" s="125"/>
      <c r="N424" s="125"/>
      <c r="O424" s="125"/>
      <c r="P424" s="125"/>
      <c r="Q424" s="125"/>
      <c r="R424" s="125"/>
      <c r="S424" s="125"/>
      <c r="T424" s="125"/>
      <c r="U424" s="125"/>
      <c r="V424" s="125"/>
    </row>
    <row r="425" spans="1:22" ht="12">
      <c r="A425" s="125"/>
      <c r="B425" s="125"/>
      <c r="C425" s="125"/>
      <c r="D425" s="125"/>
      <c r="E425" s="125"/>
      <c r="F425" s="125"/>
      <c r="G425" s="125"/>
      <c r="H425" s="125"/>
      <c r="I425" s="125"/>
      <c r="J425" s="125"/>
      <c r="K425" s="125"/>
      <c r="L425" s="125"/>
      <c r="M425" s="125"/>
      <c r="N425" s="125"/>
      <c r="O425" s="125"/>
      <c r="P425" s="125"/>
      <c r="Q425" s="125"/>
      <c r="R425" s="125"/>
      <c r="S425" s="125"/>
      <c r="T425" s="125"/>
      <c r="U425" s="125"/>
      <c r="V425" s="125"/>
    </row>
    <row r="426" spans="1:22" ht="12">
      <c r="A426" s="125"/>
      <c r="B426" s="125"/>
      <c r="C426" s="125"/>
      <c r="D426" s="125"/>
      <c r="E426" s="125"/>
      <c r="F426" s="125"/>
      <c r="G426" s="125"/>
      <c r="H426" s="125"/>
      <c r="I426" s="125"/>
      <c r="J426" s="125"/>
      <c r="K426" s="125"/>
      <c r="L426" s="125"/>
      <c r="M426" s="125"/>
      <c r="N426" s="125"/>
      <c r="O426" s="125"/>
      <c r="P426" s="125"/>
      <c r="Q426" s="125"/>
      <c r="R426" s="125"/>
      <c r="S426" s="125"/>
      <c r="T426" s="125"/>
      <c r="U426" s="125"/>
      <c r="V426" s="125"/>
    </row>
    <row r="427" spans="1:22" ht="12">
      <c r="A427" s="125"/>
      <c r="B427" s="125"/>
      <c r="C427" s="125"/>
      <c r="D427" s="125"/>
      <c r="E427" s="125"/>
      <c r="F427" s="125"/>
      <c r="G427" s="125"/>
      <c r="H427" s="125"/>
      <c r="I427" s="125"/>
      <c r="J427" s="125"/>
      <c r="K427" s="125"/>
      <c r="L427" s="125"/>
      <c r="M427" s="125"/>
      <c r="N427" s="125"/>
      <c r="O427" s="125"/>
      <c r="P427" s="125"/>
      <c r="Q427" s="125"/>
      <c r="R427" s="125"/>
      <c r="S427" s="125"/>
      <c r="T427" s="125"/>
      <c r="U427" s="125"/>
      <c r="V427" s="125"/>
    </row>
    <row r="428" spans="1:22" ht="12">
      <c r="A428" s="125"/>
      <c r="B428" s="125"/>
      <c r="C428" s="125"/>
      <c r="D428" s="125"/>
      <c r="E428" s="125"/>
      <c r="F428" s="125"/>
      <c r="G428" s="125"/>
      <c r="H428" s="125"/>
      <c r="I428" s="125"/>
      <c r="J428" s="125"/>
      <c r="K428" s="125"/>
      <c r="L428" s="125"/>
      <c r="M428" s="125"/>
      <c r="N428" s="125"/>
      <c r="O428" s="125"/>
      <c r="P428" s="125"/>
      <c r="Q428" s="125"/>
      <c r="R428" s="125"/>
      <c r="S428" s="125"/>
      <c r="T428" s="125"/>
      <c r="U428" s="125"/>
      <c r="V428" s="125"/>
    </row>
    <row r="429" spans="1:22" ht="12">
      <c r="A429" s="125"/>
      <c r="B429" s="125"/>
      <c r="C429" s="125"/>
      <c r="D429" s="125"/>
      <c r="E429" s="125"/>
      <c r="F429" s="125"/>
      <c r="G429" s="125"/>
      <c r="H429" s="125"/>
      <c r="I429" s="125"/>
      <c r="J429" s="125"/>
      <c r="K429" s="125"/>
      <c r="L429" s="125"/>
      <c r="M429" s="125"/>
      <c r="N429" s="125"/>
      <c r="O429" s="125"/>
      <c r="P429" s="125"/>
      <c r="Q429" s="125"/>
      <c r="R429" s="125"/>
      <c r="S429" s="125"/>
      <c r="T429" s="125"/>
      <c r="U429" s="125"/>
      <c r="V429" s="125"/>
    </row>
    <row r="430" spans="1:22" ht="12">
      <c r="A430" s="125"/>
      <c r="B430" s="125"/>
      <c r="C430" s="125"/>
      <c r="D430" s="125"/>
      <c r="E430" s="125"/>
      <c r="F430" s="125"/>
      <c r="G430" s="125"/>
      <c r="H430" s="125"/>
      <c r="I430" s="125"/>
      <c r="J430" s="125"/>
      <c r="K430" s="125"/>
      <c r="L430" s="125"/>
      <c r="M430" s="125"/>
      <c r="N430" s="125"/>
      <c r="O430" s="125"/>
      <c r="P430" s="125"/>
      <c r="Q430" s="125"/>
      <c r="R430" s="125"/>
      <c r="S430" s="125"/>
      <c r="T430" s="125"/>
      <c r="U430" s="125"/>
      <c r="V430" s="125"/>
    </row>
    <row r="431" spans="1:22" ht="12">
      <c r="A431" s="125"/>
      <c r="B431" s="125"/>
      <c r="C431" s="125"/>
      <c r="D431" s="125"/>
      <c r="E431" s="125"/>
      <c r="F431" s="125"/>
      <c r="G431" s="125"/>
      <c r="H431" s="125"/>
      <c r="I431" s="125"/>
      <c r="J431" s="125"/>
      <c r="K431" s="125"/>
      <c r="L431" s="125"/>
      <c r="M431" s="125"/>
      <c r="N431" s="125"/>
      <c r="O431" s="125"/>
      <c r="P431" s="125"/>
      <c r="Q431" s="125"/>
      <c r="R431" s="125"/>
      <c r="S431" s="125"/>
      <c r="T431" s="125"/>
      <c r="U431" s="125"/>
      <c r="V431" s="125"/>
    </row>
    <row r="432" spans="1:22" ht="12">
      <c r="A432" s="125"/>
      <c r="B432" s="125"/>
      <c r="C432" s="125"/>
      <c r="D432" s="125"/>
      <c r="E432" s="125"/>
      <c r="F432" s="125"/>
      <c r="G432" s="125"/>
      <c r="H432" s="125"/>
      <c r="I432" s="125"/>
      <c r="J432" s="125"/>
      <c r="K432" s="125"/>
      <c r="L432" s="125"/>
      <c r="M432" s="125"/>
      <c r="N432" s="125"/>
      <c r="O432" s="125"/>
      <c r="P432" s="125"/>
      <c r="Q432" s="125"/>
      <c r="R432" s="125"/>
      <c r="S432" s="125"/>
      <c r="T432" s="125"/>
      <c r="U432" s="125"/>
      <c r="V432" s="125"/>
    </row>
    <row r="433" spans="1:22" ht="12">
      <c r="A433" s="125"/>
      <c r="B433" s="125"/>
      <c r="C433" s="125"/>
      <c r="D433" s="125"/>
      <c r="E433" s="125"/>
      <c r="F433" s="125"/>
      <c r="G433" s="125"/>
      <c r="H433" s="125"/>
      <c r="I433" s="125"/>
      <c r="J433" s="125"/>
      <c r="K433" s="125"/>
      <c r="L433" s="125"/>
      <c r="M433" s="125"/>
      <c r="N433" s="125"/>
      <c r="O433" s="125"/>
      <c r="P433" s="125"/>
      <c r="Q433" s="125"/>
      <c r="R433" s="125"/>
      <c r="S433" s="125"/>
      <c r="T433" s="125"/>
      <c r="U433" s="125"/>
      <c r="V433" s="125"/>
    </row>
    <row r="434" spans="1:22" ht="12">
      <c r="A434" s="125"/>
      <c r="B434" s="125"/>
      <c r="C434" s="125"/>
      <c r="D434" s="125"/>
      <c r="E434" s="125"/>
      <c r="F434" s="125"/>
      <c r="G434" s="125"/>
      <c r="H434" s="125"/>
      <c r="I434" s="125"/>
      <c r="J434" s="125"/>
      <c r="K434" s="125"/>
      <c r="L434" s="125"/>
      <c r="M434" s="125"/>
      <c r="N434" s="125"/>
      <c r="O434" s="125"/>
      <c r="P434" s="125"/>
      <c r="Q434" s="125"/>
      <c r="R434" s="125"/>
      <c r="S434" s="125"/>
      <c r="T434" s="125"/>
      <c r="U434" s="125"/>
      <c r="V434" s="125"/>
    </row>
    <row r="435" spans="1:22" ht="12">
      <c r="A435" s="125"/>
      <c r="B435" s="125"/>
      <c r="C435" s="125"/>
      <c r="D435" s="125"/>
      <c r="E435" s="125"/>
      <c r="F435" s="125"/>
      <c r="G435" s="125"/>
      <c r="H435" s="125"/>
      <c r="I435" s="125"/>
      <c r="J435" s="125"/>
      <c r="K435" s="125"/>
      <c r="L435" s="125"/>
      <c r="M435" s="125"/>
      <c r="N435" s="125"/>
      <c r="O435" s="125"/>
      <c r="P435" s="125"/>
      <c r="Q435" s="125"/>
      <c r="R435" s="125"/>
      <c r="S435" s="125"/>
      <c r="T435" s="125"/>
      <c r="U435" s="125"/>
      <c r="V435" s="125"/>
    </row>
    <row r="436" spans="1:22" ht="12">
      <c r="A436" s="125"/>
      <c r="B436" s="125"/>
      <c r="C436" s="125"/>
      <c r="D436" s="125"/>
      <c r="E436" s="125"/>
      <c r="F436" s="125"/>
      <c r="G436" s="125"/>
      <c r="H436" s="125"/>
      <c r="I436" s="125"/>
      <c r="J436" s="125"/>
      <c r="K436" s="125"/>
      <c r="L436" s="125"/>
      <c r="M436" s="125"/>
      <c r="N436" s="125"/>
      <c r="O436" s="125"/>
      <c r="P436" s="125"/>
      <c r="Q436" s="125"/>
      <c r="R436" s="125"/>
      <c r="S436" s="125"/>
      <c r="T436" s="125"/>
      <c r="U436" s="125"/>
      <c r="V436" s="125"/>
    </row>
    <row r="437" spans="1:22" ht="12">
      <c r="A437" s="125"/>
      <c r="B437" s="125"/>
      <c r="C437" s="125"/>
      <c r="D437" s="125"/>
      <c r="E437" s="125"/>
      <c r="F437" s="125"/>
      <c r="G437" s="125"/>
      <c r="H437" s="125"/>
      <c r="I437" s="125"/>
      <c r="J437" s="125"/>
      <c r="K437" s="125"/>
      <c r="L437" s="125"/>
      <c r="M437" s="125"/>
      <c r="N437" s="125"/>
      <c r="O437" s="125"/>
      <c r="P437" s="125"/>
      <c r="Q437" s="125"/>
      <c r="R437" s="125"/>
      <c r="S437" s="125"/>
      <c r="T437" s="125"/>
      <c r="U437" s="125"/>
      <c r="V437" s="125"/>
    </row>
    <row r="438" spans="1:22" ht="12">
      <c r="A438" s="125"/>
      <c r="B438" s="125"/>
      <c r="C438" s="125"/>
      <c r="D438" s="125"/>
      <c r="E438" s="125"/>
      <c r="F438" s="125"/>
      <c r="G438" s="125"/>
      <c r="H438" s="125"/>
      <c r="I438" s="125"/>
      <c r="J438" s="125"/>
      <c r="K438" s="125"/>
      <c r="L438" s="125"/>
      <c r="M438" s="125"/>
      <c r="N438" s="125"/>
      <c r="O438" s="125"/>
      <c r="P438" s="125"/>
      <c r="Q438" s="125"/>
      <c r="R438" s="125"/>
      <c r="S438" s="125"/>
      <c r="T438" s="125"/>
      <c r="U438" s="125"/>
      <c r="V438" s="125"/>
    </row>
    <row r="439" spans="1:22" ht="12">
      <c r="A439" s="125"/>
      <c r="B439" s="125"/>
      <c r="C439" s="125"/>
      <c r="D439" s="125"/>
      <c r="E439" s="125"/>
      <c r="F439" s="125"/>
      <c r="G439" s="125"/>
      <c r="H439" s="125"/>
      <c r="I439" s="125"/>
      <c r="J439" s="125"/>
      <c r="K439" s="125"/>
      <c r="L439" s="125"/>
      <c r="M439" s="125"/>
      <c r="N439" s="125"/>
      <c r="O439" s="125"/>
      <c r="P439" s="125"/>
      <c r="Q439" s="125"/>
      <c r="R439" s="125"/>
      <c r="S439" s="125"/>
      <c r="T439" s="125"/>
      <c r="U439" s="125"/>
      <c r="V439" s="125"/>
    </row>
    <row r="440" spans="1:22" ht="12">
      <c r="A440" s="125"/>
      <c r="B440" s="125"/>
      <c r="C440" s="125"/>
      <c r="D440" s="125"/>
      <c r="E440" s="125"/>
      <c r="F440" s="125"/>
      <c r="G440" s="125"/>
      <c r="H440" s="125"/>
      <c r="I440" s="125"/>
      <c r="J440" s="125"/>
      <c r="K440" s="125"/>
      <c r="L440" s="125"/>
      <c r="M440" s="125"/>
      <c r="N440" s="125"/>
      <c r="O440" s="125"/>
      <c r="P440" s="125"/>
      <c r="Q440" s="125"/>
      <c r="R440" s="125"/>
      <c r="S440" s="125"/>
      <c r="T440" s="125"/>
      <c r="U440" s="125"/>
      <c r="V440" s="125"/>
    </row>
    <row r="441" spans="1:22" ht="12">
      <c r="A441" s="125"/>
      <c r="B441" s="125"/>
      <c r="C441" s="125"/>
      <c r="D441" s="125"/>
      <c r="E441" s="125"/>
      <c r="F441" s="125"/>
      <c r="G441" s="125"/>
      <c r="H441" s="125"/>
      <c r="I441" s="125"/>
      <c r="J441" s="125"/>
      <c r="K441" s="125"/>
      <c r="L441" s="125"/>
      <c r="M441" s="125"/>
      <c r="N441" s="125"/>
      <c r="O441" s="125"/>
      <c r="P441" s="125"/>
      <c r="Q441" s="125"/>
      <c r="R441" s="125"/>
      <c r="S441" s="125"/>
      <c r="T441" s="125"/>
      <c r="U441" s="125"/>
      <c r="V441" s="125"/>
    </row>
    <row r="442" spans="1:22" ht="12">
      <c r="A442" s="125"/>
      <c r="B442" s="125"/>
      <c r="C442" s="125"/>
      <c r="D442" s="125"/>
      <c r="E442" s="125"/>
      <c r="F442" s="125"/>
      <c r="G442" s="125"/>
      <c r="H442" s="125"/>
      <c r="I442" s="125"/>
      <c r="J442" s="125"/>
      <c r="K442" s="125"/>
      <c r="L442" s="125"/>
      <c r="M442" s="125"/>
      <c r="N442" s="125"/>
      <c r="O442" s="125"/>
      <c r="P442" s="125"/>
      <c r="Q442" s="125"/>
      <c r="R442" s="125"/>
      <c r="S442" s="125"/>
      <c r="T442" s="125"/>
      <c r="U442" s="125"/>
      <c r="V442" s="125"/>
    </row>
    <row r="443" spans="1:22" ht="12">
      <c r="A443" s="125"/>
      <c r="B443" s="125"/>
      <c r="C443" s="125"/>
      <c r="D443" s="125"/>
      <c r="E443" s="125"/>
      <c r="F443" s="125"/>
      <c r="G443" s="125"/>
      <c r="H443" s="125"/>
      <c r="I443" s="125"/>
      <c r="J443" s="125"/>
      <c r="K443" s="125"/>
      <c r="L443" s="125"/>
      <c r="M443" s="125"/>
      <c r="N443" s="125"/>
      <c r="O443" s="125"/>
      <c r="P443" s="125"/>
      <c r="Q443" s="125"/>
      <c r="R443" s="125"/>
      <c r="S443" s="125"/>
      <c r="T443" s="125"/>
      <c r="U443" s="125"/>
      <c r="V443" s="125"/>
    </row>
    <row r="444" spans="1:22" ht="12">
      <c r="A444" s="125"/>
      <c r="B444" s="125"/>
      <c r="C444" s="125"/>
      <c r="D444" s="125"/>
      <c r="E444" s="125"/>
      <c r="F444" s="125"/>
      <c r="G444" s="125"/>
      <c r="H444" s="125"/>
      <c r="I444" s="125"/>
      <c r="J444" s="125"/>
      <c r="K444" s="125"/>
      <c r="L444" s="125"/>
      <c r="M444" s="125"/>
      <c r="N444" s="125"/>
      <c r="O444" s="125"/>
      <c r="P444" s="125"/>
      <c r="Q444" s="125"/>
      <c r="R444" s="125"/>
      <c r="S444" s="125"/>
      <c r="T444" s="125"/>
      <c r="U444" s="125"/>
      <c r="V444" s="125"/>
    </row>
    <row r="445" spans="1:22" ht="12">
      <c r="A445" s="125"/>
      <c r="B445" s="125"/>
      <c r="C445" s="125"/>
      <c r="D445" s="125"/>
      <c r="E445" s="125"/>
      <c r="F445" s="125"/>
      <c r="G445" s="125"/>
      <c r="H445" s="125"/>
      <c r="I445" s="125"/>
      <c r="J445" s="125"/>
      <c r="K445" s="125"/>
      <c r="L445" s="125"/>
      <c r="M445" s="125"/>
      <c r="N445" s="125"/>
      <c r="O445" s="125"/>
      <c r="P445" s="125"/>
      <c r="Q445" s="125"/>
      <c r="R445" s="125"/>
      <c r="S445" s="125"/>
      <c r="T445" s="125"/>
      <c r="U445" s="125"/>
      <c r="V445" s="125"/>
    </row>
    <row r="446" spans="1:22" ht="12">
      <c r="A446" s="125"/>
      <c r="B446" s="125"/>
      <c r="C446" s="125"/>
      <c r="D446" s="125"/>
      <c r="E446" s="125"/>
      <c r="F446" s="125"/>
      <c r="G446" s="125"/>
      <c r="H446" s="125"/>
      <c r="I446" s="125"/>
      <c r="J446" s="125"/>
      <c r="K446" s="125"/>
      <c r="L446" s="125"/>
      <c r="M446" s="125"/>
      <c r="N446" s="125"/>
      <c r="O446" s="125"/>
      <c r="P446" s="125"/>
      <c r="Q446" s="125"/>
      <c r="R446" s="125"/>
      <c r="S446" s="125"/>
      <c r="T446" s="125"/>
      <c r="U446" s="125"/>
      <c r="V446" s="125"/>
    </row>
    <row r="447" spans="1:22" ht="12">
      <c r="A447" s="125"/>
      <c r="B447" s="125"/>
      <c r="C447" s="125"/>
      <c r="D447" s="125"/>
      <c r="E447" s="125"/>
      <c r="F447" s="125"/>
      <c r="G447" s="125"/>
      <c r="H447" s="125"/>
      <c r="I447" s="125"/>
      <c r="J447" s="125"/>
      <c r="K447" s="125"/>
      <c r="L447" s="125"/>
      <c r="M447" s="125"/>
      <c r="N447" s="125"/>
      <c r="O447" s="125"/>
      <c r="P447" s="125"/>
      <c r="Q447" s="125"/>
      <c r="R447" s="125"/>
      <c r="S447" s="125"/>
      <c r="T447" s="125"/>
      <c r="U447" s="125"/>
      <c r="V447" s="125"/>
    </row>
    <row r="448" spans="1:22" ht="12">
      <c r="A448" s="125"/>
      <c r="B448" s="125"/>
      <c r="C448" s="125"/>
      <c r="D448" s="125"/>
      <c r="E448" s="125"/>
      <c r="F448" s="125"/>
      <c r="G448" s="125"/>
      <c r="H448" s="125"/>
      <c r="I448" s="125"/>
      <c r="J448" s="125"/>
      <c r="K448" s="125"/>
      <c r="L448" s="125"/>
      <c r="M448" s="125"/>
      <c r="N448" s="125"/>
      <c r="O448" s="125"/>
      <c r="P448" s="125"/>
      <c r="Q448" s="125"/>
      <c r="R448" s="125"/>
      <c r="S448" s="125"/>
      <c r="T448" s="125"/>
      <c r="U448" s="125"/>
      <c r="V448" s="125"/>
    </row>
    <row r="449" spans="1:22" ht="12">
      <c r="A449" s="125"/>
      <c r="B449" s="125"/>
      <c r="C449" s="125"/>
      <c r="D449" s="125"/>
      <c r="E449" s="125"/>
      <c r="F449" s="125"/>
      <c r="G449" s="125"/>
      <c r="H449" s="125"/>
      <c r="I449" s="125"/>
      <c r="J449" s="125"/>
      <c r="K449" s="125"/>
      <c r="L449" s="125"/>
      <c r="M449" s="125"/>
      <c r="N449" s="125"/>
      <c r="O449" s="125"/>
      <c r="P449" s="125"/>
      <c r="Q449" s="125"/>
      <c r="R449" s="125"/>
      <c r="S449" s="125"/>
      <c r="T449" s="125"/>
      <c r="U449" s="125"/>
      <c r="V449" s="125"/>
    </row>
    <row r="450" spans="1:22" ht="12">
      <c r="A450" s="125"/>
      <c r="B450" s="125"/>
      <c r="C450" s="125"/>
      <c r="D450" s="125"/>
      <c r="E450" s="125"/>
      <c r="F450" s="125"/>
      <c r="G450" s="125"/>
      <c r="H450" s="125"/>
      <c r="I450" s="125"/>
      <c r="J450" s="125"/>
      <c r="K450" s="125"/>
      <c r="L450" s="125"/>
      <c r="M450" s="125"/>
      <c r="N450" s="125"/>
      <c r="O450" s="125"/>
      <c r="P450" s="125"/>
      <c r="Q450" s="125"/>
      <c r="R450" s="125"/>
      <c r="S450" s="125"/>
      <c r="T450" s="125"/>
      <c r="U450" s="125"/>
      <c r="V450" s="125"/>
    </row>
    <row r="451" spans="1:22" ht="12">
      <c r="A451" s="125"/>
      <c r="B451" s="125"/>
      <c r="C451" s="125"/>
      <c r="D451" s="125"/>
      <c r="E451" s="125"/>
      <c r="F451" s="125"/>
      <c r="G451" s="125"/>
      <c r="H451" s="125"/>
      <c r="I451" s="125"/>
      <c r="J451" s="125"/>
      <c r="K451" s="125"/>
      <c r="L451" s="125"/>
      <c r="M451" s="125"/>
      <c r="N451" s="125"/>
      <c r="O451" s="125"/>
      <c r="P451" s="125"/>
      <c r="Q451" s="125"/>
      <c r="R451" s="125"/>
      <c r="S451" s="125"/>
      <c r="T451" s="125"/>
      <c r="U451" s="125"/>
      <c r="V451" s="125"/>
    </row>
    <row r="452" spans="1:22" ht="12">
      <c r="A452" s="125"/>
      <c r="B452" s="125"/>
      <c r="C452" s="125"/>
      <c r="D452" s="125"/>
      <c r="E452" s="125"/>
      <c r="F452" s="125"/>
      <c r="G452" s="125"/>
      <c r="H452" s="125"/>
      <c r="I452" s="125"/>
      <c r="J452" s="125"/>
      <c r="K452" s="125"/>
      <c r="L452" s="125"/>
      <c r="M452" s="125"/>
      <c r="N452" s="125"/>
      <c r="O452" s="125"/>
      <c r="P452" s="125"/>
      <c r="Q452" s="125"/>
      <c r="R452" s="125"/>
      <c r="S452" s="125"/>
      <c r="T452" s="125"/>
      <c r="U452" s="125"/>
      <c r="V452" s="125"/>
    </row>
    <row r="453" spans="1:22" ht="12">
      <c r="A453" s="125"/>
      <c r="B453" s="125"/>
      <c r="C453" s="125"/>
      <c r="D453" s="125"/>
      <c r="E453" s="125"/>
      <c r="F453" s="125"/>
      <c r="G453" s="125"/>
      <c r="H453" s="125"/>
      <c r="I453" s="125"/>
      <c r="J453" s="125"/>
      <c r="K453" s="125"/>
      <c r="L453" s="125"/>
      <c r="M453" s="125"/>
      <c r="N453" s="125"/>
      <c r="O453" s="125"/>
      <c r="P453" s="125"/>
      <c r="Q453" s="125"/>
      <c r="R453" s="125"/>
      <c r="S453" s="125"/>
      <c r="T453" s="125"/>
      <c r="U453" s="125"/>
      <c r="V453" s="125"/>
    </row>
    <row r="454" spans="1:22" ht="12">
      <c r="A454" s="125"/>
      <c r="B454" s="125"/>
      <c r="C454" s="125"/>
      <c r="D454" s="125"/>
      <c r="E454" s="125"/>
      <c r="F454" s="125"/>
      <c r="G454" s="125"/>
      <c r="H454" s="125"/>
      <c r="I454" s="125"/>
      <c r="J454" s="125"/>
      <c r="K454" s="125"/>
      <c r="L454" s="125"/>
      <c r="M454" s="125"/>
      <c r="N454" s="125"/>
      <c r="O454" s="125"/>
      <c r="P454" s="125"/>
      <c r="Q454" s="125"/>
      <c r="R454" s="125"/>
      <c r="S454" s="125"/>
      <c r="T454" s="125"/>
      <c r="U454" s="125"/>
      <c r="V454" s="125"/>
    </row>
    <row r="455" spans="1:22" ht="12">
      <c r="A455" s="125"/>
      <c r="B455" s="125"/>
      <c r="C455" s="125"/>
      <c r="D455" s="125"/>
      <c r="E455" s="125"/>
      <c r="F455" s="125"/>
      <c r="G455" s="125"/>
      <c r="H455" s="125"/>
      <c r="I455" s="125"/>
      <c r="J455" s="125"/>
      <c r="K455" s="125"/>
      <c r="L455" s="125"/>
      <c r="M455" s="125"/>
      <c r="N455" s="125"/>
      <c r="O455" s="125"/>
      <c r="P455" s="125"/>
      <c r="Q455" s="125"/>
      <c r="R455" s="125"/>
      <c r="S455" s="125"/>
      <c r="T455" s="125"/>
      <c r="U455" s="125"/>
      <c r="V455" s="125"/>
    </row>
    <row r="456" spans="1:22" ht="12">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row>
    <row r="457" spans="1:22" ht="12">
      <c r="A457" s="125"/>
      <c r="B457" s="125"/>
      <c r="C457" s="125"/>
      <c r="D457" s="125"/>
      <c r="E457" s="125"/>
      <c r="F457" s="125"/>
      <c r="G457" s="125"/>
      <c r="H457" s="125"/>
      <c r="I457" s="125"/>
      <c r="J457" s="125"/>
      <c r="K457" s="125"/>
      <c r="L457" s="125"/>
      <c r="M457" s="125"/>
      <c r="N457" s="125"/>
      <c r="O457" s="125"/>
      <c r="P457" s="125"/>
      <c r="Q457" s="125"/>
      <c r="R457" s="125"/>
      <c r="S457" s="125"/>
      <c r="T457" s="125"/>
      <c r="U457" s="125"/>
      <c r="V457" s="125"/>
    </row>
    <row r="458" spans="1:22" ht="12">
      <c r="A458" s="125"/>
      <c r="B458" s="125"/>
      <c r="C458" s="125"/>
      <c r="D458" s="125"/>
      <c r="E458" s="125"/>
      <c r="F458" s="125"/>
      <c r="G458" s="125"/>
      <c r="H458" s="125"/>
      <c r="I458" s="125"/>
      <c r="J458" s="125"/>
      <c r="K458" s="125"/>
      <c r="L458" s="125"/>
      <c r="M458" s="125"/>
      <c r="N458" s="125"/>
      <c r="O458" s="125"/>
      <c r="P458" s="125"/>
      <c r="Q458" s="125"/>
      <c r="R458" s="125"/>
      <c r="S458" s="125"/>
      <c r="T458" s="125"/>
      <c r="U458" s="125"/>
      <c r="V458" s="125"/>
    </row>
    <row r="459" spans="1:22" ht="12">
      <c r="A459" s="125"/>
      <c r="B459" s="125"/>
      <c r="C459" s="125"/>
      <c r="D459" s="125"/>
      <c r="E459" s="125"/>
      <c r="F459" s="125"/>
      <c r="G459" s="125"/>
      <c r="H459" s="125"/>
      <c r="I459" s="125"/>
      <c r="J459" s="125"/>
      <c r="K459" s="125"/>
      <c r="L459" s="125"/>
      <c r="M459" s="125"/>
      <c r="N459" s="125"/>
      <c r="O459" s="125"/>
      <c r="P459" s="125"/>
      <c r="Q459" s="125"/>
      <c r="R459" s="125"/>
      <c r="S459" s="125"/>
      <c r="T459" s="125"/>
      <c r="U459" s="125"/>
      <c r="V459" s="125"/>
    </row>
    <row r="460" spans="1:22" ht="12">
      <c r="A460" s="125"/>
      <c r="B460" s="125"/>
      <c r="C460" s="125"/>
      <c r="D460" s="125"/>
      <c r="E460" s="125"/>
      <c r="F460" s="125"/>
      <c r="G460" s="125"/>
      <c r="H460" s="125"/>
      <c r="I460" s="125"/>
      <c r="J460" s="125"/>
      <c r="K460" s="125"/>
      <c r="L460" s="125"/>
      <c r="M460" s="125"/>
      <c r="N460" s="125"/>
      <c r="O460" s="125"/>
      <c r="P460" s="125"/>
      <c r="Q460" s="125"/>
      <c r="R460" s="125"/>
      <c r="S460" s="125"/>
      <c r="T460" s="125"/>
      <c r="U460" s="125"/>
      <c r="V460" s="125"/>
    </row>
    <row r="461" spans="1:22" ht="12">
      <c r="A461" s="125"/>
      <c r="B461" s="125"/>
      <c r="C461" s="125"/>
      <c r="D461" s="125"/>
      <c r="E461" s="125"/>
      <c r="F461" s="125"/>
      <c r="G461" s="125"/>
      <c r="H461" s="125"/>
      <c r="I461" s="125"/>
      <c r="J461" s="125"/>
      <c r="K461" s="125"/>
      <c r="L461" s="125"/>
      <c r="M461" s="125"/>
      <c r="N461" s="125"/>
      <c r="O461" s="125"/>
      <c r="P461" s="125"/>
      <c r="Q461" s="125"/>
      <c r="R461" s="125"/>
      <c r="S461" s="125"/>
      <c r="T461" s="125"/>
      <c r="U461" s="125"/>
      <c r="V461" s="125"/>
    </row>
    <row r="462" spans="1:22" ht="12">
      <c r="A462" s="125"/>
      <c r="B462" s="125"/>
      <c r="C462" s="125"/>
      <c r="D462" s="125"/>
      <c r="E462" s="125"/>
      <c r="F462" s="125"/>
      <c r="G462" s="125"/>
      <c r="H462" s="125"/>
      <c r="I462" s="125"/>
      <c r="J462" s="125"/>
      <c r="K462" s="125"/>
      <c r="L462" s="125"/>
      <c r="M462" s="125"/>
      <c r="N462" s="125"/>
      <c r="O462" s="125"/>
      <c r="P462" s="125"/>
      <c r="Q462" s="125"/>
      <c r="R462" s="125"/>
      <c r="S462" s="125"/>
      <c r="T462" s="125"/>
      <c r="U462" s="125"/>
      <c r="V462" s="125"/>
    </row>
    <row r="463" spans="1:22" ht="12">
      <c r="A463" s="125"/>
      <c r="B463" s="125"/>
      <c r="C463" s="125"/>
      <c r="D463" s="125"/>
      <c r="E463" s="125"/>
      <c r="F463" s="125"/>
      <c r="G463" s="125"/>
      <c r="H463" s="125"/>
      <c r="I463" s="125"/>
      <c r="J463" s="125"/>
      <c r="K463" s="125"/>
      <c r="L463" s="125"/>
      <c r="M463" s="125"/>
      <c r="N463" s="125"/>
      <c r="O463" s="125"/>
      <c r="P463" s="125"/>
      <c r="Q463" s="125"/>
      <c r="R463" s="125"/>
      <c r="S463" s="125"/>
      <c r="T463" s="125"/>
      <c r="U463" s="125"/>
      <c r="V463" s="125"/>
    </row>
    <row r="464" spans="1:22" ht="12">
      <c r="A464" s="125"/>
      <c r="B464" s="125"/>
      <c r="C464" s="125"/>
      <c r="D464" s="125"/>
      <c r="E464" s="125"/>
      <c r="F464" s="125"/>
      <c r="G464" s="125"/>
      <c r="H464" s="125"/>
      <c r="I464" s="125"/>
      <c r="J464" s="125"/>
      <c r="K464" s="125"/>
      <c r="L464" s="125"/>
      <c r="M464" s="125"/>
      <c r="N464" s="125"/>
      <c r="O464" s="125"/>
      <c r="P464" s="125"/>
      <c r="Q464" s="125"/>
      <c r="R464" s="125"/>
      <c r="S464" s="125"/>
      <c r="T464" s="125"/>
      <c r="U464" s="125"/>
      <c r="V464" s="125"/>
    </row>
    <row r="465" spans="1:22" ht="12">
      <c r="A465" s="125"/>
      <c r="B465" s="125"/>
      <c r="C465" s="125"/>
      <c r="D465" s="125"/>
      <c r="E465" s="125"/>
      <c r="F465" s="125"/>
      <c r="G465" s="125"/>
      <c r="H465" s="125"/>
      <c r="I465" s="125"/>
      <c r="J465" s="125"/>
      <c r="K465" s="125"/>
      <c r="L465" s="125"/>
      <c r="M465" s="125"/>
      <c r="N465" s="125"/>
      <c r="O465" s="125"/>
      <c r="P465" s="125"/>
      <c r="Q465" s="125"/>
      <c r="R465" s="125"/>
      <c r="S465" s="125"/>
      <c r="T465" s="125"/>
      <c r="U465" s="125"/>
      <c r="V465" s="125"/>
    </row>
    <row r="466" spans="1:22" ht="12">
      <c r="A466" s="125"/>
      <c r="B466" s="125"/>
      <c r="C466" s="125"/>
      <c r="D466" s="125"/>
      <c r="E466" s="125"/>
      <c r="F466" s="125"/>
      <c r="G466" s="125"/>
      <c r="H466" s="125"/>
      <c r="I466" s="125"/>
      <c r="J466" s="125"/>
      <c r="K466" s="125"/>
      <c r="L466" s="125"/>
      <c r="M466" s="125"/>
      <c r="N466" s="125"/>
      <c r="O466" s="125"/>
      <c r="P466" s="125"/>
      <c r="Q466" s="125"/>
      <c r="R466" s="125"/>
      <c r="S466" s="125"/>
      <c r="T466" s="125"/>
      <c r="U466" s="125"/>
      <c r="V466" s="125"/>
    </row>
    <row r="467" spans="1:22" ht="12">
      <c r="A467" s="125"/>
      <c r="B467" s="125"/>
      <c r="C467" s="125"/>
      <c r="D467" s="125"/>
      <c r="E467" s="125"/>
      <c r="F467" s="125"/>
      <c r="G467" s="125"/>
      <c r="H467" s="125"/>
      <c r="I467" s="125"/>
      <c r="J467" s="125"/>
      <c r="K467" s="125"/>
      <c r="L467" s="125"/>
      <c r="M467" s="125"/>
      <c r="N467" s="125"/>
      <c r="O467" s="125"/>
      <c r="P467" s="125"/>
      <c r="Q467" s="125"/>
      <c r="R467" s="125"/>
      <c r="S467" s="125"/>
      <c r="T467" s="125"/>
      <c r="U467" s="125"/>
      <c r="V467" s="125"/>
    </row>
    <row r="468" spans="1:22" ht="12">
      <c r="A468" s="125"/>
      <c r="B468" s="125"/>
      <c r="C468" s="125"/>
      <c r="D468" s="125"/>
      <c r="E468" s="125"/>
      <c r="F468" s="125"/>
      <c r="G468" s="125"/>
      <c r="H468" s="125"/>
      <c r="I468" s="125"/>
      <c r="J468" s="125"/>
      <c r="K468" s="125"/>
      <c r="L468" s="125"/>
      <c r="M468" s="125"/>
      <c r="N468" s="125"/>
      <c r="O468" s="125"/>
      <c r="P468" s="125"/>
      <c r="Q468" s="125"/>
      <c r="R468" s="125"/>
      <c r="S468" s="125"/>
      <c r="T468" s="125"/>
      <c r="U468" s="125"/>
      <c r="V468" s="125"/>
    </row>
    <row r="469" spans="1:22" ht="12">
      <c r="A469" s="125"/>
      <c r="B469" s="125"/>
      <c r="C469" s="125"/>
      <c r="D469" s="125"/>
      <c r="E469" s="125"/>
      <c r="F469" s="125"/>
      <c r="G469" s="125"/>
      <c r="H469" s="125"/>
      <c r="I469" s="125"/>
      <c r="J469" s="125"/>
      <c r="K469" s="125"/>
      <c r="L469" s="125"/>
      <c r="M469" s="125"/>
      <c r="N469" s="125"/>
      <c r="O469" s="125"/>
      <c r="P469" s="125"/>
      <c r="Q469" s="125"/>
      <c r="R469" s="125"/>
      <c r="S469" s="125"/>
      <c r="T469" s="125"/>
      <c r="U469" s="125"/>
      <c r="V469" s="125"/>
    </row>
    <row r="470" spans="1:22" ht="12">
      <c r="A470" s="125"/>
      <c r="B470" s="125"/>
      <c r="C470" s="125"/>
      <c r="D470" s="125"/>
      <c r="E470" s="125"/>
      <c r="F470" s="125"/>
      <c r="G470" s="125"/>
      <c r="H470" s="125"/>
      <c r="I470" s="125"/>
      <c r="J470" s="125"/>
      <c r="K470" s="125"/>
      <c r="L470" s="125"/>
      <c r="M470" s="125"/>
      <c r="N470" s="125"/>
      <c r="O470" s="125"/>
      <c r="P470" s="125"/>
      <c r="Q470" s="125"/>
      <c r="R470" s="125"/>
      <c r="S470" s="125"/>
      <c r="T470" s="125"/>
      <c r="U470" s="125"/>
      <c r="V470" s="125"/>
    </row>
    <row r="471" spans="1:22" ht="12">
      <c r="A471" s="125"/>
      <c r="B471" s="125"/>
      <c r="C471" s="125"/>
      <c r="D471" s="125"/>
      <c r="E471" s="125"/>
      <c r="F471" s="125"/>
      <c r="G471" s="125"/>
      <c r="H471" s="125"/>
      <c r="I471" s="125"/>
      <c r="J471" s="125"/>
      <c r="K471" s="125"/>
      <c r="L471" s="125"/>
      <c r="M471" s="125"/>
      <c r="N471" s="125"/>
      <c r="O471" s="125"/>
      <c r="P471" s="125"/>
      <c r="Q471" s="125"/>
      <c r="R471" s="125"/>
      <c r="S471" s="125"/>
      <c r="T471" s="125"/>
      <c r="U471" s="125"/>
      <c r="V471" s="125"/>
    </row>
    <row r="472" spans="1:22" ht="12">
      <c r="A472" s="125"/>
      <c r="B472" s="125"/>
      <c r="C472" s="125"/>
      <c r="D472" s="125"/>
      <c r="E472" s="125"/>
      <c r="F472" s="125"/>
      <c r="G472" s="125"/>
      <c r="H472" s="125"/>
      <c r="I472" s="125"/>
      <c r="J472" s="125"/>
      <c r="K472" s="125"/>
      <c r="L472" s="125"/>
      <c r="M472" s="125"/>
      <c r="N472" s="125"/>
      <c r="O472" s="125"/>
      <c r="P472" s="125"/>
      <c r="Q472" s="125"/>
      <c r="R472" s="125"/>
      <c r="S472" s="125"/>
      <c r="T472" s="125"/>
      <c r="U472" s="125"/>
      <c r="V472" s="125"/>
    </row>
    <row r="473" spans="1:22" ht="12">
      <c r="A473" s="125"/>
      <c r="B473" s="125"/>
      <c r="C473" s="125"/>
      <c r="D473" s="125"/>
      <c r="E473" s="125"/>
      <c r="F473" s="125"/>
      <c r="G473" s="125"/>
      <c r="H473" s="125"/>
      <c r="I473" s="125"/>
      <c r="J473" s="125"/>
      <c r="K473" s="125"/>
      <c r="L473" s="125"/>
      <c r="M473" s="125"/>
      <c r="N473" s="125"/>
      <c r="O473" s="125"/>
      <c r="P473" s="125"/>
      <c r="Q473" s="125"/>
      <c r="R473" s="125"/>
      <c r="S473" s="125"/>
      <c r="T473" s="125"/>
      <c r="U473" s="125"/>
      <c r="V473" s="125"/>
    </row>
    <row r="474" spans="1:22" ht="12">
      <c r="A474" s="125"/>
      <c r="B474" s="125"/>
      <c r="C474" s="125"/>
      <c r="D474" s="125"/>
      <c r="E474" s="125"/>
      <c r="F474" s="125"/>
      <c r="G474" s="125"/>
      <c r="H474" s="125"/>
      <c r="I474" s="125"/>
      <c r="J474" s="125"/>
      <c r="K474" s="125"/>
      <c r="L474" s="125"/>
      <c r="M474" s="125"/>
      <c r="N474" s="125"/>
      <c r="O474" s="125"/>
      <c r="P474" s="125"/>
      <c r="Q474" s="125"/>
      <c r="R474" s="125"/>
      <c r="S474" s="125"/>
      <c r="T474" s="125"/>
      <c r="U474" s="125"/>
      <c r="V474" s="125"/>
    </row>
    <row r="475" spans="1:22" ht="12">
      <c r="A475" s="125"/>
      <c r="B475" s="125"/>
      <c r="C475" s="125"/>
      <c r="D475" s="125"/>
      <c r="E475" s="125"/>
      <c r="F475" s="125"/>
      <c r="G475" s="125"/>
      <c r="H475" s="125"/>
      <c r="I475" s="125"/>
      <c r="J475" s="125"/>
      <c r="K475" s="125"/>
      <c r="L475" s="125"/>
      <c r="M475" s="125"/>
      <c r="N475" s="125"/>
      <c r="O475" s="125"/>
      <c r="P475" s="125"/>
      <c r="Q475" s="125"/>
      <c r="R475" s="125"/>
      <c r="S475" s="125"/>
      <c r="T475" s="125"/>
      <c r="U475" s="125"/>
      <c r="V475" s="125"/>
    </row>
    <row r="476" spans="1:22" ht="12">
      <c r="A476" s="125"/>
      <c r="B476" s="125"/>
      <c r="C476" s="125"/>
      <c r="D476" s="125"/>
      <c r="E476" s="125"/>
      <c r="F476" s="125"/>
      <c r="G476" s="125"/>
      <c r="H476" s="125"/>
      <c r="I476" s="125"/>
      <c r="J476" s="125"/>
      <c r="K476" s="125"/>
      <c r="L476" s="125"/>
      <c r="M476" s="125"/>
      <c r="N476" s="125"/>
      <c r="O476" s="125"/>
      <c r="P476" s="125"/>
      <c r="Q476" s="125"/>
      <c r="R476" s="125"/>
      <c r="S476" s="125"/>
      <c r="T476" s="125"/>
      <c r="U476" s="125"/>
      <c r="V476" s="125"/>
    </row>
    <row r="477" spans="1:22" ht="12">
      <c r="A477" s="125"/>
      <c r="B477" s="125"/>
      <c r="C477" s="125"/>
      <c r="D477" s="125"/>
      <c r="E477" s="125"/>
      <c r="F477" s="125"/>
      <c r="G477" s="125"/>
      <c r="H477" s="125"/>
      <c r="I477" s="125"/>
      <c r="J477" s="125"/>
      <c r="K477" s="125"/>
      <c r="L477" s="125"/>
      <c r="M477" s="125"/>
      <c r="N477" s="125"/>
      <c r="O477" s="125"/>
      <c r="P477" s="125"/>
      <c r="Q477" s="125"/>
      <c r="R477" s="125"/>
      <c r="S477" s="125"/>
      <c r="T477" s="125"/>
      <c r="U477" s="125"/>
      <c r="V477" s="125"/>
    </row>
    <row r="478" spans="1:22" ht="12">
      <c r="A478" s="125"/>
      <c r="B478" s="125"/>
      <c r="C478" s="125"/>
      <c r="D478" s="125"/>
      <c r="E478" s="125"/>
      <c r="F478" s="125"/>
      <c r="G478" s="125"/>
      <c r="H478" s="125"/>
      <c r="I478" s="125"/>
      <c r="J478" s="125"/>
      <c r="K478" s="125"/>
      <c r="L478" s="125"/>
      <c r="M478" s="125"/>
      <c r="N478" s="125"/>
      <c r="O478" s="125"/>
      <c r="P478" s="125"/>
      <c r="Q478" s="125"/>
      <c r="R478" s="125"/>
      <c r="S478" s="125"/>
      <c r="T478" s="125"/>
      <c r="U478" s="125"/>
      <c r="V478" s="125"/>
    </row>
    <row r="479" spans="1:22" ht="12">
      <c r="A479" s="125"/>
      <c r="B479" s="125"/>
      <c r="C479" s="125"/>
      <c r="D479" s="125"/>
      <c r="E479" s="125"/>
      <c r="F479" s="125"/>
      <c r="G479" s="125"/>
      <c r="H479" s="125"/>
      <c r="I479" s="125"/>
      <c r="J479" s="125"/>
      <c r="K479" s="125"/>
      <c r="L479" s="125"/>
      <c r="M479" s="125"/>
      <c r="N479" s="125"/>
      <c r="O479" s="125"/>
      <c r="P479" s="125"/>
      <c r="Q479" s="125"/>
      <c r="R479" s="125"/>
      <c r="S479" s="125"/>
      <c r="T479" s="125"/>
      <c r="U479" s="125"/>
      <c r="V479" s="125"/>
    </row>
    <row r="480" spans="1:22" ht="12">
      <c r="A480" s="125"/>
      <c r="B480" s="125"/>
      <c r="C480" s="125"/>
      <c r="D480" s="125"/>
      <c r="E480" s="125"/>
      <c r="F480" s="125"/>
      <c r="G480" s="125"/>
      <c r="H480" s="125"/>
      <c r="I480" s="125"/>
      <c r="J480" s="125"/>
      <c r="K480" s="125"/>
      <c r="L480" s="125"/>
      <c r="M480" s="125"/>
      <c r="N480" s="125"/>
      <c r="O480" s="125"/>
      <c r="P480" s="125"/>
      <c r="Q480" s="125"/>
      <c r="R480" s="125"/>
      <c r="S480" s="125"/>
      <c r="T480" s="125"/>
      <c r="U480" s="125"/>
      <c r="V480" s="125"/>
    </row>
    <row r="481" spans="1:22" ht="12">
      <c r="A481" s="125"/>
      <c r="B481" s="125"/>
      <c r="C481" s="125"/>
      <c r="D481" s="125"/>
      <c r="E481" s="125"/>
      <c r="F481" s="125"/>
      <c r="G481" s="125"/>
      <c r="H481" s="125"/>
      <c r="I481" s="125"/>
      <c r="J481" s="125"/>
      <c r="K481" s="125"/>
      <c r="L481" s="125"/>
      <c r="M481" s="125"/>
      <c r="N481" s="125"/>
      <c r="O481" s="125"/>
      <c r="P481" s="125"/>
      <c r="Q481" s="125"/>
      <c r="R481" s="125"/>
      <c r="S481" s="125"/>
      <c r="T481" s="125"/>
      <c r="U481" s="125"/>
      <c r="V481" s="125"/>
    </row>
    <row r="482" spans="1:22" ht="12">
      <c r="A482" s="125"/>
      <c r="B482" s="125"/>
      <c r="C482" s="125"/>
      <c r="D482" s="125"/>
      <c r="E482" s="125"/>
      <c r="F482" s="125"/>
      <c r="G482" s="125"/>
      <c r="H482" s="125"/>
      <c r="I482" s="125"/>
      <c r="J482" s="125"/>
      <c r="K482" s="125"/>
      <c r="L482" s="125"/>
      <c r="M482" s="125"/>
      <c r="N482" s="125"/>
      <c r="O482" s="125"/>
      <c r="P482" s="125"/>
      <c r="Q482" s="125"/>
      <c r="R482" s="125"/>
      <c r="S482" s="125"/>
      <c r="T482" s="125"/>
      <c r="U482" s="125"/>
      <c r="V482" s="125"/>
    </row>
    <row r="483" spans="1:22" ht="12">
      <c r="A483" s="125"/>
      <c r="B483" s="125"/>
      <c r="C483" s="125"/>
      <c r="D483" s="125"/>
      <c r="E483" s="125"/>
      <c r="F483" s="125"/>
      <c r="G483" s="125"/>
      <c r="H483" s="125"/>
      <c r="I483" s="125"/>
      <c r="J483" s="125"/>
      <c r="K483" s="125"/>
      <c r="L483" s="125"/>
      <c r="M483" s="125"/>
      <c r="N483" s="125"/>
      <c r="O483" s="125"/>
      <c r="P483" s="125"/>
      <c r="Q483" s="125"/>
      <c r="R483" s="125"/>
      <c r="S483" s="125"/>
      <c r="T483" s="125"/>
      <c r="U483" s="125"/>
      <c r="V483" s="125"/>
    </row>
    <row r="484" spans="1:22" ht="12">
      <c r="A484" s="125"/>
      <c r="B484" s="125"/>
      <c r="C484" s="125"/>
      <c r="D484" s="125"/>
      <c r="E484" s="125"/>
      <c r="F484" s="125"/>
      <c r="G484" s="125"/>
      <c r="H484" s="125"/>
      <c r="I484" s="125"/>
      <c r="J484" s="125"/>
      <c r="K484" s="125"/>
      <c r="L484" s="125"/>
      <c r="M484" s="125"/>
      <c r="N484" s="125"/>
      <c r="O484" s="125"/>
      <c r="P484" s="125"/>
      <c r="Q484" s="125"/>
      <c r="R484" s="125"/>
      <c r="S484" s="125"/>
      <c r="T484" s="125"/>
      <c r="U484" s="125"/>
      <c r="V484" s="125"/>
    </row>
    <row r="485" spans="1:22" ht="12">
      <c r="A485" s="125"/>
      <c r="B485" s="125"/>
      <c r="C485" s="125"/>
      <c r="D485" s="125"/>
      <c r="E485" s="125"/>
      <c r="F485" s="125"/>
      <c r="G485" s="125"/>
      <c r="H485" s="125"/>
      <c r="I485" s="125"/>
      <c r="J485" s="125"/>
      <c r="K485" s="125"/>
      <c r="L485" s="125"/>
      <c r="M485" s="125"/>
      <c r="N485" s="125"/>
      <c r="O485" s="125"/>
      <c r="P485" s="125"/>
      <c r="Q485" s="125"/>
      <c r="R485" s="125"/>
      <c r="S485" s="125"/>
      <c r="T485" s="125"/>
      <c r="U485" s="125"/>
      <c r="V485" s="125"/>
    </row>
    <row r="486" spans="1:22" ht="12">
      <c r="A486" s="125"/>
      <c r="B486" s="125"/>
      <c r="C486" s="125"/>
      <c r="D486" s="125"/>
      <c r="E486" s="125"/>
      <c r="F486" s="125"/>
      <c r="G486" s="125"/>
      <c r="H486" s="125"/>
      <c r="I486" s="125"/>
      <c r="J486" s="125"/>
      <c r="K486" s="125"/>
      <c r="L486" s="125"/>
      <c r="M486" s="125"/>
      <c r="N486" s="125"/>
      <c r="O486" s="125"/>
      <c r="P486" s="125"/>
      <c r="Q486" s="125"/>
      <c r="R486" s="125"/>
      <c r="S486" s="125"/>
      <c r="T486" s="125"/>
      <c r="U486" s="125"/>
      <c r="V486" s="125"/>
    </row>
    <row r="487" spans="1:22" ht="12">
      <c r="A487" s="125"/>
      <c r="B487" s="125"/>
      <c r="C487" s="125"/>
      <c r="D487" s="125"/>
      <c r="E487" s="125"/>
      <c r="F487" s="125"/>
      <c r="G487" s="125"/>
      <c r="H487" s="125"/>
      <c r="I487" s="125"/>
      <c r="J487" s="125"/>
      <c r="K487" s="125"/>
      <c r="L487" s="125"/>
      <c r="M487" s="125"/>
      <c r="N487" s="125"/>
      <c r="O487" s="125"/>
      <c r="P487" s="125"/>
      <c r="Q487" s="125"/>
      <c r="R487" s="125"/>
      <c r="S487" s="125"/>
      <c r="T487" s="125"/>
      <c r="U487" s="125"/>
      <c r="V487" s="125"/>
    </row>
    <row r="488" spans="1:22" ht="12">
      <c r="A488" s="125"/>
      <c r="B488" s="125"/>
      <c r="C488" s="125"/>
      <c r="D488" s="125"/>
      <c r="E488" s="125"/>
      <c r="F488" s="125"/>
      <c r="G488" s="125"/>
      <c r="H488" s="125"/>
      <c r="I488" s="125"/>
      <c r="J488" s="125"/>
      <c r="K488" s="125"/>
      <c r="L488" s="125"/>
      <c r="M488" s="125"/>
      <c r="N488" s="125"/>
      <c r="O488" s="125"/>
      <c r="P488" s="125"/>
      <c r="Q488" s="125"/>
      <c r="R488" s="125"/>
      <c r="S488" s="125"/>
      <c r="T488" s="125"/>
      <c r="U488" s="125"/>
      <c r="V488" s="125"/>
    </row>
    <row r="489" spans="1:22" ht="12">
      <c r="A489" s="125"/>
      <c r="B489" s="125"/>
      <c r="C489" s="125"/>
      <c r="D489" s="125"/>
      <c r="E489" s="125"/>
      <c r="F489" s="125"/>
      <c r="G489" s="125"/>
      <c r="H489" s="125"/>
      <c r="I489" s="125"/>
      <c r="J489" s="125"/>
      <c r="K489" s="125"/>
      <c r="L489" s="125"/>
      <c r="M489" s="125"/>
      <c r="N489" s="125"/>
      <c r="O489" s="125"/>
      <c r="P489" s="125"/>
      <c r="Q489" s="125"/>
      <c r="R489" s="125"/>
      <c r="S489" s="125"/>
      <c r="T489" s="125"/>
      <c r="U489" s="125"/>
      <c r="V489" s="125"/>
    </row>
    <row r="490" spans="1:22" ht="12">
      <c r="A490" s="125"/>
      <c r="B490" s="125"/>
      <c r="C490" s="125"/>
      <c r="D490" s="125"/>
      <c r="E490" s="125"/>
      <c r="F490" s="125"/>
      <c r="G490" s="125"/>
      <c r="H490" s="125"/>
      <c r="I490" s="125"/>
      <c r="J490" s="125"/>
      <c r="K490" s="125"/>
      <c r="L490" s="125"/>
      <c r="M490" s="125"/>
      <c r="N490" s="125"/>
      <c r="O490" s="125"/>
      <c r="P490" s="125"/>
      <c r="Q490" s="125"/>
      <c r="R490" s="125"/>
      <c r="S490" s="125"/>
      <c r="T490" s="125"/>
      <c r="U490" s="125"/>
      <c r="V490" s="125"/>
    </row>
    <row r="491" spans="1:22" ht="12">
      <c r="A491" s="125"/>
      <c r="B491" s="125"/>
      <c r="C491" s="125"/>
      <c r="D491" s="125"/>
      <c r="E491" s="125"/>
      <c r="F491" s="125"/>
      <c r="G491" s="125"/>
      <c r="H491" s="125"/>
      <c r="I491" s="125"/>
      <c r="J491" s="125"/>
      <c r="K491" s="125"/>
      <c r="L491" s="125"/>
      <c r="M491" s="125"/>
      <c r="N491" s="125"/>
      <c r="O491" s="125"/>
      <c r="P491" s="125"/>
      <c r="Q491" s="125"/>
      <c r="R491" s="125"/>
      <c r="S491" s="125"/>
      <c r="T491" s="125"/>
      <c r="U491" s="125"/>
      <c r="V491" s="125"/>
    </row>
    <row r="492" spans="1:22" ht="12">
      <c r="A492" s="125"/>
      <c r="B492" s="125"/>
      <c r="C492" s="125"/>
      <c r="D492" s="125"/>
      <c r="E492" s="125"/>
      <c r="F492" s="125"/>
      <c r="G492" s="125"/>
      <c r="H492" s="125"/>
      <c r="I492" s="125"/>
      <c r="J492" s="125"/>
      <c r="K492" s="125"/>
      <c r="L492" s="125"/>
      <c r="M492" s="125"/>
      <c r="N492" s="125"/>
      <c r="O492" s="125"/>
      <c r="P492" s="125"/>
      <c r="Q492" s="125"/>
      <c r="R492" s="125"/>
      <c r="S492" s="125"/>
      <c r="T492" s="125"/>
      <c r="U492" s="125"/>
      <c r="V492" s="125"/>
    </row>
    <row r="493" spans="1:22" ht="12">
      <c r="A493" s="125"/>
      <c r="B493" s="125"/>
      <c r="C493" s="125"/>
      <c r="D493" s="125"/>
      <c r="E493" s="125"/>
      <c r="F493" s="125"/>
      <c r="G493" s="125"/>
      <c r="H493" s="125"/>
      <c r="I493" s="125"/>
      <c r="J493" s="125"/>
      <c r="K493" s="125"/>
      <c r="L493" s="125"/>
      <c r="M493" s="125"/>
      <c r="N493" s="125"/>
      <c r="O493" s="125"/>
      <c r="P493" s="125"/>
      <c r="Q493" s="125"/>
      <c r="R493" s="125"/>
      <c r="S493" s="125"/>
      <c r="T493" s="125"/>
      <c r="U493" s="125"/>
      <c r="V493" s="125"/>
    </row>
    <row r="494" spans="1:22" ht="12">
      <c r="A494" s="125"/>
      <c r="B494" s="125"/>
      <c r="C494" s="125"/>
      <c r="D494" s="125"/>
      <c r="E494" s="125"/>
      <c r="F494" s="125"/>
      <c r="G494" s="125"/>
      <c r="H494" s="125"/>
      <c r="I494" s="125"/>
      <c r="J494" s="125"/>
      <c r="K494" s="125"/>
      <c r="L494" s="125"/>
      <c r="M494" s="125"/>
      <c r="N494" s="125"/>
      <c r="O494" s="125"/>
      <c r="P494" s="125"/>
      <c r="Q494" s="125"/>
      <c r="R494" s="125"/>
      <c r="S494" s="125"/>
      <c r="T494" s="125"/>
      <c r="U494" s="125"/>
      <c r="V494" s="125"/>
    </row>
    <row r="495" spans="1:22" ht="12">
      <c r="A495" s="125"/>
      <c r="B495" s="125"/>
      <c r="C495" s="125"/>
      <c r="D495" s="125"/>
      <c r="E495" s="125"/>
      <c r="F495" s="125"/>
      <c r="G495" s="125"/>
      <c r="H495" s="125"/>
      <c r="I495" s="125"/>
      <c r="J495" s="125"/>
      <c r="K495" s="125"/>
      <c r="L495" s="125"/>
      <c r="M495" s="125"/>
      <c r="N495" s="125"/>
      <c r="O495" s="125"/>
      <c r="P495" s="125"/>
      <c r="Q495" s="125"/>
      <c r="R495" s="125"/>
      <c r="S495" s="125"/>
      <c r="T495" s="125"/>
      <c r="U495" s="125"/>
      <c r="V495" s="125"/>
    </row>
    <row r="496" spans="1:22" ht="12">
      <c r="A496" s="125"/>
      <c r="B496" s="125"/>
      <c r="C496" s="125"/>
      <c r="D496" s="125"/>
      <c r="E496" s="125"/>
      <c r="F496" s="125"/>
      <c r="G496" s="125"/>
      <c r="H496" s="125"/>
      <c r="I496" s="125"/>
      <c r="J496" s="125"/>
      <c r="K496" s="125"/>
      <c r="L496" s="125"/>
      <c r="M496" s="125"/>
      <c r="N496" s="125"/>
      <c r="O496" s="125"/>
      <c r="P496" s="125"/>
      <c r="Q496" s="125"/>
      <c r="R496" s="125"/>
      <c r="S496" s="125"/>
      <c r="T496" s="125"/>
      <c r="U496" s="125"/>
      <c r="V496" s="125"/>
    </row>
    <row r="497" spans="1:22" ht="12">
      <c r="A497" s="125"/>
      <c r="B497" s="125"/>
      <c r="C497" s="125"/>
      <c r="D497" s="125"/>
      <c r="E497" s="125"/>
      <c r="F497" s="125"/>
      <c r="G497" s="125"/>
      <c r="H497" s="125"/>
      <c r="I497" s="125"/>
      <c r="J497" s="125"/>
      <c r="K497" s="125"/>
      <c r="L497" s="125"/>
      <c r="M497" s="125"/>
      <c r="N497" s="125"/>
      <c r="O497" s="125"/>
      <c r="P497" s="125"/>
      <c r="Q497" s="125"/>
      <c r="R497" s="125"/>
      <c r="S497" s="125"/>
      <c r="T497" s="125"/>
      <c r="U497" s="125"/>
      <c r="V497" s="125"/>
    </row>
    <row r="498" spans="1:22" ht="12">
      <c r="A498" s="125"/>
      <c r="B498" s="125"/>
      <c r="C498" s="125"/>
      <c r="D498" s="125"/>
      <c r="E498" s="125"/>
      <c r="F498" s="125"/>
      <c r="G498" s="125"/>
      <c r="H498" s="125"/>
      <c r="I498" s="125"/>
      <c r="J498" s="125"/>
      <c r="K498" s="125"/>
      <c r="L498" s="125"/>
      <c r="M498" s="125"/>
      <c r="N498" s="125"/>
      <c r="O498" s="125"/>
      <c r="P498" s="125"/>
      <c r="Q498" s="125"/>
      <c r="R498" s="125"/>
      <c r="S498" s="125"/>
      <c r="T498" s="125"/>
      <c r="U498" s="125"/>
      <c r="V498" s="125"/>
    </row>
    <row r="499" spans="1:22" ht="12">
      <c r="A499" s="125"/>
      <c r="B499" s="125"/>
      <c r="C499" s="125"/>
      <c r="D499" s="125"/>
      <c r="E499" s="125"/>
      <c r="F499" s="125"/>
      <c r="G499" s="125"/>
      <c r="H499" s="125"/>
      <c r="I499" s="125"/>
      <c r="J499" s="125"/>
      <c r="K499" s="125"/>
      <c r="L499" s="125"/>
      <c r="M499" s="125"/>
      <c r="N499" s="125"/>
      <c r="O499" s="125"/>
      <c r="P499" s="125"/>
      <c r="Q499" s="125"/>
      <c r="R499" s="125"/>
      <c r="S499" s="125"/>
      <c r="T499" s="125"/>
      <c r="U499" s="125"/>
      <c r="V499" s="125"/>
    </row>
    <row r="500" spans="1:22" ht="12">
      <c r="A500" s="125"/>
      <c r="B500" s="125"/>
      <c r="C500" s="125"/>
      <c r="D500" s="125"/>
      <c r="E500" s="125"/>
      <c r="F500" s="125"/>
      <c r="G500" s="125"/>
      <c r="H500" s="125"/>
      <c r="I500" s="125"/>
      <c r="J500" s="125"/>
      <c r="K500" s="125"/>
      <c r="L500" s="125"/>
      <c r="M500" s="125"/>
      <c r="N500" s="125"/>
      <c r="O500" s="125"/>
      <c r="P500" s="125"/>
      <c r="Q500" s="125"/>
      <c r="R500" s="125"/>
      <c r="S500" s="125"/>
      <c r="T500" s="125"/>
      <c r="U500" s="125"/>
      <c r="V500" s="125"/>
    </row>
    <row r="501" spans="1:22" ht="12">
      <c r="A501" s="125"/>
      <c r="B501" s="125"/>
      <c r="C501" s="125"/>
      <c r="D501" s="125"/>
      <c r="E501" s="125"/>
      <c r="F501" s="125"/>
      <c r="G501" s="125"/>
      <c r="H501" s="125"/>
      <c r="I501" s="125"/>
      <c r="J501" s="125"/>
      <c r="K501" s="125"/>
      <c r="L501" s="125"/>
      <c r="M501" s="125"/>
      <c r="N501" s="125"/>
      <c r="O501" s="125"/>
      <c r="P501" s="125"/>
      <c r="Q501" s="125"/>
      <c r="R501" s="125"/>
      <c r="S501" s="125"/>
      <c r="T501" s="125"/>
      <c r="U501" s="125"/>
      <c r="V501" s="125"/>
    </row>
    <row r="502" spans="1:22" ht="12">
      <c r="A502" s="125"/>
      <c r="B502" s="125"/>
      <c r="C502" s="125"/>
      <c r="D502" s="125"/>
      <c r="E502" s="125"/>
      <c r="F502" s="125"/>
      <c r="G502" s="125"/>
      <c r="H502" s="125"/>
      <c r="I502" s="125"/>
      <c r="J502" s="125"/>
      <c r="K502" s="125"/>
      <c r="L502" s="125"/>
      <c r="M502" s="125"/>
      <c r="N502" s="125"/>
      <c r="O502" s="125"/>
      <c r="P502" s="125"/>
      <c r="Q502" s="125"/>
      <c r="R502" s="125"/>
      <c r="S502" s="125"/>
      <c r="T502" s="125"/>
      <c r="U502" s="125"/>
      <c r="V502" s="125"/>
    </row>
    <row r="503" spans="1:22" ht="12">
      <c r="A503" s="125"/>
      <c r="B503" s="125"/>
      <c r="C503" s="125"/>
      <c r="D503" s="125"/>
      <c r="E503" s="125"/>
      <c r="F503" s="125"/>
      <c r="G503" s="125"/>
      <c r="H503" s="125"/>
      <c r="I503" s="125"/>
      <c r="J503" s="125"/>
      <c r="K503" s="125"/>
      <c r="L503" s="125"/>
      <c r="M503" s="125"/>
      <c r="N503" s="125"/>
      <c r="O503" s="125"/>
      <c r="P503" s="125"/>
      <c r="Q503" s="125"/>
      <c r="R503" s="125"/>
      <c r="S503" s="125"/>
      <c r="T503" s="125"/>
      <c r="U503" s="125"/>
      <c r="V503" s="125"/>
    </row>
    <row r="504" spans="1:22" ht="12">
      <c r="A504" s="125"/>
      <c r="B504" s="125"/>
      <c r="C504" s="125"/>
      <c r="D504" s="125"/>
      <c r="E504" s="125"/>
      <c r="F504" s="125"/>
      <c r="G504" s="125"/>
      <c r="H504" s="125"/>
      <c r="I504" s="125"/>
      <c r="J504" s="125"/>
      <c r="K504" s="125"/>
      <c r="L504" s="125"/>
      <c r="M504" s="125"/>
      <c r="N504" s="125"/>
      <c r="O504" s="125"/>
      <c r="P504" s="125"/>
      <c r="Q504" s="125"/>
      <c r="R504" s="125"/>
      <c r="S504" s="125"/>
      <c r="T504" s="125"/>
      <c r="U504" s="125"/>
      <c r="V504" s="125"/>
    </row>
    <row r="505" spans="1:22" ht="12">
      <c r="A505" s="125"/>
      <c r="B505" s="125"/>
      <c r="C505" s="125"/>
      <c r="D505" s="125"/>
      <c r="E505" s="125"/>
      <c r="F505" s="125"/>
      <c r="G505" s="125"/>
      <c r="H505" s="125"/>
      <c r="I505" s="125"/>
      <c r="J505" s="125"/>
      <c r="K505" s="125"/>
      <c r="L505" s="125"/>
      <c r="M505" s="125"/>
      <c r="N505" s="125"/>
      <c r="O505" s="125"/>
      <c r="P505" s="125"/>
      <c r="Q505" s="125"/>
      <c r="R505" s="125"/>
      <c r="S505" s="125"/>
      <c r="T505" s="125"/>
      <c r="U505" s="125"/>
      <c r="V505" s="125"/>
    </row>
    <row r="506" spans="1:22" ht="12">
      <c r="A506" s="125"/>
      <c r="B506" s="125"/>
      <c r="C506" s="125"/>
      <c r="D506" s="125"/>
      <c r="E506" s="125"/>
      <c r="F506" s="125"/>
      <c r="G506" s="125"/>
      <c r="H506" s="125"/>
      <c r="I506" s="125"/>
      <c r="J506" s="125"/>
      <c r="K506" s="125"/>
      <c r="L506" s="125"/>
      <c r="M506" s="125"/>
      <c r="N506" s="125"/>
      <c r="O506" s="125"/>
      <c r="P506" s="125"/>
      <c r="Q506" s="125"/>
      <c r="R506" s="125"/>
      <c r="S506" s="125"/>
      <c r="T506" s="125"/>
      <c r="U506" s="125"/>
      <c r="V506" s="125"/>
    </row>
    <row r="507" spans="1:22" ht="12">
      <c r="A507" s="125"/>
      <c r="B507" s="125"/>
      <c r="C507" s="125"/>
      <c r="D507" s="125"/>
      <c r="E507" s="125"/>
      <c r="F507" s="125"/>
      <c r="G507" s="125"/>
      <c r="H507" s="125"/>
      <c r="I507" s="125"/>
      <c r="J507" s="125"/>
      <c r="K507" s="125"/>
      <c r="L507" s="125"/>
      <c r="M507" s="125"/>
      <c r="N507" s="125"/>
      <c r="O507" s="125"/>
      <c r="P507" s="125"/>
      <c r="Q507" s="125"/>
      <c r="R507" s="125"/>
      <c r="S507" s="125"/>
      <c r="T507" s="125"/>
      <c r="U507" s="125"/>
      <c r="V507" s="125"/>
    </row>
    <row r="508" spans="1:22" ht="12">
      <c r="A508" s="125"/>
      <c r="B508" s="125"/>
      <c r="C508" s="125"/>
      <c r="D508" s="125"/>
      <c r="E508" s="125"/>
      <c r="F508" s="125"/>
      <c r="G508" s="125"/>
      <c r="H508" s="125"/>
      <c r="I508" s="125"/>
      <c r="J508" s="125"/>
      <c r="K508" s="125"/>
      <c r="L508" s="125"/>
      <c r="M508" s="125"/>
      <c r="N508" s="125"/>
      <c r="O508" s="125"/>
      <c r="P508" s="125"/>
      <c r="Q508" s="125"/>
      <c r="R508" s="125"/>
      <c r="S508" s="125"/>
      <c r="T508" s="125"/>
      <c r="U508" s="125"/>
      <c r="V508" s="125"/>
    </row>
    <row r="509" spans="1:22" ht="12">
      <c r="A509" s="125"/>
      <c r="B509" s="125"/>
      <c r="C509" s="125"/>
      <c r="D509" s="125"/>
      <c r="E509" s="125"/>
      <c r="F509" s="125"/>
      <c r="G509" s="125"/>
      <c r="H509" s="125"/>
      <c r="I509" s="125"/>
      <c r="J509" s="125"/>
      <c r="K509" s="125"/>
      <c r="L509" s="125"/>
      <c r="M509" s="125"/>
      <c r="N509" s="125"/>
      <c r="O509" s="125"/>
      <c r="P509" s="125"/>
      <c r="Q509" s="125"/>
      <c r="R509" s="125"/>
      <c r="S509" s="125"/>
      <c r="T509" s="125"/>
      <c r="U509" s="125"/>
      <c r="V509" s="125"/>
    </row>
    <row r="510" spans="1:22" ht="12">
      <c r="A510" s="125"/>
      <c r="B510" s="125"/>
      <c r="C510" s="125"/>
      <c r="D510" s="125"/>
      <c r="E510" s="125"/>
      <c r="F510" s="125"/>
      <c r="G510" s="125"/>
      <c r="H510" s="125"/>
      <c r="I510" s="125"/>
      <c r="J510" s="125"/>
      <c r="K510" s="125"/>
      <c r="L510" s="125"/>
      <c r="M510" s="125"/>
      <c r="N510" s="125"/>
      <c r="O510" s="125"/>
      <c r="P510" s="125"/>
      <c r="Q510" s="125"/>
      <c r="R510" s="125"/>
      <c r="S510" s="125"/>
      <c r="T510" s="125"/>
      <c r="U510" s="125"/>
      <c r="V510" s="125"/>
    </row>
    <row r="511" spans="1:22" ht="12">
      <c r="A511" s="125"/>
      <c r="B511" s="125"/>
      <c r="C511" s="125"/>
      <c r="D511" s="125"/>
      <c r="E511" s="125"/>
      <c r="F511" s="125"/>
      <c r="G511" s="125"/>
      <c r="H511" s="125"/>
      <c r="I511" s="125"/>
      <c r="J511" s="125"/>
      <c r="K511" s="125"/>
      <c r="L511" s="125"/>
      <c r="M511" s="125"/>
      <c r="N511" s="125"/>
      <c r="O511" s="125"/>
      <c r="P511" s="125"/>
      <c r="Q511" s="125"/>
      <c r="R511" s="125"/>
      <c r="S511" s="125"/>
      <c r="T511" s="125"/>
      <c r="U511" s="125"/>
      <c r="V511" s="125"/>
    </row>
    <row r="512" spans="1:22" ht="12">
      <c r="A512" s="125"/>
      <c r="B512" s="125"/>
      <c r="C512" s="125"/>
      <c r="D512" s="125"/>
      <c r="E512" s="125"/>
      <c r="F512" s="125"/>
      <c r="G512" s="125"/>
      <c r="H512" s="125"/>
      <c r="I512" s="125"/>
      <c r="J512" s="125"/>
      <c r="K512" s="125"/>
      <c r="L512" s="125"/>
      <c r="M512" s="125"/>
      <c r="N512" s="125"/>
      <c r="O512" s="125"/>
      <c r="P512" s="125"/>
      <c r="Q512" s="125"/>
      <c r="R512" s="125"/>
      <c r="S512" s="125"/>
      <c r="T512" s="125"/>
      <c r="U512" s="125"/>
      <c r="V512" s="125"/>
    </row>
    <row r="513" spans="1:22" ht="12">
      <c r="A513" s="125"/>
      <c r="B513" s="125"/>
      <c r="C513" s="125"/>
      <c r="D513" s="125"/>
      <c r="E513" s="125"/>
      <c r="F513" s="125"/>
      <c r="G513" s="125"/>
      <c r="H513" s="125"/>
      <c r="I513" s="125"/>
      <c r="J513" s="125"/>
      <c r="K513" s="125"/>
      <c r="L513" s="125"/>
      <c r="M513" s="125"/>
      <c r="N513" s="125"/>
      <c r="O513" s="125"/>
      <c r="P513" s="125"/>
      <c r="Q513" s="125"/>
      <c r="R513" s="125"/>
      <c r="S513" s="125"/>
      <c r="T513" s="125"/>
      <c r="U513" s="125"/>
      <c r="V513" s="125"/>
    </row>
    <row r="514" spans="1:22" ht="12">
      <c r="A514" s="125"/>
      <c r="B514" s="125"/>
      <c r="C514" s="125"/>
      <c r="D514" s="125"/>
      <c r="E514" s="125"/>
      <c r="F514" s="125"/>
      <c r="G514" s="125"/>
      <c r="H514" s="125"/>
      <c r="I514" s="125"/>
      <c r="J514" s="125"/>
      <c r="K514" s="125"/>
      <c r="L514" s="125"/>
      <c r="M514" s="125"/>
      <c r="N514" s="125"/>
      <c r="O514" s="125"/>
      <c r="P514" s="125"/>
      <c r="Q514" s="125"/>
      <c r="R514" s="125"/>
      <c r="S514" s="125"/>
      <c r="T514" s="125"/>
      <c r="U514" s="125"/>
      <c r="V514" s="125"/>
    </row>
    <row r="515" spans="1:22" ht="12">
      <c r="A515" s="125"/>
      <c r="B515" s="125"/>
      <c r="C515" s="125"/>
      <c r="D515" s="125"/>
      <c r="E515" s="125"/>
      <c r="F515" s="125"/>
      <c r="G515" s="125"/>
      <c r="H515" s="125"/>
      <c r="I515" s="125"/>
      <c r="J515" s="125"/>
      <c r="K515" s="125"/>
      <c r="L515" s="125"/>
      <c r="M515" s="125"/>
      <c r="N515" s="125"/>
      <c r="O515" s="125"/>
      <c r="P515" s="125"/>
      <c r="Q515" s="125"/>
      <c r="R515" s="125"/>
      <c r="S515" s="125"/>
      <c r="T515" s="125"/>
      <c r="U515" s="125"/>
      <c r="V515" s="125"/>
    </row>
    <row r="516" spans="1:22" ht="12">
      <c r="A516" s="125"/>
      <c r="B516" s="125"/>
      <c r="C516" s="125"/>
      <c r="D516" s="125"/>
      <c r="E516" s="125"/>
      <c r="F516" s="125"/>
      <c r="G516" s="125"/>
      <c r="H516" s="125"/>
      <c r="I516" s="125"/>
      <c r="J516" s="125"/>
      <c r="K516" s="125"/>
      <c r="L516" s="125"/>
      <c r="M516" s="125"/>
      <c r="N516" s="125"/>
      <c r="O516" s="125"/>
      <c r="P516" s="125"/>
      <c r="Q516" s="125"/>
      <c r="R516" s="125"/>
      <c r="S516" s="125"/>
      <c r="T516" s="125"/>
      <c r="U516" s="125"/>
      <c r="V516" s="125"/>
    </row>
    <row r="517" spans="1:22" ht="12">
      <c r="A517" s="125"/>
      <c r="B517" s="125"/>
      <c r="C517" s="125"/>
      <c r="D517" s="125"/>
      <c r="E517" s="125"/>
      <c r="F517" s="125"/>
      <c r="G517" s="125"/>
      <c r="H517" s="125"/>
      <c r="I517" s="125"/>
      <c r="J517" s="125"/>
      <c r="K517" s="125"/>
      <c r="L517" s="125"/>
      <c r="M517" s="125"/>
      <c r="N517" s="125"/>
      <c r="O517" s="125"/>
      <c r="P517" s="125"/>
      <c r="Q517" s="125"/>
      <c r="R517" s="125"/>
      <c r="S517" s="125"/>
      <c r="T517" s="125"/>
      <c r="U517" s="125"/>
      <c r="V517" s="125"/>
    </row>
    <row r="518" spans="1:22" ht="12">
      <c r="A518" s="125"/>
      <c r="B518" s="125"/>
      <c r="C518" s="125"/>
      <c r="D518" s="125"/>
      <c r="E518" s="125"/>
      <c r="F518" s="125"/>
      <c r="G518" s="125"/>
      <c r="H518" s="125"/>
      <c r="I518" s="125"/>
      <c r="J518" s="125"/>
      <c r="K518" s="125"/>
      <c r="L518" s="125"/>
      <c r="M518" s="125"/>
      <c r="N518" s="125"/>
      <c r="O518" s="125"/>
      <c r="P518" s="125"/>
      <c r="Q518" s="125"/>
      <c r="R518" s="125"/>
      <c r="S518" s="125"/>
      <c r="T518" s="125"/>
      <c r="U518" s="125"/>
      <c r="V518" s="125"/>
    </row>
    <row r="519" spans="1:22" ht="12">
      <c r="A519" s="125"/>
      <c r="B519" s="125"/>
      <c r="C519" s="125"/>
      <c r="D519" s="125"/>
      <c r="E519" s="125"/>
      <c r="F519" s="125"/>
      <c r="G519" s="125"/>
      <c r="H519" s="125"/>
      <c r="I519" s="125"/>
      <c r="J519" s="125"/>
      <c r="K519" s="125"/>
      <c r="L519" s="125"/>
      <c r="M519" s="125"/>
      <c r="N519" s="125"/>
      <c r="O519" s="125"/>
      <c r="P519" s="125"/>
      <c r="Q519" s="125"/>
      <c r="R519" s="125"/>
      <c r="S519" s="125"/>
      <c r="T519" s="125"/>
      <c r="U519" s="125"/>
      <c r="V519" s="125"/>
    </row>
    <row r="520" spans="1:22" ht="12">
      <c r="A520" s="125"/>
      <c r="B520" s="125"/>
      <c r="C520" s="125"/>
      <c r="D520" s="125"/>
      <c r="E520" s="125"/>
      <c r="F520" s="125"/>
      <c r="G520" s="125"/>
      <c r="H520" s="125"/>
      <c r="I520" s="125"/>
      <c r="J520" s="125"/>
      <c r="K520" s="125"/>
      <c r="L520" s="125"/>
      <c r="M520" s="125"/>
      <c r="N520" s="125"/>
      <c r="O520" s="125"/>
      <c r="P520" s="125"/>
      <c r="Q520" s="125"/>
      <c r="R520" s="125"/>
      <c r="S520" s="125"/>
      <c r="T520" s="125"/>
      <c r="U520" s="125"/>
      <c r="V520" s="125"/>
    </row>
    <row r="521" spans="1:22" ht="12">
      <c r="A521" s="125"/>
      <c r="B521" s="125"/>
      <c r="C521" s="125"/>
      <c r="D521" s="125"/>
      <c r="E521" s="125"/>
      <c r="F521" s="125"/>
      <c r="G521" s="125"/>
      <c r="H521" s="125"/>
      <c r="I521" s="125"/>
      <c r="J521" s="125"/>
      <c r="K521" s="125"/>
      <c r="L521" s="125"/>
      <c r="M521" s="125"/>
      <c r="N521" s="125"/>
      <c r="O521" s="125"/>
      <c r="P521" s="125"/>
      <c r="Q521" s="125"/>
      <c r="R521" s="125"/>
      <c r="S521" s="125"/>
      <c r="T521" s="125"/>
      <c r="U521" s="125"/>
      <c r="V521" s="125"/>
    </row>
    <row r="522" spans="1:22" ht="12">
      <c r="A522" s="125"/>
      <c r="B522" s="125"/>
      <c r="C522" s="125"/>
      <c r="D522" s="125"/>
      <c r="E522" s="125"/>
      <c r="F522" s="125"/>
      <c r="G522" s="125"/>
      <c r="H522" s="125"/>
      <c r="I522" s="125"/>
      <c r="J522" s="125"/>
      <c r="K522" s="125"/>
      <c r="L522" s="125"/>
      <c r="M522" s="125"/>
      <c r="N522" s="125"/>
      <c r="O522" s="125"/>
      <c r="P522" s="125"/>
      <c r="Q522" s="125"/>
      <c r="R522" s="125"/>
      <c r="S522" s="125"/>
      <c r="T522" s="125"/>
      <c r="U522" s="125"/>
      <c r="V522" s="125"/>
    </row>
    <row r="523" spans="1:22" ht="12">
      <c r="A523" s="125"/>
      <c r="B523" s="125"/>
      <c r="C523" s="125"/>
      <c r="D523" s="125"/>
      <c r="E523" s="125"/>
      <c r="F523" s="125"/>
      <c r="G523" s="125"/>
      <c r="H523" s="125"/>
      <c r="I523" s="125"/>
      <c r="J523" s="125"/>
      <c r="K523" s="125"/>
      <c r="L523" s="125"/>
      <c r="M523" s="125"/>
      <c r="N523" s="125"/>
      <c r="O523" s="125"/>
      <c r="P523" s="125"/>
      <c r="Q523" s="125"/>
      <c r="R523" s="125"/>
      <c r="S523" s="125"/>
      <c r="T523" s="125"/>
      <c r="U523" s="125"/>
      <c r="V523" s="125"/>
    </row>
    <row r="524" spans="1:22" ht="12">
      <c r="A524" s="125"/>
      <c r="B524" s="125"/>
      <c r="C524" s="125"/>
      <c r="D524" s="125"/>
      <c r="E524" s="125"/>
      <c r="F524" s="125"/>
      <c r="G524" s="125"/>
      <c r="H524" s="125"/>
      <c r="I524" s="125"/>
      <c r="J524" s="125"/>
      <c r="K524" s="125"/>
      <c r="L524" s="125"/>
      <c r="M524" s="125"/>
      <c r="N524" s="125"/>
      <c r="O524" s="125"/>
      <c r="P524" s="125"/>
      <c r="Q524" s="125"/>
      <c r="R524" s="125"/>
      <c r="S524" s="125"/>
      <c r="T524" s="125"/>
      <c r="U524" s="125"/>
      <c r="V524" s="125"/>
    </row>
    <row r="525" spans="1:22" ht="12">
      <c r="A525" s="125"/>
      <c r="B525" s="125"/>
      <c r="C525" s="125"/>
      <c r="D525" s="125"/>
      <c r="E525" s="125"/>
      <c r="F525" s="125"/>
      <c r="G525" s="125"/>
      <c r="H525" s="125"/>
      <c r="I525" s="125"/>
      <c r="J525" s="125"/>
      <c r="K525" s="125"/>
      <c r="L525" s="125"/>
      <c r="M525" s="125"/>
      <c r="N525" s="125"/>
      <c r="O525" s="125"/>
      <c r="P525" s="125"/>
      <c r="Q525" s="125"/>
      <c r="R525" s="125"/>
      <c r="S525" s="125"/>
      <c r="T525" s="125"/>
      <c r="U525" s="125"/>
      <c r="V525" s="125"/>
    </row>
    <row r="526" spans="1:22" ht="12">
      <c r="A526" s="125"/>
      <c r="B526" s="125"/>
      <c r="C526" s="125"/>
      <c r="D526" s="125"/>
      <c r="E526" s="125"/>
      <c r="F526" s="125"/>
      <c r="G526" s="125"/>
      <c r="H526" s="125"/>
      <c r="I526" s="125"/>
      <c r="J526" s="125"/>
      <c r="K526" s="125"/>
      <c r="L526" s="125"/>
      <c r="M526" s="125"/>
      <c r="N526" s="125"/>
      <c r="O526" s="125"/>
      <c r="P526" s="125"/>
      <c r="Q526" s="125"/>
      <c r="R526" s="125"/>
      <c r="S526" s="125"/>
      <c r="T526" s="125"/>
      <c r="U526" s="125"/>
      <c r="V526" s="125"/>
    </row>
    <row r="527" spans="1:22" ht="12">
      <c r="A527" s="125"/>
      <c r="B527" s="125"/>
      <c r="C527" s="125"/>
      <c r="D527" s="125"/>
      <c r="E527" s="125"/>
      <c r="F527" s="125"/>
      <c r="G527" s="125"/>
      <c r="H527" s="125"/>
      <c r="I527" s="125"/>
      <c r="J527" s="125"/>
      <c r="K527" s="125"/>
      <c r="L527" s="125"/>
      <c r="M527" s="125"/>
      <c r="N527" s="125"/>
      <c r="O527" s="125"/>
      <c r="P527" s="125"/>
      <c r="Q527" s="125"/>
      <c r="R527" s="125"/>
      <c r="S527" s="125"/>
      <c r="T527" s="125"/>
      <c r="U527" s="125"/>
      <c r="V527" s="125"/>
    </row>
    <row r="528" spans="1:22" ht="12">
      <c r="A528" s="125"/>
      <c r="B528" s="125"/>
      <c r="C528" s="125"/>
      <c r="D528" s="125"/>
      <c r="E528" s="125"/>
      <c r="F528" s="125"/>
      <c r="G528" s="125"/>
      <c r="H528" s="125"/>
      <c r="I528" s="125"/>
      <c r="J528" s="125"/>
      <c r="K528" s="125"/>
      <c r="L528" s="125"/>
      <c r="M528" s="125"/>
      <c r="N528" s="125"/>
      <c r="O528" s="125"/>
      <c r="P528" s="125"/>
      <c r="Q528" s="125"/>
      <c r="R528" s="125"/>
      <c r="S528" s="125"/>
      <c r="T528" s="125"/>
      <c r="U528" s="125"/>
      <c r="V528" s="125"/>
    </row>
    <row r="529" spans="1:22" ht="12">
      <c r="A529" s="125"/>
      <c r="B529" s="125"/>
      <c r="C529" s="125"/>
      <c r="D529" s="125"/>
      <c r="E529" s="125"/>
      <c r="F529" s="125"/>
      <c r="G529" s="125"/>
      <c r="H529" s="125"/>
      <c r="I529" s="125"/>
      <c r="J529" s="125"/>
      <c r="K529" s="125"/>
      <c r="L529" s="125"/>
      <c r="M529" s="125"/>
      <c r="N529" s="125"/>
      <c r="O529" s="125"/>
      <c r="P529" s="125"/>
      <c r="Q529" s="125"/>
      <c r="R529" s="125"/>
      <c r="S529" s="125"/>
      <c r="T529" s="125"/>
      <c r="U529" s="125"/>
      <c r="V529" s="125"/>
    </row>
    <row r="530" spans="1:22" ht="12">
      <c r="A530" s="125"/>
      <c r="B530" s="125"/>
      <c r="C530" s="125"/>
      <c r="D530" s="125"/>
      <c r="E530" s="125"/>
      <c r="F530" s="125"/>
      <c r="G530" s="125"/>
      <c r="H530" s="125"/>
      <c r="I530" s="125"/>
      <c r="J530" s="125"/>
      <c r="K530" s="125"/>
      <c r="L530" s="125"/>
      <c r="M530" s="125"/>
      <c r="N530" s="125"/>
      <c r="O530" s="125"/>
      <c r="P530" s="125"/>
      <c r="Q530" s="125"/>
      <c r="R530" s="125"/>
      <c r="S530" s="125"/>
      <c r="T530" s="125"/>
      <c r="U530" s="125"/>
      <c r="V530" s="125"/>
    </row>
    <row r="531" spans="1:22" ht="12">
      <c r="A531" s="125"/>
      <c r="B531" s="125"/>
      <c r="C531" s="125"/>
      <c r="D531" s="125"/>
      <c r="E531" s="125"/>
      <c r="F531" s="125"/>
      <c r="G531" s="125"/>
      <c r="H531" s="125"/>
      <c r="I531" s="125"/>
      <c r="J531" s="125"/>
      <c r="K531" s="125"/>
      <c r="L531" s="125"/>
      <c r="M531" s="125"/>
      <c r="N531" s="125"/>
      <c r="O531" s="125"/>
      <c r="P531" s="125"/>
      <c r="Q531" s="125"/>
      <c r="R531" s="125"/>
      <c r="S531" s="125"/>
      <c r="T531" s="125"/>
      <c r="U531" s="125"/>
      <c r="V531" s="125"/>
    </row>
    <row r="532" spans="1:22" ht="12">
      <c r="A532" s="125"/>
      <c r="B532" s="125"/>
      <c r="C532" s="125"/>
      <c r="D532" s="125"/>
      <c r="E532" s="125"/>
      <c r="F532" s="125"/>
      <c r="G532" s="125"/>
      <c r="H532" s="125"/>
      <c r="I532" s="125"/>
      <c r="J532" s="125"/>
      <c r="K532" s="125"/>
      <c r="L532" s="125"/>
      <c r="M532" s="125"/>
      <c r="N532" s="125"/>
      <c r="O532" s="125"/>
      <c r="P532" s="125"/>
      <c r="Q532" s="125"/>
      <c r="R532" s="125"/>
      <c r="S532" s="125"/>
      <c r="T532" s="125"/>
      <c r="U532" s="125"/>
      <c r="V532" s="125"/>
    </row>
    <row r="533" spans="1:22" ht="12">
      <c r="A533" s="125"/>
      <c r="B533" s="125"/>
      <c r="C533" s="125"/>
      <c r="D533" s="125"/>
      <c r="E533" s="125"/>
      <c r="F533" s="125"/>
      <c r="G533" s="125"/>
      <c r="H533" s="125"/>
      <c r="I533" s="125"/>
      <c r="J533" s="125"/>
      <c r="K533" s="125"/>
      <c r="L533" s="125"/>
      <c r="M533" s="125"/>
      <c r="N533" s="125"/>
      <c r="O533" s="125"/>
      <c r="P533" s="125"/>
      <c r="Q533" s="125"/>
      <c r="R533" s="125"/>
      <c r="S533" s="125"/>
      <c r="T533" s="125"/>
      <c r="U533" s="125"/>
      <c r="V533" s="125"/>
    </row>
    <row r="534" spans="1:22" ht="12">
      <c r="A534" s="125"/>
      <c r="B534" s="125"/>
      <c r="C534" s="125"/>
      <c r="D534" s="125"/>
      <c r="E534" s="125"/>
      <c r="F534" s="125"/>
      <c r="G534" s="125"/>
      <c r="H534" s="125"/>
      <c r="I534" s="125"/>
      <c r="J534" s="125"/>
      <c r="K534" s="125"/>
      <c r="L534" s="125"/>
      <c r="M534" s="125"/>
      <c r="N534" s="125"/>
      <c r="O534" s="125"/>
      <c r="P534" s="125"/>
      <c r="Q534" s="125"/>
      <c r="R534" s="125"/>
      <c r="S534" s="125"/>
      <c r="T534" s="125"/>
      <c r="U534" s="125"/>
      <c r="V534" s="125"/>
    </row>
    <row r="535" spans="1:22" ht="12">
      <c r="A535" s="125"/>
      <c r="B535" s="125"/>
      <c r="C535" s="125"/>
      <c r="D535" s="125"/>
      <c r="E535" s="125"/>
      <c r="F535" s="125"/>
      <c r="G535" s="125"/>
      <c r="H535" s="125"/>
      <c r="I535" s="125"/>
      <c r="J535" s="125"/>
      <c r="K535" s="125"/>
      <c r="L535" s="125"/>
      <c r="M535" s="125"/>
      <c r="N535" s="125"/>
      <c r="O535" s="125"/>
      <c r="P535" s="125"/>
      <c r="Q535" s="125"/>
      <c r="R535" s="125"/>
      <c r="S535" s="125"/>
      <c r="T535" s="125"/>
      <c r="U535" s="125"/>
      <c r="V535" s="125"/>
    </row>
    <row r="536" spans="1:22" ht="12">
      <c r="A536" s="125"/>
      <c r="B536" s="125"/>
      <c r="C536" s="125"/>
      <c r="D536" s="125"/>
      <c r="E536" s="125"/>
      <c r="F536" s="125"/>
      <c r="G536" s="125"/>
      <c r="H536" s="125"/>
      <c r="I536" s="125"/>
      <c r="J536" s="125"/>
      <c r="K536" s="125"/>
      <c r="L536" s="125"/>
      <c r="M536" s="125"/>
      <c r="N536" s="125"/>
      <c r="O536" s="125"/>
      <c r="P536" s="125"/>
      <c r="Q536" s="125"/>
      <c r="R536" s="125"/>
      <c r="S536" s="125"/>
      <c r="T536" s="125"/>
      <c r="U536" s="125"/>
      <c r="V536" s="125"/>
    </row>
    <row r="537" spans="1:22" ht="12">
      <c r="A537" s="125"/>
      <c r="B537" s="125"/>
      <c r="C537" s="125"/>
      <c r="D537" s="125"/>
      <c r="E537" s="125"/>
      <c r="F537" s="125"/>
      <c r="G537" s="125"/>
      <c r="H537" s="125"/>
      <c r="I537" s="125"/>
      <c r="J537" s="125"/>
      <c r="K537" s="125"/>
      <c r="L537" s="125"/>
      <c r="M537" s="125"/>
      <c r="N537" s="125"/>
      <c r="O537" s="125"/>
      <c r="P537" s="125"/>
      <c r="Q537" s="125"/>
      <c r="R537" s="125"/>
      <c r="S537" s="125"/>
      <c r="T537" s="125"/>
      <c r="U537" s="125"/>
      <c r="V537" s="125"/>
    </row>
    <row r="538" spans="1:22" ht="12">
      <c r="A538" s="125"/>
      <c r="B538" s="125"/>
      <c r="C538" s="125"/>
      <c r="D538" s="125"/>
      <c r="E538" s="125"/>
      <c r="F538" s="125"/>
      <c r="G538" s="125"/>
      <c r="H538" s="125"/>
      <c r="I538" s="125"/>
      <c r="J538" s="125"/>
      <c r="K538" s="125"/>
      <c r="L538" s="125"/>
      <c r="M538" s="125"/>
      <c r="N538" s="125"/>
      <c r="O538" s="125"/>
      <c r="P538" s="125"/>
      <c r="Q538" s="125"/>
      <c r="R538" s="125"/>
      <c r="S538" s="125"/>
      <c r="T538" s="125"/>
      <c r="U538" s="125"/>
      <c r="V538" s="125"/>
    </row>
    <row r="539" spans="1:22" ht="12">
      <c r="A539" s="125"/>
      <c r="B539" s="125"/>
      <c r="C539" s="125"/>
      <c r="D539" s="125"/>
      <c r="E539" s="125"/>
      <c r="F539" s="125"/>
      <c r="G539" s="125"/>
      <c r="H539" s="125"/>
      <c r="I539" s="125"/>
      <c r="J539" s="125"/>
      <c r="K539" s="125"/>
      <c r="L539" s="125"/>
      <c r="M539" s="125"/>
      <c r="N539" s="125"/>
      <c r="O539" s="125"/>
      <c r="P539" s="125"/>
      <c r="Q539" s="125"/>
      <c r="R539" s="125"/>
      <c r="S539" s="125"/>
      <c r="T539" s="125"/>
      <c r="U539" s="125"/>
      <c r="V539" s="125"/>
    </row>
    <row r="540" spans="1:22" ht="12">
      <c r="A540" s="125"/>
      <c r="B540" s="125"/>
      <c r="C540" s="125"/>
      <c r="D540" s="125"/>
      <c r="E540" s="125"/>
      <c r="F540" s="125"/>
      <c r="G540" s="125"/>
      <c r="H540" s="125"/>
      <c r="I540" s="125"/>
      <c r="J540" s="125"/>
      <c r="K540" s="125"/>
      <c r="L540" s="125"/>
      <c r="M540" s="125"/>
      <c r="N540" s="125"/>
      <c r="O540" s="125"/>
      <c r="P540" s="125"/>
      <c r="Q540" s="125"/>
      <c r="R540" s="125"/>
      <c r="S540" s="125"/>
      <c r="T540" s="125"/>
      <c r="U540" s="125"/>
      <c r="V540" s="125"/>
    </row>
    <row r="541" spans="1:22" ht="12">
      <c r="A541" s="125"/>
      <c r="B541" s="125"/>
      <c r="C541" s="125"/>
      <c r="D541" s="125"/>
      <c r="E541" s="125"/>
      <c r="F541" s="125"/>
      <c r="G541" s="125"/>
      <c r="H541" s="125"/>
      <c r="I541" s="125"/>
      <c r="J541" s="125"/>
      <c r="K541" s="125"/>
      <c r="L541" s="125"/>
      <c r="M541" s="125"/>
      <c r="N541" s="125"/>
      <c r="O541" s="125"/>
      <c r="P541" s="125"/>
      <c r="Q541" s="125"/>
      <c r="R541" s="125"/>
      <c r="S541" s="125"/>
      <c r="T541" s="125"/>
      <c r="U541" s="125"/>
      <c r="V541" s="125"/>
    </row>
    <row r="542" spans="1:22" ht="12">
      <c r="A542" s="125"/>
      <c r="B542" s="125"/>
      <c r="C542" s="125"/>
      <c r="D542" s="125"/>
      <c r="E542" s="125"/>
      <c r="F542" s="125"/>
      <c r="G542" s="125"/>
      <c r="H542" s="125"/>
      <c r="I542" s="125"/>
      <c r="J542" s="125"/>
      <c r="K542" s="125"/>
      <c r="L542" s="125"/>
      <c r="M542" s="125"/>
      <c r="N542" s="125"/>
      <c r="O542" s="125"/>
      <c r="P542" s="125"/>
      <c r="Q542" s="125"/>
      <c r="R542" s="125"/>
      <c r="S542" s="125"/>
      <c r="T542" s="125"/>
      <c r="U542" s="125"/>
      <c r="V542" s="125"/>
    </row>
    <row r="543" spans="1:22" ht="12">
      <c r="A543" s="125"/>
      <c r="B543" s="125"/>
      <c r="C543" s="125"/>
      <c r="D543" s="125"/>
      <c r="E543" s="125"/>
      <c r="F543" s="125"/>
      <c r="G543" s="125"/>
      <c r="H543" s="125"/>
      <c r="I543" s="125"/>
      <c r="J543" s="125"/>
      <c r="K543" s="125"/>
      <c r="L543" s="125"/>
      <c r="M543" s="125"/>
      <c r="N543" s="125"/>
      <c r="O543" s="125"/>
      <c r="P543" s="125"/>
      <c r="Q543" s="125"/>
      <c r="R543" s="125"/>
      <c r="S543" s="125"/>
      <c r="T543" s="125"/>
      <c r="U543" s="125"/>
      <c r="V543" s="125"/>
    </row>
    <row r="544" spans="1:22" ht="12">
      <c r="A544" s="125"/>
      <c r="B544" s="125"/>
      <c r="C544" s="125"/>
      <c r="D544" s="125"/>
      <c r="E544" s="125"/>
      <c r="F544" s="125"/>
      <c r="G544" s="125"/>
      <c r="H544" s="125"/>
      <c r="I544" s="125"/>
      <c r="J544" s="125"/>
      <c r="K544" s="125"/>
      <c r="L544" s="125"/>
      <c r="M544" s="125"/>
      <c r="N544" s="125"/>
      <c r="O544" s="125"/>
      <c r="P544" s="125"/>
      <c r="Q544" s="125"/>
      <c r="R544" s="125"/>
      <c r="S544" s="125"/>
      <c r="T544" s="125"/>
      <c r="U544" s="125"/>
      <c r="V544" s="125"/>
    </row>
    <row r="545" spans="1:22" ht="12">
      <c r="A545" s="125"/>
      <c r="B545" s="125"/>
      <c r="C545" s="125"/>
      <c r="D545" s="125"/>
      <c r="E545" s="125"/>
      <c r="F545" s="125"/>
      <c r="G545" s="125"/>
      <c r="H545" s="125"/>
      <c r="I545" s="125"/>
      <c r="J545" s="125"/>
      <c r="K545" s="125"/>
      <c r="L545" s="125"/>
      <c r="M545" s="125"/>
      <c r="N545" s="125"/>
      <c r="O545" s="125"/>
      <c r="P545" s="125"/>
      <c r="Q545" s="125"/>
      <c r="R545" s="125"/>
      <c r="S545" s="125"/>
      <c r="T545" s="125"/>
      <c r="U545" s="125"/>
      <c r="V545" s="125"/>
    </row>
    <row r="546" spans="1:22" ht="12">
      <c r="A546" s="125"/>
      <c r="B546" s="125"/>
      <c r="C546" s="125"/>
      <c r="D546" s="125"/>
      <c r="E546" s="125"/>
      <c r="F546" s="125"/>
      <c r="G546" s="125"/>
      <c r="H546" s="125"/>
      <c r="I546" s="125"/>
      <c r="J546" s="125"/>
      <c r="K546" s="125"/>
      <c r="L546" s="125"/>
      <c r="M546" s="125"/>
      <c r="N546" s="125"/>
      <c r="O546" s="125"/>
      <c r="P546" s="125"/>
      <c r="Q546" s="125"/>
      <c r="R546" s="125"/>
      <c r="S546" s="125"/>
      <c r="T546" s="125"/>
      <c r="U546" s="125"/>
      <c r="V546" s="125"/>
    </row>
    <row r="547" spans="1:22" ht="12">
      <c r="A547" s="125"/>
      <c r="B547" s="125"/>
      <c r="C547" s="125"/>
      <c r="D547" s="125"/>
      <c r="E547" s="125"/>
      <c r="F547" s="125"/>
      <c r="G547" s="125"/>
      <c r="H547" s="125"/>
      <c r="I547" s="125"/>
      <c r="J547" s="125"/>
      <c r="K547" s="125"/>
      <c r="L547" s="125"/>
      <c r="M547" s="125"/>
      <c r="N547" s="125"/>
      <c r="O547" s="125"/>
      <c r="P547" s="125"/>
      <c r="Q547" s="125"/>
      <c r="R547" s="125"/>
      <c r="S547" s="125"/>
      <c r="T547" s="125"/>
      <c r="U547" s="125"/>
      <c r="V547" s="125"/>
    </row>
    <row r="548" spans="1:22" ht="12">
      <c r="A548" s="125"/>
      <c r="B548" s="125"/>
      <c r="C548" s="125"/>
      <c r="D548" s="125"/>
      <c r="E548" s="125"/>
      <c r="F548" s="125"/>
      <c r="G548" s="125"/>
      <c r="H548" s="125"/>
      <c r="I548" s="125"/>
      <c r="J548" s="125"/>
      <c r="K548" s="125"/>
      <c r="L548" s="125"/>
      <c r="M548" s="125"/>
      <c r="N548" s="125"/>
      <c r="O548" s="125"/>
      <c r="P548" s="125"/>
      <c r="Q548" s="125"/>
      <c r="R548" s="125"/>
      <c r="S548" s="125"/>
      <c r="T548" s="125"/>
      <c r="U548" s="125"/>
      <c r="V548" s="125"/>
    </row>
    <row r="549" spans="1:22" ht="12">
      <c r="A549" s="125"/>
      <c r="B549" s="125"/>
      <c r="C549" s="125"/>
      <c r="D549" s="125"/>
      <c r="E549" s="125"/>
      <c r="F549" s="125"/>
      <c r="G549" s="125"/>
      <c r="H549" s="125"/>
      <c r="I549" s="125"/>
      <c r="J549" s="125"/>
      <c r="K549" s="125"/>
      <c r="L549" s="125"/>
      <c r="M549" s="125"/>
      <c r="N549" s="125"/>
      <c r="O549" s="125"/>
      <c r="P549" s="125"/>
      <c r="Q549" s="125"/>
      <c r="R549" s="125"/>
      <c r="S549" s="125"/>
      <c r="T549" s="125"/>
      <c r="U549" s="125"/>
      <c r="V549" s="125"/>
    </row>
    <row r="550" spans="1:22" ht="12">
      <c r="A550" s="125"/>
      <c r="B550" s="125"/>
      <c r="C550" s="125"/>
      <c r="D550" s="125"/>
      <c r="E550" s="125"/>
      <c r="F550" s="125"/>
      <c r="G550" s="125"/>
      <c r="H550" s="125"/>
      <c r="I550" s="125"/>
      <c r="J550" s="125"/>
      <c r="K550" s="125"/>
      <c r="L550" s="125"/>
      <c r="M550" s="125"/>
      <c r="N550" s="125"/>
      <c r="O550" s="125"/>
      <c r="P550" s="125"/>
      <c r="Q550" s="125"/>
      <c r="R550" s="125"/>
      <c r="S550" s="125"/>
      <c r="T550" s="125"/>
      <c r="U550" s="125"/>
      <c r="V550" s="125"/>
    </row>
    <row r="551" spans="1:22" ht="12">
      <c r="A551" s="125"/>
      <c r="B551" s="125"/>
      <c r="C551" s="125"/>
      <c r="D551" s="125"/>
      <c r="E551" s="125"/>
      <c r="F551" s="125"/>
      <c r="G551" s="125"/>
      <c r="H551" s="125"/>
      <c r="I551" s="125"/>
      <c r="J551" s="125"/>
      <c r="K551" s="125"/>
      <c r="L551" s="125"/>
      <c r="M551" s="125"/>
      <c r="N551" s="125"/>
      <c r="O551" s="125"/>
      <c r="P551" s="125"/>
      <c r="Q551" s="125"/>
      <c r="R551" s="125"/>
      <c r="S551" s="125"/>
      <c r="T551" s="125"/>
      <c r="U551" s="125"/>
      <c r="V551" s="125"/>
    </row>
    <row r="552" spans="1:22" ht="12">
      <c r="A552" s="125"/>
      <c r="B552" s="125"/>
      <c r="C552" s="125"/>
      <c r="D552" s="125"/>
      <c r="E552" s="125"/>
      <c r="F552" s="125"/>
      <c r="G552" s="125"/>
      <c r="H552" s="125"/>
      <c r="I552" s="125"/>
      <c r="J552" s="125"/>
      <c r="K552" s="125"/>
      <c r="L552" s="125"/>
      <c r="M552" s="125"/>
      <c r="N552" s="125"/>
      <c r="O552" s="125"/>
      <c r="P552" s="125"/>
      <c r="Q552" s="125"/>
      <c r="R552" s="125"/>
      <c r="S552" s="125"/>
      <c r="T552" s="125"/>
      <c r="U552" s="125"/>
      <c r="V552" s="125"/>
    </row>
    <row r="553" spans="1:22" ht="12">
      <c r="A553" s="125"/>
      <c r="B553" s="125"/>
      <c r="C553" s="125"/>
      <c r="D553" s="125"/>
      <c r="E553" s="125"/>
      <c r="F553" s="125"/>
      <c r="G553" s="125"/>
      <c r="H553" s="125"/>
      <c r="I553" s="125"/>
      <c r="J553" s="125"/>
      <c r="K553" s="125"/>
      <c r="L553" s="125"/>
      <c r="M553" s="125"/>
      <c r="N553" s="125"/>
      <c r="O553" s="125"/>
      <c r="P553" s="125"/>
      <c r="Q553" s="125"/>
      <c r="R553" s="125"/>
      <c r="S553" s="125"/>
      <c r="T553" s="125"/>
      <c r="U553" s="125"/>
      <c r="V553" s="125"/>
    </row>
    <row r="554" spans="1:22" ht="12">
      <c r="A554" s="125"/>
      <c r="B554" s="125"/>
      <c r="C554" s="125"/>
      <c r="D554" s="125"/>
      <c r="E554" s="125"/>
      <c r="F554" s="125"/>
      <c r="G554" s="125"/>
      <c r="H554" s="125"/>
      <c r="I554" s="125"/>
      <c r="J554" s="125"/>
      <c r="K554" s="125"/>
      <c r="L554" s="125"/>
      <c r="M554" s="125"/>
      <c r="N554" s="125"/>
      <c r="O554" s="125"/>
      <c r="P554" s="125"/>
      <c r="Q554" s="125"/>
      <c r="R554" s="125"/>
      <c r="S554" s="125"/>
      <c r="T554" s="125"/>
      <c r="U554" s="125"/>
      <c r="V554" s="125"/>
    </row>
    <row r="555" spans="1:22" ht="12">
      <c r="A555" s="125"/>
      <c r="B555" s="125"/>
      <c r="C555" s="125"/>
      <c r="D555" s="125"/>
      <c r="E555" s="125"/>
      <c r="F555" s="125"/>
      <c r="G555" s="125"/>
      <c r="H555" s="125"/>
      <c r="I555" s="125"/>
      <c r="J555" s="125"/>
      <c r="K555" s="125"/>
      <c r="L555" s="125"/>
      <c r="M555" s="125"/>
      <c r="N555" s="125"/>
      <c r="O555" s="125"/>
      <c r="P555" s="125"/>
      <c r="Q555" s="125"/>
      <c r="R555" s="125"/>
      <c r="S555" s="125"/>
      <c r="T555" s="125"/>
      <c r="U555" s="125"/>
      <c r="V555" s="125"/>
    </row>
    <row r="556" spans="1:22" ht="12">
      <c r="A556" s="125"/>
      <c r="B556" s="125"/>
      <c r="C556" s="125"/>
      <c r="D556" s="125"/>
      <c r="E556" s="125"/>
      <c r="F556" s="125"/>
      <c r="G556" s="125"/>
      <c r="H556" s="125"/>
      <c r="I556" s="125"/>
      <c r="J556" s="125"/>
      <c r="K556" s="125"/>
      <c r="L556" s="125"/>
      <c r="M556" s="125"/>
      <c r="N556" s="125"/>
      <c r="O556" s="125"/>
      <c r="P556" s="125"/>
      <c r="Q556" s="125"/>
      <c r="R556" s="125"/>
      <c r="S556" s="125"/>
      <c r="T556" s="125"/>
      <c r="U556" s="125"/>
      <c r="V556" s="125"/>
    </row>
    <row r="557" spans="1:22" ht="12">
      <c r="A557" s="125"/>
      <c r="B557" s="125"/>
      <c r="C557" s="125"/>
      <c r="D557" s="125"/>
      <c r="E557" s="125"/>
      <c r="F557" s="125"/>
      <c r="G557" s="125"/>
      <c r="H557" s="125"/>
      <c r="I557" s="125"/>
      <c r="J557" s="125"/>
      <c r="K557" s="125"/>
      <c r="L557" s="125"/>
      <c r="M557" s="125"/>
      <c r="N557" s="125"/>
      <c r="O557" s="125"/>
      <c r="P557" s="125"/>
      <c r="Q557" s="125"/>
      <c r="R557" s="125"/>
      <c r="S557" s="125"/>
      <c r="T557" s="125"/>
      <c r="U557" s="125"/>
      <c r="V557" s="125"/>
    </row>
    <row r="558" spans="1:22" ht="12">
      <c r="A558" s="125"/>
      <c r="B558" s="125"/>
      <c r="C558" s="125"/>
      <c r="D558" s="125"/>
      <c r="E558" s="125"/>
      <c r="F558" s="125"/>
      <c r="G558" s="125"/>
      <c r="H558" s="125"/>
      <c r="I558" s="125"/>
      <c r="J558" s="125"/>
      <c r="K558" s="125"/>
      <c r="L558" s="125"/>
      <c r="M558" s="125"/>
      <c r="N558" s="125"/>
      <c r="O558" s="125"/>
      <c r="P558" s="125"/>
      <c r="Q558" s="125"/>
      <c r="R558" s="125"/>
      <c r="S558" s="125"/>
      <c r="T558" s="125"/>
      <c r="U558" s="125"/>
      <c r="V558" s="125"/>
    </row>
    <row r="559" spans="1:22" ht="12">
      <c r="A559" s="125"/>
      <c r="B559" s="125"/>
      <c r="C559" s="125"/>
      <c r="D559" s="125"/>
      <c r="E559" s="125"/>
      <c r="F559" s="125"/>
      <c r="G559" s="125"/>
      <c r="H559" s="125"/>
      <c r="I559" s="125"/>
      <c r="J559" s="125"/>
      <c r="K559" s="125"/>
      <c r="L559" s="125"/>
      <c r="M559" s="125"/>
      <c r="N559" s="125"/>
      <c r="O559" s="125"/>
      <c r="P559" s="125"/>
      <c r="Q559" s="125"/>
      <c r="R559" s="125"/>
      <c r="S559" s="125"/>
      <c r="T559" s="125"/>
      <c r="U559" s="125"/>
      <c r="V559" s="125"/>
    </row>
    <row r="560" spans="1:22" ht="12">
      <c r="A560" s="125"/>
      <c r="B560" s="125"/>
      <c r="C560" s="125"/>
      <c r="D560" s="125"/>
      <c r="E560" s="125"/>
      <c r="F560" s="125"/>
      <c r="G560" s="125"/>
      <c r="H560" s="125"/>
      <c r="I560" s="125"/>
      <c r="J560" s="125"/>
      <c r="K560" s="125"/>
      <c r="L560" s="125"/>
      <c r="M560" s="125"/>
      <c r="N560" s="125"/>
      <c r="O560" s="125"/>
      <c r="P560" s="125"/>
      <c r="Q560" s="125"/>
      <c r="R560" s="125"/>
      <c r="S560" s="125"/>
      <c r="T560" s="125"/>
      <c r="U560" s="125"/>
      <c r="V560" s="125"/>
    </row>
    <row r="561" spans="1:22" ht="12">
      <c r="A561" s="125"/>
      <c r="B561" s="125"/>
      <c r="C561" s="125"/>
      <c r="D561" s="125"/>
      <c r="E561" s="125"/>
      <c r="F561" s="125"/>
      <c r="G561" s="125"/>
      <c r="H561" s="125"/>
      <c r="I561" s="125"/>
      <c r="J561" s="125"/>
      <c r="K561" s="125"/>
      <c r="L561" s="125"/>
      <c r="M561" s="125"/>
      <c r="N561" s="125"/>
      <c r="O561" s="125"/>
      <c r="P561" s="125"/>
      <c r="Q561" s="125"/>
      <c r="R561" s="125"/>
      <c r="S561" s="125"/>
      <c r="T561" s="125"/>
      <c r="U561" s="125"/>
      <c r="V561" s="125"/>
    </row>
    <row r="562" spans="1:22" ht="12">
      <c r="A562" s="125"/>
      <c r="B562" s="125"/>
      <c r="C562" s="125"/>
      <c r="D562" s="125"/>
      <c r="E562" s="125"/>
      <c r="F562" s="125"/>
      <c r="G562" s="125"/>
      <c r="H562" s="125"/>
      <c r="I562" s="125"/>
      <c r="J562" s="125"/>
      <c r="K562" s="125"/>
      <c r="L562" s="125"/>
      <c r="M562" s="125"/>
      <c r="N562" s="125"/>
      <c r="O562" s="125"/>
      <c r="P562" s="125"/>
      <c r="Q562" s="125"/>
      <c r="R562" s="125"/>
      <c r="S562" s="125"/>
      <c r="T562" s="125"/>
      <c r="U562" s="125"/>
      <c r="V562" s="125"/>
    </row>
    <row r="563" spans="1:22" ht="12">
      <c r="A563" s="125"/>
      <c r="B563" s="125"/>
      <c r="C563" s="125"/>
      <c r="D563" s="125"/>
      <c r="E563" s="125"/>
      <c r="F563" s="125"/>
      <c r="G563" s="125"/>
      <c r="H563" s="125"/>
      <c r="I563" s="125"/>
      <c r="J563" s="125"/>
      <c r="K563" s="125"/>
      <c r="L563" s="125"/>
      <c r="M563" s="125"/>
      <c r="N563" s="125"/>
      <c r="O563" s="125"/>
      <c r="P563" s="125"/>
      <c r="Q563" s="125"/>
      <c r="R563" s="125"/>
      <c r="S563" s="125"/>
      <c r="T563" s="125"/>
      <c r="U563" s="125"/>
      <c r="V563" s="125"/>
    </row>
    <row r="564" spans="1:22" ht="12">
      <c r="A564" s="125"/>
      <c r="B564" s="125"/>
      <c r="C564" s="125"/>
      <c r="D564" s="125"/>
      <c r="E564" s="125"/>
      <c r="F564" s="125"/>
      <c r="G564" s="125"/>
      <c r="H564" s="125"/>
      <c r="I564" s="125"/>
      <c r="J564" s="125"/>
      <c r="K564" s="125"/>
      <c r="L564" s="125"/>
      <c r="M564" s="125"/>
      <c r="N564" s="125"/>
      <c r="O564" s="125"/>
      <c r="P564" s="125"/>
      <c r="Q564" s="125"/>
      <c r="R564" s="125"/>
      <c r="S564" s="125"/>
      <c r="T564" s="125"/>
      <c r="U564" s="125"/>
      <c r="V564" s="125"/>
    </row>
    <row r="565" spans="1:22" ht="12">
      <c r="A565" s="125"/>
      <c r="B565" s="125"/>
      <c r="C565" s="125"/>
      <c r="D565" s="125"/>
      <c r="E565" s="125"/>
      <c r="F565" s="125"/>
      <c r="G565" s="125"/>
      <c r="H565" s="125"/>
      <c r="I565" s="125"/>
      <c r="J565" s="125"/>
      <c r="K565" s="125"/>
      <c r="L565" s="125"/>
      <c r="M565" s="125"/>
      <c r="N565" s="125"/>
      <c r="O565" s="125"/>
      <c r="P565" s="125"/>
      <c r="Q565" s="125"/>
      <c r="R565" s="125"/>
      <c r="S565" s="125"/>
      <c r="T565" s="125"/>
      <c r="U565" s="125"/>
      <c r="V565" s="125"/>
    </row>
    <row r="566" spans="1:22" ht="12">
      <c r="A566" s="125"/>
      <c r="B566" s="125"/>
      <c r="C566" s="125"/>
      <c r="D566" s="125"/>
      <c r="E566" s="125"/>
      <c r="F566" s="125"/>
      <c r="G566" s="125"/>
      <c r="H566" s="125"/>
      <c r="I566" s="125"/>
      <c r="J566" s="125"/>
      <c r="K566" s="125"/>
      <c r="L566" s="125"/>
      <c r="M566" s="125"/>
      <c r="N566" s="125"/>
      <c r="O566" s="125"/>
      <c r="P566" s="125"/>
      <c r="Q566" s="125"/>
      <c r="R566" s="125"/>
      <c r="S566" s="125"/>
      <c r="T566" s="125"/>
      <c r="U566" s="125"/>
      <c r="V566" s="125"/>
    </row>
    <row r="567" spans="1:22" ht="12">
      <c r="A567" s="125"/>
      <c r="B567" s="125"/>
      <c r="C567" s="125"/>
      <c r="D567" s="125"/>
      <c r="E567" s="125"/>
      <c r="F567" s="125"/>
      <c r="G567" s="125"/>
      <c r="H567" s="125"/>
      <c r="I567" s="125"/>
      <c r="J567" s="125"/>
      <c r="K567" s="125"/>
      <c r="L567" s="125"/>
      <c r="M567" s="125"/>
      <c r="N567" s="125"/>
      <c r="O567" s="125"/>
      <c r="P567" s="125"/>
      <c r="Q567" s="125"/>
      <c r="R567" s="125"/>
      <c r="S567" s="125"/>
      <c r="T567" s="125"/>
      <c r="U567" s="125"/>
      <c r="V567" s="125"/>
    </row>
    <row r="568" spans="1:22" ht="12">
      <c r="A568" s="125"/>
      <c r="B568" s="125"/>
      <c r="C568" s="125"/>
      <c r="D568" s="125"/>
      <c r="E568" s="125"/>
      <c r="F568" s="125"/>
      <c r="G568" s="125"/>
      <c r="H568" s="125"/>
      <c r="I568" s="125"/>
      <c r="J568" s="125"/>
      <c r="K568" s="125"/>
      <c r="L568" s="125"/>
      <c r="M568" s="125"/>
      <c r="N568" s="125"/>
      <c r="O568" s="125"/>
      <c r="P568" s="125"/>
      <c r="Q568" s="125"/>
      <c r="R568" s="125"/>
      <c r="S568" s="125"/>
      <c r="T568" s="125"/>
      <c r="U568" s="125"/>
      <c r="V568" s="125"/>
    </row>
    <row r="569" spans="1:22" ht="12">
      <c r="A569" s="125"/>
      <c r="B569" s="125"/>
      <c r="C569" s="125"/>
      <c r="D569" s="125"/>
      <c r="E569" s="125"/>
      <c r="F569" s="125"/>
      <c r="G569" s="125"/>
      <c r="H569" s="125"/>
      <c r="I569" s="125"/>
      <c r="J569" s="125"/>
      <c r="K569" s="125"/>
      <c r="L569" s="125"/>
      <c r="M569" s="125"/>
      <c r="N569" s="125"/>
      <c r="O569" s="125"/>
      <c r="P569" s="125"/>
      <c r="Q569" s="125"/>
      <c r="R569" s="125"/>
      <c r="S569" s="125"/>
      <c r="T569" s="125"/>
      <c r="U569" s="125"/>
      <c r="V569" s="125"/>
    </row>
    <row r="570" spans="1:22" ht="12">
      <c r="A570" s="125"/>
      <c r="B570" s="125"/>
      <c r="C570" s="125"/>
      <c r="D570" s="125"/>
      <c r="E570" s="125"/>
      <c r="F570" s="125"/>
      <c r="G570" s="125"/>
      <c r="H570" s="125"/>
      <c r="I570" s="125"/>
      <c r="J570" s="125"/>
      <c r="K570" s="125"/>
      <c r="L570" s="125"/>
      <c r="M570" s="125"/>
      <c r="N570" s="125"/>
      <c r="O570" s="125"/>
      <c r="P570" s="125"/>
      <c r="Q570" s="125"/>
      <c r="R570" s="125"/>
      <c r="S570" s="125"/>
      <c r="T570" s="125"/>
      <c r="U570" s="125"/>
      <c r="V570" s="125"/>
    </row>
    <row r="571" spans="1:22" ht="12">
      <c r="A571" s="125"/>
      <c r="B571" s="125"/>
      <c r="C571" s="125"/>
      <c r="D571" s="125"/>
      <c r="E571" s="125"/>
      <c r="F571" s="125"/>
      <c r="G571" s="125"/>
      <c r="H571" s="125"/>
      <c r="I571" s="125"/>
      <c r="J571" s="125"/>
      <c r="K571" s="125"/>
      <c r="L571" s="125"/>
      <c r="M571" s="125"/>
      <c r="N571" s="125"/>
      <c r="O571" s="125"/>
      <c r="P571" s="125"/>
      <c r="Q571" s="125"/>
      <c r="R571" s="125"/>
      <c r="S571" s="125"/>
      <c r="T571" s="125"/>
      <c r="U571" s="125"/>
      <c r="V571" s="125"/>
    </row>
    <row r="572" spans="1:22" ht="12">
      <c r="A572" s="125"/>
      <c r="B572" s="125"/>
      <c r="C572" s="125"/>
      <c r="D572" s="125"/>
      <c r="E572" s="125"/>
      <c r="F572" s="125"/>
      <c r="G572" s="125"/>
      <c r="H572" s="125"/>
      <c r="I572" s="125"/>
      <c r="J572" s="125"/>
      <c r="K572" s="125"/>
      <c r="L572" s="125"/>
      <c r="M572" s="125"/>
      <c r="N572" s="125"/>
      <c r="O572" s="125"/>
      <c r="P572" s="125"/>
      <c r="Q572" s="125"/>
      <c r="R572" s="125"/>
      <c r="S572" s="125"/>
      <c r="T572" s="125"/>
      <c r="U572" s="125"/>
      <c r="V572" s="125"/>
    </row>
    <row r="573" spans="1:22" ht="12">
      <c r="A573" s="125"/>
      <c r="B573" s="125"/>
      <c r="C573" s="125"/>
      <c r="D573" s="125"/>
      <c r="E573" s="125"/>
      <c r="F573" s="125"/>
      <c r="G573" s="125"/>
      <c r="H573" s="125"/>
      <c r="I573" s="125"/>
      <c r="J573" s="125"/>
      <c r="K573" s="125"/>
      <c r="L573" s="125"/>
      <c r="M573" s="125"/>
      <c r="N573" s="125"/>
      <c r="O573" s="125"/>
      <c r="P573" s="125"/>
      <c r="Q573" s="125"/>
      <c r="R573" s="125"/>
      <c r="S573" s="125"/>
      <c r="T573" s="125"/>
      <c r="U573" s="125"/>
      <c r="V573" s="125"/>
    </row>
    <row r="574" spans="1:22" ht="12">
      <c r="A574" s="125"/>
      <c r="B574" s="125"/>
      <c r="C574" s="125"/>
      <c r="D574" s="125"/>
      <c r="E574" s="125"/>
      <c r="F574" s="125"/>
      <c r="G574" s="125"/>
      <c r="H574" s="125"/>
      <c r="I574" s="125"/>
      <c r="J574" s="125"/>
      <c r="K574" s="125"/>
      <c r="L574" s="125"/>
      <c r="M574" s="125"/>
      <c r="N574" s="125"/>
      <c r="O574" s="125"/>
      <c r="P574" s="125"/>
      <c r="Q574" s="125"/>
      <c r="R574" s="125"/>
      <c r="S574" s="125"/>
      <c r="T574" s="125"/>
      <c r="U574" s="125"/>
      <c r="V574" s="125"/>
    </row>
    <row r="575" spans="1:22" ht="12">
      <c r="A575" s="125"/>
      <c r="B575" s="125"/>
      <c r="C575" s="125"/>
      <c r="D575" s="125"/>
      <c r="E575" s="125"/>
      <c r="F575" s="125"/>
      <c r="G575" s="125"/>
      <c r="H575" s="125"/>
      <c r="I575" s="125"/>
      <c r="J575" s="125"/>
      <c r="K575" s="125"/>
      <c r="L575" s="125"/>
      <c r="M575" s="125"/>
      <c r="N575" s="125"/>
      <c r="O575" s="125"/>
      <c r="P575" s="125"/>
      <c r="Q575" s="125"/>
      <c r="R575" s="125"/>
      <c r="S575" s="125"/>
      <c r="T575" s="125"/>
      <c r="U575" s="125"/>
      <c r="V575" s="125"/>
    </row>
    <row r="576" spans="1:22" ht="12">
      <c r="A576" s="125"/>
      <c r="B576" s="125"/>
      <c r="C576" s="125"/>
      <c r="D576" s="125"/>
      <c r="E576" s="125"/>
      <c r="F576" s="125"/>
      <c r="G576" s="125"/>
      <c r="H576" s="125"/>
      <c r="I576" s="125"/>
      <c r="J576" s="125"/>
      <c r="K576" s="125"/>
      <c r="L576" s="125"/>
      <c r="M576" s="125"/>
      <c r="N576" s="125"/>
      <c r="O576" s="125"/>
      <c r="P576" s="125"/>
      <c r="Q576" s="125"/>
      <c r="R576" s="125"/>
      <c r="S576" s="125"/>
      <c r="T576" s="125"/>
      <c r="U576" s="125"/>
      <c r="V576" s="125"/>
    </row>
    <row r="577" spans="1:22" ht="12">
      <c r="A577" s="125"/>
      <c r="B577" s="125"/>
      <c r="C577" s="125"/>
      <c r="D577" s="125"/>
      <c r="E577" s="125"/>
      <c r="F577" s="125"/>
      <c r="G577" s="125"/>
      <c r="H577" s="125"/>
      <c r="I577" s="125"/>
      <c r="J577" s="125"/>
      <c r="K577" s="125"/>
      <c r="L577" s="125"/>
      <c r="M577" s="125"/>
      <c r="N577" s="125"/>
      <c r="O577" s="125"/>
      <c r="P577" s="125"/>
      <c r="Q577" s="125"/>
      <c r="R577" s="125"/>
      <c r="S577" s="125"/>
      <c r="T577" s="125"/>
      <c r="U577" s="125"/>
      <c r="V577" s="125"/>
    </row>
    <row r="578" spans="1:22" ht="12">
      <c r="A578" s="125"/>
      <c r="B578" s="125"/>
      <c r="C578" s="125"/>
      <c r="D578" s="125"/>
      <c r="E578" s="125"/>
      <c r="F578" s="125"/>
      <c r="G578" s="125"/>
      <c r="H578" s="125"/>
      <c r="I578" s="125"/>
      <c r="J578" s="125"/>
      <c r="K578" s="125"/>
      <c r="L578" s="125"/>
      <c r="M578" s="125"/>
      <c r="N578" s="125"/>
      <c r="O578" s="125"/>
      <c r="P578" s="125"/>
      <c r="Q578" s="125"/>
      <c r="R578" s="125"/>
      <c r="S578" s="125"/>
      <c r="T578" s="125"/>
      <c r="U578" s="125"/>
      <c r="V578" s="125"/>
    </row>
    <row r="579" spans="1:22" ht="12">
      <c r="A579" s="125"/>
      <c r="B579" s="125"/>
      <c r="C579" s="125"/>
      <c r="D579" s="125"/>
      <c r="E579" s="125"/>
      <c r="F579" s="125"/>
      <c r="G579" s="125"/>
      <c r="H579" s="125"/>
      <c r="I579" s="125"/>
      <c r="J579" s="125"/>
      <c r="K579" s="125"/>
      <c r="L579" s="125"/>
      <c r="M579" s="125"/>
      <c r="N579" s="125"/>
      <c r="O579" s="125"/>
      <c r="P579" s="125"/>
      <c r="Q579" s="125"/>
      <c r="R579" s="125"/>
      <c r="S579" s="125"/>
      <c r="T579" s="125"/>
      <c r="U579" s="125"/>
      <c r="V579" s="125"/>
    </row>
    <row r="580" spans="1:22" ht="12">
      <c r="A580" s="125"/>
      <c r="B580" s="125"/>
      <c r="C580" s="125"/>
      <c r="D580" s="125"/>
      <c r="E580" s="125"/>
      <c r="F580" s="125"/>
      <c r="G580" s="125"/>
      <c r="H580" s="125"/>
      <c r="I580" s="125"/>
      <c r="J580" s="125"/>
      <c r="K580" s="125"/>
      <c r="L580" s="125"/>
      <c r="M580" s="125"/>
      <c r="N580" s="125"/>
      <c r="O580" s="125"/>
      <c r="P580" s="125"/>
      <c r="Q580" s="125"/>
      <c r="R580" s="125"/>
      <c r="S580" s="125"/>
      <c r="T580" s="125"/>
      <c r="U580" s="125"/>
      <c r="V580" s="125"/>
    </row>
    <row r="581" spans="1:22" ht="12">
      <c r="A581" s="125"/>
      <c r="B581" s="125"/>
      <c r="C581" s="125"/>
      <c r="D581" s="125"/>
      <c r="E581" s="125"/>
      <c r="F581" s="125"/>
      <c r="G581" s="125"/>
      <c r="H581" s="125"/>
      <c r="I581" s="125"/>
      <c r="J581" s="125"/>
      <c r="K581" s="125"/>
      <c r="L581" s="125"/>
      <c r="M581" s="125"/>
      <c r="N581" s="125"/>
      <c r="O581" s="125"/>
      <c r="P581" s="125"/>
      <c r="Q581" s="125"/>
      <c r="R581" s="125"/>
      <c r="S581" s="125"/>
      <c r="T581" s="125"/>
      <c r="U581" s="125"/>
      <c r="V581" s="125"/>
    </row>
    <row r="582" spans="1:22" ht="12">
      <c r="A582" s="125"/>
      <c r="B582" s="125"/>
      <c r="C582" s="125"/>
      <c r="D582" s="125"/>
      <c r="E582" s="125"/>
      <c r="F582" s="125"/>
      <c r="G582" s="125"/>
      <c r="H582" s="125"/>
      <c r="I582" s="125"/>
      <c r="J582" s="125"/>
      <c r="K582" s="125"/>
      <c r="L582" s="125"/>
      <c r="M582" s="125"/>
      <c r="N582" s="125"/>
      <c r="O582" s="125"/>
      <c r="P582" s="125"/>
      <c r="Q582" s="125"/>
      <c r="R582" s="125"/>
      <c r="S582" s="125"/>
      <c r="T582" s="125"/>
      <c r="U582" s="125"/>
      <c r="V582" s="125"/>
    </row>
    <row r="583" spans="1:22" ht="12">
      <c r="A583" s="125"/>
      <c r="B583" s="125"/>
      <c r="C583" s="125"/>
      <c r="D583" s="125"/>
      <c r="E583" s="125"/>
      <c r="F583" s="125"/>
      <c r="G583" s="125"/>
      <c r="H583" s="125"/>
      <c r="I583" s="125"/>
      <c r="J583" s="125"/>
      <c r="K583" s="125"/>
      <c r="L583" s="125"/>
      <c r="M583" s="125"/>
      <c r="N583" s="125"/>
      <c r="O583" s="125"/>
      <c r="P583" s="125"/>
      <c r="Q583" s="125"/>
      <c r="R583" s="125"/>
      <c r="S583" s="125"/>
      <c r="T583" s="125"/>
      <c r="U583" s="125"/>
      <c r="V583" s="125"/>
    </row>
    <row r="584" spans="1:22" ht="12">
      <c r="A584" s="125"/>
      <c r="B584" s="125"/>
      <c r="C584" s="125"/>
      <c r="D584" s="125"/>
      <c r="E584" s="125"/>
      <c r="F584" s="125"/>
      <c r="G584" s="125"/>
      <c r="H584" s="125"/>
      <c r="I584" s="125"/>
      <c r="J584" s="125"/>
      <c r="K584" s="125"/>
      <c r="L584" s="125"/>
      <c r="M584" s="125"/>
      <c r="N584" s="125"/>
      <c r="O584" s="125"/>
      <c r="P584" s="125"/>
      <c r="Q584" s="125"/>
      <c r="R584" s="125"/>
      <c r="S584" s="125"/>
      <c r="T584" s="125"/>
      <c r="U584" s="125"/>
      <c r="V584" s="125"/>
    </row>
    <row r="585" spans="1:22" ht="12">
      <c r="A585" s="125"/>
      <c r="B585" s="125"/>
      <c r="C585" s="125"/>
      <c r="D585" s="125"/>
      <c r="E585" s="125"/>
      <c r="F585" s="125"/>
      <c r="G585" s="125"/>
      <c r="H585" s="125"/>
      <c r="I585" s="125"/>
      <c r="J585" s="125"/>
      <c r="K585" s="125"/>
      <c r="L585" s="125"/>
      <c r="M585" s="125"/>
      <c r="N585" s="125"/>
      <c r="O585" s="125"/>
      <c r="P585" s="125"/>
      <c r="Q585" s="125"/>
      <c r="R585" s="125"/>
      <c r="S585" s="125"/>
      <c r="T585" s="125"/>
      <c r="U585" s="125"/>
      <c r="V585" s="125"/>
    </row>
    <row r="586" spans="1:22" ht="12">
      <c r="A586" s="125"/>
      <c r="B586" s="125"/>
      <c r="C586" s="125"/>
      <c r="D586" s="125"/>
      <c r="E586" s="125"/>
      <c r="F586" s="125"/>
      <c r="G586" s="125"/>
      <c r="H586" s="125"/>
      <c r="I586" s="125"/>
      <c r="J586" s="125"/>
      <c r="K586" s="125"/>
      <c r="L586" s="125"/>
      <c r="M586" s="125"/>
      <c r="N586" s="125"/>
      <c r="O586" s="125"/>
      <c r="P586" s="125"/>
      <c r="Q586" s="125"/>
      <c r="R586" s="125"/>
      <c r="S586" s="125"/>
      <c r="T586" s="125"/>
      <c r="U586" s="125"/>
      <c r="V586" s="125"/>
    </row>
    <row r="587" spans="1:22" ht="12">
      <c r="A587" s="125"/>
      <c r="B587" s="125"/>
      <c r="C587" s="125"/>
      <c r="D587" s="125"/>
      <c r="E587" s="125"/>
      <c r="F587" s="125"/>
      <c r="G587" s="125"/>
      <c r="H587" s="125"/>
      <c r="I587" s="125"/>
      <c r="J587" s="125"/>
      <c r="K587" s="125"/>
      <c r="L587" s="125"/>
      <c r="M587" s="125"/>
      <c r="N587" s="125"/>
      <c r="O587" s="125"/>
      <c r="P587" s="125"/>
      <c r="Q587" s="125"/>
      <c r="R587" s="125"/>
      <c r="S587" s="125"/>
      <c r="T587" s="125"/>
      <c r="U587" s="125"/>
      <c r="V587" s="125"/>
    </row>
    <row r="588" spans="1:22" ht="12">
      <c r="A588" s="125"/>
      <c r="B588" s="125"/>
      <c r="C588" s="125"/>
      <c r="D588" s="125"/>
      <c r="E588" s="125"/>
      <c r="F588" s="125"/>
      <c r="G588" s="125"/>
      <c r="H588" s="125"/>
      <c r="I588" s="125"/>
      <c r="J588" s="125"/>
      <c r="K588" s="125"/>
      <c r="L588" s="125"/>
      <c r="M588" s="125"/>
      <c r="N588" s="125"/>
      <c r="O588" s="125"/>
      <c r="P588" s="125"/>
      <c r="Q588" s="125"/>
      <c r="R588" s="125"/>
      <c r="S588" s="125"/>
      <c r="T588" s="125"/>
      <c r="U588" s="125"/>
      <c r="V588" s="125"/>
    </row>
    <row r="589" spans="1:22" ht="12">
      <c r="A589" s="125"/>
      <c r="B589" s="125"/>
      <c r="C589" s="125"/>
      <c r="D589" s="125"/>
      <c r="E589" s="125"/>
      <c r="F589" s="125"/>
      <c r="G589" s="125"/>
      <c r="H589" s="125"/>
      <c r="I589" s="125"/>
      <c r="J589" s="125"/>
      <c r="K589" s="125"/>
      <c r="L589" s="125"/>
      <c r="M589" s="125"/>
      <c r="N589" s="125"/>
      <c r="O589" s="125"/>
      <c r="P589" s="125"/>
      <c r="Q589" s="125"/>
      <c r="R589" s="125"/>
      <c r="S589" s="125"/>
      <c r="T589" s="125"/>
      <c r="U589" s="125"/>
      <c r="V589" s="125"/>
    </row>
    <row r="590" spans="1:22" ht="12">
      <c r="A590" s="125"/>
      <c r="B590" s="125"/>
      <c r="C590" s="125"/>
      <c r="D590" s="125"/>
      <c r="E590" s="125"/>
      <c r="F590" s="125"/>
      <c r="G590" s="125"/>
      <c r="H590" s="125"/>
      <c r="I590" s="125"/>
      <c r="J590" s="125"/>
      <c r="K590" s="125"/>
      <c r="L590" s="125"/>
      <c r="M590" s="125"/>
      <c r="N590" s="125"/>
      <c r="O590" s="125"/>
      <c r="P590" s="125"/>
      <c r="Q590" s="125"/>
      <c r="R590" s="125"/>
      <c r="S590" s="125"/>
      <c r="T590" s="125"/>
      <c r="U590" s="125"/>
      <c r="V590" s="125"/>
    </row>
    <row r="591" spans="1:22" ht="12">
      <c r="A591" s="125"/>
      <c r="B591" s="125"/>
      <c r="C591" s="125"/>
      <c r="D591" s="125"/>
      <c r="E591" s="125"/>
      <c r="F591" s="125"/>
      <c r="G591" s="125"/>
      <c r="H591" s="125"/>
      <c r="I591" s="125"/>
      <c r="J591" s="125"/>
      <c r="K591" s="125"/>
      <c r="L591" s="125"/>
      <c r="M591" s="125"/>
      <c r="N591" s="125"/>
      <c r="O591" s="125"/>
      <c r="P591" s="125"/>
      <c r="Q591" s="125"/>
      <c r="R591" s="125"/>
      <c r="S591" s="125"/>
      <c r="T591" s="125"/>
      <c r="U591" s="125"/>
      <c r="V591" s="125"/>
    </row>
    <row r="592" spans="1:22" ht="12">
      <c r="A592" s="125"/>
      <c r="B592" s="125"/>
      <c r="C592" s="125"/>
      <c r="D592" s="125"/>
      <c r="E592" s="125"/>
      <c r="F592" s="125"/>
      <c r="G592" s="125"/>
      <c r="H592" s="125"/>
      <c r="I592" s="125"/>
      <c r="J592" s="125"/>
      <c r="K592" s="125"/>
      <c r="L592" s="125"/>
      <c r="M592" s="125"/>
      <c r="N592" s="125"/>
      <c r="O592" s="125"/>
      <c r="P592" s="125"/>
      <c r="Q592" s="125"/>
      <c r="R592" s="125"/>
      <c r="S592" s="125"/>
      <c r="T592" s="125"/>
      <c r="U592" s="125"/>
      <c r="V592" s="125"/>
    </row>
    <row r="593" spans="1:22" ht="12">
      <c r="A593" s="125"/>
      <c r="B593" s="125"/>
      <c r="C593" s="125"/>
      <c r="D593" s="125"/>
      <c r="E593" s="125"/>
      <c r="F593" s="125"/>
      <c r="G593" s="125"/>
      <c r="H593" s="125"/>
      <c r="I593" s="125"/>
      <c r="J593" s="125"/>
      <c r="K593" s="125"/>
      <c r="L593" s="125"/>
      <c r="M593" s="125"/>
      <c r="N593" s="125"/>
      <c r="O593" s="125"/>
      <c r="P593" s="125"/>
      <c r="Q593" s="125"/>
      <c r="R593" s="125"/>
      <c r="S593" s="125"/>
      <c r="T593" s="125"/>
      <c r="U593" s="125"/>
      <c r="V593" s="125"/>
    </row>
    <row r="594" spans="1:22" ht="12">
      <c r="A594" s="125"/>
      <c r="B594" s="125"/>
      <c r="C594" s="125"/>
      <c r="D594" s="125"/>
      <c r="E594" s="125"/>
      <c r="F594" s="125"/>
      <c r="G594" s="125"/>
      <c r="H594" s="125"/>
      <c r="I594" s="125"/>
      <c r="J594" s="125"/>
      <c r="K594" s="125"/>
      <c r="L594" s="125"/>
      <c r="M594" s="125"/>
      <c r="N594" s="125"/>
      <c r="O594" s="125"/>
      <c r="P594" s="125"/>
      <c r="Q594" s="125"/>
      <c r="R594" s="125"/>
      <c r="S594" s="125"/>
      <c r="T594" s="125"/>
      <c r="U594" s="125"/>
      <c r="V594" s="125"/>
    </row>
    <row r="595" spans="1:22" ht="12">
      <c r="A595" s="125"/>
      <c r="B595" s="125"/>
      <c r="C595" s="125"/>
      <c r="D595" s="125"/>
      <c r="E595" s="125"/>
      <c r="F595" s="125"/>
      <c r="G595" s="125"/>
      <c r="H595" s="125"/>
      <c r="I595" s="125"/>
      <c r="J595" s="125"/>
      <c r="K595" s="125"/>
      <c r="L595" s="125"/>
      <c r="M595" s="125"/>
      <c r="N595" s="125"/>
      <c r="O595" s="125"/>
      <c r="P595" s="125"/>
      <c r="Q595" s="125"/>
      <c r="R595" s="125"/>
      <c r="S595" s="125"/>
      <c r="T595" s="125"/>
      <c r="U595" s="125"/>
      <c r="V595" s="125"/>
    </row>
    <row r="596" spans="1:22" ht="12">
      <c r="A596" s="125"/>
      <c r="B596" s="125"/>
      <c r="C596" s="125"/>
      <c r="D596" s="125"/>
      <c r="E596" s="125"/>
      <c r="F596" s="125"/>
      <c r="G596" s="125"/>
      <c r="H596" s="125"/>
      <c r="I596" s="125"/>
      <c r="J596" s="125"/>
      <c r="K596" s="125"/>
      <c r="L596" s="125"/>
      <c r="M596" s="125"/>
      <c r="N596" s="125"/>
      <c r="O596" s="125"/>
      <c r="P596" s="125"/>
      <c r="Q596" s="125"/>
      <c r="R596" s="125"/>
      <c r="S596" s="125"/>
      <c r="T596" s="125"/>
      <c r="U596" s="125"/>
      <c r="V596" s="125"/>
    </row>
    <row r="597" spans="1:22" ht="12">
      <c r="A597" s="125"/>
      <c r="B597" s="125"/>
      <c r="C597" s="125"/>
      <c r="D597" s="125"/>
      <c r="E597" s="125"/>
      <c r="F597" s="125"/>
      <c r="G597" s="125"/>
      <c r="H597" s="125"/>
      <c r="I597" s="125"/>
      <c r="J597" s="125"/>
      <c r="K597" s="125"/>
      <c r="L597" s="125"/>
      <c r="M597" s="125"/>
      <c r="N597" s="125"/>
      <c r="O597" s="125"/>
      <c r="P597" s="125"/>
      <c r="Q597" s="125"/>
      <c r="R597" s="125"/>
      <c r="S597" s="125"/>
      <c r="T597" s="125"/>
      <c r="U597" s="125"/>
      <c r="V597" s="125"/>
    </row>
    <row r="598" spans="1:22" ht="12">
      <c r="A598" s="125"/>
      <c r="B598" s="125"/>
      <c r="C598" s="125"/>
      <c r="D598" s="125"/>
      <c r="E598" s="125"/>
      <c r="F598" s="125"/>
      <c r="G598" s="125"/>
      <c r="H598" s="125"/>
      <c r="I598" s="125"/>
      <c r="J598" s="125"/>
      <c r="K598" s="125"/>
      <c r="L598" s="125"/>
      <c r="M598" s="125"/>
      <c r="N598" s="125"/>
      <c r="O598" s="125"/>
      <c r="P598" s="125"/>
      <c r="Q598" s="125"/>
      <c r="R598" s="125"/>
      <c r="S598" s="125"/>
      <c r="T598" s="125"/>
      <c r="U598" s="125"/>
      <c r="V598" s="125"/>
    </row>
    <row r="599" spans="1:22" ht="12">
      <c r="A599" s="125"/>
      <c r="B599" s="125"/>
      <c r="C599" s="125"/>
      <c r="D599" s="125"/>
      <c r="E599" s="125"/>
      <c r="F599" s="125"/>
      <c r="G599" s="125"/>
      <c r="H599" s="125"/>
      <c r="I599" s="125"/>
      <c r="J599" s="125"/>
      <c r="K599" s="125"/>
      <c r="L599" s="125"/>
      <c r="M599" s="125"/>
      <c r="N599" s="125"/>
      <c r="O599" s="125"/>
      <c r="P599" s="125"/>
      <c r="Q599" s="125"/>
      <c r="R599" s="125"/>
      <c r="S599" s="125"/>
      <c r="T599" s="125"/>
      <c r="U599" s="125"/>
      <c r="V599" s="125"/>
    </row>
    <row r="600" spans="1:22" ht="12">
      <c r="A600" s="125"/>
      <c r="B600" s="125"/>
      <c r="C600" s="125"/>
      <c r="D600" s="125"/>
      <c r="E600" s="125"/>
      <c r="F600" s="125"/>
      <c r="G600" s="125"/>
      <c r="H600" s="125"/>
      <c r="I600" s="125"/>
      <c r="J600" s="125"/>
      <c r="K600" s="125"/>
      <c r="L600" s="125"/>
      <c r="M600" s="125"/>
      <c r="N600" s="125"/>
      <c r="O600" s="125"/>
      <c r="P600" s="125"/>
      <c r="Q600" s="125"/>
      <c r="R600" s="125"/>
      <c r="S600" s="125"/>
      <c r="T600" s="125"/>
      <c r="U600" s="125"/>
      <c r="V600" s="125"/>
    </row>
    <row r="601" spans="1:22" ht="12">
      <c r="A601" s="125"/>
      <c r="B601" s="125"/>
      <c r="C601" s="125"/>
      <c r="D601" s="125"/>
      <c r="E601" s="125"/>
      <c r="F601" s="125"/>
      <c r="G601" s="125"/>
      <c r="H601" s="125"/>
      <c r="I601" s="125"/>
      <c r="J601" s="125"/>
      <c r="K601" s="125"/>
      <c r="L601" s="125"/>
      <c r="M601" s="125"/>
      <c r="N601" s="125"/>
      <c r="O601" s="125"/>
      <c r="P601" s="125"/>
      <c r="Q601" s="125"/>
      <c r="R601" s="125"/>
      <c r="S601" s="125"/>
      <c r="T601" s="125"/>
      <c r="U601" s="125"/>
      <c r="V601" s="125"/>
    </row>
    <row r="602" spans="1:22" ht="12">
      <c r="A602" s="125"/>
      <c r="B602" s="125"/>
      <c r="C602" s="125"/>
      <c r="D602" s="125"/>
      <c r="E602" s="125"/>
      <c r="F602" s="125"/>
      <c r="G602" s="125"/>
      <c r="H602" s="125"/>
      <c r="I602" s="125"/>
      <c r="J602" s="125"/>
      <c r="K602" s="125"/>
      <c r="L602" s="125"/>
      <c r="M602" s="125"/>
      <c r="N602" s="125"/>
      <c r="O602" s="125"/>
      <c r="P602" s="125"/>
      <c r="Q602" s="125"/>
      <c r="R602" s="125"/>
      <c r="S602" s="125"/>
      <c r="T602" s="125"/>
      <c r="U602" s="125"/>
      <c r="V602" s="125"/>
    </row>
    <row r="603" spans="1:22" ht="12">
      <c r="A603" s="125"/>
      <c r="B603" s="125"/>
      <c r="C603" s="125"/>
      <c r="D603" s="125"/>
      <c r="E603" s="125"/>
      <c r="F603" s="125"/>
      <c r="G603" s="125"/>
      <c r="H603" s="125"/>
      <c r="I603" s="125"/>
      <c r="J603" s="125"/>
      <c r="K603" s="125"/>
      <c r="L603" s="125"/>
      <c r="M603" s="125"/>
      <c r="N603" s="125"/>
      <c r="O603" s="125"/>
      <c r="P603" s="125"/>
      <c r="Q603" s="125"/>
      <c r="R603" s="125"/>
      <c r="S603" s="125"/>
      <c r="T603" s="125"/>
      <c r="U603" s="125"/>
      <c r="V603" s="125"/>
    </row>
    <row r="604" spans="1:22" ht="12">
      <c r="A604" s="125"/>
      <c r="B604" s="125"/>
      <c r="C604" s="125"/>
      <c r="D604" s="125"/>
      <c r="E604" s="125"/>
      <c r="F604" s="125"/>
      <c r="G604" s="125"/>
      <c r="H604" s="125"/>
      <c r="I604" s="125"/>
      <c r="J604" s="125"/>
      <c r="K604" s="125"/>
      <c r="L604" s="125"/>
      <c r="M604" s="125"/>
      <c r="N604" s="125"/>
      <c r="O604" s="125"/>
      <c r="P604" s="125"/>
      <c r="Q604" s="125"/>
      <c r="R604" s="125"/>
      <c r="S604" s="125"/>
      <c r="T604" s="125"/>
      <c r="U604" s="125"/>
      <c r="V604" s="125"/>
    </row>
    <row r="605" spans="1:22" ht="12">
      <c r="A605" s="125"/>
      <c r="B605" s="125"/>
      <c r="C605" s="125"/>
      <c r="D605" s="125"/>
      <c r="E605" s="125"/>
      <c r="F605" s="125"/>
      <c r="G605" s="125"/>
      <c r="H605" s="125"/>
      <c r="I605" s="125"/>
      <c r="J605" s="125"/>
      <c r="K605" s="125"/>
      <c r="L605" s="125"/>
      <c r="M605" s="125"/>
      <c r="N605" s="125"/>
      <c r="O605" s="125"/>
      <c r="P605" s="125"/>
      <c r="Q605" s="125"/>
      <c r="R605" s="125"/>
      <c r="S605" s="125"/>
      <c r="T605" s="125"/>
      <c r="U605" s="125"/>
      <c r="V605" s="125"/>
    </row>
    <row r="606" spans="1:22" ht="12">
      <c r="A606" s="125"/>
      <c r="B606" s="125"/>
      <c r="C606" s="125"/>
      <c r="D606" s="125"/>
      <c r="E606" s="125"/>
      <c r="F606" s="125"/>
      <c r="G606" s="125"/>
      <c r="H606" s="125"/>
      <c r="I606" s="125"/>
      <c r="J606" s="125"/>
      <c r="K606" s="125"/>
      <c r="L606" s="125"/>
      <c r="M606" s="125"/>
      <c r="N606" s="125"/>
      <c r="O606" s="125"/>
      <c r="P606" s="125"/>
      <c r="Q606" s="125"/>
      <c r="R606" s="125"/>
      <c r="S606" s="125"/>
      <c r="T606" s="125"/>
      <c r="U606" s="125"/>
      <c r="V606" s="125"/>
    </row>
    <row r="607" spans="1:22" ht="12">
      <c r="A607" s="125"/>
      <c r="B607" s="125"/>
      <c r="C607" s="125"/>
      <c r="D607" s="125"/>
      <c r="E607" s="125"/>
      <c r="F607" s="125"/>
      <c r="G607" s="125"/>
      <c r="H607" s="125"/>
      <c r="I607" s="125"/>
      <c r="J607" s="125"/>
      <c r="K607" s="125"/>
      <c r="L607" s="125"/>
      <c r="M607" s="125"/>
      <c r="N607" s="125"/>
      <c r="O607" s="125"/>
      <c r="P607" s="125"/>
      <c r="Q607" s="125"/>
      <c r="R607" s="125"/>
      <c r="S607" s="125"/>
      <c r="T607" s="125"/>
      <c r="U607" s="125"/>
      <c r="V607" s="125"/>
    </row>
    <row r="608" spans="1:22" ht="12">
      <c r="A608" s="125"/>
      <c r="B608" s="125"/>
      <c r="C608" s="125"/>
      <c r="D608" s="125"/>
      <c r="E608" s="125"/>
      <c r="F608" s="125"/>
      <c r="G608" s="125"/>
      <c r="H608" s="125"/>
      <c r="I608" s="125"/>
      <c r="J608" s="125"/>
      <c r="K608" s="125"/>
      <c r="L608" s="125"/>
      <c r="M608" s="125"/>
      <c r="N608" s="125"/>
      <c r="O608" s="125"/>
      <c r="P608" s="125"/>
      <c r="Q608" s="125"/>
      <c r="R608" s="125"/>
      <c r="S608" s="125"/>
      <c r="T608" s="125"/>
      <c r="U608" s="125"/>
      <c r="V608" s="125"/>
    </row>
    <row r="609" spans="1:22" ht="12">
      <c r="A609" s="125"/>
      <c r="B609" s="125"/>
      <c r="C609" s="125"/>
      <c r="D609" s="125"/>
      <c r="E609" s="125"/>
      <c r="F609" s="125"/>
      <c r="G609" s="125"/>
      <c r="H609" s="125"/>
      <c r="I609" s="125"/>
      <c r="J609" s="125"/>
      <c r="K609" s="125"/>
      <c r="L609" s="125"/>
      <c r="M609" s="125"/>
      <c r="N609" s="125"/>
      <c r="O609" s="125"/>
      <c r="P609" s="125"/>
      <c r="Q609" s="125"/>
      <c r="R609" s="125"/>
      <c r="S609" s="125"/>
      <c r="T609" s="125"/>
      <c r="U609" s="125"/>
      <c r="V609" s="125"/>
    </row>
    <row r="610" spans="1:22" ht="12">
      <c r="A610" s="125"/>
      <c r="B610" s="125"/>
      <c r="C610" s="125"/>
      <c r="D610" s="125"/>
      <c r="E610" s="125"/>
      <c r="F610" s="125"/>
      <c r="G610" s="125"/>
      <c r="H610" s="125"/>
      <c r="I610" s="125"/>
      <c r="J610" s="125"/>
      <c r="K610" s="125"/>
      <c r="L610" s="125"/>
      <c r="M610" s="125"/>
      <c r="N610" s="125"/>
      <c r="O610" s="125"/>
      <c r="P610" s="125"/>
      <c r="Q610" s="125"/>
      <c r="R610" s="125"/>
      <c r="S610" s="125"/>
      <c r="T610" s="125"/>
      <c r="U610" s="125"/>
      <c r="V610" s="125"/>
    </row>
    <row r="611" spans="1:22" ht="12">
      <c r="A611" s="125"/>
      <c r="B611" s="125"/>
      <c r="C611" s="125"/>
      <c r="D611" s="125"/>
      <c r="E611" s="125"/>
      <c r="F611" s="125"/>
      <c r="G611" s="125"/>
      <c r="H611" s="125"/>
      <c r="I611" s="125"/>
      <c r="J611" s="125"/>
      <c r="K611" s="125"/>
      <c r="L611" s="125"/>
      <c r="M611" s="125"/>
      <c r="N611" s="125"/>
      <c r="O611" s="125"/>
      <c r="P611" s="125"/>
      <c r="Q611" s="125"/>
      <c r="R611" s="125"/>
      <c r="S611" s="125"/>
      <c r="T611" s="125"/>
      <c r="U611" s="125"/>
      <c r="V611" s="125"/>
    </row>
    <row r="612" spans="1:22" ht="12">
      <c r="A612" s="125"/>
      <c r="B612" s="125"/>
      <c r="C612" s="125"/>
      <c r="D612" s="125"/>
      <c r="E612" s="125"/>
      <c r="F612" s="125"/>
      <c r="G612" s="125"/>
      <c r="H612" s="125"/>
      <c r="I612" s="125"/>
      <c r="J612" s="125"/>
      <c r="K612" s="125"/>
      <c r="L612" s="125"/>
      <c r="M612" s="125"/>
      <c r="N612" s="125"/>
      <c r="O612" s="125"/>
      <c r="P612" s="125"/>
      <c r="Q612" s="125"/>
      <c r="R612" s="125"/>
      <c r="S612" s="125"/>
      <c r="T612" s="125"/>
      <c r="U612" s="125"/>
      <c r="V612" s="125"/>
    </row>
    <row r="613" spans="1:22" ht="12">
      <c r="A613" s="125"/>
      <c r="B613" s="125"/>
      <c r="C613" s="125"/>
      <c r="D613" s="125"/>
      <c r="E613" s="125"/>
      <c r="F613" s="125"/>
      <c r="G613" s="125"/>
      <c r="H613" s="125"/>
      <c r="I613" s="125"/>
      <c r="J613" s="125"/>
      <c r="K613" s="125"/>
      <c r="L613" s="125"/>
      <c r="M613" s="125"/>
      <c r="N613" s="125"/>
      <c r="O613" s="125"/>
      <c r="P613" s="125"/>
      <c r="Q613" s="125"/>
      <c r="R613" s="125"/>
      <c r="S613" s="125"/>
      <c r="T613" s="125"/>
      <c r="U613" s="125"/>
      <c r="V613" s="125"/>
    </row>
    <row r="614" spans="1:22" ht="12">
      <c r="A614" s="125"/>
      <c r="B614" s="125"/>
      <c r="C614" s="125"/>
      <c r="D614" s="125"/>
      <c r="E614" s="125"/>
      <c r="F614" s="125"/>
      <c r="G614" s="125"/>
      <c r="H614" s="125"/>
      <c r="I614" s="125"/>
      <c r="J614" s="125"/>
      <c r="K614" s="125"/>
      <c r="L614" s="125"/>
      <c r="M614" s="125"/>
      <c r="N614" s="125"/>
      <c r="O614" s="125"/>
      <c r="P614" s="125"/>
      <c r="Q614" s="125"/>
      <c r="R614" s="125"/>
      <c r="S614" s="125"/>
      <c r="T614" s="125"/>
      <c r="U614" s="125"/>
      <c r="V614" s="125"/>
    </row>
    <row r="615" spans="1:22" ht="12">
      <c r="A615" s="125"/>
      <c r="B615" s="125"/>
      <c r="C615" s="125"/>
      <c r="D615" s="125"/>
      <c r="E615" s="125"/>
      <c r="F615" s="125"/>
      <c r="G615" s="125"/>
      <c r="H615" s="125"/>
      <c r="I615" s="125"/>
      <c r="J615" s="125"/>
      <c r="K615" s="125"/>
      <c r="L615" s="125"/>
      <c r="M615" s="125"/>
      <c r="N615" s="125"/>
      <c r="O615" s="125"/>
      <c r="P615" s="125"/>
      <c r="Q615" s="125"/>
      <c r="R615" s="125"/>
      <c r="S615" s="125"/>
      <c r="T615" s="125"/>
      <c r="U615" s="125"/>
      <c r="V615" s="125"/>
    </row>
    <row r="616" spans="1:22" ht="12">
      <c r="A616" s="125"/>
      <c r="B616" s="125"/>
      <c r="C616" s="125"/>
      <c r="D616" s="125"/>
      <c r="E616" s="125"/>
      <c r="F616" s="125"/>
      <c r="G616" s="125"/>
      <c r="H616" s="125"/>
      <c r="I616" s="125"/>
      <c r="J616" s="125"/>
      <c r="K616" s="125"/>
      <c r="L616" s="125"/>
      <c r="M616" s="125"/>
      <c r="N616" s="125"/>
      <c r="O616" s="125"/>
      <c r="P616" s="125"/>
      <c r="Q616" s="125"/>
      <c r="R616" s="125"/>
      <c r="S616" s="125"/>
      <c r="T616" s="125"/>
      <c r="U616" s="125"/>
      <c r="V616" s="125"/>
    </row>
    <row r="617" spans="1:22" ht="12">
      <c r="A617" s="125"/>
      <c r="B617" s="125"/>
      <c r="C617" s="125"/>
      <c r="D617" s="125"/>
      <c r="E617" s="125"/>
      <c r="F617" s="125"/>
      <c r="G617" s="125"/>
      <c r="H617" s="125"/>
      <c r="I617" s="125"/>
      <c r="J617" s="125"/>
      <c r="K617" s="125"/>
      <c r="L617" s="125"/>
      <c r="M617" s="125"/>
      <c r="N617" s="125"/>
      <c r="O617" s="125"/>
      <c r="P617" s="125"/>
      <c r="Q617" s="125"/>
      <c r="R617" s="125"/>
      <c r="S617" s="125"/>
      <c r="T617" s="125"/>
      <c r="U617" s="125"/>
      <c r="V617" s="125"/>
    </row>
    <row r="618" spans="1:22" ht="12">
      <c r="A618" s="125"/>
      <c r="B618" s="125"/>
      <c r="C618" s="125"/>
      <c r="D618" s="125"/>
      <c r="E618" s="125"/>
      <c r="F618" s="125"/>
      <c r="G618" s="125"/>
      <c r="H618" s="125"/>
      <c r="I618" s="125"/>
      <c r="J618" s="125"/>
      <c r="K618" s="125"/>
      <c r="L618" s="125"/>
      <c r="M618" s="125"/>
      <c r="N618" s="125"/>
      <c r="O618" s="125"/>
      <c r="P618" s="125"/>
      <c r="Q618" s="125"/>
      <c r="R618" s="125"/>
      <c r="S618" s="125"/>
      <c r="T618" s="125"/>
      <c r="U618" s="125"/>
      <c r="V618" s="125"/>
    </row>
    <row r="619" spans="1:22" ht="12">
      <c r="A619" s="125"/>
      <c r="B619" s="125"/>
      <c r="C619" s="125"/>
      <c r="D619" s="125"/>
      <c r="E619" s="125"/>
      <c r="F619" s="125"/>
      <c r="G619" s="125"/>
      <c r="H619" s="125"/>
      <c r="I619" s="125"/>
      <c r="J619" s="125"/>
      <c r="K619" s="125"/>
      <c r="L619" s="125"/>
      <c r="M619" s="125"/>
      <c r="N619" s="125"/>
      <c r="O619" s="125"/>
      <c r="P619" s="125"/>
      <c r="Q619" s="125"/>
      <c r="R619" s="125"/>
      <c r="S619" s="125"/>
      <c r="T619" s="125"/>
      <c r="U619" s="125"/>
      <c r="V619" s="125"/>
    </row>
    <row r="620" spans="1:22" ht="12">
      <c r="A620" s="125"/>
      <c r="B620" s="125"/>
      <c r="C620" s="125"/>
      <c r="D620" s="125"/>
      <c r="E620" s="125"/>
      <c r="F620" s="125"/>
      <c r="G620" s="125"/>
      <c r="H620" s="125"/>
      <c r="I620" s="125"/>
      <c r="J620" s="125"/>
      <c r="K620" s="125"/>
      <c r="L620" s="125"/>
      <c r="M620" s="125"/>
      <c r="N620" s="125"/>
      <c r="O620" s="125"/>
      <c r="P620" s="125"/>
      <c r="Q620" s="125"/>
      <c r="R620" s="125"/>
      <c r="S620" s="125"/>
      <c r="T620" s="125"/>
      <c r="U620" s="125"/>
      <c r="V620" s="125"/>
    </row>
    <row r="621" spans="1:22" ht="12">
      <c r="A621" s="125"/>
      <c r="B621" s="125"/>
      <c r="C621" s="125"/>
      <c r="D621" s="125"/>
      <c r="E621" s="125"/>
      <c r="F621" s="125"/>
      <c r="G621" s="125"/>
      <c r="H621" s="125"/>
      <c r="I621" s="125"/>
      <c r="J621" s="125"/>
      <c r="K621" s="125"/>
      <c r="L621" s="125"/>
      <c r="M621" s="125"/>
      <c r="N621" s="125"/>
      <c r="O621" s="125"/>
      <c r="P621" s="125"/>
      <c r="Q621" s="125"/>
      <c r="R621" s="125"/>
      <c r="S621" s="125"/>
      <c r="T621" s="125"/>
      <c r="U621" s="125"/>
      <c r="V621" s="125"/>
    </row>
    <row r="622" spans="1:22" ht="12">
      <c r="A622" s="125"/>
      <c r="B622" s="125"/>
      <c r="C622" s="125"/>
      <c r="D622" s="125"/>
      <c r="E622" s="125"/>
      <c r="F622" s="125"/>
      <c r="G622" s="125"/>
      <c r="H622" s="125"/>
      <c r="I622" s="125"/>
      <c r="J622" s="125"/>
      <c r="K622" s="125"/>
      <c r="L622" s="125"/>
      <c r="M622" s="125"/>
      <c r="N622" s="125"/>
      <c r="O622" s="125"/>
      <c r="P622" s="125"/>
      <c r="Q622" s="125"/>
      <c r="R622" s="125"/>
      <c r="S622" s="125"/>
      <c r="T622" s="125"/>
      <c r="U622" s="125"/>
      <c r="V622" s="125"/>
    </row>
    <row r="623" spans="1:22" ht="12">
      <c r="A623" s="125"/>
      <c r="B623" s="125"/>
      <c r="C623" s="125"/>
      <c r="D623" s="125"/>
      <c r="E623" s="125"/>
      <c r="F623" s="125"/>
      <c r="G623" s="125"/>
      <c r="H623" s="125"/>
      <c r="I623" s="125"/>
      <c r="J623" s="125"/>
      <c r="K623" s="125"/>
      <c r="L623" s="125"/>
      <c r="M623" s="125"/>
      <c r="N623" s="125"/>
      <c r="O623" s="125"/>
      <c r="P623" s="125"/>
      <c r="Q623" s="125"/>
      <c r="R623" s="125"/>
      <c r="S623" s="125"/>
      <c r="T623" s="125"/>
      <c r="U623" s="125"/>
      <c r="V623" s="125"/>
    </row>
    <row r="624" spans="1:22" ht="12">
      <c r="A624" s="125"/>
      <c r="B624" s="125"/>
      <c r="C624" s="125"/>
      <c r="D624" s="125"/>
      <c r="E624" s="125"/>
      <c r="F624" s="125"/>
      <c r="G624" s="125"/>
      <c r="H624" s="125"/>
      <c r="I624" s="125"/>
      <c r="J624" s="125"/>
      <c r="K624" s="125"/>
      <c r="L624" s="125"/>
      <c r="M624" s="125"/>
      <c r="N624" s="125"/>
      <c r="O624" s="125"/>
      <c r="P624" s="125"/>
      <c r="Q624" s="125"/>
      <c r="R624" s="125"/>
      <c r="S624" s="125"/>
      <c r="T624" s="125"/>
      <c r="U624" s="125"/>
      <c r="V624" s="125"/>
    </row>
    <row r="625" spans="1:22" ht="12">
      <c r="A625" s="125"/>
      <c r="B625" s="125"/>
      <c r="C625" s="125"/>
      <c r="D625" s="125"/>
      <c r="E625" s="125"/>
      <c r="F625" s="125"/>
      <c r="G625" s="125"/>
      <c r="H625" s="125"/>
      <c r="I625" s="125"/>
      <c r="J625" s="125"/>
      <c r="K625" s="125"/>
      <c r="L625" s="125"/>
      <c r="M625" s="125"/>
      <c r="N625" s="125"/>
      <c r="O625" s="125"/>
      <c r="P625" s="125"/>
      <c r="Q625" s="125"/>
      <c r="R625" s="125"/>
      <c r="S625" s="125"/>
      <c r="T625" s="125"/>
      <c r="U625" s="125"/>
      <c r="V625" s="125"/>
    </row>
    <row r="626" spans="1:22" ht="12">
      <c r="A626" s="125"/>
      <c r="B626" s="125"/>
      <c r="C626" s="125"/>
      <c r="D626" s="125"/>
      <c r="E626" s="125"/>
      <c r="F626" s="125"/>
      <c r="G626" s="125"/>
      <c r="H626" s="125"/>
      <c r="I626" s="125"/>
      <c r="J626" s="125"/>
      <c r="K626" s="125"/>
      <c r="L626" s="125"/>
      <c r="M626" s="125"/>
      <c r="N626" s="125"/>
      <c r="O626" s="125"/>
      <c r="P626" s="125"/>
      <c r="Q626" s="125"/>
      <c r="R626" s="125"/>
      <c r="S626" s="125"/>
      <c r="T626" s="125"/>
      <c r="U626" s="125"/>
      <c r="V626" s="125"/>
    </row>
    <row r="627" spans="1:22" ht="12">
      <c r="A627" s="125"/>
      <c r="B627" s="125"/>
      <c r="C627" s="125"/>
      <c r="D627" s="125"/>
      <c r="E627" s="125"/>
      <c r="F627" s="125"/>
      <c r="G627" s="125"/>
      <c r="H627" s="125"/>
      <c r="I627" s="125"/>
      <c r="J627" s="125"/>
      <c r="K627" s="125"/>
      <c r="L627" s="125"/>
      <c r="M627" s="125"/>
      <c r="N627" s="125"/>
      <c r="O627" s="125"/>
      <c r="P627" s="125"/>
      <c r="Q627" s="125"/>
      <c r="R627" s="125"/>
      <c r="S627" s="125"/>
      <c r="T627" s="125"/>
      <c r="U627" s="125"/>
      <c r="V627" s="125"/>
    </row>
    <row r="628" spans="1:22" ht="12">
      <c r="A628" s="125"/>
      <c r="B628" s="125"/>
      <c r="C628" s="125"/>
      <c r="D628" s="125"/>
      <c r="E628" s="125"/>
      <c r="F628" s="125"/>
      <c r="G628" s="125"/>
      <c r="H628" s="125"/>
      <c r="I628" s="125"/>
      <c r="J628" s="125"/>
      <c r="K628" s="125"/>
      <c r="L628" s="125"/>
      <c r="M628" s="125"/>
      <c r="N628" s="125"/>
      <c r="O628" s="125"/>
      <c r="P628" s="125"/>
      <c r="Q628" s="125"/>
      <c r="R628" s="125"/>
      <c r="S628" s="125"/>
      <c r="T628" s="125"/>
      <c r="U628" s="125"/>
      <c r="V628" s="125"/>
    </row>
    <row r="629" spans="1:22" ht="12">
      <c r="A629" s="125"/>
      <c r="B629" s="125"/>
      <c r="C629" s="125"/>
      <c r="D629" s="125"/>
      <c r="E629" s="125"/>
      <c r="F629" s="125"/>
      <c r="G629" s="125"/>
      <c r="H629" s="125"/>
      <c r="I629" s="125"/>
      <c r="J629" s="125"/>
      <c r="K629" s="125"/>
      <c r="L629" s="125"/>
      <c r="M629" s="125"/>
      <c r="N629" s="125"/>
      <c r="O629" s="125"/>
      <c r="P629" s="125"/>
      <c r="Q629" s="125"/>
      <c r="R629" s="125"/>
      <c r="S629" s="125"/>
      <c r="T629" s="125"/>
      <c r="U629" s="125"/>
      <c r="V629" s="125"/>
    </row>
    <row r="630" spans="1:22" ht="12">
      <c r="A630" s="125"/>
      <c r="B630" s="125"/>
      <c r="C630" s="125"/>
      <c r="D630" s="125"/>
      <c r="E630" s="125"/>
      <c r="F630" s="125"/>
      <c r="G630" s="125"/>
      <c r="H630" s="125"/>
      <c r="I630" s="125"/>
      <c r="J630" s="125"/>
      <c r="K630" s="125"/>
      <c r="L630" s="125"/>
      <c r="M630" s="125"/>
      <c r="N630" s="125"/>
      <c r="O630" s="125"/>
      <c r="P630" s="125"/>
      <c r="Q630" s="125"/>
      <c r="R630" s="125"/>
      <c r="S630" s="125"/>
      <c r="T630" s="125"/>
      <c r="U630" s="125"/>
      <c r="V630" s="125"/>
    </row>
    <row r="631" spans="1:22" ht="12">
      <c r="A631" s="125"/>
      <c r="B631" s="125"/>
      <c r="C631" s="125"/>
      <c r="D631" s="125"/>
      <c r="E631" s="125"/>
      <c r="F631" s="125"/>
      <c r="G631" s="125"/>
      <c r="H631" s="125"/>
      <c r="I631" s="125"/>
      <c r="J631" s="125"/>
      <c r="K631" s="125"/>
      <c r="L631" s="125"/>
      <c r="M631" s="125"/>
      <c r="N631" s="125"/>
      <c r="O631" s="125"/>
      <c r="P631" s="125"/>
      <c r="Q631" s="125"/>
      <c r="R631" s="125"/>
      <c r="S631" s="125"/>
      <c r="T631" s="125"/>
      <c r="U631" s="125"/>
      <c r="V631" s="125"/>
    </row>
    <row r="632" spans="1:22" ht="12">
      <c r="A632" s="125"/>
      <c r="B632" s="125"/>
      <c r="C632" s="125"/>
      <c r="D632" s="125"/>
      <c r="E632" s="125"/>
      <c r="F632" s="125"/>
      <c r="G632" s="125"/>
      <c r="H632" s="125"/>
      <c r="I632" s="125"/>
      <c r="J632" s="125"/>
      <c r="K632" s="125"/>
      <c r="L632" s="125"/>
      <c r="M632" s="125"/>
      <c r="N632" s="125"/>
      <c r="O632" s="125"/>
      <c r="P632" s="125"/>
      <c r="Q632" s="125"/>
      <c r="R632" s="125"/>
      <c r="S632" s="125"/>
      <c r="T632" s="125"/>
      <c r="U632" s="125"/>
      <c r="V632" s="125"/>
    </row>
    <row r="633" spans="1:22" ht="12">
      <c r="A633" s="125"/>
      <c r="B633" s="125"/>
      <c r="C633" s="125"/>
      <c r="D633" s="125"/>
      <c r="E633" s="125"/>
      <c r="F633" s="125"/>
      <c r="G633" s="125"/>
      <c r="H633" s="125"/>
      <c r="I633" s="125"/>
      <c r="J633" s="125"/>
      <c r="K633" s="125"/>
      <c r="L633" s="125"/>
      <c r="M633" s="125"/>
      <c r="N633" s="125"/>
      <c r="O633" s="125"/>
      <c r="P633" s="125"/>
      <c r="Q633" s="125"/>
      <c r="R633" s="125"/>
      <c r="S633" s="125"/>
      <c r="T633" s="125"/>
      <c r="U633" s="125"/>
      <c r="V633" s="125"/>
    </row>
    <row r="634" spans="1:22" ht="12">
      <c r="A634" s="125"/>
      <c r="B634" s="125"/>
      <c r="C634" s="125"/>
      <c r="D634" s="125"/>
      <c r="E634" s="125"/>
      <c r="F634" s="125"/>
      <c r="G634" s="125"/>
      <c r="H634" s="125"/>
      <c r="I634" s="125"/>
      <c r="J634" s="125"/>
      <c r="K634" s="125"/>
      <c r="L634" s="125"/>
      <c r="M634" s="125"/>
      <c r="N634" s="125"/>
      <c r="O634" s="125"/>
      <c r="P634" s="125"/>
      <c r="Q634" s="125"/>
      <c r="R634" s="125"/>
      <c r="S634" s="125"/>
      <c r="T634" s="125"/>
      <c r="U634" s="125"/>
      <c r="V634" s="125"/>
    </row>
    <row r="635" spans="1:22" ht="12">
      <c r="A635" s="125"/>
      <c r="B635" s="125"/>
      <c r="C635" s="125"/>
      <c r="D635" s="125"/>
      <c r="E635" s="125"/>
      <c r="F635" s="125"/>
      <c r="G635" s="125"/>
      <c r="H635" s="125"/>
      <c r="I635" s="125"/>
      <c r="J635" s="125"/>
      <c r="K635" s="125"/>
      <c r="L635" s="125"/>
      <c r="M635" s="125"/>
      <c r="N635" s="125"/>
      <c r="O635" s="125"/>
      <c r="P635" s="125"/>
      <c r="Q635" s="125"/>
      <c r="R635" s="125"/>
      <c r="S635" s="125"/>
      <c r="T635" s="125"/>
      <c r="U635" s="125"/>
      <c r="V635" s="125"/>
    </row>
    <row r="636" spans="1:22" ht="12">
      <c r="A636" s="125"/>
      <c r="B636" s="125"/>
      <c r="C636" s="125"/>
      <c r="D636" s="125"/>
      <c r="E636" s="125"/>
      <c r="F636" s="125"/>
      <c r="G636" s="125"/>
      <c r="H636" s="125"/>
      <c r="I636" s="125"/>
      <c r="J636" s="125"/>
      <c r="K636" s="125"/>
      <c r="L636" s="125"/>
      <c r="M636" s="125"/>
      <c r="N636" s="125"/>
      <c r="O636" s="125"/>
      <c r="P636" s="125"/>
      <c r="Q636" s="125"/>
      <c r="R636" s="125"/>
      <c r="S636" s="125"/>
      <c r="T636" s="125"/>
      <c r="U636" s="125"/>
      <c r="V636" s="125"/>
    </row>
    <row r="637" spans="1:22" ht="12">
      <c r="A637" s="125"/>
      <c r="B637" s="125"/>
      <c r="C637" s="125"/>
      <c r="D637" s="125"/>
      <c r="E637" s="125"/>
      <c r="F637" s="125"/>
      <c r="G637" s="125"/>
      <c r="H637" s="125"/>
      <c r="I637" s="125"/>
      <c r="J637" s="125"/>
      <c r="K637" s="125"/>
      <c r="L637" s="125"/>
      <c r="M637" s="125"/>
      <c r="N637" s="125"/>
      <c r="O637" s="125"/>
      <c r="P637" s="125"/>
      <c r="Q637" s="125"/>
      <c r="R637" s="125"/>
      <c r="S637" s="125"/>
      <c r="T637" s="125"/>
      <c r="U637" s="125"/>
      <c r="V637" s="125"/>
    </row>
    <row r="638" spans="1:22" ht="12">
      <c r="A638" s="125"/>
      <c r="B638" s="125"/>
      <c r="C638" s="125"/>
      <c r="D638" s="125"/>
      <c r="E638" s="125"/>
      <c r="F638" s="125"/>
      <c r="G638" s="125"/>
      <c r="H638" s="125"/>
      <c r="I638" s="125"/>
      <c r="J638" s="125"/>
      <c r="K638" s="125"/>
      <c r="L638" s="125"/>
      <c r="M638" s="125"/>
      <c r="N638" s="125"/>
      <c r="O638" s="125"/>
      <c r="P638" s="125"/>
      <c r="Q638" s="125"/>
      <c r="R638" s="125"/>
      <c r="S638" s="125"/>
      <c r="T638" s="125"/>
      <c r="U638" s="125"/>
      <c r="V638" s="125"/>
    </row>
    <row r="639" spans="1:22" ht="12">
      <c r="A639" s="125"/>
      <c r="B639" s="125"/>
      <c r="C639" s="125"/>
      <c r="D639" s="125"/>
      <c r="E639" s="125"/>
      <c r="F639" s="125"/>
      <c r="G639" s="125"/>
      <c r="H639" s="125"/>
      <c r="I639" s="125"/>
      <c r="J639" s="125"/>
      <c r="K639" s="125"/>
      <c r="L639" s="125"/>
      <c r="M639" s="125"/>
      <c r="N639" s="125"/>
      <c r="O639" s="125"/>
      <c r="P639" s="125"/>
      <c r="Q639" s="125"/>
      <c r="R639" s="125"/>
      <c r="S639" s="125"/>
      <c r="T639" s="125"/>
      <c r="U639" s="125"/>
      <c r="V639" s="125"/>
    </row>
    <row r="640" spans="1:22" ht="12">
      <c r="A640" s="125"/>
      <c r="B640" s="125"/>
      <c r="C640" s="125"/>
      <c r="D640" s="125"/>
      <c r="E640" s="125"/>
      <c r="F640" s="125"/>
      <c r="G640" s="125"/>
      <c r="H640" s="125"/>
      <c r="I640" s="125"/>
      <c r="J640" s="125"/>
      <c r="K640" s="125"/>
      <c r="L640" s="125"/>
      <c r="M640" s="125"/>
      <c r="N640" s="125"/>
      <c r="O640" s="125"/>
      <c r="P640" s="125"/>
      <c r="Q640" s="125"/>
      <c r="R640" s="125"/>
      <c r="S640" s="125"/>
      <c r="T640" s="125"/>
      <c r="U640" s="125"/>
      <c r="V640" s="125"/>
    </row>
    <row r="641" spans="1:22" ht="12">
      <c r="A641" s="125"/>
      <c r="B641" s="125"/>
      <c r="C641" s="125"/>
      <c r="D641" s="125"/>
      <c r="E641" s="125"/>
      <c r="F641" s="125"/>
      <c r="G641" s="125"/>
      <c r="H641" s="125"/>
      <c r="I641" s="125"/>
      <c r="J641" s="125"/>
      <c r="K641" s="125"/>
      <c r="L641" s="125"/>
      <c r="M641" s="125"/>
      <c r="N641" s="125"/>
      <c r="O641" s="125"/>
      <c r="P641" s="125"/>
      <c r="Q641" s="125"/>
      <c r="R641" s="125"/>
      <c r="S641" s="125"/>
      <c r="T641" s="125"/>
      <c r="U641" s="125"/>
      <c r="V641" s="125"/>
    </row>
    <row r="642" spans="1:22" ht="12">
      <c r="A642" s="125"/>
      <c r="B642" s="125"/>
      <c r="C642" s="125"/>
      <c r="D642" s="125"/>
      <c r="E642" s="125"/>
      <c r="F642" s="125"/>
      <c r="G642" s="125"/>
      <c r="H642" s="125"/>
      <c r="I642" s="125"/>
      <c r="J642" s="125"/>
      <c r="K642" s="125"/>
      <c r="L642" s="125"/>
      <c r="M642" s="125"/>
      <c r="N642" s="125"/>
      <c r="O642" s="125"/>
      <c r="P642" s="125"/>
      <c r="Q642" s="125"/>
      <c r="R642" s="125"/>
      <c r="S642" s="125"/>
      <c r="T642" s="125"/>
      <c r="U642" s="125"/>
      <c r="V642" s="125"/>
    </row>
    <row r="643" spans="1:22" ht="12">
      <c r="A643" s="125"/>
      <c r="B643" s="125"/>
      <c r="C643" s="125"/>
      <c r="D643" s="125"/>
      <c r="E643" s="125"/>
      <c r="F643" s="125"/>
      <c r="G643" s="125"/>
      <c r="H643" s="125"/>
      <c r="I643" s="125"/>
      <c r="J643" s="125"/>
      <c r="K643" s="125"/>
      <c r="L643" s="125"/>
      <c r="M643" s="125"/>
      <c r="N643" s="125"/>
      <c r="O643" s="125"/>
      <c r="P643" s="125"/>
      <c r="Q643" s="125"/>
      <c r="R643" s="125"/>
      <c r="S643" s="125"/>
      <c r="T643" s="125"/>
      <c r="U643" s="125"/>
      <c r="V643" s="125"/>
    </row>
    <row r="644" spans="1:22" ht="12">
      <c r="A644" s="125"/>
      <c r="B644" s="125"/>
      <c r="C644" s="125"/>
      <c r="D644" s="125"/>
      <c r="E644" s="125"/>
      <c r="F644" s="125"/>
      <c r="G644" s="125"/>
      <c r="H644" s="125"/>
      <c r="I644" s="125"/>
      <c r="J644" s="125"/>
      <c r="K644" s="125"/>
      <c r="L644" s="125"/>
      <c r="M644" s="125"/>
      <c r="N644" s="125"/>
      <c r="O644" s="125"/>
      <c r="P644" s="125"/>
      <c r="Q644" s="125"/>
      <c r="R644" s="125"/>
      <c r="S644" s="125"/>
      <c r="T644" s="125"/>
      <c r="U644" s="125"/>
      <c r="V644" s="125"/>
    </row>
    <row r="645" spans="1:22" ht="12">
      <c r="A645" s="125"/>
      <c r="B645" s="125"/>
      <c r="C645" s="125"/>
      <c r="D645" s="125"/>
      <c r="E645" s="125"/>
      <c r="F645" s="125"/>
      <c r="G645" s="125"/>
      <c r="H645" s="125"/>
      <c r="I645" s="125"/>
      <c r="J645" s="125"/>
      <c r="K645" s="125"/>
      <c r="L645" s="125"/>
      <c r="M645" s="125"/>
      <c r="N645" s="125"/>
      <c r="O645" s="125"/>
      <c r="P645" s="125"/>
      <c r="Q645" s="125"/>
      <c r="R645" s="125"/>
      <c r="S645" s="125"/>
      <c r="T645" s="125"/>
      <c r="U645" s="125"/>
      <c r="V645" s="125"/>
    </row>
    <row r="646" spans="1:22" ht="12">
      <c r="A646" s="125"/>
      <c r="B646" s="125"/>
      <c r="C646" s="125"/>
      <c r="D646" s="125"/>
      <c r="E646" s="125"/>
      <c r="F646" s="125"/>
      <c r="G646" s="125"/>
      <c r="H646" s="125"/>
      <c r="I646" s="125"/>
      <c r="J646" s="125"/>
      <c r="K646" s="125"/>
      <c r="L646" s="125"/>
      <c r="M646" s="125"/>
      <c r="N646" s="125"/>
      <c r="O646" s="125"/>
      <c r="P646" s="125"/>
      <c r="Q646" s="125"/>
      <c r="R646" s="125"/>
      <c r="S646" s="125"/>
      <c r="T646" s="125"/>
      <c r="U646" s="125"/>
      <c r="V646" s="125"/>
    </row>
    <row r="647" spans="1:22" ht="12">
      <c r="A647" s="125"/>
      <c r="B647" s="125"/>
      <c r="C647" s="125"/>
      <c r="D647" s="125"/>
      <c r="E647" s="125"/>
      <c r="F647" s="125"/>
      <c r="G647" s="125"/>
      <c r="H647" s="125"/>
      <c r="I647" s="125"/>
      <c r="J647" s="125"/>
      <c r="K647" s="125"/>
      <c r="L647" s="125"/>
      <c r="M647" s="125"/>
      <c r="N647" s="125"/>
      <c r="O647" s="125"/>
      <c r="P647" s="125"/>
      <c r="Q647" s="125"/>
      <c r="R647" s="125"/>
      <c r="S647" s="125"/>
      <c r="T647" s="125"/>
      <c r="U647" s="125"/>
      <c r="V647" s="125"/>
    </row>
    <row r="648" spans="1:22" ht="12">
      <c r="A648" s="125"/>
      <c r="B648" s="125"/>
      <c r="C648" s="125"/>
      <c r="D648" s="125"/>
      <c r="E648" s="125"/>
      <c r="F648" s="125"/>
      <c r="G648" s="125"/>
      <c r="H648" s="125"/>
      <c r="I648" s="125"/>
      <c r="J648" s="125"/>
      <c r="K648" s="125"/>
      <c r="L648" s="125"/>
      <c r="M648" s="125"/>
      <c r="N648" s="125"/>
      <c r="O648" s="125"/>
      <c r="P648" s="125"/>
      <c r="Q648" s="125"/>
      <c r="R648" s="125"/>
      <c r="S648" s="125"/>
      <c r="T648" s="125"/>
      <c r="U648" s="125"/>
      <c r="V648" s="125"/>
    </row>
    <row r="649" spans="1:22" ht="12">
      <c r="A649" s="125"/>
      <c r="B649" s="125"/>
      <c r="C649" s="125"/>
      <c r="D649" s="125"/>
      <c r="E649" s="125"/>
      <c r="F649" s="125"/>
      <c r="G649" s="125"/>
      <c r="H649" s="125"/>
      <c r="I649" s="125"/>
      <c r="J649" s="125"/>
      <c r="K649" s="125"/>
      <c r="L649" s="125"/>
      <c r="M649" s="125"/>
      <c r="N649" s="125"/>
      <c r="O649" s="125"/>
      <c r="P649" s="125"/>
      <c r="Q649" s="125"/>
      <c r="R649" s="125"/>
      <c r="S649" s="125"/>
      <c r="T649" s="125"/>
      <c r="U649" s="125"/>
      <c r="V649" s="125"/>
    </row>
    <row r="650" spans="1:22" ht="12">
      <c r="A650" s="125"/>
      <c r="B650" s="125"/>
      <c r="C650" s="125"/>
      <c r="D650" s="125"/>
      <c r="E650" s="125"/>
      <c r="F650" s="125"/>
      <c r="G650" s="125"/>
      <c r="H650" s="125"/>
      <c r="I650" s="125"/>
      <c r="J650" s="125"/>
      <c r="K650" s="125"/>
      <c r="L650" s="125"/>
      <c r="M650" s="125"/>
      <c r="N650" s="125"/>
      <c r="O650" s="125"/>
      <c r="P650" s="125"/>
      <c r="Q650" s="125"/>
      <c r="R650" s="125"/>
      <c r="S650" s="125"/>
      <c r="T650" s="125"/>
      <c r="U650" s="125"/>
      <c r="V650" s="125"/>
    </row>
    <row r="651" spans="1:22" ht="12">
      <c r="A651" s="125"/>
      <c r="B651" s="125"/>
      <c r="C651" s="125"/>
      <c r="D651" s="125"/>
      <c r="E651" s="125"/>
      <c r="F651" s="125"/>
      <c r="G651" s="125"/>
      <c r="H651" s="125"/>
      <c r="I651" s="125"/>
      <c r="J651" s="125"/>
      <c r="K651" s="125"/>
      <c r="L651" s="125"/>
      <c r="M651" s="125"/>
      <c r="N651" s="125"/>
      <c r="O651" s="125"/>
      <c r="P651" s="125"/>
      <c r="Q651" s="125"/>
      <c r="R651" s="125"/>
      <c r="S651" s="125"/>
      <c r="T651" s="125"/>
      <c r="U651" s="125"/>
      <c r="V651" s="125"/>
    </row>
    <row r="652" spans="1:22" ht="12">
      <c r="A652" s="125"/>
      <c r="B652" s="125"/>
      <c r="C652" s="125"/>
      <c r="D652" s="125"/>
      <c r="E652" s="125"/>
      <c r="F652" s="125"/>
      <c r="G652" s="125"/>
      <c r="H652" s="125"/>
      <c r="I652" s="125"/>
      <c r="J652" s="125"/>
      <c r="K652" s="125"/>
      <c r="L652" s="125"/>
      <c r="M652" s="125"/>
      <c r="N652" s="125"/>
      <c r="O652" s="125"/>
      <c r="P652" s="125"/>
      <c r="Q652" s="125"/>
      <c r="R652" s="125"/>
      <c r="S652" s="125"/>
      <c r="T652" s="125"/>
      <c r="U652" s="125"/>
      <c r="V652" s="125"/>
    </row>
    <row r="653" spans="1:22" ht="12">
      <c r="A653" s="125"/>
      <c r="B653" s="125"/>
      <c r="C653" s="125"/>
      <c r="D653" s="125"/>
      <c r="E653" s="125"/>
      <c r="F653" s="125"/>
      <c r="G653" s="125"/>
      <c r="H653" s="125"/>
      <c r="I653" s="125"/>
      <c r="J653" s="125"/>
      <c r="K653" s="125"/>
      <c r="L653" s="125"/>
      <c r="M653" s="125"/>
      <c r="N653" s="125"/>
      <c r="O653" s="125"/>
      <c r="P653" s="125"/>
      <c r="Q653" s="125"/>
      <c r="R653" s="125"/>
      <c r="S653" s="125"/>
      <c r="T653" s="125"/>
      <c r="U653" s="125"/>
      <c r="V653" s="125"/>
    </row>
    <row r="654" spans="1:22" ht="12">
      <c r="A654" s="125"/>
      <c r="B654" s="125"/>
      <c r="C654" s="125"/>
      <c r="D654" s="125"/>
      <c r="E654" s="125"/>
      <c r="F654" s="125"/>
      <c r="G654" s="125"/>
      <c r="H654" s="125"/>
      <c r="I654" s="125"/>
      <c r="J654" s="125"/>
      <c r="K654" s="125"/>
      <c r="L654" s="125"/>
      <c r="M654" s="125"/>
      <c r="N654" s="125"/>
      <c r="O654" s="125"/>
      <c r="P654" s="125"/>
      <c r="Q654" s="125"/>
      <c r="R654" s="125"/>
      <c r="S654" s="125"/>
      <c r="T654" s="125"/>
      <c r="U654" s="125"/>
      <c r="V654" s="125"/>
    </row>
    <row r="655" spans="1:22" ht="12">
      <c r="A655" s="125"/>
      <c r="B655" s="125"/>
      <c r="C655" s="125"/>
      <c r="D655" s="125"/>
      <c r="E655" s="125"/>
      <c r="F655" s="125"/>
      <c r="G655" s="125"/>
      <c r="H655" s="125"/>
      <c r="I655" s="125"/>
      <c r="J655" s="125"/>
      <c r="K655" s="125"/>
      <c r="L655" s="125"/>
      <c r="M655" s="125"/>
      <c r="N655" s="125"/>
      <c r="O655" s="125"/>
      <c r="P655" s="125"/>
      <c r="Q655" s="125"/>
      <c r="R655" s="125"/>
      <c r="S655" s="125"/>
      <c r="T655" s="125"/>
      <c r="U655" s="125"/>
      <c r="V655" s="125"/>
    </row>
    <row r="656" spans="1:22" ht="12">
      <c r="A656" s="125"/>
      <c r="B656" s="125"/>
      <c r="C656" s="125"/>
      <c r="D656" s="125"/>
      <c r="E656" s="125"/>
      <c r="F656" s="125"/>
      <c r="G656" s="125"/>
      <c r="H656" s="125"/>
      <c r="I656" s="125"/>
      <c r="J656" s="125"/>
      <c r="K656" s="125"/>
      <c r="L656" s="125"/>
      <c r="M656" s="125"/>
      <c r="N656" s="125"/>
      <c r="O656" s="125"/>
      <c r="P656" s="125"/>
      <c r="Q656" s="125"/>
      <c r="R656" s="125"/>
      <c r="S656" s="125"/>
      <c r="T656" s="125"/>
      <c r="U656" s="125"/>
      <c r="V656" s="125"/>
    </row>
    <row r="657" spans="1:22" ht="12">
      <c r="A657" s="125"/>
      <c r="B657" s="125"/>
      <c r="C657" s="125"/>
      <c r="D657" s="125"/>
      <c r="E657" s="125"/>
      <c r="F657" s="125"/>
      <c r="G657" s="125"/>
      <c r="H657" s="125"/>
      <c r="I657" s="125"/>
      <c r="J657" s="125"/>
      <c r="K657" s="125"/>
      <c r="L657" s="125"/>
      <c r="M657" s="125"/>
      <c r="N657" s="125"/>
      <c r="O657" s="125"/>
      <c r="P657" s="125"/>
      <c r="Q657" s="125"/>
      <c r="R657" s="125"/>
      <c r="S657" s="125"/>
      <c r="T657" s="125"/>
      <c r="U657" s="125"/>
      <c r="V657" s="125"/>
    </row>
    <row r="658" spans="1:22" ht="12">
      <c r="A658" s="125"/>
      <c r="B658" s="125"/>
      <c r="C658" s="125"/>
      <c r="D658" s="125"/>
      <c r="E658" s="125"/>
      <c r="F658" s="125"/>
      <c r="G658" s="125"/>
      <c r="H658" s="125"/>
      <c r="I658" s="125"/>
      <c r="J658" s="125"/>
      <c r="K658" s="125"/>
      <c r="L658" s="125"/>
      <c r="M658" s="125"/>
      <c r="N658" s="125"/>
      <c r="O658" s="125"/>
      <c r="P658" s="125"/>
      <c r="Q658" s="125"/>
      <c r="R658" s="125"/>
      <c r="S658" s="125"/>
      <c r="T658" s="125"/>
      <c r="U658" s="125"/>
      <c r="V658" s="125"/>
    </row>
    <row r="659" spans="1:22" ht="12">
      <c r="A659" s="125"/>
      <c r="B659" s="125"/>
      <c r="C659" s="125"/>
      <c r="D659" s="125"/>
      <c r="E659" s="125"/>
      <c r="F659" s="125"/>
      <c r="G659" s="125"/>
      <c r="H659" s="125"/>
      <c r="I659" s="125"/>
      <c r="J659" s="125"/>
      <c r="K659" s="125"/>
      <c r="L659" s="125"/>
      <c r="M659" s="125"/>
      <c r="N659" s="125"/>
      <c r="O659" s="125"/>
      <c r="P659" s="125"/>
      <c r="Q659" s="125"/>
      <c r="R659" s="125"/>
      <c r="S659" s="125"/>
      <c r="T659" s="125"/>
      <c r="U659" s="125"/>
      <c r="V659" s="125"/>
    </row>
    <row r="660" spans="1:22" ht="12">
      <c r="A660" s="125"/>
      <c r="B660" s="125"/>
      <c r="C660" s="125"/>
      <c r="D660" s="125"/>
      <c r="E660" s="125"/>
      <c r="F660" s="125"/>
      <c r="G660" s="125"/>
      <c r="H660" s="125"/>
      <c r="I660" s="125"/>
      <c r="J660" s="125"/>
      <c r="K660" s="125"/>
      <c r="L660" s="125"/>
      <c r="M660" s="125"/>
      <c r="N660" s="125"/>
      <c r="O660" s="125"/>
      <c r="P660" s="125"/>
      <c r="Q660" s="125"/>
      <c r="R660" s="125"/>
      <c r="S660" s="125"/>
      <c r="T660" s="125"/>
      <c r="U660" s="125"/>
      <c r="V660" s="125"/>
    </row>
    <row r="661" spans="1:22" ht="12">
      <c r="A661" s="125"/>
      <c r="B661" s="125"/>
      <c r="C661" s="125"/>
      <c r="D661" s="125"/>
      <c r="E661" s="125"/>
      <c r="F661" s="125"/>
      <c r="G661" s="125"/>
      <c r="H661" s="125"/>
      <c r="I661" s="125"/>
      <c r="J661" s="125"/>
      <c r="K661" s="125"/>
      <c r="L661" s="125"/>
      <c r="M661" s="125"/>
      <c r="N661" s="125"/>
      <c r="O661" s="125"/>
      <c r="P661" s="125"/>
      <c r="Q661" s="125"/>
      <c r="R661" s="125"/>
      <c r="S661" s="125"/>
      <c r="T661" s="125"/>
      <c r="U661" s="125"/>
      <c r="V661" s="125"/>
    </row>
    <row r="662" spans="1:22" ht="12">
      <c r="A662" s="125"/>
      <c r="B662" s="125"/>
      <c r="C662" s="125"/>
      <c r="D662" s="125"/>
      <c r="E662" s="125"/>
      <c r="F662" s="125"/>
      <c r="G662" s="125"/>
      <c r="H662" s="125"/>
      <c r="I662" s="125"/>
      <c r="J662" s="125"/>
      <c r="K662" s="125"/>
      <c r="L662" s="125"/>
      <c r="M662" s="125"/>
      <c r="N662" s="125"/>
      <c r="O662" s="125"/>
      <c r="P662" s="125"/>
      <c r="Q662" s="125"/>
      <c r="R662" s="125"/>
      <c r="S662" s="125"/>
      <c r="T662" s="125"/>
      <c r="U662" s="125"/>
      <c r="V662" s="125"/>
    </row>
    <row r="663" spans="1:22" ht="12">
      <c r="A663" s="125"/>
      <c r="B663" s="125"/>
      <c r="C663" s="125"/>
      <c r="D663" s="125"/>
      <c r="E663" s="125"/>
      <c r="F663" s="125"/>
      <c r="G663" s="125"/>
      <c r="H663" s="125"/>
      <c r="I663" s="125"/>
      <c r="J663" s="125"/>
      <c r="K663" s="125"/>
      <c r="L663" s="125"/>
      <c r="M663" s="125"/>
      <c r="N663" s="125"/>
      <c r="O663" s="125"/>
      <c r="P663" s="125"/>
      <c r="Q663" s="125"/>
      <c r="R663" s="125"/>
      <c r="S663" s="125"/>
      <c r="T663" s="125"/>
      <c r="U663" s="125"/>
      <c r="V663" s="125"/>
    </row>
    <row r="664" spans="1:22" ht="12">
      <c r="A664" s="125"/>
      <c r="B664" s="125"/>
      <c r="C664" s="125"/>
      <c r="D664" s="125"/>
      <c r="E664" s="125"/>
      <c r="F664" s="125"/>
      <c r="G664" s="125"/>
      <c r="H664" s="125"/>
      <c r="I664" s="125"/>
      <c r="J664" s="125"/>
      <c r="K664" s="125"/>
      <c r="L664" s="125"/>
      <c r="M664" s="125"/>
      <c r="N664" s="125"/>
      <c r="O664" s="125"/>
      <c r="P664" s="125"/>
      <c r="Q664" s="125"/>
      <c r="R664" s="125"/>
      <c r="S664" s="125"/>
      <c r="T664" s="125"/>
      <c r="U664" s="125"/>
      <c r="V664" s="125"/>
    </row>
    <row r="665" spans="1:22" ht="12">
      <c r="A665" s="125"/>
      <c r="B665" s="125"/>
      <c r="C665" s="125"/>
      <c r="D665" s="125"/>
      <c r="E665" s="125"/>
      <c r="F665" s="125"/>
      <c r="G665" s="125"/>
      <c r="H665" s="125"/>
      <c r="I665" s="125"/>
      <c r="J665" s="125"/>
      <c r="K665" s="125"/>
      <c r="L665" s="125"/>
      <c r="M665" s="125"/>
      <c r="N665" s="125"/>
      <c r="O665" s="125"/>
      <c r="P665" s="125"/>
      <c r="Q665" s="125"/>
      <c r="R665" s="125"/>
      <c r="S665" s="125"/>
      <c r="T665" s="125"/>
      <c r="U665" s="125"/>
      <c r="V665" s="125"/>
    </row>
    <row r="666" spans="1:22" ht="12">
      <c r="A666" s="125"/>
      <c r="B666" s="125"/>
      <c r="C666" s="125"/>
      <c r="D666" s="125"/>
      <c r="E666" s="125"/>
      <c r="F666" s="125"/>
      <c r="G666" s="125"/>
      <c r="H666" s="125"/>
      <c r="I666" s="125"/>
      <c r="J666" s="125"/>
      <c r="K666" s="125"/>
      <c r="L666" s="125"/>
      <c r="M666" s="125"/>
      <c r="N666" s="125"/>
      <c r="O666" s="125"/>
      <c r="P666" s="125"/>
      <c r="Q666" s="125"/>
      <c r="R666" s="125"/>
      <c r="S666" s="125"/>
      <c r="T666" s="125"/>
      <c r="U666" s="125"/>
      <c r="V666" s="125"/>
    </row>
    <row r="667" spans="1:22" ht="12">
      <c r="A667" s="125"/>
      <c r="B667" s="125"/>
      <c r="C667" s="125"/>
      <c r="D667" s="125"/>
      <c r="E667" s="125"/>
      <c r="F667" s="125"/>
      <c r="G667" s="125"/>
      <c r="H667" s="125"/>
      <c r="I667" s="125"/>
      <c r="J667" s="125"/>
      <c r="K667" s="125"/>
      <c r="L667" s="125"/>
      <c r="M667" s="125"/>
      <c r="N667" s="125"/>
      <c r="O667" s="125"/>
      <c r="P667" s="125"/>
      <c r="Q667" s="125"/>
      <c r="R667" s="125"/>
      <c r="S667" s="125"/>
      <c r="T667" s="125"/>
      <c r="U667" s="125"/>
      <c r="V667" s="125"/>
    </row>
    <row r="668" spans="1:22" ht="12">
      <c r="A668" s="125"/>
      <c r="B668" s="125"/>
      <c r="C668" s="125"/>
      <c r="D668" s="125"/>
      <c r="E668" s="125"/>
      <c r="F668" s="125"/>
      <c r="G668" s="125"/>
      <c r="H668" s="125"/>
      <c r="I668" s="125"/>
      <c r="J668" s="125"/>
      <c r="K668" s="125"/>
      <c r="L668" s="125"/>
      <c r="M668" s="125"/>
      <c r="N668" s="125"/>
      <c r="O668" s="125"/>
      <c r="P668" s="125"/>
      <c r="Q668" s="125"/>
      <c r="R668" s="125"/>
      <c r="S668" s="125"/>
      <c r="T668" s="125"/>
      <c r="U668" s="125"/>
      <c r="V668" s="125"/>
    </row>
    <row r="669" spans="1:22" ht="12">
      <c r="A669" s="125"/>
      <c r="B669" s="125"/>
      <c r="C669" s="125"/>
      <c r="D669" s="125"/>
      <c r="E669" s="125"/>
      <c r="F669" s="125"/>
      <c r="G669" s="125"/>
      <c r="H669" s="125"/>
      <c r="I669" s="125"/>
      <c r="J669" s="125"/>
      <c r="K669" s="125"/>
      <c r="L669" s="125"/>
      <c r="M669" s="125"/>
      <c r="N669" s="125"/>
      <c r="O669" s="125"/>
      <c r="P669" s="125"/>
      <c r="Q669" s="125"/>
      <c r="R669" s="125"/>
      <c r="S669" s="125"/>
      <c r="T669" s="125"/>
      <c r="U669" s="125"/>
      <c r="V669" s="125"/>
    </row>
    <row r="670" spans="1:22" ht="12">
      <c r="A670" s="125"/>
      <c r="B670" s="125"/>
      <c r="C670" s="125"/>
      <c r="D670" s="125"/>
      <c r="E670" s="125"/>
      <c r="F670" s="125"/>
      <c r="G670" s="125"/>
      <c r="H670" s="125"/>
      <c r="I670" s="125"/>
      <c r="J670" s="125"/>
      <c r="K670" s="125"/>
      <c r="L670" s="125"/>
      <c r="M670" s="125"/>
      <c r="N670" s="125"/>
      <c r="O670" s="125"/>
      <c r="P670" s="125"/>
      <c r="Q670" s="125"/>
      <c r="R670" s="125"/>
      <c r="S670" s="125"/>
      <c r="T670" s="125"/>
      <c r="U670" s="125"/>
      <c r="V670" s="125"/>
    </row>
    <row r="671" spans="1:22" ht="12">
      <c r="A671" s="125"/>
      <c r="B671" s="125"/>
      <c r="C671" s="125"/>
      <c r="D671" s="125"/>
      <c r="E671" s="125"/>
      <c r="F671" s="125"/>
      <c r="G671" s="125"/>
      <c r="H671" s="125"/>
      <c r="I671" s="125"/>
      <c r="J671" s="125"/>
      <c r="K671" s="125"/>
      <c r="L671" s="125"/>
      <c r="M671" s="125"/>
      <c r="N671" s="125"/>
      <c r="O671" s="125"/>
      <c r="P671" s="125"/>
      <c r="Q671" s="125"/>
      <c r="R671" s="125"/>
      <c r="S671" s="125"/>
      <c r="T671" s="125"/>
      <c r="U671" s="125"/>
      <c r="V671" s="125"/>
    </row>
    <row r="672" spans="1:22" ht="12">
      <c r="A672" s="125"/>
      <c r="B672" s="125"/>
      <c r="C672" s="125"/>
      <c r="D672" s="125"/>
      <c r="E672" s="125"/>
      <c r="F672" s="125"/>
      <c r="G672" s="125"/>
      <c r="H672" s="125"/>
      <c r="I672" s="125"/>
      <c r="J672" s="125"/>
      <c r="K672" s="125"/>
      <c r="L672" s="125"/>
      <c r="M672" s="125"/>
      <c r="N672" s="125"/>
      <c r="O672" s="125"/>
      <c r="P672" s="125"/>
      <c r="Q672" s="125"/>
      <c r="R672" s="125"/>
      <c r="S672" s="125"/>
      <c r="T672" s="125"/>
      <c r="U672" s="125"/>
      <c r="V672" s="125"/>
    </row>
    <row r="673" spans="1:22" ht="12">
      <c r="A673" s="125"/>
      <c r="B673" s="125"/>
      <c r="C673" s="125"/>
      <c r="D673" s="125"/>
      <c r="E673" s="125"/>
      <c r="F673" s="125"/>
      <c r="G673" s="125"/>
      <c r="H673" s="125"/>
      <c r="I673" s="125"/>
      <c r="J673" s="125"/>
      <c r="K673" s="125"/>
      <c r="L673" s="125"/>
      <c r="M673" s="125"/>
      <c r="N673" s="125"/>
      <c r="O673" s="125"/>
      <c r="P673" s="125"/>
      <c r="Q673" s="125"/>
      <c r="R673" s="125"/>
      <c r="S673" s="125"/>
      <c r="T673" s="125"/>
      <c r="U673" s="125"/>
      <c r="V673" s="125"/>
    </row>
    <row r="674" spans="1:22" ht="12">
      <c r="A674" s="125"/>
      <c r="B674" s="125"/>
      <c r="C674" s="125"/>
      <c r="D674" s="125"/>
      <c r="E674" s="125"/>
      <c r="F674" s="125"/>
      <c r="G674" s="125"/>
      <c r="H674" s="125"/>
      <c r="I674" s="125"/>
      <c r="J674" s="125"/>
      <c r="K674" s="125"/>
      <c r="L674" s="125"/>
      <c r="M674" s="125"/>
      <c r="N674" s="125"/>
      <c r="O674" s="125"/>
      <c r="P674" s="125"/>
      <c r="Q674" s="125"/>
      <c r="R674" s="125"/>
      <c r="S674" s="125"/>
      <c r="T674" s="125"/>
      <c r="U674" s="125"/>
      <c r="V674" s="125"/>
    </row>
    <row r="675" spans="1:22" ht="12">
      <c r="A675" s="125"/>
      <c r="B675" s="125"/>
      <c r="C675" s="125"/>
      <c r="D675" s="125"/>
      <c r="E675" s="125"/>
      <c r="F675" s="125"/>
      <c r="G675" s="125"/>
      <c r="H675" s="125"/>
      <c r="I675" s="125"/>
      <c r="J675" s="125"/>
      <c r="K675" s="125"/>
      <c r="L675" s="125"/>
      <c r="M675" s="125"/>
      <c r="N675" s="125"/>
      <c r="O675" s="125"/>
      <c r="P675" s="125"/>
      <c r="Q675" s="125"/>
      <c r="R675" s="125"/>
      <c r="S675" s="125"/>
      <c r="T675" s="125"/>
      <c r="U675" s="125"/>
      <c r="V675" s="125"/>
    </row>
    <row r="676" spans="1:22" ht="12">
      <c r="A676" s="125"/>
      <c r="B676" s="125"/>
      <c r="C676" s="125"/>
      <c r="D676" s="125"/>
      <c r="E676" s="125"/>
      <c r="F676" s="125"/>
      <c r="G676" s="125"/>
      <c r="H676" s="125"/>
      <c r="I676" s="125"/>
      <c r="J676" s="125"/>
      <c r="K676" s="125"/>
      <c r="L676" s="125"/>
      <c r="M676" s="125"/>
      <c r="N676" s="125"/>
      <c r="O676" s="125"/>
      <c r="P676" s="125"/>
      <c r="Q676" s="125"/>
      <c r="R676" s="125"/>
      <c r="S676" s="125"/>
      <c r="T676" s="125"/>
      <c r="U676" s="125"/>
      <c r="V676" s="125"/>
    </row>
    <row r="677" spans="1:22" ht="12">
      <c r="A677" s="125"/>
      <c r="B677" s="125"/>
      <c r="C677" s="125"/>
      <c r="D677" s="125"/>
      <c r="E677" s="125"/>
      <c r="F677" s="125"/>
      <c r="G677" s="125"/>
      <c r="H677" s="125"/>
      <c r="I677" s="125"/>
      <c r="J677" s="125"/>
      <c r="K677" s="125"/>
      <c r="L677" s="125"/>
      <c r="M677" s="125"/>
      <c r="N677" s="125"/>
      <c r="O677" s="125"/>
      <c r="P677" s="125"/>
      <c r="Q677" s="125"/>
      <c r="R677" s="125"/>
      <c r="S677" s="125"/>
      <c r="T677" s="125"/>
      <c r="U677" s="125"/>
      <c r="V677" s="125"/>
    </row>
    <row r="678" spans="1:22" ht="12">
      <c r="A678" s="125"/>
      <c r="B678" s="125"/>
      <c r="C678" s="125"/>
      <c r="D678" s="125"/>
      <c r="E678" s="125"/>
      <c r="F678" s="125"/>
      <c r="G678" s="125"/>
      <c r="H678" s="125"/>
      <c r="I678" s="125"/>
      <c r="J678" s="125"/>
      <c r="K678" s="125"/>
      <c r="L678" s="125"/>
      <c r="M678" s="125"/>
      <c r="N678" s="125"/>
      <c r="O678" s="125"/>
      <c r="P678" s="125"/>
      <c r="Q678" s="125"/>
      <c r="R678" s="125"/>
      <c r="S678" s="125"/>
      <c r="T678" s="125"/>
      <c r="U678" s="125"/>
      <c r="V678" s="125"/>
    </row>
    <row r="679" spans="1:22" ht="12">
      <c r="A679" s="125"/>
      <c r="B679" s="125"/>
      <c r="C679" s="125"/>
      <c r="D679" s="125"/>
      <c r="E679" s="125"/>
      <c r="F679" s="125"/>
      <c r="G679" s="125"/>
      <c r="H679" s="125"/>
      <c r="I679" s="125"/>
      <c r="J679" s="125"/>
      <c r="K679" s="125"/>
      <c r="L679" s="125"/>
      <c r="M679" s="125"/>
      <c r="N679" s="125"/>
      <c r="O679" s="125"/>
      <c r="P679" s="125"/>
      <c r="Q679" s="125"/>
      <c r="R679" s="125"/>
      <c r="S679" s="125"/>
      <c r="T679" s="125"/>
      <c r="U679" s="125"/>
      <c r="V679" s="125"/>
    </row>
    <row r="680" spans="1:22" ht="12">
      <c r="A680" s="125"/>
      <c r="B680" s="125"/>
      <c r="C680" s="125"/>
      <c r="D680" s="125"/>
      <c r="E680" s="125"/>
      <c r="F680" s="125"/>
      <c r="G680" s="125"/>
      <c r="H680" s="125"/>
      <c r="I680" s="125"/>
      <c r="J680" s="125"/>
      <c r="K680" s="125"/>
      <c r="L680" s="125"/>
      <c r="M680" s="125"/>
      <c r="N680" s="125"/>
      <c r="O680" s="125"/>
      <c r="P680" s="125"/>
      <c r="Q680" s="125"/>
      <c r="R680" s="125"/>
      <c r="S680" s="125"/>
      <c r="T680" s="125"/>
      <c r="U680" s="125"/>
      <c r="V680" s="125"/>
    </row>
    <row r="681" spans="1:22" ht="12">
      <c r="A681" s="125"/>
      <c r="B681" s="125"/>
      <c r="C681" s="125"/>
      <c r="D681" s="125"/>
      <c r="E681" s="125"/>
      <c r="F681" s="125"/>
      <c r="G681" s="125"/>
      <c r="H681" s="125"/>
      <c r="I681" s="125"/>
      <c r="J681" s="125"/>
      <c r="K681" s="125"/>
      <c r="L681" s="125"/>
      <c r="M681" s="125"/>
      <c r="N681" s="125"/>
      <c r="O681" s="125"/>
      <c r="P681" s="125"/>
      <c r="Q681" s="125"/>
      <c r="R681" s="125"/>
      <c r="S681" s="125"/>
      <c r="T681" s="125"/>
      <c r="U681" s="125"/>
      <c r="V681" s="125"/>
    </row>
    <row r="682" spans="1:22" ht="12">
      <c r="A682" s="125"/>
      <c r="B682" s="125"/>
      <c r="C682" s="125"/>
      <c r="D682" s="125"/>
      <c r="E682" s="125"/>
      <c r="F682" s="125"/>
      <c r="G682" s="125"/>
      <c r="H682" s="125"/>
      <c r="I682" s="125"/>
      <c r="J682" s="125"/>
      <c r="K682" s="125"/>
      <c r="L682" s="125"/>
      <c r="M682" s="125"/>
      <c r="N682" s="125"/>
      <c r="O682" s="125"/>
      <c r="P682" s="125"/>
      <c r="Q682" s="125"/>
      <c r="R682" s="125"/>
      <c r="S682" s="125"/>
      <c r="T682" s="125"/>
      <c r="U682" s="125"/>
      <c r="V682" s="125"/>
    </row>
    <row r="683" spans="1:22" ht="12">
      <c r="A683" s="125"/>
      <c r="B683" s="125"/>
      <c r="C683" s="125"/>
      <c r="D683" s="125"/>
      <c r="E683" s="125"/>
      <c r="F683" s="125"/>
      <c r="G683" s="125"/>
      <c r="H683" s="125"/>
      <c r="I683" s="125"/>
      <c r="J683" s="125"/>
      <c r="K683" s="125"/>
      <c r="L683" s="125"/>
      <c r="M683" s="125"/>
      <c r="N683" s="125"/>
      <c r="O683" s="125"/>
      <c r="P683" s="125"/>
      <c r="Q683" s="125"/>
      <c r="R683" s="125"/>
      <c r="S683" s="125"/>
      <c r="T683" s="125"/>
      <c r="U683" s="125"/>
      <c r="V683" s="125"/>
    </row>
    <row r="684" spans="1:22" ht="12">
      <c r="A684" s="125"/>
      <c r="B684" s="125"/>
      <c r="C684" s="125"/>
      <c r="D684" s="125"/>
      <c r="E684" s="125"/>
      <c r="F684" s="125"/>
      <c r="G684" s="125"/>
      <c r="H684" s="125"/>
      <c r="I684" s="125"/>
      <c r="J684" s="125"/>
      <c r="K684" s="125"/>
      <c r="L684" s="125"/>
      <c r="M684" s="125"/>
      <c r="N684" s="125"/>
      <c r="O684" s="125"/>
      <c r="P684" s="125"/>
      <c r="Q684" s="125"/>
      <c r="R684" s="125"/>
      <c r="S684" s="125"/>
      <c r="T684" s="125"/>
      <c r="U684" s="125"/>
      <c r="V684" s="125"/>
    </row>
    <row r="685" spans="1:22" ht="12">
      <c r="A685" s="125"/>
      <c r="B685" s="125"/>
      <c r="C685" s="125"/>
      <c r="D685" s="125"/>
      <c r="E685" s="125"/>
      <c r="F685" s="125"/>
      <c r="G685" s="125"/>
      <c r="H685" s="125"/>
      <c r="I685" s="125"/>
      <c r="J685" s="125"/>
      <c r="K685" s="125"/>
      <c r="L685" s="125"/>
      <c r="M685" s="125"/>
      <c r="N685" s="125"/>
      <c r="O685" s="125"/>
      <c r="P685" s="125"/>
      <c r="Q685" s="125"/>
      <c r="R685" s="125"/>
      <c r="S685" s="125"/>
      <c r="T685" s="125"/>
      <c r="U685" s="125"/>
      <c r="V685" s="125"/>
    </row>
    <row r="686" spans="1:22" ht="12">
      <c r="A686" s="125"/>
      <c r="B686" s="125"/>
      <c r="C686" s="125"/>
      <c r="D686" s="125"/>
      <c r="E686" s="125"/>
      <c r="F686" s="125"/>
      <c r="G686" s="125"/>
      <c r="H686" s="125"/>
      <c r="I686" s="125"/>
      <c r="J686" s="125"/>
      <c r="K686" s="125"/>
      <c r="L686" s="125"/>
      <c r="M686" s="125"/>
      <c r="N686" s="125"/>
      <c r="O686" s="125"/>
      <c r="P686" s="125"/>
      <c r="Q686" s="125"/>
      <c r="R686" s="125"/>
      <c r="S686" s="125"/>
      <c r="T686" s="125"/>
      <c r="U686" s="125"/>
      <c r="V686" s="125"/>
    </row>
    <row r="687" spans="1:22" ht="12">
      <c r="A687" s="125"/>
      <c r="B687" s="125"/>
      <c r="C687" s="125"/>
      <c r="D687" s="125"/>
      <c r="E687" s="125"/>
      <c r="F687" s="125"/>
      <c r="G687" s="125"/>
      <c r="H687" s="125"/>
      <c r="I687" s="125"/>
      <c r="J687" s="125"/>
      <c r="K687" s="125"/>
      <c r="L687" s="125"/>
      <c r="M687" s="125"/>
      <c r="N687" s="125"/>
      <c r="O687" s="125"/>
      <c r="P687" s="125"/>
      <c r="Q687" s="125"/>
      <c r="R687" s="125"/>
      <c r="S687" s="125"/>
      <c r="T687" s="125"/>
      <c r="U687" s="125"/>
      <c r="V687" s="125"/>
    </row>
    <row r="688" spans="1:22" ht="12">
      <c r="A688" s="125"/>
      <c r="B688" s="125"/>
      <c r="C688" s="125"/>
      <c r="D688" s="125"/>
      <c r="E688" s="125"/>
      <c r="F688" s="125"/>
      <c r="G688" s="125"/>
      <c r="H688" s="125"/>
      <c r="I688" s="125"/>
      <c r="J688" s="125"/>
      <c r="K688" s="125"/>
      <c r="L688" s="125"/>
      <c r="M688" s="125"/>
      <c r="N688" s="125"/>
      <c r="O688" s="125"/>
      <c r="P688" s="125"/>
      <c r="Q688" s="125"/>
      <c r="R688" s="125"/>
      <c r="S688" s="125"/>
      <c r="T688" s="125"/>
      <c r="U688" s="125"/>
      <c r="V688" s="125"/>
    </row>
    <row r="689" spans="1:22" ht="12">
      <c r="A689" s="125"/>
      <c r="B689" s="125"/>
      <c r="C689" s="125"/>
      <c r="D689" s="125"/>
      <c r="E689" s="125"/>
      <c r="F689" s="125"/>
      <c r="G689" s="125"/>
      <c r="H689" s="125"/>
      <c r="I689" s="125"/>
      <c r="J689" s="125"/>
      <c r="K689" s="125"/>
      <c r="L689" s="125"/>
      <c r="M689" s="125"/>
      <c r="N689" s="125"/>
      <c r="O689" s="125"/>
      <c r="P689" s="125"/>
      <c r="Q689" s="125"/>
      <c r="R689" s="125"/>
      <c r="S689" s="125"/>
      <c r="T689" s="125"/>
      <c r="U689" s="125"/>
      <c r="V689" s="125"/>
    </row>
    <row r="690" spans="1:22" ht="12">
      <c r="A690" s="125"/>
      <c r="B690" s="125"/>
      <c r="C690" s="125"/>
      <c r="D690" s="125"/>
      <c r="E690" s="125"/>
      <c r="F690" s="125"/>
      <c r="G690" s="125"/>
      <c r="H690" s="125"/>
      <c r="I690" s="125"/>
      <c r="J690" s="125"/>
      <c r="K690" s="125"/>
      <c r="L690" s="125"/>
      <c r="M690" s="125"/>
      <c r="N690" s="125"/>
      <c r="O690" s="125"/>
      <c r="P690" s="125"/>
      <c r="Q690" s="125"/>
      <c r="R690" s="125"/>
      <c r="S690" s="125"/>
      <c r="T690" s="125"/>
      <c r="U690" s="125"/>
      <c r="V690" s="125"/>
    </row>
    <row r="691" spans="1:22" ht="12">
      <c r="A691" s="125"/>
      <c r="B691" s="125"/>
      <c r="C691" s="125"/>
      <c r="D691" s="125"/>
      <c r="E691" s="125"/>
      <c r="F691" s="125"/>
      <c r="G691" s="125"/>
      <c r="H691" s="125"/>
      <c r="I691" s="125"/>
      <c r="J691" s="125"/>
      <c r="K691" s="125"/>
      <c r="L691" s="125"/>
      <c r="M691" s="125"/>
      <c r="N691" s="125"/>
      <c r="O691" s="125"/>
      <c r="P691" s="125"/>
      <c r="Q691" s="125"/>
      <c r="R691" s="125"/>
      <c r="S691" s="125"/>
      <c r="T691" s="125"/>
      <c r="U691" s="125"/>
      <c r="V691" s="125"/>
    </row>
    <row r="692" spans="1:22" ht="12">
      <c r="A692" s="125"/>
      <c r="B692" s="125"/>
      <c r="C692" s="125"/>
      <c r="D692" s="125"/>
      <c r="E692" s="125"/>
      <c r="F692" s="125"/>
      <c r="G692" s="125"/>
      <c r="H692" s="125"/>
      <c r="I692" s="125"/>
      <c r="J692" s="125"/>
      <c r="K692" s="125"/>
      <c r="L692" s="125"/>
      <c r="M692" s="125"/>
      <c r="N692" s="125"/>
      <c r="O692" s="125"/>
      <c r="P692" s="125"/>
      <c r="Q692" s="125"/>
      <c r="R692" s="125"/>
      <c r="S692" s="125"/>
      <c r="T692" s="125"/>
      <c r="U692" s="125"/>
      <c r="V692" s="125"/>
    </row>
    <row r="693" spans="1:22" ht="12">
      <c r="A693" s="125"/>
      <c r="B693" s="125"/>
      <c r="C693" s="125"/>
      <c r="D693" s="125"/>
      <c r="E693" s="125"/>
      <c r="F693" s="125"/>
      <c r="G693" s="125"/>
      <c r="H693" s="125"/>
      <c r="I693" s="125"/>
      <c r="J693" s="125"/>
      <c r="K693" s="125"/>
      <c r="L693" s="125"/>
      <c r="M693" s="125"/>
      <c r="N693" s="125"/>
      <c r="O693" s="125"/>
      <c r="P693" s="125"/>
      <c r="Q693" s="125"/>
      <c r="R693" s="125"/>
      <c r="S693" s="125"/>
      <c r="T693" s="125"/>
      <c r="U693" s="125"/>
      <c r="V693" s="125"/>
    </row>
    <row r="694" spans="1:22" ht="12">
      <c r="A694" s="125"/>
      <c r="B694" s="125"/>
      <c r="C694" s="125"/>
      <c r="D694" s="125"/>
      <c r="E694" s="125"/>
      <c r="F694" s="125"/>
      <c r="G694" s="125"/>
      <c r="H694" s="125"/>
      <c r="I694" s="125"/>
      <c r="J694" s="125"/>
      <c r="K694" s="125"/>
      <c r="L694" s="125"/>
      <c r="M694" s="125"/>
      <c r="N694" s="125"/>
      <c r="O694" s="125"/>
      <c r="P694" s="125"/>
      <c r="Q694" s="125"/>
      <c r="R694" s="125"/>
      <c r="S694" s="125"/>
      <c r="T694" s="125"/>
      <c r="U694" s="125"/>
      <c r="V694" s="125"/>
    </row>
    <row r="695" spans="1:22" ht="12">
      <c r="A695" s="125"/>
      <c r="B695" s="125"/>
      <c r="C695" s="125"/>
      <c r="D695" s="125"/>
      <c r="E695" s="125"/>
      <c r="F695" s="125"/>
      <c r="G695" s="125"/>
      <c r="H695" s="125"/>
      <c r="I695" s="125"/>
      <c r="J695" s="125"/>
      <c r="K695" s="125"/>
      <c r="L695" s="125"/>
      <c r="M695" s="125"/>
      <c r="N695" s="125"/>
      <c r="O695" s="125"/>
      <c r="P695" s="125"/>
      <c r="Q695" s="125"/>
      <c r="R695" s="125"/>
      <c r="S695" s="125"/>
      <c r="T695" s="125"/>
      <c r="U695" s="125"/>
      <c r="V695" s="125"/>
    </row>
    <row r="696" spans="1:22" ht="12">
      <c r="A696" s="125"/>
      <c r="B696" s="125"/>
      <c r="C696" s="125"/>
      <c r="D696" s="125"/>
      <c r="E696" s="125"/>
      <c r="F696" s="125"/>
      <c r="G696" s="125"/>
      <c r="H696" s="125"/>
      <c r="I696" s="125"/>
      <c r="J696" s="125"/>
      <c r="K696" s="125"/>
      <c r="L696" s="125"/>
      <c r="M696" s="125"/>
      <c r="N696" s="125"/>
      <c r="O696" s="125"/>
      <c r="P696" s="125"/>
      <c r="Q696" s="125"/>
      <c r="R696" s="125"/>
      <c r="S696" s="125"/>
      <c r="T696" s="125"/>
      <c r="U696" s="125"/>
      <c r="V696" s="125"/>
    </row>
    <row r="697" spans="1:22" ht="12">
      <c r="A697" s="125"/>
      <c r="B697" s="125"/>
      <c r="C697" s="125"/>
      <c r="D697" s="125"/>
      <c r="E697" s="125"/>
      <c r="F697" s="125"/>
      <c r="G697" s="125"/>
      <c r="H697" s="125"/>
      <c r="I697" s="125"/>
      <c r="J697" s="125"/>
      <c r="K697" s="125"/>
      <c r="L697" s="125"/>
      <c r="M697" s="125"/>
      <c r="N697" s="125"/>
      <c r="O697" s="125"/>
      <c r="P697" s="125"/>
      <c r="Q697" s="125"/>
      <c r="R697" s="125"/>
      <c r="S697" s="125"/>
      <c r="T697" s="125"/>
      <c r="U697" s="125"/>
      <c r="V697" s="125"/>
    </row>
    <row r="698" spans="1:22" ht="12">
      <c r="A698" s="125"/>
      <c r="B698" s="125"/>
      <c r="C698" s="125"/>
      <c r="D698" s="125"/>
      <c r="E698" s="125"/>
      <c r="F698" s="125"/>
      <c r="G698" s="125"/>
      <c r="H698" s="125"/>
      <c r="I698" s="125"/>
      <c r="J698" s="125"/>
      <c r="K698" s="125"/>
      <c r="L698" s="125"/>
      <c r="M698" s="125"/>
      <c r="N698" s="125"/>
      <c r="O698" s="125"/>
      <c r="P698" s="125"/>
      <c r="Q698" s="125"/>
      <c r="R698" s="125"/>
      <c r="S698" s="125"/>
      <c r="T698" s="125"/>
      <c r="U698" s="125"/>
      <c r="V698" s="125"/>
    </row>
    <row r="699" spans="1:22" ht="12">
      <c r="A699" s="125"/>
      <c r="B699" s="125"/>
      <c r="C699" s="125"/>
      <c r="D699" s="125"/>
      <c r="E699" s="125"/>
      <c r="F699" s="125"/>
      <c r="G699" s="125"/>
      <c r="H699" s="125"/>
      <c r="I699" s="125"/>
      <c r="J699" s="125"/>
      <c r="K699" s="125"/>
      <c r="L699" s="125"/>
      <c r="M699" s="125"/>
      <c r="N699" s="125"/>
      <c r="O699" s="125"/>
      <c r="P699" s="125"/>
      <c r="Q699" s="125"/>
      <c r="R699" s="125"/>
      <c r="S699" s="125"/>
      <c r="T699" s="125"/>
      <c r="U699" s="125"/>
      <c r="V699" s="125"/>
    </row>
    <row r="700" spans="1:22" ht="12">
      <c r="A700" s="125"/>
      <c r="B700" s="125"/>
      <c r="C700" s="125"/>
      <c r="D700" s="125"/>
      <c r="E700" s="125"/>
      <c r="F700" s="125"/>
      <c r="G700" s="125"/>
      <c r="H700" s="125"/>
      <c r="I700" s="125"/>
      <c r="J700" s="125"/>
      <c r="K700" s="125"/>
      <c r="L700" s="125"/>
      <c r="M700" s="125"/>
      <c r="N700" s="125"/>
      <c r="O700" s="125"/>
      <c r="P700" s="125"/>
      <c r="Q700" s="125"/>
      <c r="R700" s="125"/>
      <c r="S700" s="125"/>
      <c r="T700" s="125"/>
      <c r="U700" s="125"/>
      <c r="V700" s="125"/>
    </row>
    <row r="701" spans="1:22" ht="12">
      <c r="A701" s="125"/>
      <c r="B701" s="125"/>
      <c r="C701" s="125"/>
      <c r="D701" s="125"/>
      <c r="E701" s="125"/>
      <c r="F701" s="125"/>
      <c r="G701" s="125"/>
      <c r="H701" s="125"/>
      <c r="I701" s="125"/>
      <c r="J701" s="125"/>
      <c r="K701" s="125"/>
      <c r="L701" s="125"/>
      <c r="M701" s="125"/>
      <c r="N701" s="125"/>
      <c r="O701" s="125"/>
      <c r="P701" s="125"/>
      <c r="Q701" s="125"/>
      <c r="R701" s="125"/>
      <c r="S701" s="125"/>
      <c r="T701" s="125"/>
      <c r="U701" s="125"/>
      <c r="V701" s="125"/>
    </row>
    <row r="702" spans="1:22" ht="12">
      <c r="A702" s="125"/>
      <c r="B702" s="125"/>
      <c r="C702" s="125"/>
      <c r="D702" s="125"/>
      <c r="E702" s="125"/>
      <c r="F702" s="125"/>
      <c r="G702" s="125"/>
      <c r="H702" s="125"/>
      <c r="I702" s="125"/>
      <c r="J702" s="125"/>
      <c r="K702" s="125"/>
      <c r="L702" s="125"/>
      <c r="M702" s="125"/>
      <c r="N702" s="125"/>
      <c r="O702" s="125"/>
      <c r="P702" s="125"/>
      <c r="Q702" s="125"/>
      <c r="R702" s="125"/>
      <c r="S702" s="125"/>
      <c r="T702" s="125"/>
      <c r="U702" s="125"/>
      <c r="V702" s="125"/>
    </row>
    <row r="703" spans="1:22" ht="12">
      <c r="A703" s="125"/>
      <c r="B703" s="125"/>
      <c r="C703" s="125"/>
      <c r="D703" s="125"/>
      <c r="E703" s="125"/>
      <c r="F703" s="125"/>
      <c r="G703" s="125"/>
      <c r="H703" s="125"/>
      <c r="I703" s="125"/>
      <c r="J703" s="125"/>
      <c r="K703" s="125"/>
      <c r="L703" s="125"/>
      <c r="M703" s="125"/>
      <c r="N703" s="125"/>
      <c r="O703" s="125"/>
      <c r="P703" s="125"/>
      <c r="Q703" s="125"/>
      <c r="R703" s="125"/>
      <c r="S703" s="125"/>
      <c r="T703" s="125"/>
      <c r="U703" s="125"/>
      <c r="V703" s="125"/>
    </row>
    <row r="704" spans="1:22" ht="12">
      <c r="A704" s="125"/>
      <c r="B704" s="125"/>
      <c r="C704" s="125"/>
      <c r="D704" s="125"/>
      <c r="E704" s="125"/>
      <c r="F704" s="125"/>
      <c r="G704" s="125"/>
      <c r="H704" s="125"/>
      <c r="I704" s="125"/>
      <c r="J704" s="125"/>
      <c r="K704" s="125"/>
      <c r="L704" s="125"/>
      <c r="M704" s="125"/>
      <c r="N704" s="125"/>
      <c r="O704" s="125"/>
      <c r="P704" s="125"/>
      <c r="Q704" s="125"/>
      <c r="R704" s="125"/>
      <c r="S704" s="125"/>
      <c r="T704" s="125"/>
      <c r="U704" s="125"/>
      <c r="V704" s="125"/>
    </row>
    <row r="705" spans="1:22" ht="12">
      <c r="A705" s="125"/>
      <c r="B705" s="125"/>
      <c r="C705" s="125"/>
      <c r="D705" s="125"/>
      <c r="E705" s="125"/>
      <c r="F705" s="125"/>
      <c r="G705" s="125"/>
      <c r="H705" s="125"/>
      <c r="I705" s="125"/>
      <c r="J705" s="125"/>
      <c r="K705" s="125"/>
      <c r="L705" s="125"/>
      <c r="M705" s="125"/>
      <c r="N705" s="125"/>
      <c r="O705" s="125"/>
      <c r="P705" s="125"/>
      <c r="Q705" s="125"/>
      <c r="R705" s="125"/>
      <c r="S705" s="125"/>
      <c r="T705" s="125"/>
      <c r="U705" s="125"/>
      <c r="V705" s="125"/>
    </row>
    <row r="706" spans="1:22" ht="12">
      <c r="A706" s="125"/>
      <c r="B706" s="125"/>
      <c r="C706" s="125"/>
      <c r="D706" s="125"/>
      <c r="E706" s="125"/>
      <c r="F706" s="125"/>
      <c r="G706" s="125"/>
      <c r="H706" s="125"/>
      <c r="I706" s="125"/>
      <c r="J706" s="125"/>
      <c r="K706" s="125"/>
      <c r="L706" s="125"/>
      <c r="M706" s="125"/>
      <c r="N706" s="125"/>
      <c r="O706" s="125"/>
      <c r="P706" s="125"/>
      <c r="Q706" s="125"/>
      <c r="R706" s="125"/>
      <c r="S706" s="125"/>
      <c r="T706" s="125"/>
      <c r="U706" s="125"/>
      <c r="V706" s="125"/>
    </row>
    <row r="707" spans="1:22" ht="12">
      <c r="A707" s="125"/>
      <c r="B707" s="125"/>
      <c r="C707" s="125"/>
      <c r="D707" s="125"/>
      <c r="E707" s="125"/>
      <c r="F707" s="125"/>
      <c r="G707" s="125"/>
      <c r="H707" s="125"/>
      <c r="I707" s="125"/>
      <c r="J707" s="125"/>
      <c r="K707" s="125"/>
      <c r="L707" s="125"/>
      <c r="M707" s="125"/>
      <c r="N707" s="125"/>
      <c r="O707" s="125"/>
      <c r="P707" s="125"/>
      <c r="Q707" s="125"/>
      <c r="R707" s="125"/>
      <c r="S707" s="125"/>
      <c r="T707" s="125"/>
      <c r="U707" s="125"/>
      <c r="V707" s="125"/>
    </row>
    <row r="708" spans="1:22" ht="12">
      <c r="A708" s="125"/>
      <c r="B708" s="125"/>
      <c r="C708" s="125"/>
      <c r="D708" s="125"/>
      <c r="E708" s="125"/>
      <c r="F708" s="125"/>
      <c r="G708" s="125"/>
      <c r="H708" s="125"/>
      <c r="I708" s="125"/>
      <c r="J708" s="125"/>
      <c r="K708" s="125"/>
      <c r="L708" s="125"/>
      <c r="M708" s="125"/>
      <c r="N708" s="125"/>
      <c r="O708" s="125"/>
      <c r="P708" s="125"/>
      <c r="Q708" s="125"/>
      <c r="R708" s="125"/>
      <c r="S708" s="125"/>
      <c r="T708" s="125"/>
      <c r="U708" s="125"/>
      <c r="V708" s="125"/>
    </row>
    <row r="709" spans="1:22" ht="12">
      <c r="A709" s="125"/>
      <c r="B709" s="125"/>
      <c r="C709" s="125"/>
      <c r="D709" s="125"/>
      <c r="E709" s="125"/>
      <c r="F709" s="125"/>
      <c r="G709" s="125"/>
      <c r="H709" s="125"/>
      <c r="I709" s="125"/>
      <c r="J709" s="125"/>
      <c r="K709" s="125"/>
      <c r="L709" s="125"/>
      <c r="M709" s="125"/>
      <c r="N709" s="125"/>
      <c r="O709" s="125"/>
      <c r="P709" s="125"/>
      <c r="Q709" s="125"/>
      <c r="R709" s="125"/>
      <c r="S709" s="125"/>
      <c r="T709" s="125"/>
      <c r="U709" s="125"/>
      <c r="V709" s="125"/>
    </row>
    <row r="710" spans="1:22" ht="12">
      <c r="A710" s="125"/>
      <c r="B710" s="125"/>
      <c r="C710" s="125"/>
      <c r="D710" s="125"/>
      <c r="E710" s="125"/>
      <c r="F710" s="125"/>
      <c r="G710" s="125"/>
      <c r="H710" s="125"/>
      <c r="I710" s="125"/>
      <c r="J710" s="125"/>
      <c r="K710" s="125"/>
      <c r="L710" s="125"/>
      <c r="M710" s="125"/>
      <c r="N710" s="125"/>
      <c r="O710" s="125"/>
      <c r="P710" s="125"/>
      <c r="Q710" s="125"/>
      <c r="R710" s="125"/>
      <c r="S710" s="125"/>
      <c r="T710" s="125"/>
      <c r="U710" s="125"/>
      <c r="V710" s="125"/>
    </row>
    <row r="711" spans="1:22" ht="12">
      <c r="A711" s="125"/>
      <c r="B711" s="125"/>
      <c r="C711" s="125"/>
      <c r="D711" s="125"/>
      <c r="E711" s="125"/>
      <c r="F711" s="125"/>
      <c r="G711" s="125"/>
      <c r="H711" s="125"/>
      <c r="I711" s="125"/>
      <c r="J711" s="125"/>
      <c r="K711" s="125"/>
      <c r="L711" s="125"/>
      <c r="M711" s="125"/>
      <c r="N711" s="125"/>
      <c r="O711" s="125"/>
      <c r="P711" s="125"/>
      <c r="Q711" s="125"/>
      <c r="R711" s="125"/>
      <c r="S711" s="125"/>
      <c r="T711" s="125"/>
      <c r="U711" s="125"/>
      <c r="V711" s="125"/>
    </row>
    <row r="712" spans="1:22" ht="12">
      <c r="A712" s="125"/>
      <c r="B712" s="125"/>
      <c r="C712" s="125"/>
      <c r="D712" s="125"/>
      <c r="E712" s="125"/>
      <c r="F712" s="125"/>
      <c r="G712" s="125"/>
      <c r="H712" s="125"/>
      <c r="I712" s="125"/>
      <c r="J712" s="125"/>
      <c r="K712" s="125"/>
      <c r="L712" s="125"/>
      <c r="M712" s="125"/>
      <c r="N712" s="125"/>
      <c r="O712" s="125"/>
      <c r="P712" s="125"/>
      <c r="Q712" s="125"/>
      <c r="R712" s="125"/>
      <c r="S712" s="125"/>
      <c r="T712" s="125"/>
      <c r="U712" s="125"/>
      <c r="V712" s="125"/>
    </row>
    <row r="713" spans="1:22" ht="12">
      <c r="A713" s="125"/>
      <c r="B713" s="125"/>
      <c r="C713" s="125"/>
      <c r="D713" s="125"/>
      <c r="E713" s="125"/>
      <c r="F713" s="125"/>
      <c r="G713" s="125"/>
      <c r="H713" s="125"/>
      <c r="I713" s="125"/>
      <c r="J713" s="125"/>
      <c r="K713" s="125"/>
      <c r="L713" s="125"/>
      <c r="M713" s="125"/>
      <c r="N713" s="125"/>
      <c r="O713" s="125"/>
      <c r="P713" s="125"/>
      <c r="Q713" s="125"/>
      <c r="R713" s="125"/>
      <c r="S713" s="125"/>
      <c r="T713" s="125"/>
      <c r="U713" s="125"/>
      <c r="V713" s="125"/>
    </row>
    <row r="714" spans="1:22" ht="12">
      <c r="A714" s="125"/>
      <c r="B714" s="125"/>
      <c r="C714" s="125"/>
      <c r="D714" s="125"/>
      <c r="E714" s="125"/>
      <c r="F714" s="125"/>
      <c r="G714" s="125"/>
      <c r="H714" s="125"/>
      <c r="I714" s="125"/>
      <c r="J714" s="125"/>
      <c r="K714" s="125"/>
      <c r="L714" s="125"/>
      <c r="M714" s="125"/>
      <c r="N714" s="125"/>
      <c r="O714" s="125"/>
      <c r="P714" s="125"/>
      <c r="Q714" s="125"/>
      <c r="R714" s="125"/>
      <c r="S714" s="125"/>
      <c r="T714" s="125"/>
      <c r="U714" s="125"/>
      <c r="V714" s="125"/>
    </row>
    <row r="715" spans="1:22" ht="12">
      <c r="A715" s="125"/>
      <c r="B715" s="125"/>
      <c r="C715" s="125"/>
      <c r="D715" s="125"/>
      <c r="E715" s="125"/>
      <c r="F715" s="125"/>
      <c r="G715" s="125"/>
      <c r="H715" s="125"/>
      <c r="I715" s="125"/>
      <c r="J715" s="125"/>
      <c r="K715" s="125"/>
      <c r="L715" s="125"/>
      <c r="M715" s="125"/>
      <c r="N715" s="125"/>
      <c r="O715" s="125"/>
      <c r="P715" s="125"/>
      <c r="Q715" s="125"/>
      <c r="R715" s="125"/>
      <c r="S715" s="125"/>
      <c r="T715" s="125"/>
      <c r="U715" s="125"/>
      <c r="V715" s="125"/>
    </row>
    <row r="716" spans="1:22" ht="12">
      <c r="A716" s="125"/>
      <c r="B716" s="125"/>
      <c r="C716" s="125"/>
      <c r="D716" s="125"/>
      <c r="E716" s="125"/>
      <c r="F716" s="125"/>
      <c r="G716" s="125"/>
      <c r="H716" s="125"/>
      <c r="I716" s="125"/>
      <c r="J716" s="125"/>
      <c r="K716" s="125"/>
      <c r="L716" s="125"/>
      <c r="M716" s="125"/>
      <c r="N716" s="125"/>
      <c r="O716" s="125"/>
      <c r="P716" s="125"/>
      <c r="Q716" s="125"/>
      <c r="R716" s="125"/>
      <c r="S716" s="125"/>
      <c r="T716" s="125"/>
      <c r="U716" s="125"/>
      <c r="V716" s="125"/>
    </row>
    <row r="717" spans="1:22" ht="12">
      <c r="A717" s="125"/>
      <c r="B717" s="125"/>
      <c r="C717" s="125"/>
      <c r="D717" s="125"/>
      <c r="E717" s="125"/>
      <c r="F717" s="125"/>
      <c r="G717" s="125"/>
      <c r="H717" s="125"/>
      <c r="I717" s="125"/>
      <c r="J717" s="125"/>
      <c r="K717" s="125"/>
      <c r="L717" s="125"/>
      <c r="M717" s="125"/>
      <c r="N717" s="125"/>
      <c r="O717" s="125"/>
      <c r="P717" s="125"/>
      <c r="Q717" s="125"/>
      <c r="R717" s="125"/>
      <c r="S717" s="125"/>
      <c r="T717" s="125"/>
      <c r="U717" s="125"/>
      <c r="V717" s="125"/>
    </row>
    <row r="718" spans="1:22" ht="12">
      <c r="A718" s="125"/>
      <c r="B718" s="125"/>
      <c r="C718" s="125"/>
      <c r="D718" s="125"/>
      <c r="E718" s="125"/>
      <c r="F718" s="125"/>
      <c r="G718" s="125"/>
      <c r="H718" s="125"/>
      <c r="I718" s="125"/>
      <c r="J718" s="125"/>
      <c r="K718" s="125"/>
      <c r="L718" s="125"/>
      <c r="M718" s="125"/>
      <c r="N718" s="125"/>
      <c r="O718" s="125"/>
      <c r="P718" s="125"/>
      <c r="Q718" s="125"/>
      <c r="R718" s="125"/>
      <c r="S718" s="125"/>
      <c r="T718" s="125"/>
      <c r="U718" s="125"/>
      <c r="V718" s="125"/>
    </row>
    <row r="719" spans="1:22" ht="12">
      <c r="A719" s="125"/>
      <c r="B719" s="125"/>
      <c r="C719" s="125"/>
      <c r="D719" s="125"/>
      <c r="E719" s="125"/>
      <c r="F719" s="125"/>
      <c r="G719" s="125"/>
      <c r="H719" s="125"/>
      <c r="I719" s="125"/>
      <c r="J719" s="125"/>
      <c r="K719" s="125"/>
      <c r="L719" s="125"/>
      <c r="M719" s="125"/>
      <c r="N719" s="125"/>
      <c r="O719" s="125"/>
      <c r="P719" s="125"/>
      <c r="Q719" s="125"/>
      <c r="R719" s="125"/>
      <c r="S719" s="125"/>
      <c r="T719" s="125"/>
      <c r="U719" s="125"/>
      <c r="V719" s="125"/>
    </row>
    <row r="720" spans="1:22" ht="12">
      <c r="A720" s="125"/>
      <c r="B720" s="125"/>
      <c r="C720" s="125"/>
      <c r="D720" s="125"/>
      <c r="E720" s="125"/>
      <c r="F720" s="125"/>
      <c r="G720" s="125"/>
      <c r="H720" s="125"/>
      <c r="I720" s="125"/>
      <c r="J720" s="125"/>
      <c r="K720" s="125"/>
      <c r="L720" s="125"/>
      <c r="M720" s="125"/>
      <c r="N720" s="125"/>
      <c r="O720" s="125"/>
      <c r="P720" s="125"/>
      <c r="Q720" s="125"/>
      <c r="R720" s="125"/>
      <c r="S720" s="125"/>
      <c r="T720" s="125"/>
      <c r="U720" s="125"/>
      <c r="V720" s="125"/>
    </row>
    <row r="721" spans="1:22" ht="12">
      <c r="A721" s="125"/>
      <c r="B721" s="125"/>
      <c r="C721" s="125"/>
      <c r="D721" s="125"/>
      <c r="E721" s="125"/>
      <c r="F721" s="125"/>
      <c r="G721" s="125"/>
      <c r="H721" s="125"/>
      <c r="I721" s="125"/>
      <c r="J721" s="125"/>
      <c r="K721" s="125"/>
      <c r="L721" s="125"/>
      <c r="M721" s="125"/>
      <c r="N721" s="125"/>
      <c r="O721" s="125"/>
      <c r="P721" s="125"/>
      <c r="Q721" s="125"/>
      <c r="R721" s="125"/>
      <c r="S721" s="125"/>
      <c r="T721" s="125"/>
      <c r="U721" s="125"/>
      <c r="V721" s="125"/>
    </row>
    <row r="722" spans="1:22" ht="12">
      <c r="A722" s="125"/>
      <c r="B722" s="125"/>
      <c r="C722" s="125"/>
      <c r="D722" s="125"/>
      <c r="E722" s="125"/>
      <c r="F722" s="125"/>
      <c r="G722" s="125"/>
      <c r="H722" s="125"/>
      <c r="I722" s="125"/>
      <c r="J722" s="125"/>
      <c r="K722" s="125"/>
      <c r="L722" s="125"/>
      <c r="M722" s="125"/>
      <c r="N722" s="125"/>
      <c r="O722" s="125"/>
      <c r="P722" s="125"/>
      <c r="Q722" s="125"/>
      <c r="R722" s="125"/>
      <c r="S722" s="125"/>
      <c r="T722" s="125"/>
      <c r="U722" s="125"/>
      <c r="V722" s="125"/>
    </row>
    <row r="723" spans="1:22" ht="12">
      <c r="A723" s="125"/>
      <c r="B723" s="125"/>
      <c r="C723" s="125"/>
      <c r="D723" s="125"/>
      <c r="E723" s="125"/>
      <c r="F723" s="125"/>
      <c r="G723" s="125"/>
      <c r="H723" s="125"/>
      <c r="I723" s="125"/>
      <c r="J723" s="125"/>
      <c r="K723" s="125"/>
      <c r="L723" s="125"/>
      <c r="M723" s="125"/>
      <c r="N723" s="125"/>
      <c r="O723" s="125"/>
      <c r="P723" s="125"/>
      <c r="Q723" s="125"/>
      <c r="R723" s="125"/>
      <c r="S723" s="125"/>
      <c r="T723" s="125"/>
      <c r="U723" s="125"/>
      <c r="V723" s="125"/>
    </row>
    <row r="724" spans="1:22" ht="12">
      <c r="A724" s="125"/>
      <c r="B724" s="125"/>
      <c r="C724" s="125"/>
      <c r="D724" s="125"/>
      <c r="E724" s="125"/>
      <c r="F724" s="125"/>
      <c r="G724" s="125"/>
      <c r="H724" s="125"/>
      <c r="I724" s="125"/>
      <c r="J724" s="125"/>
      <c r="K724" s="125"/>
      <c r="L724" s="125"/>
      <c r="M724" s="125"/>
      <c r="N724" s="125"/>
      <c r="O724" s="125"/>
      <c r="P724" s="125"/>
      <c r="Q724" s="125"/>
      <c r="R724" s="125"/>
      <c r="S724" s="125"/>
      <c r="T724" s="125"/>
      <c r="U724" s="125"/>
      <c r="V724" s="125"/>
    </row>
    <row r="725" spans="1:22" ht="12">
      <c r="A725" s="125"/>
      <c r="B725" s="125"/>
      <c r="C725" s="125"/>
      <c r="D725" s="125"/>
      <c r="E725" s="125"/>
      <c r="F725" s="125"/>
      <c r="G725" s="125"/>
      <c r="H725" s="125"/>
      <c r="I725" s="125"/>
      <c r="J725" s="125"/>
      <c r="K725" s="125"/>
      <c r="L725" s="125"/>
      <c r="M725" s="125"/>
      <c r="N725" s="125"/>
      <c r="O725" s="125"/>
      <c r="P725" s="125"/>
      <c r="Q725" s="125"/>
      <c r="R725" s="125"/>
      <c r="S725" s="125"/>
      <c r="T725" s="125"/>
      <c r="U725" s="125"/>
      <c r="V725" s="125"/>
    </row>
    <row r="726" spans="1:22" ht="12">
      <c r="A726" s="125"/>
      <c r="B726" s="125"/>
      <c r="C726" s="125"/>
      <c r="D726" s="125"/>
      <c r="E726" s="125"/>
      <c r="F726" s="125"/>
      <c r="G726" s="125"/>
      <c r="H726" s="125"/>
      <c r="I726" s="125"/>
      <c r="J726" s="125"/>
      <c r="K726" s="125"/>
      <c r="L726" s="125"/>
      <c r="M726" s="125"/>
      <c r="N726" s="125"/>
      <c r="O726" s="125"/>
      <c r="P726" s="125"/>
      <c r="Q726" s="125"/>
      <c r="R726" s="125"/>
      <c r="S726" s="125"/>
      <c r="T726" s="125"/>
      <c r="U726" s="125"/>
      <c r="V726" s="125"/>
    </row>
    <row r="727" spans="1:22" ht="12">
      <c r="A727" s="125"/>
      <c r="B727" s="125"/>
      <c r="C727" s="125"/>
      <c r="D727" s="125"/>
      <c r="E727" s="125"/>
      <c r="F727" s="125"/>
      <c r="G727" s="125"/>
      <c r="H727" s="125"/>
      <c r="I727" s="125"/>
      <c r="J727" s="125"/>
      <c r="K727" s="125"/>
      <c r="L727" s="125"/>
      <c r="M727" s="125"/>
      <c r="N727" s="125"/>
      <c r="O727" s="125"/>
      <c r="P727" s="125"/>
      <c r="Q727" s="125"/>
      <c r="R727" s="125"/>
      <c r="S727" s="125"/>
      <c r="T727" s="125"/>
      <c r="U727" s="125"/>
      <c r="V727" s="125"/>
    </row>
    <row r="728" spans="1:22" ht="12">
      <c r="A728" s="125"/>
      <c r="B728" s="125"/>
      <c r="C728" s="125"/>
      <c r="D728" s="125"/>
      <c r="E728" s="125"/>
      <c r="F728" s="125"/>
      <c r="G728" s="125"/>
      <c r="H728" s="125"/>
      <c r="I728" s="125"/>
      <c r="J728" s="125"/>
      <c r="K728" s="125"/>
      <c r="L728" s="125"/>
      <c r="M728" s="125"/>
      <c r="N728" s="125"/>
      <c r="O728" s="125"/>
      <c r="P728" s="125"/>
      <c r="Q728" s="125"/>
      <c r="R728" s="125"/>
      <c r="S728" s="125"/>
      <c r="T728" s="125"/>
      <c r="U728" s="125"/>
      <c r="V728" s="125"/>
    </row>
    <row r="729" spans="1:22" ht="12">
      <c r="A729" s="125"/>
      <c r="B729" s="125"/>
      <c r="C729" s="125"/>
      <c r="D729" s="125"/>
      <c r="E729" s="125"/>
      <c r="F729" s="125"/>
      <c r="G729" s="125"/>
      <c r="H729" s="125"/>
      <c r="I729" s="125"/>
      <c r="J729" s="125"/>
      <c r="K729" s="125"/>
      <c r="L729" s="125"/>
      <c r="M729" s="125"/>
      <c r="N729" s="125"/>
      <c r="O729" s="125"/>
      <c r="P729" s="125"/>
      <c r="Q729" s="125"/>
      <c r="R729" s="125"/>
      <c r="S729" s="125"/>
      <c r="T729" s="125"/>
      <c r="U729" s="125"/>
      <c r="V729" s="125"/>
    </row>
    <row r="730" spans="1:22" ht="12">
      <c r="A730" s="125"/>
      <c r="B730" s="125"/>
      <c r="C730" s="125"/>
      <c r="D730" s="125"/>
      <c r="E730" s="125"/>
      <c r="F730" s="125"/>
      <c r="G730" s="125"/>
      <c r="H730" s="125"/>
      <c r="I730" s="125"/>
      <c r="J730" s="125"/>
      <c r="K730" s="125"/>
      <c r="L730" s="125"/>
      <c r="M730" s="125"/>
      <c r="N730" s="125"/>
      <c r="O730" s="125"/>
      <c r="P730" s="125"/>
      <c r="Q730" s="125"/>
      <c r="R730" s="125"/>
      <c r="S730" s="125"/>
      <c r="T730" s="125"/>
      <c r="U730" s="125"/>
      <c r="V730" s="125"/>
    </row>
    <row r="731" spans="1:22" ht="12">
      <c r="A731" s="125"/>
      <c r="B731" s="125"/>
      <c r="C731" s="125"/>
      <c r="D731" s="125"/>
      <c r="E731" s="125"/>
      <c r="F731" s="125"/>
      <c r="G731" s="125"/>
      <c r="H731" s="125"/>
      <c r="I731" s="125"/>
      <c r="J731" s="125"/>
      <c r="K731" s="125"/>
      <c r="L731" s="125"/>
      <c r="M731" s="125"/>
      <c r="N731" s="125"/>
      <c r="O731" s="125"/>
      <c r="P731" s="125"/>
      <c r="Q731" s="125"/>
      <c r="R731" s="125"/>
      <c r="S731" s="125"/>
      <c r="T731" s="125"/>
      <c r="U731" s="125"/>
      <c r="V731" s="125"/>
    </row>
    <row r="732" spans="1:22" ht="12">
      <c r="A732" s="125"/>
      <c r="B732" s="125"/>
      <c r="C732" s="125"/>
      <c r="D732" s="125"/>
      <c r="E732" s="125"/>
      <c r="F732" s="125"/>
      <c r="G732" s="125"/>
      <c r="H732" s="125"/>
      <c r="I732" s="125"/>
      <c r="J732" s="125"/>
      <c r="K732" s="125"/>
      <c r="L732" s="125"/>
      <c r="M732" s="125"/>
      <c r="N732" s="125"/>
      <c r="O732" s="125"/>
      <c r="P732" s="125"/>
      <c r="Q732" s="125"/>
      <c r="R732" s="125"/>
      <c r="S732" s="125"/>
      <c r="T732" s="125"/>
      <c r="U732" s="125"/>
      <c r="V732" s="125"/>
    </row>
    <row r="733" spans="1:22" ht="12">
      <c r="A733" s="125"/>
      <c r="B733" s="125"/>
      <c r="C733" s="125"/>
      <c r="D733" s="125"/>
      <c r="E733" s="125"/>
      <c r="F733" s="125"/>
      <c r="G733" s="125"/>
      <c r="H733" s="125"/>
      <c r="I733" s="125"/>
      <c r="J733" s="125"/>
      <c r="K733" s="125"/>
      <c r="L733" s="125"/>
      <c r="M733" s="125"/>
      <c r="N733" s="125"/>
      <c r="O733" s="125"/>
      <c r="P733" s="125"/>
      <c r="Q733" s="125"/>
      <c r="R733" s="125"/>
      <c r="S733" s="125"/>
      <c r="T733" s="125"/>
      <c r="U733" s="125"/>
      <c r="V733" s="125"/>
    </row>
    <row r="734" spans="1:22" ht="12">
      <c r="A734" s="125"/>
      <c r="B734" s="125"/>
      <c r="C734" s="125"/>
      <c r="D734" s="125"/>
      <c r="E734" s="125"/>
      <c r="F734" s="125"/>
      <c r="G734" s="125"/>
      <c r="H734" s="125"/>
      <c r="I734" s="125"/>
      <c r="J734" s="125"/>
      <c r="K734" s="125"/>
      <c r="L734" s="125"/>
      <c r="M734" s="125"/>
      <c r="N734" s="125"/>
      <c r="O734" s="125"/>
      <c r="P734" s="125"/>
      <c r="Q734" s="125"/>
      <c r="R734" s="125"/>
      <c r="S734" s="125"/>
      <c r="T734" s="125"/>
      <c r="U734" s="125"/>
      <c r="V734" s="125"/>
    </row>
    <row r="735" spans="1:22" ht="12">
      <c r="A735" s="125"/>
      <c r="B735" s="125"/>
      <c r="C735" s="125"/>
      <c r="D735" s="125"/>
      <c r="E735" s="125"/>
      <c r="F735" s="125"/>
      <c r="G735" s="125"/>
      <c r="H735" s="125"/>
      <c r="I735" s="125"/>
      <c r="J735" s="125"/>
      <c r="K735" s="125"/>
      <c r="L735" s="125"/>
      <c r="M735" s="125"/>
      <c r="N735" s="125"/>
      <c r="O735" s="125"/>
      <c r="P735" s="125"/>
      <c r="Q735" s="125"/>
      <c r="R735" s="125"/>
      <c r="S735" s="125"/>
      <c r="T735" s="125"/>
      <c r="U735" s="125"/>
      <c r="V735" s="125"/>
    </row>
    <row r="736" spans="1:22" ht="12">
      <c r="A736" s="125"/>
      <c r="B736" s="125"/>
      <c r="C736" s="125"/>
      <c r="D736" s="125"/>
      <c r="E736" s="125"/>
      <c r="F736" s="125"/>
      <c r="G736" s="125"/>
      <c r="H736" s="125"/>
      <c r="I736" s="125"/>
      <c r="J736" s="125"/>
      <c r="K736" s="125"/>
      <c r="L736" s="125"/>
      <c r="M736" s="125"/>
      <c r="N736" s="125"/>
      <c r="O736" s="125"/>
      <c r="P736" s="125"/>
      <c r="Q736" s="125"/>
      <c r="R736" s="125"/>
      <c r="S736" s="125"/>
      <c r="T736" s="125"/>
      <c r="U736" s="125"/>
      <c r="V736" s="125"/>
    </row>
    <row r="737" spans="1:22" ht="12">
      <c r="A737" s="125"/>
      <c r="B737" s="125"/>
      <c r="C737" s="125"/>
      <c r="D737" s="125"/>
      <c r="E737" s="125"/>
      <c r="F737" s="125"/>
      <c r="G737" s="125"/>
      <c r="H737" s="125"/>
      <c r="I737" s="125"/>
      <c r="J737" s="125"/>
      <c r="K737" s="125"/>
      <c r="L737" s="125"/>
      <c r="M737" s="125"/>
      <c r="N737" s="125"/>
      <c r="O737" s="125"/>
      <c r="P737" s="125"/>
      <c r="Q737" s="125"/>
      <c r="R737" s="125"/>
      <c r="S737" s="125"/>
      <c r="T737" s="125"/>
      <c r="U737" s="125"/>
      <c r="V737" s="125"/>
    </row>
    <row r="738" spans="1:22" ht="12">
      <c r="A738" s="125"/>
      <c r="B738" s="125"/>
      <c r="C738" s="125"/>
      <c r="D738" s="125"/>
      <c r="E738" s="125"/>
      <c r="F738" s="125"/>
      <c r="G738" s="125"/>
      <c r="H738" s="125"/>
      <c r="I738" s="125"/>
      <c r="J738" s="125"/>
      <c r="K738" s="125"/>
      <c r="L738" s="125"/>
      <c r="M738" s="125"/>
      <c r="N738" s="125"/>
      <c r="O738" s="125"/>
      <c r="P738" s="125"/>
      <c r="Q738" s="125"/>
      <c r="R738" s="125"/>
      <c r="S738" s="125"/>
      <c r="T738" s="125"/>
      <c r="U738" s="125"/>
      <c r="V738" s="125"/>
    </row>
    <row r="739" spans="1:22" ht="12">
      <c r="A739" s="125"/>
      <c r="B739" s="125"/>
      <c r="C739" s="125"/>
      <c r="D739" s="125"/>
      <c r="E739" s="125"/>
      <c r="F739" s="125"/>
      <c r="G739" s="125"/>
      <c r="H739" s="125"/>
      <c r="I739" s="125"/>
      <c r="J739" s="125"/>
      <c r="K739" s="125"/>
      <c r="L739" s="125"/>
      <c r="M739" s="125"/>
      <c r="N739" s="125"/>
      <c r="O739" s="125"/>
      <c r="P739" s="125"/>
      <c r="Q739" s="125"/>
      <c r="R739" s="125"/>
      <c r="S739" s="125"/>
      <c r="T739" s="125"/>
      <c r="U739" s="125"/>
      <c r="V739" s="125"/>
    </row>
    <row r="740" spans="1:22" ht="12">
      <c r="A740" s="125"/>
      <c r="B740" s="125"/>
      <c r="C740" s="125"/>
      <c r="D740" s="125"/>
      <c r="E740" s="125"/>
      <c r="F740" s="125"/>
      <c r="G740" s="125"/>
      <c r="H740" s="125"/>
      <c r="I740" s="125"/>
      <c r="J740" s="125"/>
      <c r="K740" s="125"/>
      <c r="L740" s="125"/>
      <c r="M740" s="125"/>
      <c r="N740" s="125"/>
      <c r="O740" s="125"/>
      <c r="P740" s="125"/>
      <c r="Q740" s="125"/>
      <c r="R740" s="125"/>
      <c r="S740" s="125"/>
      <c r="T740" s="125"/>
      <c r="U740" s="125"/>
      <c r="V740" s="125"/>
    </row>
    <row r="741" spans="1:22" ht="12">
      <c r="A741" s="125"/>
      <c r="B741" s="125"/>
      <c r="C741" s="125"/>
      <c r="D741" s="125"/>
      <c r="E741" s="125"/>
      <c r="F741" s="125"/>
      <c r="G741" s="125"/>
      <c r="H741" s="125"/>
      <c r="I741" s="125"/>
      <c r="J741" s="125"/>
      <c r="K741" s="125"/>
      <c r="L741" s="125"/>
      <c r="M741" s="125"/>
      <c r="N741" s="125"/>
      <c r="O741" s="125"/>
      <c r="P741" s="125"/>
      <c r="Q741" s="125"/>
      <c r="R741" s="125"/>
      <c r="S741" s="125"/>
      <c r="T741" s="125"/>
      <c r="U741" s="125"/>
      <c r="V741" s="125"/>
    </row>
    <row r="742" spans="1:22" ht="12">
      <c r="A742" s="125"/>
      <c r="B742" s="125"/>
      <c r="C742" s="125"/>
      <c r="D742" s="125"/>
      <c r="E742" s="125"/>
      <c r="F742" s="125"/>
      <c r="G742" s="125"/>
      <c r="H742" s="125"/>
      <c r="I742" s="125"/>
      <c r="J742" s="125"/>
      <c r="K742" s="125"/>
      <c r="L742" s="125"/>
      <c r="M742" s="125"/>
      <c r="N742" s="125"/>
      <c r="O742" s="125"/>
      <c r="P742" s="125"/>
      <c r="Q742" s="125"/>
      <c r="R742" s="125"/>
      <c r="S742" s="125"/>
      <c r="T742" s="125"/>
      <c r="U742" s="125"/>
      <c r="V742" s="125"/>
    </row>
    <row r="743" spans="1:22" ht="12">
      <c r="A743" s="125"/>
      <c r="B743" s="125"/>
      <c r="C743" s="125"/>
      <c r="D743" s="125"/>
      <c r="E743" s="125"/>
      <c r="F743" s="125"/>
      <c r="G743" s="125"/>
      <c r="H743" s="125"/>
      <c r="I743" s="125"/>
      <c r="J743" s="125"/>
      <c r="K743" s="125"/>
      <c r="L743" s="125"/>
      <c r="M743" s="125"/>
      <c r="N743" s="125"/>
      <c r="O743" s="125"/>
      <c r="P743" s="125"/>
      <c r="Q743" s="125"/>
      <c r="R743" s="125"/>
      <c r="S743" s="125"/>
      <c r="T743" s="125"/>
      <c r="U743" s="125"/>
      <c r="V743" s="125"/>
    </row>
    <row r="744" spans="1:22" ht="12">
      <c r="A744" s="125"/>
      <c r="B744" s="125"/>
      <c r="C744" s="125"/>
      <c r="D744" s="125"/>
      <c r="E744" s="125"/>
      <c r="F744" s="125"/>
      <c r="G744" s="125"/>
      <c r="H744" s="125"/>
      <c r="I744" s="125"/>
      <c r="J744" s="125"/>
      <c r="K744" s="125"/>
      <c r="L744" s="125"/>
      <c r="M744" s="125"/>
      <c r="N744" s="125"/>
      <c r="O744" s="125"/>
      <c r="P744" s="125"/>
      <c r="Q744" s="125"/>
      <c r="R744" s="125"/>
      <c r="S744" s="125"/>
      <c r="T744" s="125"/>
      <c r="U744" s="125"/>
      <c r="V744" s="125"/>
    </row>
    <row r="745" spans="1:22" ht="12">
      <c r="A745" s="125"/>
      <c r="B745" s="125"/>
      <c r="C745" s="125"/>
      <c r="D745" s="125"/>
      <c r="E745" s="125"/>
      <c r="F745" s="125"/>
      <c r="G745" s="125"/>
      <c r="H745" s="125"/>
      <c r="I745" s="125"/>
      <c r="J745" s="125"/>
      <c r="K745" s="125"/>
      <c r="L745" s="125"/>
      <c r="M745" s="125"/>
      <c r="N745" s="125"/>
      <c r="O745" s="125"/>
      <c r="P745" s="125"/>
      <c r="Q745" s="125"/>
      <c r="R745" s="125"/>
      <c r="S745" s="125"/>
      <c r="T745" s="125"/>
      <c r="U745" s="125"/>
      <c r="V745" s="125"/>
    </row>
    <row r="746" spans="1:22" ht="12">
      <c r="A746" s="125"/>
      <c r="B746" s="125"/>
      <c r="C746" s="125"/>
      <c r="D746" s="125"/>
      <c r="E746" s="125"/>
      <c r="F746" s="125"/>
      <c r="G746" s="125"/>
      <c r="H746" s="125"/>
      <c r="I746" s="125"/>
      <c r="J746" s="125"/>
      <c r="K746" s="125"/>
      <c r="L746" s="125"/>
      <c r="M746" s="125"/>
      <c r="N746" s="125"/>
      <c r="O746" s="125"/>
      <c r="P746" s="125"/>
      <c r="Q746" s="125"/>
      <c r="R746" s="125"/>
      <c r="S746" s="125"/>
      <c r="T746" s="125"/>
      <c r="U746" s="125"/>
      <c r="V746" s="125"/>
    </row>
    <row r="747" spans="1:22" ht="12">
      <c r="A747" s="125"/>
      <c r="B747" s="125"/>
      <c r="C747" s="125"/>
      <c r="D747" s="125"/>
      <c r="E747" s="125"/>
      <c r="F747" s="125"/>
      <c r="G747" s="125"/>
      <c r="H747" s="125"/>
      <c r="I747" s="125"/>
      <c r="J747" s="125"/>
      <c r="K747" s="125"/>
      <c r="L747" s="125"/>
      <c r="M747" s="125"/>
      <c r="N747" s="125"/>
      <c r="O747" s="125"/>
      <c r="P747" s="125"/>
      <c r="Q747" s="125"/>
      <c r="R747" s="125"/>
      <c r="S747" s="125"/>
      <c r="T747" s="125"/>
      <c r="U747" s="125"/>
      <c r="V747" s="125"/>
    </row>
    <row r="748" spans="1:22" ht="12">
      <c r="A748" s="125"/>
      <c r="B748" s="125"/>
      <c r="C748" s="125"/>
      <c r="D748" s="125"/>
      <c r="E748" s="125"/>
      <c r="F748" s="125"/>
      <c r="G748" s="125"/>
      <c r="H748" s="125"/>
      <c r="I748" s="125"/>
      <c r="J748" s="125"/>
      <c r="K748" s="125"/>
      <c r="L748" s="125"/>
      <c r="M748" s="125"/>
      <c r="N748" s="125"/>
      <c r="O748" s="125"/>
      <c r="P748" s="125"/>
      <c r="Q748" s="125"/>
      <c r="R748" s="125"/>
      <c r="S748" s="125"/>
      <c r="T748" s="125"/>
      <c r="U748" s="125"/>
      <c r="V748" s="125"/>
    </row>
    <row r="749" spans="1:22" ht="12">
      <c r="A749" s="125"/>
      <c r="B749" s="125"/>
      <c r="C749" s="125"/>
      <c r="D749" s="125"/>
      <c r="E749" s="125"/>
      <c r="F749" s="125"/>
      <c r="G749" s="125"/>
      <c r="H749" s="125"/>
      <c r="I749" s="125"/>
      <c r="J749" s="125"/>
      <c r="K749" s="125"/>
      <c r="L749" s="125"/>
      <c r="M749" s="125"/>
      <c r="N749" s="125"/>
      <c r="O749" s="125"/>
      <c r="P749" s="125"/>
      <c r="Q749" s="125"/>
      <c r="R749" s="125"/>
      <c r="S749" s="125"/>
      <c r="T749" s="125"/>
      <c r="U749" s="125"/>
      <c r="V749" s="125"/>
    </row>
    <row r="750" spans="1:22" ht="12">
      <c r="A750" s="125"/>
      <c r="B750" s="125"/>
      <c r="C750" s="125"/>
      <c r="D750" s="125"/>
      <c r="E750" s="125"/>
      <c r="F750" s="125"/>
      <c r="G750" s="125"/>
      <c r="H750" s="125"/>
      <c r="I750" s="125"/>
      <c r="J750" s="125"/>
      <c r="K750" s="125"/>
      <c r="L750" s="125"/>
      <c r="M750" s="125"/>
      <c r="N750" s="125"/>
      <c r="O750" s="125"/>
      <c r="P750" s="125"/>
      <c r="Q750" s="125"/>
      <c r="R750" s="125"/>
      <c r="S750" s="125"/>
      <c r="T750" s="125"/>
      <c r="U750" s="125"/>
      <c r="V750" s="125"/>
    </row>
    <row r="751" spans="1:22" ht="12">
      <c r="A751" s="125"/>
      <c r="B751" s="125"/>
      <c r="C751" s="125"/>
      <c r="D751" s="125"/>
      <c r="E751" s="125"/>
      <c r="F751" s="125"/>
      <c r="G751" s="125"/>
      <c r="H751" s="125"/>
      <c r="I751" s="125"/>
      <c r="J751" s="125"/>
      <c r="K751" s="125"/>
      <c r="L751" s="125"/>
      <c r="M751" s="125"/>
      <c r="N751" s="125"/>
      <c r="O751" s="125"/>
      <c r="P751" s="125"/>
      <c r="Q751" s="125"/>
      <c r="R751" s="125"/>
      <c r="S751" s="125"/>
      <c r="T751" s="125"/>
      <c r="U751" s="125"/>
      <c r="V751" s="125"/>
    </row>
    <row r="752" spans="1:22" ht="12">
      <c r="A752" s="125"/>
      <c r="B752" s="125"/>
      <c r="C752" s="125"/>
      <c r="D752" s="125"/>
      <c r="E752" s="125"/>
      <c r="F752" s="125"/>
      <c r="G752" s="125"/>
      <c r="H752" s="125"/>
      <c r="I752" s="125"/>
      <c r="J752" s="125"/>
      <c r="K752" s="125"/>
      <c r="L752" s="125"/>
      <c r="M752" s="125"/>
      <c r="N752" s="125"/>
      <c r="O752" s="125"/>
      <c r="P752" s="125"/>
      <c r="Q752" s="125"/>
      <c r="R752" s="125"/>
      <c r="S752" s="125"/>
      <c r="T752" s="125"/>
      <c r="U752" s="125"/>
      <c r="V752" s="125"/>
    </row>
    <row r="753" spans="1:22" ht="12">
      <c r="A753" s="125"/>
      <c r="B753" s="125"/>
      <c r="C753" s="125"/>
      <c r="D753" s="125"/>
      <c r="E753" s="125"/>
      <c r="F753" s="125"/>
      <c r="G753" s="125"/>
      <c r="H753" s="125"/>
      <c r="I753" s="125"/>
      <c r="J753" s="125"/>
      <c r="K753" s="125"/>
      <c r="L753" s="125"/>
      <c r="M753" s="125"/>
      <c r="N753" s="125"/>
      <c r="O753" s="125"/>
      <c r="P753" s="125"/>
      <c r="Q753" s="125"/>
      <c r="R753" s="125"/>
      <c r="S753" s="125"/>
      <c r="T753" s="125"/>
      <c r="U753" s="125"/>
      <c r="V753" s="125"/>
    </row>
    <row r="754" spans="1:22" ht="12">
      <c r="A754" s="125"/>
      <c r="B754" s="125"/>
      <c r="C754" s="125"/>
      <c r="D754" s="125"/>
      <c r="E754" s="125"/>
      <c r="F754" s="125"/>
      <c r="G754" s="125"/>
      <c r="H754" s="125"/>
      <c r="I754" s="125"/>
      <c r="J754" s="125"/>
      <c r="K754" s="125"/>
      <c r="L754" s="125"/>
      <c r="M754" s="125"/>
      <c r="N754" s="125"/>
      <c r="O754" s="125"/>
      <c r="P754" s="125"/>
      <c r="Q754" s="125"/>
      <c r="R754" s="125"/>
      <c r="S754" s="125"/>
      <c r="T754" s="125"/>
      <c r="U754" s="125"/>
      <c r="V754" s="125"/>
    </row>
    <row r="755" spans="1:22" ht="12">
      <c r="A755" s="125"/>
      <c r="B755" s="125"/>
      <c r="C755" s="125"/>
      <c r="D755" s="125"/>
      <c r="E755" s="125"/>
      <c r="F755" s="125"/>
      <c r="G755" s="125"/>
      <c r="H755" s="125"/>
      <c r="I755" s="125"/>
      <c r="J755" s="125"/>
      <c r="K755" s="125"/>
      <c r="L755" s="125"/>
      <c r="M755" s="125"/>
      <c r="N755" s="125"/>
      <c r="O755" s="125"/>
      <c r="P755" s="125"/>
      <c r="Q755" s="125"/>
      <c r="R755" s="125"/>
      <c r="S755" s="125"/>
      <c r="T755" s="125"/>
      <c r="U755" s="125"/>
      <c r="V755" s="125"/>
    </row>
    <row r="756" spans="1:22" ht="12">
      <c r="A756" s="125"/>
      <c r="B756" s="125"/>
      <c r="C756" s="125"/>
      <c r="D756" s="125"/>
      <c r="E756" s="125"/>
      <c r="F756" s="125"/>
      <c r="G756" s="125"/>
      <c r="H756" s="125"/>
      <c r="I756" s="125"/>
      <c r="J756" s="125"/>
      <c r="K756" s="125"/>
      <c r="L756" s="125"/>
      <c r="M756" s="125"/>
      <c r="N756" s="125"/>
      <c r="O756" s="125"/>
      <c r="P756" s="125"/>
      <c r="Q756" s="125"/>
      <c r="R756" s="125"/>
      <c r="S756" s="125"/>
      <c r="T756" s="125"/>
      <c r="U756" s="125"/>
      <c r="V756" s="125"/>
    </row>
    <row r="757" spans="1:22" ht="12">
      <c r="A757" s="125"/>
      <c r="B757" s="125"/>
      <c r="C757" s="125"/>
      <c r="D757" s="125"/>
      <c r="E757" s="125"/>
      <c r="F757" s="125"/>
      <c r="G757" s="125"/>
      <c r="H757" s="125"/>
      <c r="I757" s="125"/>
      <c r="J757" s="125"/>
      <c r="K757" s="125"/>
      <c r="L757" s="125"/>
      <c r="M757" s="125"/>
      <c r="N757" s="125"/>
      <c r="O757" s="125"/>
      <c r="P757" s="125"/>
      <c r="Q757" s="125"/>
      <c r="R757" s="125"/>
      <c r="S757" s="125"/>
      <c r="T757" s="125"/>
      <c r="U757" s="125"/>
      <c r="V757" s="125"/>
    </row>
    <row r="758" spans="1:22" ht="12">
      <c r="A758" s="125"/>
      <c r="B758" s="125"/>
      <c r="C758" s="125"/>
      <c r="D758" s="125"/>
      <c r="E758" s="125"/>
      <c r="F758" s="125"/>
      <c r="G758" s="125"/>
      <c r="H758" s="125"/>
      <c r="I758" s="125"/>
      <c r="J758" s="125"/>
      <c r="K758" s="125"/>
      <c r="L758" s="125"/>
      <c r="M758" s="125"/>
      <c r="N758" s="125"/>
      <c r="O758" s="125"/>
      <c r="P758" s="125"/>
      <c r="Q758" s="125"/>
      <c r="R758" s="125"/>
      <c r="S758" s="125"/>
      <c r="T758" s="125"/>
      <c r="U758" s="125"/>
      <c r="V758" s="125"/>
    </row>
    <row r="759" spans="1:22" ht="12">
      <c r="A759" s="125"/>
      <c r="B759" s="125"/>
      <c r="C759" s="125"/>
      <c r="D759" s="125"/>
      <c r="E759" s="125"/>
      <c r="F759" s="125"/>
      <c r="G759" s="125"/>
      <c r="H759" s="125"/>
      <c r="I759" s="125"/>
      <c r="J759" s="125"/>
      <c r="K759" s="125"/>
      <c r="L759" s="125"/>
      <c r="M759" s="125"/>
      <c r="N759" s="125"/>
      <c r="O759" s="125"/>
      <c r="P759" s="125"/>
      <c r="Q759" s="125"/>
      <c r="R759" s="125"/>
      <c r="S759" s="125"/>
      <c r="T759" s="125"/>
      <c r="U759" s="125"/>
      <c r="V759" s="125"/>
    </row>
    <row r="760" spans="1:22" ht="12">
      <c r="A760" s="125"/>
      <c r="B760" s="125"/>
      <c r="C760" s="125"/>
      <c r="D760" s="125"/>
      <c r="E760" s="125"/>
      <c r="F760" s="125"/>
      <c r="G760" s="125"/>
      <c r="H760" s="125"/>
      <c r="I760" s="125"/>
      <c r="J760" s="125"/>
      <c r="K760" s="125"/>
      <c r="L760" s="125"/>
      <c r="M760" s="125"/>
      <c r="N760" s="125"/>
      <c r="O760" s="125"/>
      <c r="P760" s="125"/>
      <c r="Q760" s="125"/>
      <c r="R760" s="125"/>
      <c r="S760" s="125"/>
      <c r="T760" s="125"/>
      <c r="U760" s="125"/>
      <c r="V760" s="125"/>
    </row>
    <row r="761" spans="1:22" ht="12">
      <c r="A761" s="125"/>
      <c r="B761" s="125"/>
      <c r="C761" s="125"/>
      <c r="D761" s="125"/>
      <c r="E761" s="125"/>
      <c r="F761" s="125"/>
      <c r="G761" s="125"/>
      <c r="H761" s="125"/>
      <c r="I761" s="125"/>
      <c r="J761" s="125"/>
      <c r="K761" s="125"/>
      <c r="L761" s="125"/>
      <c r="M761" s="125"/>
      <c r="N761" s="125"/>
      <c r="O761" s="125"/>
      <c r="P761" s="125"/>
      <c r="Q761" s="125"/>
      <c r="R761" s="125"/>
      <c r="S761" s="125"/>
      <c r="T761" s="125"/>
      <c r="U761" s="125"/>
      <c r="V761" s="125"/>
    </row>
    <row r="762" spans="1:22" ht="12">
      <c r="A762" s="125"/>
      <c r="B762" s="125"/>
      <c r="C762" s="125"/>
      <c r="D762" s="125"/>
      <c r="E762" s="125"/>
      <c r="F762" s="125"/>
      <c r="G762" s="125"/>
      <c r="H762" s="125"/>
      <c r="I762" s="125"/>
      <c r="J762" s="125"/>
      <c r="K762" s="125"/>
      <c r="L762" s="125"/>
      <c r="M762" s="125"/>
      <c r="N762" s="125"/>
      <c r="O762" s="125"/>
      <c r="P762" s="125"/>
      <c r="Q762" s="125"/>
      <c r="R762" s="125"/>
      <c r="S762" s="125"/>
      <c r="T762" s="125"/>
      <c r="U762" s="125"/>
      <c r="V762" s="125"/>
    </row>
    <row r="763" spans="1:22" ht="12">
      <c r="A763" s="125"/>
      <c r="B763" s="125"/>
      <c r="C763" s="125"/>
      <c r="D763" s="125"/>
      <c r="E763" s="125"/>
      <c r="F763" s="125"/>
      <c r="G763" s="125"/>
      <c r="H763" s="125"/>
      <c r="I763" s="125"/>
      <c r="J763" s="125"/>
      <c r="K763" s="125"/>
      <c r="L763" s="125"/>
      <c r="M763" s="125"/>
      <c r="N763" s="125"/>
      <c r="O763" s="125"/>
      <c r="P763" s="125"/>
      <c r="Q763" s="125"/>
      <c r="R763" s="125"/>
      <c r="S763" s="125"/>
      <c r="T763" s="125"/>
      <c r="U763" s="125"/>
      <c r="V763" s="125"/>
    </row>
    <row r="764" spans="1:22" ht="12">
      <c r="A764" s="125"/>
      <c r="B764" s="125"/>
      <c r="C764" s="125"/>
      <c r="D764" s="125"/>
      <c r="E764" s="125"/>
      <c r="F764" s="125"/>
      <c r="G764" s="125"/>
      <c r="H764" s="125"/>
      <c r="I764" s="125"/>
      <c r="J764" s="125"/>
      <c r="K764" s="125"/>
      <c r="L764" s="125"/>
      <c r="M764" s="125"/>
      <c r="N764" s="125"/>
      <c r="O764" s="125"/>
      <c r="P764" s="125"/>
      <c r="Q764" s="125"/>
      <c r="R764" s="125"/>
      <c r="S764" s="125"/>
      <c r="T764" s="125"/>
      <c r="U764" s="125"/>
      <c r="V764" s="125"/>
    </row>
    <row r="765" spans="1:22" ht="12">
      <c r="A765" s="125"/>
      <c r="B765" s="125"/>
      <c r="C765" s="125"/>
      <c r="D765" s="125"/>
      <c r="E765" s="125"/>
      <c r="F765" s="125"/>
      <c r="G765" s="125"/>
      <c r="H765" s="125"/>
      <c r="I765" s="125"/>
      <c r="J765" s="125"/>
      <c r="K765" s="125"/>
      <c r="L765" s="125"/>
      <c r="M765" s="125"/>
      <c r="N765" s="125"/>
      <c r="O765" s="125"/>
      <c r="P765" s="125"/>
      <c r="Q765" s="125"/>
      <c r="R765" s="125"/>
      <c r="S765" s="125"/>
      <c r="T765" s="125"/>
      <c r="U765" s="125"/>
      <c r="V765" s="125"/>
    </row>
    <row r="766" spans="1:22" ht="12">
      <c r="A766" s="125"/>
      <c r="B766" s="125"/>
      <c r="C766" s="125"/>
      <c r="D766" s="125"/>
      <c r="E766" s="125"/>
      <c r="F766" s="125"/>
      <c r="G766" s="125"/>
      <c r="H766" s="125"/>
      <c r="I766" s="125"/>
      <c r="J766" s="125"/>
      <c r="K766" s="125"/>
      <c r="L766" s="125"/>
      <c r="M766" s="125"/>
      <c r="N766" s="125"/>
      <c r="O766" s="125"/>
      <c r="P766" s="125"/>
      <c r="Q766" s="125"/>
      <c r="R766" s="125"/>
      <c r="S766" s="125"/>
      <c r="T766" s="125"/>
      <c r="U766" s="125"/>
      <c r="V766" s="125"/>
    </row>
    <row r="767" spans="1:22" ht="12">
      <c r="A767" s="125"/>
      <c r="B767" s="125"/>
      <c r="C767" s="125"/>
      <c r="D767" s="125"/>
      <c r="E767" s="125"/>
      <c r="F767" s="125"/>
      <c r="G767" s="125"/>
      <c r="H767" s="125"/>
      <c r="I767" s="125"/>
      <c r="J767" s="125"/>
      <c r="K767" s="125"/>
      <c r="L767" s="125"/>
      <c r="M767" s="125"/>
      <c r="N767" s="125"/>
      <c r="O767" s="125"/>
      <c r="P767" s="125"/>
      <c r="Q767" s="125"/>
      <c r="R767" s="125"/>
      <c r="S767" s="125"/>
      <c r="T767" s="125"/>
      <c r="U767" s="125"/>
      <c r="V767" s="125"/>
    </row>
    <row r="768" spans="1:22" ht="12">
      <c r="A768" s="125"/>
      <c r="B768" s="125"/>
      <c r="C768" s="125"/>
      <c r="D768" s="125"/>
      <c r="E768" s="125"/>
      <c r="F768" s="125"/>
      <c r="G768" s="125"/>
      <c r="H768" s="125"/>
      <c r="I768" s="125"/>
      <c r="J768" s="125"/>
      <c r="K768" s="125"/>
      <c r="L768" s="125"/>
      <c r="M768" s="125"/>
      <c r="N768" s="125"/>
      <c r="O768" s="125"/>
      <c r="P768" s="125"/>
      <c r="Q768" s="125"/>
      <c r="R768" s="125"/>
      <c r="S768" s="125"/>
      <c r="T768" s="125"/>
      <c r="U768" s="125"/>
      <c r="V768" s="125"/>
    </row>
    <row r="769" spans="1:22" ht="12">
      <c r="A769" s="125"/>
      <c r="B769" s="125"/>
      <c r="C769" s="125"/>
      <c r="D769" s="125"/>
      <c r="E769" s="125"/>
      <c r="F769" s="125"/>
      <c r="G769" s="125"/>
      <c r="H769" s="125"/>
      <c r="I769" s="125"/>
      <c r="J769" s="125"/>
      <c r="K769" s="125"/>
      <c r="L769" s="125"/>
      <c r="M769" s="125"/>
      <c r="N769" s="125"/>
      <c r="O769" s="125"/>
      <c r="P769" s="125"/>
      <c r="Q769" s="125"/>
      <c r="R769" s="125"/>
      <c r="S769" s="125"/>
      <c r="T769" s="125"/>
      <c r="U769" s="125"/>
      <c r="V769" s="125"/>
    </row>
    <row r="770" spans="1:22" ht="12">
      <c r="A770" s="125"/>
      <c r="B770" s="125"/>
      <c r="C770" s="125"/>
      <c r="D770" s="125"/>
      <c r="E770" s="125"/>
      <c r="F770" s="125"/>
      <c r="G770" s="125"/>
      <c r="H770" s="125"/>
      <c r="I770" s="125"/>
      <c r="J770" s="125"/>
      <c r="K770" s="125"/>
      <c r="L770" s="125"/>
      <c r="M770" s="125"/>
      <c r="N770" s="125"/>
      <c r="O770" s="125"/>
      <c r="P770" s="125"/>
      <c r="Q770" s="125"/>
      <c r="R770" s="125"/>
      <c r="S770" s="125"/>
      <c r="T770" s="125"/>
      <c r="U770" s="125"/>
      <c r="V770" s="125"/>
    </row>
    <row r="771" spans="1:22" ht="12">
      <c r="A771" s="125"/>
      <c r="B771" s="125"/>
      <c r="C771" s="125"/>
      <c r="D771" s="125"/>
      <c r="E771" s="125"/>
      <c r="F771" s="125"/>
      <c r="G771" s="125"/>
      <c r="H771" s="125"/>
      <c r="I771" s="125"/>
      <c r="J771" s="125"/>
      <c r="K771" s="125"/>
      <c r="L771" s="125"/>
      <c r="M771" s="125"/>
      <c r="N771" s="125"/>
      <c r="O771" s="125"/>
      <c r="P771" s="125"/>
      <c r="Q771" s="125"/>
      <c r="R771" s="125"/>
      <c r="S771" s="125"/>
      <c r="T771" s="125"/>
      <c r="U771" s="125"/>
      <c r="V771" s="125"/>
    </row>
    <row r="772" spans="1:22" ht="12">
      <c r="A772" s="125"/>
      <c r="B772" s="125"/>
      <c r="C772" s="125"/>
      <c r="D772" s="125"/>
      <c r="E772" s="125"/>
      <c r="F772" s="125"/>
      <c r="G772" s="125"/>
      <c r="H772" s="125"/>
      <c r="I772" s="125"/>
      <c r="J772" s="125"/>
      <c r="K772" s="125"/>
      <c r="L772" s="125"/>
      <c r="M772" s="125"/>
      <c r="N772" s="125"/>
      <c r="O772" s="125"/>
      <c r="P772" s="125"/>
      <c r="Q772" s="125"/>
      <c r="R772" s="125"/>
      <c r="S772" s="125"/>
      <c r="T772" s="125"/>
      <c r="U772" s="125"/>
      <c r="V772" s="125"/>
    </row>
    <row r="773" spans="1:22" ht="12">
      <c r="A773" s="125"/>
      <c r="B773" s="125"/>
      <c r="C773" s="125"/>
      <c r="D773" s="125"/>
      <c r="E773" s="125"/>
      <c r="F773" s="125"/>
      <c r="G773" s="125"/>
      <c r="H773" s="125"/>
      <c r="I773" s="125"/>
      <c r="J773" s="125"/>
      <c r="K773" s="125"/>
      <c r="L773" s="125"/>
      <c r="M773" s="125"/>
      <c r="N773" s="125"/>
      <c r="O773" s="125"/>
      <c r="P773" s="125"/>
      <c r="Q773" s="125"/>
      <c r="R773" s="125"/>
      <c r="S773" s="125"/>
      <c r="T773" s="125"/>
      <c r="U773" s="125"/>
      <c r="V773" s="125"/>
    </row>
    <row r="774" spans="1:22" ht="12">
      <c r="A774" s="125"/>
      <c r="B774" s="125"/>
      <c r="C774" s="125"/>
      <c r="D774" s="125"/>
      <c r="E774" s="125"/>
      <c r="F774" s="125"/>
      <c r="G774" s="125"/>
      <c r="H774" s="125"/>
      <c r="I774" s="125"/>
      <c r="J774" s="125"/>
      <c r="K774" s="125"/>
      <c r="L774" s="125"/>
      <c r="M774" s="125"/>
      <c r="N774" s="125"/>
      <c r="O774" s="125"/>
      <c r="P774" s="125"/>
      <c r="Q774" s="125"/>
      <c r="R774" s="125"/>
      <c r="S774" s="125"/>
      <c r="T774" s="125"/>
      <c r="U774" s="125"/>
      <c r="V774" s="125"/>
    </row>
    <row r="775" spans="1:22" ht="12">
      <c r="A775" s="125"/>
      <c r="B775" s="125"/>
      <c r="C775" s="125"/>
      <c r="D775" s="125"/>
      <c r="E775" s="125"/>
      <c r="F775" s="125"/>
      <c r="G775" s="125"/>
      <c r="H775" s="125"/>
      <c r="I775" s="125"/>
      <c r="J775" s="125"/>
      <c r="K775" s="125"/>
      <c r="L775" s="125"/>
      <c r="M775" s="125"/>
      <c r="N775" s="125"/>
      <c r="O775" s="125"/>
      <c r="P775" s="125"/>
      <c r="Q775" s="125"/>
      <c r="R775" s="125"/>
      <c r="S775" s="125"/>
      <c r="T775" s="125"/>
      <c r="U775" s="125"/>
      <c r="V775" s="125"/>
    </row>
    <row r="776" spans="1:22" ht="12">
      <c r="A776" s="125"/>
      <c r="B776" s="125"/>
      <c r="C776" s="125"/>
      <c r="D776" s="125"/>
      <c r="E776" s="125"/>
      <c r="F776" s="125"/>
      <c r="G776" s="125"/>
      <c r="H776" s="125"/>
      <c r="I776" s="125"/>
      <c r="J776" s="125"/>
      <c r="K776" s="125"/>
      <c r="L776" s="125"/>
      <c r="M776" s="125"/>
      <c r="N776" s="125"/>
      <c r="O776" s="125"/>
      <c r="P776" s="125"/>
      <c r="Q776" s="125"/>
      <c r="R776" s="125"/>
      <c r="S776" s="125"/>
      <c r="T776" s="125"/>
      <c r="U776" s="125"/>
      <c r="V776" s="125"/>
    </row>
    <row r="777" spans="1:22" ht="12">
      <c r="A777" s="125"/>
      <c r="B777" s="125"/>
      <c r="C777" s="125"/>
      <c r="D777" s="125"/>
      <c r="E777" s="125"/>
      <c r="F777" s="125"/>
      <c r="G777" s="125"/>
      <c r="H777" s="125"/>
      <c r="I777" s="125"/>
      <c r="J777" s="125"/>
      <c r="K777" s="125"/>
      <c r="L777" s="125"/>
      <c r="M777" s="125"/>
      <c r="N777" s="125"/>
      <c r="O777" s="125"/>
      <c r="P777" s="125"/>
      <c r="Q777" s="125"/>
      <c r="R777" s="125"/>
      <c r="S777" s="125"/>
      <c r="T777" s="125"/>
      <c r="U777" s="125"/>
      <c r="V777" s="125"/>
    </row>
    <row r="778" spans="1:22" ht="12">
      <c r="A778" s="125"/>
      <c r="B778" s="125"/>
      <c r="C778" s="125"/>
      <c r="D778" s="125"/>
      <c r="E778" s="125"/>
      <c r="F778" s="125"/>
      <c r="G778" s="125"/>
      <c r="H778" s="125"/>
      <c r="I778" s="125"/>
      <c r="J778" s="125"/>
      <c r="K778" s="125"/>
      <c r="L778" s="125"/>
      <c r="M778" s="125"/>
      <c r="N778" s="125"/>
      <c r="O778" s="125"/>
      <c r="P778" s="125"/>
      <c r="Q778" s="125"/>
      <c r="R778" s="125"/>
      <c r="S778" s="125"/>
      <c r="T778" s="125"/>
      <c r="U778" s="125"/>
      <c r="V778" s="125"/>
    </row>
    <row r="779" spans="1:22" ht="12">
      <c r="A779" s="125"/>
      <c r="B779" s="125"/>
      <c r="C779" s="125"/>
      <c r="D779" s="125"/>
      <c r="E779" s="125"/>
      <c r="F779" s="125"/>
      <c r="G779" s="125"/>
      <c r="H779" s="125"/>
      <c r="I779" s="125"/>
      <c r="J779" s="125"/>
      <c r="K779" s="125"/>
      <c r="L779" s="125"/>
      <c r="M779" s="125"/>
      <c r="N779" s="125"/>
      <c r="O779" s="125"/>
      <c r="P779" s="125"/>
      <c r="Q779" s="125"/>
      <c r="R779" s="125"/>
      <c r="S779" s="125"/>
      <c r="T779" s="125"/>
      <c r="U779" s="125"/>
      <c r="V779" s="125"/>
    </row>
    <row r="780" spans="1:22" ht="12">
      <c r="A780" s="125"/>
      <c r="B780" s="125"/>
      <c r="C780" s="125"/>
      <c r="D780" s="125"/>
      <c r="E780" s="125"/>
      <c r="F780" s="125"/>
      <c r="G780" s="125"/>
      <c r="H780" s="125"/>
      <c r="I780" s="125"/>
      <c r="J780" s="125"/>
      <c r="K780" s="125"/>
      <c r="L780" s="125"/>
      <c r="M780" s="125"/>
      <c r="N780" s="125"/>
      <c r="O780" s="125"/>
      <c r="P780" s="125"/>
      <c r="Q780" s="125"/>
      <c r="R780" s="125"/>
      <c r="S780" s="125"/>
      <c r="T780" s="125"/>
      <c r="U780" s="125"/>
      <c r="V780" s="125"/>
    </row>
    <row r="781" spans="1:22" ht="12">
      <c r="A781" s="125"/>
      <c r="B781" s="125"/>
      <c r="C781" s="125"/>
      <c r="D781" s="125"/>
      <c r="E781" s="125"/>
      <c r="F781" s="125"/>
      <c r="G781" s="125"/>
      <c r="H781" s="125"/>
      <c r="I781" s="125"/>
      <c r="J781" s="125"/>
      <c r="K781" s="125"/>
      <c r="L781" s="125"/>
      <c r="M781" s="125"/>
      <c r="N781" s="125"/>
      <c r="O781" s="125"/>
      <c r="P781" s="125"/>
      <c r="Q781" s="125"/>
      <c r="R781" s="125"/>
      <c r="S781" s="125"/>
      <c r="T781" s="125"/>
      <c r="U781" s="125"/>
      <c r="V781" s="125"/>
    </row>
    <row r="782" spans="1:22" ht="12">
      <c r="A782" s="125"/>
      <c r="B782" s="125"/>
      <c r="C782" s="125"/>
      <c r="D782" s="125"/>
      <c r="E782" s="125"/>
      <c r="F782" s="125"/>
      <c r="G782" s="125"/>
      <c r="H782" s="125"/>
      <c r="I782" s="125"/>
      <c r="J782" s="125"/>
      <c r="K782" s="125"/>
      <c r="L782" s="125"/>
      <c r="M782" s="125"/>
      <c r="N782" s="125"/>
      <c r="O782" s="125"/>
      <c r="P782" s="125"/>
      <c r="Q782" s="125"/>
      <c r="R782" s="125"/>
      <c r="S782" s="125"/>
      <c r="T782" s="125"/>
      <c r="U782" s="125"/>
      <c r="V782" s="125"/>
    </row>
    <row r="783" spans="1:22" ht="12">
      <c r="A783" s="125"/>
      <c r="B783" s="125"/>
      <c r="C783" s="125"/>
      <c r="D783" s="125"/>
      <c r="E783" s="125"/>
      <c r="F783" s="125"/>
      <c r="G783" s="125"/>
      <c r="H783" s="125"/>
      <c r="I783" s="125"/>
      <c r="J783" s="125"/>
      <c r="K783" s="125"/>
      <c r="L783" s="125"/>
      <c r="M783" s="125"/>
      <c r="N783" s="125"/>
      <c r="O783" s="125"/>
      <c r="P783" s="125"/>
      <c r="Q783" s="125"/>
      <c r="R783" s="125"/>
      <c r="S783" s="125"/>
      <c r="T783" s="125"/>
      <c r="U783" s="125"/>
      <c r="V783" s="125"/>
    </row>
    <row r="784" spans="1:22" ht="12">
      <c r="A784" s="125"/>
      <c r="B784" s="125"/>
      <c r="C784" s="125"/>
      <c r="D784" s="125"/>
      <c r="E784" s="125"/>
      <c r="F784" s="125"/>
      <c r="G784" s="125"/>
      <c r="H784" s="125"/>
      <c r="I784" s="125"/>
      <c r="J784" s="125"/>
      <c r="K784" s="125"/>
      <c r="L784" s="125"/>
      <c r="M784" s="125"/>
      <c r="N784" s="125"/>
      <c r="O784" s="125"/>
      <c r="P784" s="125"/>
      <c r="Q784" s="125"/>
      <c r="R784" s="125"/>
      <c r="S784" s="125"/>
      <c r="T784" s="125"/>
      <c r="U784" s="125"/>
      <c r="V784" s="125"/>
    </row>
    <row r="785" spans="1:22" ht="12">
      <c r="A785" s="125"/>
      <c r="B785" s="125"/>
      <c r="C785" s="125"/>
      <c r="D785" s="125"/>
      <c r="E785" s="125"/>
      <c r="F785" s="125"/>
      <c r="G785" s="125"/>
      <c r="H785" s="125"/>
      <c r="I785" s="125"/>
      <c r="J785" s="125"/>
      <c r="K785" s="125"/>
      <c r="L785" s="125"/>
      <c r="M785" s="125"/>
      <c r="N785" s="125"/>
      <c r="O785" s="125"/>
      <c r="P785" s="125"/>
      <c r="Q785" s="125"/>
      <c r="R785" s="125"/>
      <c r="S785" s="125"/>
      <c r="T785" s="125"/>
      <c r="U785" s="125"/>
      <c r="V785" s="125"/>
    </row>
    <row r="786" spans="1:22" ht="12">
      <c r="A786" s="125"/>
      <c r="B786" s="125"/>
      <c r="C786" s="125"/>
      <c r="D786" s="125"/>
      <c r="E786" s="125"/>
      <c r="F786" s="125"/>
      <c r="G786" s="125"/>
      <c r="H786" s="125"/>
      <c r="I786" s="125"/>
      <c r="J786" s="125"/>
      <c r="K786" s="125"/>
      <c r="L786" s="125"/>
      <c r="M786" s="125"/>
      <c r="N786" s="125"/>
      <c r="O786" s="125"/>
      <c r="P786" s="125"/>
      <c r="Q786" s="125"/>
      <c r="R786" s="125"/>
      <c r="S786" s="125"/>
      <c r="T786" s="125"/>
      <c r="U786" s="125"/>
      <c r="V786" s="125"/>
    </row>
    <row r="787" spans="1:22" ht="12">
      <c r="A787" s="125"/>
      <c r="B787" s="125"/>
      <c r="C787" s="125"/>
      <c r="D787" s="125"/>
      <c r="E787" s="125"/>
      <c r="F787" s="125"/>
      <c r="G787" s="125"/>
      <c r="H787" s="125"/>
      <c r="I787" s="125"/>
      <c r="J787" s="125"/>
      <c r="K787" s="125"/>
      <c r="L787" s="125"/>
      <c r="M787" s="125"/>
      <c r="N787" s="125"/>
      <c r="O787" s="125"/>
      <c r="P787" s="125"/>
      <c r="Q787" s="125"/>
      <c r="R787" s="125"/>
      <c r="S787" s="125"/>
      <c r="T787" s="125"/>
      <c r="U787" s="125"/>
      <c r="V787" s="125"/>
    </row>
    <row r="788" spans="1:22" ht="12">
      <c r="A788" s="125"/>
      <c r="B788" s="125"/>
      <c r="C788" s="125"/>
      <c r="D788" s="125"/>
      <c r="E788" s="125"/>
      <c r="F788" s="125"/>
      <c r="G788" s="125"/>
      <c r="H788" s="125"/>
      <c r="I788" s="125"/>
      <c r="J788" s="125"/>
      <c r="K788" s="125"/>
      <c r="L788" s="125"/>
      <c r="M788" s="125"/>
      <c r="N788" s="125"/>
      <c r="O788" s="125"/>
      <c r="P788" s="125"/>
      <c r="Q788" s="125"/>
      <c r="R788" s="125"/>
      <c r="S788" s="125"/>
      <c r="T788" s="125"/>
      <c r="U788" s="125"/>
      <c r="V788" s="125"/>
    </row>
    <row r="789" spans="1:22" ht="12">
      <c r="A789" s="125"/>
      <c r="B789" s="125"/>
      <c r="C789" s="125"/>
      <c r="D789" s="125"/>
      <c r="E789" s="125"/>
      <c r="F789" s="125"/>
      <c r="G789" s="125"/>
      <c r="H789" s="125"/>
      <c r="I789" s="125"/>
      <c r="J789" s="125"/>
      <c r="K789" s="125"/>
      <c r="L789" s="125"/>
      <c r="M789" s="125"/>
      <c r="N789" s="125"/>
      <c r="O789" s="125"/>
      <c r="P789" s="125"/>
      <c r="Q789" s="125"/>
      <c r="R789" s="125"/>
      <c r="S789" s="125"/>
      <c r="T789" s="125"/>
      <c r="U789" s="125"/>
      <c r="V789" s="125"/>
    </row>
    <row r="790" spans="1:22" ht="12">
      <c r="A790" s="125"/>
      <c r="B790" s="125"/>
      <c r="C790" s="125"/>
      <c r="D790" s="125"/>
      <c r="E790" s="125"/>
      <c r="F790" s="125"/>
      <c r="G790" s="125"/>
      <c r="H790" s="125"/>
      <c r="I790" s="125"/>
      <c r="J790" s="125"/>
      <c r="K790" s="125"/>
      <c r="L790" s="125"/>
      <c r="M790" s="125"/>
      <c r="N790" s="125"/>
      <c r="O790" s="125"/>
      <c r="P790" s="125"/>
      <c r="Q790" s="125"/>
      <c r="R790" s="125"/>
      <c r="S790" s="125"/>
      <c r="T790" s="125"/>
      <c r="U790" s="125"/>
      <c r="V790" s="125"/>
    </row>
    <row r="791" spans="1:22" ht="12">
      <c r="A791" s="125"/>
      <c r="B791" s="125"/>
      <c r="C791" s="125"/>
      <c r="D791" s="125"/>
      <c r="E791" s="125"/>
      <c r="F791" s="125"/>
      <c r="G791" s="125"/>
      <c r="H791" s="125"/>
      <c r="I791" s="125"/>
      <c r="J791" s="125"/>
      <c r="K791" s="125"/>
      <c r="L791" s="125"/>
      <c r="M791" s="125"/>
      <c r="N791" s="125"/>
      <c r="O791" s="125"/>
      <c r="P791" s="125"/>
      <c r="Q791" s="125"/>
      <c r="R791" s="125"/>
      <c r="S791" s="125"/>
      <c r="T791" s="125"/>
      <c r="U791" s="125"/>
      <c r="V791" s="125"/>
    </row>
    <row r="792" spans="1:22" ht="12">
      <c r="A792" s="125"/>
      <c r="B792" s="125"/>
      <c r="C792" s="125"/>
      <c r="D792" s="125"/>
      <c r="E792" s="125"/>
      <c r="F792" s="125"/>
      <c r="G792" s="125"/>
      <c r="H792" s="125"/>
      <c r="I792" s="125"/>
      <c r="J792" s="125"/>
      <c r="K792" s="125"/>
      <c r="L792" s="125"/>
      <c r="M792" s="125"/>
      <c r="N792" s="125"/>
      <c r="O792" s="125"/>
      <c r="P792" s="125"/>
      <c r="Q792" s="125"/>
      <c r="R792" s="125"/>
      <c r="S792" s="125"/>
      <c r="T792" s="125"/>
      <c r="U792" s="125"/>
      <c r="V792" s="125"/>
    </row>
    <row r="793" spans="1:22" ht="12">
      <c r="A793" s="125"/>
      <c r="B793" s="125"/>
      <c r="C793" s="125"/>
      <c r="D793" s="125"/>
      <c r="E793" s="125"/>
      <c r="F793" s="125"/>
      <c r="G793" s="125"/>
      <c r="H793" s="125"/>
      <c r="I793" s="125"/>
      <c r="J793" s="125"/>
      <c r="K793" s="125"/>
      <c r="L793" s="125"/>
      <c r="M793" s="125"/>
      <c r="N793" s="125"/>
      <c r="O793" s="125"/>
      <c r="P793" s="125"/>
      <c r="Q793" s="125"/>
      <c r="R793" s="125"/>
      <c r="S793" s="125"/>
      <c r="T793" s="125"/>
      <c r="U793" s="125"/>
      <c r="V793" s="125"/>
    </row>
    <row r="794" spans="1:22" ht="12">
      <c r="A794" s="125"/>
      <c r="B794" s="125"/>
      <c r="C794" s="125"/>
      <c r="D794" s="125"/>
      <c r="E794" s="125"/>
      <c r="F794" s="125"/>
      <c r="G794" s="125"/>
      <c r="H794" s="125"/>
      <c r="I794" s="125"/>
      <c r="J794" s="125"/>
      <c r="K794" s="125"/>
      <c r="L794" s="125"/>
      <c r="M794" s="125"/>
      <c r="N794" s="125"/>
      <c r="O794" s="125"/>
      <c r="P794" s="125"/>
      <c r="Q794" s="125"/>
      <c r="R794" s="125"/>
      <c r="S794" s="125"/>
      <c r="T794" s="125"/>
      <c r="U794" s="125"/>
      <c r="V794" s="125"/>
    </row>
    <row r="795" spans="1:22" ht="12">
      <c r="A795" s="125"/>
      <c r="B795" s="125"/>
      <c r="C795" s="125"/>
      <c r="D795" s="125"/>
      <c r="E795" s="125"/>
      <c r="F795" s="125"/>
      <c r="G795" s="125"/>
      <c r="H795" s="125"/>
      <c r="I795" s="125"/>
      <c r="J795" s="125"/>
      <c r="K795" s="125"/>
      <c r="L795" s="125"/>
      <c r="M795" s="125"/>
      <c r="N795" s="125"/>
      <c r="O795" s="125"/>
      <c r="P795" s="125"/>
      <c r="Q795" s="125"/>
      <c r="R795" s="125"/>
      <c r="S795" s="125"/>
      <c r="T795" s="125"/>
      <c r="U795" s="125"/>
      <c r="V795" s="125"/>
    </row>
    <row r="796" spans="1:22" ht="12">
      <c r="A796" s="125"/>
      <c r="B796" s="125"/>
      <c r="C796" s="125"/>
      <c r="D796" s="125"/>
      <c r="E796" s="125"/>
      <c r="F796" s="125"/>
      <c r="G796" s="125"/>
      <c r="H796" s="125"/>
      <c r="I796" s="125"/>
      <c r="J796" s="125"/>
      <c r="K796" s="125"/>
      <c r="L796" s="125"/>
      <c r="M796" s="125"/>
      <c r="N796" s="125"/>
      <c r="O796" s="125"/>
      <c r="P796" s="125"/>
      <c r="Q796" s="125"/>
      <c r="R796" s="125"/>
      <c r="S796" s="125"/>
      <c r="T796" s="125"/>
      <c r="U796" s="125"/>
      <c r="V796" s="125"/>
    </row>
    <row r="797" spans="1:22" ht="12">
      <c r="A797" s="125"/>
      <c r="B797" s="125"/>
      <c r="C797" s="125"/>
      <c r="D797" s="125"/>
      <c r="E797" s="125"/>
      <c r="F797" s="125"/>
      <c r="G797" s="125"/>
      <c r="H797" s="125"/>
      <c r="I797" s="125"/>
      <c r="J797" s="125"/>
      <c r="K797" s="125"/>
      <c r="L797" s="125"/>
      <c r="M797" s="125"/>
      <c r="N797" s="125"/>
      <c r="O797" s="125"/>
      <c r="P797" s="125"/>
      <c r="Q797" s="125"/>
      <c r="R797" s="125"/>
      <c r="S797" s="125"/>
      <c r="T797" s="125"/>
      <c r="U797" s="125"/>
      <c r="V797" s="125"/>
    </row>
    <row r="798" spans="1:22" ht="12">
      <c r="A798" s="125"/>
      <c r="B798" s="125"/>
      <c r="C798" s="125"/>
      <c r="D798" s="125"/>
      <c r="E798" s="125"/>
      <c r="F798" s="125"/>
      <c r="G798" s="125"/>
      <c r="H798" s="125"/>
      <c r="I798" s="125"/>
      <c r="J798" s="125"/>
      <c r="K798" s="125"/>
      <c r="L798" s="125"/>
      <c r="M798" s="125"/>
      <c r="N798" s="125"/>
      <c r="O798" s="125"/>
      <c r="P798" s="125"/>
      <c r="Q798" s="125"/>
      <c r="R798" s="125"/>
      <c r="S798" s="125"/>
      <c r="T798" s="125"/>
      <c r="U798" s="125"/>
      <c r="V798" s="125"/>
    </row>
    <row r="799" spans="1:22" ht="12">
      <c r="A799" s="125"/>
      <c r="B799" s="125"/>
      <c r="C799" s="125"/>
      <c r="D799" s="125"/>
      <c r="E799" s="125"/>
      <c r="F799" s="125"/>
      <c r="G799" s="125"/>
      <c r="H799" s="125"/>
      <c r="I799" s="125"/>
      <c r="J799" s="125"/>
      <c r="K799" s="125"/>
      <c r="L799" s="125"/>
      <c r="M799" s="125"/>
      <c r="N799" s="125"/>
      <c r="O799" s="125"/>
      <c r="P799" s="125"/>
      <c r="Q799" s="125"/>
      <c r="R799" s="125"/>
      <c r="S799" s="125"/>
      <c r="T799" s="125"/>
      <c r="U799" s="125"/>
      <c r="V799" s="125"/>
    </row>
    <row r="800" spans="1:22" ht="12">
      <c r="A800" s="125"/>
      <c r="B800" s="125"/>
      <c r="C800" s="125"/>
      <c r="D800" s="125"/>
      <c r="E800" s="125"/>
      <c r="F800" s="125"/>
      <c r="G800" s="125"/>
      <c r="H800" s="125"/>
      <c r="I800" s="125"/>
      <c r="J800" s="125"/>
      <c r="K800" s="125"/>
      <c r="L800" s="125"/>
      <c r="M800" s="125"/>
      <c r="N800" s="125"/>
      <c r="O800" s="125"/>
      <c r="P800" s="125"/>
      <c r="Q800" s="125"/>
      <c r="R800" s="125"/>
      <c r="S800" s="125"/>
      <c r="T800" s="125"/>
      <c r="U800" s="125"/>
      <c r="V800" s="125"/>
    </row>
    <row r="801" spans="1:22" ht="12">
      <c r="A801" s="125"/>
      <c r="B801" s="125"/>
      <c r="C801" s="125"/>
      <c r="D801" s="125"/>
      <c r="E801" s="125"/>
      <c r="F801" s="125"/>
      <c r="G801" s="125"/>
      <c r="H801" s="125"/>
      <c r="I801" s="125"/>
      <c r="J801" s="125"/>
      <c r="K801" s="125"/>
      <c r="L801" s="125"/>
      <c r="M801" s="125"/>
      <c r="N801" s="125"/>
      <c r="O801" s="125"/>
      <c r="P801" s="125"/>
      <c r="Q801" s="125"/>
      <c r="R801" s="125"/>
      <c r="S801" s="125"/>
      <c r="T801" s="125"/>
      <c r="U801" s="125"/>
      <c r="V801" s="125"/>
    </row>
    <row r="802" spans="1:22" ht="12">
      <c r="A802" s="125"/>
      <c r="B802" s="125"/>
      <c r="C802" s="125"/>
      <c r="D802" s="125"/>
      <c r="E802" s="125"/>
      <c r="F802" s="125"/>
      <c r="G802" s="125"/>
      <c r="H802" s="125"/>
      <c r="I802" s="125"/>
      <c r="J802" s="125"/>
      <c r="K802" s="125"/>
      <c r="L802" s="125"/>
      <c r="M802" s="125"/>
      <c r="N802" s="125"/>
      <c r="O802" s="125"/>
      <c r="P802" s="125"/>
      <c r="Q802" s="125"/>
      <c r="R802" s="125"/>
      <c r="S802" s="125"/>
      <c r="T802" s="125"/>
      <c r="U802" s="125"/>
      <c r="V802" s="125"/>
    </row>
    <row r="803" spans="1:22" ht="12">
      <c r="A803" s="125"/>
      <c r="B803" s="125"/>
      <c r="C803" s="125"/>
      <c r="D803" s="125"/>
      <c r="E803" s="125"/>
      <c r="F803" s="125"/>
      <c r="G803" s="125"/>
      <c r="H803" s="125"/>
      <c r="I803" s="125"/>
      <c r="J803" s="125"/>
      <c r="K803" s="125"/>
      <c r="L803" s="125"/>
      <c r="M803" s="125"/>
      <c r="N803" s="125"/>
      <c r="O803" s="125"/>
      <c r="P803" s="125"/>
      <c r="Q803" s="125"/>
      <c r="R803" s="125"/>
      <c r="S803" s="125"/>
      <c r="T803" s="125"/>
      <c r="U803" s="125"/>
      <c r="V803" s="125"/>
    </row>
    <row r="804" spans="1:22" ht="12">
      <c r="A804" s="125"/>
      <c r="B804" s="125"/>
      <c r="C804" s="125"/>
      <c r="D804" s="125"/>
      <c r="E804" s="125"/>
      <c r="F804" s="125"/>
      <c r="G804" s="125"/>
      <c r="H804" s="125"/>
      <c r="I804" s="125"/>
      <c r="J804" s="125"/>
      <c r="K804" s="125"/>
      <c r="L804" s="125"/>
      <c r="M804" s="125"/>
      <c r="N804" s="125"/>
      <c r="O804" s="125"/>
      <c r="P804" s="125"/>
      <c r="Q804" s="125"/>
      <c r="R804" s="125"/>
      <c r="S804" s="125"/>
      <c r="T804" s="125"/>
      <c r="U804" s="125"/>
      <c r="V804" s="125"/>
    </row>
    <row r="805" spans="1:22" ht="12">
      <c r="A805" s="125"/>
      <c r="B805" s="125"/>
      <c r="C805" s="125"/>
      <c r="D805" s="125"/>
      <c r="E805" s="125"/>
      <c r="F805" s="125"/>
      <c r="G805" s="125"/>
      <c r="H805" s="125"/>
      <c r="I805" s="125"/>
      <c r="J805" s="125"/>
      <c r="K805" s="125"/>
      <c r="L805" s="125"/>
      <c r="M805" s="125"/>
      <c r="N805" s="125"/>
      <c r="O805" s="125"/>
      <c r="P805" s="125"/>
      <c r="Q805" s="125"/>
      <c r="R805" s="125"/>
      <c r="S805" s="125"/>
      <c r="T805" s="125"/>
      <c r="U805" s="125"/>
      <c r="V805" s="125"/>
    </row>
    <row r="806" spans="1:22" ht="12">
      <c r="A806" s="125"/>
      <c r="B806" s="125"/>
      <c r="C806" s="125"/>
      <c r="D806" s="125"/>
      <c r="E806" s="125"/>
      <c r="F806" s="125"/>
      <c r="G806" s="125"/>
      <c r="H806" s="125"/>
      <c r="I806" s="125"/>
      <c r="J806" s="125"/>
      <c r="K806" s="125"/>
      <c r="L806" s="125"/>
      <c r="M806" s="125"/>
      <c r="N806" s="125"/>
      <c r="O806" s="125"/>
      <c r="P806" s="125"/>
      <c r="Q806" s="125"/>
      <c r="R806" s="125"/>
      <c r="S806" s="125"/>
      <c r="T806" s="125"/>
      <c r="U806" s="125"/>
      <c r="V806" s="125"/>
    </row>
    <row r="807" spans="1:22" ht="12">
      <c r="A807" s="125"/>
      <c r="B807" s="125"/>
      <c r="C807" s="125"/>
      <c r="D807" s="125"/>
      <c r="E807" s="125"/>
      <c r="F807" s="125"/>
      <c r="G807" s="125"/>
      <c r="H807" s="125"/>
      <c r="I807" s="125"/>
      <c r="J807" s="125"/>
      <c r="K807" s="125"/>
      <c r="L807" s="125"/>
      <c r="M807" s="125"/>
      <c r="N807" s="125"/>
      <c r="O807" s="125"/>
      <c r="P807" s="125"/>
      <c r="Q807" s="125"/>
      <c r="R807" s="125"/>
      <c r="S807" s="125"/>
      <c r="T807" s="125"/>
      <c r="U807" s="125"/>
      <c r="V807" s="125"/>
    </row>
    <row r="808" spans="1:22" ht="12">
      <c r="A808" s="125"/>
      <c r="B808" s="125"/>
      <c r="C808" s="125"/>
      <c r="D808" s="125"/>
      <c r="E808" s="125"/>
      <c r="F808" s="125"/>
      <c r="G808" s="125"/>
      <c r="H808" s="125"/>
      <c r="I808" s="125"/>
      <c r="J808" s="125"/>
      <c r="K808" s="125"/>
      <c r="L808" s="125"/>
      <c r="M808" s="125"/>
      <c r="N808" s="125"/>
      <c r="O808" s="125"/>
      <c r="P808" s="125"/>
      <c r="Q808" s="125"/>
      <c r="R808" s="125"/>
      <c r="S808" s="125"/>
      <c r="T808" s="125"/>
      <c r="U808" s="125"/>
      <c r="V808" s="125"/>
    </row>
    <row r="809" spans="1:22" ht="12">
      <c r="A809" s="125"/>
      <c r="B809" s="125"/>
      <c r="C809" s="125"/>
      <c r="D809" s="125"/>
      <c r="E809" s="125"/>
      <c r="F809" s="125"/>
      <c r="G809" s="125"/>
      <c r="H809" s="125"/>
      <c r="I809" s="125"/>
      <c r="J809" s="125"/>
      <c r="K809" s="125"/>
      <c r="L809" s="125"/>
      <c r="M809" s="125"/>
      <c r="N809" s="125"/>
      <c r="O809" s="125"/>
      <c r="P809" s="125"/>
      <c r="Q809" s="125"/>
      <c r="R809" s="125"/>
      <c r="S809" s="125"/>
      <c r="T809" s="125"/>
      <c r="U809" s="125"/>
      <c r="V809" s="125"/>
    </row>
    <row r="810" spans="1:22" ht="12">
      <c r="A810" s="125"/>
      <c r="B810" s="125"/>
      <c r="C810" s="125"/>
      <c r="D810" s="125"/>
      <c r="E810" s="125"/>
      <c r="F810" s="125"/>
      <c r="G810" s="125"/>
      <c r="H810" s="125"/>
      <c r="I810" s="125"/>
      <c r="J810" s="125"/>
      <c r="K810" s="125"/>
      <c r="L810" s="125"/>
      <c r="M810" s="125"/>
      <c r="N810" s="125"/>
      <c r="O810" s="125"/>
      <c r="P810" s="125"/>
      <c r="Q810" s="125"/>
      <c r="R810" s="125"/>
      <c r="S810" s="125"/>
      <c r="T810" s="125"/>
      <c r="U810" s="125"/>
      <c r="V810" s="125"/>
    </row>
    <row r="811" spans="1:22" ht="12">
      <c r="A811" s="125"/>
      <c r="B811" s="125"/>
      <c r="C811" s="125"/>
      <c r="D811" s="125"/>
      <c r="E811" s="125"/>
      <c r="F811" s="125"/>
      <c r="G811" s="125"/>
      <c r="H811" s="125"/>
      <c r="I811" s="125"/>
      <c r="J811" s="125"/>
      <c r="K811" s="125"/>
      <c r="L811" s="125"/>
      <c r="M811" s="125"/>
      <c r="N811" s="125"/>
      <c r="O811" s="125"/>
      <c r="P811" s="125"/>
      <c r="Q811" s="125"/>
      <c r="R811" s="125"/>
      <c r="S811" s="125"/>
      <c r="T811" s="125"/>
      <c r="U811" s="125"/>
      <c r="V811" s="125"/>
    </row>
    <row r="812" spans="1:22" ht="12">
      <c r="A812" s="125"/>
      <c r="B812" s="125"/>
      <c r="C812" s="125"/>
      <c r="D812" s="125"/>
      <c r="E812" s="125"/>
      <c r="F812" s="125"/>
      <c r="G812" s="125"/>
      <c r="H812" s="125"/>
      <c r="I812" s="125"/>
      <c r="J812" s="125"/>
      <c r="K812" s="125"/>
      <c r="L812" s="125"/>
      <c r="M812" s="125"/>
      <c r="N812" s="125"/>
      <c r="O812" s="125"/>
      <c r="P812" s="125"/>
      <c r="Q812" s="125"/>
      <c r="R812" s="125"/>
      <c r="S812" s="125"/>
      <c r="T812" s="125"/>
      <c r="U812" s="125"/>
      <c r="V812" s="125"/>
    </row>
    <row r="813" spans="1:22" ht="12">
      <c r="A813" s="125"/>
      <c r="B813" s="125"/>
      <c r="C813" s="125"/>
      <c r="D813" s="125"/>
      <c r="E813" s="125"/>
      <c r="F813" s="125"/>
      <c r="G813" s="125"/>
      <c r="H813" s="125"/>
      <c r="I813" s="125"/>
      <c r="J813" s="125"/>
      <c r="K813" s="125"/>
      <c r="L813" s="125"/>
      <c r="M813" s="125"/>
      <c r="N813" s="125"/>
      <c r="O813" s="125"/>
      <c r="P813" s="125"/>
      <c r="Q813" s="125"/>
      <c r="R813" s="125"/>
      <c r="S813" s="125"/>
      <c r="T813" s="125"/>
      <c r="U813" s="125"/>
      <c r="V813" s="125"/>
    </row>
    <row r="814" spans="1:22" ht="12">
      <c r="A814" s="125"/>
      <c r="B814" s="125"/>
      <c r="C814" s="125"/>
      <c r="D814" s="125"/>
      <c r="E814" s="125"/>
      <c r="F814" s="125"/>
      <c r="G814" s="125"/>
      <c r="H814" s="125"/>
      <c r="I814" s="125"/>
      <c r="J814" s="125"/>
      <c r="K814" s="125"/>
      <c r="L814" s="125"/>
      <c r="M814" s="125"/>
      <c r="N814" s="125"/>
      <c r="O814" s="125"/>
      <c r="P814" s="125"/>
      <c r="Q814" s="125"/>
      <c r="R814" s="125"/>
      <c r="S814" s="125"/>
      <c r="T814" s="125"/>
      <c r="U814" s="125"/>
      <c r="V814" s="125"/>
    </row>
    <row r="815" spans="1:22" ht="12">
      <c r="A815" s="125"/>
      <c r="B815" s="125"/>
      <c r="C815" s="125"/>
      <c r="D815" s="125"/>
      <c r="E815" s="125"/>
      <c r="F815" s="125"/>
      <c r="G815" s="125"/>
      <c r="H815" s="125"/>
      <c r="I815" s="125"/>
      <c r="J815" s="125"/>
      <c r="K815" s="125"/>
      <c r="L815" s="125"/>
      <c r="M815" s="125"/>
      <c r="N815" s="125"/>
      <c r="O815" s="125"/>
      <c r="P815" s="125"/>
      <c r="Q815" s="125"/>
      <c r="R815" s="125"/>
      <c r="S815" s="125"/>
      <c r="T815" s="125"/>
      <c r="U815" s="125"/>
      <c r="V815" s="125"/>
    </row>
    <row r="816" spans="1:22" ht="12">
      <c r="A816" s="125"/>
      <c r="B816" s="125"/>
      <c r="C816" s="125"/>
      <c r="D816" s="125"/>
      <c r="E816" s="125"/>
      <c r="F816" s="125"/>
      <c r="G816" s="125"/>
      <c r="H816" s="125"/>
      <c r="I816" s="125"/>
      <c r="J816" s="125"/>
      <c r="K816" s="125"/>
      <c r="L816" s="125"/>
      <c r="M816" s="125"/>
      <c r="N816" s="125"/>
      <c r="O816" s="125"/>
      <c r="P816" s="125"/>
      <c r="Q816" s="125"/>
      <c r="R816" s="125"/>
      <c r="S816" s="125"/>
      <c r="T816" s="125"/>
      <c r="U816" s="125"/>
      <c r="V816" s="125"/>
    </row>
    <row r="817" spans="1:22" ht="12">
      <c r="A817" s="125"/>
      <c r="B817" s="125"/>
      <c r="C817" s="125"/>
      <c r="D817" s="125"/>
      <c r="E817" s="125"/>
      <c r="F817" s="125"/>
      <c r="G817" s="125"/>
      <c r="H817" s="125"/>
      <c r="I817" s="125"/>
      <c r="J817" s="125"/>
      <c r="K817" s="125"/>
      <c r="L817" s="125"/>
      <c r="M817" s="125"/>
      <c r="N817" s="125"/>
      <c r="O817" s="125"/>
      <c r="P817" s="125"/>
      <c r="Q817" s="125"/>
      <c r="R817" s="125"/>
      <c r="S817" s="125"/>
      <c r="T817" s="125"/>
      <c r="U817" s="125"/>
      <c r="V817" s="125"/>
    </row>
    <row r="818" spans="1:22" ht="12">
      <c r="A818" s="125"/>
      <c r="B818" s="125"/>
      <c r="C818" s="125"/>
      <c r="D818" s="125"/>
      <c r="E818" s="125"/>
      <c r="F818" s="125"/>
      <c r="G818" s="125"/>
      <c r="H818" s="125"/>
      <c r="I818" s="125"/>
      <c r="J818" s="125"/>
      <c r="K818" s="125"/>
      <c r="L818" s="125"/>
      <c r="M818" s="125"/>
      <c r="N818" s="125"/>
      <c r="O818" s="125"/>
      <c r="P818" s="125"/>
      <c r="Q818" s="125"/>
      <c r="R818" s="125"/>
      <c r="S818" s="125"/>
      <c r="T818" s="125"/>
      <c r="U818" s="125"/>
      <c r="V818" s="125"/>
    </row>
    <row r="819" spans="1:22" ht="12">
      <c r="A819" s="125"/>
      <c r="B819" s="125"/>
      <c r="C819" s="125"/>
      <c r="D819" s="125"/>
      <c r="E819" s="125"/>
      <c r="F819" s="125"/>
      <c r="G819" s="125"/>
      <c r="H819" s="125"/>
      <c r="I819" s="125"/>
      <c r="J819" s="125"/>
      <c r="K819" s="125"/>
      <c r="L819" s="125"/>
      <c r="M819" s="125"/>
      <c r="N819" s="125"/>
      <c r="O819" s="125"/>
      <c r="P819" s="125"/>
      <c r="Q819" s="125"/>
      <c r="R819" s="125"/>
      <c r="S819" s="125"/>
      <c r="T819" s="125"/>
      <c r="U819" s="125"/>
      <c r="V819" s="125"/>
    </row>
    <row r="820" spans="1:22" ht="12">
      <c r="A820" s="125"/>
      <c r="B820" s="125"/>
      <c r="C820" s="125"/>
      <c r="D820" s="125"/>
      <c r="E820" s="125"/>
      <c r="F820" s="125"/>
      <c r="G820" s="125"/>
      <c r="H820" s="125"/>
      <c r="I820" s="125"/>
      <c r="J820" s="125"/>
      <c r="K820" s="125"/>
      <c r="L820" s="125"/>
      <c r="M820" s="125"/>
      <c r="N820" s="125"/>
      <c r="O820" s="125"/>
      <c r="P820" s="125"/>
      <c r="Q820" s="125"/>
      <c r="R820" s="125"/>
      <c r="S820" s="125"/>
      <c r="T820" s="125"/>
      <c r="U820" s="125"/>
      <c r="V820" s="125"/>
    </row>
    <row r="821" spans="1:22" ht="12">
      <c r="A821" s="125"/>
      <c r="B821" s="125"/>
      <c r="C821" s="125"/>
      <c r="D821" s="125"/>
      <c r="E821" s="125"/>
      <c r="F821" s="125"/>
      <c r="G821" s="125"/>
      <c r="H821" s="125"/>
      <c r="I821" s="125"/>
      <c r="J821" s="125"/>
      <c r="K821" s="125"/>
      <c r="L821" s="125"/>
      <c r="M821" s="125"/>
      <c r="N821" s="125"/>
      <c r="O821" s="125"/>
      <c r="P821" s="125"/>
      <c r="Q821" s="125"/>
      <c r="R821" s="125"/>
      <c r="S821" s="125"/>
      <c r="T821" s="125"/>
      <c r="U821" s="125"/>
      <c r="V821" s="125"/>
    </row>
    <row r="822" spans="1:22" ht="12">
      <c r="A822" s="125"/>
      <c r="B822" s="125"/>
      <c r="C822" s="125"/>
      <c r="D822" s="125"/>
      <c r="E822" s="125"/>
      <c r="F822" s="125"/>
      <c r="G822" s="125"/>
      <c r="H822" s="125"/>
      <c r="I822" s="125"/>
      <c r="J822" s="125"/>
      <c r="K822" s="125"/>
      <c r="L822" s="125"/>
      <c r="M822" s="125"/>
      <c r="N822" s="125"/>
      <c r="O822" s="125"/>
      <c r="P822" s="125"/>
      <c r="Q822" s="125"/>
      <c r="R822" s="125"/>
      <c r="S822" s="125"/>
      <c r="T822" s="125"/>
      <c r="U822" s="125"/>
      <c r="V822" s="125"/>
    </row>
    <row r="823" spans="1:22" ht="12">
      <c r="A823" s="125"/>
      <c r="B823" s="125"/>
      <c r="C823" s="125"/>
      <c r="D823" s="125"/>
      <c r="E823" s="125"/>
      <c r="F823" s="125"/>
      <c r="G823" s="125"/>
      <c r="H823" s="125"/>
      <c r="I823" s="125"/>
      <c r="J823" s="125"/>
      <c r="K823" s="125"/>
      <c r="L823" s="125"/>
      <c r="M823" s="125"/>
      <c r="N823" s="125"/>
      <c r="O823" s="125"/>
      <c r="P823" s="125"/>
      <c r="Q823" s="125"/>
      <c r="R823" s="125"/>
      <c r="S823" s="125"/>
      <c r="T823" s="125"/>
      <c r="U823" s="125"/>
      <c r="V823" s="125"/>
    </row>
    <row r="824" spans="1:22" ht="12">
      <c r="A824" s="125"/>
      <c r="B824" s="125"/>
      <c r="C824" s="125"/>
      <c r="D824" s="125"/>
      <c r="E824" s="125"/>
      <c r="F824" s="125"/>
      <c r="G824" s="125"/>
      <c r="H824" s="125"/>
      <c r="I824" s="125"/>
      <c r="J824" s="125"/>
      <c r="K824" s="125"/>
      <c r="L824" s="125"/>
      <c r="M824" s="125"/>
      <c r="N824" s="125"/>
      <c r="O824" s="125"/>
      <c r="P824" s="125"/>
      <c r="Q824" s="125"/>
      <c r="R824" s="125"/>
      <c r="S824" s="125"/>
      <c r="T824" s="125"/>
      <c r="U824" s="125"/>
      <c r="V824" s="125"/>
    </row>
    <row r="825" spans="1:22" ht="12">
      <c r="A825" s="125"/>
      <c r="B825" s="125"/>
      <c r="C825" s="125"/>
      <c r="D825" s="125"/>
      <c r="E825" s="125"/>
      <c r="F825" s="125"/>
      <c r="G825" s="125"/>
      <c r="H825" s="125"/>
      <c r="I825" s="125"/>
      <c r="J825" s="125"/>
      <c r="K825" s="125"/>
      <c r="L825" s="125"/>
      <c r="M825" s="125"/>
      <c r="N825" s="125"/>
      <c r="O825" s="125"/>
      <c r="P825" s="125"/>
      <c r="Q825" s="125"/>
      <c r="R825" s="125"/>
      <c r="S825" s="125"/>
      <c r="T825" s="125"/>
      <c r="U825" s="125"/>
      <c r="V825" s="125"/>
    </row>
    <row r="826" spans="1:22" ht="12">
      <c r="A826" s="125"/>
      <c r="B826" s="125"/>
      <c r="C826" s="125"/>
      <c r="D826" s="125"/>
      <c r="E826" s="125"/>
      <c r="F826" s="125"/>
      <c r="G826" s="125"/>
      <c r="H826" s="125"/>
      <c r="I826" s="125"/>
      <c r="J826" s="125"/>
      <c r="K826" s="125"/>
      <c r="L826" s="125"/>
      <c r="M826" s="125"/>
      <c r="N826" s="125"/>
      <c r="O826" s="125"/>
      <c r="P826" s="125"/>
      <c r="Q826" s="125"/>
      <c r="R826" s="125"/>
      <c r="S826" s="125"/>
      <c r="T826" s="125"/>
      <c r="U826" s="125"/>
      <c r="V826" s="125"/>
    </row>
    <row r="827" spans="1:22" ht="12">
      <c r="A827" s="125"/>
      <c r="B827" s="125"/>
      <c r="C827" s="125"/>
      <c r="D827" s="125"/>
      <c r="E827" s="125"/>
      <c r="F827" s="125"/>
      <c r="G827" s="125"/>
      <c r="H827" s="125"/>
      <c r="I827" s="125"/>
      <c r="J827" s="125"/>
      <c r="K827" s="125"/>
      <c r="L827" s="125"/>
      <c r="M827" s="125"/>
      <c r="N827" s="125"/>
      <c r="O827" s="125"/>
      <c r="P827" s="125"/>
      <c r="Q827" s="125"/>
      <c r="R827" s="125"/>
      <c r="S827" s="125"/>
      <c r="T827" s="125"/>
      <c r="U827" s="125"/>
      <c r="V827" s="125"/>
    </row>
    <row r="828" spans="1:22" ht="12">
      <c r="A828" s="125"/>
      <c r="B828" s="125"/>
      <c r="C828" s="125"/>
      <c r="D828" s="125"/>
      <c r="E828" s="125"/>
      <c r="F828" s="125"/>
      <c r="G828" s="125"/>
      <c r="H828" s="125"/>
      <c r="I828" s="125"/>
      <c r="J828" s="125"/>
      <c r="K828" s="125"/>
      <c r="L828" s="125"/>
      <c r="M828" s="125"/>
      <c r="N828" s="125"/>
      <c r="O828" s="125"/>
      <c r="P828" s="125"/>
      <c r="Q828" s="125"/>
      <c r="R828" s="125"/>
      <c r="S828" s="125"/>
      <c r="T828" s="125"/>
      <c r="U828" s="125"/>
      <c r="V828" s="125"/>
    </row>
    <row r="829" spans="1:22" ht="12">
      <c r="A829" s="125"/>
      <c r="B829" s="125"/>
      <c r="C829" s="125"/>
      <c r="D829" s="125"/>
      <c r="E829" s="125"/>
      <c r="F829" s="125"/>
      <c r="G829" s="125"/>
      <c r="H829" s="125"/>
      <c r="I829" s="125"/>
      <c r="J829" s="125"/>
      <c r="K829" s="125"/>
      <c r="L829" s="125"/>
      <c r="M829" s="125"/>
      <c r="N829" s="125"/>
      <c r="O829" s="125"/>
      <c r="P829" s="125"/>
      <c r="Q829" s="125"/>
      <c r="R829" s="125"/>
      <c r="S829" s="125"/>
      <c r="T829" s="125"/>
      <c r="U829" s="125"/>
      <c r="V829" s="125"/>
    </row>
    <row r="830" spans="1:22" ht="12">
      <c r="A830" s="125"/>
      <c r="B830" s="125"/>
      <c r="C830" s="125"/>
      <c r="D830" s="125"/>
      <c r="E830" s="125"/>
      <c r="F830" s="125"/>
      <c r="G830" s="125"/>
      <c r="H830" s="125"/>
      <c r="I830" s="125"/>
      <c r="J830" s="125"/>
      <c r="K830" s="125"/>
      <c r="L830" s="125"/>
      <c r="M830" s="125"/>
      <c r="N830" s="125"/>
      <c r="O830" s="125"/>
      <c r="P830" s="125"/>
      <c r="Q830" s="125"/>
      <c r="R830" s="125"/>
      <c r="S830" s="125"/>
      <c r="T830" s="125"/>
      <c r="U830" s="125"/>
      <c r="V830" s="125"/>
    </row>
    <row r="831" spans="1:22" ht="12">
      <c r="A831" s="125"/>
      <c r="B831" s="125"/>
      <c r="C831" s="125"/>
      <c r="D831" s="125"/>
      <c r="E831" s="125"/>
      <c r="F831" s="125"/>
      <c r="G831" s="125"/>
      <c r="H831" s="125"/>
      <c r="I831" s="125"/>
      <c r="J831" s="125"/>
      <c r="K831" s="125"/>
      <c r="L831" s="125"/>
      <c r="M831" s="125"/>
      <c r="N831" s="125"/>
      <c r="O831" s="125"/>
      <c r="P831" s="125"/>
      <c r="Q831" s="125"/>
      <c r="R831" s="125"/>
      <c r="S831" s="125"/>
      <c r="T831" s="125"/>
      <c r="U831" s="125"/>
      <c r="V831" s="125"/>
    </row>
    <row r="832" spans="1:22" ht="12">
      <c r="A832" s="125"/>
      <c r="B832" s="125"/>
      <c r="C832" s="125"/>
      <c r="D832" s="125"/>
      <c r="E832" s="125"/>
      <c r="F832" s="125"/>
      <c r="G832" s="125"/>
      <c r="H832" s="125"/>
      <c r="I832" s="125"/>
      <c r="J832" s="125"/>
      <c r="K832" s="125"/>
      <c r="L832" s="125"/>
      <c r="M832" s="125"/>
      <c r="N832" s="125"/>
      <c r="O832" s="125"/>
      <c r="P832" s="125"/>
      <c r="Q832" s="125"/>
      <c r="R832" s="125"/>
      <c r="S832" s="125"/>
      <c r="T832" s="125"/>
      <c r="U832" s="125"/>
      <c r="V832" s="125"/>
    </row>
    <row r="833" spans="1:22" ht="12">
      <c r="A833" s="125"/>
      <c r="B833" s="125"/>
      <c r="C833" s="125"/>
      <c r="D833" s="125"/>
      <c r="E833" s="125"/>
      <c r="F833" s="125"/>
      <c r="G833" s="125"/>
      <c r="H833" s="125"/>
      <c r="I833" s="125"/>
      <c r="J833" s="125"/>
      <c r="K833" s="125"/>
      <c r="L833" s="125"/>
      <c r="M833" s="125"/>
      <c r="N833" s="125"/>
      <c r="O833" s="125"/>
      <c r="P833" s="125"/>
      <c r="Q833" s="125"/>
      <c r="R833" s="125"/>
      <c r="S833" s="125"/>
      <c r="T833" s="125"/>
      <c r="U833" s="125"/>
      <c r="V833" s="125"/>
    </row>
    <row r="834" spans="1:22" ht="12">
      <c r="A834" s="125"/>
      <c r="B834" s="125"/>
      <c r="C834" s="125"/>
      <c r="D834" s="125"/>
      <c r="E834" s="125"/>
      <c r="F834" s="125"/>
      <c r="G834" s="125"/>
      <c r="H834" s="125"/>
      <c r="I834" s="125"/>
      <c r="J834" s="125"/>
      <c r="K834" s="125"/>
      <c r="L834" s="125"/>
      <c r="M834" s="125"/>
      <c r="N834" s="125"/>
      <c r="O834" s="125"/>
      <c r="P834" s="125"/>
      <c r="Q834" s="125"/>
      <c r="R834" s="125"/>
      <c r="S834" s="125"/>
      <c r="T834" s="125"/>
      <c r="U834" s="125"/>
      <c r="V834" s="125"/>
    </row>
    <row r="835" spans="1:22" ht="12">
      <c r="A835" s="125"/>
      <c r="B835" s="125"/>
      <c r="C835" s="125"/>
      <c r="D835" s="125"/>
      <c r="E835" s="125"/>
      <c r="F835" s="125"/>
      <c r="G835" s="125"/>
      <c r="H835" s="125"/>
      <c r="I835" s="125"/>
      <c r="J835" s="125"/>
      <c r="K835" s="125"/>
      <c r="L835" s="125"/>
      <c r="M835" s="125"/>
      <c r="N835" s="125"/>
      <c r="O835" s="125"/>
      <c r="P835" s="125"/>
      <c r="Q835" s="125"/>
      <c r="R835" s="125"/>
      <c r="S835" s="125"/>
      <c r="T835" s="125"/>
      <c r="U835" s="125"/>
      <c r="V835" s="125"/>
    </row>
    <row r="836" spans="1:22" ht="12">
      <c r="A836" s="125"/>
      <c r="B836" s="125"/>
      <c r="C836" s="125"/>
      <c r="D836" s="125"/>
      <c r="E836" s="125"/>
      <c r="F836" s="125"/>
      <c r="G836" s="125"/>
      <c r="H836" s="125"/>
      <c r="I836" s="125"/>
      <c r="J836" s="125"/>
      <c r="K836" s="125"/>
      <c r="L836" s="125"/>
      <c r="M836" s="125"/>
      <c r="N836" s="125"/>
      <c r="O836" s="125"/>
      <c r="P836" s="125"/>
      <c r="Q836" s="125"/>
      <c r="R836" s="125"/>
      <c r="S836" s="125"/>
      <c r="T836" s="125"/>
      <c r="U836" s="125"/>
      <c r="V836" s="125"/>
    </row>
    <row r="837" spans="1:22" ht="12">
      <c r="A837" s="125"/>
      <c r="B837" s="125"/>
      <c r="C837" s="125"/>
      <c r="D837" s="125"/>
      <c r="E837" s="125"/>
      <c r="F837" s="125"/>
      <c r="G837" s="125"/>
      <c r="H837" s="125"/>
      <c r="I837" s="125"/>
      <c r="J837" s="125"/>
      <c r="K837" s="125"/>
      <c r="L837" s="125"/>
      <c r="M837" s="125"/>
      <c r="N837" s="125"/>
      <c r="O837" s="125"/>
      <c r="P837" s="125"/>
      <c r="Q837" s="125"/>
      <c r="R837" s="125"/>
      <c r="S837" s="125"/>
      <c r="T837" s="125"/>
      <c r="U837" s="125"/>
      <c r="V837" s="125"/>
    </row>
    <row r="838" spans="1:22" ht="12">
      <c r="A838" s="125"/>
      <c r="B838" s="125"/>
      <c r="C838" s="125"/>
      <c r="D838" s="125"/>
      <c r="E838" s="125"/>
      <c r="F838" s="125"/>
      <c r="G838" s="125"/>
      <c r="H838" s="125"/>
      <c r="I838" s="125"/>
      <c r="J838" s="125"/>
      <c r="K838" s="125"/>
      <c r="L838" s="125"/>
      <c r="M838" s="125"/>
      <c r="N838" s="125"/>
      <c r="O838" s="125"/>
      <c r="P838" s="125"/>
      <c r="Q838" s="125"/>
      <c r="R838" s="125"/>
      <c r="S838" s="125"/>
      <c r="T838" s="125"/>
      <c r="U838" s="125"/>
      <c r="V838" s="125"/>
    </row>
    <row r="839" spans="1:22" ht="12">
      <c r="A839" s="125"/>
      <c r="B839" s="125"/>
      <c r="C839" s="125"/>
      <c r="D839" s="125"/>
      <c r="E839" s="125"/>
      <c r="F839" s="125"/>
      <c r="G839" s="125"/>
      <c r="H839" s="125"/>
      <c r="I839" s="125"/>
      <c r="J839" s="125"/>
      <c r="K839" s="125"/>
      <c r="L839" s="125"/>
      <c r="M839" s="125"/>
      <c r="N839" s="125"/>
      <c r="O839" s="125"/>
      <c r="P839" s="125"/>
      <c r="Q839" s="125"/>
      <c r="R839" s="125"/>
      <c r="S839" s="125"/>
      <c r="T839" s="125"/>
      <c r="U839" s="125"/>
      <c r="V839" s="125"/>
    </row>
    <row r="840" spans="1:22" ht="12">
      <c r="A840" s="125"/>
      <c r="B840" s="125"/>
      <c r="C840" s="125"/>
      <c r="D840" s="125"/>
      <c r="E840" s="125"/>
      <c r="F840" s="125"/>
      <c r="G840" s="125"/>
      <c r="H840" s="125"/>
      <c r="I840" s="125"/>
      <c r="J840" s="125"/>
      <c r="K840" s="125"/>
      <c r="L840" s="125"/>
      <c r="M840" s="125"/>
      <c r="N840" s="125"/>
      <c r="O840" s="125"/>
      <c r="P840" s="125"/>
      <c r="Q840" s="125"/>
      <c r="R840" s="125"/>
      <c r="S840" s="125"/>
      <c r="T840" s="125"/>
      <c r="U840" s="125"/>
      <c r="V840" s="125"/>
    </row>
    <row r="841" spans="1:22" ht="12">
      <c r="A841" s="125"/>
      <c r="B841" s="125"/>
      <c r="C841" s="125"/>
      <c r="D841" s="125"/>
      <c r="E841" s="125"/>
      <c r="F841" s="125"/>
      <c r="G841" s="125"/>
      <c r="H841" s="125"/>
      <c r="I841" s="125"/>
      <c r="J841" s="125"/>
      <c r="K841" s="125"/>
      <c r="L841" s="125"/>
      <c r="M841" s="125"/>
      <c r="N841" s="125"/>
      <c r="O841" s="125"/>
      <c r="P841" s="125"/>
      <c r="Q841" s="125"/>
      <c r="R841" s="125"/>
      <c r="S841" s="125"/>
      <c r="T841" s="125"/>
      <c r="U841" s="125"/>
      <c r="V841" s="125"/>
    </row>
    <row r="842" spans="1:22" ht="12">
      <c r="A842" s="125"/>
      <c r="B842" s="125"/>
      <c r="C842" s="125"/>
      <c r="D842" s="125"/>
      <c r="E842" s="125"/>
      <c r="F842" s="125"/>
      <c r="G842" s="125"/>
      <c r="H842" s="125"/>
      <c r="I842" s="125"/>
      <c r="J842" s="125"/>
      <c r="K842" s="125"/>
      <c r="L842" s="125"/>
      <c r="M842" s="125"/>
      <c r="N842" s="125"/>
      <c r="O842" s="125"/>
      <c r="P842" s="125"/>
      <c r="Q842" s="125"/>
      <c r="R842" s="125"/>
      <c r="S842" s="125"/>
      <c r="T842" s="125"/>
      <c r="U842" s="125"/>
      <c r="V842" s="125"/>
    </row>
    <row r="843" spans="1:22" ht="12">
      <c r="A843" s="125"/>
      <c r="B843" s="125"/>
      <c r="C843" s="125"/>
      <c r="D843" s="125"/>
      <c r="E843" s="125"/>
      <c r="F843" s="125"/>
      <c r="G843" s="125"/>
      <c r="H843" s="125"/>
      <c r="I843" s="125"/>
      <c r="J843" s="125"/>
      <c r="K843" s="125"/>
      <c r="L843" s="125"/>
      <c r="M843" s="125"/>
      <c r="N843" s="125"/>
      <c r="O843" s="125"/>
      <c r="P843" s="125"/>
      <c r="Q843" s="125"/>
      <c r="R843" s="125"/>
      <c r="S843" s="125"/>
      <c r="T843" s="125"/>
      <c r="U843" s="125"/>
      <c r="V843" s="125"/>
    </row>
    <row r="844" spans="1:22" ht="12">
      <c r="A844" s="125"/>
      <c r="B844" s="125"/>
      <c r="C844" s="125"/>
      <c r="D844" s="125"/>
      <c r="E844" s="125"/>
      <c r="F844" s="125"/>
      <c r="G844" s="125"/>
      <c r="H844" s="125"/>
      <c r="I844" s="125"/>
      <c r="J844" s="125"/>
      <c r="K844" s="125"/>
      <c r="L844" s="125"/>
      <c r="M844" s="125"/>
      <c r="N844" s="125"/>
      <c r="O844" s="125"/>
      <c r="P844" s="125"/>
      <c r="Q844" s="125"/>
      <c r="R844" s="125"/>
      <c r="S844" s="125"/>
      <c r="T844" s="125"/>
      <c r="U844" s="125"/>
      <c r="V844" s="125"/>
    </row>
    <row r="845" spans="1:22" ht="12">
      <c r="A845" s="125"/>
      <c r="B845" s="125"/>
      <c r="C845" s="125"/>
      <c r="D845" s="125"/>
      <c r="E845" s="125"/>
      <c r="F845" s="125"/>
      <c r="G845" s="125"/>
      <c r="H845" s="125"/>
      <c r="I845" s="125"/>
      <c r="J845" s="125"/>
      <c r="K845" s="125"/>
      <c r="L845" s="125"/>
      <c r="M845" s="125"/>
      <c r="N845" s="125"/>
      <c r="O845" s="125"/>
      <c r="P845" s="125"/>
      <c r="Q845" s="125"/>
      <c r="R845" s="125"/>
      <c r="S845" s="125"/>
      <c r="T845" s="125"/>
      <c r="U845" s="125"/>
      <c r="V845" s="125"/>
    </row>
    <row r="846" spans="1:22" ht="12">
      <c r="A846" s="125"/>
      <c r="B846" s="125"/>
      <c r="C846" s="125"/>
      <c r="D846" s="125"/>
      <c r="E846" s="125"/>
      <c r="F846" s="125"/>
      <c r="G846" s="125"/>
      <c r="H846" s="125"/>
      <c r="I846" s="125"/>
      <c r="J846" s="125"/>
      <c r="K846" s="125"/>
      <c r="L846" s="125"/>
      <c r="M846" s="125"/>
      <c r="N846" s="125"/>
      <c r="O846" s="125"/>
      <c r="P846" s="125"/>
      <c r="Q846" s="125"/>
      <c r="R846" s="125"/>
      <c r="S846" s="125"/>
      <c r="T846" s="125"/>
      <c r="U846" s="125"/>
      <c r="V846" s="125"/>
    </row>
    <row r="847" spans="1:22" ht="12">
      <c r="A847" s="125"/>
      <c r="B847" s="125"/>
      <c r="C847" s="125"/>
      <c r="D847" s="125"/>
      <c r="E847" s="125"/>
      <c r="F847" s="125"/>
      <c r="G847" s="125"/>
      <c r="H847" s="125"/>
      <c r="I847" s="125"/>
      <c r="J847" s="125"/>
      <c r="K847" s="125"/>
      <c r="L847" s="125"/>
      <c r="M847" s="125"/>
      <c r="N847" s="125"/>
      <c r="O847" s="125"/>
      <c r="P847" s="125"/>
      <c r="Q847" s="125"/>
      <c r="R847" s="125"/>
      <c r="S847" s="125"/>
      <c r="T847" s="125"/>
      <c r="U847" s="125"/>
      <c r="V847" s="125"/>
    </row>
    <row r="848" spans="1:22" ht="12">
      <c r="A848" s="125"/>
      <c r="B848" s="125"/>
      <c r="C848" s="125"/>
      <c r="D848" s="125"/>
      <c r="E848" s="125"/>
      <c r="F848" s="125"/>
      <c r="G848" s="125"/>
      <c r="H848" s="125"/>
      <c r="I848" s="125"/>
      <c r="J848" s="125"/>
      <c r="K848" s="125"/>
      <c r="L848" s="125"/>
      <c r="M848" s="125"/>
      <c r="N848" s="125"/>
      <c r="O848" s="125"/>
      <c r="P848" s="125"/>
      <c r="Q848" s="125"/>
      <c r="R848" s="125"/>
      <c r="S848" s="125"/>
      <c r="T848" s="125"/>
      <c r="U848" s="125"/>
      <c r="V848" s="125"/>
    </row>
    <row r="849" spans="1:22" ht="12">
      <c r="A849" s="125"/>
      <c r="B849" s="125"/>
      <c r="C849" s="125"/>
      <c r="D849" s="125"/>
      <c r="E849" s="125"/>
      <c r="F849" s="125"/>
      <c r="G849" s="125"/>
      <c r="H849" s="125"/>
      <c r="I849" s="125"/>
      <c r="J849" s="125"/>
      <c r="K849" s="125"/>
      <c r="L849" s="125"/>
      <c r="M849" s="125"/>
      <c r="N849" s="125"/>
      <c r="O849" s="125"/>
      <c r="P849" s="125"/>
      <c r="Q849" s="125"/>
      <c r="R849" s="125"/>
      <c r="S849" s="125"/>
      <c r="T849" s="125"/>
      <c r="U849" s="125"/>
      <c r="V849" s="125"/>
    </row>
    <row r="850" spans="1:22" ht="12">
      <c r="A850" s="125"/>
      <c r="B850" s="125"/>
      <c r="C850" s="125"/>
      <c r="D850" s="125"/>
      <c r="E850" s="125"/>
      <c r="F850" s="125"/>
      <c r="G850" s="125"/>
      <c r="H850" s="125"/>
      <c r="I850" s="125"/>
      <c r="J850" s="125"/>
      <c r="K850" s="125"/>
      <c r="L850" s="125"/>
      <c r="M850" s="125"/>
      <c r="N850" s="125"/>
      <c r="O850" s="125"/>
      <c r="P850" s="125"/>
      <c r="Q850" s="125"/>
      <c r="R850" s="125"/>
      <c r="S850" s="125"/>
      <c r="T850" s="125"/>
      <c r="U850" s="125"/>
      <c r="V850" s="125"/>
    </row>
    <row r="851" spans="1:22" ht="12">
      <c r="A851" s="125"/>
      <c r="B851" s="125"/>
      <c r="C851" s="125"/>
      <c r="D851" s="125"/>
      <c r="E851" s="125"/>
      <c r="F851" s="125"/>
      <c r="G851" s="125"/>
      <c r="H851" s="125"/>
      <c r="I851" s="125"/>
      <c r="J851" s="125"/>
      <c r="K851" s="125"/>
      <c r="L851" s="125"/>
      <c r="M851" s="125"/>
      <c r="N851" s="125"/>
      <c r="O851" s="125"/>
      <c r="P851" s="125"/>
      <c r="Q851" s="125"/>
      <c r="R851" s="125"/>
      <c r="S851" s="125"/>
      <c r="T851" s="125"/>
      <c r="U851" s="125"/>
      <c r="V851" s="125"/>
    </row>
    <row r="852" spans="1:22" ht="12">
      <c r="A852" s="125"/>
      <c r="B852" s="125"/>
      <c r="C852" s="125"/>
      <c r="D852" s="125"/>
      <c r="E852" s="125"/>
      <c r="F852" s="125"/>
      <c r="G852" s="125"/>
      <c r="H852" s="125"/>
      <c r="I852" s="125"/>
      <c r="J852" s="125"/>
      <c r="K852" s="125"/>
      <c r="L852" s="125"/>
      <c r="M852" s="125"/>
      <c r="N852" s="125"/>
      <c r="O852" s="125"/>
      <c r="P852" s="125"/>
      <c r="Q852" s="125"/>
      <c r="R852" s="125"/>
      <c r="S852" s="125"/>
      <c r="T852" s="125"/>
      <c r="U852" s="125"/>
      <c r="V852" s="125"/>
    </row>
    <row r="853" spans="1:22" ht="12">
      <c r="A853" s="125"/>
      <c r="B853" s="125"/>
      <c r="C853" s="125"/>
      <c r="D853" s="125"/>
      <c r="E853" s="125"/>
      <c r="F853" s="125"/>
      <c r="G853" s="125"/>
      <c r="H853" s="125"/>
      <c r="I853" s="125"/>
      <c r="J853" s="125"/>
      <c r="K853" s="125"/>
      <c r="L853" s="125"/>
      <c r="M853" s="125"/>
      <c r="N853" s="125"/>
      <c r="O853" s="125"/>
      <c r="P853" s="125"/>
      <c r="Q853" s="125"/>
      <c r="R853" s="125"/>
      <c r="S853" s="125"/>
      <c r="T853" s="125"/>
      <c r="U853" s="125"/>
      <c r="V853" s="125"/>
    </row>
    <row r="854" spans="1:22" ht="12">
      <c r="A854" s="125"/>
      <c r="B854" s="125"/>
      <c r="C854" s="125"/>
      <c r="D854" s="125"/>
      <c r="E854" s="125"/>
      <c r="F854" s="125"/>
      <c r="G854" s="125"/>
      <c r="H854" s="125"/>
      <c r="I854" s="125"/>
      <c r="J854" s="125"/>
      <c r="K854" s="125"/>
      <c r="L854" s="125"/>
      <c r="M854" s="125"/>
      <c r="N854" s="125"/>
      <c r="O854" s="125"/>
      <c r="P854" s="125"/>
      <c r="Q854" s="125"/>
      <c r="R854" s="125"/>
      <c r="S854" s="125"/>
      <c r="T854" s="125"/>
      <c r="U854" s="125"/>
      <c r="V854" s="125"/>
    </row>
    <row r="855" spans="1:22" ht="12">
      <c r="A855" s="125"/>
      <c r="B855" s="125"/>
      <c r="C855" s="125"/>
      <c r="D855" s="125"/>
      <c r="E855" s="125"/>
      <c r="F855" s="125"/>
      <c r="G855" s="125"/>
      <c r="H855" s="125"/>
      <c r="I855" s="125"/>
      <c r="J855" s="125"/>
      <c r="K855" s="125"/>
      <c r="L855" s="125"/>
      <c r="M855" s="125"/>
      <c r="N855" s="125"/>
      <c r="O855" s="125"/>
      <c r="P855" s="125"/>
      <c r="Q855" s="125"/>
      <c r="R855" s="125"/>
      <c r="S855" s="125"/>
      <c r="T855" s="125"/>
      <c r="U855" s="125"/>
      <c r="V855" s="125"/>
    </row>
    <row r="856" spans="1:22" ht="12">
      <c r="A856" s="125"/>
      <c r="B856" s="125"/>
      <c r="C856" s="125"/>
      <c r="D856" s="125"/>
      <c r="E856" s="125"/>
      <c r="F856" s="125"/>
      <c r="G856" s="125"/>
      <c r="H856" s="125"/>
      <c r="I856" s="125"/>
      <c r="J856" s="125"/>
      <c r="K856" s="125"/>
      <c r="L856" s="125"/>
      <c r="M856" s="125"/>
      <c r="N856" s="125"/>
      <c r="O856" s="125"/>
      <c r="P856" s="125"/>
      <c r="Q856" s="125"/>
      <c r="R856" s="125"/>
      <c r="S856" s="125"/>
      <c r="T856" s="125"/>
      <c r="U856" s="125"/>
      <c r="V856" s="125"/>
    </row>
    <row r="857" spans="1:22" ht="12">
      <c r="A857" s="125"/>
      <c r="B857" s="125"/>
      <c r="C857" s="125"/>
      <c r="D857" s="125"/>
      <c r="E857" s="125"/>
      <c r="F857" s="125"/>
      <c r="G857" s="125"/>
      <c r="H857" s="125"/>
      <c r="I857" s="125"/>
      <c r="J857" s="125"/>
      <c r="K857" s="125"/>
      <c r="L857" s="125"/>
      <c r="M857" s="125"/>
      <c r="N857" s="125"/>
      <c r="O857" s="125"/>
      <c r="P857" s="125"/>
      <c r="Q857" s="125"/>
      <c r="R857" s="125"/>
      <c r="S857" s="125"/>
      <c r="T857" s="125"/>
      <c r="U857" s="125"/>
      <c r="V857" s="125"/>
    </row>
    <row r="858" spans="1:22" ht="12">
      <c r="A858" s="125"/>
      <c r="B858" s="125"/>
      <c r="C858" s="125"/>
      <c r="D858" s="125"/>
      <c r="E858" s="125"/>
      <c r="F858" s="125"/>
      <c r="G858" s="125"/>
      <c r="H858" s="125"/>
      <c r="I858" s="125"/>
      <c r="J858" s="125"/>
      <c r="K858" s="125"/>
      <c r="L858" s="125"/>
      <c r="M858" s="125"/>
      <c r="N858" s="125"/>
      <c r="O858" s="125"/>
      <c r="P858" s="125"/>
      <c r="Q858" s="125"/>
      <c r="R858" s="125"/>
      <c r="S858" s="125"/>
      <c r="T858" s="125"/>
      <c r="U858" s="125"/>
      <c r="V858" s="125"/>
    </row>
    <row r="859" spans="1:22" ht="12">
      <c r="A859" s="125"/>
      <c r="B859" s="125"/>
      <c r="C859" s="125"/>
      <c r="D859" s="125"/>
      <c r="E859" s="125"/>
      <c r="F859" s="125"/>
      <c r="G859" s="125"/>
      <c r="H859" s="125"/>
      <c r="I859" s="125"/>
      <c r="J859" s="125"/>
      <c r="K859" s="125"/>
      <c r="L859" s="125"/>
      <c r="M859" s="125"/>
      <c r="N859" s="125"/>
      <c r="O859" s="125"/>
      <c r="P859" s="125"/>
      <c r="Q859" s="125"/>
      <c r="R859" s="125"/>
      <c r="S859" s="125"/>
      <c r="T859" s="125"/>
      <c r="U859" s="125"/>
      <c r="V859" s="125"/>
    </row>
    <row r="860" spans="1:22" ht="12">
      <c r="A860" s="125"/>
      <c r="B860" s="125"/>
      <c r="C860" s="125"/>
      <c r="D860" s="125"/>
      <c r="E860" s="125"/>
      <c r="F860" s="125"/>
      <c r="G860" s="125"/>
      <c r="H860" s="125"/>
      <c r="I860" s="125"/>
      <c r="J860" s="125"/>
      <c r="K860" s="125"/>
      <c r="L860" s="125"/>
      <c r="M860" s="125"/>
      <c r="N860" s="125"/>
      <c r="O860" s="125"/>
      <c r="P860" s="125"/>
      <c r="Q860" s="125"/>
      <c r="R860" s="125"/>
      <c r="S860" s="125"/>
      <c r="T860" s="125"/>
      <c r="U860" s="125"/>
      <c r="V860" s="125"/>
    </row>
    <row r="861" spans="1:22" ht="12">
      <c r="A861" s="125"/>
      <c r="B861" s="125"/>
      <c r="C861" s="125"/>
      <c r="D861" s="125"/>
      <c r="E861" s="125"/>
      <c r="F861" s="125"/>
      <c r="G861" s="125"/>
      <c r="H861" s="125"/>
      <c r="I861" s="125"/>
      <c r="J861" s="125"/>
      <c r="K861" s="125"/>
      <c r="L861" s="125"/>
      <c r="M861" s="125"/>
      <c r="N861" s="125"/>
      <c r="O861" s="125"/>
      <c r="P861" s="125"/>
      <c r="Q861" s="125"/>
      <c r="R861" s="125"/>
      <c r="S861" s="125"/>
      <c r="T861" s="125"/>
      <c r="U861" s="125"/>
      <c r="V861" s="125"/>
    </row>
    <row r="862" spans="1:22" ht="12">
      <c r="A862" s="125"/>
      <c r="B862" s="125"/>
      <c r="C862" s="125"/>
      <c r="D862" s="125"/>
      <c r="E862" s="125"/>
      <c r="F862" s="125"/>
      <c r="G862" s="125"/>
      <c r="H862" s="125"/>
      <c r="I862" s="125"/>
      <c r="J862" s="125"/>
      <c r="K862" s="125"/>
      <c r="L862" s="125"/>
      <c r="M862" s="125"/>
      <c r="N862" s="125"/>
      <c r="O862" s="125"/>
      <c r="P862" s="125"/>
      <c r="Q862" s="125"/>
      <c r="R862" s="125"/>
      <c r="S862" s="125"/>
      <c r="T862" s="125"/>
      <c r="U862" s="125"/>
      <c r="V862" s="125"/>
    </row>
    <row r="863" spans="1:22" ht="12">
      <c r="A863" s="125"/>
      <c r="B863" s="125"/>
      <c r="C863" s="125"/>
      <c r="D863" s="125"/>
      <c r="E863" s="125"/>
      <c r="F863" s="125"/>
      <c r="G863" s="125"/>
      <c r="H863" s="125"/>
      <c r="I863" s="125"/>
      <c r="J863" s="125"/>
      <c r="K863" s="125"/>
      <c r="L863" s="125"/>
      <c r="M863" s="125"/>
      <c r="N863" s="125"/>
      <c r="O863" s="125"/>
      <c r="P863" s="125"/>
      <c r="Q863" s="125"/>
      <c r="R863" s="125"/>
      <c r="S863" s="125"/>
      <c r="T863" s="125"/>
      <c r="U863" s="125"/>
      <c r="V863" s="125"/>
    </row>
    <row r="864" spans="1:22" ht="12">
      <c r="A864" s="125"/>
      <c r="B864" s="125"/>
      <c r="C864" s="125"/>
      <c r="D864" s="125"/>
      <c r="E864" s="125"/>
      <c r="F864" s="125"/>
      <c r="G864" s="125"/>
      <c r="H864" s="125"/>
      <c r="I864" s="125"/>
      <c r="J864" s="125"/>
      <c r="K864" s="125"/>
      <c r="L864" s="125"/>
      <c r="M864" s="125"/>
      <c r="N864" s="125"/>
      <c r="O864" s="125"/>
      <c r="P864" s="125"/>
      <c r="Q864" s="125"/>
      <c r="R864" s="125"/>
      <c r="S864" s="125"/>
      <c r="T864" s="125"/>
      <c r="U864" s="125"/>
      <c r="V864" s="125"/>
    </row>
    <row r="865" spans="1:22" ht="12">
      <c r="A865" s="125"/>
      <c r="B865" s="125"/>
      <c r="C865" s="125"/>
      <c r="D865" s="125"/>
      <c r="E865" s="125"/>
      <c r="F865" s="125"/>
      <c r="G865" s="125"/>
      <c r="H865" s="125"/>
      <c r="I865" s="125"/>
      <c r="J865" s="125"/>
      <c r="K865" s="125"/>
      <c r="L865" s="125"/>
      <c r="M865" s="125"/>
      <c r="N865" s="125"/>
      <c r="O865" s="125"/>
      <c r="P865" s="125"/>
      <c r="Q865" s="125"/>
      <c r="R865" s="125"/>
      <c r="S865" s="125"/>
      <c r="T865" s="125"/>
      <c r="U865" s="125"/>
      <c r="V865" s="125"/>
    </row>
    <row r="866" spans="1:22" ht="12">
      <c r="A866" s="125"/>
      <c r="B866" s="125"/>
      <c r="C866" s="125"/>
      <c r="D866" s="125"/>
      <c r="E866" s="125"/>
      <c r="F866" s="125"/>
      <c r="G866" s="125"/>
      <c r="H866" s="125"/>
      <c r="I866" s="125"/>
      <c r="J866" s="125"/>
      <c r="K866" s="125"/>
      <c r="L866" s="125"/>
      <c r="M866" s="125"/>
      <c r="N866" s="125"/>
      <c r="O866" s="125"/>
      <c r="P866" s="125"/>
      <c r="Q866" s="125"/>
      <c r="R866" s="125"/>
      <c r="S866" s="125"/>
      <c r="T866" s="125"/>
      <c r="U866" s="125"/>
      <c r="V866" s="125"/>
    </row>
    <row r="867" spans="1:22" ht="12">
      <c r="A867" s="125"/>
      <c r="B867" s="125"/>
      <c r="C867" s="125"/>
      <c r="D867" s="125"/>
      <c r="E867" s="125"/>
      <c r="F867" s="125"/>
      <c r="G867" s="125"/>
      <c r="H867" s="125"/>
      <c r="I867" s="125"/>
      <c r="J867" s="125"/>
      <c r="K867" s="125"/>
      <c r="L867" s="125"/>
      <c r="M867" s="125"/>
      <c r="N867" s="125"/>
      <c r="O867" s="125"/>
      <c r="P867" s="125"/>
      <c r="Q867" s="125"/>
      <c r="R867" s="125"/>
      <c r="S867" s="125"/>
      <c r="T867" s="125"/>
      <c r="U867" s="125"/>
      <c r="V867" s="125"/>
    </row>
    <row r="868" spans="1:22" ht="12">
      <c r="A868" s="125"/>
      <c r="B868" s="125"/>
      <c r="C868" s="125"/>
      <c r="D868" s="125"/>
      <c r="E868" s="125"/>
      <c r="F868" s="125"/>
      <c r="G868" s="125"/>
      <c r="H868" s="125"/>
      <c r="I868" s="125"/>
      <c r="J868" s="125"/>
      <c r="K868" s="125"/>
      <c r="L868" s="125"/>
      <c r="M868" s="125"/>
      <c r="N868" s="125"/>
      <c r="O868" s="125"/>
      <c r="P868" s="125"/>
      <c r="Q868" s="125"/>
      <c r="R868" s="125"/>
      <c r="S868" s="125"/>
      <c r="T868" s="125"/>
      <c r="U868" s="125"/>
      <c r="V868" s="125"/>
    </row>
    <row r="869" spans="1:22" ht="12">
      <c r="A869" s="125"/>
      <c r="B869" s="125"/>
      <c r="C869" s="125"/>
      <c r="D869" s="125"/>
      <c r="E869" s="125"/>
      <c r="F869" s="125"/>
      <c r="G869" s="125"/>
      <c r="H869" s="125"/>
      <c r="I869" s="125"/>
      <c r="J869" s="125"/>
      <c r="K869" s="125"/>
      <c r="L869" s="125"/>
      <c r="M869" s="125"/>
      <c r="N869" s="125"/>
      <c r="O869" s="125"/>
      <c r="P869" s="125"/>
      <c r="Q869" s="125"/>
      <c r="R869" s="125"/>
      <c r="S869" s="125"/>
      <c r="T869" s="125"/>
      <c r="U869" s="125"/>
      <c r="V869" s="125"/>
    </row>
    <row r="870" spans="1:22" ht="12">
      <c r="A870" s="125"/>
      <c r="B870" s="125"/>
      <c r="C870" s="125"/>
      <c r="D870" s="125"/>
      <c r="E870" s="125"/>
      <c r="F870" s="125"/>
      <c r="G870" s="125"/>
      <c r="H870" s="125"/>
      <c r="I870" s="125"/>
      <c r="J870" s="125"/>
      <c r="K870" s="125"/>
      <c r="L870" s="125"/>
      <c r="M870" s="125"/>
      <c r="N870" s="125"/>
      <c r="O870" s="125"/>
      <c r="P870" s="125"/>
      <c r="Q870" s="125"/>
      <c r="R870" s="125"/>
      <c r="S870" s="125"/>
      <c r="T870" s="125"/>
      <c r="U870" s="125"/>
      <c r="V870" s="125"/>
    </row>
    <row r="871" spans="1:22" ht="12">
      <c r="A871" s="125"/>
      <c r="B871" s="125"/>
      <c r="C871" s="125"/>
      <c r="D871" s="125"/>
      <c r="E871" s="125"/>
      <c r="F871" s="125"/>
      <c r="G871" s="125"/>
      <c r="H871" s="125"/>
      <c r="I871" s="125"/>
      <c r="J871" s="125"/>
      <c r="K871" s="125"/>
      <c r="L871" s="125"/>
      <c r="M871" s="125"/>
      <c r="N871" s="125"/>
      <c r="O871" s="125"/>
      <c r="P871" s="125"/>
      <c r="Q871" s="125"/>
      <c r="R871" s="125"/>
      <c r="S871" s="125"/>
      <c r="T871" s="125"/>
      <c r="U871" s="125"/>
      <c r="V871" s="125"/>
    </row>
    <row r="872" spans="1:22" ht="12">
      <c r="A872" s="125"/>
      <c r="B872" s="125"/>
      <c r="C872" s="125"/>
      <c r="D872" s="125"/>
      <c r="E872" s="125"/>
      <c r="F872" s="125"/>
      <c r="G872" s="125"/>
      <c r="H872" s="125"/>
      <c r="I872" s="125"/>
      <c r="J872" s="125"/>
      <c r="K872" s="125"/>
      <c r="L872" s="125"/>
      <c r="M872" s="125"/>
      <c r="N872" s="125"/>
      <c r="O872" s="125"/>
      <c r="P872" s="125"/>
      <c r="Q872" s="125"/>
      <c r="R872" s="125"/>
      <c r="S872" s="125"/>
      <c r="T872" s="125"/>
      <c r="U872" s="125"/>
      <c r="V872" s="125"/>
    </row>
    <row r="873" spans="1:22" ht="12">
      <c r="A873" s="125"/>
      <c r="B873" s="125"/>
      <c r="C873" s="125"/>
      <c r="D873" s="125"/>
      <c r="E873" s="125"/>
      <c r="F873" s="125"/>
      <c r="G873" s="125"/>
      <c r="H873" s="125"/>
      <c r="I873" s="125"/>
      <c r="J873" s="125"/>
      <c r="K873" s="125"/>
      <c r="L873" s="125"/>
      <c r="M873" s="125"/>
      <c r="N873" s="125"/>
      <c r="O873" s="125"/>
      <c r="P873" s="125"/>
      <c r="Q873" s="125"/>
      <c r="R873" s="125"/>
      <c r="S873" s="125"/>
      <c r="T873" s="125"/>
      <c r="U873" s="125"/>
      <c r="V873" s="125"/>
    </row>
    <row r="874" spans="1:22" ht="12">
      <c r="A874" s="125"/>
      <c r="B874" s="125"/>
      <c r="C874" s="125"/>
      <c r="D874" s="125"/>
      <c r="E874" s="125"/>
      <c r="F874" s="125"/>
      <c r="G874" s="125"/>
      <c r="H874" s="125"/>
      <c r="I874" s="125"/>
      <c r="J874" s="125"/>
      <c r="K874" s="125"/>
      <c r="L874" s="125"/>
      <c r="M874" s="125"/>
      <c r="N874" s="125"/>
      <c r="O874" s="125"/>
      <c r="P874" s="125"/>
      <c r="Q874" s="125"/>
      <c r="R874" s="125"/>
      <c r="S874" s="125"/>
      <c r="T874" s="125"/>
      <c r="U874" s="125"/>
      <c r="V874" s="125"/>
    </row>
    <row r="875" spans="1:22" ht="12">
      <c r="A875" s="125"/>
      <c r="B875" s="125"/>
      <c r="C875" s="125"/>
      <c r="D875" s="125"/>
      <c r="E875" s="125"/>
      <c r="F875" s="125"/>
      <c r="G875" s="125"/>
      <c r="H875" s="125"/>
      <c r="I875" s="125"/>
      <c r="J875" s="125"/>
      <c r="K875" s="125"/>
      <c r="L875" s="125"/>
      <c r="M875" s="125"/>
      <c r="N875" s="125"/>
      <c r="O875" s="125"/>
      <c r="P875" s="125"/>
      <c r="Q875" s="125"/>
      <c r="R875" s="125"/>
      <c r="S875" s="125"/>
      <c r="T875" s="125"/>
      <c r="U875" s="125"/>
      <c r="V875" s="125"/>
    </row>
    <row r="876" spans="1:22" ht="12">
      <c r="A876" s="125"/>
      <c r="B876" s="125"/>
      <c r="C876" s="125"/>
      <c r="D876" s="125"/>
      <c r="E876" s="125"/>
      <c r="F876" s="125"/>
      <c r="G876" s="125"/>
      <c r="H876" s="125"/>
      <c r="I876" s="125"/>
      <c r="J876" s="125"/>
      <c r="K876" s="125"/>
      <c r="L876" s="125"/>
      <c r="M876" s="125"/>
      <c r="N876" s="125"/>
      <c r="O876" s="125"/>
      <c r="P876" s="125"/>
      <c r="Q876" s="125"/>
      <c r="R876" s="125"/>
      <c r="S876" s="125"/>
      <c r="T876" s="125"/>
      <c r="U876" s="125"/>
      <c r="V876" s="125"/>
    </row>
    <row r="877" spans="1:22" ht="12">
      <c r="A877" s="125"/>
      <c r="B877" s="125"/>
      <c r="C877" s="125"/>
      <c r="D877" s="125"/>
      <c r="E877" s="125"/>
      <c r="F877" s="125"/>
      <c r="G877" s="125"/>
      <c r="H877" s="125"/>
      <c r="I877" s="125"/>
      <c r="J877" s="125"/>
      <c r="K877" s="125"/>
      <c r="L877" s="125"/>
      <c r="M877" s="125"/>
      <c r="N877" s="125"/>
      <c r="O877" s="125"/>
      <c r="P877" s="125"/>
      <c r="Q877" s="125"/>
      <c r="R877" s="125"/>
      <c r="S877" s="125"/>
      <c r="T877" s="125"/>
      <c r="U877" s="125"/>
      <c r="V877" s="125"/>
    </row>
    <row r="878" spans="1:22" ht="12">
      <c r="A878" s="125"/>
      <c r="B878" s="125"/>
      <c r="C878" s="125"/>
      <c r="D878" s="125"/>
      <c r="E878" s="125"/>
      <c r="F878" s="125"/>
      <c r="G878" s="125"/>
      <c r="H878" s="125"/>
      <c r="I878" s="125"/>
      <c r="J878" s="125"/>
      <c r="K878" s="125"/>
      <c r="L878" s="125"/>
      <c r="M878" s="125"/>
      <c r="N878" s="125"/>
      <c r="O878" s="125"/>
      <c r="P878" s="125"/>
      <c r="Q878" s="125"/>
      <c r="R878" s="125"/>
      <c r="S878" s="125"/>
      <c r="T878" s="125"/>
      <c r="U878" s="125"/>
      <c r="V878" s="125"/>
    </row>
    <row r="879" spans="1:22" ht="12">
      <c r="A879" s="125"/>
      <c r="B879" s="125"/>
      <c r="C879" s="125"/>
      <c r="D879" s="125"/>
      <c r="E879" s="125"/>
      <c r="F879" s="125"/>
      <c r="G879" s="125"/>
      <c r="H879" s="125"/>
      <c r="I879" s="125"/>
      <c r="J879" s="125"/>
      <c r="K879" s="125"/>
      <c r="L879" s="125"/>
      <c r="M879" s="125"/>
      <c r="N879" s="125"/>
      <c r="O879" s="125"/>
      <c r="P879" s="125"/>
      <c r="Q879" s="125"/>
      <c r="R879" s="125"/>
      <c r="S879" s="125"/>
      <c r="T879" s="125"/>
      <c r="U879" s="125"/>
      <c r="V879" s="125"/>
    </row>
    <row r="880" spans="1:22" ht="12">
      <c r="A880" s="125"/>
      <c r="B880" s="125"/>
      <c r="C880" s="125"/>
      <c r="D880" s="125"/>
      <c r="E880" s="125"/>
      <c r="F880" s="125"/>
      <c r="G880" s="125"/>
      <c r="H880" s="125"/>
      <c r="I880" s="125"/>
      <c r="J880" s="125"/>
      <c r="K880" s="125"/>
      <c r="L880" s="125"/>
      <c r="M880" s="125"/>
      <c r="N880" s="125"/>
      <c r="O880" s="125"/>
      <c r="P880" s="125"/>
      <c r="Q880" s="125"/>
      <c r="R880" s="125"/>
      <c r="S880" s="125"/>
      <c r="T880" s="125"/>
      <c r="U880" s="125"/>
      <c r="V880" s="125"/>
    </row>
    <row r="881" spans="1:22" ht="12">
      <c r="A881" s="125"/>
      <c r="B881" s="125"/>
      <c r="C881" s="125"/>
      <c r="D881" s="125"/>
      <c r="E881" s="125"/>
      <c r="F881" s="125"/>
      <c r="G881" s="125"/>
      <c r="H881" s="125"/>
      <c r="I881" s="125"/>
      <c r="J881" s="125"/>
      <c r="K881" s="125"/>
      <c r="L881" s="125"/>
      <c r="M881" s="125"/>
      <c r="N881" s="125"/>
      <c r="O881" s="125"/>
      <c r="P881" s="125"/>
      <c r="Q881" s="125"/>
      <c r="R881" s="125"/>
      <c r="S881" s="125"/>
      <c r="T881" s="125"/>
      <c r="U881" s="125"/>
      <c r="V881" s="125"/>
    </row>
    <row r="882" spans="1:22" ht="12">
      <c r="A882" s="125"/>
      <c r="B882" s="125"/>
      <c r="C882" s="125"/>
      <c r="D882" s="125"/>
      <c r="E882" s="125"/>
      <c r="F882" s="125"/>
      <c r="G882" s="125"/>
      <c r="H882" s="125"/>
      <c r="I882" s="125"/>
      <c r="J882" s="125"/>
      <c r="K882" s="125"/>
      <c r="L882" s="125"/>
      <c r="M882" s="125"/>
      <c r="N882" s="125"/>
      <c r="O882" s="125"/>
      <c r="P882" s="125"/>
      <c r="Q882" s="125"/>
      <c r="R882" s="125"/>
      <c r="S882" s="125"/>
      <c r="T882" s="125"/>
      <c r="U882" s="125"/>
      <c r="V882" s="125"/>
    </row>
    <row r="883" spans="1:22" ht="12">
      <c r="A883" s="125"/>
      <c r="B883" s="125"/>
      <c r="C883" s="125"/>
      <c r="D883" s="125"/>
      <c r="E883" s="125"/>
      <c r="F883" s="125"/>
      <c r="G883" s="125"/>
      <c r="H883" s="125"/>
      <c r="I883" s="125"/>
      <c r="J883" s="125"/>
      <c r="K883" s="125"/>
      <c r="L883" s="125"/>
      <c r="M883" s="125"/>
      <c r="N883" s="125"/>
      <c r="O883" s="125"/>
      <c r="P883" s="125"/>
      <c r="Q883" s="125"/>
      <c r="R883" s="125"/>
      <c r="S883" s="125"/>
      <c r="T883" s="125"/>
      <c r="U883" s="125"/>
      <c r="V883" s="125"/>
    </row>
    <row r="884" spans="1:22" ht="12">
      <c r="A884" s="125"/>
      <c r="B884" s="125"/>
      <c r="C884" s="125"/>
      <c r="D884" s="125"/>
      <c r="E884" s="125"/>
      <c r="F884" s="125"/>
      <c r="G884" s="125"/>
      <c r="H884" s="125"/>
      <c r="I884" s="125"/>
      <c r="J884" s="125"/>
      <c r="K884" s="125"/>
      <c r="L884" s="125"/>
      <c r="M884" s="125"/>
      <c r="N884" s="125"/>
      <c r="O884" s="125"/>
      <c r="P884" s="125"/>
      <c r="Q884" s="125"/>
      <c r="R884" s="125"/>
      <c r="S884" s="125"/>
      <c r="T884" s="125"/>
      <c r="U884" s="125"/>
      <c r="V884" s="125"/>
    </row>
    <row r="885" spans="1:22" ht="12">
      <c r="A885" s="125"/>
      <c r="B885" s="125"/>
      <c r="C885" s="125"/>
      <c r="D885" s="125"/>
      <c r="E885" s="125"/>
      <c r="F885" s="125"/>
      <c r="G885" s="125"/>
      <c r="H885" s="125"/>
      <c r="I885" s="125"/>
      <c r="J885" s="125"/>
      <c r="K885" s="125"/>
      <c r="L885" s="125"/>
      <c r="M885" s="125"/>
      <c r="N885" s="125"/>
      <c r="O885" s="125"/>
      <c r="P885" s="125"/>
      <c r="Q885" s="125"/>
      <c r="R885" s="125"/>
      <c r="S885" s="125"/>
      <c r="T885" s="125"/>
      <c r="U885" s="125"/>
      <c r="V885" s="125"/>
    </row>
    <row r="886" spans="1:22" ht="12">
      <c r="A886" s="125"/>
      <c r="B886" s="125"/>
      <c r="C886" s="125"/>
      <c r="D886" s="125"/>
      <c r="E886" s="125"/>
      <c r="F886" s="125"/>
      <c r="G886" s="125"/>
      <c r="H886" s="125"/>
      <c r="I886" s="125"/>
      <c r="J886" s="125"/>
      <c r="K886" s="125"/>
      <c r="L886" s="125"/>
      <c r="M886" s="125"/>
      <c r="N886" s="125"/>
      <c r="O886" s="125"/>
      <c r="P886" s="125"/>
      <c r="Q886" s="125"/>
      <c r="R886" s="125"/>
      <c r="S886" s="125"/>
      <c r="T886" s="125"/>
      <c r="U886" s="125"/>
      <c r="V886" s="125"/>
    </row>
    <row r="887" spans="1:22" ht="12">
      <c r="A887" s="125"/>
      <c r="B887" s="125"/>
      <c r="C887" s="125"/>
      <c r="D887" s="125"/>
      <c r="E887" s="125"/>
      <c r="F887" s="125"/>
      <c r="G887" s="125"/>
      <c r="H887" s="125"/>
      <c r="I887" s="125"/>
      <c r="J887" s="125"/>
      <c r="K887" s="125"/>
      <c r="L887" s="125"/>
      <c r="M887" s="125"/>
      <c r="N887" s="125"/>
      <c r="O887" s="125"/>
      <c r="P887" s="125"/>
      <c r="Q887" s="125"/>
      <c r="R887" s="125"/>
      <c r="S887" s="125"/>
      <c r="T887" s="125"/>
      <c r="U887" s="125"/>
      <c r="V887" s="125"/>
    </row>
    <row r="888" spans="1:22" ht="12">
      <c r="A888" s="125"/>
      <c r="B888" s="125"/>
      <c r="C888" s="125"/>
      <c r="D888" s="125"/>
      <c r="E888" s="125"/>
      <c r="F888" s="125"/>
      <c r="G888" s="125"/>
      <c r="H888" s="125"/>
      <c r="I888" s="125"/>
      <c r="J888" s="125"/>
      <c r="K888" s="125"/>
      <c r="L888" s="125"/>
      <c r="M888" s="125"/>
      <c r="N888" s="125"/>
      <c r="O888" s="125"/>
      <c r="P888" s="125"/>
      <c r="Q888" s="125"/>
      <c r="R888" s="125"/>
      <c r="S888" s="125"/>
      <c r="T888" s="125"/>
      <c r="U888" s="125"/>
      <c r="V888" s="125"/>
    </row>
    <row r="889" spans="1:22" ht="12">
      <c r="A889" s="125"/>
      <c r="B889" s="125"/>
      <c r="C889" s="125"/>
      <c r="D889" s="125"/>
      <c r="E889" s="125"/>
      <c r="F889" s="125"/>
      <c r="G889" s="125"/>
      <c r="H889" s="125"/>
      <c r="I889" s="125"/>
      <c r="J889" s="125"/>
      <c r="K889" s="125"/>
      <c r="L889" s="125"/>
      <c r="M889" s="125"/>
      <c r="N889" s="125"/>
      <c r="O889" s="125"/>
      <c r="P889" s="125"/>
      <c r="Q889" s="125"/>
      <c r="R889" s="125"/>
      <c r="S889" s="125"/>
      <c r="T889" s="125"/>
      <c r="U889" s="125"/>
      <c r="V889" s="125"/>
    </row>
    <row r="890" spans="1:22" ht="12">
      <c r="A890" s="125"/>
      <c r="B890" s="125"/>
      <c r="C890" s="125"/>
      <c r="D890" s="125"/>
      <c r="E890" s="125"/>
      <c r="F890" s="125"/>
      <c r="G890" s="125"/>
      <c r="H890" s="125"/>
      <c r="I890" s="125"/>
      <c r="J890" s="125"/>
      <c r="K890" s="125"/>
      <c r="L890" s="125"/>
      <c r="M890" s="125"/>
      <c r="N890" s="125"/>
      <c r="O890" s="125"/>
      <c r="P890" s="125"/>
      <c r="Q890" s="125"/>
      <c r="R890" s="125"/>
      <c r="S890" s="125"/>
      <c r="T890" s="125"/>
      <c r="U890" s="125"/>
      <c r="V890" s="125"/>
    </row>
    <row r="891" spans="1:22" ht="12">
      <c r="A891" s="125"/>
      <c r="B891" s="125"/>
      <c r="C891" s="125"/>
      <c r="D891" s="125"/>
      <c r="E891" s="125"/>
      <c r="F891" s="125"/>
      <c r="G891" s="125"/>
      <c r="H891" s="125"/>
      <c r="I891" s="125"/>
      <c r="J891" s="125"/>
      <c r="K891" s="125"/>
      <c r="L891" s="125"/>
      <c r="M891" s="125"/>
      <c r="N891" s="125"/>
      <c r="O891" s="125"/>
      <c r="P891" s="125"/>
      <c r="Q891" s="125"/>
      <c r="R891" s="125"/>
      <c r="S891" s="125"/>
      <c r="T891" s="125"/>
      <c r="U891" s="125"/>
      <c r="V891" s="125"/>
    </row>
    <row r="892" spans="1:22" ht="12">
      <c r="A892" s="125"/>
      <c r="B892" s="125"/>
      <c r="C892" s="125"/>
      <c r="D892" s="125"/>
      <c r="E892" s="125"/>
      <c r="F892" s="125"/>
      <c r="G892" s="125"/>
      <c r="H892" s="125"/>
      <c r="I892" s="125"/>
      <c r="J892" s="125"/>
      <c r="K892" s="125"/>
      <c r="L892" s="125"/>
      <c r="M892" s="125"/>
      <c r="N892" s="125"/>
      <c r="O892" s="125"/>
      <c r="P892" s="125"/>
      <c r="Q892" s="125"/>
      <c r="R892" s="125"/>
      <c r="S892" s="125"/>
      <c r="T892" s="125"/>
      <c r="U892" s="125"/>
      <c r="V892" s="125"/>
    </row>
    <row r="893" spans="1:22" ht="12">
      <c r="A893" s="125"/>
      <c r="B893" s="125"/>
      <c r="C893" s="125"/>
      <c r="D893" s="125"/>
      <c r="E893" s="125"/>
      <c r="F893" s="125"/>
      <c r="G893" s="125"/>
      <c r="H893" s="125"/>
      <c r="I893" s="125"/>
      <c r="J893" s="125"/>
      <c r="K893" s="125"/>
      <c r="L893" s="125"/>
      <c r="M893" s="125"/>
      <c r="N893" s="125"/>
      <c r="O893" s="125"/>
      <c r="P893" s="125"/>
      <c r="Q893" s="125"/>
      <c r="R893" s="125"/>
      <c r="S893" s="125"/>
      <c r="T893" s="125"/>
      <c r="U893" s="125"/>
      <c r="V893" s="125"/>
    </row>
    <row r="894" spans="1:22" ht="12">
      <c r="A894" s="125"/>
      <c r="B894" s="125"/>
      <c r="C894" s="125"/>
      <c r="D894" s="125"/>
      <c r="E894" s="125"/>
      <c r="F894" s="125"/>
      <c r="G894" s="125"/>
      <c r="H894" s="125"/>
      <c r="I894" s="125"/>
      <c r="J894" s="125"/>
      <c r="K894" s="125"/>
      <c r="L894" s="125"/>
      <c r="M894" s="125"/>
      <c r="N894" s="125"/>
      <c r="O894" s="125"/>
      <c r="P894" s="125"/>
      <c r="Q894" s="125"/>
      <c r="R894" s="125"/>
      <c r="S894" s="125"/>
      <c r="T894" s="125"/>
      <c r="U894" s="125"/>
      <c r="V894" s="125"/>
    </row>
    <row r="895" spans="1:22" ht="12">
      <c r="A895" s="125"/>
      <c r="B895" s="125"/>
      <c r="C895" s="125"/>
      <c r="D895" s="125"/>
      <c r="E895" s="125"/>
      <c r="F895" s="125"/>
      <c r="G895" s="125"/>
      <c r="H895" s="125"/>
      <c r="I895" s="125"/>
      <c r="J895" s="125"/>
      <c r="K895" s="125"/>
      <c r="L895" s="125"/>
      <c r="M895" s="125"/>
      <c r="N895" s="125"/>
      <c r="O895" s="125"/>
      <c r="P895" s="125"/>
      <c r="Q895" s="125"/>
      <c r="R895" s="125"/>
      <c r="S895" s="125"/>
      <c r="T895" s="125"/>
      <c r="U895" s="125"/>
      <c r="V895" s="125"/>
    </row>
    <row r="896" spans="1:22" ht="12">
      <c r="A896" s="125"/>
      <c r="B896" s="125"/>
      <c r="C896" s="125"/>
      <c r="D896" s="125"/>
      <c r="E896" s="125"/>
      <c r="F896" s="125"/>
      <c r="G896" s="125"/>
      <c r="H896" s="125"/>
      <c r="I896" s="125"/>
      <c r="J896" s="125"/>
      <c r="K896" s="125"/>
      <c r="L896" s="125"/>
      <c r="M896" s="125"/>
      <c r="N896" s="125"/>
      <c r="O896" s="125"/>
      <c r="P896" s="125"/>
      <c r="Q896" s="125"/>
      <c r="R896" s="125"/>
      <c r="S896" s="125"/>
      <c r="T896" s="125"/>
      <c r="U896" s="125"/>
      <c r="V896" s="125"/>
    </row>
    <row r="897" spans="1:22" ht="12">
      <c r="A897" s="125"/>
      <c r="B897" s="125"/>
      <c r="C897" s="125"/>
      <c r="D897" s="125"/>
      <c r="E897" s="125"/>
      <c r="F897" s="125"/>
      <c r="G897" s="125"/>
      <c r="H897" s="125"/>
      <c r="I897" s="125"/>
      <c r="J897" s="125"/>
      <c r="K897" s="125"/>
      <c r="L897" s="125"/>
      <c r="M897" s="125"/>
      <c r="N897" s="125"/>
      <c r="O897" s="125"/>
      <c r="P897" s="125"/>
      <c r="Q897" s="125"/>
      <c r="R897" s="125"/>
      <c r="S897" s="125"/>
      <c r="T897" s="125"/>
      <c r="U897" s="125"/>
      <c r="V897" s="125"/>
    </row>
    <row r="898" spans="1:22" ht="12">
      <c r="A898" s="125"/>
      <c r="B898" s="125"/>
      <c r="C898" s="125"/>
      <c r="D898" s="125"/>
      <c r="E898" s="125"/>
      <c r="F898" s="125"/>
      <c r="G898" s="125"/>
      <c r="H898" s="125"/>
      <c r="I898" s="125"/>
      <c r="J898" s="125"/>
      <c r="K898" s="125"/>
      <c r="L898" s="125"/>
      <c r="M898" s="125"/>
      <c r="N898" s="125"/>
      <c r="O898" s="125"/>
      <c r="P898" s="125"/>
      <c r="Q898" s="125"/>
      <c r="R898" s="125"/>
      <c r="S898" s="125"/>
      <c r="T898" s="125"/>
      <c r="U898" s="125"/>
      <c r="V898" s="125"/>
    </row>
    <row r="899" spans="1:22" ht="12">
      <c r="A899" s="125"/>
      <c r="B899" s="125"/>
      <c r="C899" s="125"/>
      <c r="D899" s="125"/>
      <c r="E899" s="125"/>
      <c r="F899" s="125"/>
      <c r="G899" s="125"/>
      <c r="H899" s="125"/>
      <c r="I899" s="125"/>
      <c r="J899" s="125"/>
      <c r="K899" s="125"/>
      <c r="L899" s="125"/>
      <c r="M899" s="125"/>
      <c r="N899" s="125"/>
      <c r="O899" s="125"/>
      <c r="P899" s="125"/>
      <c r="Q899" s="125"/>
      <c r="R899" s="125"/>
      <c r="S899" s="125"/>
      <c r="T899" s="125"/>
      <c r="U899" s="125"/>
      <c r="V899" s="125"/>
    </row>
    <row r="900" spans="1:22" ht="12">
      <c r="A900" s="125"/>
      <c r="B900" s="125"/>
      <c r="C900" s="125"/>
      <c r="D900" s="125"/>
      <c r="E900" s="125"/>
      <c r="F900" s="125"/>
      <c r="G900" s="125"/>
      <c r="H900" s="125"/>
      <c r="I900" s="125"/>
      <c r="J900" s="125"/>
      <c r="K900" s="125"/>
      <c r="L900" s="125"/>
      <c r="M900" s="125"/>
      <c r="N900" s="125"/>
      <c r="O900" s="125"/>
      <c r="P900" s="125"/>
      <c r="Q900" s="125"/>
      <c r="R900" s="125"/>
      <c r="S900" s="125"/>
      <c r="T900" s="125"/>
      <c r="U900" s="125"/>
      <c r="V900" s="125"/>
    </row>
    <row r="901" spans="1:22" ht="12">
      <c r="A901" s="125"/>
      <c r="B901" s="125"/>
      <c r="C901" s="125"/>
      <c r="D901" s="125"/>
      <c r="E901" s="125"/>
      <c r="F901" s="125"/>
      <c r="G901" s="125"/>
      <c r="H901" s="125"/>
      <c r="I901" s="125"/>
      <c r="J901" s="125"/>
      <c r="K901" s="125"/>
      <c r="L901" s="125"/>
      <c r="M901" s="125"/>
      <c r="N901" s="125"/>
      <c r="O901" s="125"/>
      <c r="P901" s="125"/>
      <c r="Q901" s="125"/>
      <c r="R901" s="125"/>
      <c r="S901" s="125"/>
      <c r="T901" s="125"/>
      <c r="U901" s="125"/>
      <c r="V901" s="125"/>
    </row>
    <row r="902" spans="1:22" ht="12">
      <c r="A902" s="125"/>
      <c r="B902" s="125"/>
      <c r="C902" s="125"/>
      <c r="D902" s="125"/>
      <c r="E902" s="125"/>
      <c r="F902" s="125"/>
      <c r="G902" s="125"/>
      <c r="H902" s="125"/>
      <c r="I902" s="125"/>
      <c r="J902" s="125"/>
      <c r="K902" s="125"/>
      <c r="L902" s="125"/>
      <c r="M902" s="125"/>
      <c r="N902" s="125"/>
      <c r="O902" s="125"/>
      <c r="P902" s="125"/>
      <c r="Q902" s="125"/>
      <c r="R902" s="125"/>
      <c r="S902" s="125"/>
      <c r="T902" s="125"/>
      <c r="U902" s="125"/>
      <c r="V902" s="125"/>
    </row>
    <row r="903" spans="1:22" ht="12">
      <c r="A903" s="125"/>
      <c r="B903" s="125"/>
      <c r="C903" s="125"/>
      <c r="D903" s="125"/>
      <c r="E903" s="125"/>
      <c r="F903" s="125"/>
      <c r="G903" s="125"/>
      <c r="H903" s="125"/>
      <c r="I903" s="125"/>
      <c r="J903" s="125"/>
      <c r="K903" s="125"/>
      <c r="L903" s="125"/>
      <c r="M903" s="125"/>
      <c r="N903" s="125"/>
      <c r="O903" s="125"/>
      <c r="P903" s="125"/>
      <c r="Q903" s="125"/>
      <c r="R903" s="125"/>
      <c r="S903" s="125"/>
      <c r="T903" s="125"/>
      <c r="U903" s="125"/>
      <c r="V903" s="125"/>
    </row>
    <row r="904" spans="1:22" ht="12">
      <c r="A904" s="125"/>
      <c r="B904" s="125"/>
      <c r="C904" s="125"/>
      <c r="D904" s="125"/>
      <c r="E904" s="125"/>
      <c r="F904" s="125"/>
      <c r="G904" s="125"/>
      <c r="H904" s="125"/>
      <c r="I904" s="125"/>
      <c r="J904" s="125"/>
      <c r="K904" s="125"/>
      <c r="L904" s="125"/>
      <c r="M904" s="125"/>
      <c r="N904" s="125"/>
      <c r="O904" s="125"/>
      <c r="P904" s="125"/>
      <c r="Q904" s="125"/>
      <c r="R904" s="125"/>
      <c r="S904" s="125"/>
      <c r="T904" s="125"/>
      <c r="U904" s="125"/>
      <c r="V904" s="125"/>
    </row>
    <row r="905" spans="1:22" ht="12">
      <c r="A905" s="125"/>
      <c r="B905" s="125"/>
      <c r="C905" s="125"/>
      <c r="D905" s="125"/>
      <c r="E905" s="125"/>
      <c r="F905" s="125"/>
      <c r="G905" s="125"/>
      <c r="H905" s="125"/>
      <c r="I905" s="125"/>
      <c r="J905" s="125"/>
      <c r="K905" s="125"/>
      <c r="L905" s="125"/>
      <c r="M905" s="125"/>
      <c r="N905" s="125"/>
      <c r="O905" s="125"/>
      <c r="P905" s="125"/>
      <c r="Q905" s="125"/>
      <c r="R905" s="125"/>
      <c r="S905" s="125"/>
      <c r="T905" s="125"/>
      <c r="U905" s="125"/>
      <c r="V905" s="125"/>
    </row>
    <row r="906" spans="1:22" ht="12">
      <c r="A906" s="125"/>
      <c r="B906" s="125"/>
      <c r="C906" s="125"/>
      <c r="D906" s="125"/>
      <c r="E906" s="125"/>
      <c r="F906" s="125"/>
      <c r="G906" s="125"/>
      <c r="H906" s="125"/>
      <c r="I906" s="125"/>
      <c r="J906" s="125"/>
      <c r="K906" s="125"/>
      <c r="L906" s="125"/>
      <c r="M906" s="125"/>
      <c r="N906" s="125"/>
      <c r="O906" s="125"/>
      <c r="P906" s="125"/>
      <c r="Q906" s="125"/>
      <c r="R906" s="125"/>
      <c r="S906" s="125"/>
      <c r="T906" s="125"/>
      <c r="U906" s="125"/>
      <c r="V906" s="125"/>
    </row>
    <row r="907" spans="1:22" ht="12">
      <c r="A907" s="125"/>
      <c r="B907" s="125"/>
      <c r="C907" s="125"/>
      <c r="D907" s="125"/>
      <c r="E907" s="125"/>
      <c r="F907" s="125"/>
      <c r="G907" s="125"/>
      <c r="H907" s="125"/>
      <c r="I907" s="125"/>
      <c r="J907" s="125"/>
      <c r="K907" s="125"/>
      <c r="L907" s="125"/>
      <c r="M907" s="125"/>
      <c r="N907" s="125"/>
      <c r="O907" s="125"/>
      <c r="P907" s="125"/>
      <c r="Q907" s="125"/>
      <c r="R907" s="125"/>
      <c r="S907" s="125"/>
      <c r="T907" s="125"/>
      <c r="U907" s="125"/>
      <c r="V907" s="125"/>
    </row>
    <row r="908" spans="1:22" ht="12">
      <c r="A908" s="125"/>
      <c r="B908" s="125"/>
      <c r="C908" s="125"/>
      <c r="D908" s="125"/>
      <c r="E908" s="125"/>
      <c r="F908" s="125"/>
      <c r="G908" s="125"/>
      <c r="H908" s="125"/>
      <c r="I908" s="125"/>
      <c r="J908" s="125"/>
      <c r="K908" s="125"/>
      <c r="L908" s="125"/>
      <c r="M908" s="125"/>
      <c r="N908" s="125"/>
      <c r="O908" s="125"/>
      <c r="P908" s="125"/>
      <c r="Q908" s="125"/>
      <c r="R908" s="125"/>
      <c r="S908" s="125"/>
      <c r="T908" s="125"/>
      <c r="U908" s="125"/>
      <c r="V908" s="125"/>
    </row>
    <row r="909" spans="1:22" ht="12">
      <c r="A909" s="125"/>
      <c r="B909" s="125"/>
      <c r="C909" s="125"/>
      <c r="D909" s="125"/>
      <c r="E909" s="125"/>
      <c r="F909" s="125"/>
      <c r="G909" s="125"/>
      <c r="H909" s="125"/>
      <c r="I909" s="125"/>
      <c r="J909" s="125"/>
      <c r="K909" s="125"/>
      <c r="L909" s="125"/>
      <c r="M909" s="125"/>
      <c r="N909" s="125"/>
      <c r="O909" s="125"/>
      <c r="P909" s="125"/>
      <c r="Q909" s="125"/>
      <c r="R909" s="125"/>
      <c r="S909" s="125"/>
      <c r="T909" s="125"/>
      <c r="U909" s="125"/>
      <c r="V909" s="125"/>
    </row>
    <row r="910" spans="1:22" ht="12">
      <c r="A910" s="125"/>
      <c r="B910" s="125"/>
      <c r="C910" s="125"/>
      <c r="D910" s="125"/>
      <c r="E910" s="125"/>
      <c r="F910" s="125"/>
      <c r="G910" s="125"/>
      <c r="H910" s="125"/>
      <c r="I910" s="125"/>
      <c r="J910" s="125"/>
      <c r="K910" s="125"/>
      <c r="L910" s="125"/>
      <c r="M910" s="125"/>
      <c r="N910" s="125"/>
      <c r="O910" s="125"/>
      <c r="P910" s="125"/>
      <c r="Q910" s="125"/>
      <c r="R910" s="125"/>
      <c r="S910" s="125"/>
      <c r="T910" s="125"/>
      <c r="U910" s="125"/>
      <c r="V910" s="125"/>
    </row>
    <row r="911" spans="1:22" ht="12">
      <c r="A911" s="125"/>
      <c r="B911" s="125"/>
      <c r="C911" s="125"/>
      <c r="D911" s="125"/>
      <c r="E911" s="125"/>
      <c r="F911" s="125"/>
      <c r="G911" s="125"/>
      <c r="H911" s="125"/>
      <c r="I911" s="125"/>
      <c r="J911" s="125"/>
      <c r="K911" s="125"/>
      <c r="L911" s="125"/>
      <c r="M911" s="125"/>
      <c r="N911" s="125"/>
      <c r="O911" s="125"/>
      <c r="P911" s="125"/>
      <c r="Q911" s="125"/>
      <c r="R911" s="125"/>
      <c r="S911" s="125"/>
      <c r="T911" s="125"/>
      <c r="U911" s="125"/>
      <c r="V911" s="125"/>
    </row>
    <row r="912" spans="1:22" ht="12">
      <c r="A912" s="125"/>
      <c r="B912" s="125"/>
      <c r="C912" s="125"/>
      <c r="D912" s="125"/>
      <c r="E912" s="125"/>
      <c r="F912" s="125"/>
      <c r="G912" s="125"/>
      <c r="H912" s="125"/>
      <c r="I912" s="125"/>
      <c r="J912" s="125"/>
      <c r="K912" s="125"/>
      <c r="L912" s="125"/>
      <c r="M912" s="125"/>
      <c r="N912" s="125"/>
      <c r="O912" s="125"/>
      <c r="P912" s="125"/>
      <c r="Q912" s="125"/>
      <c r="R912" s="125"/>
      <c r="S912" s="125"/>
      <c r="T912" s="125"/>
      <c r="U912" s="125"/>
      <c r="V912" s="125"/>
    </row>
    <row r="913" spans="1:22" ht="12">
      <c r="A913" s="125"/>
      <c r="B913" s="125"/>
      <c r="C913" s="125"/>
      <c r="D913" s="125"/>
      <c r="E913" s="125"/>
      <c r="F913" s="125"/>
      <c r="G913" s="125"/>
      <c r="H913" s="125"/>
      <c r="I913" s="125"/>
      <c r="J913" s="125"/>
      <c r="K913" s="125"/>
      <c r="L913" s="125"/>
      <c r="M913" s="125"/>
      <c r="N913" s="125"/>
      <c r="O913" s="125"/>
      <c r="P913" s="125"/>
      <c r="Q913" s="125"/>
      <c r="R913" s="125"/>
      <c r="S913" s="125"/>
      <c r="T913" s="125"/>
      <c r="U913" s="125"/>
      <c r="V913" s="125"/>
    </row>
    <row r="914" spans="1:22" ht="12">
      <c r="A914" s="125"/>
      <c r="B914" s="125"/>
      <c r="C914" s="125"/>
      <c r="D914" s="125"/>
      <c r="E914" s="125"/>
      <c r="F914" s="125"/>
      <c r="G914" s="125"/>
      <c r="H914" s="125"/>
      <c r="I914" s="125"/>
      <c r="J914" s="125"/>
      <c r="K914" s="125"/>
      <c r="L914" s="125"/>
      <c r="M914" s="125"/>
      <c r="N914" s="125"/>
      <c r="O914" s="125"/>
      <c r="P914" s="125"/>
      <c r="Q914" s="125"/>
      <c r="R914" s="125"/>
      <c r="S914" s="125"/>
      <c r="T914" s="125"/>
      <c r="U914" s="125"/>
      <c r="V914" s="125"/>
    </row>
    <row r="915" spans="1:22" ht="12">
      <c r="A915" s="125"/>
      <c r="B915" s="125"/>
      <c r="C915" s="125"/>
      <c r="D915" s="125"/>
      <c r="E915" s="125"/>
      <c r="F915" s="125"/>
      <c r="G915" s="125"/>
      <c r="H915" s="125"/>
      <c r="I915" s="125"/>
      <c r="J915" s="125"/>
      <c r="K915" s="125"/>
      <c r="L915" s="125"/>
      <c r="M915" s="125"/>
      <c r="N915" s="125"/>
      <c r="O915" s="125"/>
      <c r="P915" s="125"/>
      <c r="Q915" s="125"/>
      <c r="R915" s="125"/>
      <c r="S915" s="125"/>
      <c r="T915" s="125"/>
      <c r="U915" s="125"/>
      <c r="V915" s="125"/>
    </row>
    <row r="916" spans="1:22" ht="12">
      <c r="A916" s="125"/>
      <c r="B916" s="125"/>
      <c r="C916" s="125"/>
      <c r="D916" s="125"/>
      <c r="E916" s="125"/>
      <c r="F916" s="125"/>
      <c r="G916" s="125"/>
      <c r="H916" s="125"/>
      <c r="I916" s="125"/>
      <c r="J916" s="125"/>
      <c r="K916" s="125"/>
      <c r="L916" s="125"/>
      <c r="M916" s="125"/>
      <c r="N916" s="125"/>
      <c r="O916" s="125"/>
      <c r="P916" s="125"/>
      <c r="Q916" s="125"/>
      <c r="R916" s="125"/>
      <c r="S916" s="125"/>
      <c r="T916" s="125"/>
      <c r="U916" s="125"/>
      <c r="V916" s="125"/>
    </row>
    <row r="917" spans="1:22" ht="12">
      <c r="A917" s="125"/>
      <c r="B917" s="125"/>
      <c r="C917" s="125"/>
      <c r="D917" s="125"/>
      <c r="E917" s="125"/>
      <c r="F917" s="125"/>
      <c r="G917" s="125"/>
      <c r="H917" s="125"/>
      <c r="I917" s="125"/>
      <c r="J917" s="125"/>
      <c r="K917" s="125"/>
      <c r="L917" s="125"/>
      <c r="M917" s="125"/>
      <c r="N917" s="125"/>
      <c r="O917" s="125"/>
      <c r="P917" s="125"/>
      <c r="Q917" s="125"/>
      <c r="R917" s="125"/>
      <c r="S917" s="125"/>
      <c r="T917" s="125"/>
      <c r="U917" s="125"/>
      <c r="V917" s="125"/>
    </row>
    <row r="918" spans="1:22" ht="12">
      <c r="A918" s="125"/>
      <c r="B918" s="125"/>
      <c r="C918" s="125"/>
      <c r="D918" s="125"/>
      <c r="E918" s="125"/>
      <c r="F918" s="125"/>
      <c r="G918" s="125"/>
      <c r="H918" s="125"/>
      <c r="I918" s="125"/>
      <c r="J918" s="125"/>
      <c r="K918" s="125"/>
      <c r="L918" s="125"/>
      <c r="M918" s="125"/>
      <c r="N918" s="125"/>
      <c r="O918" s="125"/>
      <c r="P918" s="125"/>
      <c r="Q918" s="125"/>
      <c r="R918" s="125"/>
      <c r="S918" s="125"/>
      <c r="T918" s="125"/>
      <c r="U918" s="125"/>
      <c r="V918" s="125"/>
    </row>
    <row r="919" spans="1:22" ht="12">
      <c r="A919" s="125"/>
      <c r="B919" s="125"/>
      <c r="C919" s="125"/>
      <c r="D919" s="125"/>
      <c r="E919" s="125"/>
      <c r="F919" s="125"/>
      <c r="G919" s="125"/>
      <c r="H919" s="125"/>
      <c r="I919" s="125"/>
      <c r="J919" s="125"/>
      <c r="K919" s="125"/>
      <c r="L919" s="125"/>
      <c r="M919" s="125"/>
      <c r="N919" s="125"/>
      <c r="O919" s="125"/>
      <c r="P919" s="125"/>
      <c r="Q919" s="125"/>
      <c r="R919" s="125"/>
      <c r="S919" s="125"/>
      <c r="T919" s="125"/>
      <c r="U919" s="125"/>
      <c r="V919" s="125"/>
    </row>
    <row r="920" spans="1:22" ht="12">
      <c r="A920" s="125"/>
      <c r="B920" s="125"/>
      <c r="C920" s="125"/>
      <c r="D920" s="125"/>
      <c r="E920" s="125"/>
      <c r="F920" s="125"/>
      <c r="G920" s="125"/>
      <c r="H920" s="125"/>
      <c r="I920" s="125"/>
      <c r="J920" s="125"/>
      <c r="K920" s="125"/>
      <c r="L920" s="125"/>
      <c r="M920" s="125"/>
      <c r="N920" s="125"/>
      <c r="O920" s="125"/>
      <c r="P920" s="125"/>
      <c r="Q920" s="125"/>
      <c r="R920" s="125"/>
      <c r="S920" s="125"/>
      <c r="T920" s="125"/>
      <c r="U920" s="125"/>
      <c r="V920" s="125"/>
    </row>
    <row r="921" spans="1:22" ht="12">
      <c r="A921" s="125"/>
      <c r="B921" s="125"/>
      <c r="C921" s="125"/>
      <c r="D921" s="125"/>
      <c r="E921" s="125"/>
      <c r="F921" s="125"/>
      <c r="G921" s="125"/>
      <c r="H921" s="125"/>
      <c r="I921" s="125"/>
      <c r="J921" s="125"/>
      <c r="K921" s="125"/>
      <c r="L921" s="125"/>
      <c r="M921" s="125"/>
      <c r="N921" s="125"/>
      <c r="O921" s="125"/>
      <c r="P921" s="125"/>
      <c r="Q921" s="125"/>
      <c r="R921" s="125"/>
      <c r="S921" s="125"/>
      <c r="T921" s="125"/>
      <c r="U921" s="125"/>
      <c r="V921" s="125"/>
    </row>
    <row r="922" spans="1:22" ht="12">
      <c r="A922" s="125"/>
      <c r="B922" s="125"/>
      <c r="C922" s="125"/>
      <c r="D922" s="125"/>
      <c r="E922" s="125"/>
      <c r="F922" s="125"/>
      <c r="G922" s="125"/>
      <c r="H922" s="125"/>
      <c r="I922" s="125"/>
      <c r="J922" s="125"/>
      <c r="K922" s="125"/>
      <c r="L922" s="125"/>
      <c r="M922" s="125"/>
      <c r="N922" s="125"/>
      <c r="O922" s="125"/>
      <c r="P922" s="125"/>
      <c r="Q922" s="125"/>
      <c r="R922" s="125"/>
      <c r="S922" s="125"/>
      <c r="T922" s="125"/>
      <c r="U922" s="125"/>
      <c r="V922" s="125"/>
    </row>
    <row r="923" spans="1:22" ht="12">
      <c r="A923" s="125"/>
      <c r="B923" s="125"/>
      <c r="C923" s="125"/>
      <c r="D923" s="125"/>
      <c r="E923" s="125"/>
      <c r="F923" s="125"/>
      <c r="G923" s="125"/>
      <c r="H923" s="125"/>
      <c r="I923" s="125"/>
      <c r="J923" s="125"/>
      <c r="K923" s="125"/>
      <c r="L923" s="125"/>
      <c r="M923" s="125"/>
      <c r="N923" s="125"/>
      <c r="O923" s="125"/>
      <c r="P923" s="125"/>
      <c r="Q923" s="125"/>
      <c r="R923" s="125"/>
      <c r="S923" s="125"/>
      <c r="T923" s="125"/>
      <c r="U923" s="125"/>
      <c r="V923" s="125"/>
    </row>
    <row r="924" spans="1:22" ht="12">
      <c r="A924" s="125"/>
      <c r="B924" s="125"/>
      <c r="C924" s="125"/>
      <c r="D924" s="125"/>
      <c r="E924" s="125"/>
      <c r="F924" s="125"/>
      <c r="G924" s="125"/>
      <c r="H924" s="125"/>
      <c r="I924" s="125"/>
      <c r="J924" s="125"/>
      <c r="K924" s="125"/>
      <c r="L924" s="125"/>
      <c r="M924" s="125"/>
      <c r="N924" s="125"/>
      <c r="O924" s="125"/>
      <c r="P924" s="125"/>
      <c r="Q924" s="125"/>
      <c r="R924" s="125"/>
      <c r="S924" s="125"/>
      <c r="T924" s="125"/>
      <c r="U924" s="125"/>
      <c r="V924" s="125"/>
    </row>
    <row r="925" spans="1:22" ht="12">
      <c r="A925" s="125"/>
      <c r="B925" s="125"/>
      <c r="C925" s="125"/>
      <c r="D925" s="125"/>
      <c r="E925" s="125"/>
      <c r="F925" s="125"/>
      <c r="G925" s="125"/>
      <c r="H925" s="125"/>
      <c r="I925" s="125"/>
      <c r="J925" s="125"/>
      <c r="K925" s="125"/>
      <c r="L925" s="125"/>
      <c r="M925" s="125"/>
      <c r="N925" s="125"/>
      <c r="O925" s="125"/>
      <c r="P925" s="125"/>
      <c r="Q925" s="125"/>
      <c r="R925" s="125"/>
      <c r="S925" s="125"/>
      <c r="T925" s="125"/>
      <c r="U925" s="125"/>
      <c r="V925" s="125"/>
    </row>
    <row r="926" spans="1:22" ht="12">
      <c r="A926" s="125"/>
      <c r="B926" s="125"/>
      <c r="C926" s="125"/>
      <c r="D926" s="125"/>
      <c r="E926" s="125"/>
      <c r="F926" s="125"/>
      <c r="G926" s="125"/>
      <c r="H926" s="125"/>
      <c r="I926" s="125"/>
      <c r="J926" s="125"/>
      <c r="K926" s="125"/>
      <c r="L926" s="125"/>
      <c r="M926" s="125"/>
      <c r="N926" s="125"/>
      <c r="O926" s="125"/>
      <c r="P926" s="125"/>
      <c r="Q926" s="125"/>
      <c r="R926" s="125"/>
      <c r="S926" s="125"/>
      <c r="T926" s="125"/>
      <c r="U926" s="125"/>
      <c r="V926" s="125"/>
    </row>
    <row r="927" spans="1:22" ht="12">
      <c r="A927" s="125"/>
      <c r="B927" s="125"/>
      <c r="C927" s="125"/>
      <c r="D927" s="125"/>
      <c r="E927" s="125"/>
      <c r="F927" s="125"/>
      <c r="G927" s="125"/>
      <c r="H927" s="125"/>
      <c r="I927" s="125"/>
      <c r="J927" s="125"/>
      <c r="K927" s="125"/>
      <c r="L927" s="125"/>
      <c r="M927" s="125"/>
      <c r="N927" s="125"/>
      <c r="O927" s="125"/>
      <c r="P927" s="125"/>
      <c r="Q927" s="125"/>
      <c r="R927" s="125"/>
      <c r="S927" s="125"/>
      <c r="T927" s="125"/>
      <c r="U927" s="125"/>
      <c r="V927" s="125"/>
    </row>
    <row r="928" spans="1:22" ht="12">
      <c r="A928" s="125"/>
      <c r="B928" s="125"/>
      <c r="C928" s="125"/>
      <c r="D928" s="125"/>
      <c r="E928" s="125"/>
      <c r="F928" s="125"/>
      <c r="G928" s="125"/>
      <c r="H928" s="125"/>
      <c r="I928" s="125"/>
      <c r="J928" s="125"/>
      <c r="K928" s="125"/>
      <c r="L928" s="125"/>
      <c r="M928" s="125"/>
      <c r="N928" s="125"/>
      <c r="O928" s="125"/>
      <c r="P928" s="125"/>
      <c r="Q928" s="125"/>
      <c r="R928" s="125"/>
      <c r="S928" s="125"/>
      <c r="T928" s="125"/>
      <c r="U928" s="125"/>
      <c r="V928" s="125"/>
    </row>
    <row r="929" spans="1:22" ht="12">
      <c r="A929" s="125"/>
      <c r="B929" s="125"/>
      <c r="C929" s="125"/>
      <c r="D929" s="125"/>
      <c r="E929" s="125"/>
      <c r="F929" s="125"/>
      <c r="G929" s="125"/>
      <c r="H929" s="125"/>
      <c r="I929" s="125"/>
      <c r="J929" s="125"/>
      <c r="K929" s="125"/>
      <c r="L929" s="125"/>
      <c r="M929" s="125"/>
      <c r="N929" s="125"/>
      <c r="O929" s="125"/>
      <c r="P929" s="125"/>
      <c r="Q929" s="125"/>
      <c r="R929" s="125"/>
      <c r="S929" s="125"/>
      <c r="T929" s="125"/>
      <c r="U929" s="125"/>
      <c r="V929" s="125"/>
    </row>
    <row r="930" spans="1:22" ht="12">
      <c r="A930" s="125"/>
      <c r="B930" s="125"/>
      <c r="C930" s="125"/>
      <c r="D930" s="125"/>
      <c r="E930" s="125"/>
      <c r="F930" s="125"/>
      <c r="G930" s="125"/>
      <c r="H930" s="125"/>
      <c r="I930" s="125"/>
      <c r="J930" s="125"/>
      <c r="K930" s="125"/>
      <c r="L930" s="125"/>
      <c r="M930" s="125"/>
      <c r="N930" s="125"/>
      <c r="O930" s="125"/>
      <c r="P930" s="125"/>
      <c r="Q930" s="125"/>
      <c r="R930" s="125"/>
      <c r="S930" s="125"/>
      <c r="T930" s="125"/>
      <c r="U930" s="125"/>
      <c r="V930" s="125"/>
    </row>
    <row r="931" spans="1:22" ht="12">
      <c r="A931" s="125"/>
      <c r="B931" s="125"/>
      <c r="C931" s="125"/>
      <c r="D931" s="125"/>
      <c r="E931" s="125"/>
      <c r="F931" s="125"/>
      <c r="G931" s="125"/>
      <c r="H931" s="125"/>
      <c r="I931" s="125"/>
      <c r="J931" s="125"/>
      <c r="K931" s="125"/>
      <c r="L931" s="125"/>
      <c r="M931" s="125"/>
      <c r="N931" s="125"/>
      <c r="O931" s="125"/>
      <c r="P931" s="125"/>
      <c r="Q931" s="125"/>
      <c r="R931" s="125"/>
      <c r="S931" s="125"/>
      <c r="T931" s="125"/>
      <c r="U931" s="125"/>
      <c r="V931" s="125"/>
    </row>
    <row r="932" spans="1:22" ht="12">
      <c r="A932" s="125"/>
      <c r="B932" s="125"/>
      <c r="C932" s="125"/>
      <c r="D932" s="125"/>
      <c r="E932" s="125"/>
      <c r="F932" s="125"/>
      <c r="G932" s="125"/>
      <c r="H932" s="125"/>
      <c r="I932" s="125"/>
      <c r="J932" s="125"/>
      <c r="K932" s="125"/>
      <c r="L932" s="125"/>
      <c r="M932" s="125"/>
      <c r="N932" s="125"/>
      <c r="O932" s="125"/>
      <c r="P932" s="125"/>
      <c r="Q932" s="125"/>
      <c r="R932" s="125"/>
      <c r="S932" s="125"/>
      <c r="T932" s="125"/>
      <c r="U932" s="125"/>
      <c r="V932" s="125"/>
    </row>
    <row r="933" spans="1:22" ht="12">
      <c r="A933" s="125"/>
      <c r="B933" s="125"/>
      <c r="C933" s="125"/>
      <c r="D933" s="125"/>
      <c r="E933" s="125"/>
      <c r="F933" s="125"/>
      <c r="G933" s="125"/>
      <c r="H933" s="125"/>
      <c r="I933" s="125"/>
      <c r="J933" s="125"/>
      <c r="K933" s="125"/>
      <c r="L933" s="125"/>
      <c r="M933" s="125"/>
      <c r="N933" s="125"/>
      <c r="O933" s="125"/>
      <c r="P933" s="125"/>
      <c r="Q933" s="125"/>
      <c r="R933" s="125"/>
      <c r="S933" s="125"/>
      <c r="T933" s="125"/>
      <c r="U933" s="125"/>
      <c r="V933" s="125"/>
    </row>
    <row r="934" spans="1:22" ht="12">
      <c r="A934" s="125"/>
      <c r="B934" s="125"/>
      <c r="C934" s="125"/>
      <c r="D934" s="125"/>
      <c r="E934" s="125"/>
      <c r="F934" s="125"/>
      <c r="G934" s="125"/>
      <c r="H934" s="125"/>
      <c r="I934" s="125"/>
      <c r="J934" s="125"/>
      <c r="K934" s="125"/>
      <c r="L934" s="125"/>
      <c r="M934" s="125"/>
      <c r="N934" s="125"/>
      <c r="O934" s="125"/>
      <c r="P934" s="125"/>
      <c r="Q934" s="125"/>
      <c r="R934" s="125"/>
      <c r="S934" s="125"/>
      <c r="T934" s="125"/>
      <c r="U934" s="125"/>
      <c r="V934" s="125"/>
    </row>
    <row r="935" spans="1:22" ht="12">
      <c r="A935" s="125"/>
      <c r="B935" s="125"/>
      <c r="C935" s="125"/>
      <c r="D935" s="125"/>
      <c r="E935" s="125"/>
      <c r="F935" s="125"/>
      <c r="G935" s="125"/>
      <c r="H935" s="125"/>
      <c r="I935" s="125"/>
      <c r="J935" s="125"/>
      <c r="K935" s="125"/>
      <c r="L935" s="125"/>
      <c r="M935" s="125"/>
      <c r="N935" s="125"/>
      <c r="O935" s="125"/>
      <c r="P935" s="125"/>
      <c r="Q935" s="125"/>
      <c r="R935" s="125"/>
      <c r="S935" s="125"/>
      <c r="T935" s="125"/>
      <c r="U935" s="125"/>
      <c r="V935" s="125"/>
    </row>
    <row r="936" spans="1:22" ht="12">
      <c r="A936" s="125"/>
      <c r="B936" s="125"/>
      <c r="C936" s="125"/>
      <c r="D936" s="125"/>
      <c r="E936" s="125"/>
      <c r="F936" s="125"/>
      <c r="G936" s="125"/>
      <c r="H936" s="125"/>
      <c r="I936" s="125"/>
      <c r="J936" s="125"/>
      <c r="K936" s="125"/>
      <c r="L936" s="125"/>
      <c r="M936" s="125"/>
      <c r="N936" s="125"/>
      <c r="O936" s="125"/>
      <c r="P936" s="125"/>
      <c r="Q936" s="125"/>
      <c r="R936" s="125"/>
      <c r="S936" s="125"/>
      <c r="T936" s="125"/>
      <c r="U936" s="125"/>
      <c r="V936" s="125"/>
    </row>
    <row r="937" spans="1:22" ht="12">
      <c r="A937" s="125"/>
      <c r="B937" s="125"/>
      <c r="C937" s="125"/>
      <c r="D937" s="125"/>
      <c r="E937" s="125"/>
      <c r="F937" s="125"/>
      <c r="G937" s="125"/>
      <c r="H937" s="125"/>
      <c r="I937" s="125"/>
      <c r="J937" s="125"/>
      <c r="K937" s="125"/>
      <c r="L937" s="125"/>
      <c r="M937" s="125"/>
      <c r="N937" s="125"/>
      <c r="O937" s="125"/>
      <c r="P937" s="125"/>
      <c r="Q937" s="125"/>
      <c r="R937" s="125"/>
      <c r="S937" s="125"/>
      <c r="T937" s="125"/>
      <c r="U937" s="125"/>
      <c r="V937" s="125"/>
    </row>
    <row r="938" spans="1:22" ht="12">
      <c r="A938" s="125"/>
      <c r="B938" s="125"/>
      <c r="C938" s="125"/>
      <c r="D938" s="125"/>
      <c r="E938" s="125"/>
      <c r="F938" s="125"/>
      <c r="G938" s="125"/>
      <c r="H938" s="125"/>
      <c r="I938" s="125"/>
      <c r="J938" s="125"/>
      <c r="K938" s="125"/>
      <c r="L938" s="125"/>
      <c r="M938" s="125"/>
      <c r="N938" s="125"/>
      <c r="O938" s="125"/>
      <c r="P938" s="125"/>
      <c r="Q938" s="125"/>
      <c r="R938" s="125"/>
      <c r="S938" s="125"/>
      <c r="T938" s="125"/>
      <c r="U938" s="125"/>
      <c r="V938" s="125"/>
    </row>
    <row r="939" spans="1:22" ht="12">
      <c r="A939" s="125"/>
      <c r="B939" s="125"/>
      <c r="C939" s="125"/>
      <c r="D939" s="125"/>
      <c r="E939" s="125"/>
      <c r="F939" s="125"/>
      <c r="G939" s="125"/>
      <c r="H939" s="125"/>
      <c r="I939" s="125"/>
      <c r="J939" s="125"/>
      <c r="K939" s="125"/>
      <c r="L939" s="125"/>
      <c r="M939" s="125"/>
      <c r="N939" s="125"/>
      <c r="O939" s="125"/>
      <c r="P939" s="125"/>
      <c r="Q939" s="125"/>
      <c r="R939" s="125"/>
      <c r="S939" s="125"/>
      <c r="T939" s="125"/>
      <c r="U939" s="125"/>
      <c r="V939" s="125"/>
    </row>
    <row r="940" spans="1:22" ht="12">
      <c r="A940" s="125"/>
      <c r="B940" s="125"/>
      <c r="C940" s="125"/>
      <c r="D940" s="125"/>
      <c r="E940" s="125"/>
      <c r="F940" s="125"/>
      <c r="G940" s="125"/>
      <c r="H940" s="125"/>
      <c r="I940" s="125"/>
      <c r="J940" s="125"/>
      <c r="K940" s="125"/>
      <c r="L940" s="125"/>
      <c r="M940" s="125"/>
      <c r="N940" s="125"/>
      <c r="O940" s="125"/>
      <c r="P940" s="125"/>
      <c r="Q940" s="125"/>
      <c r="R940" s="125"/>
      <c r="S940" s="125"/>
      <c r="T940" s="125"/>
      <c r="U940" s="125"/>
      <c r="V940" s="125"/>
    </row>
    <row r="941" spans="1:22" ht="12">
      <c r="A941" s="125"/>
      <c r="B941" s="125"/>
      <c r="C941" s="125"/>
      <c r="D941" s="125"/>
      <c r="E941" s="125"/>
      <c r="F941" s="125"/>
      <c r="G941" s="125"/>
      <c r="H941" s="125"/>
      <c r="I941" s="125"/>
      <c r="J941" s="125"/>
      <c r="K941" s="125"/>
      <c r="L941" s="125"/>
      <c r="M941" s="125"/>
      <c r="N941" s="125"/>
      <c r="O941" s="125"/>
      <c r="P941" s="125"/>
      <c r="Q941" s="125"/>
      <c r="R941" s="125"/>
      <c r="S941" s="125"/>
      <c r="T941" s="125"/>
      <c r="U941" s="125"/>
      <c r="V941" s="125"/>
    </row>
    <row r="942" spans="1:22" ht="12">
      <c r="A942" s="125"/>
      <c r="B942" s="125"/>
      <c r="C942" s="125"/>
      <c r="D942" s="125"/>
      <c r="E942" s="125"/>
      <c r="F942" s="125"/>
      <c r="G942" s="125"/>
      <c r="H942" s="125"/>
      <c r="I942" s="125"/>
      <c r="J942" s="125"/>
      <c r="K942" s="125"/>
      <c r="L942" s="125"/>
      <c r="M942" s="125"/>
      <c r="N942" s="125"/>
      <c r="O942" s="125"/>
      <c r="P942" s="125"/>
      <c r="Q942" s="125"/>
      <c r="R942" s="125"/>
      <c r="S942" s="125"/>
      <c r="T942" s="125"/>
      <c r="U942" s="125"/>
      <c r="V942" s="125"/>
    </row>
    <row r="943" spans="1:22" ht="12">
      <c r="A943" s="125"/>
      <c r="B943" s="125"/>
      <c r="C943" s="125"/>
      <c r="D943" s="125"/>
      <c r="E943" s="125"/>
      <c r="F943" s="125"/>
      <c r="G943" s="125"/>
      <c r="H943" s="125"/>
      <c r="I943" s="125"/>
      <c r="J943" s="125"/>
      <c r="K943" s="125"/>
      <c r="L943" s="125"/>
      <c r="M943" s="125"/>
      <c r="N943" s="125"/>
      <c r="O943" s="125"/>
      <c r="P943" s="125"/>
      <c r="Q943" s="125"/>
      <c r="R943" s="125"/>
      <c r="S943" s="125"/>
      <c r="T943" s="125"/>
      <c r="U943" s="125"/>
      <c r="V943" s="125"/>
    </row>
    <row r="944" spans="1:22" ht="12">
      <c r="A944" s="125"/>
      <c r="B944" s="125"/>
      <c r="C944" s="125"/>
      <c r="D944" s="125"/>
      <c r="E944" s="125"/>
      <c r="F944" s="125"/>
      <c r="G944" s="125"/>
      <c r="H944" s="125"/>
      <c r="I944" s="125"/>
      <c r="J944" s="125"/>
      <c r="K944" s="125"/>
      <c r="L944" s="125"/>
      <c r="M944" s="125"/>
      <c r="N944" s="125"/>
      <c r="O944" s="125"/>
      <c r="P944" s="125"/>
      <c r="Q944" s="125"/>
      <c r="R944" s="125"/>
      <c r="S944" s="125"/>
      <c r="T944" s="125"/>
      <c r="U944" s="125"/>
      <c r="V944" s="125"/>
    </row>
    <row r="945" spans="1:22" ht="12">
      <c r="A945" s="125"/>
      <c r="B945" s="125"/>
      <c r="C945" s="125"/>
      <c r="D945" s="125"/>
      <c r="E945" s="125"/>
      <c r="F945" s="125"/>
      <c r="G945" s="125"/>
      <c r="H945" s="125"/>
      <c r="I945" s="125"/>
      <c r="J945" s="125"/>
      <c r="K945" s="125"/>
      <c r="L945" s="125"/>
      <c r="M945" s="125"/>
      <c r="N945" s="125"/>
      <c r="O945" s="125"/>
      <c r="P945" s="125"/>
      <c r="Q945" s="125"/>
      <c r="R945" s="125"/>
      <c r="S945" s="125"/>
      <c r="T945" s="125"/>
      <c r="U945" s="125"/>
      <c r="V945" s="125"/>
    </row>
    <row r="946" spans="1:22" ht="12">
      <c r="A946" s="125"/>
      <c r="B946" s="125"/>
      <c r="C946" s="125"/>
      <c r="D946" s="125"/>
      <c r="E946" s="125"/>
      <c r="F946" s="125"/>
      <c r="G946" s="125"/>
      <c r="H946" s="125"/>
      <c r="I946" s="125"/>
      <c r="J946" s="125"/>
      <c r="K946" s="125"/>
      <c r="L946" s="125"/>
      <c r="M946" s="125"/>
      <c r="N946" s="125"/>
      <c r="O946" s="125"/>
      <c r="P946" s="125"/>
      <c r="Q946" s="125"/>
      <c r="R946" s="125"/>
      <c r="S946" s="125"/>
      <c r="T946" s="125"/>
      <c r="U946" s="125"/>
      <c r="V946" s="125"/>
    </row>
    <row r="947" spans="1:22" ht="12">
      <c r="A947" s="125"/>
      <c r="B947" s="125"/>
      <c r="C947" s="125"/>
      <c r="D947" s="125"/>
      <c r="E947" s="125"/>
      <c r="F947" s="125"/>
      <c r="G947" s="125"/>
      <c r="H947" s="125"/>
      <c r="I947" s="125"/>
      <c r="J947" s="125"/>
      <c r="K947" s="125"/>
      <c r="L947" s="125"/>
      <c r="M947" s="125"/>
      <c r="N947" s="125"/>
      <c r="O947" s="125"/>
      <c r="P947" s="125"/>
      <c r="Q947" s="125"/>
      <c r="R947" s="125"/>
      <c r="S947" s="125"/>
      <c r="T947" s="125"/>
      <c r="U947" s="125"/>
      <c r="V947" s="125"/>
    </row>
    <row r="948" spans="1:22" ht="12">
      <c r="A948" s="125"/>
      <c r="B948" s="125"/>
      <c r="C948" s="125"/>
      <c r="D948" s="125"/>
      <c r="E948" s="125"/>
      <c r="F948" s="125"/>
      <c r="G948" s="125"/>
      <c r="H948" s="125"/>
      <c r="I948" s="125"/>
      <c r="J948" s="125"/>
      <c r="K948" s="125"/>
      <c r="L948" s="125"/>
      <c r="M948" s="125"/>
      <c r="N948" s="125"/>
      <c r="O948" s="125"/>
      <c r="P948" s="125"/>
      <c r="Q948" s="125"/>
      <c r="R948" s="125"/>
      <c r="S948" s="125"/>
      <c r="T948" s="125"/>
      <c r="U948" s="125"/>
      <c r="V948" s="125"/>
    </row>
    <row r="949" spans="1:22" ht="12">
      <c r="A949" s="125"/>
      <c r="B949" s="125"/>
      <c r="C949" s="125"/>
      <c r="D949" s="125"/>
      <c r="E949" s="125"/>
      <c r="F949" s="125"/>
      <c r="G949" s="125"/>
      <c r="H949" s="125"/>
      <c r="I949" s="125"/>
      <c r="J949" s="125"/>
      <c r="K949" s="125"/>
      <c r="L949" s="125"/>
      <c r="M949" s="125"/>
      <c r="N949" s="125"/>
      <c r="O949" s="125"/>
      <c r="P949" s="125"/>
      <c r="Q949" s="125"/>
      <c r="R949" s="125"/>
      <c r="S949" s="125"/>
      <c r="T949" s="125"/>
      <c r="U949" s="125"/>
      <c r="V949" s="125"/>
    </row>
    <row r="950" spans="1:22" ht="12">
      <c r="A950" s="125"/>
      <c r="B950" s="125"/>
      <c r="C950" s="125"/>
      <c r="D950" s="125"/>
      <c r="E950" s="125"/>
      <c r="F950" s="125"/>
      <c r="G950" s="125"/>
      <c r="H950" s="125"/>
      <c r="I950" s="125"/>
      <c r="J950" s="125"/>
      <c r="K950" s="125"/>
      <c r="L950" s="125"/>
      <c r="M950" s="125"/>
      <c r="N950" s="125"/>
      <c r="O950" s="125"/>
      <c r="P950" s="125"/>
      <c r="Q950" s="125"/>
      <c r="R950" s="125"/>
      <c r="S950" s="125"/>
      <c r="T950" s="125"/>
      <c r="U950" s="125"/>
      <c r="V950" s="125"/>
    </row>
    <row r="951" spans="1:22" ht="12">
      <c r="A951" s="125"/>
      <c r="B951" s="125"/>
      <c r="C951" s="125"/>
      <c r="D951" s="125"/>
      <c r="E951" s="125"/>
      <c r="F951" s="125"/>
      <c r="G951" s="125"/>
      <c r="H951" s="125"/>
      <c r="I951" s="125"/>
      <c r="J951" s="125"/>
      <c r="K951" s="125"/>
      <c r="L951" s="125"/>
      <c r="M951" s="125"/>
      <c r="N951" s="125"/>
      <c r="O951" s="125"/>
      <c r="P951" s="125"/>
      <c r="Q951" s="125"/>
      <c r="R951" s="125"/>
      <c r="S951" s="125"/>
      <c r="T951" s="125"/>
      <c r="U951" s="125"/>
      <c r="V951" s="125"/>
    </row>
    <row r="952" spans="1:22" ht="12">
      <c r="A952" s="125"/>
      <c r="B952" s="125"/>
      <c r="C952" s="125"/>
      <c r="D952" s="125"/>
      <c r="E952" s="125"/>
      <c r="F952" s="125"/>
      <c r="G952" s="125"/>
      <c r="H952" s="125"/>
      <c r="I952" s="125"/>
      <c r="J952" s="125"/>
      <c r="K952" s="125"/>
      <c r="L952" s="125"/>
      <c r="M952" s="125"/>
      <c r="N952" s="125"/>
      <c r="O952" s="125"/>
      <c r="P952" s="125"/>
      <c r="Q952" s="125"/>
      <c r="R952" s="125"/>
      <c r="S952" s="125"/>
      <c r="T952" s="125"/>
      <c r="U952" s="125"/>
      <c r="V952" s="125"/>
    </row>
    <row r="953" spans="1:22" ht="12">
      <c r="A953" s="125"/>
      <c r="B953" s="125"/>
      <c r="C953" s="125"/>
      <c r="D953" s="125"/>
      <c r="E953" s="125"/>
      <c r="F953" s="125"/>
      <c r="G953" s="125"/>
      <c r="H953" s="125"/>
      <c r="I953" s="125"/>
      <c r="J953" s="125"/>
      <c r="K953" s="125"/>
      <c r="L953" s="125"/>
      <c r="M953" s="125"/>
      <c r="N953" s="125"/>
      <c r="O953" s="125"/>
      <c r="P953" s="125"/>
      <c r="Q953" s="125"/>
      <c r="R953" s="125"/>
      <c r="S953" s="125"/>
      <c r="T953" s="125"/>
      <c r="U953" s="125"/>
      <c r="V953" s="125"/>
    </row>
    <row r="954" spans="1:22" ht="12">
      <c r="A954" s="125"/>
      <c r="B954" s="125"/>
      <c r="C954" s="125"/>
      <c r="D954" s="125"/>
      <c r="E954" s="125"/>
      <c r="F954" s="125"/>
      <c r="G954" s="125"/>
      <c r="H954" s="125"/>
      <c r="I954" s="125"/>
      <c r="J954" s="125"/>
      <c r="K954" s="125"/>
      <c r="L954" s="125"/>
      <c r="M954" s="125"/>
      <c r="N954" s="125"/>
      <c r="O954" s="125"/>
      <c r="P954" s="125"/>
      <c r="Q954" s="125"/>
      <c r="R954" s="125"/>
      <c r="S954" s="125"/>
      <c r="T954" s="125"/>
      <c r="U954" s="125"/>
      <c r="V954" s="125"/>
    </row>
    <row r="955" spans="1:22" ht="12">
      <c r="A955" s="125"/>
      <c r="B955" s="125"/>
      <c r="C955" s="125"/>
      <c r="D955" s="125"/>
      <c r="E955" s="125"/>
      <c r="F955" s="125"/>
      <c r="G955" s="125"/>
      <c r="H955" s="125"/>
      <c r="I955" s="125"/>
      <c r="J955" s="125"/>
      <c r="K955" s="125"/>
      <c r="L955" s="125"/>
      <c r="M955" s="125"/>
      <c r="N955" s="125"/>
      <c r="O955" s="125"/>
      <c r="P955" s="125"/>
      <c r="Q955" s="125"/>
      <c r="R955" s="125"/>
      <c r="S955" s="125"/>
      <c r="T955" s="125"/>
      <c r="U955" s="125"/>
      <c r="V955" s="125"/>
    </row>
    <row r="956" spans="1:22" ht="12">
      <c r="A956" s="125"/>
      <c r="B956" s="125"/>
      <c r="C956" s="125"/>
      <c r="D956" s="125"/>
      <c r="E956" s="125"/>
      <c r="F956" s="125"/>
      <c r="G956" s="125"/>
      <c r="H956" s="125"/>
      <c r="I956" s="125"/>
      <c r="J956" s="125"/>
      <c r="K956" s="125"/>
      <c r="L956" s="125"/>
      <c r="M956" s="125"/>
      <c r="N956" s="125"/>
      <c r="O956" s="125"/>
      <c r="P956" s="125"/>
      <c r="Q956" s="125"/>
      <c r="R956" s="125"/>
      <c r="S956" s="125"/>
      <c r="T956" s="125"/>
      <c r="U956" s="125"/>
      <c r="V956" s="125"/>
    </row>
    <row r="957" spans="1:22" ht="12">
      <c r="A957" s="125"/>
      <c r="B957" s="125"/>
      <c r="C957" s="125"/>
      <c r="D957" s="125"/>
      <c r="E957" s="125"/>
      <c r="F957" s="125"/>
      <c r="G957" s="125"/>
      <c r="H957" s="125"/>
      <c r="I957" s="125"/>
      <c r="J957" s="125"/>
      <c r="K957" s="125"/>
      <c r="L957" s="125"/>
      <c r="M957" s="125"/>
      <c r="N957" s="125"/>
      <c r="O957" s="125"/>
      <c r="P957" s="125"/>
      <c r="Q957" s="125"/>
      <c r="R957" s="125"/>
      <c r="S957" s="125"/>
      <c r="T957" s="125"/>
      <c r="U957" s="125"/>
      <c r="V957" s="125"/>
    </row>
    <row r="958" spans="1:22" ht="12">
      <c r="A958" s="125"/>
      <c r="B958" s="125"/>
      <c r="C958" s="125"/>
      <c r="D958" s="125"/>
      <c r="E958" s="125"/>
      <c r="F958" s="125"/>
      <c r="G958" s="125"/>
      <c r="H958" s="125"/>
      <c r="I958" s="125"/>
      <c r="J958" s="125"/>
      <c r="K958" s="125"/>
      <c r="L958" s="125"/>
      <c r="M958" s="125"/>
      <c r="N958" s="125"/>
      <c r="O958" s="125"/>
      <c r="P958" s="125"/>
      <c r="Q958" s="125"/>
      <c r="R958" s="125"/>
      <c r="S958" s="125"/>
      <c r="T958" s="125"/>
      <c r="U958" s="125"/>
      <c r="V958" s="125"/>
    </row>
    <row r="959" spans="1:22" ht="12">
      <c r="A959" s="125"/>
      <c r="B959" s="125"/>
      <c r="C959" s="125"/>
      <c r="D959" s="125"/>
      <c r="E959" s="125"/>
      <c r="F959" s="125"/>
      <c r="G959" s="125"/>
      <c r="H959" s="125"/>
      <c r="I959" s="125"/>
      <c r="J959" s="125"/>
      <c r="K959" s="125"/>
      <c r="L959" s="125"/>
      <c r="M959" s="125"/>
      <c r="N959" s="125"/>
      <c r="O959" s="125"/>
      <c r="P959" s="125"/>
      <c r="Q959" s="125"/>
      <c r="R959" s="125"/>
      <c r="S959" s="125"/>
      <c r="T959" s="125"/>
      <c r="U959" s="125"/>
      <c r="V959" s="125"/>
    </row>
    <row r="960" spans="1:22" ht="12">
      <c r="A960" s="125"/>
      <c r="B960" s="125"/>
      <c r="C960" s="125"/>
      <c r="D960" s="125"/>
      <c r="E960" s="125"/>
      <c r="F960" s="125"/>
      <c r="G960" s="125"/>
      <c r="H960" s="125"/>
      <c r="I960" s="125"/>
      <c r="J960" s="125"/>
      <c r="K960" s="125"/>
      <c r="L960" s="125"/>
      <c r="M960" s="125"/>
      <c r="N960" s="125"/>
      <c r="O960" s="125"/>
      <c r="P960" s="125"/>
      <c r="Q960" s="125"/>
      <c r="R960" s="125"/>
      <c r="S960" s="125"/>
      <c r="T960" s="125"/>
      <c r="U960" s="125"/>
      <c r="V960" s="125"/>
    </row>
    <row r="961" spans="1:22" ht="12">
      <c r="A961" s="125"/>
      <c r="B961" s="125"/>
      <c r="C961" s="125"/>
      <c r="D961" s="125"/>
      <c r="E961" s="125"/>
      <c r="F961" s="125"/>
      <c r="G961" s="125"/>
      <c r="H961" s="125"/>
      <c r="I961" s="125"/>
      <c r="J961" s="125"/>
      <c r="K961" s="125"/>
      <c r="L961" s="125"/>
      <c r="M961" s="125"/>
      <c r="N961" s="125"/>
      <c r="O961" s="125"/>
      <c r="P961" s="125"/>
      <c r="Q961" s="125"/>
      <c r="R961" s="125"/>
      <c r="S961" s="125"/>
      <c r="T961" s="125"/>
      <c r="U961" s="125"/>
      <c r="V961" s="125"/>
    </row>
    <row r="962" spans="1:22" ht="12">
      <c r="A962" s="125"/>
      <c r="B962" s="125"/>
      <c r="C962" s="125"/>
      <c r="D962" s="125"/>
      <c r="E962" s="125"/>
      <c r="F962" s="125"/>
      <c r="G962" s="125"/>
      <c r="H962" s="125"/>
      <c r="I962" s="125"/>
      <c r="J962" s="125"/>
      <c r="K962" s="125"/>
      <c r="L962" s="125"/>
      <c r="M962" s="125"/>
      <c r="N962" s="125"/>
      <c r="O962" s="125"/>
      <c r="P962" s="125"/>
      <c r="Q962" s="125"/>
      <c r="R962" s="125"/>
      <c r="S962" s="125"/>
      <c r="T962" s="125"/>
      <c r="U962" s="125"/>
      <c r="V962" s="125"/>
    </row>
    <row r="963" spans="1:22" ht="12">
      <c r="A963" s="125"/>
      <c r="B963" s="125"/>
      <c r="C963" s="125"/>
      <c r="D963" s="125"/>
      <c r="E963" s="125"/>
      <c r="F963" s="125"/>
      <c r="G963" s="125"/>
      <c r="H963" s="125"/>
      <c r="I963" s="125"/>
      <c r="J963" s="125"/>
      <c r="K963" s="125"/>
      <c r="L963" s="125"/>
      <c r="M963" s="125"/>
      <c r="N963" s="125"/>
      <c r="O963" s="125"/>
      <c r="P963" s="125"/>
      <c r="Q963" s="125"/>
      <c r="R963" s="125"/>
      <c r="S963" s="125"/>
      <c r="T963" s="125"/>
      <c r="U963" s="125"/>
      <c r="V963" s="125"/>
    </row>
    <row r="964" spans="1:22" ht="12">
      <c r="A964" s="125"/>
      <c r="B964" s="125"/>
      <c r="C964" s="125"/>
      <c r="D964" s="125"/>
      <c r="E964" s="125"/>
      <c r="F964" s="125"/>
      <c r="G964" s="125"/>
      <c r="H964" s="125"/>
      <c r="I964" s="125"/>
      <c r="J964" s="125"/>
      <c r="K964" s="125"/>
      <c r="L964" s="125"/>
      <c r="M964" s="125"/>
      <c r="N964" s="125"/>
      <c r="O964" s="125"/>
      <c r="P964" s="125"/>
      <c r="Q964" s="125"/>
      <c r="R964" s="125"/>
      <c r="S964" s="125"/>
      <c r="T964" s="125"/>
      <c r="U964" s="125"/>
      <c r="V964" s="125"/>
    </row>
    <row r="965" spans="1:22" ht="12">
      <c r="A965" s="125"/>
      <c r="B965" s="125"/>
      <c r="C965" s="125"/>
      <c r="D965" s="125"/>
      <c r="E965" s="125"/>
      <c r="F965" s="125"/>
      <c r="G965" s="125"/>
      <c r="H965" s="125"/>
      <c r="I965" s="125"/>
      <c r="J965" s="125"/>
      <c r="K965" s="125"/>
      <c r="L965" s="125"/>
      <c r="M965" s="125"/>
      <c r="N965" s="125"/>
      <c r="O965" s="125"/>
      <c r="P965" s="125"/>
      <c r="Q965" s="125"/>
      <c r="R965" s="125"/>
      <c r="S965" s="125"/>
      <c r="T965" s="125"/>
      <c r="U965" s="125"/>
      <c r="V965" s="125"/>
    </row>
    <row r="966" spans="1:22" ht="12">
      <c r="A966" s="125"/>
      <c r="B966" s="125"/>
      <c r="C966" s="125"/>
      <c r="D966" s="125"/>
      <c r="E966" s="125"/>
      <c r="F966" s="125"/>
      <c r="G966" s="125"/>
      <c r="H966" s="125"/>
      <c r="I966" s="125"/>
      <c r="J966" s="125"/>
      <c r="K966" s="125"/>
      <c r="L966" s="125"/>
      <c r="M966" s="125"/>
      <c r="N966" s="125"/>
      <c r="O966" s="125"/>
      <c r="P966" s="125"/>
      <c r="Q966" s="125"/>
      <c r="R966" s="125"/>
      <c r="S966" s="125"/>
      <c r="T966" s="125"/>
      <c r="U966" s="125"/>
      <c r="V966" s="125"/>
    </row>
    <row r="967" spans="1:22" ht="12">
      <c r="A967" s="125"/>
      <c r="B967" s="125"/>
      <c r="C967" s="125"/>
      <c r="D967" s="125"/>
      <c r="E967" s="125"/>
      <c r="F967" s="125"/>
      <c r="G967" s="125"/>
      <c r="H967" s="125"/>
      <c r="I967" s="125"/>
      <c r="J967" s="125"/>
      <c r="K967" s="125"/>
      <c r="L967" s="125"/>
      <c r="M967" s="125"/>
      <c r="N967" s="125"/>
      <c r="O967" s="125"/>
      <c r="P967" s="125"/>
      <c r="Q967" s="125"/>
      <c r="R967" s="125"/>
      <c r="S967" s="125"/>
      <c r="T967" s="125"/>
      <c r="U967" s="125"/>
      <c r="V967" s="125"/>
    </row>
    <row r="968" spans="1:22" ht="12">
      <c r="A968" s="125"/>
      <c r="B968" s="125"/>
      <c r="C968" s="125"/>
      <c r="D968" s="125"/>
      <c r="E968" s="125"/>
      <c r="F968" s="125"/>
      <c r="G968" s="125"/>
      <c r="H968" s="125"/>
      <c r="I968" s="125"/>
      <c r="J968" s="125"/>
      <c r="K968" s="125"/>
      <c r="L968" s="125"/>
      <c r="M968" s="125"/>
      <c r="N968" s="125"/>
      <c r="O968" s="125"/>
      <c r="P968" s="125"/>
      <c r="Q968" s="125"/>
      <c r="R968" s="125"/>
      <c r="S968" s="125"/>
      <c r="T968" s="125"/>
      <c r="U968" s="125"/>
      <c r="V968" s="125"/>
    </row>
    <row r="969" spans="1:22" ht="12">
      <c r="A969" s="125"/>
      <c r="B969" s="125"/>
      <c r="C969" s="125"/>
      <c r="D969" s="125"/>
      <c r="E969" s="125"/>
      <c r="F969" s="125"/>
      <c r="G969" s="125"/>
      <c r="H969" s="125"/>
      <c r="I969" s="125"/>
      <c r="J969" s="125"/>
      <c r="K969" s="125"/>
      <c r="L969" s="125"/>
      <c r="M969" s="125"/>
      <c r="N969" s="125"/>
      <c r="O969" s="125"/>
      <c r="P969" s="125"/>
      <c r="Q969" s="125"/>
      <c r="R969" s="125"/>
      <c r="S969" s="125"/>
      <c r="T969" s="125"/>
      <c r="U969" s="125"/>
      <c r="V969" s="125"/>
    </row>
    <row r="970" spans="1:22" ht="12">
      <c r="A970" s="125"/>
      <c r="B970" s="125"/>
      <c r="C970" s="125"/>
      <c r="D970" s="125"/>
      <c r="E970" s="125"/>
      <c r="F970" s="125"/>
      <c r="G970" s="125"/>
      <c r="H970" s="125"/>
      <c r="I970" s="125"/>
      <c r="J970" s="125"/>
      <c r="K970" s="125"/>
      <c r="L970" s="125"/>
      <c r="M970" s="125"/>
      <c r="N970" s="125"/>
      <c r="O970" s="125"/>
      <c r="P970" s="125"/>
      <c r="Q970" s="125"/>
      <c r="R970" s="125"/>
      <c r="S970" s="125"/>
      <c r="T970" s="125"/>
      <c r="U970" s="125"/>
      <c r="V970" s="125"/>
    </row>
    <row r="971" spans="1:22" ht="12">
      <c r="A971" s="125"/>
      <c r="B971" s="125"/>
      <c r="C971" s="125"/>
      <c r="D971" s="125"/>
      <c r="E971" s="125"/>
      <c r="F971" s="125"/>
      <c r="G971" s="125"/>
      <c r="H971" s="125"/>
      <c r="I971" s="125"/>
      <c r="J971" s="125"/>
      <c r="K971" s="125"/>
      <c r="L971" s="125"/>
      <c r="M971" s="125"/>
      <c r="N971" s="125"/>
      <c r="O971" s="125"/>
      <c r="P971" s="125"/>
      <c r="Q971" s="125"/>
      <c r="R971" s="125"/>
      <c r="S971" s="125"/>
      <c r="T971" s="125"/>
      <c r="U971" s="125"/>
      <c r="V971" s="125"/>
    </row>
    <row r="972" spans="1:22" ht="12">
      <c r="A972" s="125"/>
      <c r="B972" s="125"/>
      <c r="C972" s="125"/>
      <c r="D972" s="125"/>
      <c r="E972" s="125"/>
      <c r="F972" s="125"/>
      <c r="G972" s="125"/>
      <c r="H972" s="125"/>
      <c r="I972" s="125"/>
      <c r="J972" s="125"/>
      <c r="K972" s="125"/>
      <c r="L972" s="125"/>
      <c r="M972" s="125"/>
      <c r="N972" s="125"/>
      <c r="O972" s="125"/>
      <c r="P972" s="125"/>
      <c r="Q972" s="125"/>
      <c r="R972" s="125"/>
      <c r="S972" s="125"/>
      <c r="T972" s="125"/>
      <c r="U972" s="125"/>
      <c r="V972" s="125"/>
    </row>
    <row r="973" spans="1:22" ht="12">
      <c r="A973" s="125"/>
      <c r="B973" s="125"/>
      <c r="C973" s="125"/>
      <c r="D973" s="125"/>
      <c r="E973" s="125"/>
      <c r="F973" s="125"/>
      <c r="G973" s="125"/>
      <c r="H973" s="125"/>
      <c r="I973" s="125"/>
      <c r="J973" s="125"/>
      <c r="K973" s="125"/>
      <c r="L973" s="125"/>
      <c r="M973" s="125"/>
      <c r="N973" s="125"/>
      <c r="O973" s="125"/>
      <c r="P973" s="125"/>
      <c r="Q973" s="125"/>
      <c r="R973" s="125"/>
      <c r="S973" s="125"/>
      <c r="T973" s="125"/>
      <c r="U973" s="125"/>
      <c r="V973" s="125"/>
    </row>
    <row r="974" spans="1:22" ht="12">
      <c r="A974" s="125"/>
      <c r="B974" s="125"/>
      <c r="C974" s="125"/>
      <c r="D974" s="125"/>
      <c r="E974" s="125"/>
      <c r="F974" s="125"/>
      <c r="G974" s="125"/>
      <c r="H974" s="125"/>
      <c r="I974" s="125"/>
      <c r="J974" s="125"/>
      <c r="K974" s="125"/>
      <c r="L974" s="125"/>
      <c r="M974" s="125"/>
      <c r="N974" s="125"/>
      <c r="O974" s="125"/>
      <c r="P974" s="125"/>
      <c r="Q974" s="125"/>
      <c r="R974" s="125"/>
      <c r="S974" s="125"/>
      <c r="T974" s="125"/>
      <c r="U974" s="125"/>
      <c r="V974" s="125"/>
    </row>
    <row r="975" spans="1:22" ht="12">
      <c r="A975" s="125"/>
      <c r="B975" s="125"/>
      <c r="C975" s="125"/>
      <c r="D975" s="125"/>
      <c r="E975" s="125"/>
      <c r="F975" s="125"/>
      <c r="G975" s="125"/>
      <c r="H975" s="125"/>
      <c r="I975" s="125"/>
      <c r="J975" s="125"/>
      <c r="K975" s="125"/>
      <c r="L975" s="125"/>
      <c r="M975" s="125"/>
      <c r="N975" s="125"/>
      <c r="O975" s="125"/>
      <c r="P975" s="125"/>
      <c r="Q975" s="125"/>
      <c r="R975" s="125"/>
      <c r="S975" s="125"/>
      <c r="T975" s="125"/>
      <c r="U975" s="125"/>
      <c r="V975" s="125"/>
    </row>
    <row r="976" spans="1:22" ht="12">
      <c r="A976" s="125"/>
      <c r="B976" s="125"/>
      <c r="C976" s="125"/>
      <c r="D976" s="125"/>
      <c r="E976" s="125"/>
      <c r="F976" s="125"/>
      <c r="G976" s="125"/>
      <c r="H976" s="125"/>
      <c r="I976" s="125"/>
      <c r="J976" s="125"/>
      <c r="K976" s="125"/>
      <c r="L976" s="125"/>
      <c r="M976" s="125"/>
      <c r="N976" s="125"/>
      <c r="O976" s="125"/>
      <c r="P976" s="125"/>
      <c r="Q976" s="125"/>
      <c r="R976" s="125"/>
      <c r="S976" s="125"/>
      <c r="T976" s="125"/>
      <c r="U976" s="125"/>
      <c r="V976" s="125"/>
    </row>
    <row r="977" spans="1:22" ht="12">
      <c r="A977" s="125"/>
      <c r="B977" s="125"/>
      <c r="C977" s="125"/>
      <c r="D977" s="125"/>
      <c r="E977" s="125"/>
      <c r="F977" s="125"/>
      <c r="G977" s="125"/>
      <c r="H977" s="125"/>
      <c r="I977" s="125"/>
      <c r="J977" s="125"/>
      <c r="K977" s="125"/>
      <c r="L977" s="125"/>
      <c r="M977" s="125"/>
      <c r="N977" s="125"/>
      <c r="O977" s="125"/>
      <c r="P977" s="125"/>
      <c r="Q977" s="125"/>
      <c r="R977" s="125"/>
      <c r="S977" s="125"/>
      <c r="T977" s="125"/>
      <c r="U977" s="125"/>
      <c r="V977" s="125"/>
    </row>
    <row r="978" spans="1:22" ht="12">
      <c r="A978" s="125"/>
      <c r="B978" s="125"/>
      <c r="C978" s="125"/>
      <c r="D978" s="125"/>
      <c r="E978" s="125"/>
      <c r="F978" s="125"/>
      <c r="G978" s="125"/>
      <c r="H978" s="125"/>
      <c r="I978" s="125"/>
      <c r="J978" s="125"/>
      <c r="K978" s="125"/>
      <c r="L978" s="125"/>
      <c r="M978" s="125"/>
      <c r="N978" s="125"/>
      <c r="O978" s="125"/>
      <c r="P978" s="125"/>
      <c r="Q978" s="125"/>
      <c r="R978" s="125"/>
      <c r="S978" s="125"/>
      <c r="T978" s="125"/>
      <c r="U978" s="125"/>
      <c r="V978" s="125"/>
    </row>
    <row r="979" spans="1:22" ht="12">
      <c r="A979" s="125"/>
      <c r="B979" s="125"/>
      <c r="C979" s="125"/>
      <c r="D979" s="125"/>
      <c r="E979" s="125"/>
      <c r="F979" s="125"/>
      <c r="G979" s="125"/>
      <c r="H979" s="125"/>
      <c r="I979" s="125"/>
      <c r="J979" s="125"/>
      <c r="K979" s="125"/>
      <c r="L979" s="125"/>
      <c r="M979" s="125"/>
      <c r="N979" s="125"/>
      <c r="O979" s="125"/>
      <c r="P979" s="125"/>
      <c r="Q979" s="125"/>
      <c r="R979" s="125"/>
      <c r="S979" s="125"/>
      <c r="T979" s="125"/>
      <c r="U979" s="125"/>
      <c r="V979" s="125"/>
    </row>
    <row r="980" spans="1:22" ht="12">
      <c r="A980" s="125"/>
      <c r="B980" s="125"/>
      <c r="C980" s="125"/>
      <c r="D980" s="125"/>
      <c r="E980" s="125"/>
      <c r="F980" s="125"/>
      <c r="G980" s="125"/>
      <c r="H980" s="125"/>
      <c r="I980" s="125"/>
      <c r="J980" s="125"/>
      <c r="K980" s="125"/>
      <c r="L980" s="125"/>
      <c r="M980" s="125"/>
      <c r="N980" s="125"/>
      <c r="O980" s="125"/>
      <c r="P980" s="125"/>
      <c r="Q980" s="125"/>
      <c r="R980" s="125"/>
      <c r="S980" s="125"/>
      <c r="T980" s="125"/>
      <c r="U980" s="125"/>
      <c r="V980" s="125"/>
    </row>
    <row r="981" spans="1:22" ht="12">
      <c r="A981" s="125"/>
      <c r="B981" s="125"/>
      <c r="C981" s="125"/>
      <c r="D981" s="125"/>
      <c r="E981" s="125"/>
      <c r="F981" s="125"/>
      <c r="G981" s="125"/>
      <c r="H981" s="125"/>
      <c r="I981" s="125"/>
      <c r="J981" s="125"/>
      <c r="K981" s="125"/>
      <c r="L981" s="125"/>
      <c r="M981" s="125"/>
      <c r="N981" s="125"/>
      <c r="O981" s="125"/>
      <c r="P981" s="125"/>
      <c r="Q981" s="125"/>
      <c r="R981" s="125"/>
      <c r="S981" s="125"/>
      <c r="T981" s="125"/>
      <c r="U981" s="125"/>
      <c r="V981" s="125"/>
    </row>
    <row r="982" spans="1:22" ht="12">
      <c r="A982" s="125"/>
      <c r="B982" s="125"/>
      <c r="C982" s="125"/>
      <c r="D982" s="125"/>
      <c r="E982" s="125"/>
      <c r="F982" s="125"/>
      <c r="G982" s="125"/>
      <c r="H982" s="125"/>
      <c r="I982" s="125"/>
      <c r="J982" s="125"/>
      <c r="K982" s="125"/>
      <c r="L982" s="125"/>
      <c r="M982" s="125"/>
      <c r="N982" s="125"/>
      <c r="O982" s="125"/>
      <c r="P982" s="125"/>
      <c r="Q982" s="125"/>
      <c r="R982" s="125"/>
      <c r="S982" s="125"/>
      <c r="T982" s="125"/>
      <c r="U982" s="125"/>
      <c r="V982" s="125"/>
    </row>
    <row r="983" spans="1:22" ht="12">
      <c r="A983" s="125"/>
      <c r="B983" s="125"/>
      <c r="C983" s="125"/>
      <c r="D983" s="125"/>
      <c r="E983" s="125"/>
      <c r="F983" s="125"/>
      <c r="G983" s="125"/>
      <c r="H983" s="125"/>
      <c r="I983" s="125"/>
      <c r="J983" s="125"/>
      <c r="K983" s="125"/>
      <c r="L983" s="125"/>
      <c r="M983" s="125"/>
      <c r="N983" s="125"/>
      <c r="O983" s="125"/>
      <c r="P983" s="125"/>
      <c r="Q983" s="125"/>
      <c r="R983" s="125"/>
      <c r="S983" s="125"/>
      <c r="T983" s="125"/>
      <c r="U983" s="125"/>
      <c r="V983" s="125"/>
    </row>
    <row r="984" spans="1:22" ht="12">
      <c r="A984" s="125"/>
      <c r="B984" s="125"/>
      <c r="C984" s="125"/>
      <c r="D984" s="125"/>
      <c r="E984" s="125"/>
      <c r="F984" s="125"/>
      <c r="G984" s="125"/>
      <c r="H984" s="125"/>
      <c r="I984" s="125"/>
      <c r="J984" s="125"/>
      <c r="K984" s="125"/>
      <c r="L984" s="125"/>
      <c r="M984" s="125"/>
      <c r="N984" s="125"/>
      <c r="O984" s="125"/>
      <c r="P984" s="125"/>
      <c r="Q984" s="125"/>
      <c r="R984" s="125"/>
      <c r="S984" s="125"/>
      <c r="T984" s="125"/>
      <c r="U984" s="125"/>
      <c r="V984" s="125"/>
    </row>
    <row r="985" spans="1:22" ht="12">
      <c r="A985" s="125"/>
      <c r="B985" s="125"/>
      <c r="C985" s="125"/>
      <c r="D985" s="125"/>
      <c r="E985" s="125"/>
      <c r="F985" s="125"/>
      <c r="G985" s="125"/>
      <c r="H985" s="125"/>
      <c r="I985" s="125"/>
      <c r="J985" s="125"/>
      <c r="K985" s="125"/>
      <c r="L985" s="125"/>
      <c r="M985" s="125"/>
      <c r="N985" s="125"/>
      <c r="O985" s="125"/>
      <c r="P985" s="125"/>
      <c r="Q985" s="125"/>
      <c r="R985" s="125"/>
      <c r="S985" s="125"/>
      <c r="T985" s="125"/>
      <c r="U985" s="125"/>
      <c r="V985" s="125"/>
    </row>
    <row r="986" spans="1:22" ht="12">
      <c r="A986" s="125"/>
      <c r="B986" s="125"/>
      <c r="C986" s="125"/>
      <c r="D986" s="125"/>
      <c r="E986" s="125"/>
      <c r="F986" s="125"/>
      <c r="G986" s="125"/>
      <c r="H986" s="125"/>
      <c r="I986" s="125"/>
      <c r="J986" s="125"/>
      <c r="K986" s="125"/>
      <c r="L986" s="125"/>
      <c r="M986" s="125"/>
      <c r="N986" s="125"/>
      <c r="O986" s="125"/>
      <c r="P986" s="125"/>
      <c r="Q986" s="125"/>
      <c r="R986" s="125"/>
      <c r="S986" s="125"/>
      <c r="T986" s="125"/>
      <c r="U986" s="125"/>
      <c r="V986" s="125"/>
    </row>
    <row r="987" spans="1:22" ht="12">
      <c r="A987" s="125"/>
      <c r="B987" s="125"/>
      <c r="C987" s="125"/>
      <c r="D987" s="125"/>
      <c r="E987" s="125"/>
      <c r="F987" s="125"/>
      <c r="G987" s="125"/>
      <c r="H987" s="125"/>
      <c r="I987" s="125"/>
      <c r="J987" s="125"/>
      <c r="K987" s="125"/>
      <c r="L987" s="125"/>
      <c r="M987" s="125"/>
      <c r="N987" s="125"/>
      <c r="O987" s="125"/>
      <c r="P987" s="125"/>
      <c r="Q987" s="125"/>
      <c r="R987" s="125"/>
      <c r="S987" s="125"/>
      <c r="T987" s="125"/>
      <c r="U987" s="125"/>
      <c r="V987" s="125"/>
    </row>
    <row r="988" spans="1:22" ht="12">
      <c r="A988" s="125"/>
      <c r="B988" s="125"/>
      <c r="C988" s="125"/>
      <c r="D988" s="125"/>
      <c r="E988" s="125"/>
      <c r="F988" s="125"/>
      <c r="G988" s="125"/>
      <c r="H988" s="125"/>
      <c r="I988" s="125"/>
      <c r="J988" s="125"/>
      <c r="K988" s="125"/>
      <c r="L988" s="125"/>
      <c r="M988" s="125"/>
      <c r="N988" s="125"/>
      <c r="O988" s="125"/>
      <c r="P988" s="125"/>
      <c r="Q988" s="125"/>
      <c r="R988" s="125"/>
      <c r="S988" s="125"/>
      <c r="T988" s="125"/>
      <c r="U988" s="125"/>
      <c r="V988" s="125"/>
    </row>
    <row r="989" spans="1:22" ht="12">
      <c r="A989" s="125"/>
      <c r="B989" s="125"/>
      <c r="C989" s="125"/>
      <c r="D989" s="125"/>
      <c r="E989" s="125"/>
      <c r="F989" s="125"/>
      <c r="G989" s="125"/>
      <c r="H989" s="125"/>
      <c r="I989" s="125"/>
      <c r="J989" s="125"/>
      <c r="K989" s="125"/>
      <c r="L989" s="125"/>
      <c r="M989" s="125"/>
      <c r="N989" s="125"/>
      <c r="O989" s="125"/>
      <c r="P989" s="125"/>
      <c r="Q989" s="125"/>
      <c r="R989" s="125"/>
      <c r="S989" s="125"/>
      <c r="T989" s="125"/>
      <c r="U989" s="125"/>
      <c r="V989" s="125"/>
    </row>
    <row r="990" spans="1:22" ht="12">
      <c r="A990" s="125"/>
      <c r="B990" s="125"/>
      <c r="C990" s="125"/>
      <c r="D990" s="125"/>
      <c r="E990" s="125"/>
      <c r="F990" s="125"/>
      <c r="G990" s="125"/>
      <c r="H990" s="125"/>
      <c r="I990" s="125"/>
      <c r="J990" s="125"/>
      <c r="K990" s="125"/>
      <c r="L990" s="125"/>
      <c r="M990" s="125"/>
      <c r="N990" s="125"/>
      <c r="O990" s="125"/>
      <c r="P990" s="125"/>
      <c r="Q990" s="125"/>
      <c r="R990" s="125"/>
      <c r="S990" s="125"/>
      <c r="T990" s="125"/>
      <c r="U990" s="125"/>
      <c r="V990" s="125"/>
    </row>
    <row r="991" spans="1:22" ht="12">
      <c r="A991" s="125"/>
      <c r="B991" s="125"/>
      <c r="C991" s="125"/>
      <c r="D991" s="125"/>
      <c r="E991" s="125"/>
      <c r="F991" s="125"/>
      <c r="G991" s="125"/>
      <c r="H991" s="125"/>
      <c r="I991" s="125"/>
      <c r="J991" s="125"/>
      <c r="K991" s="125"/>
      <c r="L991" s="125"/>
      <c r="M991" s="125"/>
      <c r="N991" s="125"/>
      <c r="O991" s="125"/>
      <c r="P991" s="125"/>
      <c r="Q991" s="125"/>
      <c r="R991" s="125"/>
      <c r="S991" s="125"/>
      <c r="T991" s="125"/>
      <c r="U991" s="125"/>
      <c r="V991" s="125"/>
    </row>
    <row r="992" spans="1:22" ht="12">
      <c r="A992" s="125"/>
      <c r="B992" s="125"/>
      <c r="C992" s="125"/>
      <c r="D992" s="125"/>
      <c r="E992" s="125"/>
      <c r="F992" s="125"/>
      <c r="G992" s="125"/>
      <c r="H992" s="125"/>
      <c r="I992" s="125"/>
      <c r="J992" s="125"/>
      <c r="K992" s="125"/>
      <c r="L992" s="125"/>
      <c r="M992" s="125"/>
      <c r="N992" s="125"/>
      <c r="O992" s="125"/>
      <c r="P992" s="125"/>
      <c r="Q992" s="125"/>
      <c r="R992" s="125"/>
      <c r="S992" s="125"/>
      <c r="T992" s="125"/>
      <c r="U992" s="125"/>
      <c r="V992" s="125"/>
    </row>
    <row r="993" spans="1:22" ht="12">
      <c r="A993" s="125"/>
      <c r="B993" s="125"/>
      <c r="C993" s="125"/>
      <c r="D993" s="125"/>
      <c r="E993" s="125"/>
      <c r="F993" s="125"/>
      <c r="G993" s="125"/>
      <c r="H993" s="125"/>
      <c r="I993" s="125"/>
      <c r="J993" s="125"/>
      <c r="K993" s="125"/>
      <c r="L993" s="125"/>
      <c r="M993" s="125"/>
      <c r="N993" s="125"/>
      <c r="O993" s="125"/>
      <c r="P993" s="125"/>
      <c r="Q993" s="125"/>
      <c r="R993" s="125"/>
      <c r="S993" s="125"/>
      <c r="T993" s="125"/>
      <c r="U993" s="125"/>
      <c r="V993" s="125"/>
    </row>
    <row r="994" spans="1:22" ht="12">
      <c r="A994" s="125"/>
      <c r="B994" s="125"/>
      <c r="C994" s="125"/>
      <c r="D994" s="125"/>
      <c r="E994" s="125"/>
      <c r="F994" s="125"/>
      <c r="G994" s="125"/>
      <c r="H994" s="125"/>
      <c r="I994" s="125"/>
      <c r="J994" s="125"/>
      <c r="K994" s="125"/>
      <c r="L994" s="125"/>
      <c r="M994" s="125"/>
      <c r="N994" s="125"/>
      <c r="O994" s="125"/>
      <c r="P994" s="125"/>
      <c r="Q994" s="125"/>
      <c r="R994" s="125"/>
      <c r="S994" s="125"/>
      <c r="T994" s="125"/>
      <c r="U994" s="125"/>
      <c r="V994" s="125"/>
    </row>
    <row r="995" spans="1:22" ht="12">
      <c r="A995" s="125"/>
      <c r="B995" s="125"/>
      <c r="C995" s="125"/>
      <c r="D995" s="125"/>
      <c r="E995" s="125"/>
      <c r="F995" s="125"/>
      <c r="G995" s="125"/>
      <c r="H995" s="125"/>
      <c r="I995" s="125"/>
      <c r="J995" s="125"/>
      <c r="K995" s="125"/>
      <c r="L995" s="125"/>
      <c r="M995" s="125"/>
      <c r="N995" s="125"/>
      <c r="O995" s="125"/>
      <c r="P995" s="125"/>
      <c r="Q995" s="125"/>
      <c r="R995" s="125"/>
      <c r="S995" s="125"/>
      <c r="T995" s="125"/>
      <c r="U995" s="125"/>
      <c r="V995" s="125"/>
    </row>
    <row r="996" spans="1:22" ht="12">
      <c r="A996" s="125"/>
      <c r="B996" s="125"/>
      <c r="C996" s="125"/>
      <c r="D996" s="125"/>
      <c r="E996" s="125"/>
      <c r="F996" s="125"/>
      <c r="G996" s="125"/>
      <c r="H996" s="125"/>
      <c r="I996" s="125"/>
      <c r="J996" s="125"/>
      <c r="K996" s="125"/>
      <c r="L996" s="125"/>
      <c r="M996" s="125"/>
      <c r="N996" s="125"/>
      <c r="O996" s="125"/>
      <c r="P996" s="125"/>
      <c r="Q996" s="125"/>
      <c r="R996" s="125"/>
      <c r="S996" s="125"/>
      <c r="T996" s="125"/>
      <c r="U996" s="125"/>
      <c r="V996" s="125"/>
    </row>
    <row r="997" spans="1:22" ht="12">
      <c r="A997" s="125"/>
      <c r="B997" s="125"/>
      <c r="C997" s="125"/>
      <c r="D997" s="125"/>
      <c r="E997" s="125"/>
      <c r="F997" s="125"/>
      <c r="G997" s="125"/>
      <c r="H997" s="125"/>
      <c r="I997" s="125"/>
      <c r="J997" s="125"/>
      <c r="K997" s="125"/>
      <c r="L997" s="125"/>
      <c r="M997" s="125"/>
      <c r="N997" s="125"/>
      <c r="O997" s="125"/>
      <c r="P997" s="125"/>
      <c r="Q997" s="125"/>
      <c r="R997" s="125"/>
      <c r="S997" s="125"/>
      <c r="T997" s="125"/>
      <c r="U997" s="125"/>
      <c r="V997" s="125"/>
    </row>
    <row r="998" spans="1:22" ht="12">
      <c r="A998" s="125"/>
      <c r="B998" s="125"/>
      <c r="C998" s="125"/>
      <c r="D998" s="125"/>
      <c r="E998" s="125"/>
      <c r="F998" s="125"/>
      <c r="G998" s="125"/>
      <c r="H998" s="125"/>
      <c r="I998" s="125"/>
      <c r="J998" s="125"/>
      <c r="K998" s="125"/>
      <c r="L998" s="125"/>
      <c r="M998" s="125"/>
      <c r="N998" s="125"/>
      <c r="O998" s="125"/>
      <c r="P998" s="125"/>
      <c r="Q998" s="125"/>
      <c r="R998" s="125"/>
      <c r="S998" s="125"/>
      <c r="T998" s="125"/>
      <c r="U998" s="125"/>
      <c r="V998" s="125"/>
    </row>
    <row r="999" spans="1:22" ht="12">
      <c r="A999" s="125"/>
      <c r="B999" s="125"/>
      <c r="C999" s="125"/>
      <c r="D999" s="125"/>
      <c r="E999" s="125"/>
      <c r="F999" s="125"/>
      <c r="G999" s="125"/>
      <c r="H999" s="125"/>
      <c r="I999" s="125"/>
      <c r="J999" s="125"/>
      <c r="K999" s="125"/>
      <c r="L999" s="125"/>
      <c r="M999" s="125"/>
      <c r="N999" s="125"/>
      <c r="O999" s="125"/>
      <c r="P999" s="125"/>
      <c r="Q999" s="125"/>
      <c r="R999" s="125"/>
      <c r="S999" s="125"/>
      <c r="T999" s="125"/>
      <c r="U999" s="125"/>
      <c r="V999" s="125"/>
    </row>
    <row r="1000" spans="1:22" ht="12">
      <c r="A1000" s="125"/>
      <c r="B1000" s="125"/>
      <c r="C1000" s="125"/>
      <c r="D1000" s="125"/>
      <c r="E1000" s="125"/>
      <c r="F1000" s="125"/>
      <c r="G1000" s="125"/>
      <c r="H1000" s="125"/>
      <c r="I1000" s="125"/>
      <c r="J1000" s="125"/>
      <c r="K1000" s="125"/>
      <c r="L1000" s="125"/>
      <c r="M1000" s="125"/>
      <c r="N1000" s="125"/>
      <c r="O1000" s="125"/>
      <c r="P1000" s="125"/>
      <c r="Q1000" s="125"/>
      <c r="R1000" s="125"/>
      <c r="S1000" s="125"/>
      <c r="T1000" s="125"/>
      <c r="U1000" s="125"/>
      <c r="V1000" s="125"/>
    </row>
    <row r="1001" spans="1:22" ht="12">
      <c r="A1001" s="125"/>
      <c r="B1001" s="125"/>
      <c r="C1001" s="125"/>
      <c r="D1001" s="125"/>
      <c r="E1001" s="125"/>
      <c r="F1001" s="125"/>
      <c r="G1001" s="125"/>
      <c r="H1001" s="125"/>
      <c r="I1001" s="125"/>
      <c r="J1001" s="125"/>
      <c r="K1001" s="125"/>
      <c r="L1001" s="125"/>
      <c r="M1001" s="125"/>
      <c r="N1001" s="125"/>
      <c r="O1001" s="125"/>
      <c r="P1001" s="125"/>
      <c r="Q1001" s="125"/>
      <c r="R1001" s="125"/>
      <c r="S1001" s="125"/>
      <c r="T1001" s="125"/>
      <c r="U1001" s="125"/>
      <c r="V1001" s="125"/>
    </row>
    <row r="1002" spans="1:22" ht="12">
      <c r="A1002" s="125"/>
      <c r="B1002" s="125"/>
      <c r="C1002" s="125"/>
      <c r="D1002" s="125"/>
      <c r="E1002" s="125"/>
      <c r="F1002" s="125"/>
      <c r="G1002" s="125"/>
      <c r="H1002" s="125"/>
      <c r="I1002" s="125"/>
      <c r="J1002" s="125"/>
      <c r="K1002" s="125"/>
      <c r="L1002" s="125"/>
      <c r="M1002" s="125"/>
      <c r="N1002" s="125"/>
      <c r="O1002" s="125"/>
      <c r="P1002" s="125"/>
      <c r="Q1002" s="125"/>
      <c r="R1002" s="125"/>
      <c r="S1002" s="125"/>
      <c r="T1002" s="125"/>
      <c r="U1002" s="125"/>
      <c r="V1002" s="125"/>
    </row>
    <row r="1003" spans="1:22" ht="12">
      <c r="A1003" s="125"/>
      <c r="B1003" s="125"/>
      <c r="C1003" s="125"/>
      <c r="D1003" s="125"/>
      <c r="E1003" s="125"/>
      <c r="F1003" s="125"/>
      <c r="G1003" s="125"/>
      <c r="H1003" s="125"/>
      <c r="I1003" s="125"/>
      <c r="J1003" s="125"/>
      <c r="K1003" s="125"/>
      <c r="L1003" s="125"/>
      <c r="M1003" s="125"/>
      <c r="N1003" s="125"/>
      <c r="O1003" s="125"/>
      <c r="P1003" s="125"/>
      <c r="Q1003" s="125"/>
      <c r="R1003" s="125"/>
      <c r="S1003" s="125"/>
      <c r="T1003" s="125"/>
      <c r="U1003" s="125"/>
      <c r="V1003" s="125"/>
    </row>
    <row r="1004" spans="1:22" ht="12">
      <c r="A1004" s="125"/>
      <c r="B1004" s="125"/>
      <c r="C1004" s="125"/>
      <c r="D1004" s="125"/>
      <c r="E1004" s="125"/>
      <c r="F1004" s="125"/>
      <c r="G1004" s="125"/>
      <c r="H1004" s="125"/>
      <c r="I1004" s="125"/>
      <c r="J1004" s="125"/>
      <c r="K1004" s="125"/>
      <c r="L1004" s="125"/>
      <c r="M1004" s="125"/>
      <c r="N1004" s="125"/>
      <c r="O1004" s="125"/>
      <c r="P1004" s="125"/>
      <c r="Q1004" s="125"/>
      <c r="R1004" s="125"/>
      <c r="S1004" s="125"/>
      <c r="T1004" s="125"/>
      <c r="U1004" s="125"/>
      <c r="V1004" s="125"/>
    </row>
    <row r="1005" spans="1:22" ht="12">
      <c r="A1005" s="125"/>
      <c r="B1005" s="125"/>
      <c r="C1005" s="125"/>
      <c r="D1005" s="125"/>
      <c r="E1005" s="125"/>
      <c r="F1005" s="125"/>
      <c r="G1005" s="125"/>
      <c r="H1005" s="125"/>
      <c r="I1005" s="125"/>
      <c r="J1005" s="125"/>
      <c r="K1005" s="125"/>
      <c r="L1005" s="125"/>
      <c r="M1005" s="125"/>
      <c r="N1005" s="125"/>
      <c r="O1005" s="125"/>
      <c r="P1005" s="125"/>
      <c r="Q1005" s="125"/>
      <c r="R1005" s="125"/>
      <c r="S1005" s="125"/>
      <c r="T1005" s="125"/>
      <c r="U1005" s="125"/>
      <c r="V1005" s="125"/>
    </row>
    <row r="1006" spans="1:22" ht="12">
      <c r="A1006" s="125"/>
      <c r="B1006" s="125"/>
      <c r="C1006" s="125"/>
      <c r="D1006" s="125"/>
      <c r="E1006" s="125"/>
      <c r="F1006" s="125"/>
      <c r="G1006" s="125"/>
      <c r="H1006" s="125"/>
      <c r="I1006" s="125"/>
      <c r="J1006" s="125"/>
      <c r="K1006" s="125"/>
      <c r="L1006" s="125"/>
      <c r="M1006" s="125"/>
      <c r="N1006" s="125"/>
      <c r="O1006" s="125"/>
      <c r="P1006" s="125"/>
      <c r="Q1006" s="125"/>
      <c r="R1006" s="125"/>
      <c r="S1006" s="125"/>
      <c r="T1006" s="125"/>
      <c r="U1006" s="125"/>
      <c r="V1006" s="125"/>
    </row>
    <row r="1007" spans="1:22" ht="12">
      <c r="A1007" s="125"/>
      <c r="B1007" s="125"/>
      <c r="C1007" s="125"/>
      <c r="D1007" s="125"/>
      <c r="E1007" s="125"/>
      <c r="F1007" s="125"/>
      <c r="G1007" s="125"/>
      <c r="H1007" s="125"/>
      <c r="I1007" s="125"/>
      <c r="J1007" s="125"/>
      <c r="K1007" s="125"/>
      <c r="L1007" s="125"/>
      <c r="M1007" s="125"/>
      <c r="N1007" s="125"/>
      <c r="O1007" s="125"/>
      <c r="P1007" s="125"/>
      <c r="Q1007" s="125"/>
      <c r="R1007" s="125"/>
      <c r="S1007" s="125"/>
      <c r="T1007" s="125"/>
      <c r="U1007" s="125"/>
      <c r="V1007" s="125"/>
    </row>
    <row r="1008" spans="1:22" ht="12">
      <c r="A1008" s="125"/>
      <c r="B1008" s="125"/>
      <c r="C1008" s="125"/>
      <c r="D1008" s="125"/>
      <c r="E1008" s="125"/>
      <c r="F1008" s="125"/>
      <c r="G1008" s="125"/>
      <c r="H1008" s="125"/>
      <c r="I1008" s="125"/>
      <c r="J1008" s="125"/>
      <c r="K1008" s="125"/>
      <c r="L1008" s="125"/>
      <c r="M1008" s="125"/>
      <c r="N1008" s="125"/>
      <c r="O1008" s="125"/>
      <c r="P1008" s="125"/>
      <c r="Q1008" s="125"/>
      <c r="R1008" s="125"/>
      <c r="S1008" s="125"/>
      <c r="T1008" s="125"/>
      <c r="U1008" s="125"/>
      <c r="V1008" s="125"/>
    </row>
    <row r="1009" spans="1:22" ht="12">
      <c r="A1009" s="125"/>
      <c r="B1009" s="125"/>
      <c r="C1009" s="125"/>
      <c r="D1009" s="125"/>
      <c r="E1009" s="125"/>
      <c r="F1009" s="125"/>
      <c r="G1009" s="125"/>
      <c r="H1009" s="125"/>
      <c r="I1009" s="125"/>
      <c r="J1009" s="125"/>
      <c r="K1009" s="125"/>
      <c r="L1009" s="125"/>
      <c r="M1009" s="125"/>
      <c r="N1009" s="125"/>
      <c r="O1009" s="125"/>
      <c r="P1009" s="125"/>
      <c r="Q1009" s="125"/>
      <c r="R1009" s="125"/>
      <c r="S1009" s="125"/>
      <c r="T1009" s="125"/>
      <c r="U1009" s="125"/>
      <c r="V1009" s="12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E1000"/>
  <sheetViews>
    <sheetView topLeftCell="A44" workbookViewId="0">
      <selection activeCell="C64" sqref="C64"/>
    </sheetView>
  </sheetViews>
  <sheetFormatPr defaultColWidth="14.42578125" defaultRowHeight="15" customHeight="1"/>
  <cols>
    <col min="1" max="1" width="6.5703125" style="88" customWidth="1"/>
    <col min="2" max="2" width="33.85546875" style="88" customWidth="1"/>
    <col min="3" max="3" width="45.5703125" style="88" customWidth="1"/>
    <col min="4" max="5" width="11.5703125" style="88" customWidth="1"/>
    <col min="6" max="6" width="11.42578125" style="88" customWidth="1"/>
    <col min="7" max="24" width="10.5703125" style="88" customWidth="1"/>
    <col min="25" max="16384" width="14.42578125" style="88"/>
  </cols>
  <sheetData>
    <row r="1" spans="1:5" ht="12">
      <c r="A1" s="169"/>
    </row>
    <row r="2" spans="1:5" ht="12">
      <c r="A2" s="86"/>
      <c r="B2" s="573"/>
      <c r="C2" s="659"/>
      <c r="D2" s="659"/>
      <c r="E2" s="659"/>
    </row>
    <row r="3" spans="1:5" ht="12">
      <c r="A3" s="89" t="s">
        <v>3971</v>
      </c>
      <c r="B3" s="574" t="s">
        <v>4207</v>
      </c>
      <c r="C3" s="660"/>
      <c r="D3" s="89" t="s">
        <v>51</v>
      </c>
      <c r="E3" s="89" t="s">
        <v>52</v>
      </c>
    </row>
    <row r="4" spans="1:5" ht="12">
      <c r="A4" s="139">
        <v>1</v>
      </c>
      <c r="B4" s="601" t="s">
        <v>5678</v>
      </c>
      <c r="C4" s="660"/>
      <c r="D4" s="139"/>
      <c r="E4" s="139"/>
    </row>
    <row r="5" spans="1:5" ht="12">
      <c r="A5" s="137" t="s">
        <v>4180</v>
      </c>
      <c r="B5" s="92" t="s">
        <v>3</v>
      </c>
      <c r="C5" s="101" t="s">
        <v>5372</v>
      </c>
      <c r="D5" s="101"/>
      <c r="E5" s="101"/>
    </row>
    <row r="6" spans="1:5" ht="12">
      <c r="A6" s="137" t="s">
        <v>4183</v>
      </c>
      <c r="B6" s="92" t="s">
        <v>4209</v>
      </c>
      <c r="C6" s="101" t="s">
        <v>4210</v>
      </c>
      <c r="D6" s="101"/>
      <c r="E6" s="101"/>
    </row>
    <row r="7" spans="1:5" ht="12">
      <c r="A7" s="137" t="s">
        <v>4186</v>
      </c>
      <c r="B7" s="92" t="s">
        <v>4211</v>
      </c>
      <c r="C7" s="101" t="s">
        <v>4210</v>
      </c>
      <c r="D7" s="101"/>
      <c r="E7" s="101"/>
    </row>
    <row r="8" spans="1:5" ht="12">
      <c r="A8" s="137" t="s">
        <v>4188</v>
      </c>
      <c r="B8" s="94" t="s">
        <v>5276</v>
      </c>
      <c r="C8" s="94" t="s">
        <v>5679</v>
      </c>
      <c r="D8" s="101"/>
      <c r="E8" s="101"/>
    </row>
    <row r="9" spans="1:5" ht="12">
      <c r="A9" s="137" t="s">
        <v>4191</v>
      </c>
      <c r="B9" s="92" t="s">
        <v>5680</v>
      </c>
      <c r="C9" s="101" t="s">
        <v>5681</v>
      </c>
      <c r="D9" s="101"/>
      <c r="E9" s="101"/>
    </row>
    <row r="10" spans="1:5" ht="12">
      <c r="A10" s="137" t="s">
        <v>4194</v>
      </c>
      <c r="B10" s="92" t="s">
        <v>5682</v>
      </c>
      <c r="C10" s="101" t="s">
        <v>5683</v>
      </c>
      <c r="D10" s="101"/>
      <c r="E10" s="101"/>
    </row>
    <row r="11" spans="1:5" ht="12">
      <c r="A11" s="137" t="s">
        <v>4197</v>
      </c>
      <c r="B11" s="92" t="s">
        <v>5684</v>
      </c>
      <c r="C11" s="101" t="s">
        <v>5685</v>
      </c>
      <c r="D11" s="101"/>
      <c r="E11" s="101"/>
    </row>
    <row r="12" spans="1:5" ht="12">
      <c r="A12" s="137" t="s">
        <v>4200</v>
      </c>
      <c r="B12" s="92" t="s">
        <v>5686</v>
      </c>
      <c r="C12" s="101" t="s">
        <v>5687</v>
      </c>
      <c r="D12" s="101"/>
      <c r="E12" s="101"/>
    </row>
    <row r="13" spans="1:5" ht="12">
      <c r="A13" s="137" t="s">
        <v>4223</v>
      </c>
      <c r="B13" s="92" t="s">
        <v>5688</v>
      </c>
      <c r="C13" s="141" t="s">
        <v>5689</v>
      </c>
      <c r="D13" s="101"/>
      <c r="E13" s="101"/>
    </row>
    <row r="14" spans="1:5" ht="12">
      <c r="A14" s="137" t="s">
        <v>4226</v>
      </c>
      <c r="B14" s="92" t="s">
        <v>5690</v>
      </c>
      <c r="C14" s="101" t="s">
        <v>5691</v>
      </c>
      <c r="D14" s="101"/>
      <c r="E14" s="101"/>
    </row>
    <row r="15" spans="1:5" ht="12">
      <c r="A15" s="137" t="s">
        <v>4233</v>
      </c>
      <c r="B15" s="92" t="s">
        <v>5692</v>
      </c>
      <c r="C15" s="101" t="s">
        <v>5693</v>
      </c>
      <c r="D15" s="101"/>
      <c r="E15" s="101"/>
    </row>
    <row r="16" spans="1:5" ht="12">
      <c r="A16" s="137" t="s">
        <v>4236</v>
      </c>
      <c r="B16" s="92" t="s">
        <v>5694</v>
      </c>
      <c r="C16" s="101" t="s">
        <v>5695</v>
      </c>
      <c r="D16" s="101"/>
      <c r="E16" s="101"/>
    </row>
    <row r="17" spans="1:5" ht="12">
      <c r="A17" s="137" t="s">
        <v>4239</v>
      </c>
      <c r="B17" s="92" t="s">
        <v>5696</v>
      </c>
      <c r="C17" s="101" t="s">
        <v>5697</v>
      </c>
      <c r="D17" s="101"/>
      <c r="E17" s="101"/>
    </row>
    <row r="18" spans="1:5" ht="12">
      <c r="A18" s="137" t="s">
        <v>4242</v>
      </c>
      <c r="B18" s="92" t="s">
        <v>5698</v>
      </c>
      <c r="C18" s="101" t="s">
        <v>5699</v>
      </c>
      <c r="D18" s="101"/>
      <c r="E18" s="101"/>
    </row>
    <row r="19" spans="1:5" ht="12">
      <c r="A19" s="137" t="s">
        <v>4245</v>
      </c>
      <c r="B19" s="92" t="s">
        <v>5700</v>
      </c>
      <c r="C19" s="101" t="s">
        <v>5701</v>
      </c>
      <c r="D19" s="101"/>
      <c r="E19" s="101"/>
    </row>
    <row r="20" spans="1:5" ht="12">
      <c r="A20" s="137" t="s">
        <v>4248</v>
      </c>
      <c r="B20" s="92" t="s">
        <v>5702</v>
      </c>
      <c r="C20" s="101" t="s">
        <v>5703</v>
      </c>
      <c r="D20" s="101"/>
      <c r="E20" s="101"/>
    </row>
    <row r="21" spans="1:5" ht="15.75" customHeight="1">
      <c r="A21" s="137" t="s">
        <v>4251</v>
      </c>
      <c r="B21" s="92" t="s">
        <v>5704</v>
      </c>
      <c r="C21" s="200" t="s">
        <v>5705</v>
      </c>
      <c r="D21" s="101"/>
      <c r="E21" s="101"/>
    </row>
    <row r="22" spans="1:5" ht="15.75" customHeight="1">
      <c r="A22" s="137" t="s">
        <v>4254</v>
      </c>
      <c r="B22" s="92" t="s">
        <v>5706</v>
      </c>
      <c r="C22" s="101" t="s">
        <v>5707</v>
      </c>
      <c r="D22" s="101"/>
      <c r="E22" s="101"/>
    </row>
    <row r="23" spans="1:5" ht="15.75" customHeight="1">
      <c r="A23" s="137" t="s">
        <v>4257</v>
      </c>
      <c r="B23" s="92" t="s">
        <v>5708</v>
      </c>
      <c r="C23" s="101" t="s">
        <v>5709</v>
      </c>
      <c r="D23" s="101"/>
      <c r="E23" s="101"/>
    </row>
    <row r="24" spans="1:5" ht="15.75" customHeight="1">
      <c r="A24" s="137" t="s">
        <v>4260</v>
      </c>
      <c r="B24" s="92" t="s">
        <v>5710</v>
      </c>
      <c r="C24" s="101" t="s">
        <v>5711</v>
      </c>
      <c r="D24" s="101"/>
      <c r="E24" s="101"/>
    </row>
    <row r="25" spans="1:5" ht="15.75" customHeight="1">
      <c r="A25" s="137" t="s">
        <v>5348</v>
      </c>
      <c r="B25" s="92" t="s">
        <v>5712</v>
      </c>
      <c r="C25" s="101" t="s">
        <v>5713</v>
      </c>
      <c r="D25" s="101"/>
      <c r="E25" s="101"/>
    </row>
    <row r="26" spans="1:5" ht="15.75" customHeight="1">
      <c r="A26" s="137" t="s">
        <v>5350</v>
      </c>
      <c r="B26" s="92" t="s">
        <v>5714</v>
      </c>
      <c r="C26" s="101" t="s">
        <v>5715</v>
      </c>
      <c r="D26" s="101"/>
      <c r="E26" s="101"/>
    </row>
    <row r="27" spans="1:5" ht="15.75" customHeight="1">
      <c r="A27" s="590" t="s">
        <v>5352</v>
      </c>
      <c r="B27" s="599" t="s">
        <v>5716</v>
      </c>
      <c r="C27" s="101" t="s">
        <v>5717</v>
      </c>
      <c r="D27" s="576"/>
      <c r="E27" s="576"/>
    </row>
    <row r="28" spans="1:5" ht="15.75" customHeight="1">
      <c r="A28" s="662"/>
      <c r="B28" s="662"/>
      <c r="C28" s="101" t="s">
        <v>5718</v>
      </c>
      <c r="D28" s="662"/>
      <c r="E28" s="662"/>
    </row>
    <row r="29" spans="1:5" ht="15.75" customHeight="1">
      <c r="A29" s="590" t="s">
        <v>5719</v>
      </c>
      <c r="B29" s="599" t="s">
        <v>5720</v>
      </c>
      <c r="C29" s="101" t="s">
        <v>5721</v>
      </c>
      <c r="D29" s="576"/>
      <c r="E29" s="576"/>
    </row>
    <row r="30" spans="1:5" ht="15.75" customHeight="1">
      <c r="A30" s="661"/>
      <c r="B30" s="661"/>
      <c r="C30" s="101" t="s">
        <v>5722</v>
      </c>
      <c r="D30" s="661"/>
      <c r="E30" s="661"/>
    </row>
    <row r="31" spans="1:5" ht="15.75" customHeight="1">
      <c r="A31" s="661"/>
      <c r="B31" s="661"/>
      <c r="C31" s="101" t="s">
        <v>5723</v>
      </c>
      <c r="D31" s="661"/>
      <c r="E31" s="661"/>
    </row>
    <row r="32" spans="1:5" ht="15.75" customHeight="1">
      <c r="A32" s="662"/>
      <c r="B32" s="662"/>
      <c r="C32" s="101" t="s">
        <v>5724</v>
      </c>
      <c r="D32" s="662"/>
      <c r="E32" s="662"/>
    </row>
    <row r="33" spans="1:5" ht="15.75" customHeight="1">
      <c r="A33" s="590" t="s">
        <v>5356</v>
      </c>
      <c r="B33" s="599" t="s">
        <v>5725</v>
      </c>
      <c r="C33" s="101" t="s">
        <v>5726</v>
      </c>
      <c r="D33" s="576"/>
      <c r="E33" s="576"/>
    </row>
    <row r="34" spans="1:5" ht="15.75" customHeight="1">
      <c r="A34" s="661"/>
      <c r="B34" s="661"/>
      <c r="C34" s="101" t="s">
        <v>5727</v>
      </c>
      <c r="D34" s="661"/>
      <c r="E34" s="661"/>
    </row>
    <row r="35" spans="1:5" ht="15.75" customHeight="1">
      <c r="A35" s="662"/>
      <c r="B35" s="662"/>
      <c r="C35" s="101" t="s">
        <v>5728</v>
      </c>
      <c r="D35" s="662"/>
      <c r="E35" s="662"/>
    </row>
    <row r="36" spans="1:5" ht="15.75" customHeight="1">
      <c r="A36" s="137" t="s">
        <v>5729</v>
      </c>
      <c r="B36" s="92" t="s">
        <v>5730</v>
      </c>
      <c r="C36" s="101" t="s">
        <v>5731</v>
      </c>
      <c r="D36" s="101"/>
      <c r="E36" s="101"/>
    </row>
    <row r="37" spans="1:5" ht="15.75" customHeight="1">
      <c r="A37" s="137" t="s">
        <v>5360</v>
      </c>
      <c r="B37" s="92" t="s">
        <v>4189</v>
      </c>
      <c r="C37" s="101" t="s">
        <v>5732</v>
      </c>
      <c r="D37" s="101"/>
      <c r="E37" s="101"/>
    </row>
    <row r="38" spans="1:5" ht="15.75" customHeight="1">
      <c r="A38" s="137" t="s">
        <v>5362</v>
      </c>
      <c r="B38" s="91" t="s">
        <v>4195</v>
      </c>
      <c r="C38" s="141" t="s">
        <v>5733</v>
      </c>
      <c r="D38" s="101"/>
      <c r="E38" s="101"/>
    </row>
    <row r="39" spans="1:5" ht="15.75" customHeight="1">
      <c r="A39" s="590" t="s">
        <v>5734</v>
      </c>
      <c r="B39" s="600" t="s">
        <v>4198</v>
      </c>
      <c r="C39" s="101" t="s">
        <v>5735</v>
      </c>
      <c r="D39" s="576"/>
      <c r="E39" s="576"/>
    </row>
    <row r="40" spans="1:5" ht="15.75" customHeight="1">
      <c r="A40" s="662"/>
      <c r="B40" s="662"/>
      <c r="C40" s="101" t="s">
        <v>5736</v>
      </c>
      <c r="D40" s="662"/>
      <c r="E40" s="662"/>
    </row>
    <row r="41" spans="1:5" ht="15.75" customHeight="1">
      <c r="A41" s="137" t="s">
        <v>5737</v>
      </c>
      <c r="B41" s="91" t="s">
        <v>5738</v>
      </c>
      <c r="C41" s="141" t="s">
        <v>5234</v>
      </c>
      <c r="D41" s="101"/>
      <c r="E41" s="101"/>
    </row>
    <row r="42" spans="1:5" ht="15.75" customHeight="1">
      <c r="A42" s="89">
        <v>2</v>
      </c>
      <c r="B42" s="596" t="s">
        <v>5739</v>
      </c>
      <c r="C42" s="660"/>
      <c r="D42" s="89" t="s">
        <v>51</v>
      </c>
      <c r="E42" s="89" t="s">
        <v>52</v>
      </c>
    </row>
    <row r="43" spans="1:5" ht="15.75" customHeight="1">
      <c r="A43" s="201" t="s">
        <v>4264</v>
      </c>
      <c r="B43" s="92" t="s">
        <v>3</v>
      </c>
      <c r="C43" s="101" t="s">
        <v>5372</v>
      </c>
      <c r="D43" s="94"/>
      <c r="E43" s="94"/>
    </row>
    <row r="44" spans="1:5" ht="15.75" customHeight="1">
      <c r="A44" s="137" t="s">
        <v>4265</v>
      </c>
      <c r="B44" s="92" t="s">
        <v>4209</v>
      </c>
      <c r="C44" s="101" t="s">
        <v>4210</v>
      </c>
      <c r="D44" s="94"/>
      <c r="E44" s="94"/>
    </row>
    <row r="45" spans="1:5" ht="15.75" customHeight="1">
      <c r="A45" s="137" t="s">
        <v>4266</v>
      </c>
      <c r="B45" s="92" t="s">
        <v>4211</v>
      </c>
      <c r="C45" s="101" t="s">
        <v>4210</v>
      </c>
      <c r="D45" s="94"/>
      <c r="E45" s="94"/>
    </row>
    <row r="46" spans="1:5" ht="15.75" customHeight="1">
      <c r="A46" s="201" t="s">
        <v>4269</v>
      </c>
      <c r="B46" s="94" t="s">
        <v>5276</v>
      </c>
      <c r="C46" s="94" t="s">
        <v>5679</v>
      </c>
      <c r="D46" s="94"/>
      <c r="E46" s="94"/>
    </row>
    <row r="47" spans="1:5" ht="15.75" customHeight="1">
      <c r="A47" s="137" t="s">
        <v>4272</v>
      </c>
      <c r="B47" s="92" t="s">
        <v>5680</v>
      </c>
      <c r="C47" s="101" t="s">
        <v>5681</v>
      </c>
      <c r="D47" s="94"/>
      <c r="E47" s="94"/>
    </row>
    <row r="48" spans="1:5" ht="15.75" customHeight="1">
      <c r="A48" s="137" t="s">
        <v>4275</v>
      </c>
      <c r="B48" s="92" t="s">
        <v>5682</v>
      </c>
      <c r="C48" s="101" t="s">
        <v>5683</v>
      </c>
      <c r="D48" s="94"/>
      <c r="E48" s="94"/>
    </row>
    <row r="49" spans="1:5" ht="15.75" customHeight="1">
      <c r="A49" s="201" t="s">
        <v>4278</v>
      </c>
      <c r="B49" s="92" t="s">
        <v>5684</v>
      </c>
      <c r="C49" s="101" t="s">
        <v>5685</v>
      </c>
      <c r="D49" s="94"/>
      <c r="E49" s="94"/>
    </row>
    <row r="50" spans="1:5" ht="15.75" customHeight="1">
      <c r="A50" s="137" t="s">
        <v>4281</v>
      </c>
      <c r="B50" s="92" t="s">
        <v>5686</v>
      </c>
      <c r="C50" s="101" t="s">
        <v>5687</v>
      </c>
      <c r="D50" s="94"/>
      <c r="E50" s="94"/>
    </row>
    <row r="51" spans="1:5" ht="15.75" customHeight="1">
      <c r="A51" s="137" t="s">
        <v>4284</v>
      </c>
      <c r="B51" s="92" t="s">
        <v>5688</v>
      </c>
      <c r="C51" s="101" t="s">
        <v>5689</v>
      </c>
      <c r="D51" s="94"/>
      <c r="E51" s="94"/>
    </row>
    <row r="52" spans="1:5" ht="15.75" customHeight="1">
      <c r="A52" s="201" t="s">
        <v>4287</v>
      </c>
      <c r="B52" s="92" t="s">
        <v>5690</v>
      </c>
      <c r="C52" s="101" t="s">
        <v>5691</v>
      </c>
      <c r="D52" s="94"/>
      <c r="E52" s="94"/>
    </row>
    <row r="53" spans="1:5" ht="15.75" customHeight="1">
      <c r="A53" s="137" t="s">
        <v>5364</v>
      </c>
      <c r="B53" s="92" t="s">
        <v>5692</v>
      </c>
      <c r="C53" s="101" t="s">
        <v>5693</v>
      </c>
      <c r="D53" s="94"/>
      <c r="E53" s="94"/>
    </row>
    <row r="54" spans="1:5" ht="15.75" customHeight="1">
      <c r="A54" s="137" t="s">
        <v>5365</v>
      </c>
      <c r="B54" s="92" t="s">
        <v>5694</v>
      </c>
      <c r="C54" s="101" t="s">
        <v>5695</v>
      </c>
      <c r="D54" s="94"/>
      <c r="E54" s="94"/>
    </row>
    <row r="55" spans="1:5" ht="15.75" customHeight="1">
      <c r="A55" s="137" t="s">
        <v>5366</v>
      </c>
      <c r="B55" s="92" t="s">
        <v>5696</v>
      </c>
      <c r="C55" s="101" t="s">
        <v>5697</v>
      </c>
      <c r="D55" s="94"/>
      <c r="E55" s="94"/>
    </row>
    <row r="56" spans="1:5" ht="15.75" customHeight="1">
      <c r="A56" s="201" t="s">
        <v>5443</v>
      </c>
      <c r="B56" s="92" t="s">
        <v>5740</v>
      </c>
      <c r="C56" s="101" t="s">
        <v>5741</v>
      </c>
      <c r="D56" s="94"/>
      <c r="E56" s="94"/>
    </row>
    <row r="57" spans="1:5" ht="15.75" customHeight="1">
      <c r="A57" s="137" t="s">
        <v>5445</v>
      </c>
      <c r="B57" s="92" t="s">
        <v>5700</v>
      </c>
      <c r="C57" s="101" t="s">
        <v>5701</v>
      </c>
      <c r="D57" s="94"/>
      <c r="E57" s="94"/>
    </row>
    <row r="58" spans="1:5" ht="15.75" customHeight="1">
      <c r="A58" s="137" t="s">
        <v>5447</v>
      </c>
      <c r="B58" s="92" t="s">
        <v>5742</v>
      </c>
      <c r="C58" s="101" t="s">
        <v>5743</v>
      </c>
      <c r="D58" s="94"/>
      <c r="E58" s="94"/>
    </row>
    <row r="59" spans="1:5" ht="27" customHeight="1">
      <c r="A59" s="137" t="s">
        <v>5510</v>
      </c>
      <c r="B59" s="92" t="s">
        <v>5704</v>
      </c>
      <c r="C59" s="200" t="s">
        <v>5705</v>
      </c>
      <c r="D59" s="94"/>
      <c r="E59" s="94"/>
    </row>
    <row r="60" spans="1:5" ht="15.75" customHeight="1">
      <c r="A60" s="201" t="s">
        <v>5512</v>
      </c>
      <c r="B60" s="92" t="s">
        <v>5706</v>
      </c>
      <c r="C60" s="101" t="s">
        <v>5744</v>
      </c>
      <c r="D60" s="94"/>
      <c r="E60" s="94"/>
    </row>
    <row r="61" spans="1:5" ht="15.75" customHeight="1">
      <c r="A61" s="137" t="s">
        <v>5450</v>
      </c>
      <c r="B61" s="92" t="s">
        <v>5708</v>
      </c>
      <c r="C61" s="101" t="s">
        <v>5745</v>
      </c>
      <c r="D61" s="94"/>
      <c r="E61" s="94"/>
    </row>
    <row r="62" spans="1:5" ht="15.75" customHeight="1">
      <c r="A62" s="201" t="s">
        <v>5515</v>
      </c>
      <c r="B62" s="92" t="s">
        <v>5710</v>
      </c>
      <c r="C62" s="101" t="s">
        <v>5711</v>
      </c>
      <c r="D62" s="94"/>
      <c r="E62" s="94"/>
    </row>
    <row r="63" spans="1:5" ht="15.75" customHeight="1">
      <c r="A63" s="137" t="s">
        <v>5517</v>
      </c>
      <c r="B63" s="92" t="s">
        <v>5712</v>
      </c>
      <c r="C63" s="101" t="s">
        <v>5713</v>
      </c>
      <c r="D63" s="94"/>
      <c r="E63" s="94"/>
    </row>
    <row r="64" spans="1:5" ht="15.75" customHeight="1">
      <c r="A64" s="201" t="s">
        <v>5519</v>
      </c>
      <c r="B64" s="92" t="s">
        <v>5714</v>
      </c>
      <c r="C64" s="101" t="s">
        <v>5715</v>
      </c>
      <c r="D64" s="94"/>
      <c r="E64" s="94"/>
    </row>
    <row r="65" spans="1:5" ht="15.75" customHeight="1">
      <c r="A65" s="590" t="s">
        <v>5746</v>
      </c>
      <c r="B65" s="599" t="s">
        <v>5716</v>
      </c>
      <c r="C65" s="101" t="s">
        <v>5717</v>
      </c>
      <c r="D65" s="94"/>
      <c r="E65" s="94"/>
    </row>
    <row r="66" spans="1:5" ht="15.75" customHeight="1">
      <c r="A66" s="662"/>
      <c r="B66" s="662"/>
      <c r="C66" s="101" t="s">
        <v>5718</v>
      </c>
      <c r="D66" s="94"/>
      <c r="E66" s="94"/>
    </row>
    <row r="67" spans="1:5" ht="15.75" customHeight="1">
      <c r="A67" s="590" t="s">
        <v>5616</v>
      </c>
      <c r="B67" s="599" t="s">
        <v>5720</v>
      </c>
      <c r="C67" s="101" t="s">
        <v>5721</v>
      </c>
      <c r="D67" s="94"/>
      <c r="E67" s="94"/>
    </row>
    <row r="68" spans="1:5" ht="15.75" customHeight="1">
      <c r="A68" s="661"/>
      <c r="B68" s="661"/>
      <c r="C68" s="101" t="s">
        <v>5722</v>
      </c>
      <c r="D68" s="94"/>
      <c r="E68" s="94"/>
    </row>
    <row r="69" spans="1:5" ht="15.75" customHeight="1">
      <c r="A69" s="661"/>
      <c r="B69" s="661"/>
      <c r="C69" s="101" t="s">
        <v>5723</v>
      </c>
      <c r="D69" s="94"/>
      <c r="E69" s="94"/>
    </row>
    <row r="70" spans="1:5" ht="15.75" customHeight="1">
      <c r="A70" s="662"/>
      <c r="B70" s="662"/>
      <c r="C70" s="101" t="s">
        <v>5724</v>
      </c>
      <c r="D70" s="94"/>
      <c r="E70" s="94"/>
    </row>
    <row r="71" spans="1:5" ht="15.75" customHeight="1">
      <c r="A71" s="590" t="s">
        <v>5617</v>
      </c>
      <c r="B71" s="600" t="s">
        <v>5725</v>
      </c>
      <c r="C71" s="141" t="s">
        <v>5726</v>
      </c>
      <c r="D71" s="94"/>
      <c r="E71" s="94"/>
    </row>
    <row r="72" spans="1:5" ht="15.75" customHeight="1">
      <c r="A72" s="661"/>
      <c r="B72" s="661"/>
      <c r="C72" s="141" t="s">
        <v>5727</v>
      </c>
      <c r="D72" s="94"/>
      <c r="E72" s="94"/>
    </row>
    <row r="73" spans="1:5" ht="15.75" customHeight="1">
      <c r="A73" s="661"/>
      <c r="B73" s="661"/>
      <c r="C73" s="141" t="s">
        <v>5747</v>
      </c>
      <c r="D73" s="94"/>
      <c r="E73" s="94"/>
    </row>
    <row r="74" spans="1:5" ht="15.75" customHeight="1">
      <c r="A74" s="661"/>
      <c r="B74" s="661"/>
      <c r="C74" s="141" t="s">
        <v>5748</v>
      </c>
      <c r="D74" s="94"/>
      <c r="E74" s="94"/>
    </row>
    <row r="75" spans="1:5" ht="15.75" customHeight="1">
      <c r="A75" s="661"/>
      <c r="B75" s="661"/>
      <c r="C75" s="141" t="s">
        <v>5749</v>
      </c>
      <c r="D75" s="94"/>
      <c r="E75" s="94"/>
    </row>
    <row r="76" spans="1:5" ht="15.75" customHeight="1">
      <c r="A76" s="661"/>
      <c r="B76" s="661"/>
      <c r="C76" s="141" t="s">
        <v>5750</v>
      </c>
      <c r="D76" s="94"/>
      <c r="E76" s="94"/>
    </row>
    <row r="77" spans="1:5" ht="15.75" customHeight="1">
      <c r="A77" s="662"/>
      <c r="B77" s="662"/>
      <c r="C77" s="141" t="s">
        <v>5728</v>
      </c>
      <c r="D77" s="94"/>
      <c r="E77" s="94"/>
    </row>
    <row r="78" spans="1:5" ht="15.75" customHeight="1">
      <c r="A78" s="137" t="s">
        <v>5751</v>
      </c>
      <c r="B78" s="91" t="s">
        <v>5730</v>
      </c>
      <c r="C78" s="141" t="s">
        <v>5731</v>
      </c>
      <c r="D78" s="94"/>
      <c r="E78" s="94"/>
    </row>
    <row r="79" spans="1:5" ht="15.75" customHeight="1">
      <c r="A79" s="137" t="s">
        <v>5752</v>
      </c>
      <c r="B79" s="91" t="s">
        <v>4189</v>
      </c>
      <c r="C79" s="101" t="s">
        <v>5732</v>
      </c>
      <c r="D79" s="94"/>
      <c r="E79" s="94"/>
    </row>
    <row r="80" spans="1:5" ht="15.75" customHeight="1">
      <c r="A80" s="137" t="s">
        <v>5753</v>
      </c>
      <c r="B80" s="91" t="s">
        <v>4195</v>
      </c>
      <c r="C80" s="141" t="s">
        <v>5733</v>
      </c>
      <c r="D80" s="94"/>
      <c r="E80" s="94"/>
    </row>
    <row r="81" spans="1:5" ht="15.75" customHeight="1">
      <c r="A81" s="590" t="s">
        <v>5754</v>
      </c>
      <c r="B81" s="600" t="s">
        <v>4198</v>
      </c>
      <c r="C81" s="101" t="s">
        <v>5735</v>
      </c>
      <c r="D81" s="94"/>
      <c r="E81" s="94"/>
    </row>
    <row r="82" spans="1:5" ht="15.75" customHeight="1">
      <c r="A82" s="662"/>
      <c r="B82" s="662"/>
      <c r="C82" s="101" t="s">
        <v>5736</v>
      </c>
      <c r="D82" s="94"/>
      <c r="E82" s="94"/>
    </row>
    <row r="83" spans="1:5" ht="15.75" customHeight="1">
      <c r="A83" s="137" t="s">
        <v>5755</v>
      </c>
      <c r="B83" s="91" t="s">
        <v>4261</v>
      </c>
      <c r="C83" s="141" t="s">
        <v>5234</v>
      </c>
      <c r="D83" s="94"/>
      <c r="E83" s="94"/>
    </row>
    <row r="84" spans="1:5" ht="15.75" customHeight="1">
      <c r="A84" s="89">
        <v>3</v>
      </c>
      <c r="B84" s="596" t="s">
        <v>5756</v>
      </c>
      <c r="C84" s="660"/>
      <c r="D84" s="89" t="s">
        <v>51</v>
      </c>
      <c r="E84" s="89" t="s">
        <v>52</v>
      </c>
    </row>
    <row r="85" spans="1:5" ht="15.75" customHeight="1">
      <c r="A85" s="137" t="s">
        <v>4386</v>
      </c>
      <c r="B85" s="92" t="s">
        <v>3</v>
      </c>
      <c r="C85" s="101" t="s">
        <v>5372</v>
      </c>
      <c r="D85" s="94"/>
      <c r="E85" s="94"/>
    </row>
    <row r="86" spans="1:5" ht="15.75" customHeight="1">
      <c r="A86" s="137" t="s">
        <v>4388</v>
      </c>
      <c r="B86" s="92" t="s">
        <v>4209</v>
      </c>
      <c r="C86" s="101" t="s">
        <v>4210</v>
      </c>
      <c r="D86" s="94"/>
      <c r="E86" s="94"/>
    </row>
    <row r="87" spans="1:5" ht="15.75" customHeight="1">
      <c r="A87" s="137" t="s">
        <v>4389</v>
      </c>
      <c r="B87" s="92" t="s">
        <v>4211</v>
      </c>
      <c r="C87" s="101" t="s">
        <v>4210</v>
      </c>
      <c r="D87" s="94"/>
      <c r="E87" s="94"/>
    </row>
    <row r="88" spans="1:5" ht="15.75" customHeight="1">
      <c r="A88" s="137" t="s">
        <v>4390</v>
      </c>
      <c r="B88" s="94" t="s">
        <v>5276</v>
      </c>
      <c r="C88" s="94" t="s">
        <v>5679</v>
      </c>
      <c r="D88" s="94"/>
      <c r="E88" s="94"/>
    </row>
    <row r="89" spans="1:5" ht="15.75" customHeight="1">
      <c r="A89" s="137" t="s">
        <v>4393</v>
      </c>
      <c r="B89" s="92" t="s">
        <v>5680</v>
      </c>
      <c r="C89" s="101" t="s">
        <v>5681</v>
      </c>
      <c r="D89" s="94"/>
      <c r="E89" s="94"/>
    </row>
    <row r="90" spans="1:5" ht="15.75" customHeight="1">
      <c r="A90" s="137" t="s">
        <v>4395</v>
      </c>
      <c r="B90" s="92" t="s">
        <v>5682</v>
      </c>
      <c r="C90" s="101" t="s">
        <v>5757</v>
      </c>
      <c r="D90" s="94"/>
      <c r="E90" s="94"/>
    </row>
    <row r="91" spans="1:5" ht="15.75" customHeight="1">
      <c r="A91" s="137" t="s">
        <v>4397</v>
      </c>
      <c r="B91" s="92" t="s">
        <v>5684</v>
      </c>
      <c r="C91" s="101" t="s">
        <v>5685</v>
      </c>
      <c r="D91" s="94"/>
      <c r="E91" s="94"/>
    </row>
    <row r="92" spans="1:5" ht="15.75" customHeight="1">
      <c r="A92" s="137" t="s">
        <v>4399</v>
      </c>
      <c r="B92" s="92" t="s">
        <v>5686</v>
      </c>
      <c r="C92" s="101" t="s">
        <v>5758</v>
      </c>
      <c r="D92" s="94"/>
      <c r="E92" s="94"/>
    </row>
    <row r="93" spans="1:5" ht="15.75" customHeight="1">
      <c r="A93" s="137" t="s">
        <v>4401</v>
      </c>
      <c r="B93" s="92" t="s">
        <v>5688</v>
      </c>
      <c r="C93" s="101" t="s">
        <v>5689</v>
      </c>
      <c r="D93" s="94"/>
      <c r="E93" s="94"/>
    </row>
    <row r="94" spans="1:5" ht="15.75" customHeight="1">
      <c r="A94" s="137" t="s">
        <v>4403</v>
      </c>
      <c r="B94" s="92" t="s">
        <v>5690</v>
      </c>
      <c r="C94" s="101" t="s">
        <v>5759</v>
      </c>
      <c r="D94" s="94"/>
      <c r="E94" s="94"/>
    </row>
    <row r="95" spans="1:5" ht="15.75" customHeight="1">
      <c r="A95" s="137" t="s">
        <v>4405</v>
      </c>
      <c r="B95" s="92" t="s">
        <v>5692</v>
      </c>
      <c r="C95" s="101" t="s">
        <v>5760</v>
      </c>
      <c r="D95" s="94"/>
      <c r="E95" s="94"/>
    </row>
    <row r="96" spans="1:5" ht="15.75" customHeight="1">
      <c r="A96" s="137" t="s">
        <v>4407</v>
      </c>
      <c r="B96" s="92" t="s">
        <v>5694</v>
      </c>
      <c r="C96" s="101" t="s">
        <v>5695</v>
      </c>
      <c r="D96" s="94"/>
      <c r="E96" s="94"/>
    </row>
    <row r="97" spans="1:5" ht="15.75" customHeight="1">
      <c r="A97" s="137" t="s">
        <v>4409</v>
      </c>
      <c r="B97" s="92" t="s">
        <v>5696</v>
      </c>
      <c r="C97" s="101" t="s">
        <v>5697</v>
      </c>
      <c r="D97" s="94"/>
      <c r="E97" s="94"/>
    </row>
    <row r="98" spans="1:5" ht="15.75" customHeight="1">
      <c r="A98" s="137" t="s">
        <v>4411</v>
      </c>
      <c r="B98" s="92" t="s">
        <v>5700</v>
      </c>
      <c r="C98" s="101" t="s">
        <v>5701</v>
      </c>
      <c r="D98" s="94"/>
      <c r="E98" s="94"/>
    </row>
    <row r="99" spans="1:5" ht="15.75" customHeight="1">
      <c r="A99" s="137" t="s">
        <v>4413</v>
      </c>
      <c r="B99" s="92" t="s">
        <v>5704</v>
      </c>
      <c r="C99" s="200" t="s">
        <v>5705</v>
      </c>
      <c r="D99" s="94"/>
      <c r="E99" s="94"/>
    </row>
    <row r="100" spans="1:5" ht="15.75" customHeight="1">
      <c r="A100" s="137" t="s">
        <v>4415</v>
      </c>
      <c r="B100" s="92" t="s">
        <v>5706</v>
      </c>
      <c r="C100" s="101" t="s">
        <v>5761</v>
      </c>
      <c r="D100" s="94"/>
      <c r="E100" s="94"/>
    </row>
    <row r="101" spans="1:5" ht="15.75" customHeight="1">
      <c r="A101" s="137" t="s">
        <v>4417</v>
      </c>
      <c r="B101" s="92" t="s">
        <v>5708</v>
      </c>
      <c r="C101" s="101" t="s">
        <v>5762</v>
      </c>
      <c r="D101" s="94"/>
      <c r="E101" s="94"/>
    </row>
    <row r="102" spans="1:5" ht="15.75" customHeight="1">
      <c r="A102" s="137" t="s">
        <v>4419</v>
      </c>
      <c r="B102" s="92" t="s">
        <v>5710</v>
      </c>
      <c r="C102" s="101" t="s">
        <v>5763</v>
      </c>
      <c r="D102" s="94"/>
      <c r="E102" s="94"/>
    </row>
    <row r="103" spans="1:5" ht="15.75" customHeight="1">
      <c r="A103" s="137" t="s">
        <v>4421</v>
      </c>
      <c r="B103" s="92" t="s">
        <v>5712</v>
      </c>
      <c r="C103" s="101" t="s">
        <v>5764</v>
      </c>
      <c r="D103" s="94"/>
      <c r="E103" s="94"/>
    </row>
    <row r="104" spans="1:5" ht="15.75" customHeight="1">
      <c r="A104" s="137" t="s">
        <v>4423</v>
      </c>
      <c r="B104" s="92" t="s">
        <v>5714</v>
      </c>
      <c r="C104" s="101" t="s">
        <v>5715</v>
      </c>
      <c r="D104" s="94"/>
      <c r="E104" s="94"/>
    </row>
    <row r="105" spans="1:5" ht="15.75" customHeight="1">
      <c r="A105" s="137" t="s">
        <v>4425</v>
      </c>
      <c r="B105" s="92" t="s">
        <v>5716</v>
      </c>
      <c r="C105" s="101" t="s">
        <v>5718</v>
      </c>
      <c r="D105" s="94"/>
      <c r="E105" s="94"/>
    </row>
    <row r="106" spans="1:5" ht="15.75" customHeight="1">
      <c r="A106" s="590" t="s">
        <v>5765</v>
      </c>
      <c r="B106" s="599" t="s">
        <v>5720</v>
      </c>
      <c r="C106" s="101" t="s">
        <v>5721</v>
      </c>
      <c r="D106" s="94"/>
      <c r="E106" s="94"/>
    </row>
    <row r="107" spans="1:5" ht="15.75" customHeight="1">
      <c r="A107" s="661"/>
      <c r="B107" s="661"/>
      <c r="C107" s="101" t="s">
        <v>5722</v>
      </c>
      <c r="D107" s="94"/>
      <c r="E107" s="94"/>
    </row>
    <row r="108" spans="1:5" ht="15.75" customHeight="1">
      <c r="A108" s="661"/>
      <c r="B108" s="661"/>
      <c r="C108" s="101" t="s">
        <v>5723</v>
      </c>
      <c r="D108" s="94"/>
      <c r="E108" s="94"/>
    </row>
    <row r="109" spans="1:5" ht="15.75" customHeight="1">
      <c r="A109" s="662"/>
      <c r="B109" s="662"/>
      <c r="C109" s="101" t="s">
        <v>5724</v>
      </c>
      <c r="D109" s="94"/>
      <c r="E109" s="94"/>
    </row>
    <row r="110" spans="1:5" ht="15.75" customHeight="1">
      <c r="A110" s="590" t="s">
        <v>4428</v>
      </c>
      <c r="B110" s="600" t="s">
        <v>5725</v>
      </c>
      <c r="C110" s="141" t="s">
        <v>5726</v>
      </c>
      <c r="D110" s="94"/>
      <c r="E110" s="94"/>
    </row>
    <row r="111" spans="1:5" ht="15.75" customHeight="1">
      <c r="A111" s="661"/>
      <c r="B111" s="661"/>
      <c r="C111" s="141" t="s">
        <v>5727</v>
      </c>
      <c r="D111" s="94"/>
      <c r="E111" s="94"/>
    </row>
    <row r="112" spans="1:5" ht="15.75" customHeight="1">
      <c r="A112" s="661"/>
      <c r="B112" s="661"/>
      <c r="C112" s="141" t="s">
        <v>5766</v>
      </c>
      <c r="D112" s="94"/>
      <c r="E112" s="94"/>
    </row>
    <row r="113" spans="1:5" ht="15.75" customHeight="1">
      <c r="A113" s="661"/>
      <c r="B113" s="661"/>
      <c r="C113" s="141" t="s">
        <v>5750</v>
      </c>
      <c r="D113" s="94"/>
      <c r="E113" s="94"/>
    </row>
    <row r="114" spans="1:5" ht="15.75" customHeight="1">
      <c r="A114" s="661"/>
      <c r="B114" s="661"/>
      <c r="C114" s="141" t="s">
        <v>5767</v>
      </c>
      <c r="D114" s="94"/>
      <c r="E114" s="94"/>
    </row>
    <row r="115" spans="1:5" ht="15.75" customHeight="1">
      <c r="A115" s="662"/>
      <c r="B115" s="662"/>
      <c r="C115" s="141" t="s">
        <v>5728</v>
      </c>
      <c r="D115" s="94"/>
      <c r="E115" s="94"/>
    </row>
    <row r="116" spans="1:5" ht="15.75" customHeight="1">
      <c r="A116" s="137" t="s">
        <v>5768</v>
      </c>
      <c r="B116" s="91" t="s">
        <v>5730</v>
      </c>
      <c r="C116" s="141" t="s">
        <v>5731</v>
      </c>
      <c r="D116" s="94"/>
      <c r="E116" s="94"/>
    </row>
    <row r="117" spans="1:5" ht="15.75" customHeight="1">
      <c r="A117" s="137" t="s">
        <v>4430</v>
      </c>
      <c r="B117" s="91" t="s">
        <v>4189</v>
      </c>
      <c r="C117" s="101" t="s">
        <v>5732</v>
      </c>
      <c r="D117" s="94"/>
      <c r="E117" s="94"/>
    </row>
    <row r="118" spans="1:5" ht="15.75" customHeight="1">
      <c r="A118" s="137" t="s">
        <v>4431</v>
      </c>
      <c r="B118" s="91" t="s">
        <v>4195</v>
      </c>
      <c r="C118" s="141" t="s">
        <v>5733</v>
      </c>
      <c r="D118" s="94"/>
      <c r="E118" s="94"/>
    </row>
    <row r="119" spans="1:5" ht="15.75" customHeight="1">
      <c r="A119" s="590" t="s">
        <v>5769</v>
      </c>
      <c r="B119" s="600" t="s">
        <v>4198</v>
      </c>
      <c r="C119" s="101" t="s">
        <v>5735</v>
      </c>
      <c r="D119" s="94"/>
      <c r="E119" s="94"/>
    </row>
    <row r="120" spans="1:5" ht="15.75" customHeight="1">
      <c r="A120" s="662"/>
      <c r="B120" s="662"/>
      <c r="C120" s="101" t="s">
        <v>5736</v>
      </c>
      <c r="D120" s="94"/>
      <c r="E120" s="94"/>
    </row>
    <row r="121" spans="1:5" ht="15.75" customHeight="1">
      <c r="A121" s="137" t="s">
        <v>5770</v>
      </c>
      <c r="B121" s="91" t="s">
        <v>4261</v>
      </c>
      <c r="C121" s="141" t="s">
        <v>5234</v>
      </c>
      <c r="D121" s="94"/>
      <c r="E121" s="94"/>
    </row>
    <row r="122" spans="1:5" ht="15.75" customHeight="1">
      <c r="A122" s="89">
        <v>4</v>
      </c>
      <c r="B122" s="596" t="s">
        <v>5771</v>
      </c>
      <c r="C122" s="660"/>
      <c r="D122" s="89" t="s">
        <v>51</v>
      </c>
      <c r="E122" s="89" t="s">
        <v>52</v>
      </c>
    </row>
    <row r="123" spans="1:5" ht="15.75" customHeight="1">
      <c r="A123" s="137" t="s">
        <v>4446</v>
      </c>
      <c r="B123" s="92" t="s">
        <v>3</v>
      </c>
      <c r="C123" s="101" t="s">
        <v>5372</v>
      </c>
      <c r="D123" s="94"/>
      <c r="E123" s="94"/>
    </row>
    <row r="124" spans="1:5" ht="15.75" customHeight="1">
      <c r="A124" s="137" t="s">
        <v>4447</v>
      </c>
      <c r="B124" s="92" t="s">
        <v>4209</v>
      </c>
      <c r="C124" s="101" t="s">
        <v>4210</v>
      </c>
      <c r="D124" s="94"/>
      <c r="E124" s="94"/>
    </row>
    <row r="125" spans="1:5" ht="15.75" customHeight="1">
      <c r="A125" s="137" t="s">
        <v>4448</v>
      </c>
      <c r="B125" s="92" t="s">
        <v>4211</v>
      </c>
      <c r="C125" s="101" t="s">
        <v>4210</v>
      </c>
      <c r="D125" s="94"/>
      <c r="E125" s="94"/>
    </row>
    <row r="126" spans="1:5" ht="15.75" customHeight="1">
      <c r="A126" s="137" t="s">
        <v>4449</v>
      </c>
      <c r="B126" s="94" t="s">
        <v>5276</v>
      </c>
      <c r="C126" s="94" t="s">
        <v>5772</v>
      </c>
      <c r="D126" s="94"/>
      <c r="E126" s="94"/>
    </row>
    <row r="127" spans="1:5" ht="15.75" customHeight="1">
      <c r="A127" s="137" t="s">
        <v>4450</v>
      </c>
      <c r="B127" s="92" t="s">
        <v>5680</v>
      </c>
      <c r="C127" s="101" t="s">
        <v>5681</v>
      </c>
      <c r="D127" s="94"/>
      <c r="E127" s="94"/>
    </row>
    <row r="128" spans="1:5" ht="15.75" customHeight="1">
      <c r="A128" s="137" t="s">
        <v>4451</v>
      </c>
      <c r="B128" s="92" t="s">
        <v>5682</v>
      </c>
      <c r="C128" s="101" t="s">
        <v>5773</v>
      </c>
      <c r="D128" s="94"/>
      <c r="E128" s="94"/>
    </row>
    <row r="129" spans="1:5" ht="15.75" customHeight="1">
      <c r="A129" s="137" t="s">
        <v>4452</v>
      </c>
      <c r="B129" s="92" t="s">
        <v>5774</v>
      </c>
      <c r="C129" s="101" t="s">
        <v>5775</v>
      </c>
      <c r="D129" s="94"/>
      <c r="E129" s="94"/>
    </row>
    <row r="130" spans="1:5" ht="15.75" customHeight="1">
      <c r="A130" s="137" t="s">
        <v>4453</v>
      </c>
      <c r="B130" s="92" t="s">
        <v>5684</v>
      </c>
      <c r="C130" s="101" t="s">
        <v>5685</v>
      </c>
      <c r="D130" s="94"/>
      <c r="E130" s="94"/>
    </row>
    <row r="131" spans="1:5" ht="15.75" customHeight="1">
      <c r="A131" s="137" t="s">
        <v>4454</v>
      </c>
      <c r="B131" s="92" t="s">
        <v>5686</v>
      </c>
      <c r="C131" s="101" t="s">
        <v>5776</v>
      </c>
      <c r="D131" s="94"/>
      <c r="E131" s="94"/>
    </row>
    <row r="132" spans="1:5" ht="15.75" customHeight="1">
      <c r="A132" s="137" t="s">
        <v>4350</v>
      </c>
      <c r="B132" s="92" t="s">
        <v>5688</v>
      </c>
      <c r="C132" s="101" t="s">
        <v>5689</v>
      </c>
      <c r="D132" s="94"/>
      <c r="E132" s="94"/>
    </row>
    <row r="133" spans="1:5" ht="15.75" customHeight="1">
      <c r="A133" s="137" t="s">
        <v>4352</v>
      </c>
      <c r="B133" s="92" t="s">
        <v>5690</v>
      </c>
      <c r="C133" s="101" t="s">
        <v>5777</v>
      </c>
      <c r="D133" s="94"/>
      <c r="E133" s="94"/>
    </row>
    <row r="134" spans="1:5" ht="15.75" customHeight="1">
      <c r="A134" s="137" t="s">
        <v>4354</v>
      </c>
      <c r="B134" s="92" t="s">
        <v>5692</v>
      </c>
      <c r="C134" s="101" t="s">
        <v>5778</v>
      </c>
      <c r="D134" s="94"/>
      <c r="E134" s="94"/>
    </row>
    <row r="135" spans="1:5" ht="15.75" customHeight="1">
      <c r="A135" s="137" t="s">
        <v>4356</v>
      </c>
      <c r="B135" s="92" t="s">
        <v>5694</v>
      </c>
      <c r="C135" s="101" t="s">
        <v>5695</v>
      </c>
      <c r="D135" s="94"/>
      <c r="E135" s="94"/>
    </row>
    <row r="136" spans="1:5" ht="15.75" customHeight="1">
      <c r="A136" s="137" t="s">
        <v>4358</v>
      </c>
      <c r="B136" s="92" t="s">
        <v>5696</v>
      </c>
      <c r="C136" s="101" t="s">
        <v>5779</v>
      </c>
      <c r="D136" s="94"/>
      <c r="E136" s="94"/>
    </row>
    <row r="137" spans="1:5" ht="15.75" customHeight="1">
      <c r="A137" s="137" t="s">
        <v>4360</v>
      </c>
      <c r="B137" s="92" t="s">
        <v>5700</v>
      </c>
      <c r="C137" s="101" t="s">
        <v>5701</v>
      </c>
      <c r="D137" s="94"/>
      <c r="E137" s="94"/>
    </row>
    <row r="138" spans="1:5" ht="15.75" customHeight="1">
      <c r="A138" s="137" t="s">
        <v>4459</v>
      </c>
      <c r="B138" s="92" t="s">
        <v>5704</v>
      </c>
      <c r="C138" s="200" t="s">
        <v>5705</v>
      </c>
      <c r="D138" s="94"/>
      <c r="E138" s="94"/>
    </row>
    <row r="139" spans="1:5" ht="15.75" customHeight="1">
      <c r="A139" s="137" t="s">
        <v>4460</v>
      </c>
      <c r="B139" s="92" t="s">
        <v>5706</v>
      </c>
      <c r="C139" s="101" t="s">
        <v>5761</v>
      </c>
      <c r="D139" s="94"/>
      <c r="E139" s="94"/>
    </row>
    <row r="140" spans="1:5" ht="15.75" customHeight="1">
      <c r="A140" s="137" t="s">
        <v>4462</v>
      </c>
      <c r="B140" s="92" t="s">
        <v>5708</v>
      </c>
      <c r="C140" s="101" t="s">
        <v>5762</v>
      </c>
      <c r="D140" s="94"/>
      <c r="E140" s="94"/>
    </row>
    <row r="141" spans="1:5" ht="15.75" customHeight="1">
      <c r="A141" s="137" t="s">
        <v>4464</v>
      </c>
      <c r="B141" s="92" t="s">
        <v>5710</v>
      </c>
      <c r="C141" s="101" t="s">
        <v>5780</v>
      </c>
      <c r="D141" s="94"/>
      <c r="E141" s="94"/>
    </row>
    <row r="142" spans="1:5" ht="15.75" customHeight="1">
      <c r="A142" s="137" t="s">
        <v>4466</v>
      </c>
      <c r="B142" s="92" t="s">
        <v>5712</v>
      </c>
      <c r="C142" s="101" t="s">
        <v>5764</v>
      </c>
      <c r="D142" s="94"/>
      <c r="E142" s="94"/>
    </row>
    <row r="143" spans="1:5" ht="15.75" customHeight="1">
      <c r="A143" s="137" t="s">
        <v>5781</v>
      </c>
      <c r="B143" s="92" t="s">
        <v>5714</v>
      </c>
      <c r="C143" s="101" t="s">
        <v>5715</v>
      </c>
      <c r="D143" s="94"/>
      <c r="E143" s="94"/>
    </row>
    <row r="144" spans="1:5" ht="15.75" customHeight="1">
      <c r="A144" s="137" t="s">
        <v>5782</v>
      </c>
      <c r="B144" s="92" t="s">
        <v>5716</v>
      </c>
      <c r="C144" s="101" t="s">
        <v>5718</v>
      </c>
      <c r="D144" s="94"/>
      <c r="E144" s="94"/>
    </row>
    <row r="145" spans="1:5" ht="15.75" customHeight="1">
      <c r="A145" s="590" t="s">
        <v>5783</v>
      </c>
      <c r="B145" s="599" t="s">
        <v>5720</v>
      </c>
      <c r="C145" s="101" t="s">
        <v>5721</v>
      </c>
      <c r="D145" s="94"/>
      <c r="E145" s="94"/>
    </row>
    <row r="146" spans="1:5" ht="15.75" customHeight="1">
      <c r="A146" s="661"/>
      <c r="B146" s="661"/>
      <c r="C146" s="101" t="s">
        <v>5722</v>
      </c>
      <c r="D146" s="94"/>
      <c r="E146" s="94"/>
    </row>
    <row r="147" spans="1:5" ht="15.75" customHeight="1">
      <c r="A147" s="661"/>
      <c r="B147" s="661"/>
      <c r="C147" s="101" t="s">
        <v>5723</v>
      </c>
      <c r="D147" s="94"/>
      <c r="E147" s="94"/>
    </row>
    <row r="148" spans="1:5" ht="15.75" customHeight="1">
      <c r="A148" s="662"/>
      <c r="B148" s="662"/>
      <c r="C148" s="101" t="s">
        <v>5724</v>
      </c>
      <c r="D148" s="94"/>
      <c r="E148" s="94"/>
    </row>
    <row r="149" spans="1:5" ht="15.75" customHeight="1">
      <c r="A149" s="590" t="s">
        <v>5784</v>
      </c>
      <c r="B149" s="600" t="s">
        <v>5725</v>
      </c>
      <c r="C149" s="141" t="s">
        <v>5726</v>
      </c>
      <c r="D149" s="94"/>
      <c r="E149" s="94"/>
    </row>
    <row r="150" spans="1:5" ht="15.75" customHeight="1">
      <c r="A150" s="661"/>
      <c r="B150" s="661"/>
      <c r="C150" s="101" t="s">
        <v>5727</v>
      </c>
      <c r="D150" s="94"/>
      <c r="E150" s="94"/>
    </row>
    <row r="151" spans="1:5" ht="15.75" customHeight="1">
      <c r="A151" s="661"/>
      <c r="B151" s="661"/>
      <c r="C151" s="101" t="s">
        <v>5766</v>
      </c>
      <c r="D151" s="94"/>
      <c r="E151" s="94"/>
    </row>
    <row r="152" spans="1:5" ht="15.75" customHeight="1">
      <c r="A152" s="662"/>
      <c r="B152" s="662"/>
      <c r="C152" s="101" t="s">
        <v>5785</v>
      </c>
      <c r="D152" s="94"/>
      <c r="E152" s="94"/>
    </row>
    <row r="153" spans="1:5" ht="15.75" customHeight="1">
      <c r="A153" s="137" t="s">
        <v>5786</v>
      </c>
      <c r="B153" s="91" t="s">
        <v>5730</v>
      </c>
      <c r="C153" s="141" t="s">
        <v>5731</v>
      </c>
      <c r="D153" s="94"/>
      <c r="E153" s="94"/>
    </row>
    <row r="154" spans="1:5" ht="15.75" customHeight="1">
      <c r="A154" s="137" t="s">
        <v>5787</v>
      </c>
      <c r="B154" s="91" t="s">
        <v>4189</v>
      </c>
      <c r="C154" s="101" t="s">
        <v>5732</v>
      </c>
      <c r="D154" s="94"/>
      <c r="E154" s="94"/>
    </row>
    <row r="155" spans="1:5" ht="15.75" customHeight="1">
      <c r="A155" s="137" t="s">
        <v>5788</v>
      </c>
      <c r="B155" s="91" t="s">
        <v>4195</v>
      </c>
      <c r="C155" s="141" t="s">
        <v>5733</v>
      </c>
      <c r="D155" s="94"/>
      <c r="E155" s="94"/>
    </row>
    <row r="156" spans="1:5" ht="15.75" customHeight="1">
      <c r="A156" s="590" t="s">
        <v>5789</v>
      </c>
      <c r="B156" s="600" t="s">
        <v>4198</v>
      </c>
      <c r="C156" s="101" t="s">
        <v>5735</v>
      </c>
      <c r="D156" s="94"/>
      <c r="E156" s="94"/>
    </row>
    <row r="157" spans="1:5" ht="15.75" customHeight="1">
      <c r="A157" s="662"/>
      <c r="B157" s="662"/>
      <c r="C157" s="101" t="s">
        <v>5736</v>
      </c>
      <c r="D157" s="94"/>
      <c r="E157" s="94"/>
    </row>
    <row r="158" spans="1:5" ht="15.75" customHeight="1">
      <c r="A158" s="137" t="s">
        <v>5790</v>
      </c>
      <c r="B158" s="91" t="s">
        <v>4261</v>
      </c>
      <c r="C158" s="141" t="s">
        <v>5234</v>
      </c>
      <c r="D158" s="94"/>
      <c r="E158" s="94"/>
    </row>
    <row r="159" spans="1:5" ht="15.75" customHeight="1">
      <c r="A159" s="89">
        <v>5</v>
      </c>
      <c r="B159" s="596" t="s">
        <v>5791</v>
      </c>
      <c r="C159" s="660"/>
      <c r="D159" s="89" t="s">
        <v>51</v>
      </c>
      <c r="E159" s="89" t="s">
        <v>52</v>
      </c>
    </row>
    <row r="160" spans="1:5" ht="15.75" customHeight="1">
      <c r="A160" s="137" t="s">
        <v>4468</v>
      </c>
      <c r="B160" s="92" t="s">
        <v>3</v>
      </c>
      <c r="C160" s="101" t="s">
        <v>5372</v>
      </c>
      <c r="D160" s="94"/>
      <c r="E160" s="94"/>
    </row>
    <row r="161" spans="1:5" ht="15.75" customHeight="1">
      <c r="A161" s="137" t="s">
        <v>4469</v>
      </c>
      <c r="B161" s="92" t="s">
        <v>4209</v>
      </c>
      <c r="C161" s="101" t="s">
        <v>4210</v>
      </c>
      <c r="D161" s="94"/>
      <c r="E161" s="94"/>
    </row>
    <row r="162" spans="1:5" ht="15.75" customHeight="1">
      <c r="A162" s="137" t="s">
        <v>4470</v>
      </c>
      <c r="B162" s="92" t="s">
        <v>4211</v>
      </c>
      <c r="C162" s="101" t="s">
        <v>4210</v>
      </c>
      <c r="D162" s="94"/>
      <c r="E162" s="94"/>
    </row>
    <row r="163" spans="1:5" ht="15.75" customHeight="1">
      <c r="A163" s="137" t="s">
        <v>4471</v>
      </c>
      <c r="B163" s="94" t="s">
        <v>5276</v>
      </c>
      <c r="C163" s="94" t="s">
        <v>5772</v>
      </c>
      <c r="D163" s="94"/>
      <c r="E163" s="94"/>
    </row>
    <row r="164" spans="1:5" ht="15.75" customHeight="1">
      <c r="A164" s="137" t="s">
        <v>4473</v>
      </c>
      <c r="B164" s="92" t="s">
        <v>5680</v>
      </c>
      <c r="C164" s="101" t="s">
        <v>5681</v>
      </c>
      <c r="D164" s="94"/>
      <c r="E164" s="94"/>
    </row>
    <row r="165" spans="1:5" ht="15.75" customHeight="1">
      <c r="A165" s="137" t="s">
        <v>4474</v>
      </c>
      <c r="B165" s="92" t="s">
        <v>5682</v>
      </c>
      <c r="C165" s="101" t="s">
        <v>5773</v>
      </c>
      <c r="D165" s="94"/>
      <c r="E165" s="94"/>
    </row>
    <row r="166" spans="1:5" ht="15.75" customHeight="1">
      <c r="A166" s="137" t="s">
        <v>4475</v>
      </c>
      <c r="B166" s="92" t="s">
        <v>5774</v>
      </c>
      <c r="C166" s="101" t="s">
        <v>5775</v>
      </c>
      <c r="D166" s="94"/>
      <c r="E166" s="94"/>
    </row>
    <row r="167" spans="1:5" ht="15.75" customHeight="1">
      <c r="A167" s="137" t="s">
        <v>4477</v>
      </c>
      <c r="B167" s="92" t="s">
        <v>5684</v>
      </c>
      <c r="C167" s="101" t="s">
        <v>5685</v>
      </c>
      <c r="D167" s="94"/>
      <c r="E167" s="94"/>
    </row>
    <row r="168" spans="1:5" ht="15.75" customHeight="1">
      <c r="A168" s="137" t="s">
        <v>4479</v>
      </c>
      <c r="B168" s="92" t="s">
        <v>5686</v>
      </c>
      <c r="C168" s="101" t="s">
        <v>5792</v>
      </c>
      <c r="D168" s="94"/>
      <c r="E168" s="94"/>
    </row>
    <row r="169" spans="1:5" ht="15.75" customHeight="1">
      <c r="A169" s="137" t="s">
        <v>4480</v>
      </c>
      <c r="B169" s="92" t="s">
        <v>5688</v>
      </c>
      <c r="C169" s="101" t="s">
        <v>5689</v>
      </c>
      <c r="D169" s="94"/>
      <c r="E169" s="94"/>
    </row>
    <row r="170" spans="1:5" ht="15.75" customHeight="1">
      <c r="A170" s="137" t="s">
        <v>4482</v>
      </c>
      <c r="B170" s="92" t="s">
        <v>5690</v>
      </c>
      <c r="C170" s="101" t="s">
        <v>5793</v>
      </c>
      <c r="D170" s="94"/>
      <c r="E170" s="94"/>
    </row>
    <row r="171" spans="1:5" ht="15.75" customHeight="1">
      <c r="A171" s="137" t="s">
        <v>4484</v>
      </c>
      <c r="B171" s="92" t="s">
        <v>5692</v>
      </c>
      <c r="C171" s="101" t="s">
        <v>5778</v>
      </c>
      <c r="D171" s="94"/>
      <c r="E171" s="94"/>
    </row>
    <row r="172" spans="1:5" ht="15.75" customHeight="1">
      <c r="A172" s="137" t="s">
        <v>4486</v>
      </c>
      <c r="B172" s="202" t="s">
        <v>5694</v>
      </c>
      <c r="C172" s="162" t="s">
        <v>5695</v>
      </c>
      <c r="D172" s="94"/>
      <c r="E172" s="94"/>
    </row>
    <row r="173" spans="1:5" ht="15.75" customHeight="1">
      <c r="A173" s="137" t="s">
        <v>4487</v>
      </c>
      <c r="B173" s="92" t="s">
        <v>5696</v>
      </c>
      <c r="C173" s="101" t="s">
        <v>5779</v>
      </c>
      <c r="D173" s="94"/>
      <c r="E173" s="94"/>
    </row>
    <row r="174" spans="1:5" ht="15.75" customHeight="1">
      <c r="A174" s="137" t="s">
        <v>4489</v>
      </c>
      <c r="B174" s="92" t="s">
        <v>5700</v>
      </c>
      <c r="C174" s="101" t="s">
        <v>5701</v>
      </c>
      <c r="D174" s="94"/>
      <c r="E174" s="94"/>
    </row>
    <row r="175" spans="1:5" ht="15.75" customHeight="1">
      <c r="A175" s="137" t="s">
        <v>4490</v>
      </c>
      <c r="B175" s="92" t="s">
        <v>5704</v>
      </c>
      <c r="C175" s="200" t="s">
        <v>5705</v>
      </c>
      <c r="D175" s="94"/>
      <c r="E175" s="94"/>
    </row>
    <row r="176" spans="1:5" ht="15.75" customHeight="1">
      <c r="A176" s="137" t="s">
        <v>5640</v>
      </c>
      <c r="B176" s="92" t="s">
        <v>5706</v>
      </c>
      <c r="C176" s="101" t="s">
        <v>5761</v>
      </c>
      <c r="D176" s="94"/>
      <c r="E176" s="94"/>
    </row>
    <row r="177" spans="1:5" ht="15.75" customHeight="1">
      <c r="A177" s="137" t="s">
        <v>5641</v>
      </c>
      <c r="B177" s="92" t="s">
        <v>5708</v>
      </c>
      <c r="C177" s="101" t="s">
        <v>5794</v>
      </c>
      <c r="D177" s="94"/>
      <c r="E177" s="94"/>
    </row>
    <row r="178" spans="1:5" ht="15.75" customHeight="1">
      <c r="A178" s="137" t="s">
        <v>5642</v>
      </c>
      <c r="B178" s="92" t="s">
        <v>5710</v>
      </c>
      <c r="C178" s="101" t="s">
        <v>5780</v>
      </c>
      <c r="D178" s="94"/>
      <c r="E178" s="94"/>
    </row>
    <row r="179" spans="1:5" ht="15.75" customHeight="1">
      <c r="A179" s="137" t="s">
        <v>5643</v>
      </c>
      <c r="B179" s="92" t="s">
        <v>5712</v>
      </c>
      <c r="C179" s="101" t="s">
        <v>5764</v>
      </c>
      <c r="D179" s="94"/>
      <c r="E179" s="94"/>
    </row>
    <row r="180" spans="1:5" ht="15.75" customHeight="1">
      <c r="A180" s="137" t="s">
        <v>5644</v>
      </c>
      <c r="B180" s="92" t="s">
        <v>5714</v>
      </c>
      <c r="C180" s="101" t="s">
        <v>5715</v>
      </c>
      <c r="D180" s="94"/>
      <c r="E180" s="94"/>
    </row>
    <row r="181" spans="1:5" ht="15.75" customHeight="1">
      <c r="A181" s="137" t="s">
        <v>5645</v>
      </c>
      <c r="B181" s="92" t="s">
        <v>5716</v>
      </c>
      <c r="C181" s="101" t="s">
        <v>5718</v>
      </c>
      <c r="D181" s="94"/>
      <c r="E181" s="94"/>
    </row>
    <row r="182" spans="1:5" ht="15.75" customHeight="1">
      <c r="A182" s="590" t="s">
        <v>5795</v>
      </c>
      <c r="B182" s="599" t="s">
        <v>5720</v>
      </c>
      <c r="C182" s="101" t="s">
        <v>5721</v>
      </c>
      <c r="D182" s="94"/>
      <c r="E182" s="94"/>
    </row>
    <row r="183" spans="1:5" ht="15.75" customHeight="1">
      <c r="A183" s="661"/>
      <c r="B183" s="661"/>
      <c r="C183" s="101" t="s">
        <v>5722</v>
      </c>
      <c r="D183" s="94"/>
      <c r="E183" s="94"/>
    </row>
    <row r="184" spans="1:5" ht="15.75" customHeight="1">
      <c r="A184" s="661"/>
      <c r="B184" s="661"/>
      <c r="C184" s="101" t="s">
        <v>5723</v>
      </c>
      <c r="D184" s="94"/>
      <c r="E184" s="94"/>
    </row>
    <row r="185" spans="1:5" ht="15.75" customHeight="1">
      <c r="A185" s="662"/>
      <c r="B185" s="662"/>
      <c r="C185" s="101" t="s">
        <v>5724</v>
      </c>
      <c r="D185" s="94"/>
      <c r="E185" s="94"/>
    </row>
    <row r="186" spans="1:5" ht="15.75" customHeight="1">
      <c r="A186" s="590" t="s">
        <v>5796</v>
      </c>
      <c r="B186" s="600" t="s">
        <v>5725</v>
      </c>
      <c r="C186" s="141" t="s">
        <v>5726</v>
      </c>
      <c r="D186" s="94"/>
      <c r="E186" s="94"/>
    </row>
    <row r="187" spans="1:5" ht="15.75" customHeight="1">
      <c r="A187" s="661"/>
      <c r="B187" s="661"/>
      <c r="C187" s="101" t="s">
        <v>5727</v>
      </c>
      <c r="D187" s="94"/>
      <c r="E187" s="94"/>
    </row>
    <row r="188" spans="1:5" ht="15.75" customHeight="1">
      <c r="A188" s="662"/>
      <c r="B188" s="662"/>
      <c r="C188" s="101" t="s">
        <v>5766</v>
      </c>
      <c r="D188" s="94"/>
      <c r="E188" s="94"/>
    </row>
    <row r="189" spans="1:5" ht="15.75" customHeight="1">
      <c r="A189" s="137" t="s">
        <v>5797</v>
      </c>
      <c r="B189" s="91" t="s">
        <v>5730</v>
      </c>
      <c r="C189" s="141" t="s">
        <v>5731</v>
      </c>
      <c r="D189" s="94"/>
      <c r="E189" s="94"/>
    </row>
    <row r="190" spans="1:5" ht="15.75" customHeight="1">
      <c r="A190" s="137" t="s">
        <v>5798</v>
      </c>
      <c r="B190" s="91" t="s">
        <v>4189</v>
      </c>
      <c r="C190" s="101" t="s">
        <v>5732</v>
      </c>
      <c r="D190" s="94"/>
      <c r="E190" s="94"/>
    </row>
    <row r="191" spans="1:5" ht="15.75" customHeight="1">
      <c r="A191" s="137" t="s">
        <v>5799</v>
      </c>
      <c r="B191" s="91" t="s">
        <v>4195</v>
      </c>
      <c r="C191" s="141" t="s">
        <v>5733</v>
      </c>
      <c r="D191" s="94"/>
      <c r="E191" s="94"/>
    </row>
    <row r="192" spans="1:5" ht="15.75" customHeight="1">
      <c r="A192" s="590" t="s">
        <v>5800</v>
      </c>
      <c r="B192" s="600" t="s">
        <v>4198</v>
      </c>
      <c r="C192" s="101" t="s">
        <v>5735</v>
      </c>
      <c r="D192" s="94"/>
      <c r="E192" s="94"/>
    </row>
    <row r="193" spans="1:5" ht="15.75" customHeight="1">
      <c r="A193" s="662"/>
      <c r="B193" s="662"/>
      <c r="C193" s="101" t="s">
        <v>5736</v>
      </c>
      <c r="D193" s="94"/>
      <c r="E193" s="94"/>
    </row>
    <row r="194" spans="1:5" ht="15.75" customHeight="1">
      <c r="A194" s="137" t="s">
        <v>5801</v>
      </c>
      <c r="B194" s="91" t="s">
        <v>4261</v>
      </c>
      <c r="C194" s="141" t="s">
        <v>5234</v>
      </c>
      <c r="D194" s="94"/>
      <c r="E194" s="94"/>
    </row>
    <row r="195" spans="1:5" ht="15.75" customHeight="1">
      <c r="A195" s="89">
        <v>6</v>
      </c>
      <c r="B195" s="596" t="s">
        <v>5791</v>
      </c>
      <c r="C195" s="660"/>
      <c r="D195" s="89" t="s">
        <v>51</v>
      </c>
      <c r="E195" s="89" t="s">
        <v>52</v>
      </c>
    </row>
    <row r="196" spans="1:5" ht="15.75" customHeight="1">
      <c r="A196" s="137" t="s">
        <v>4492</v>
      </c>
      <c r="B196" s="92" t="s">
        <v>3</v>
      </c>
      <c r="C196" s="101" t="s">
        <v>5372</v>
      </c>
      <c r="D196" s="94"/>
      <c r="E196" s="94"/>
    </row>
    <row r="197" spans="1:5" ht="15.75" customHeight="1">
      <c r="A197" s="137" t="s">
        <v>4493</v>
      </c>
      <c r="B197" s="92" t="s">
        <v>4209</v>
      </c>
      <c r="C197" s="101" t="s">
        <v>4210</v>
      </c>
      <c r="D197" s="94"/>
      <c r="E197" s="94"/>
    </row>
    <row r="198" spans="1:5" ht="15.75" customHeight="1">
      <c r="A198" s="137" t="s">
        <v>4494</v>
      </c>
      <c r="B198" s="92" t="s">
        <v>4211</v>
      </c>
      <c r="C198" s="101" t="s">
        <v>4210</v>
      </c>
      <c r="D198" s="94"/>
      <c r="E198" s="94"/>
    </row>
    <row r="199" spans="1:5" ht="15.75" customHeight="1">
      <c r="A199" s="137" t="s">
        <v>4495</v>
      </c>
      <c r="B199" s="92" t="s">
        <v>5276</v>
      </c>
      <c r="C199" s="101" t="s">
        <v>5772</v>
      </c>
      <c r="D199" s="94"/>
      <c r="E199" s="94"/>
    </row>
    <row r="200" spans="1:5" ht="15.75" customHeight="1">
      <c r="A200" s="137" t="s">
        <v>4496</v>
      </c>
      <c r="B200" s="92" t="s">
        <v>5680</v>
      </c>
      <c r="C200" s="101" t="s">
        <v>5681</v>
      </c>
      <c r="D200" s="94"/>
      <c r="E200" s="94"/>
    </row>
    <row r="201" spans="1:5" ht="15.75" customHeight="1">
      <c r="A201" s="137" t="s">
        <v>4498</v>
      </c>
      <c r="B201" s="92" t="s">
        <v>5682</v>
      </c>
      <c r="C201" s="101" t="s">
        <v>5773</v>
      </c>
      <c r="D201" s="94"/>
      <c r="E201" s="94"/>
    </row>
    <row r="202" spans="1:5" ht="15.75" customHeight="1">
      <c r="A202" s="137" t="s">
        <v>4500</v>
      </c>
      <c r="B202" s="92" t="s">
        <v>5774</v>
      </c>
      <c r="C202" s="101" t="s">
        <v>5775</v>
      </c>
      <c r="D202" s="94"/>
      <c r="E202" s="94"/>
    </row>
    <row r="203" spans="1:5" ht="15.75" customHeight="1">
      <c r="A203" s="137" t="s">
        <v>4502</v>
      </c>
      <c r="B203" s="92" t="s">
        <v>5684</v>
      </c>
      <c r="C203" s="101" t="s">
        <v>5685</v>
      </c>
      <c r="D203" s="94"/>
      <c r="E203" s="94"/>
    </row>
    <row r="204" spans="1:5" ht="15.75" customHeight="1">
      <c r="A204" s="137" t="s">
        <v>4504</v>
      </c>
      <c r="B204" s="92" t="s">
        <v>5686</v>
      </c>
      <c r="C204" s="101" t="s">
        <v>5792</v>
      </c>
      <c r="D204" s="94"/>
      <c r="E204" s="94"/>
    </row>
    <row r="205" spans="1:5" ht="15.75" customHeight="1">
      <c r="A205" s="137" t="s">
        <v>4506</v>
      </c>
      <c r="B205" s="92" t="s">
        <v>5688</v>
      </c>
      <c r="C205" s="101" t="s">
        <v>5689</v>
      </c>
      <c r="D205" s="94"/>
      <c r="E205" s="94"/>
    </row>
    <row r="206" spans="1:5" ht="15.75" customHeight="1">
      <c r="A206" s="137" t="s">
        <v>4508</v>
      </c>
      <c r="B206" s="92" t="s">
        <v>5690</v>
      </c>
      <c r="C206" s="101" t="s">
        <v>5802</v>
      </c>
      <c r="D206" s="94"/>
      <c r="E206" s="94"/>
    </row>
    <row r="207" spans="1:5" ht="15.75" customHeight="1">
      <c r="A207" s="137" t="s">
        <v>4510</v>
      </c>
      <c r="B207" s="92" t="s">
        <v>5692</v>
      </c>
      <c r="C207" s="101" t="s">
        <v>5778</v>
      </c>
      <c r="D207" s="94"/>
      <c r="E207" s="94"/>
    </row>
    <row r="208" spans="1:5" ht="15.75" customHeight="1">
      <c r="A208" s="137" t="s">
        <v>4512</v>
      </c>
      <c r="B208" s="202" t="s">
        <v>5694</v>
      </c>
      <c r="C208" s="162" t="s">
        <v>5695</v>
      </c>
      <c r="D208" s="94"/>
      <c r="E208" s="94"/>
    </row>
    <row r="209" spans="1:5" ht="15.75" customHeight="1">
      <c r="A209" s="137" t="s">
        <v>4514</v>
      </c>
      <c r="B209" s="92" t="s">
        <v>5696</v>
      </c>
      <c r="C209" s="101" t="s">
        <v>5779</v>
      </c>
      <c r="D209" s="94"/>
      <c r="E209" s="94"/>
    </row>
    <row r="210" spans="1:5" ht="15.75" customHeight="1">
      <c r="A210" s="137" t="s">
        <v>4516</v>
      </c>
      <c r="B210" s="92" t="s">
        <v>5700</v>
      </c>
      <c r="C210" s="101" t="s">
        <v>5701</v>
      </c>
      <c r="D210" s="94"/>
      <c r="E210" s="94"/>
    </row>
    <row r="211" spans="1:5" ht="15.75" customHeight="1">
      <c r="A211" s="137" t="s">
        <v>4518</v>
      </c>
      <c r="B211" s="92" t="s">
        <v>5704</v>
      </c>
      <c r="C211" s="200" t="s">
        <v>5705</v>
      </c>
      <c r="D211" s="94"/>
      <c r="E211" s="94"/>
    </row>
    <row r="212" spans="1:5" ht="15.75" customHeight="1">
      <c r="A212" s="137" t="s">
        <v>4520</v>
      </c>
      <c r="B212" s="92" t="s">
        <v>5706</v>
      </c>
      <c r="C212" s="101" t="s">
        <v>5761</v>
      </c>
      <c r="D212" s="94"/>
      <c r="E212" s="94"/>
    </row>
    <row r="213" spans="1:5" ht="15.75" customHeight="1">
      <c r="A213" s="137" t="s">
        <v>4522</v>
      </c>
      <c r="B213" s="92" t="s">
        <v>5708</v>
      </c>
      <c r="C213" s="101" t="s">
        <v>5794</v>
      </c>
      <c r="D213" s="94"/>
      <c r="E213" s="94"/>
    </row>
    <row r="214" spans="1:5" ht="15.75" customHeight="1">
      <c r="A214" s="137" t="s">
        <v>4524</v>
      </c>
      <c r="B214" s="92" t="s">
        <v>5710</v>
      </c>
      <c r="C214" s="101" t="s">
        <v>5763</v>
      </c>
      <c r="D214" s="94"/>
      <c r="E214" s="94"/>
    </row>
    <row r="215" spans="1:5" ht="15.75" customHeight="1">
      <c r="A215" s="137" t="s">
        <v>4526</v>
      </c>
      <c r="B215" s="92" t="s">
        <v>5712</v>
      </c>
      <c r="C215" s="101" t="s">
        <v>5764</v>
      </c>
      <c r="D215" s="94"/>
      <c r="E215" s="94"/>
    </row>
    <row r="216" spans="1:5" ht="15.75" customHeight="1">
      <c r="A216" s="137" t="s">
        <v>4528</v>
      </c>
      <c r="B216" s="92" t="s">
        <v>5714</v>
      </c>
      <c r="C216" s="101" t="s">
        <v>5715</v>
      </c>
      <c r="D216" s="94"/>
      <c r="E216" s="94"/>
    </row>
    <row r="217" spans="1:5" ht="15.75" customHeight="1">
      <c r="A217" s="137" t="s">
        <v>5803</v>
      </c>
      <c r="B217" s="92" t="s">
        <v>5716</v>
      </c>
      <c r="C217" s="101" t="s">
        <v>5718</v>
      </c>
      <c r="D217" s="94"/>
      <c r="E217" s="94"/>
    </row>
    <row r="218" spans="1:5" ht="15.75" customHeight="1">
      <c r="A218" s="590" t="s">
        <v>5804</v>
      </c>
      <c r="B218" s="599" t="s">
        <v>5720</v>
      </c>
      <c r="C218" s="101" t="s">
        <v>5721</v>
      </c>
      <c r="D218" s="94"/>
      <c r="E218" s="94"/>
    </row>
    <row r="219" spans="1:5" ht="15.75" customHeight="1">
      <c r="A219" s="661"/>
      <c r="B219" s="661"/>
      <c r="C219" s="101" t="s">
        <v>5722</v>
      </c>
      <c r="D219" s="94"/>
      <c r="E219" s="94"/>
    </row>
    <row r="220" spans="1:5" ht="15.75" customHeight="1">
      <c r="A220" s="661"/>
      <c r="B220" s="661"/>
      <c r="C220" s="101" t="s">
        <v>5723</v>
      </c>
      <c r="D220" s="94"/>
      <c r="E220" s="94"/>
    </row>
    <row r="221" spans="1:5" ht="15.75" customHeight="1">
      <c r="A221" s="662"/>
      <c r="B221" s="662"/>
      <c r="C221" s="101" t="s">
        <v>5724</v>
      </c>
      <c r="D221" s="94"/>
      <c r="E221" s="94"/>
    </row>
    <row r="222" spans="1:5" ht="15.75" customHeight="1">
      <c r="A222" s="590" t="s">
        <v>5805</v>
      </c>
      <c r="B222" s="600" t="s">
        <v>5725</v>
      </c>
      <c r="C222" s="141" t="s">
        <v>5726</v>
      </c>
      <c r="D222" s="94"/>
      <c r="E222" s="94"/>
    </row>
    <row r="223" spans="1:5" ht="15.75" customHeight="1">
      <c r="A223" s="661"/>
      <c r="B223" s="661"/>
      <c r="C223" s="101" t="s">
        <v>5727</v>
      </c>
      <c r="D223" s="94"/>
      <c r="E223" s="94"/>
    </row>
    <row r="224" spans="1:5" ht="15.75" customHeight="1">
      <c r="A224" s="662"/>
      <c r="B224" s="662"/>
      <c r="C224" s="101" t="s">
        <v>5766</v>
      </c>
      <c r="D224" s="94"/>
      <c r="E224" s="94"/>
    </row>
    <row r="225" spans="1:5" ht="15.75" customHeight="1">
      <c r="A225" s="137" t="s">
        <v>5806</v>
      </c>
      <c r="B225" s="91" t="s">
        <v>5730</v>
      </c>
      <c r="C225" s="141" t="s">
        <v>5731</v>
      </c>
      <c r="D225" s="94"/>
      <c r="E225" s="94"/>
    </row>
    <row r="226" spans="1:5" ht="15.75" customHeight="1">
      <c r="A226" s="137" t="s">
        <v>5807</v>
      </c>
      <c r="B226" s="91" t="s">
        <v>4189</v>
      </c>
      <c r="C226" s="101" t="s">
        <v>5732</v>
      </c>
      <c r="D226" s="94"/>
      <c r="E226" s="94"/>
    </row>
    <row r="227" spans="1:5" ht="15.75" customHeight="1">
      <c r="A227" s="137" t="s">
        <v>5808</v>
      </c>
      <c r="B227" s="91" t="s">
        <v>4195</v>
      </c>
      <c r="C227" s="141" t="s">
        <v>5733</v>
      </c>
      <c r="D227" s="94"/>
      <c r="E227" s="94"/>
    </row>
    <row r="228" spans="1:5" ht="15.75" customHeight="1">
      <c r="A228" s="590" t="s">
        <v>5809</v>
      </c>
      <c r="B228" s="600" t="s">
        <v>4198</v>
      </c>
      <c r="C228" s="101" t="s">
        <v>5735</v>
      </c>
      <c r="D228" s="94"/>
      <c r="E228" s="94"/>
    </row>
    <row r="229" spans="1:5" ht="15.75" customHeight="1">
      <c r="A229" s="662"/>
      <c r="B229" s="662"/>
      <c r="C229" s="101" t="s">
        <v>5736</v>
      </c>
      <c r="D229" s="94"/>
      <c r="E229" s="94"/>
    </row>
    <row r="230" spans="1:5" ht="15.75" customHeight="1">
      <c r="A230" s="137" t="s">
        <v>5810</v>
      </c>
      <c r="B230" s="91" t="s">
        <v>4261</v>
      </c>
      <c r="C230" s="141" t="s">
        <v>5234</v>
      </c>
      <c r="D230" s="94"/>
      <c r="E230" s="94"/>
    </row>
    <row r="231" spans="1:5" ht="15.75" customHeight="1">
      <c r="A231" s="89">
        <v>7</v>
      </c>
      <c r="B231" s="596" t="s">
        <v>5811</v>
      </c>
      <c r="C231" s="660"/>
      <c r="D231" s="89" t="s">
        <v>51</v>
      </c>
      <c r="E231" s="89" t="s">
        <v>52</v>
      </c>
    </row>
    <row r="232" spans="1:5" ht="15.75" customHeight="1">
      <c r="A232" s="137" t="s">
        <v>4530</v>
      </c>
      <c r="B232" s="92" t="s">
        <v>3</v>
      </c>
      <c r="C232" s="101" t="s">
        <v>5372</v>
      </c>
      <c r="D232" s="94"/>
      <c r="E232" s="94"/>
    </row>
    <row r="233" spans="1:5" ht="15.75" customHeight="1">
      <c r="A233" s="137" t="s">
        <v>4531</v>
      </c>
      <c r="B233" s="92" t="s">
        <v>4209</v>
      </c>
      <c r="C233" s="101" t="s">
        <v>4210</v>
      </c>
      <c r="D233" s="94"/>
      <c r="E233" s="94"/>
    </row>
    <row r="234" spans="1:5" ht="15.75" customHeight="1">
      <c r="A234" s="137" t="s">
        <v>4532</v>
      </c>
      <c r="B234" s="92" t="s">
        <v>4211</v>
      </c>
      <c r="C234" s="101" t="s">
        <v>4210</v>
      </c>
      <c r="D234" s="94"/>
      <c r="E234" s="94"/>
    </row>
    <row r="235" spans="1:5" ht="15.75" customHeight="1">
      <c r="A235" s="137" t="s">
        <v>4533</v>
      </c>
      <c r="B235" s="92" t="s">
        <v>5276</v>
      </c>
      <c r="C235" s="101" t="s">
        <v>5812</v>
      </c>
      <c r="D235" s="94"/>
      <c r="E235" s="94"/>
    </row>
    <row r="236" spans="1:5" ht="15.75" customHeight="1">
      <c r="A236" s="137" t="s">
        <v>4535</v>
      </c>
      <c r="B236" s="92" t="s">
        <v>5680</v>
      </c>
      <c r="C236" s="101" t="s">
        <v>5681</v>
      </c>
      <c r="D236" s="94"/>
      <c r="E236" s="94"/>
    </row>
    <row r="237" spans="1:5" ht="15.75" customHeight="1">
      <c r="A237" s="137" t="s">
        <v>4537</v>
      </c>
      <c r="B237" s="92" t="s">
        <v>5682</v>
      </c>
      <c r="C237" s="101" t="s">
        <v>5813</v>
      </c>
      <c r="D237" s="94"/>
      <c r="E237" s="94"/>
    </row>
    <row r="238" spans="1:5" ht="15.75" customHeight="1">
      <c r="A238" s="137" t="s">
        <v>4539</v>
      </c>
      <c r="B238" s="92" t="s">
        <v>5774</v>
      </c>
      <c r="C238" s="101" t="s">
        <v>5814</v>
      </c>
      <c r="D238" s="94"/>
      <c r="E238" s="94"/>
    </row>
    <row r="239" spans="1:5" ht="15.75" customHeight="1">
      <c r="A239" s="137" t="s">
        <v>4541</v>
      </c>
      <c r="B239" s="92" t="s">
        <v>5684</v>
      </c>
      <c r="C239" s="101" t="s">
        <v>5685</v>
      </c>
      <c r="D239" s="94"/>
      <c r="E239" s="94"/>
    </row>
    <row r="240" spans="1:5" ht="15.75" customHeight="1">
      <c r="A240" s="137" t="s">
        <v>4543</v>
      </c>
      <c r="B240" s="92" t="s">
        <v>5686</v>
      </c>
      <c r="C240" s="101" t="s">
        <v>5815</v>
      </c>
      <c r="D240" s="94"/>
      <c r="E240" s="94"/>
    </row>
    <row r="241" spans="1:5" ht="15.75" customHeight="1">
      <c r="A241" s="137" t="s">
        <v>4545</v>
      </c>
      <c r="B241" s="92" t="s">
        <v>5688</v>
      </c>
      <c r="C241" s="101" t="s">
        <v>5689</v>
      </c>
      <c r="D241" s="94"/>
      <c r="E241" s="94"/>
    </row>
    <row r="242" spans="1:5" ht="15.75" customHeight="1">
      <c r="A242" s="137" t="s">
        <v>4547</v>
      </c>
      <c r="B242" s="92" t="s">
        <v>5690</v>
      </c>
      <c r="C242" s="101" t="s">
        <v>5816</v>
      </c>
      <c r="D242" s="94"/>
      <c r="E242" s="94"/>
    </row>
    <row r="243" spans="1:5" ht="15.75" customHeight="1">
      <c r="A243" s="137" t="s">
        <v>4549</v>
      </c>
      <c r="B243" s="92" t="s">
        <v>5692</v>
      </c>
      <c r="C243" s="101" t="s">
        <v>5817</v>
      </c>
      <c r="D243" s="94"/>
      <c r="E243" s="94"/>
    </row>
    <row r="244" spans="1:5" ht="15.75" customHeight="1">
      <c r="A244" s="137" t="s">
        <v>4551</v>
      </c>
      <c r="B244" s="202" t="s">
        <v>5694</v>
      </c>
      <c r="C244" s="162" t="s">
        <v>5695</v>
      </c>
      <c r="D244" s="94"/>
      <c r="E244" s="94"/>
    </row>
    <row r="245" spans="1:5" ht="15.75" customHeight="1">
      <c r="A245" s="137" t="s">
        <v>4553</v>
      </c>
      <c r="B245" s="92" t="s">
        <v>5696</v>
      </c>
      <c r="C245" s="101" t="s">
        <v>5697</v>
      </c>
      <c r="D245" s="94"/>
      <c r="E245" s="94"/>
    </row>
    <row r="246" spans="1:5" ht="15.75" customHeight="1">
      <c r="A246" s="137" t="s">
        <v>4554</v>
      </c>
      <c r="B246" s="92" t="s">
        <v>5700</v>
      </c>
      <c r="C246" s="101" t="s">
        <v>5701</v>
      </c>
      <c r="D246" s="94"/>
      <c r="E246" s="94"/>
    </row>
    <row r="247" spans="1:5" ht="15.75" customHeight="1">
      <c r="A247" s="137" t="s">
        <v>4556</v>
      </c>
      <c r="B247" s="92" t="s">
        <v>5704</v>
      </c>
      <c r="C247" s="200" t="s">
        <v>5705</v>
      </c>
      <c r="D247" s="94"/>
      <c r="E247" s="94"/>
    </row>
    <row r="248" spans="1:5" ht="15.75" customHeight="1">
      <c r="A248" s="137" t="s">
        <v>4558</v>
      </c>
      <c r="B248" s="92" t="s">
        <v>5706</v>
      </c>
      <c r="C248" s="101" t="s">
        <v>5744</v>
      </c>
      <c r="D248" s="94"/>
      <c r="E248" s="94"/>
    </row>
    <row r="249" spans="1:5" ht="15.75" customHeight="1">
      <c r="A249" s="137" t="s">
        <v>4559</v>
      </c>
      <c r="B249" s="92" t="s">
        <v>5708</v>
      </c>
      <c r="C249" s="101" t="s">
        <v>5745</v>
      </c>
      <c r="D249" s="94"/>
      <c r="E249" s="94"/>
    </row>
    <row r="250" spans="1:5" ht="15.75" customHeight="1">
      <c r="A250" s="137" t="s">
        <v>4561</v>
      </c>
      <c r="B250" s="92" t="s">
        <v>5710</v>
      </c>
      <c r="C250" s="101" t="s">
        <v>5711</v>
      </c>
      <c r="D250" s="94"/>
      <c r="E250" s="94"/>
    </row>
    <row r="251" spans="1:5" ht="15.75" customHeight="1">
      <c r="A251" s="137" t="s">
        <v>4564</v>
      </c>
      <c r="B251" s="92" t="s">
        <v>5712</v>
      </c>
      <c r="C251" s="101" t="s">
        <v>5713</v>
      </c>
      <c r="D251" s="94"/>
      <c r="E251" s="94"/>
    </row>
    <row r="252" spans="1:5" ht="15.75" customHeight="1">
      <c r="A252" s="137" t="s">
        <v>4567</v>
      </c>
      <c r="B252" s="92" t="s">
        <v>5714</v>
      </c>
      <c r="C252" s="101" t="s">
        <v>5715</v>
      </c>
      <c r="D252" s="94"/>
      <c r="E252" s="94"/>
    </row>
    <row r="253" spans="1:5" ht="15.75" customHeight="1">
      <c r="A253" s="137" t="s">
        <v>5818</v>
      </c>
      <c r="B253" s="92" t="s">
        <v>5716</v>
      </c>
      <c r="C253" s="101" t="s">
        <v>5718</v>
      </c>
      <c r="D253" s="94"/>
      <c r="E253" s="94"/>
    </row>
    <row r="254" spans="1:5" ht="15.75" customHeight="1">
      <c r="A254" s="590" t="s">
        <v>5819</v>
      </c>
      <c r="B254" s="599" t="s">
        <v>5720</v>
      </c>
      <c r="C254" s="101" t="s">
        <v>5721</v>
      </c>
      <c r="D254" s="94"/>
      <c r="E254" s="94"/>
    </row>
    <row r="255" spans="1:5" ht="15.75" customHeight="1">
      <c r="A255" s="661"/>
      <c r="B255" s="661"/>
      <c r="C255" s="101" t="s">
        <v>5722</v>
      </c>
      <c r="D255" s="94"/>
      <c r="E255" s="94"/>
    </row>
    <row r="256" spans="1:5" ht="15.75" customHeight="1">
      <c r="A256" s="661"/>
      <c r="B256" s="661"/>
      <c r="C256" s="101" t="s">
        <v>5723</v>
      </c>
      <c r="D256" s="94"/>
      <c r="E256" s="94"/>
    </row>
    <row r="257" spans="1:5" ht="15.75" customHeight="1">
      <c r="A257" s="662"/>
      <c r="B257" s="662"/>
      <c r="C257" s="101" t="s">
        <v>5724</v>
      </c>
      <c r="D257" s="94"/>
      <c r="E257" s="94"/>
    </row>
    <row r="258" spans="1:5" ht="15.75" customHeight="1">
      <c r="A258" s="590" t="s">
        <v>5820</v>
      </c>
      <c r="B258" s="600" t="s">
        <v>5725</v>
      </c>
      <c r="C258" s="141" t="s">
        <v>5726</v>
      </c>
      <c r="D258" s="94"/>
      <c r="E258" s="94"/>
    </row>
    <row r="259" spans="1:5" ht="15.75" customHeight="1">
      <c r="A259" s="661"/>
      <c r="B259" s="661"/>
      <c r="C259" s="101" t="s">
        <v>5727</v>
      </c>
      <c r="D259" s="94"/>
      <c r="E259" s="94"/>
    </row>
    <row r="260" spans="1:5" ht="15.75" customHeight="1">
      <c r="A260" s="661"/>
      <c r="B260" s="661"/>
      <c r="C260" s="101" t="s">
        <v>5766</v>
      </c>
      <c r="D260" s="94"/>
      <c r="E260" s="94"/>
    </row>
    <row r="261" spans="1:5" ht="15.75" customHeight="1">
      <c r="A261" s="662"/>
      <c r="B261" s="662"/>
      <c r="C261" s="141" t="s">
        <v>5728</v>
      </c>
      <c r="D261" s="94"/>
      <c r="E261" s="94"/>
    </row>
    <row r="262" spans="1:5" ht="15.75" customHeight="1">
      <c r="A262" s="137" t="s">
        <v>5821</v>
      </c>
      <c r="B262" s="91" t="s">
        <v>5730</v>
      </c>
      <c r="C262" s="141" t="s">
        <v>5731</v>
      </c>
      <c r="D262" s="94"/>
      <c r="E262" s="94"/>
    </row>
    <row r="263" spans="1:5" ht="15.75" customHeight="1">
      <c r="A263" s="137" t="s">
        <v>5822</v>
      </c>
      <c r="B263" s="91" t="s">
        <v>4189</v>
      </c>
      <c r="C263" s="101" t="s">
        <v>5732</v>
      </c>
      <c r="D263" s="94"/>
      <c r="E263" s="94"/>
    </row>
    <row r="264" spans="1:5" ht="15.75" customHeight="1">
      <c r="A264" s="137" t="s">
        <v>5823</v>
      </c>
      <c r="B264" s="91" t="s">
        <v>4195</v>
      </c>
      <c r="C264" s="141" t="s">
        <v>5733</v>
      </c>
      <c r="D264" s="94"/>
      <c r="E264" s="94"/>
    </row>
    <row r="265" spans="1:5" ht="15.75" customHeight="1">
      <c r="A265" s="590" t="s">
        <v>5824</v>
      </c>
      <c r="B265" s="600" t="s">
        <v>4198</v>
      </c>
      <c r="C265" s="101" t="s">
        <v>5735</v>
      </c>
      <c r="D265" s="94"/>
      <c r="E265" s="94"/>
    </row>
    <row r="266" spans="1:5" ht="15.75" customHeight="1">
      <c r="A266" s="662"/>
      <c r="B266" s="662"/>
      <c r="C266" s="101" t="s">
        <v>5736</v>
      </c>
      <c r="D266" s="94"/>
      <c r="E266" s="94"/>
    </row>
    <row r="267" spans="1:5" ht="15.75" customHeight="1">
      <c r="A267" s="137" t="s">
        <v>5825</v>
      </c>
      <c r="B267" s="91" t="s">
        <v>4261</v>
      </c>
      <c r="C267" s="141" t="s">
        <v>5234</v>
      </c>
      <c r="D267" s="94"/>
      <c r="E267" s="94"/>
    </row>
    <row r="268" spans="1:5" ht="15.75" customHeight="1">
      <c r="A268" s="89">
        <v>8</v>
      </c>
      <c r="B268" s="596" t="s">
        <v>5826</v>
      </c>
      <c r="C268" s="660"/>
      <c r="D268" s="89" t="s">
        <v>51</v>
      </c>
      <c r="E268" s="89" t="s">
        <v>52</v>
      </c>
    </row>
    <row r="269" spans="1:5" ht="15.75" customHeight="1">
      <c r="A269" s="137" t="s">
        <v>4569</v>
      </c>
      <c r="B269" s="92" t="s">
        <v>3</v>
      </c>
      <c r="C269" s="101" t="s">
        <v>5372</v>
      </c>
      <c r="D269" s="94"/>
      <c r="E269" s="94"/>
    </row>
    <row r="270" spans="1:5" ht="15.75" customHeight="1">
      <c r="A270" s="137" t="s">
        <v>4570</v>
      </c>
      <c r="B270" s="92" t="s">
        <v>4209</v>
      </c>
      <c r="C270" s="101" t="s">
        <v>4210</v>
      </c>
      <c r="D270" s="94"/>
      <c r="E270" s="94"/>
    </row>
    <row r="271" spans="1:5" ht="15.75" customHeight="1">
      <c r="A271" s="137" t="s">
        <v>4571</v>
      </c>
      <c r="B271" s="92" t="s">
        <v>4211</v>
      </c>
      <c r="C271" s="101" t="s">
        <v>4210</v>
      </c>
      <c r="D271" s="94"/>
      <c r="E271" s="94"/>
    </row>
    <row r="272" spans="1:5" ht="15.75" customHeight="1">
      <c r="A272" s="137" t="s">
        <v>4573</v>
      </c>
      <c r="B272" s="92" t="s">
        <v>5276</v>
      </c>
      <c r="C272" s="101" t="s">
        <v>5827</v>
      </c>
      <c r="D272" s="94"/>
      <c r="E272" s="94"/>
    </row>
    <row r="273" spans="1:5" ht="15.75" customHeight="1">
      <c r="A273" s="137" t="s">
        <v>4575</v>
      </c>
      <c r="B273" s="92" t="s">
        <v>5680</v>
      </c>
      <c r="C273" s="101" t="s">
        <v>5681</v>
      </c>
      <c r="D273" s="94"/>
      <c r="E273" s="94"/>
    </row>
    <row r="274" spans="1:5" ht="15.75" customHeight="1">
      <c r="A274" s="137" t="s">
        <v>4577</v>
      </c>
      <c r="B274" s="92" t="s">
        <v>5682</v>
      </c>
      <c r="C274" s="101" t="s">
        <v>5813</v>
      </c>
      <c r="D274" s="94"/>
      <c r="E274" s="94"/>
    </row>
    <row r="275" spans="1:5" ht="15.75" customHeight="1">
      <c r="A275" s="137" t="s">
        <v>4579</v>
      </c>
      <c r="B275" s="92" t="s">
        <v>5774</v>
      </c>
      <c r="C275" s="101" t="s">
        <v>5814</v>
      </c>
      <c r="D275" s="94"/>
      <c r="E275" s="94"/>
    </row>
    <row r="276" spans="1:5" ht="15.75" customHeight="1">
      <c r="A276" s="137" t="s">
        <v>4581</v>
      </c>
      <c r="B276" s="92" t="s">
        <v>5684</v>
      </c>
      <c r="C276" s="101" t="s">
        <v>5685</v>
      </c>
      <c r="D276" s="94"/>
      <c r="E276" s="94"/>
    </row>
    <row r="277" spans="1:5" ht="15.75" customHeight="1">
      <c r="A277" s="137" t="s">
        <v>4584</v>
      </c>
      <c r="B277" s="92" t="s">
        <v>5686</v>
      </c>
      <c r="C277" s="101" t="s">
        <v>5815</v>
      </c>
      <c r="D277" s="94"/>
      <c r="E277" s="94"/>
    </row>
    <row r="278" spans="1:5" ht="15.75" customHeight="1">
      <c r="A278" s="137" t="s">
        <v>4587</v>
      </c>
      <c r="B278" s="92" t="s">
        <v>5688</v>
      </c>
      <c r="C278" s="101" t="s">
        <v>5689</v>
      </c>
      <c r="D278" s="94"/>
      <c r="E278" s="94"/>
    </row>
    <row r="279" spans="1:5" ht="15.75" customHeight="1">
      <c r="A279" s="137" t="s">
        <v>4590</v>
      </c>
      <c r="B279" s="92" t="s">
        <v>5690</v>
      </c>
      <c r="C279" s="101" t="s">
        <v>5816</v>
      </c>
      <c r="D279" s="94"/>
      <c r="E279" s="94"/>
    </row>
    <row r="280" spans="1:5" ht="15.75" customHeight="1">
      <c r="A280" s="137" t="s">
        <v>4593</v>
      </c>
      <c r="B280" s="92" t="s">
        <v>5692</v>
      </c>
      <c r="C280" s="101" t="s">
        <v>5817</v>
      </c>
      <c r="D280" s="94"/>
      <c r="E280" s="94"/>
    </row>
    <row r="281" spans="1:5" ht="15.75" customHeight="1">
      <c r="A281" s="137" t="s">
        <v>4596</v>
      </c>
      <c r="B281" s="202" t="s">
        <v>5694</v>
      </c>
      <c r="C281" s="162" t="s">
        <v>5695</v>
      </c>
      <c r="D281" s="94"/>
      <c r="E281" s="94"/>
    </row>
    <row r="282" spans="1:5" ht="15.75" customHeight="1">
      <c r="A282" s="137" t="s">
        <v>4599</v>
      </c>
      <c r="B282" s="92" t="s">
        <v>5696</v>
      </c>
      <c r="C282" s="101" t="s">
        <v>5697</v>
      </c>
      <c r="D282" s="94"/>
      <c r="E282" s="94"/>
    </row>
    <row r="283" spans="1:5" ht="15.75" customHeight="1">
      <c r="A283" s="137" t="s">
        <v>4602</v>
      </c>
      <c r="B283" s="92" t="s">
        <v>5700</v>
      </c>
      <c r="C283" s="101" t="s">
        <v>5701</v>
      </c>
      <c r="D283" s="94"/>
      <c r="E283" s="94"/>
    </row>
    <row r="284" spans="1:5" ht="15.75" customHeight="1">
      <c r="A284" s="137" t="s">
        <v>4614</v>
      </c>
      <c r="B284" s="92" t="s">
        <v>5704</v>
      </c>
      <c r="C284" s="200" t="s">
        <v>5705</v>
      </c>
      <c r="D284" s="94"/>
      <c r="E284" s="94"/>
    </row>
    <row r="285" spans="1:5" ht="15.75" customHeight="1">
      <c r="A285" s="137" t="s">
        <v>4625</v>
      </c>
      <c r="B285" s="92" t="s">
        <v>5706</v>
      </c>
      <c r="C285" s="101" t="s">
        <v>5744</v>
      </c>
      <c r="D285" s="94"/>
      <c r="E285" s="94"/>
    </row>
    <row r="286" spans="1:5" ht="15.75" customHeight="1">
      <c r="A286" s="137" t="s">
        <v>4632</v>
      </c>
      <c r="B286" s="92" t="s">
        <v>5708</v>
      </c>
      <c r="C286" s="101" t="s">
        <v>5745</v>
      </c>
      <c r="D286" s="94"/>
      <c r="E286" s="94"/>
    </row>
    <row r="287" spans="1:5" ht="15.75" customHeight="1">
      <c r="A287" s="137" t="s">
        <v>4644</v>
      </c>
      <c r="B287" s="92" t="s">
        <v>5710</v>
      </c>
      <c r="C287" s="101" t="s">
        <v>5711</v>
      </c>
      <c r="D287" s="94"/>
      <c r="E287" s="94"/>
    </row>
    <row r="288" spans="1:5" ht="15.75" customHeight="1">
      <c r="A288" s="137" t="s">
        <v>4651</v>
      </c>
      <c r="B288" s="92" t="s">
        <v>5712</v>
      </c>
      <c r="C288" s="101" t="s">
        <v>5713</v>
      </c>
      <c r="D288" s="94"/>
      <c r="E288" s="94"/>
    </row>
    <row r="289" spans="1:5" ht="15.75" customHeight="1">
      <c r="A289" s="137" t="s">
        <v>4658</v>
      </c>
      <c r="B289" s="92" t="s">
        <v>5714</v>
      </c>
      <c r="C289" s="101" t="s">
        <v>5715</v>
      </c>
      <c r="D289" s="94"/>
      <c r="E289" s="94"/>
    </row>
    <row r="290" spans="1:5" ht="15.75" customHeight="1">
      <c r="A290" s="137" t="s">
        <v>5828</v>
      </c>
      <c r="B290" s="92" t="s">
        <v>5716</v>
      </c>
      <c r="C290" s="101" t="s">
        <v>5718</v>
      </c>
      <c r="D290" s="94"/>
      <c r="E290" s="94"/>
    </row>
    <row r="291" spans="1:5" ht="15.75" customHeight="1">
      <c r="A291" s="590" t="s">
        <v>5829</v>
      </c>
      <c r="B291" s="599" t="s">
        <v>5720</v>
      </c>
      <c r="C291" s="101" t="s">
        <v>5721</v>
      </c>
      <c r="D291" s="94"/>
      <c r="E291" s="94"/>
    </row>
    <row r="292" spans="1:5" ht="15.75" customHeight="1">
      <c r="A292" s="661"/>
      <c r="B292" s="661"/>
      <c r="C292" s="101" t="s">
        <v>5722</v>
      </c>
      <c r="D292" s="94"/>
      <c r="E292" s="94"/>
    </row>
    <row r="293" spans="1:5" ht="15.75" customHeight="1">
      <c r="A293" s="661"/>
      <c r="B293" s="661"/>
      <c r="C293" s="101" t="s">
        <v>5723</v>
      </c>
      <c r="D293" s="94"/>
      <c r="E293" s="94"/>
    </row>
    <row r="294" spans="1:5" ht="15.75" customHeight="1">
      <c r="A294" s="662"/>
      <c r="B294" s="662"/>
      <c r="C294" s="101" t="s">
        <v>5724</v>
      </c>
      <c r="D294" s="94"/>
      <c r="E294" s="94"/>
    </row>
    <row r="295" spans="1:5" ht="15.75" customHeight="1">
      <c r="A295" s="590" t="s">
        <v>5830</v>
      </c>
      <c r="B295" s="600" t="s">
        <v>5725</v>
      </c>
      <c r="C295" s="141" t="s">
        <v>5726</v>
      </c>
      <c r="D295" s="94"/>
      <c r="E295" s="94"/>
    </row>
    <row r="296" spans="1:5" ht="15.75" customHeight="1">
      <c r="A296" s="661"/>
      <c r="B296" s="661"/>
      <c r="C296" s="101" t="s">
        <v>5727</v>
      </c>
      <c r="D296" s="94"/>
      <c r="E296" s="94"/>
    </row>
    <row r="297" spans="1:5" ht="15.75" customHeight="1">
      <c r="A297" s="661"/>
      <c r="B297" s="661"/>
      <c r="C297" s="101" t="s">
        <v>5766</v>
      </c>
      <c r="D297" s="94"/>
      <c r="E297" s="94"/>
    </row>
    <row r="298" spans="1:5" ht="15.75" customHeight="1">
      <c r="A298" s="662"/>
      <c r="B298" s="662"/>
      <c r="C298" s="141" t="s">
        <v>5728</v>
      </c>
      <c r="D298" s="94"/>
      <c r="E298" s="94"/>
    </row>
    <row r="299" spans="1:5" ht="15.75" customHeight="1">
      <c r="A299" s="137" t="s">
        <v>5831</v>
      </c>
      <c r="B299" s="91" t="s">
        <v>5730</v>
      </c>
      <c r="C299" s="141" t="s">
        <v>5731</v>
      </c>
      <c r="D299" s="94"/>
      <c r="E299" s="94"/>
    </row>
    <row r="300" spans="1:5" ht="15.75" customHeight="1">
      <c r="A300" s="137" t="s">
        <v>5832</v>
      </c>
      <c r="B300" s="91" t="s">
        <v>4189</v>
      </c>
      <c r="C300" s="101" t="s">
        <v>5732</v>
      </c>
      <c r="D300" s="94"/>
      <c r="E300" s="94"/>
    </row>
    <row r="301" spans="1:5" ht="15.75" customHeight="1">
      <c r="A301" s="137" t="s">
        <v>5833</v>
      </c>
      <c r="B301" s="91" t="s">
        <v>4195</v>
      </c>
      <c r="C301" s="141" t="s">
        <v>5733</v>
      </c>
      <c r="D301" s="94"/>
      <c r="E301" s="94"/>
    </row>
    <row r="302" spans="1:5" ht="15.75" customHeight="1">
      <c r="A302" s="590" t="s">
        <v>5834</v>
      </c>
      <c r="B302" s="600" t="s">
        <v>4198</v>
      </c>
      <c r="C302" s="101" t="s">
        <v>5735</v>
      </c>
      <c r="D302" s="94"/>
      <c r="E302" s="94"/>
    </row>
    <row r="303" spans="1:5" ht="15.75" customHeight="1">
      <c r="A303" s="662"/>
      <c r="B303" s="662"/>
      <c r="C303" s="101" t="s">
        <v>5736</v>
      </c>
      <c r="D303" s="94"/>
      <c r="E303" s="94"/>
    </row>
    <row r="304" spans="1:5" ht="15.75" customHeight="1">
      <c r="A304" s="137" t="s">
        <v>5835</v>
      </c>
      <c r="B304" s="91" t="s">
        <v>4261</v>
      </c>
      <c r="C304" s="141" t="s">
        <v>5234</v>
      </c>
      <c r="D304" s="94"/>
      <c r="E304" s="94"/>
    </row>
    <row r="305" spans="1:5" ht="15.75" customHeight="1">
      <c r="A305" s="89">
        <v>9</v>
      </c>
      <c r="B305" s="596" t="s">
        <v>5836</v>
      </c>
      <c r="C305" s="660"/>
      <c r="D305" s="89" t="s">
        <v>51</v>
      </c>
      <c r="E305" s="89" t="s">
        <v>52</v>
      </c>
    </row>
    <row r="306" spans="1:5" ht="15.75" customHeight="1">
      <c r="A306" s="137" t="s">
        <v>4660</v>
      </c>
      <c r="B306" s="92" t="s">
        <v>3</v>
      </c>
      <c r="C306" s="101" t="s">
        <v>5372</v>
      </c>
      <c r="D306" s="94"/>
      <c r="E306" s="94"/>
    </row>
    <row r="307" spans="1:5" ht="15.75" customHeight="1">
      <c r="A307" s="137" t="s">
        <v>4662</v>
      </c>
      <c r="B307" s="92" t="s">
        <v>4209</v>
      </c>
      <c r="C307" s="101" t="s">
        <v>4210</v>
      </c>
      <c r="D307" s="94"/>
      <c r="E307" s="94"/>
    </row>
    <row r="308" spans="1:5" ht="15.75" customHeight="1">
      <c r="A308" s="137" t="s">
        <v>4674</v>
      </c>
      <c r="B308" s="92" t="s">
        <v>4211</v>
      </c>
      <c r="C308" s="101" t="s">
        <v>4210</v>
      </c>
      <c r="D308" s="94"/>
      <c r="E308" s="94"/>
    </row>
    <row r="309" spans="1:5" ht="15.75" customHeight="1">
      <c r="A309" s="137" t="s">
        <v>4678</v>
      </c>
      <c r="B309" s="92" t="s">
        <v>5276</v>
      </c>
      <c r="C309" s="101" t="s">
        <v>5837</v>
      </c>
      <c r="D309" s="94"/>
      <c r="E309" s="94"/>
    </row>
    <row r="310" spans="1:5" ht="15.75" customHeight="1">
      <c r="A310" s="137" t="s">
        <v>4683</v>
      </c>
      <c r="B310" s="92" t="s">
        <v>5680</v>
      </c>
      <c r="C310" s="101" t="s">
        <v>5681</v>
      </c>
      <c r="D310" s="94"/>
      <c r="E310" s="94"/>
    </row>
    <row r="311" spans="1:5" ht="15.75" customHeight="1">
      <c r="A311" s="137" t="s">
        <v>5204</v>
      </c>
      <c r="B311" s="92" t="s">
        <v>5682</v>
      </c>
      <c r="C311" s="101" t="s">
        <v>5773</v>
      </c>
      <c r="D311" s="94"/>
      <c r="E311" s="94"/>
    </row>
    <row r="312" spans="1:5" ht="15.75" customHeight="1">
      <c r="A312" s="137" t="s">
        <v>5206</v>
      </c>
      <c r="B312" s="92" t="s">
        <v>5774</v>
      </c>
      <c r="C312" s="101" t="s">
        <v>5838</v>
      </c>
      <c r="D312" s="94"/>
      <c r="E312" s="94"/>
    </row>
    <row r="313" spans="1:5" ht="15.75" customHeight="1">
      <c r="A313" s="137" t="s">
        <v>5208</v>
      </c>
      <c r="B313" s="92" t="s">
        <v>5684</v>
      </c>
      <c r="C313" s="101" t="s">
        <v>5685</v>
      </c>
      <c r="D313" s="94"/>
      <c r="E313" s="94"/>
    </row>
    <row r="314" spans="1:5" ht="15.75" customHeight="1">
      <c r="A314" s="137" t="s">
        <v>5839</v>
      </c>
      <c r="B314" s="92" t="s">
        <v>5686</v>
      </c>
      <c r="C314" s="101" t="s">
        <v>5776</v>
      </c>
      <c r="D314" s="94"/>
      <c r="E314" s="94"/>
    </row>
    <row r="315" spans="1:5" ht="15.75" customHeight="1">
      <c r="A315" s="137" t="s">
        <v>5840</v>
      </c>
      <c r="B315" s="92" t="s">
        <v>5688</v>
      </c>
      <c r="C315" s="101" t="s">
        <v>5689</v>
      </c>
      <c r="D315" s="94"/>
      <c r="E315" s="94"/>
    </row>
    <row r="316" spans="1:5" ht="15.75" customHeight="1">
      <c r="A316" s="137" t="s">
        <v>5841</v>
      </c>
      <c r="B316" s="92" t="s">
        <v>5690</v>
      </c>
      <c r="C316" s="101" t="s">
        <v>5842</v>
      </c>
      <c r="D316" s="94"/>
      <c r="E316" s="94"/>
    </row>
    <row r="317" spans="1:5" ht="15.75" customHeight="1">
      <c r="A317" s="137" t="s">
        <v>5843</v>
      </c>
      <c r="B317" s="202" t="s">
        <v>5694</v>
      </c>
      <c r="C317" s="162" t="s">
        <v>5695</v>
      </c>
      <c r="D317" s="94"/>
      <c r="E317" s="94"/>
    </row>
    <row r="318" spans="1:5" ht="15.75" customHeight="1">
      <c r="A318" s="137" t="s">
        <v>5844</v>
      </c>
      <c r="B318" s="92" t="s">
        <v>5696</v>
      </c>
      <c r="C318" s="101" t="s">
        <v>5697</v>
      </c>
      <c r="D318" s="94"/>
      <c r="E318" s="94"/>
    </row>
    <row r="319" spans="1:5" ht="15.75" customHeight="1">
      <c r="A319" s="137" t="s">
        <v>5845</v>
      </c>
      <c r="B319" s="92" t="s">
        <v>5698</v>
      </c>
      <c r="C319" s="101" t="s">
        <v>5846</v>
      </c>
      <c r="D319" s="94"/>
      <c r="E319" s="94"/>
    </row>
    <row r="320" spans="1:5" ht="15.75" customHeight="1">
      <c r="A320" s="137" t="s">
        <v>5847</v>
      </c>
      <c r="B320" s="92" t="s">
        <v>5700</v>
      </c>
      <c r="C320" s="101" t="s">
        <v>5701</v>
      </c>
      <c r="D320" s="94"/>
      <c r="E320" s="94"/>
    </row>
    <row r="321" spans="1:5" ht="15.75" customHeight="1">
      <c r="A321" s="137" t="s">
        <v>5848</v>
      </c>
      <c r="B321" s="92" t="s">
        <v>5704</v>
      </c>
      <c r="C321" s="200" t="s">
        <v>5705</v>
      </c>
      <c r="D321" s="94"/>
      <c r="E321" s="94"/>
    </row>
    <row r="322" spans="1:5" ht="15.75" customHeight="1">
      <c r="A322" s="137" t="s">
        <v>5849</v>
      </c>
      <c r="B322" s="92" t="s">
        <v>5706</v>
      </c>
      <c r="C322" s="101" t="s">
        <v>5744</v>
      </c>
      <c r="D322" s="94"/>
      <c r="E322" s="94"/>
    </row>
    <row r="323" spans="1:5" ht="15.75" customHeight="1">
      <c r="A323" s="137" t="s">
        <v>5850</v>
      </c>
      <c r="B323" s="92" t="s">
        <v>5708</v>
      </c>
      <c r="C323" s="101" t="s">
        <v>5851</v>
      </c>
      <c r="D323" s="94"/>
      <c r="E323" s="94"/>
    </row>
    <row r="324" spans="1:5" ht="15.75" customHeight="1">
      <c r="A324" s="137" t="s">
        <v>5852</v>
      </c>
      <c r="B324" s="92" t="s">
        <v>5710</v>
      </c>
      <c r="C324" s="101" t="s">
        <v>5711</v>
      </c>
      <c r="D324" s="94"/>
      <c r="E324" s="94"/>
    </row>
    <row r="325" spans="1:5" ht="15.75" customHeight="1">
      <c r="A325" s="137" t="s">
        <v>5853</v>
      </c>
      <c r="B325" s="92" t="s">
        <v>5712</v>
      </c>
      <c r="C325" s="101" t="s">
        <v>5854</v>
      </c>
      <c r="D325" s="94"/>
      <c r="E325" s="94"/>
    </row>
    <row r="326" spans="1:5" ht="15.75" customHeight="1">
      <c r="A326" s="137" t="s">
        <v>5855</v>
      </c>
      <c r="B326" s="92" t="s">
        <v>5714</v>
      </c>
      <c r="C326" s="101" t="s">
        <v>5715</v>
      </c>
      <c r="D326" s="94"/>
      <c r="E326" s="94"/>
    </row>
    <row r="327" spans="1:5" ht="15.75" customHeight="1">
      <c r="A327" s="137" t="s">
        <v>5856</v>
      </c>
      <c r="B327" s="92" t="s">
        <v>5716</v>
      </c>
      <c r="C327" s="101" t="s">
        <v>5718</v>
      </c>
      <c r="D327" s="94"/>
      <c r="E327" s="94"/>
    </row>
    <row r="328" spans="1:5" ht="15.75" customHeight="1">
      <c r="A328" s="590" t="s">
        <v>5857</v>
      </c>
      <c r="B328" s="599" t="s">
        <v>5720</v>
      </c>
      <c r="C328" s="101" t="s">
        <v>5721</v>
      </c>
      <c r="D328" s="94"/>
      <c r="E328" s="94"/>
    </row>
    <row r="329" spans="1:5" ht="15.75" customHeight="1">
      <c r="A329" s="661"/>
      <c r="B329" s="661"/>
      <c r="C329" s="101" t="s">
        <v>5722</v>
      </c>
      <c r="D329" s="94"/>
      <c r="E329" s="94"/>
    </row>
    <row r="330" spans="1:5" ht="15.75" customHeight="1">
      <c r="A330" s="661"/>
      <c r="B330" s="661"/>
      <c r="C330" s="101" t="s">
        <v>5723</v>
      </c>
      <c r="D330" s="94"/>
      <c r="E330" s="94"/>
    </row>
    <row r="331" spans="1:5" ht="15.75" customHeight="1">
      <c r="A331" s="662"/>
      <c r="B331" s="662"/>
      <c r="C331" s="101" t="s">
        <v>5724</v>
      </c>
      <c r="D331" s="94"/>
      <c r="E331" s="94"/>
    </row>
    <row r="332" spans="1:5" ht="15.75" customHeight="1">
      <c r="A332" s="590" t="s">
        <v>5858</v>
      </c>
      <c r="B332" s="600" t="s">
        <v>5725</v>
      </c>
      <c r="C332" s="141" t="s">
        <v>5726</v>
      </c>
      <c r="D332" s="94"/>
      <c r="E332" s="94"/>
    </row>
    <row r="333" spans="1:5" ht="15.75" customHeight="1">
      <c r="A333" s="661"/>
      <c r="B333" s="661"/>
      <c r="C333" s="101" t="s">
        <v>5727</v>
      </c>
      <c r="D333" s="94"/>
      <c r="E333" s="94"/>
    </row>
    <row r="334" spans="1:5" ht="15.75" customHeight="1">
      <c r="A334" s="661"/>
      <c r="B334" s="661"/>
      <c r="C334" s="101" t="s">
        <v>5766</v>
      </c>
      <c r="D334" s="94"/>
      <c r="E334" s="94"/>
    </row>
    <row r="335" spans="1:5" ht="15.75" customHeight="1">
      <c r="A335" s="661"/>
      <c r="B335" s="661"/>
      <c r="C335" s="101" t="s">
        <v>5749</v>
      </c>
      <c r="D335" s="94"/>
      <c r="E335" s="94"/>
    </row>
    <row r="336" spans="1:5" ht="15.75" customHeight="1">
      <c r="A336" s="661"/>
      <c r="B336" s="661"/>
      <c r="C336" s="101" t="s">
        <v>5859</v>
      </c>
      <c r="D336" s="94"/>
      <c r="E336" s="94"/>
    </row>
    <row r="337" spans="1:5" ht="15.75" customHeight="1">
      <c r="A337" s="662"/>
      <c r="B337" s="662"/>
      <c r="C337" s="141" t="s">
        <v>5728</v>
      </c>
      <c r="D337" s="94"/>
      <c r="E337" s="94"/>
    </row>
    <row r="338" spans="1:5" ht="15.75" customHeight="1">
      <c r="A338" s="137" t="s">
        <v>5860</v>
      </c>
      <c r="B338" s="91" t="s">
        <v>5730</v>
      </c>
      <c r="C338" s="141" t="s">
        <v>5731</v>
      </c>
      <c r="D338" s="94"/>
      <c r="E338" s="94"/>
    </row>
    <row r="339" spans="1:5" ht="15.75" customHeight="1">
      <c r="A339" s="137" t="s">
        <v>5861</v>
      </c>
      <c r="B339" s="91" t="s">
        <v>4189</v>
      </c>
      <c r="C339" s="101" t="s">
        <v>5732</v>
      </c>
      <c r="D339" s="94"/>
      <c r="E339" s="94"/>
    </row>
    <row r="340" spans="1:5" ht="15.75" customHeight="1">
      <c r="A340" s="137" t="s">
        <v>5862</v>
      </c>
      <c r="B340" s="91" t="s">
        <v>4195</v>
      </c>
      <c r="C340" s="141" t="s">
        <v>5733</v>
      </c>
      <c r="D340" s="94"/>
      <c r="E340" s="94"/>
    </row>
    <row r="341" spans="1:5" ht="15.75" customHeight="1">
      <c r="A341" s="590" t="s">
        <v>5863</v>
      </c>
      <c r="B341" s="600" t="s">
        <v>4198</v>
      </c>
      <c r="C341" s="101" t="s">
        <v>5735</v>
      </c>
      <c r="D341" s="94"/>
      <c r="E341" s="94"/>
    </row>
    <row r="342" spans="1:5" ht="15.75" customHeight="1">
      <c r="A342" s="662"/>
      <c r="B342" s="662"/>
      <c r="C342" s="101" t="s">
        <v>5736</v>
      </c>
      <c r="D342" s="94"/>
      <c r="E342" s="94"/>
    </row>
    <row r="343" spans="1:5" ht="15.75" customHeight="1">
      <c r="A343" s="137" t="s">
        <v>5864</v>
      </c>
      <c r="B343" s="91" t="s">
        <v>4261</v>
      </c>
      <c r="C343" s="141" t="s">
        <v>5234</v>
      </c>
      <c r="D343" s="94"/>
      <c r="E343" s="94"/>
    </row>
    <row r="344" spans="1:5" ht="15.75" customHeight="1">
      <c r="A344" s="89">
        <v>10</v>
      </c>
      <c r="B344" s="596" t="s">
        <v>5865</v>
      </c>
      <c r="C344" s="660"/>
      <c r="D344" s="89" t="s">
        <v>51</v>
      </c>
      <c r="E344" s="89" t="s">
        <v>52</v>
      </c>
    </row>
    <row r="345" spans="1:5" ht="15.75" customHeight="1">
      <c r="A345" s="137" t="s">
        <v>4693</v>
      </c>
      <c r="B345" s="92" t="s">
        <v>3</v>
      </c>
      <c r="C345" s="101" t="s">
        <v>5372</v>
      </c>
      <c r="D345" s="94"/>
      <c r="E345" s="94"/>
    </row>
    <row r="346" spans="1:5" ht="15.75" customHeight="1">
      <c r="A346" s="137" t="s">
        <v>4696</v>
      </c>
      <c r="B346" s="92" t="s">
        <v>4209</v>
      </c>
      <c r="C346" s="101" t="s">
        <v>4210</v>
      </c>
      <c r="D346" s="94"/>
      <c r="E346" s="94"/>
    </row>
    <row r="347" spans="1:5" ht="15.75" customHeight="1">
      <c r="A347" s="137" t="s">
        <v>4698</v>
      </c>
      <c r="B347" s="92" t="s">
        <v>4211</v>
      </c>
      <c r="C347" s="101" t="s">
        <v>4210</v>
      </c>
      <c r="D347" s="94"/>
      <c r="E347" s="94"/>
    </row>
    <row r="348" spans="1:5" ht="15.75" customHeight="1">
      <c r="A348" s="137" t="s">
        <v>4700</v>
      </c>
      <c r="B348" s="92" t="s">
        <v>5276</v>
      </c>
      <c r="C348" s="101" t="s">
        <v>5866</v>
      </c>
      <c r="D348" s="94"/>
      <c r="E348" s="94"/>
    </row>
    <row r="349" spans="1:5" ht="15.75" customHeight="1">
      <c r="A349" s="137" t="s">
        <v>4702</v>
      </c>
      <c r="B349" s="92" t="s">
        <v>5680</v>
      </c>
      <c r="C349" s="101" t="s">
        <v>5681</v>
      </c>
      <c r="D349" s="94"/>
      <c r="E349" s="94"/>
    </row>
    <row r="350" spans="1:5" ht="15.75" customHeight="1">
      <c r="A350" s="137" t="s">
        <v>4704</v>
      </c>
      <c r="B350" s="92" t="s">
        <v>5682</v>
      </c>
      <c r="C350" s="101" t="s">
        <v>5773</v>
      </c>
      <c r="D350" s="94"/>
      <c r="E350" s="94"/>
    </row>
    <row r="351" spans="1:5" ht="15.75" customHeight="1">
      <c r="A351" s="137" t="s">
        <v>4706</v>
      </c>
      <c r="B351" s="92" t="s">
        <v>5774</v>
      </c>
      <c r="C351" s="101" t="s">
        <v>5867</v>
      </c>
      <c r="D351" s="94"/>
      <c r="E351" s="94"/>
    </row>
    <row r="352" spans="1:5" ht="15.75" customHeight="1">
      <c r="A352" s="137" t="s">
        <v>4708</v>
      </c>
      <c r="B352" s="92" t="s">
        <v>5684</v>
      </c>
      <c r="C352" s="101" t="s">
        <v>5685</v>
      </c>
      <c r="D352" s="94"/>
      <c r="E352" s="94"/>
    </row>
    <row r="353" spans="1:5" ht="15.75" customHeight="1">
      <c r="A353" s="137" t="s">
        <v>4710</v>
      </c>
      <c r="B353" s="92" t="s">
        <v>5686</v>
      </c>
      <c r="C353" s="101" t="s">
        <v>5776</v>
      </c>
      <c r="D353" s="94"/>
      <c r="E353" s="94"/>
    </row>
    <row r="354" spans="1:5" ht="15.75" customHeight="1">
      <c r="A354" s="137" t="s">
        <v>4712</v>
      </c>
      <c r="B354" s="92" t="s">
        <v>5688</v>
      </c>
      <c r="C354" s="101" t="s">
        <v>5689</v>
      </c>
      <c r="D354" s="94"/>
      <c r="E354" s="94"/>
    </row>
    <row r="355" spans="1:5" ht="15.75" customHeight="1">
      <c r="A355" s="137" t="s">
        <v>4714</v>
      </c>
      <c r="B355" s="92" t="s">
        <v>5690</v>
      </c>
      <c r="C355" s="101" t="s">
        <v>5868</v>
      </c>
      <c r="D355" s="94"/>
      <c r="E355" s="94"/>
    </row>
    <row r="356" spans="1:5" ht="15.75" customHeight="1">
      <c r="A356" s="137" t="s">
        <v>4716</v>
      </c>
      <c r="B356" s="202" t="s">
        <v>5694</v>
      </c>
      <c r="C356" s="162" t="s">
        <v>5695</v>
      </c>
      <c r="D356" s="94"/>
      <c r="E356" s="94"/>
    </row>
    <row r="357" spans="1:5" ht="15.75" customHeight="1">
      <c r="A357" s="137" t="s">
        <v>4718</v>
      </c>
      <c r="B357" s="92" t="s">
        <v>5696</v>
      </c>
      <c r="C357" s="101" t="s">
        <v>5697</v>
      </c>
      <c r="D357" s="94"/>
      <c r="E357" s="94"/>
    </row>
    <row r="358" spans="1:5" ht="15.75" customHeight="1">
      <c r="A358" s="137" t="s">
        <v>4720</v>
      </c>
      <c r="B358" s="92" t="s">
        <v>5692</v>
      </c>
      <c r="C358" s="101" t="s">
        <v>5869</v>
      </c>
      <c r="D358" s="94"/>
      <c r="E358" s="94"/>
    </row>
    <row r="359" spans="1:5" ht="15.75" customHeight="1">
      <c r="A359" s="137" t="s">
        <v>5870</v>
      </c>
      <c r="B359" s="92" t="s">
        <v>5700</v>
      </c>
      <c r="C359" s="101" t="s">
        <v>5701</v>
      </c>
      <c r="D359" s="94"/>
      <c r="E359" s="94"/>
    </row>
    <row r="360" spans="1:5" ht="15.75" customHeight="1">
      <c r="A360" s="137" t="s">
        <v>5871</v>
      </c>
      <c r="B360" s="92" t="s">
        <v>5704</v>
      </c>
      <c r="C360" s="200" t="s">
        <v>5705</v>
      </c>
      <c r="D360" s="94"/>
      <c r="E360" s="94"/>
    </row>
    <row r="361" spans="1:5" ht="15.75" customHeight="1">
      <c r="A361" s="137" t="s">
        <v>5872</v>
      </c>
      <c r="B361" s="92" t="s">
        <v>5706</v>
      </c>
      <c r="C361" s="101" t="s">
        <v>5744</v>
      </c>
      <c r="D361" s="94"/>
      <c r="E361" s="94"/>
    </row>
    <row r="362" spans="1:5" ht="15.75" customHeight="1">
      <c r="A362" s="137" t="s">
        <v>5873</v>
      </c>
      <c r="B362" s="92" t="s">
        <v>5708</v>
      </c>
      <c r="C362" s="101" t="s">
        <v>5874</v>
      </c>
      <c r="D362" s="94"/>
      <c r="E362" s="94"/>
    </row>
    <row r="363" spans="1:5" ht="15.75" customHeight="1">
      <c r="A363" s="137" t="s">
        <v>5875</v>
      </c>
      <c r="B363" s="92" t="s">
        <v>5710</v>
      </c>
      <c r="C363" s="101" t="s">
        <v>5876</v>
      </c>
      <c r="D363" s="94"/>
      <c r="E363" s="94"/>
    </row>
    <row r="364" spans="1:5" ht="15.75" customHeight="1">
      <c r="A364" s="137" t="s">
        <v>5877</v>
      </c>
      <c r="B364" s="92" t="s">
        <v>5712</v>
      </c>
      <c r="C364" s="101" t="s">
        <v>5878</v>
      </c>
      <c r="D364" s="94"/>
      <c r="E364" s="94"/>
    </row>
    <row r="365" spans="1:5" ht="15.75" customHeight="1">
      <c r="A365" s="137" t="s">
        <v>5879</v>
      </c>
      <c r="B365" s="92" t="s">
        <v>5714</v>
      </c>
      <c r="C365" s="101" t="s">
        <v>5715</v>
      </c>
      <c r="D365" s="94"/>
      <c r="E365" s="94"/>
    </row>
    <row r="366" spans="1:5" ht="15.75" customHeight="1">
      <c r="A366" s="137" t="s">
        <v>5880</v>
      </c>
      <c r="B366" s="92" t="s">
        <v>5716</v>
      </c>
      <c r="C366" s="101" t="s">
        <v>5718</v>
      </c>
      <c r="D366" s="94"/>
      <c r="E366" s="94"/>
    </row>
    <row r="367" spans="1:5" ht="15.75" customHeight="1">
      <c r="A367" s="590" t="s">
        <v>5881</v>
      </c>
      <c r="B367" s="599" t="s">
        <v>5720</v>
      </c>
      <c r="C367" s="101" t="s">
        <v>5721</v>
      </c>
      <c r="D367" s="94"/>
      <c r="E367" s="94"/>
    </row>
    <row r="368" spans="1:5" ht="15.75" customHeight="1">
      <c r="A368" s="661"/>
      <c r="B368" s="661"/>
      <c r="C368" s="101" t="s">
        <v>5722</v>
      </c>
      <c r="D368" s="94"/>
      <c r="E368" s="94"/>
    </row>
    <row r="369" spans="1:5" ht="15.75" customHeight="1">
      <c r="A369" s="661"/>
      <c r="B369" s="661"/>
      <c r="C369" s="101" t="s">
        <v>5723</v>
      </c>
      <c r="D369" s="94"/>
      <c r="E369" s="94"/>
    </row>
    <row r="370" spans="1:5" ht="15.75" customHeight="1">
      <c r="A370" s="662"/>
      <c r="B370" s="662"/>
      <c r="C370" s="101" t="s">
        <v>5724</v>
      </c>
      <c r="D370" s="94"/>
      <c r="E370" s="94"/>
    </row>
    <row r="371" spans="1:5" ht="15.75" customHeight="1">
      <c r="A371" s="590" t="s">
        <v>5882</v>
      </c>
      <c r="B371" s="600" t="s">
        <v>5725</v>
      </c>
      <c r="C371" s="141" t="s">
        <v>5726</v>
      </c>
      <c r="D371" s="94"/>
      <c r="E371" s="94"/>
    </row>
    <row r="372" spans="1:5" ht="15.75" customHeight="1">
      <c r="A372" s="661"/>
      <c r="B372" s="661"/>
      <c r="C372" s="101" t="s">
        <v>5727</v>
      </c>
      <c r="D372" s="94"/>
      <c r="E372" s="94"/>
    </row>
    <row r="373" spans="1:5" ht="15.75" customHeight="1">
      <c r="A373" s="661"/>
      <c r="B373" s="661"/>
      <c r="C373" s="101" t="s">
        <v>5766</v>
      </c>
      <c r="D373" s="94"/>
      <c r="E373" s="94"/>
    </row>
    <row r="374" spans="1:5" ht="15.75" customHeight="1">
      <c r="A374" s="661"/>
      <c r="B374" s="661"/>
      <c r="C374" s="101" t="s">
        <v>5859</v>
      </c>
      <c r="D374" s="94"/>
      <c r="E374" s="94"/>
    </row>
    <row r="375" spans="1:5" ht="15.75" customHeight="1">
      <c r="A375" s="662"/>
      <c r="B375" s="662"/>
      <c r="C375" s="141" t="s">
        <v>5728</v>
      </c>
      <c r="D375" s="94"/>
      <c r="E375" s="94"/>
    </row>
    <row r="376" spans="1:5" ht="15.75" customHeight="1">
      <c r="A376" s="137" t="s">
        <v>5883</v>
      </c>
      <c r="B376" s="91" t="s">
        <v>5730</v>
      </c>
      <c r="C376" s="141" t="s">
        <v>5731</v>
      </c>
      <c r="D376" s="94"/>
      <c r="E376" s="94"/>
    </row>
    <row r="377" spans="1:5" ht="15.75" customHeight="1">
      <c r="A377" s="137" t="s">
        <v>5884</v>
      </c>
      <c r="B377" s="91" t="s">
        <v>4189</v>
      </c>
      <c r="C377" s="101" t="s">
        <v>5732</v>
      </c>
      <c r="D377" s="94"/>
      <c r="E377" s="94"/>
    </row>
    <row r="378" spans="1:5" ht="15.75" customHeight="1">
      <c r="A378" s="137" t="s">
        <v>5885</v>
      </c>
      <c r="B378" s="91" t="s">
        <v>4195</v>
      </c>
      <c r="C378" s="141" t="s">
        <v>5733</v>
      </c>
      <c r="D378" s="94"/>
      <c r="E378" s="94"/>
    </row>
    <row r="379" spans="1:5" ht="15.75" customHeight="1">
      <c r="A379" s="590" t="s">
        <v>5886</v>
      </c>
      <c r="B379" s="600" t="s">
        <v>4198</v>
      </c>
      <c r="C379" s="101" t="s">
        <v>5735</v>
      </c>
      <c r="D379" s="94"/>
      <c r="E379" s="94"/>
    </row>
    <row r="380" spans="1:5" ht="15.75" customHeight="1">
      <c r="A380" s="662"/>
      <c r="B380" s="662"/>
      <c r="C380" s="101" t="s">
        <v>5736</v>
      </c>
      <c r="D380" s="94"/>
      <c r="E380" s="94"/>
    </row>
    <row r="381" spans="1:5" ht="15.75" customHeight="1">
      <c r="A381" s="137" t="s">
        <v>5887</v>
      </c>
      <c r="B381" s="91" t="s">
        <v>4261</v>
      </c>
      <c r="C381" s="141" t="s">
        <v>5234</v>
      </c>
      <c r="D381" s="94"/>
      <c r="E381" s="94"/>
    </row>
    <row r="382" spans="1:5" ht="15.75" customHeight="1">
      <c r="A382" s="89">
        <v>11</v>
      </c>
      <c r="B382" s="596" t="s">
        <v>5888</v>
      </c>
      <c r="C382" s="660"/>
      <c r="D382" s="89" t="s">
        <v>51</v>
      </c>
      <c r="E382" s="89" t="s">
        <v>52</v>
      </c>
    </row>
    <row r="383" spans="1:5" ht="15.75" customHeight="1">
      <c r="A383" s="137" t="s">
        <v>4723</v>
      </c>
      <c r="B383" s="92" t="s">
        <v>3</v>
      </c>
      <c r="C383" s="101" t="s">
        <v>5372</v>
      </c>
      <c r="D383" s="94"/>
      <c r="E383" s="94"/>
    </row>
    <row r="384" spans="1:5" ht="15.75" customHeight="1">
      <c r="A384" s="137" t="s">
        <v>4725</v>
      </c>
      <c r="B384" s="92" t="s">
        <v>4209</v>
      </c>
      <c r="C384" s="101" t="s">
        <v>4210</v>
      </c>
      <c r="D384" s="94"/>
      <c r="E384" s="94"/>
    </row>
    <row r="385" spans="1:5" ht="15.75" customHeight="1">
      <c r="A385" s="137" t="s">
        <v>4727</v>
      </c>
      <c r="B385" s="92" t="s">
        <v>4211</v>
      </c>
      <c r="C385" s="101" t="s">
        <v>4210</v>
      </c>
      <c r="D385" s="94"/>
      <c r="E385" s="94"/>
    </row>
    <row r="386" spans="1:5" ht="15.75" customHeight="1">
      <c r="A386" s="137" t="s">
        <v>4729</v>
      </c>
      <c r="B386" s="92" t="s">
        <v>5276</v>
      </c>
      <c r="C386" s="101" t="s">
        <v>5866</v>
      </c>
      <c r="D386" s="94"/>
      <c r="E386" s="94"/>
    </row>
    <row r="387" spans="1:5" ht="15.75" customHeight="1">
      <c r="A387" s="137" t="s">
        <v>4731</v>
      </c>
      <c r="B387" s="92" t="s">
        <v>5680</v>
      </c>
      <c r="C387" s="101" t="s">
        <v>5681</v>
      </c>
      <c r="D387" s="94"/>
      <c r="E387" s="94"/>
    </row>
    <row r="388" spans="1:5" ht="15.75" customHeight="1">
      <c r="A388" s="137" t="s">
        <v>4733</v>
      </c>
      <c r="B388" s="92" t="s">
        <v>5682</v>
      </c>
      <c r="C388" s="101" t="s">
        <v>5773</v>
      </c>
      <c r="D388" s="94"/>
      <c r="E388" s="94"/>
    </row>
    <row r="389" spans="1:5" ht="15.75" customHeight="1">
      <c r="A389" s="137" t="s">
        <v>4735</v>
      </c>
      <c r="B389" s="92" t="s">
        <v>5774</v>
      </c>
      <c r="C389" s="101" t="s">
        <v>5867</v>
      </c>
      <c r="D389" s="94"/>
      <c r="E389" s="94"/>
    </row>
    <row r="390" spans="1:5" ht="15.75" customHeight="1">
      <c r="A390" s="137" t="s">
        <v>4737</v>
      </c>
      <c r="B390" s="92" t="s">
        <v>5684</v>
      </c>
      <c r="C390" s="101" t="s">
        <v>5685</v>
      </c>
      <c r="D390" s="94"/>
      <c r="E390" s="94"/>
    </row>
    <row r="391" spans="1:5" ht="15.75" customHeight="1">
      <c r="A391" s="137" t="s">
        <v>4739</v>
      </c>
      <c r="B391" s="92" t="s">
        <v>5686</v>
      </c>
      <c r="C391" s="101" t="s">
        <v>5776</v>
      </c>
      <c r="D391" s="94"/>
      <c r="E391" s="94"/>
    </row>
    <row r="392" spans="1:5" ht="15.75" customHeight="1">
      <c r="A392" s="137" t="s">
        <v>4741</v>
      </c>
      <c r="B392" s="92" t="s">
        <v>5688</v>
      </c>
      <c r="C392" s="101" t="s">
        <v>5689</v>
      </c>
      <c r="D392" s="94"/>
      <c r="E392" s="94"/>
    </row>
    <row r="393" spans="1:5" ht="15.75" customHeight="1">
      <c r="A393" s="137" t="s">
        <v>5889</v>
      </c>
      <c r="B393" s="92" t="s">
        <v>5690</v>
      </c>
      <c r="C393" s="101" t="s">
        <v>5890</v>
      </c>
      <c r="D393" s="94"/>
      <c r="E393" s="94"/>
    </row>
    <row r="394" spans="1:5" ht="15.75" customHeight="1">
      <c r="A394" s="137" t="s">
        <v>5891</v>
      </c>
      <c r="B394" s="202" t="s">
        <v>5694</v>
      </c>
      <c r="C394" s="162" t="s">
        <v>5695</v>
      </c>
      <c r="D394" s="94"/>
      <c r="E394" s="94"/>
    </row>
    <row r="395" spans="1:5" ht="15.75" customHeight="1">
      <c r="A395" s="137" t="s">
        <v>5892</v>
      </c>
      <c r="B395" s="92" t="s">
        <v>5696</v>
      </c>
      <c r="C395" s="101" t="s">
        <v>5697</v>
      </c>
      <c r="D395" s="94"/>
      <c r="E395" s="94"/>
    </row>
    <row r="396" spans="1:5" ht="15.75" customHeight="1">
      <c r="A396" s="137" t="s">
        <v>5893</v>
      </c>
      <c r="B396" s="92" t="s">
        <v>5692</v>
      </c>
      <c r="C396" s="101" t="s">
        <v>5894</v>
      </c>
      <c r="D396" s="94"/>
      <c r="E396" s="94"/>
    </row>
    <row r="397" spans="1:5" ht="15.75" customHeight="1">
      <c r="A397" s="137" t="s">
        <v>5895</v>
      </c>
      <c r="B397" s="92" t="s">
        <v>5700</v>
      </c>
      <c r="C397" s="101" t="s">
        <v>5701</v>
      </c>
      <c r="D397" s="94"/>
      <c r="E397" s="94"/>
    </row>
    <row r="398" spans="1:5" ht="15.75" customHeight="1">
      <c r="A398" s="137" t="s">
        <v>5896</v>
      </c>
      <c r="B398" s="92" t="s">
        <v>5704</v>
      </c>
      <c r="C398" s="200" t="s">
        <v>5705</v>
      </c>
      <c r="D398" s="94"/>
      <c r="E398" s="94"/>
    </row>
    <row r="399" spans="1:5" ht="15.75" customHeight="1">
      <c r="A399" s="137" t="s">
        <v>5897</v>
      </c>
      <c r="B399" s="92" t="s">
        <v>5706</v>
      </c>
      <c r="C399" s="101" t="s">
        <v>5898</v>
      </c>
      <c r="D399" s="94"/>
      <c r="E399" s="94"/>
    </row>
    <row r="400" spans="1:5" ht="15.75" customHeight="1">
      <c r="A400" s="137" t="s">
        <v>5899</v>
      </c>
      <c r="B400" s="92" t="s">
        <v>5708</v>
      </c>
      <c r="C400" s="101" t="s">
        <v>5874</v>
      </c>
      <c r="D400" s="94"/>
      <c r="E400" s="94"/>
    </row>
    <row r="401" spans="1:5" ht="15.75" customHeight="1">
      <c r="A401" s="137" t="s">
        <v>5900</v>
      </c>
      <c r="B401" s="92" t="s">
        <v>5710</v>
      </c>
      <c r="C401" s="101" t="s">
        <v>5901</v>
      </c>
      <c r="D401" s="94"/>
      <c r="E401" s="94"/>
    </row>
    <row r="402" spans="1:5" ht="15.75" customHeight="1">
      <c r="A402" s="137" t="s">
        <v>5902</v>
      </c>
      <c r="B402" s="92" t="s">
        <v>5712</v>
      </c>
      <c r="C402" s="101" t="s">
        <v>5878</v>
      </c>
      <c r="D402" s="94"/>
      <c r="E402" s="94"/>
    </row>
    <row r="403" spans="1:5" ht="15.75" customHeight="1">
      <c r="A403" s="137" t="s">
        <v>5903</v>
      </c>
      <c r="B403" s="92" t="s">
        <v>5714</v>
      </c>
      <c r="C403" s="101" t="s">
        <v>5715</v>
      </c>
      <c r="D403" s="94"/>
      <c r="E403" s="94"/>
    </row>
    <row r="404" spans="1:5" ht="15.75" customHeight="1">
      <c r="A404" s="137" t="s">
        <v>5904</v>
      </c>
      <c r="B404" s="92" t="s">
        <v>5716</v>
      </c>
      <c r="C404" s="101" t="s">
        <v>5718</v>
      </c>
      <c r="D404" s="94"/>
      <c r="E404" s="94"/>
    </row>
    <row r="405" spans="1:5" ht="15.75" customHeight="1">
      <c r="A405" s="590" t="s">
        <v>5905</v>
      </c>
      <c r="B405" s="599" t="s">
        <v>5720</v>
      </c>
      <c r="C405" s="101" t="s">
        <v>5721</v>
      </c>
      <c r="D405" s="94"/>
      <c r="E405" s="94"/>
    </row>
    <row r="406" spans="1:5" ht="15.75" customHeight="1">
      <c r="A406" s="661"/>
      <c r="B406" s="661"/>
      <c r="C406" s="101" t="s">
        <v>5722</v>
      </c>
      <c r="D406" s="94"/>
      <c r="E406" s="94"/>
    </row>
    <row r="407" spans="1:5" ht="15.75" customHeight="1">
      <c r="A407" s="661"/>
      <c r="B407" s="661"/>
      <c r="C407" s="101" t="s">
        <v>5723</v>
      </c>
      <c r="D407" s="94"/>
      <c r="E407" s="94"/>
    </row>
    <row r="408" spans="1:5" ht="15.75" customHeight="1">
      <c r="A408" s="662"/>
      <c r="B408" s="662"/>
      <c r="C408" s="101" t="s">
        <v>5724</v>
      </c>
      <c r="D408" s="94"/>
      <c r="E408" s="94"/>
    </row>
    <row r="409" spans="1:5" ht="15.75" customHeight="1">
      <c r="A409" s="590" t="s">
        <v>5906</v>
      </c>
      <c r="B409" s="600" t="s">
        <v>5725</v>
      </c>
      <c r="C409" s="141" t="s">
        <v>5726</v>
      </c>
      <c r="D409" s="94"/>
      <c r="E409" s="94"/>
    </row>
    <row r="410" spans="1:5" ht="15.75" customHeight="1">
      <c r="A410" s="661"/>
      <c r="B410" s="661"/>
      <c r="C410" s="101" t="s">
        <v>5727</v>
      </c>
      <c r="D410" s="94"/>
      <c r="E410" s="94"/>
    </row>
    <row r="411" spans="1:5" ht="15.75" customHeight="1">
      <c r="A411" s="661"/>
      <c r="B411" s="661"/>
      <c r="C411" s="101" t="s">
        <v>5766</v>
      </c>
      <c r="D411" s="94"/>
      <c r="E411" s="94"/>
    </row>
    <row r="412" spans="1:5" ht="15.75" customHeight="1">
      <c r="A412" s="661"/>
      <c r="B412" s="661"/>
      <c r="C412" s="101" t="s">
        <v>5750</v>
      </c>
      <c r="D412" s="94"/>
      <c r="E412" s="94"/>
    </row>
    <row r="413" spans="1:5" ht="15.75" customHeight="1">
      <c r="A413" s="662"/>
      <c r="B413" s="662"/>
      <c r="C413" s="141" t="s">
        <v>5728</v>
      </c>
      <c r="D413" s="94"/>
      <c r="E413" s="94"/>
    </row>
    <row r="414" spans="1:5" ht="15.75" customHeight="1">
      <c r="A414" s="137" t="s">
        <v>5907</v>
      </c>
      <c r="B414" s="91" t="s">
        <v>5730</v>
      </c>
      <c r="C414" s="141" t="s">
        <v>5731</v>
      </c>
      <c r="D414" s="94"/>
      <c r="E414" s="94"/>
    </row>
    <row r="415" spans="1:5" ht="15.75" customHeight="1">
      <c r="A415" s="137" t="s">
        <v>5908</v>
      </c>
      <c r="B415" s="91" t="s">
        <v>4189</v>
      </c>
      <c r="C415" s="101" t="s">
        <v>5732</v>
      </c>
      <c r="D415" s="94"/>
      <c r="E415" s="94"/>
    </row>
    <row r="416" spans="1:5" ht="15.75" customHeight="1">
      <c r="A416" s="137" t="s">
        <v>5909</v>
      </c>
      <c r="B416" s="91" t="s">
        <v>4195</v>
      </c>
      <c r="C416" s="141" t="s">
        <v>5733</v>
      </c>
      <c r="D416" s="94"/>
      <c r="E416" s="94"/>
    </row>
    <row r="417" spans="1:5" ht="15.75" customHeight="1">
      <c r="A417" s="590" t="s">
        <v>5910</v>
      </c>
      <c r="B417" s="600" t="s">
        <v>4198</v>
      </c>
      <c r="C417" s="101" t="s">
        <v>5735</v>
      </c>
      <c r="D417" s="94"/>
      <c r="E417" s="94"/>
    </row>
    <row r="418" spans="1:5" ht="15.75" customHeight="1">
      <c r="A418" s="662"/>
      <c r="B418" s="662"/>
      <c r="C418" s="101" t="s">
        <v>5736</v>
      </c>
      <c r="D418" s="94"/>
      <c r="E418" s="94"/>
    </row>
    <row r="419" spans="1:5" ht="15.75" customHeight="1">
      <c r="A419" s="137" t="s">
        <v>5911</v>
      </c>
      <c r="B419" s="91" t="s">
        <v>4261</v>
      </c>
      <c r="C419" s="141" t="s">
        <v>5234</v>
      </c>
      <c r="D419" s="94"/>
      <c r="E419" s="94"/>
    </row>
    <row r="420" spans="1:5" ht="15.75" customHeight="1">
      <c r="A420" s="89">
        <v>12</v>
      </c>
      <c r="B420" s="596" t="s">
        <v>5912</v>
      </c>
      <c r="C420" s="660"/>
      <c r="D420" s="89" t="s">
        <v>51</v>
      </c>
      <c r="E420" s="89" t="s">
        <v>52</v>
      </c>
    </row>
    <row r="421" spans="1:5" ht="15.75" customHeight="1">
      <c r="A421" s="137" t="s">
        <v>4744</v>
      </c>
      <c r="B421" s="92" t="s">
        <v>3</v>
      </c>
      <c r="C421" s="101" t="s">
        <v>5372</v>
      </c>
      <c r="D421" s="94"/>
      <c r="E421" s="94"/>
    </row>
    <row r="422" spans="1:5" ht="15.75" customHeight="1">
      <c r="A422" s="137" t="s">
        <v>4746</v>
      </c>
      <c r="B422" s="92" t="s">
        <v>4209</v>
      </c>
      <c r="C422" s="101" t="s">
        <v>4210</v>
      </c>
      <c r="D422" s="94"/>
      <c r="E422" s="94"/>
    </row>
    <row r="423" spans="1:5" ht="15.75" customHeight="1">
      <c r="A423" s="137" t="s">
        <v>4748</v>
      </c>
      <c r="B423" s="92" t="s">
        <v>4211</v>
      </c>
      <c r="C423" s="101" t="s">
        <v>4210</v>
      </c>
      <c r="D423" s="94"/>
      <c r="E423" s="94"/>
    </row>
    <row r="424" spans="1:5" ht="15.75" customHeight="1">
      <c r="A424" s="137" t="s">
        <v>4750</v>
      </c>
      <c r="B424" s="92" t="s">
        <v>5276</v>
      </c>
      <c r="C424" s="101" t="s">
        <v>5913</v>
      </c>
      <c r="D424" s="94"/>
      <c r="E424" s="94"/>
    </row>
    <row r="425" spans="1:5" ht="15.75" customHeight="1">
      <c r="A425" s="137" t="s">
        <v>4752</v>
      </c>
      <c r="B425" s="92" t="s">
        <v>5680</v>
      </c>
      <c r="C425" s="101" t="s">
        <v>5681</v>
      </c>
      <c r="D425" s="94"/>
      <c r="E425" s="94"/>
    </row>
    <row r="426" spans="1:5" ht="15.75" customHeight="1">
      <c r="A426" s="137" t="s">
        <v>4754</v>
      </c>
      <c r="B426" s="92" t="s">
        <v>5682</v>
      </c>
      <c r="C426" s="101" t="s">
        <v>5914</v>
      </c>
      <c r="D426" s="94"/>
      <c r="E426" s="94"/>
    </row>
    <row r="427" spans="1:5" ht="15.75" customHeight="1">
      <c r="A427" s="137" t="s">
        <v>4756</v>
      </c>
      <c r="B427" s="92" t="s">
        <v>5774</v>
      </c>
      <c r="C427" s="101" t="s">
        <v>5915</v>
      </c>
      <c r="D427" s="94"/>
      <c r="E427" s="94"/>
    </row>
    <row r="428" spans="1:5" ht="15.75" customHeight="1">
      <c r="A428" s="137" t="s">
        <v>4758</v>
      </c>
      <c r="B428" s="92" t="s">
        <v>5684</v>
      </c>
      <c r="C428" s="101" t="s">
        <v>5685</v>
      </c>
      <c r="D428" s="94"/>
      <c r="E428" s="94"/>
    </row>
    <row r="429" spans="1:5" ht="15.75" customHeight="1">
      <c r="A429" s="137" t="s">
        <v>4760</v>
      </c>
      <c r="B429" s="92" t="s">
        <v>5686</v>
      </c>
      <c r="C429" s="101" t="s">
        <v>5916</v>
      </c>
      <c r="D429" s="94"/>
      <c r="E429" s="94"/>
    </row>
    <row r="430" spans="1:5" ht="15.75" customHeight="1">
      <c r="A430" s="137" t="s">
        <v>4762</v>
      </c>
      <c r="B430" s="92" t="s">
        <v>5688</v>
      </c>
      <c r="C430" s="101" t="s">
        <v>5689</v>
      </c>
      <c r="D430" s="94"/>
      <c r="E430" s="94"/>
    </row>
    <row r="431" spans="1:5" ht="15.75" customHeight="1">
      <c r="A431" s="137" t="s">
        <v>5917</v>
      </c>
      <c r="B431" s="92" t="s">
        <v>5690</v>
      </c>
      <c r="C431" s="101" t="s">
        <v>5918</v>
      </c>
      <c r="D431" s="94"/>
      <c r="E431" s="94"/>
    </row>
    <row r="432" spans="1:5" ht="15.75" customHeight="1">
      <c r="A432" s="137" t="s">
        <v>5919</v>
      </c>
      <c r="B432" s="92" t="s">
        <v>5696</v>
      </c>
      <c r="C432" s="101" t="s">
        <v>5697</v>
      </c>
      <c r="D432" s="94"/>
      <c r="E432" s="94"/>
    </row>
    <row r="433" spans="1:5" ht="15.75" customHeight="1">
      <c r="A433" s="137" t="s">
        <v>5920</v>
      </c>
      <c r="B433" s="92" t="s">
        <v>5692</v>
      </c>
      <c r="C433" s="101" t="s">
        <v>5921</v>
      </c>
      <c r="D433" s="94"/>
      <c r="E433" s="94"/>
    </row>
    <row r="434" spans="1:5" ht="15.75" customHeight="1">
      <c r="A434" s="137" t="s">
        <v>5922</v>
      </c>
      <c r="B434" s="92" t="s">
        <v>5700</v>
      </c>
      <c r="C434" s="101" t="s">
        <v>5701</v>
      </c>
      <c r="D434" s="94"/>
      <c r="E434" s="94"/>
    </row>
    <row r="435" spans="1:5" ht="15.75" customHeight="1">
      <c r="A435" s="137" t="s">
        <v>5923</v>
      </c>
      <c r="B435" s="92" t="s">
        <v>5704</v>
      </c>
      <c r="C435" s="200" t="s">
        <v>5705</v>
      </c>
      <c r="D435" s="94"/>
      <c r="E435" s="94"/>
    </row>
    <row r="436" spans="1:5" ht="15.75" customHeight="1">
      <c r="A436" s="137" t="s">
        <v>5924</v>
      </c>
      <c r="B436" s="92" t="s">
        <v>5706</v>
      </c>
      <c r="C436" s="101" t="s">
        <v>5925</v>
      </c>
      <c r="D436" s="94"/>
      <c r="E436" s="94"/>
    </row>
    <row r="437" spans="1:5" ht="15.75" customHeight="1">
      <c r="A437" s="137" t="s">
        <v>5926</v>
      </c>
      <c r="B437" s="92" t="s">
        <v>5708</v>
      </c>
      <c r="C437" s="101" t="s">
        <v>5927</v>
      </c>
      <c r="D437" s="94"/>
      <c r="E437" s="94"/>
    </row>
    <row r="438" spans="1:5" ht="15.75" customHeight="1">
      <c r="A438" s="137" t="s">
        <v>5928</v>
      </c>
      <c r="B438" s="92" t="s">
        <v>5710</v>
      </c>
      <c r="C438" s="101" t="s">
        <v>5929</v>
      </c>
      <c r="D438" s="94"/>
      <c r="E438" s="94"/>
    </row>
    <row r="439" spans="1:5" ht="15.75" customHeight="1">
      <c r="A439" s="137" t="s">
        <v>5930</v>
      </c>
      <c r="B439" s="92" t="s">
        <v>5712</v>
      </c>
      <c r="C439" s="101" t="s">
        <v>5931</v>
      </c>
      <c r="D439" s="94"/>
      <c r="E439" s="94"/>
    </row>
    <row r="440" spans="1:5" ht="15.75" customHeight="1">
      <c r="A440" s="137" t="s">
        <v>5932</v>
      </c>
      <c r="B440" s="92" t="s">
        <v>5714</v>
      </c>
      <c r="C440" s="101" t="s">
        <v>5715</v>
      </c>
      <c r="D440" s="94"/>
      <c r="E440" s="94"/>
    </row>
    <row r="441" spans="1:5" ht="15.75" customHeight="1">
      <c r="A441" s="137" t="s">
        <v>5933</v>
      </c>
      <c r="B441" s="92" t="s">
        <v>5716</v>
      </c>
      <c r="C441" s="101" t="s">
        <v>5718</v>
      </c>
      <c r="D441" s="94"/>
      <c r="E441" s="94"/>
    </row>
    <row r="442" spans="1:5" ht="15.75" customHeight="1">
      <c r="A442" s="590" t="s">
        <v>5934</v>
      </c>
      <c r="B442" s="599" t="s">
        <v>5720</v>
      </c>
      <c r="C442" s="101" t="s">
        <v>5721</v>
      </c>
      <c r="D442" s="94"/>
      <c r="E442" s="94"/>
    </row>
    <row r="443" spans="1:5" ht="15.75" customHeight="1">
      <c r="A443" s="661"/>
      <c r="B443" s="661"/>
      <c r="C443" s="101" t="s">
        <v>5722</v>
      </c>
      <c r="D443" s="94"/>
      <c r="E443" s="94"/>
    </row>
    <row r="444" spans="1:5" ht="15.75" customHeight="1">
      <c r="A444" s="661"/>
      <c r="B444" s="661"/>
      <c r="C444" s="101" t="s">
        <v>5723</v>
      </c>
      <c r="D444" s="94"/>
      <c r="E444" s="94"/>
    </row>
    <row r="445" spans="1:5" ht="15.75" customHeight="1">
      <c r="A445" s="662"/>
      <c r="B445" s="662"/>
      <c r="C445" s="101" t="s">
        <v>5724</v>
      </c>
      <c r="D445" s="94"/>
      <c r="E445" s="94"/>
    </row>
    <row r="446" spans="1:5" ht="15.75" customHeight="1">
      <c r="A446" s="590" t="s">
        <v>5935</v>
      </c>
      <c r="B446" s="599" t="s">
        <v>5725</v>
      </c>
      <c r="C446" s="101" t="s">
        <v>5726</v>
      </c>
      <c r="D446" s="94"/>
      <c r="E446" s="94"/>
    </row>
    <row r="447" spans="1:5" ht="15.75" customHeight="1">
      <c r="A447" s="661"/>
      <c r="B447" s="661"/>
      <c r="C447" s="101" t="s">
        <v>5727</v>
      </c>
      <c r="D447" s="94"/>
      <c r="E447" s="94"/>
    </row>
    <row r="448" spans="1:5" ht="15.75" customHeight="1">
      <c r="A448" s="661"/>
      <c r="B448" s="661"/>
      <c r="C448" s="101" t="s">
        <v>5766</v>
      </c>
      <c r="D448" s="94"/>
      <c r="E448" s="94"/>
    </row>
    <row r="449" spans="1:5" ht="15.75" customHeight="1">
      <c r="A449" s="661"/>
      <c r="B449" s="661"/>
      <c r="C449" s="101" t="s">
        <v>5750</v>
      </c>
      <c r="D449" s="94"/>
      <c r="E449" s="94"/>
    </row>
    <row r="450" spans="1:5" ht="15.75" customHeight="1">
      <c r="A450" s="662"/>
      <c r="B450" s="662"/>
      <c r="C450" s="101" t="s">
        <v>5728</v>
      </c>
      <c r="D450" s="94"/>
      <c r="E450" s="94"/>
    </row>
    <row r="451" spans="1:5" ht="15.75" customHeight="1">
      <c r="A451" s="137" t="s">
        <v>5936</v>
      </c>
      <c r="B451" s="91" t="s">
        <v>5730</v>
      </c>
      <c r="C451" s="141" t="s">
        <v>5731</v>
      </c>
      <c r="D451" s="94"/>
      <c r="E451" s="94"/>
    </row>
    <row r="452" spans="1:5" ht="15.75" customHeight="1">
      <c r="A452" s="137" t="s">
        <v>5937</v>
      </c>
      <c r="B452" s="91" t="s">
        <v>4189</v>
      </c>
      <c r="C452" s="101" t="s">
        <v>5732</v>
      </c>
      <c r="D452" s="94"/>
      <c r="E452" s="94"/>
    </row>
    <row r="453" spans="1:5" ht="15.75" customHeight="1">
      <c r="A453" s="137" t="s">
        <v>5938</v>
      </c>
      <c r="B453" s="91" t="s">
        <v>4195</v>
      </c>
      <c r="C453" s="141" t="s">
        <v>5733</v>
      </c>
      <c r="D453" s="94"/>
      <c r="E453" s="94"/>
    </row>
    <row r="454" spans="1:5" ht="15.75" customHeight="1">
      <c r="A454" s="590" t="s">
        <v>5939</v>
      </c>
      <c r="B454" s="600" t="s">
        <v>4198</v>
      </c>
      <c r="C454" s="101" t="s">
        <v>5735</v>
      </c>
      <c r="D454" s="94"/>
      <c r="E454" s="94"/>
    </row>
    <row r="455" spans="1:5" ht="15.75" customHeight="1">
      <c r="A455" s="662"/>
      <c r="B455" s="662"/>
      <c r="C455" s="101" t="s">
        <v>5736</v>
      </c>
      <c r="D455" s="94"/>
      <c r="E455" s="94"/>
    </row>
    <row r="456" spans="1:5" ht="15.75" customHeight="1">
      <c r="A456" s="137" t="s">
        <v>5940</v>
      </c>
      <c r="B456" s="91" t="s">
        <v>4261</v>
      </c>
      <c r="C456" s="141" t="s">
        <v>5234</v>
      </c>
      <c r="D456" s="94"/>
      <c r="E456" s="94"/>
    </row>
    <row r="457" spans="1:5" ht="15.75" customHeight="1">
      <c r="A457" s="89">
        <v>13</v>
      </c>
      <c r="B457" s="596" t="s">
        <v>5941</v>
      </c>
      <c r="C457" s="660"/>
      <c r="D457" s="89" t="s">
        <v>51</v>
      </c>
      <c r="E457" s="89" t="s">
        <v>52</v>
      </c>
    </row>
    <row r="458" spans="1:5" ht="15.75" customHeight="1">
      <c r="A458" s="137" t="s">
        <v>4765</v>
      </c>
      <c r="B458" s="92" t="s">
        <v>3</v>
      </c>
      <c r="C458" s="101" t="s">
        <v>5372</v>
      </c>
      <c r="D458" s="94"/>
      <c r="E458" s="94"/>
    </row>
    <row r="459" spans="1:5" ht="15.75" customHeight="1">
      <c r="A459" s="137" t="s">
        <v>4767</v>
      </c>
      <c r="B459" s="92" t="s">
        <v>4209</v>
      </c>
      <c r="C459" s="101" t="s">
        <v>4210</v>
      </c>
      <c r="D459" s="94"/>
      <c r="E459" s="94"/>
    </row>
    <row r="460" spans="1:5" ht="15.75" customHeight="1">
      <c r="A460" s="137" t="s">
        <v>4769</v>
      </c>
      <c r="B460" s="92" t="s">
        <v>4211</v>
      </c>
      <c r="C460" s="101" t="s">
        <v>4210</v>
      </c>
      <c r="D460" s="94"/>
      <c r="E460" s="94"/>
    </row>
    <row r="461" spans="1:5" ht="15.75" customHeight="1">
      <c r="A461" s="137" t="s">
        <v>4771</v>
      </c>
      <c r="B461" s="92" t="s">
        <v>5276</v>
      </c>
      <c r="C461" s="101" t="s">
        <v>5942</v>
      </c>
      <c r="D461" s="94"/>
      <c r="E461" s="94"/>
    </row>
    <row r="462" spans="1:5" ht="15.75" customHeight="1">
      <c r="A462" s="137" t="s">
        <v>4773</v>
      </c>
      <c r="B462" s="92" t="s">
        <v>5680</v>
      </c>
      <c r="C462" s="101" t="s">
        <v>5681</v>
      </c>
      <c r="D462" s="94"/>
      <c r="E462" s="94"/>
    </row>
    <row r="463" spans="1:5" ht="15.75" customHeight="1">
      <c r="A463" s="137" t="s">
        <v>4775</v>
      </c>
      <c r="B463" s="92" t="s">
        <v>5682</v>
      </c>
      <c r="C463" s="101" t="s">
        <v>5943</v>
      </c>
      <c r="D463" s="94"/>
      <c r="E463" s="94"/>
    </row>
    <row r="464" spans="1:5" ht="15.75" customHeight="1">
      <c r="A464" s="137" t="s">
        <v>4777</v>
      </c>
      <c r="B464" s="92" t="s">
        <v>5774</v>
      </c>
      <c r="C464" s="101" t="s">
        <v>5944</v>
      </c>
      <c r="D464" s="94"/>
      <c r="E464" s="94"/>
    </row>
    <row r="465" spans="1:5" ht="15.75" customHeight="1">
      <c r="A465" s="137" t="s">
        <v>4779</v>
      </c>
      <c r="B465" s="92" t="s">
        <v>5684</v>
      </c>
      <c r="C465" s="101" t="s">
        <v>5685</v>
      </c>
      <c r="D465" s="94"/>
      <c r="E465" s="94"/>
    </row>
    <row r="466" spans="1:5" ht="15.75" customHeight="1">
      <c r="A466" s="137" t="s">
        <v>4781</v>
      </c>
      <c r="B466" s="92" t="s">
        <v>5686</v>
      </c>
      <c r="C466" s="101" t="s">
        <v>5916</v>
      </c>
      <c r="D466" s="94"/>
      <c r="E466" s="94"/>
    </row>
    <row r="467" spans="1:5" ht="15.75" customHeight="1">
      <c r="A467" s="137" t="s">
        <v>4783</v>
      </c>
      <c r="B467" s="92" t="s">
        <v>5688</v>
      </c>
      <c r="C467" s="101" t="s">
        <v>5689</v>
      </c>
      <c r="D467" s="94"/>
      <c r="E467" s="94"/>
    </row>
    <row r="468" spans="1:5" ht="15.75" customHeight="1">
      <c r="A468" s="137" t="s">
        <v>4785</v>
      </c>
      <c r="B468" s="92" t="s">
        <v>5690</v>
      </c>
      <c r="C468" s="101" t="s">
        <v>5945</v>
      </c>
      <c r="D468" s="94"/>
      <c r="E468" s="94"/>
    </row>
    <row r="469" spans="1:5" ht="15.75" customHeight="1">
      <c r="A469" s="137" t="s">
        <v>4787</v>
      </c>
      <c r="B469" s="92" t="s">
        <v>5696</v>
      </c>
      <c r="C469" s="101" t="s">
        <v>5697</v>
      </c>
      <c r="D469" s="94"/>
      <c r="E469" s="94"/>
    </row>
    <row r="470" spans="1:5" ht="15.75" customHeight="1">
      <c r="A470" s="137" t="s">
        <v>4789</v>
      </c>
      <c r="B470" s="92" t="s">
        <v>5692</v>
      </c>
      <c r="C470" s="101" t="s">
        <v>5946</v>
      </c>
      <c r="D470" s="94"/>
      <c r="E470" s="94"/>
    </row>
    <row r="471" spans="1:5" ht="15.75" customHeight="1">
      <c r="A471" s="137" t="s">
        <v>4791</v>
      </c>
      <c r="B471" s="92" t="s">
        <v>5700</v>
      </c>
      <c r="C471" s="101" t="s">
        <v>5701</v>
      </c>
      <c r="D471" s="94"/>
      <c r="E471" s="94"/>
    </row>
    <row r="472" spans="1:5" ht="15.75" customHeight="1">
      <c r="A472" s="137" t="s">
        <v>4794</v>
      </c>
      <c r="B472" s="92" t="s">
        <v>5704</v>
      </c>
      <c r="C472" s="200" t="s">
        <v>5705</v>
      </c>
      <c r="D472" s="94"/>
      <c r="E472" s="94"/>
    </row>
    <row r="473" spans="1:5" ht="15.75" customHeight="1">
      <c r="A473" s="137" t="s">
        <v>4797</v>
      </c>
      <c r="B473" s="92" t="s">
        <v>5706</v>
      </c>
      <c r="C473" s="101" t="s">
        <v>5925</v>
      </c>
      <c r="D473" s="94"/>
      <c r="E473" s="94"/>
    </row>
    <row r="474" spans="1:5" ht="15.75" customHeight="1">
      <c r="A474" s="137" t="s">
        <v>4820</v>
      </c>
      <c r="B474" s="92" t="s">
        <v>5708</v>
      </c>
      <c r="C474" s="101" t="s">
        <v>5745</v>
      </c>
      <c r="D474" s="94"/>
      <c r="E474" s="94"/>
    </row>
    <row r="475" spans="1:5" ht="15.75" customHeight="1">
      <c r="A475" s="137" t="s">
        <v>4822</v>
      </c>
      <c r="B475" s="92" t="s">
        <v>5710</v>
      </c>
      <c r="C475" s="101" t="s">
        <v>5947</v>
      </c>
      <c r="D475" s="94"/>
      <c r="E475" s="94"/>
    </row>
    <row r="476" spans="1:5" ht="15.75" customHeight="1">
      <c r="A476" s="137" t="s">
        <v>5948</v>
      </c>
      <c r="B476" s="92" t="s">
        <v>5712</v>
      </c>
      <c r="C476" s="101" t="s">
        <v>5949</v>
      </c>
      <c r="D476" s="94"/>
      <c r="E476" s="94"/>
    </row>
    <row r="477" spans="1:5" ht="15.75" customHeight="1">
      <c r="A477" s="137" t="s">
        <v>5950</v>
      </c>
      <c r="B477" s="92" t="s">
        <v>5714</v>
      </c>
      <c r="C477" s="101" t="s">
        <v>5715</v>
      </c>
      <c r="D477" s="94"/>
      <c r="E477" s="94"/>
    </row>
    <row r="478" spans="1:5" ht="15.75" customHeight="1">
      <c r="A478" s="137" t="s">
        <v>5951</v>
      </c>
      <c r="B478" s="92" t="s">
        <v>5716</v>
      </c>
      <c r="C478" s="101" t="s">
        <v>5718</v>
      </c>
      <c r="D478" s="94"/>
      <c r="E478" s="94"/>
    </row>
    <row r="479" spans="1:5" ht="15.75" customHeight="1">
      <c r="A479" s="590" t="s">
        <v>5952</v>
      </c>
      <c r="B479" s="599" t="s">
        <v>5720</v>
      </c>
      <c r="C479" s="101" t="s">
        <v>5721</v>
      </c>
      <c r="D479" s="94"/>
      <c r="E479" s="94"/>
    </row>
    <row r="480" spans="1:5" ht="15.75" customHeight="1">
      <c r="A480" s="661"/>
      <c r="B480" s="661"/>
      <c r="C480" s="101" t="s">
        <v>5722</v>
      </c>
      <c r="D480" s="94"/>
      <c r="E480" s="94"/>
    </row>
    <row r="481" spans="1:5" ht="15.75" customHeight="1">
      <c r="A481" s="661"/>
      <c r="B481" s="661"/>
      <c r="C481" s="101" t="s">
        <v>5723</v>
      </c>
      <c r="D481" s="94"/>
      <c r="E481" s="94"/>
    </row>
    <row r="482" spans="1:5" ht="15.75" customHeight="1">
      <c r="A482" s="662"/>
      <c r="B482" s="662"/>
      <c r="C482" s="101" t="s">
        <v>5724</v>
      </c>
      <c r="D482" s="94"/>
      <c r="E482" s="94"/>
    </row>
    <row r="483" spans="1:5" ht="15.75" customHeight="1">
      <c r="A483" s="590" t="s">
        <v>5953</v>
      </c>
      <c r="B483" s="600" t="s">
        <v>5725</v>
      </c>
      <c r="C483" s="141" t="s">
        <v>5726</v>
      </c>
      <c r="D483" s="94"/>
      <c r="E483" s="94"/>
    </row>
    <row r="484" spans="1:5" ht="15.75" customHeight="1">
      <c r="A484" s="661"/>
      <c r="B484" s="661"/>
      <c r="C484" s="101" t="s">
        <v>5727</v>
      </c>
      <c r="D484" s="94"/>
      <c r="E484" s="94"/>
    </row>
    <row r="485" spans="1:5" ht="15.75" customHeight="1">
      <c r="A485" s="661"/>
      <c r="B485" s="661"/>
      <c r="C485" s="101" t="s">
        <v>5749</v>
      </c>
      <c r="D485" s="94"/>
      <c r="E485" s="94"/>
    </row>
    <row r="486" spans="1:5" ht="15.75" customHeight="1">
      <c r="A486" s="661"/>
      <c r="B486" s="661"/>
      <c r="C486" s="101" t="s">
        <v>5750</v>
      </c>
      <c r="D486" s="94"/>
      <c r="E486" s="94"/>
    </row>
    <row r="487" spans="1:5" ht="15.75" customHeight="1">
      <c r="A487" s="662"/>
      <c r="B487" s="662"/>
      <c r="C487" s="141" t="s">
        <v>5728</v>
      </c>
      <c r="D487" s="94"/>
      <c r="E487" s="94"/>
    </row>
    <row r="488" spans="1:5" ht="15.75" customHeight="1">
      <c r="A488" s="137" t="s">
        <v>5954</v>
      </c>
      <c r="B488" s="91" t="s">
        <v>5730</v>
      </c>
      <c r="C488" s="141" t="s">
        <v>5731</v>
      </c>
      <c r="D488" s="94"/>
      <c r="E488" s="94"/>
    </row>
    <row r="489" spans="1:5" ht="15.75" customHeight="1">
      <c r="A489" s="137" t="s">
        <v>5955</v>
      </c>
      <c r="B489" s="91" t="s">
        <v>4189</v>
      </c>
      <c r="C489" s="101" t="s">
        <v>5732</v>
      </c>
      <c r="D489" s="94"/>
      <c r="E489" s="94"/>
    </row>
    <row r="490" spans="1:5" ht="15.75" customHeight="1">
      <c r="A490" s="137" t="s">
        <v>5956</v>
      </c>
      <c r="B490" s="91" t="s">
        <v>4195</v>
      </c>
      <c r="C490" s="141" t="s">
        <v>5733</v>
      </c>
      <c r="D490" s="94"/>
      <c r="E490" s="94"/>
    </row>
    <row r="491" spans="1:5" ht="15.75" customHeight="1">
      <c r="A491" s="590" t="s">
        <v>5957</v>
      </c>
      <c r="B491" s="600" t="s">
        <v>4198</v>
      </c>
      <c r="C491" s="101" t="s">
        <v>5735</v>
      </c>
      <c r="D491" s="94"/>
      <c r="E491" s="94"/>
    </row>
    <row r="492" spans="1:5" ht="15.75" customHeight="1">
      <c r="A492" s="662"/>
      <c r="B492" s="662"/>
      <c r="C492" s="101" t="s">
        <v>5736</v>
      </c>
      <c r="D492" s="94"/>
      <c r="E492" s="94"/>
    </row>
    <row r="493" spans="1:5" ht="15.75" customHeight="1">
      <c r="A493" s="137" t="s">
        <v>5958</v>
      </c>
      <c r="B493" s="91" t="s">
        <v>4261</v>
      </c>
      <c r="C493" s="141" t="s">
        <v>5234</v>
      </c>
      <c r="D493" s="94"/>
      <c r="E493" s="94"/>
    </row>
    <row r="494" spans="1:5" ht="15.75" customHeight="1">
      <c r="A494" s="203">
        <v>14</v>
      </c>
      <c r="B494" s="602" t="s">
        <v>5959</v>
      </c>
      <c r="C494" s="660"/>
      <c r="D494" s="89" t="s">
        <v>51</v>
      </c>
      <c r="E494" s="89" t="s">
        <v>52</v>
      </c>
    </row>
    <row r="495" spans="1:5" ht="15.75" customHeight="1">
      <c r="A495" s="137" t="s">
        <v>4825</v>
      </c>
      <c r="B495" s="92" t="s">
        <v>3</v>
      </c>
      <c r="C495" s="101" t="s">
        <v>5372</v>
      </c>
      <c r="D495" s="94"/>
      <c r="E495" s="94"/>
    </row>
    <row r="496" spans="1:5" ht="15.75" customHeight="1">
      <c r="A496" s="137" t="s">
        <v>5236</v>
      </c>
      <c r="B496" s="92" t="s">
        <v>4209</v>
      </c>
      <c r="C496" s="101" t="s">
        <v>4210</v>
      </c>
      <c r="D496" s="94"/>
      <c r="E496" s="94"/>
    </row>
    <row r="497" spans="1:5" ht="15.75" customHeight="1">
      <c r="A497" s="137" t="s">
        <v>5237</v>
      </c>
      <c r="B497" s="92" t="s">
        <v>4211</v>
      </c>
      <c r="C497" s="101" t="s">
        <v>4210</v>
      </c>
      <c r="D497" s="94"/>
      <c r="E497" s="94"/>
    </row>
    <row r="498" spans="1:5" ht="15.75" customHeight="1">
      <c r="A498" s="137" t="s">
        <v>5238</v>
      </c>
      <c r="B498" s="92" t="s">
        <v>5276</v>
      </c>
      <c r="C498" s="101" t="s">
        <v>5960</v>
      </c>
      <c r="D498" s="94"/>
      <c r="E498" s="94"/>
    </row>
    <row r="499" spans="1:5" ht="15.75" customHeight="1">
      <c r="A499" s="137" t="s">
        <v>5239</v>
      </c>
      <c r="B499" s="92" t="s">
        <v>5680</v>
      </c>
      <c r="C499" s="101" t="s">
        <v>5681</v>
      </c>
      <c r="D499" s="94"/>
      <c r="E499" s="94"/>
    </row>
    <row r="500" spans="1:5" ht="15.75" customHeight="1">
      <c r="A500" s="137" t="s">
        <v>5240</v>
      </c>
      <c r="B500" s="92" t="s">
        <v>5682</v>
      </c>
      <c r="C500" s="101" t="s">
        <v>5961</v>
      </c>
      <c r="D500" s="94"/>
      <c r="E500" s="94"/>
    </row>
    <row r="501" spans="1:5" ht="15.75" customHeight="1">
      <c r="A501" s="137" t="s">
        <v>5241</v>
      </c>
      <c r="B501" s="92" t="s">
        <v>5774</v>
      </c>
      <c r="C501" s="101" t="s">
        <v>5962</v>
      </c>
      <c r="D501" s="94"/>
      <c r="E501" s="94"/>
    </row>
    <row r="502" spans="1:5" ht="15.75" customHeight="1">
      <c r="A502" s="137" t="s">
        <v>5242</v>
      </c>
      <c r="B502" s="92" t="s">
        <v>5684</v>
      </c>
      <c r="C502" s="101" t="s">
        <v>5685</v>
      </c>
      <c r="D502" s="94"/>
      <c r="E502" s="94"/>
    </row>
    <row r="503" spans="1:5" ht="15.75" customHeight="1">
      <c r="A503" s="137" t="s">
        <v>5243</v>
      </c>
      <c r="B503" s="92" t="s">
        <v>5686</v>
      </c>
      <c r="C503" s="101" t="s">
        <v>5776</v>
      </c>
      <c r="D503" s="94"/>
      <c r="E503" s="94"/>
    </row>
    <row r="504" spans="1:5" ht="15.75" customHeight="1">
      <c r="A504" s="137" t="s">
        <v>5244</v>
      </c>
      <c r="B504" s="92" t="s">
        <v>5688</v>
      </c>
      <c r="C504" s="101" t="s">
        <v>5689</v>
      </c>
      <c r="D504" s="94"/>
      <c r="E504" s="94"/>
    </row>
    <row r="505" spans="1:5" ht="15.75" customHeight="1">
      <c r="A505" s="137" t="s">
        <v>5245</v>
      </c>
      <c r="B505" s="92" t="s">
        <v>5690</v>
      </c>
      <c r="C505" s="101" t="s">
        <v>5963</v>
      </c>
      <c r="D505" s="94"/>
      <c r="E505" s="94"/>
    </row>
    <row r="506" spans="1:5" ht="15.75" customHeight="1">
      <c r="A506" s="137" t="s">
        <v>5246</v>
      </c>
      <c r="B506" s="92" t="s">
        <v>5692</v>
      </c>
      <c r="C506" s="101" t="s">
        <v>5964</v>
      </c>
      <c r="D506" s="94"/>
      <c r="E506" s="94"/>
    </row>
    <row r="507" spans="1:5" ht="15.75" customHeight="1">
      <c r="A507" s="137" t="s">
        <v>5248</v>
      </c>
      <c r="B507" s="92" t="s">
        <v>5700</v>
      </c>
      <c r="C507" s="101" t="s">
        <v>5701</v>
      </c>
      <c r="D507" s="94"/>
      <c r="E507" s="94"/>
    </row>
    <row r="508" spans="1:5" ht="15.75" customHeight="1">
      <c r="A508" s="137" t="s">
        <v>5249</v>
      </c>
      <c r="B508" s="92" t="s">
        <v>5704</v>
      </c>
      <c r="C508" s="200" t="s">
        <v>5705</v>
      </c>
      <c r="D508" s="94"/>
      <c r="E508" s="94"/>
    </row>
    <row r="509" spans="1:5" ht="15.75" customHeight="1">
      <c r="A509" s="137" t="s">
        <v>5250</v>
      </c>
      <c r="B509" s="92" t="s">
        <v>5706</v>
      </c>
      <c r="C509" s="101" t="s">
        <v>5925</v>
      </c>
      <c r="D509" s="94"/>
      <c r="E509" s="94"/>
    </row>
    <row r="510" spans="1:5" ht="15.75" customHeight="1">
      <c r="A510" s="137" t="s">
        <v>5251</v>
      </c>
      <c r="B510" s="92" t="s">
        <v>5708</v>
      </c>
      <c r="C510" s="101" t="s">
        <v>5927</v>
      </c>
      <c r="D510" s="94"/>
      <c r="E510" s="94"/>
    </row>
    <row r="511" spans="1:5" ht="15.75" customHeight="1">
      <c r="A511" s="137" t="s">
        <v>5252</v>
      </c>
      <c r="B511" s="92" t="s">
        <v>5710</v>
      </c>
      <c r="C511" s="101" t="s">
        <v>5947</v>
      </c>
      <c r="D511" s="94"/>
      <c r="E511" s="94"/>
    </row>
    <row r="512" spans="1:5" ht="15.75" customHeight="1">
      <c r="A512" s="137" t="s">
        <v>5965</v>
      </c>
      <c r="B512" s="92" t="s">
        <v>5712</v>
      </c>
      <c r="C512" s="101" t="s">
        <v>5949</v>
      </c>
      <c r="D512" s="94"/>
      <c r="E512" s="94"/>
    </row>
    <row r="513" spans="1:5" ht="15.75" customHeight="1">
      <c r="A513" s="137" t="s">
        <v>5966</v>
      </c>
      <c r="B513" s="92" t="s">
        <v>5714</v>
      </c>
      <c r="C513" s="101" t="s">
        <v>5715</v>
      </c>
      <c r="D513" s="94"/>
      <c r="E513" s="94"/>
    </row>
    <row r="514" spans="1:5" ht="15.75" customHeight="1">
      <c r="A514" s="590" t="s">
        <v>5967</v>
      </c>
      <c r="B514" s="576" t="s">
        <v>5716</v>
      </c>
      <c r="C514" s="101" t="s">
        <v>5718</v>
      </c>
      <c r="D514" s="94"/>
      <c r="E514" s="94"/>
    </row>
    <row r="515" spans="1:5" ht="15.75" customHeight="1">
      <c r="A515" s="662"/>
      <c r="B515" s="662"/>
      <c r="C515" s="101" t="s">
        <v>5696</v>
      </c>
      <c r="D515" s="94"/>
      <c r="E515" s="94"/>
    </row>
    <row r="516" spans="1:5" ht="15.75" customHeight="1">
      <c r="A516" s="590" t="s">
        <v>5968</v>
      </c>
      <c r="B516" s="599" t="s">
        <v>5720</v>
      </c>
      <c r="C516" s="101" t="s">
        <v>5721</v>
      </c>
      <c r="D516" s="94"/>
      <c r="E516" s="94"/>
    </row>
    <row r="517" spans="1:5" ht="15.75" customHeight="1">
      <c r="A517" s="661"/>
      <c r="B517" s="661"/>
      <c r="C517" s="101" t="s">
        <v>5722</v>
      </c>
      <c r="D517" s="94"/>
      <c r="E517" s="94"/>
    </row>
    <row r="518" spans="1:5" ht="15.75" customHeight="1">
      <c r="A518" s="661"/>
      <c r="B518" s="661"/>
      <c r="C518" s="101" t="s">
        <v>5723</v>
      </c>
      <c r="D518" s="94"/>
      <c r="E518" s="94"/>
    </row>
    <row r="519" spans="1:5" ht="15.75" customHeight="1">
      <c r="A519" s="662"/>
      <c r="B519" s="662"/>
      <c r="C519" s="101" t="s">
        <v>5724</v>
      </c>
      <c r="D519" s="94"/>
      <c r="E519" s="94"/>
    </row>
    <row r="520" spans="1:5" ht="15.75" customHeight="1">
      <c r="A520" s="590" t="s">
        <v>5969</v>
      </c>
      <c r="B520" s="600" t="s">
        <v>5725</v>
      </c>
      <c r="C520" s="141" t="s">
        <v>5726</v>
      </c>
      <c r="D520" s="94"/>
      <c r="E520" s="94"/>
    </row>
    <row r="521" spans="1:5" ht="15.75" customHeight="1">
      <c r="A521" s="661"/>
      <c r="B521" s="661"/>
      <c r="C521" s="101" t="s">
        <v>5727</v>
      </c>
      <c r="D521" s="94"/>
      <c r="E521" s="94"/>
    </row>
    <row r="522" spans="1:5" ht="15.75" customHeight="1">
      <c r="A522" s="661"/>
      <c r="B522" s="661"/>
      <c r="C522" s="101" t="s">
        <v>5766</v>
      </c>
      <c r="D522" s="94"/>
      <c r="E522" s="94"/>
    </row>
    <row r="523" spans="1:5" ht="15.75" customHeight="1">
      <c r="A523" s="661"/>
      <c r="B523" s="661"/>
      <c r="C523" s="101" t="s">
        <v>5750</v>
      </c>
      <c r="D523" s="94"/>
      <c r="E523" s="94"/>
    </row>
    <row r="524" spans="1:5" ht="15.75" customHeight="1">
      <c r="A524" s="662"/>
      <c r="B524" s="662"/>
      <c r="C524" s="101" t="s">
        <v>5728</v>
      </c>
      <c r="D524" s="94"/>
      <c r="E524" s="94"/>
    </row>
    <row r="525" spans="1:5" ht="15.75" customHeight="1">
      <c r="A525" s="137" t="s">
        <v>5970</v>
      </c>
      <c r="B525" s="91" t="s">
        <v>5730</v>
      </c>
      <c r="C525" s="141" t="s">
        <v>5731</v>
      </c>
      <c r="D525" s="94"/>
      <c r="E525" s="94"/>
    </row>
    <row r="526" spans="1:5" ht="15.75" customHeight="1">
      <c r="A526" s="137" t="s">
        <v>5971</v>
      </c>
      <c r="B526" s="91" t="s">
        <v>4189</v>
      </c>
      <c r="C526" s="101" t="s">
        <v>5732</v>
      </c>
      <c r="D526" s="94"/>
      <c r="E526" s="94"/>
    </row>
    <row r="527" spans="1:5" ht="15.75" customHeight="1">
      <c r="A527" s="137" t="s">
        <v>5972</v>
      </c>
      <c r="B527" s="91" t="s">
        <v>4195</v>
      </c>
      <c r="C527" s="141" t="s">
        <v>5733</v>
      </c>
      <c r="D527" s="94"/>
      <c r="E527" s="94"/>
    </row>
    <row r="528" spans="1:5" ht="15.75" customHeight="1">
      <c r="A528" s="590" t="s">
        <v>5973</v>
      </c>
      <c r="B528" s="600" t="s">
        <v>4198</v>
      </c>
      <c r="C528" s="101" t="s">
        <v>5735</v>
      </c>
      <c r="D528" s="94"/>
      <c r="E528" s="94"/>
    </row>
    <row r="529" spans="1:5" ht="15.75" customHeight="1">
      <c r="A529" s="662"/>
      <c r="B529" s="662"/>
      <c r="C529" s="101" t="s">
        <v>5736</v>
      </c>
      <c r="D529" s="94"/>
      <c r="E529" s="94"/>
    </row>
    <row r="530" spans="1:5" ht="15.75" customHeight="1">
      <c r="A530" s="137" t="s">
        <v>5974</v>
      </c>
      <c r="B530" s="91" t="s">
        <v>4261</v>
      </c>
      <c r="C530" s="141" t="s">
        <v>5234</v>
      </c>
      <c r="D530" s="94"/>
      <c r="E530" s="94"/>
    </row>
    <row r="531" spans="1:5" ht="15.75" customHeight="1">
      <c r="A531" s="89">
        <v>15</v>
      </c>
      <c r="B531" s="596" t="s">
        <v>5975</v>
      </c>
      <c r="C531" s="660"/>
      <c r="D531" s="89" t="s">
        <v>51</v>
      </c>
      <c r="E531" s="89" t="s">
        <v>52</v>
      </c>
    </row>
    <row r="532" spans="1:5" ht="15.75" customHeight="1">
      <c r="A532" s="137" t="s">
        <v>4828</v>
      </c>
      <c r="B532" s="92" t="s">
        <v>3</v>
      </c>
      <c r="C532" s="101" t="s">
        <v>5372</v>
      </c>
      <c r="D532" s="94"/>
      <c r="E532" s="94"/>
    </row>
    <row r="533" spans="1:5" ht="15.75" customHeight="1">
      <c r="A533" s="137" t="s">
        <v>4830</v>
      </c>
      <c r="B533" s="92" t="s">
        <v>4209</v>
      </c>
      <c r="C533" s="101" t="s">
        <v>4210</v>
      </c>
      <c r="D533" s="94"/>
      <c r="E533" s="94"/>
    </row>
    <row r="534" spans="1:5" ht="15.75" customHeight="1">
      <c r="A534" s="137" t="s">
        <v>4832</v>
      </c>
      <c r="B534" s="92" t="s">
        <v>4211</v>
      </c>
      <c r="C534" s="101" t="s">
        <v>4210</v>
      </c>
      <c r="D534" s="94"/>
      <c r="E534" s="94"/>
    </row>
    <row r="535" spans="1:5" ht="15.75" customHeight="1">
      <c r="A535" s="137" t="s">
        <v>4834</v>
      </c>
      <c r="B535" s="92" t="s">
        <v>5276</v>
      </c>
      <c r="C535" s="101" t="s">
        <v>5960</v>
      </c>
      <c r="D535" s="94"/>
      <c r="E535" s="94"/>
    </row>
    <row r="536" spans="1:5" ht="15.75" customHeight="1">
      <c r="A536" s="137" t="s">
        <v>4836</v>
      </c>
      <c r="B536" s="92" t="s">
        <v>5680</v>
      </c>
      <c r="C536" s="101" t="s">
        <v>5681</v>
      </c>
      <c r="D536" s="94"/>
      <c r="E536" s="94"/>
    </row>
    <row r="537" spans="1:5" ht="15.75" customHeight="1">
      <c r="A537" s="137" t="s">
        <v>4838</v>
      </c>
      <c r="B537" s="92" t="s">
        <v>5682</v>
      </c>
      <c r="C537" s="101" t="s">
        <v>5961</v>
      </c>
      <c r="D537" s="94"/>
      <c r="E537" s="94"/>
    </row>
    <row r="538" spans="1:5" ht="15.75" customHeight="1">
      <c r="A538" s="137" t="s">
        <v>4840</v>
      </c>
      <c r="B538" s="92" t="s">
        <v>5774</v>
      </c>
      <c r="C538" s="101" t="s">
        <v>5915</v>
      </c>
      <c r="D538" s="94"/>
      <c r="E538" s="94"/>
    </row>
    <row r="539" spans="1:5" ht="15.75" customHeight="1">
      <c r="A539" s="137" t="s">
        <v>4842</v>
      </c>
      <c r="B539" s="92" t="s">
        <v>5684</v>
      </c>
      <c r="C539" s="101" t="s">
        <v>5685</v>
      </c>
      <c r="D539" s="94"/>
      <c r="E539" s="94"/>
    </row>
    <row r="540" spans="1:5" ht="15.75" customHeight="1">
      <c r="A540" s="137" t="s">
        <v>4844</v>
      </c>
      <c r="B540" s="92" t="s">
        <v>5686</v>
      </c>
      <c r="C540" s="101" t="s">
        <v>5776</v>
      </c>
      <c r="D540" s="94"/>
      <c r="E540" s="94"/>
    </row>
    <row r="541" spans="1:5" ht="15.75" customHeight="1">
      <c r="A541" s="137" t="s">
        <v>4846</v>
      </c>
      <c r="B541" s="92" t="s">
        <v>5688</v>
      </c>
      <c r="C541" s="101" t="s">
        <v>5689</v>
      </c>
      <c r="D541" s="94"/>
      <c r="E541" s="94"/>
    </row>
    <row r="542" spans="1:5" ht="15.75" customHeight="1">
      <c r="A542" s="137" t="s">
        <v>4848</v>
      </c>
      <c r="B542" s="92" t="s">
        <v>5690</v>
      </c>
      <c r="C542" s="101" t="s">
        <v>5918</v>
      </c>
      <c r="D542" s="94"/>
      <c r="E542" s="94"/>
    </row>
    <row r="543" spans="1:5" ht="15.75" customHeight="1">
      <c r="A543" s="137" t="s">
        <v>4850</v>
      </c>
      <c r="B543" s="92" t="s">
        <v>5692</v>
      </c>
      <c r="C543" s="101" t="s">
        <v>5964</v>
      </c>
      <c r="D543" s="94"/>
      <c r="E543" s="94"/>
    </row>
    <row r="544" spans="1:5" ht="15.75" customHeight="1">
      <c r="A544" s="137" t="s">
        <v>4852</v>
      </c>
      <c r="B544" s="92" t="s">
        <v>5700</v>
      </c>
      <c r="C544" s="101" t="s">
        <v>5701</v>
      </c>
      <c r="D544" s="94"/>
      <c r="E544" s="94"/>
    </row>
    <row r="545" spans="1:5" ht="15.75" customHeight="1">
      <c r="A545" s="137" t="s">
        <v>4854</v>
      </c>
      <c r="B545" s="92" t="s">
        <v>5704</v>
      </c>
      <c r="C545" s="200" t="s">
        <v>5705</v>
      </c>
      <c r="D545" s="94"/>
      <c r="E545" s="94"/>
    </row>
    <row r="546" spans="1:5" ht="15.75" customHeight="1">
      <c r="A546" s="137" t="s">
        <v>4856</v>
      </c>
      <c r="B546" s="92" t="s">
        <v>5706</v>
      </c>
      <c r="C546" s="101" t="s">
        <v>5925</v>
      </c>
      <c r="D546" s="94"/>
      <c r="E546" s="94"/>
    </row>
    <row r="547" spans="1:5" ht="15.75" customHeight="1">
      <c r="A547" s="137" t="s">
        <v>4858</v>
      </c>
      <c r="B547" s="92" t="s">
        <v>5708</v>
      </c>
      <c r="C547" s="101" t="s">
        <v>5927</v>
      </c>
      <c r="D547" s="94"/>
      <c r="E547" s="94"/>
    </row>
    <row r="548" spans="1:5" ht="15.75" customHeight="1">
      <c r="A548" s="137" t="s">
        <v>4860</v>
      </c>
      <c r="B548" s="92" t="s">
        <v>5710</v>
      </c>
      <c r="C548" s="101" t="s">
        <v>5947</v>
      </c>
      <c r="D548" s="94"/>
      <c r="E548" s="94"/>
    </row>
    <row r="549" spans="1:5" ht="15.75" customHeight="1">
      <c r="A549" s="137" t="s">
        <v>5976</v>
      </c>
      <c r="B549" s="92" t="s">
        <v>5712</v>
      </c>
      <c r="C549" s="101" t="s">
        <v>5949</v>
      </c>
      <c r="D549" s="94"/>
      <c r="E549" s="94"/>
    </row>
    <row r="550" spans="1:5" ht="15.75" customHeight="1">
      <c r="A550" s="137" t="s">
        <v>5977</v>
      </c>
      <c r="B550" s="92" t="s">
        <v>5714</v>
      </c>
      <c r="C550" s="101" t="s">
        <v>5715</v>
      </c>
      <c r="D550" s="94"/>
      <c r="E550" s="94"/>
    </row>
    <row r="551" spans="1:5" ht="15.75" customHeight="1">
      <c r="A551" s="590" t="s">
        <v>5978</v>
      </c>
      <c r="B551" s="576" t="s">
        <v>5716</v>
      </c>
      <c r="C551" s="101" t="s">
        <v>5718</v>
      </c>
      <c r="D551" s="94"/>
      <c r="E551" s="94"/>
    </row>
    <row r="552" spans="1:5" ht="15.75" customHeight="1">
      <c r="A552" s="662"/>
      <c r="B552" s="662"/>
      <c r="C552" s="101" t="s">
        <v>5696</v>
      </c>
      <c r="D552" s="94"/>
      <c r="E552" s="94"/>
    </row>
    <row r="553" spans="1:5" ht="15.75" customHeight="1">
      <c r="A553" s="590" t="s">
        <v>5979</v>
      </c>
      <c r="B553" s="599" t="s">
        <v>5720</v>
      </c>
      <c r="C553" s="101" t="s">
        <v>5721</v>
      </c>
      <c r="D553" s="94"/>
      <c r="E553" s="94"/>
    </row>
    <row r="554" spans="1:5" ht="15.75" customHeight="1">
      <c r="A554" s="661"/>
      <c r="B554" s="661"/>
      <c r="C554" s="101" t="s">
        <v>5722</v>
      </c>
      <c r="D554" s="94"/>
      <c r="E554" s="94"/>
    </row>
    <row r="555" spans="1:5" ht="15.75" customHeight="1">
      <c r="A555" s="661"/>
      <c r="B555" s="661"/>
      <c r="C555" s="101" t="s">
        <v>5723</v>
      </c>
      <c r="D555" s="94"/>
      <c r="E555" s="94"/>
    </row>
    <row r="556" spans="1:5" ht="15.75" customHeight="1">
      <c r="A556" s="662"/>
      <c r="B556" s="662"/>
      <c r="C556" s="101" t="s">
        <v>5724</v>
      </c>
      <c r="D556" s="94"/>
      <c r="E556" s="94"/>
    </row>
    <row r="557" spans="1:5" ht="15.75" customHeight="1">
      <c r="A557" s="590" t="s">
        <v>5980</v>
      </c>
      <c r="B557" s="600" t="s">
        <v>5725</v>
      </c>
      <c r="C557" s="101" t="s">
        <v>5726</v>
      </c>
      <c r="D557" s="94"/>
      <c r="E557" s="94"/>
    </row>
    <row r="558" spans="1:5" ht="15.75" customHeight="1">
      <c r="A558" s="661"/>
      <c r="B558" s="661"/>
      <c r="C558" s="101" t="s">
        <v>5727</v>
      </c>
      <c r="D558" s="94"/>
      <c r="E558" s="94"/>
    </row>
    <row r="559" spans="1:5" ht="15.75" customHeight="1">
      <c r="A559" s="661"/>
      <c r="B559" s="661"/>
      <c r="C559" s="101" t="s">
        <v>5766</v>
      </c>
      <c r="D559" s="94"/>
      <c r="E559" s="94"/>
    </row>
    <row r="560" spans="1:5" ht="15.75" customHeight="1">
      <c r="A560" s="661"/>
      <c r="B560" s="661"/>
      <c r="C560" s="101" t="s">
        <v>5750</v>
      </c>
      <c r="D560" s="94"/>
      <c r="E560" s="94"/>
    </row>
    <row r="561" spans="1:5" ht="15.75" customHeight="1">
      <c r="A561" s="662"/>
      <c r="B561" s="662"/>
      <c r="C561" s="101" t="s">
        <v>5728</v>
      </c>
      <c r="D561" s="94"/>
      <c r="E561" s="94"/>
    </row>
    <row r="562" spans="1:5" ht="15.75" customHeight="1">
      <c r="A562" s="137" t="s">
        <v>5981</v>
      </c>
      <c r="B562" s="91" t="s">
        <v>5730</v>
      </c>
      <c r="C562" s="141" t="s">
        <v>5731</v>
      </c>
      <c r="D562" s="94"/>
      <c r="E562" s="94"/>
    </row>
    <row r="563" spans="1:5" ht="15.75" customHeight="1">
      <c r="A563" s="137" t="s">
        <v>5982</v>
      </c>
      <c r="B563" s="91" t="s">
        <v>4189</v>
      </c>
      <c r="C563" s="101" t="s">
        <v>5732</v>
      </c>
      <c r="D563" s="94"/>
      <c r="E563" s="94"/>
    </row>
    <row r="564" spans="1:5" ht="15.75" customHeight="1">
      <c r="A564" s="137" t="s">
        <v>5983</v>
      </c>
      <c r="B564" s="91" t="s">
        <v>4195</v>
      </c>
      <c r="C564" s="141" t="s">
        <v>5733</v>
      </c>
      <c r="D564" s="94"/>
      <c r="E564" s="94"/>
    </row>
    <row r="565" spans="1:5" ht="15.75" customHeight="1">
      <c r="A565" s="590" t="s">
        <v>5984</v>
      </c>
      <c r="B565" s="600" t="s">
        <v>4198</v>
      </c>
      <c r="C565" s="101" t="s">
        <v>5735</v>
      </c>
      <c r="D565" s="94"/>
      <c r="E565" s="94"/>
    </row>
    <row r="566" spans="1:5" ht="15.75" customHeight="1">
      <c r="A566" s="662"/>
      <c r="B566" s="662"/>
      <c r="C566" s="101" t="s">
        <v>5736</v>
      </c>
      <c r="D566" s="94"/>
      <c r="E566" s="94"/>
    </row>
    <row r="567" spans="1:5" ht="15.75" customHeight="1">
      <c r="A567" s="137" t="s">
        <v>5985</v>
      </c>
      <c r="B567" s="91" t="s">
        <v>4261</v>
      </c>
      <c r="C567" s="141" t="s">
        <v>5234</v>
      </c>
      <c r="D567" s="94"/>
      <c r="E567" s="94"/>
    </row>
    <row r="568" spans="1:5" ht="15.75" customHeight="1">
      <c r="A568" s="89">
        <v>16</v>
      </c>
      <c r="B568" s="596" t="s">
        <v>5986</v>
      </c>
      <c r="C568" s="660"/>
      <c r="D568" s="89" t="s">
        <v>51</v>
      </c>
      <c r="E568" s="89" t="s">
        <v>52</v>
      </c>
    </row>
    <row r="569" spans="1:5" ht="15.75" customHeight="1">
      <c r="A569" s="137" t="s">
        <v>3617</v>
      </c>
      <c r="B569" s="92" t="s">
        <v>3</v>
      </c>
      <c r="C569" s="101" t="s">
        <v>5372</v>
      </c>
      <c r="D569" s="94"/>
      <c r="E569" s="94"/>
    </row>
    <row r="570" spans="1:5" ht="15.75" customHeight="1">
      <c r="A570" s="137" t="s">
        <v>4864</v>
      </c>
      <c r="B570" s="92" t="s">
        <v>4209</v>
      </c>
      <c r="C570" s="101" t="s">
        <v>4210</v>
      </c>
      <c r="D570" s="94"/>
      <c r="E570" s="94"/>
    </row>
    <row r="571" spans="1:5" ht="15.75" customHeight="1">
      <c r="A571" s="137" t="s">
        <v>4866</v>
      </c>
      <c r="B571" s="92" t="s">
        <v>4211</v>
      </c>
      <c r="C571" s="101" t="s">
        <v>4210</v>
      </c>
      <c r="D571" s="94"/>
      <c r="E571" s="94"/>
    </row>
    <row r="572" spans="1:5" ht="15.75" customHeight="1">
      <c r="A572" s="137" t="s">
        <v>4868</v>
      </c>
      <c r="B572" s="92" t="s">
        <v>5276</v>
      </c>
      <c r="C572" s="101" t="s">
        <v>5987</v>
      </c>
      <c r="D572" s="94"/>
      <c r="E572" s="94"/>
    </row>
    <row r="573" spans="1:5" ht="15.75" customHeight="1">
      <c r="A573" s="137" t="s">
        <v>4870</v>
      </c>
      <c r="B573" s="92" t="s">
        <v>5680</v>
      </c>
      <c r="C573" s="101" t="s">
        <v>5681</v>
      </c>
      <c r="D573" s="94"/>
      <c r="E573" s="94"/>
    </row>
    <row r="574" spans="1:5" ht="15.75" customHeight="1">
      <c r="A574" s="137" t="s">
        <v>4872</v>
      </c>
      <c r="B574" s="92" t="s">
        <v>5682</v>
      </c>
      <c r="C574" s="101" t="s">
        <v>5683</v>
      </c>
      <c r="D574" s="94"/>
      <c r="E574" s="94"/>
    </row>
    <row r="575" spans="1:5" ht="15.75" customHeight="1">
      <c r="A575" s="137" t="s">
        <v>4874</v>
      </c>
      <c r="B575" s="92" t="s">
        <v>5774</v>
      </c>
      <c r="C575" s="101" t="s">
        <v>5988</v>
      </c>
      <c r="D575" s="94"/>
      <c r="E575" s="94"/>
    </row>
    <row r="576" spans="1:5" ht="15.75" customHeight="1">
      <c r="A576" s="137" t="s">
        <v>4876</v>
      </c>
      <c r="B576" s="92" t="s">
        <v>5684</v>
      </c>
      <c r="C576" s="101" t="s">
        <v>5685</v>
      </c>
      <c r="D576" s="94"/>
      <c r="E576" s="94"/>
    </row>
    <row r="577" spans="1:5" ht="15.75" customHeight="1">
      <c r="A577" s="137" t="s">
        <v>4878</v>
      </c>
      <c r="B577" s="92" t="s">
        <v>5686</v>
      </c>
      <c r="C577" s="101" t="s">
        <v>5758</v>
      </c>
      <c r="D577" s="94"/>
      <c r="E577" s="94"/>
    </row>
    <row r="578" spans="1:5" ht="15.75" customHeight="1">
      <c r="A578" s="137" t="s">
        <v>4880</v>
      </c>
      <c r="B578" s="92" t="s">
        <v>5688</v>
      </c>
      <c r="C578" s="101" t="s">
        <v>5689</v>
      </c>
      <c r="D578" s="94"/>
      <c r="E578" s="94"/>
    </row>
    <row r="579" spans="1:5" ht="15.75" customHeight="1">
      <c r="A579" s="137" t="s">
        <v>4882</v>
      </c>
      <c r="B579" s="92" t="s">
        <v>5690</v>
      </c>
      <c r="C579" s="101" t="s">
        <v>5989</v>
      </c>
      <c r="D579" s="94"/>
      <c r="E579" s="94"/>
    </row>
    <row r="580" spans="1:5" ht="15.75" customHeight="1">
      <c r="A580" s="137" t="s">
        <v>5268</v>
      </c>
      <c r="B580" s="92" t="s">
        <v>5696</v>
      </c>
      <c r="C580" s="101" t="s">
        <v>5697</v>
      </c>
      <c r="D580" s="94"/>
      <c r="E580" s="94"/>
    </row>
    <row r="581" spans="1:5" ht="15.75" customHeight="1">
      <c r="A581" s="137" t="s">
        <v>5270</v>
      </c>
      <c r="B581" s="92" t="s">
        <v>5700</v>
      </c>
      <c r="C581" s="101" t="s">
        <v>5701</v>
      </c>
      <c r="D581" s="94"/>
      <c r="E581" s="94"/>
    </row>
    <row r="582" spans="1:5" ht="15.75" customHeight="1">
      <c r="A582" s="137" t="s">
        <v>5272</v>
      </c>
      <c r="B582" s="92" t="s">
        <v>5704</v>
      </c>
      <c r="C582" s="200" t="s">
        <v>5705</v>
      </c>
      <c r="D582" s="94"/>
      <c r="E582" s="94"/>
    </row>
    <row r="583" spans="1:5" ht="15.75" customHeight="1">
      <c r="A583" s="137" t="s">
        <v>5274</v>
      </c>
      <c r="B583" s="92" t="s">
        <v>5706</v>
      </c>
      <c r="C583" s="101" t="s">
        <v>5990</v>
      </c>
      <c r="D583" s="94"/>
      <c r="E583" s="94"/>
    </row>
    <row r="584" spans="1:5" ht="15.75" customHeight="1">
      <c r="A584" s="137" t="s">
        <v>5991</v>
      </c>
      <c r="B584" s="92" t="s">
        <v>5708</v>
      </c>
      <c r="C584" s="101" t="s">
        <v>5992</v>
      </c>
      <c r="D584" s="94"/>
      <c r="E584" s="94"/>
    </row>
    <row r="585" spans="1:5" ht="15.75" customHeight="1">
      <c r="A585" s="137" t="s">
        <v>5993</v>
      </c>
      <c r="B585" s="92" t="s">
        <v>5710</v>
      </c>
      <c r="C585" s="101" t="s">
        <v>5780</v>
      </c>
      <c r="D585" s="94"/>
      <c r="E585" s="94"/>
    </row>
    <row r="586" spans="1:5" ht="15.75" customHeight="1">
      <c r="A586" s="137" t="s">
        <v>5994</v>
      </c>
      <c r="B586" s="92" t="s">
        <v>5995</v>
      </c>
      <c r="C586" s="101" t="s">
        <v>5996</v>
      </c>
      <c r="D586" s="94"/>
      <c r="E586" s="94"/>
    </row>
    <row r="587" spans="1:5" ht="15.75" customHeight="1">
      <c r="A587" s="137" t="s">
        <v>5997</v>
      </c>
      <c r="B587" s="92" t="s">
        <v>5714</v>
      </c>
      <c r="C587" s="101" t="s">
        <v>5715</v>
      </c>
      <c r="D587" s="94"/>
      <c r="E587" s="94"/>
    </row>
    <row r="588" spans="1:5" ht="15.75" customHeight="1">
      <c r="A588" s="542" t="s">
        <v>5998</v>
      </c>
      <c r="B588" s="540" t="s">
        <v>5716</v>
      </c>
      <c r="C588" s="101" t="s">
        <v>5718</v>
      </c>
      <c r="D588" s="94"/>
      <c r="E588" s="94"/>
    </row>
    <row r="589" spans="1:5" ht="15.75" customHeight="1">
      <c r="A589" s="590" t="s">
        <v>5999</v>
      </c>
      <c r="B589" s="599" t="s">
        <v>5720</v>
      </c>
      <c r="C589" s="101" t="s">
        <v>5721</v>
      </c>
      <c r="D589" s="94"/>
      <c r="E589" s="94"/>
    </row>
    <row r="590" spans="1:5" ht="15.75" customHeight="1">
      <c r="A590" s="661"/>
      <c r="B590" s="661"/>
      <c r="C590" s="101" t="s">
        <v>5722</v>
      </c>
      <c r="D590" s="94"/>
      <c r="E590" s="94"/>
    </row>
    <row r="591" spans="1:5" ht="15.75" customHeight="1">
      <c r="A591" s="661"/>
      <c r="B591" s="661"/>
      <c r="C591" s="101" t="s">
        <v>5723</v>
      </c>
      <c r="D591" s="94"/>
      <c r="E591" s="94"/>
    </row>
    <row r="592" spans="1:5" ht="15.75" customHeight="1">
      <c r="A592" s="662"/>
      <c r="B592" s="662"/>
      <c r="C592" s="101" t="s">
        <v>5724</v>
      </c>
      <c r="D592" s="94"/>
      <c r="E592" s="94"/>
    </row>
    <row r="593" spans="1:5" ht="15.75" customHeight="1">
      <c r="A593" s="590" t="s">
        <v>6000</v>
      </c>
      <c r="B593" s="600" t="s">
        <v>5725</v>
      </c>
      <c r="C593" s="101" t="s">
        <v>5726</v>
      </c>
      <c r="D593" s="94"/>
      <c r="E593" s="94"/>
    </row>
    <row r="594" spans="1:5" ht="15.75" customHeight="1">
      <c r="A594" s="661"/>
      <c r="B594" s="661"/>
      <c r="C594" s="101" t="s">
        <v>5727</v>
      </c>
      <c r="D594" s="94"/>
      <c r="E594" s="94"/>
    </row>
    <row r="595" spans="1:5" ht="15.75" customHeight="1">
      <c r="A595" s="662"/>
      <c r="B595" s="662"/>
      <c r="C595" s="101" t="s">
        <v>5766</v>
      </c>
      <c r="D595" s="94"/>
      <c r="E595" s="94"/>
    </row>
    <row r="596" spans="1:5" ht="15.75" customHeight="1">
      <c r="A596" s="137" t="s">
        <v>6001</v>
      </c>
      <c r="B596" s="91" t="s">
        <v>5730</v>
      </c>
      <c r="C596" s="141" t="s">
        <v>5731</v>
      </c>
      <c r="D596" s="94"/>
      <c r="E596" s="94"/>
    </row>
    <row r="597" spans="1:5" ht="15.75" customHeight="1">
      <c r="A597" s="137" t="s">
        <v>6002</v>
      </c>
      <c r="B597" s="91" t="s">
        <v>4189</v>
      </c>
      <c r="C597" s="101" t="s">
        <v>5732</v>
      </c>
      <c r="D597" s="94"/>
      <c r="E597" s="94"/>
    </row>
    <row r="598" spans="1:5" ht="15.75" customHeight="1">
      <c r="A598" s="137" t="s">
        <v>6003</v>
      </c>
      <c r="B598" s="91" t="s">
        <v>4195</v>
      </c>
      <c r="C598" s="141" t="s">
        <v>5733</v>
      </c>
      <c r="D598" s="94"/>
      <c r="E598" s="94"/>
    </row>
    <row r="599" spans="1:5" ht="15.75" customHeight="1">
      <c r="A599" s="590" t="s">
        <v>6004</v>
      </c>
      <c r="B599" s="600" t="s">
        <v>4198</v>
      </c>
      <c r="C599" s="101" t="s">
        <v>5735</v>
      </c>
      <c r="D599" s="94"/>
      <c r="E599" s="94"/>
    </row>
    <row r="600" spans="1:5" ht="15.75" customHeight="1">
      <c r="A600" s="662"/>
      <c r="B600" s="662"/>
      <c r="C600" s="101" t="s">
        <v>5736</v>
      </c>
      <c r="D600" s="94"/>
      <c r="E600" s="94"/>
    </row>
    <row r="601" spans="1:5" ht="15.75" customHeight="1">
      <c r="A601" s="137" t="s">
        <v>6005</v>
      </c>
      <c r="B601" s="91" t="s">
        <v>4261</v>
      </c>
      <c r="C601" s="141" t="s">
        <v>5234</v>
      </c>
      <c r="D601" s="94"/>
      <c r="E601" s="94"/>
    </row>
    <row r="602" spans="1:5" ht="15.75" customHeight="1">
      <c r="A602" s="89">
        <v>17</v>
      </c>
      <c r="B602" s="596" t="s">
        <v>6006</v>
      </c>
      <c r="C602" s="660"/>
      <c r="D602" s="89" t="s">
        <v>51</v>
      </c>
      <c r="E602" s="89" t="s">
        <v>52</v>
      </c>
    </row>
    <row r="603" spans="1:5" ht="15.75" customHeight="1">
      <c r="A603" s="137" t="s">
        <v>4885</v>
      </c>
      <c r="B603" s="92" t="s">
        <v>3</v>
      </c>
      <c r="C603" s="101" t="s">
        <v>5372</v>
      </c>
      <c r="D603" s="94"/>
      <c r="E603" s="94"/>
    </row>
    <row r="604" spans="1:5" ht="15.75" customHeight="1">
      <c r="A604" s="137" t="s">
        <v>4887</v>
      </c>
      <c r="B604" s="92" t="s">
        <v>4209</v>
      </c>
      <c r="C604" s="101" t="s">
        <v>4210</v>
      </c>
      <c r="D604" s="94"/>
      <c r="E604" s="94"/>
    </row>
    <row r="605" spans="1:5" ht="15.75" customHeight="1">
      <c r="A605" s="137" t="s">
        <v>4889</v>
      </c>
      <c r="B605" s="92" t="s">
        <v>4211</v>
      </c>
      <c r="C605" s="101" t="s">
        <v>4210</v>
      </c>
      <c r="D605" s="94"/>
      <c r="E605" s="94"/>
    </row>
    <row r="606" spans="1:5" ht="15.75" customHeight="1">
      <c r="A606" s="137" t="s">
        <v>4891</v>
      </c>
      <c r="B606" s="92" t="s">
        <v>5276</v>
      </c>
      <c r="C606" s="101" t="s">
        <v>5913</v>
      </c>
      <c r="D606" s="94"/>
      <c r="E606" s="94"/>
    </row>
    <row r="607" spans="1:5" ht="15.75" customHeight="1">
      <c r="A607" s="137" t="s">
        <v>4893</v>
      </c>
      <c r="B607" s="92" t="s">
        <v>5680</v>
      </c>
      <c r="C607" s="101" t="s">
        <v>5681</v>
      </c>
      <c r="D607" s="94"/>
      <c r="E607" s="94"/>
    </row>
    <row r="608" spans="1:5" ht="15.75" customHeight="1">
      <c r="A608" s="137" t="s">
        <v>4895</v>
      </c>
      <c r="B608" s="92" t="s">
        <v>5682</v>
      </c>
      <c r="C608" s="101" t="s">
        <v>6007</v>
      </c>
      <c r="D608" s="94"/>
      <c r="E608" s="94"/>
    </row>
    <row r="609" spans="1:5" ht="15.75" customHeight="1">
      <c r="A609" s="137" t="s">
        <v>4897</v>
      </c>
      <c r="B609" s="92" t="s">
        <v>5774</v>
      </c>
      <c r="C609" s="101" t="s">
        <v>6008</v>
      </c>
      <c r="D609" s="94"/>
      <c r="E609" s="94"/>
    </row>
    <row r="610" spans="1:5" ht="15.75" customHeight="1">
      <c r="A610" s="137" t="s">
        <v>4899</v>
      </c>
      <c r="B610" s="92" t="s">
        <v>5684</v>
      </c>
      <c r="C610" s="101" t="s">
        <v>5685</v>
      </c>
      <c r="D610" s="94"/>
      <c r="E610" s="94"/>
    </row>
    <row r="611" spans="1:5" ht="15.75" customHeight="1">
      <c r="A611" s="137" t="s">
        <v>4901</v>
      </c>
      <c r="B611" s="92" t="s">
        <v>5686</v>
      </c>
      <c r="C611" s="101" t="s">
        <v>5916</v>
      </c>
      <c r="D611" s="94"/>
      <c r="E611" s="94"/>
    </row>
    <row r="612" spans="1:5" ht="15.75" customHeight="1">
      <c r="A612" s="137" t="s">
        <v>4903</v>
      </c>
      <c r="B612" s="92" t="s">
        <v>5688</v>
      </c>
      <c r="C612" s="101" t="s">
        <v>5689</v>
      </c>
      <c r="D612" s="94"/>
      <c r="E612" s="94"/>
    </row>
    <row r="613" spans="1:5" ht="15.75" customHeight="1">
      <c r="A613" s="137" t="s">
        <v>4905</v>
      </c>
      <c r="B613" s="92" t="s">
        <v>5690</v>
      </c>
      <c r="C613" s="101" t="s">
        <v>6009</v>
      </c>
      <c r="D613" s="94"/>
      <c r="E613" s="94"/>
    </row>
    <row r="614" spans="1:5" ht="15.75" customHeight="1">
      <c r="A614" s="137" t="s">
        <v>4907</v>
      </c>
      <c r="B614" s="92" t="s">
        <v>5692</v>
      </c>
      <c r="C614" s="101" t="s">
        <v>6010</v>
      </c>
      <c r="D614" s="94"/>
      <c r="E614" s="94"/>
    </row>
    <row r="615" spans="1:5" ht="15.75" customHeight="1">
      <c r="A615" s="137" t="s">
        <v>4909</v>
      </c>
      <c r="B615" s="202" t="s">
        <v>5694</v>
      </c>
      <c r="C615" s="162" t="s">
        <v>6011</v>
      </c>
      <c r="D615" s="94"/>
      <c r="E615" s="94"/>
    </row>
    <row r="616" spans="1:5" ht="15.75" customHeight="1">
      <c r="A616" s="137" t="s">
        <v>4911</v>
      </c>
      <c r="B616" s="92" t="s">
        <v>5700</v>
      </c>
      <c r="C616" s="101" t="s">
        <v>5701</v>
      </c>
      <c r="D616" s="94"/>
      <c r="E616" s="94"/>
    </row>
    <row r="617" spans="1:5" ht="15.75" customHeight="1">
      <c r="A617" s="137" t="s">
        <v>4913</v>
      </c>
      <c r="B617" s="92" t="s">
        <v>5704</v>
      </c>
      <c r="C617" s="200" t="s">
        <v>5705</v>
      </c>
      <c r="D617" s="94"/>
      <c r="E617" s="94"/>
    </row>
    <row r="618" spans="1:5" ht="15.75" customHeight="1">
      <c r="A618" s="137" t="s">
        <v>4915</v>
      </c>
      <c r="B618" s="92" t="s">
        <v>5706</v>
      </c>
      <c r="C618" s="101" t="s">
        <v>6012</v>
      </c>
      <c r="D618" s="94"/>
      <c r="E618" s="94"/>
    </row>
    <row r="619" spans="1:5" ht="15.75" customHeight="1">
      <c r="A619" s="137" t="s">
        <v>4917</v>
      </c>
      <c r="B619" s="92" t="s">
        <v>5708</v>
      </c>
      <c r="C619" s="101" t="s">
        <v>5745</v>
      </c>
      <c r="D619" s="94"/>
      <c r="E619" s="94"/>
    </row>
    <row r="620" spans="1:5" ht="15.75" customHeight="1">
      <c r="A620" s="137" t="s">
        <v>4919</v>
      </c>
      <c r="B620" s="92" t="s">
        <v>5710</v>
      </c>
      <c r="C620" s="101" t="s">
        <v>5929</v>
      </c>
      <c r="D620" s="94"/>
      <c r="E620" s="94"/>
    </row>
    <row r="621" spans="1:5" ht="15.75" customHeight="1">
      <c r="A621" s="137" t="s">
        <v>4921</v>
      </c>
      <c r="B621" s="92" t="s">
        <v>5712</v>
      </c>
      <c r="C621" s="101" t="s">
        <v>5713</v>
      </c>
      <c r="D621" s="94"/>
      <c r="E621" s="94"/>
    </row>
    <row r="622" spans="1:5" ht="15.75" customHeight="1">
      <c r="A622" s="137" t="s">
        <v>6013</v>
      </c>
      <c r="B622" s="92" t="s">
        <v>5714</v>
      </c>
      <c r="C622" s="101" t="s">
        <v>5715</v>
      </c>
      <c r="D622" s="94"/>
      <c r="E622" s="94"/>
    </row>
    <row r="623" spans="1:5" ht="15.75" customHeight="1">
      <c r="A623" s="590" t="s">
        <v>6014</v>
      </c>
      <c r="B623" s="576" t="s">
        <v>5716</v>
      </c>
      <c r="C623" s="101" t="s">
        <v>5718</v>
      </c>
      <c r="D623" s="94"/>
      <c r="E623" s="94"/>
    </row>
    <row r="624" spans="1:5" ht="15.75" customHeight="1">
      <c r="A624" s="662"/>
      <c r="B624" s="662"/>
      <c r="C624" s="101" t="s">
        <v>5696</v>
      </c>
      <c r="D624" s="94"/>
      <c r="E624" s="94"/>
    </row>
    <row r="625" spans="1:5" ht="15.75" customHeight="1">
      <c r="A625" s="590" t="s">
        <v>6015</v>
      </c>
      <c r="B625" s="599" t="s">
        <v>5720</v>
      </c>
      <c r="C625" s="101" t="s">
        <v>5721</v>
      </c>
      <c r="D625" s="94"/>
      <c r="E625" s="94"/>
    </row>
    <row r="626" spans="1:5" ht="15.75" customHeight="1">
      <c r="A626" s="661"/>
      <c r="B626" s="661"/>
      <c r="C626" s="101" t="s">
        <v>5722</v>
      </c>
      <c r="D626" s="94"/>
      <c r="E626" s="94"/>
    </row>
    <row r="627" spans="1:5" ht="15.75" customHeight="1">
      <c r="A627" s="661"/>
      <c r="B627" s="661"/>
      <c r="C627" s="101" t="s">
        <v>5723</v>
      </c>
      <c r="D627" s="94"/>
      <c r="E627" s="94"/>
    </row>
    <row r="628" spans="1:5" ht="15.75" customHeight="1">
      <c r="A628" s="662"/>
      <c r="B628" s="662"/>
      <c r="C628" s="101" t="s">
        <v>5724</v>
      </c>
      <c r="D628" s="94"/>
      <c r="E628" s="94"/>
    </row>
    <row r="629" spans="1:5" ht="15.75" customHeight="1">
      <c r="A629" s="590" t="s">
        <v>6016</v>
      </c>
      <c r="B629" s="600" t="s">
        <v>5725</v>
      </c>
      <c r="C629" s="101" t="s">
        <v>5726</v>
      </c>
      <c r="D629" s="94"/>
      <c r="E629" s="94"/>
    </row>
    <row r="630" spans="1:5" ht="15.75" customHeight="1">
      <c r="A630" s="661"/>
      <c r="B630" s="661"/>
      <c r="C630" s="101" t="s">
        <v>5727</v>
      </c>
      <c r="D630" s="94"/>
      <c r="E630" s="94"/>
    </row>
    <row r="631" spans="1:5" ht="15.75" customHeight="1">
      <c r="A631" s="661"/>
      <c r="B631" s="661"/>
      <c r="C631" s="101" t="s">
        <v>5749</v>
      </c>
      <c r="D631" s="94"/>
      <c r="E631" s="94"/>
    </row>
    <row r="632" spans="1:5" ht="15.75" customHeight="1">
      <c r="A632" s="661"/>
      <c r="B632" s="661"/>
      <c r="C632" s="101" t="s">
        <v>6017</v>
      </c>
      <c r="D632" s="94"/>
      <c r="E632" s="94"/>
    </row>
    <row r="633" spans="1:5" ht="15.75" customHeight="1">
      <c r="A633" s="662"/>
      <c r="B633" s="662"/>
      <c r="C633" s="101" t="s">
        <v>5728</v>
      </c>
      <c r="D633" s="94"/>
      <c r="E633" s="94"/>
    </row>
    <row r="634" spans="1:5" ht="15.75" customHeight="1">
      <c r="A634" s="137" t="s">
        <v>6018</v>
      </c>
      <c r="B634" s="91" t="s">
        <v>5730</v>
      </c>
      <c r="C634" s="141" t="s">
        <v>5731</v>
      </c>
      <c r="D634" s="94"/>
      <c r="E634" s="94"/>
    </row>
    <row r="635" spans="1:5" ht="15.75" customHeight="1">
      <c r="A635" s="137" t="s">
        <v>6019</v>
      </c>
      <c r="B635" s="91" t="s">
        <v>4189</v>
      </c>
      <c r="C635" s="101" t="s">
        <v>5732</v>
      </c>
      <c r="D635" s="94"/>
      <c r="E635" s="94"/>
    </row>
    <row r="636" spans="1:5" ht="15.75" customHeight="1">
      <c r="A636" s="137" t="s">
        <v>6020</v>
      </c>
      <c r="B636" s="91" t="s">
        <v>4195</v>
      </c>
      <c r="C636" s="141" t="s">
        <v>5733</v>
      </c>
      <c r="D636" s="94"/>
      <c r="E636" s="94"/>
    </row>
    <row r="637" spans="1:5" ht="15.75" customHeight="1">
      <c r="A637" s="590" t="s">
        <v>6021</v>
      </c>
      <c r="B637" s="600" t="s">
        <v>4198</v>
      </c>
      <c r="C637" s="101" t="s">
        <v>5735</v>
      </c>
      <c r="D637" s="94"/>
      <c r="E637" s="94"/>
    </row>
    <row r="638" spans="1:5" ht="15.75" customHeight="1">
      <c r="A638" s="662"/>
      <c r="B638" s="662"/>
      <c r="C638" s="101" t="s">
        <v>5736</v>
      </c>
      <c r="D638" s="94"/>
      <c r="E638" s="94"/>
    </row>
    <row r="639" spans="1:5" ht="15.75" customHeight="1">
      <c r="A639" s="137" t="s">
        <v>6022</v>
      </c>
      <c r="B639" s="91" t="s">
        <v>4261</v>
      </c>
      <c r="C639" s="141" t="s">
        <v>5234</v>
      </c>
      <c r="D639" s="94"/>
      <c r="E639" s="94"/>
    </row>
    <row r="640" spans="1:5" ht="15.75" customHeight="1">
      <c r="A640" s="89">
        <v>18</v>
      </c>
      <c r="B640" s="596" t="s">
        <v>6023</v>
      </c>
      <c r="C640" s="660"/>
      <c r="D640" s="89" t="s">
        <v>51</v>
      </c>
      <c r="E640" s="89" t="s">
        <v>52</v>
      </c>
    </row>
    <row r="641" spans="1:5" ht="15.75" customHeight="1">
      <c r="A641" s="137" t="s">
        <v>4924</v>
      </c>
      <c r="B641" s="92" t="s">
        <v>3</v>
      </c>
      <c r="C641" s="101" t="s">
        <v>5372</v>
      </c>
      <c r="D641" s="94"/>
      <c r="E641" s="94"/>
    </row>
    <row r="642" spans="1:5" ht="15.75" customHeight="1">
      <c r="A642" s="137" t="s">
        <v>4926</v>
      </c>
      <c r="B642" s="92" t="s">
        <v>4209</v>
      </c>
      <c r="C642" s="101" t="s">
        <v>4210</v>
      </c>
      <c r="D642" s="94"/>
      <c r="E642" s="94"/>
    </row>
    <row r="643" spans="1:5" ht="15.75" customHeight="1">
      <c r="A643" s="137" t="s">
        <v>4928</v>
      </c>
      <c r="B643" s="92" t="s">
        <v>4211</v>
      </c>
      <c r="C643" s="101" t="s">
        <v>4210</v>
      </c>
      <c r="D643" s="94"/>
      <c r="E643" s="94"/>
    </row>
    <row r="644" spans="1:5" ht="15.75" customHeight="1">
      <c r="A644" s="137" t="s">
        <v>4930</v>
      </c>
      <c r="B644" s="92" t="s">
        <v>5276</v>
      </c>
      <c r="C644" s="101" t="s">
        <v>6024</v>
      </c>
      <c r="D644" s="94"/>
      <c r="E644" s="94"/>
    </row>
    <row r="645" spans="1:5" ht="15.75" customHeight="1">
      <c r="A645" s="137" t="s">
        <v>4932</v>
      </c>
      <c r="B645" s="92" t="s">
        <v>5680</v>
      </c>
      <c r="C645" s="101" t="s">
        <v>5681</v>
      </c>
      <c r="D645" s="94"/>
      <c r="E645" s="94"/>
    </row>
    <row r="646" spans="1:5" ht="15.75" customHeight="1">
      <c r="A646" s="137" t="s">
        <v>4934</v>
      </c>
      <c r="B646" s="92" t="s">
        <v>5682</v>
      </c>
      <c r="C646" s="101" t="s">
        <v>6025</v>
      </c>
      <c r="D646" s="94"/>
      <c r="E646" s="94"/>
    </row>
    <row r="647" spans="1:5" ht="15.75" customHeight="1">
      <c r="A647" s="137" t="s">
        <v>4936</v>
      </c>
      <c r="B647" s="92" t="s">
        <v>5774</v>
      </c>
      <c r="C647" s="101" t="s">
        <v>6026</v>
      </c>
      <c r="D647" s="94"/>
      <c r="E647" s="94"/>
    </row>
    <row r="648" spans="1:5" ht="15.75" customHeight="1">
      <c r="A648" s="137" t="s">
        <v>4938</v>
      </c>
      <c r="B648" s="92" t="s">
        <v>5684</v>
      </c>
      <c r="C648" s="101" t="s">
        <v>5685</v>
      </c>
      <c r="D648" s="94"/>
      <c r="E648" s="94"/>
    </row>
    <row r="649" spans="1:5" ht="15.75" customHeight="1">
      <c r="A649" s="137" t="s">
        <v>4940</v>
      </c>
      <c r="B649" s="92" t="s">
        <v>5686</v>
      </c>
      <c r="C649" s="101" t="s">
        <v>5792</v>
      </c>
      <c r="D649" s="94"/>
      <c r="E649" s="94"/>
    </row>
    <row r="650" spans="1:5" ht="15.75" customHeight="1">
      <c r="A650" s="137" t="s">
        <v>4941</v>
      </c>
      <c r="B650" s="92" t="s">
        <v>5688</v>
      </c>
      <c r="C650" s="101" t="s">
        <v>5689</v>
      </c>
      <c r="D650" s="94"/>
      <c r="E650" s="94"/>
    </row>
    <row r="651" spans="1:5" ht="15.75" customHeight="1">
      <c r="A651" s="137" t="s">
        <v>4942</v>
      </c>
      <c r="B651" s="92" t="s">
        <v>5690</v>
      </c>
      <c r="C651" s="101" t="s">
        <v>6027</v>
      </c>
      <c r="D651" s="94"/>
      <c r="E651" s="94"/>
    </row>
    <row r="652" spans="1:5" ht="15.75" customHeight="1">
      <c r="A652" s="137" t="s">
        <v>4943</v>
      </c>
      <c r="B652" s="92" t="s">
        <v>5698</v>
      </c>
      <c r="C652" s="101" t="s">
        <v>6028</v>
      </c>
      <c r="D652" s="94"/>
      <c r="E652" s="94"/>
    </row>
    <row r="653" spans="1:5" ht="15.75" customHeight="1">
      <c r="A653" s="137" t="s">
        <v>4945</v>
      </c>
      <c r="B653" s="202" t="s">
        <v>5694</v>
      </c>
      <c r="C653" s="162" t="s">
        <v>6029</v>
      </c>
      <c r="D653" s="94"/>
      <c r="E653" s="94"/>
    </row>
    <row r="654" spans="1:5" ht="15.75" customHeight="1">
      <c r="A654" s="137" t="s">
        <v>4946</v>
      </c>
      <c r="B654" s="92" t="s">
        <v>5700</v>
      </c>
      <c r="C654" s="101" t="s">
        <v>5701</v>
      </c>
      <c r="D654" s="94"/>
      <c r="E654" s="94"/>
    </row>
    <row r="655" spans="1:5" ht="15.75" customHeight="1">
      <c r="A655" s="137" t="s">
        <v>4948</v>
      </c>
      <c r="B655" s="92" t="s">
        <v>5704</v>
      </c>
      <c r="C655" s="200" t="s">
        <v>5705</v>
      </c>
      <c r="D655" s="94"/>
      <c r="E655" s="94"/>
    </row>
    <row r="656" spans="1:5" ht="15.75" customHeight="1">
      <c r="A656" s="137" t="s">
        <v>6030</v>
      </c>
      <c r="B656" s="92" t="s">
        <v>5706</v>
      </c>
      <c r="C656" s="101" t="s">
        <v>6012</v>
      </c>
      <c r="D656" s="94"/>
      <c r="E656" s="94"/>
    </row>
    <row r="657" spans="1:5" ht="15.75" customHeight="1">
      <c r="A657" s="137" t="s">
        <v>6031</v>
      </c>
      <c r="B657" s="92" t="s">
        <v>5708</v>
      </c>
      <c r="C657" s="101" t="s">
        <v>6032</v>
      </c>
      <c r="D657" s="94"/>
      <c r="E657" s="94"/>
    </row>
    <row r="658" spans="1:5" ht="15.75" customHeight="1">
      <c r="A658" s="137" t="s">
        <v>6033</v>
      </c>
      <c r="B658" s="92" t="s">
        <v>5710</v>
      </c>
      <c r="C658" s="101" t="s">
        <v>6034</v>
      </c>
      <c r="D658" s="94"/>
      <c r="E658" s="94"/>
    </row>
    <row r="659" spans="1:5" ht="15.75" customHeight="1">
      <c r="A659" s="137" t="s">
        <v>6035</v>
      </c>
      <c r="B659" s="92" t="s">
        <v>5712</v>
      </c>
      <c r="C659" s="101" t="s">
        <v>5949</v>
      </c>
      <c r="D659" s="94"/>
      <c r="E659" s="94"/>
    </row>
    <row r="660" spans="1:5" ht="15.75" customHeight="1">
      <c r="A660" s="137" t="s">
        <v>6036</v>
      </c>
      <c r="B660" s="92" t="s">
        <v>5714</v>
      </c>
      <c r="C660" s="101" t="s">
        <v>5715</v>
      </c>
      <c r="D660" s="94"/>
      <c r="E660" s="94"/>
    </row>
    <row r="661" spans="1:5" ht="15.75" customHeight="1">
      <c r="A661" s="137" t="s">
        <v>6037</v>
      </c>
      <c r="B661" s="541" t="s">
        <v>6038</v>
      </c>
      <c r="C661" s="101" t="s">
        <v>6039</v>
      </c>
      <c r="D661" s="94"/>
      <c r="E661" s="94"/>
    </row>
    <row r="662" spans="1:5" ht="15.75" customHeight="1">
      <c r="A662" s="590" t="s">
        <v>6040</v>
      </c>
      <c r="B662" s="576" t="s">
        <v>5716</v>
      </c>
      <c r="C662" s="101" t="s">
        <v>5718</v>
      </c>
      <c r="D662" s="94"/>
      <c r="E662" s="94"/>
    </row>
    <row r="663" spans="1:5" ht="15.75" customHeight="1">
      <c r="A663" s="662"/>
      <c r="B663" s="662"/>
      <c r="C663" s="101" t="s">
        <v>5696</v>
      </c>
      <c r="D663" s="94"/>
      <c r="E663" s="94"/>
    </row>
    <row r="664" spans="1:5" ht="15.75" customHeight="1">
      <c r="A664" s="590" t="s">
        <v>6041</v>
      </c>
      <c r="B664" s="599" t="s">
        <v>5720</v>
      </c>
      <c r="C664" s="101" t="s">
        <v>5721</v>
      </c>
      <c r="D664" s="94"/>
      <c r="E664" s="94"/>
    </row>
    <row r="665" spans="1:5" ht="15.75" customHeight="1">
      <c r="A665" s="661"/>
      <c r="B665" s="661"/>
      <c r="C665" s="101" t="s">
        <v>5722</v>
      </c>
      <c r="D665" s="94"/>
      <c r="E665" s="94"/>
    </row>
    <row r="666" spans="1:5" ht="15.75" customHeight="1">
      <c r="A666" s="661"/>
      <c r="B666" s="661"/>
      <c r="C666" s="101" t="s">
        <v>5723</v>
      </c>
      <c r="D666" s="94"/>
      <c r="E666" s="94"/>
    </row>
    <row r="667" spans="1:5" ht="15.75" customHeight="1">
      <c r="A667" s="662"/>
      <c r="B667" s="662"/>
      <c r="C667" s="101" t="s">
        <v>5724</v>
      </c>
      <c r="D667" s="94"/>
      <c r="E667" s="94"/>
    </row>
    <row r="668" spans="1:5" ht="15.75" customHeight="1">
      <c r="A668" s="590" t="s">
        <v>6042</v>
      </c>
      <c r="B668" s="600" t="s">
        <v>5725</v>
      </c>
      <c r="C668" s="101" t="s">
        <v>5726</v>
      </c>
      <c r="D668" s="94"/>
      <c r="E668" s="94"/>
    </row>
    <row r="669" spans="1:5" ht="15.75" customHeight="1">
      <c r="A669" s="661"/>
      <c r="B669" s="661"/>
      <c r="C669" s="101" t="s">
        <v>5727</v>
      </c>
      <c r="D669" s="94"/>
      <c r="E669" s="94"/>
    </row>
    <row r="670" spans="1:5" ht="15.75" customHeight="1">
      <c r="A670" s="661"/>
      <c r="B670" s="661"/>
      <c r="C670" s="101" t="s">
        <v>5766</v>
      </c>
      <c r="D670" s="94"/>
      <c r="E670" s="94"/>
    </row>
    <row r="671" spans="1:5" ht="15.75" customHeight="1">
      <c r="A671" s="661"/>
      <c r="B671" s="661"/>
      <c r="C671" s="101" t="s">
        <v>5749</v>
      </c>
      <c r="D671" s="94"/>
      <c r="E671" s="94"/>
    </row>
    <row r="672" spans="1:5" ht="15.75" customHeight="1">
      <c r="A672" s="662"/>
      <c r="B672" s="662"/>
      <c r="C672" s="101" t="s">
        <v>6043</v>
      </c>
      <c r="D672" s="94"/>
      <c r="E672" s="94"/>
    </row>
    <row r="673" spans="1:5" ht="15.75" customHeight="1">
      <c r="A673" s="137" t="s">
        <v>6044</v>
      </c>
      <c r="B673" s="91" t="s">
        <v>5730</v>
      </c>
      <c r="C673" s="141" t="s">
        <v>5731</v>
      </c>
      <c r="D673" s="94"/>
      <c r="E673" s="94"/>
    </row>
    <row r="674" spans="1:5" ht="15.75" customHeight="1">
      <c r="A674" s="137" t="s">
        <v>6045</v>
      </c>
      <c r="B674" s="91" t="s">
        <v>4189</v>
      </c>
      <c r="C674" s="101" t="s">
        <v>5732</v>
      </c>
      <c r="D674" s="94"/>
      <c r="E674" s="94"/>
    </row>
    <row r="675" spans="1:5" ht="15.75" customHeight="1">
      <c r="A675" s="137" t="s">
        <v>6046</v>
      </c>
      <c r="B675" s="91" t="s">
        <v>4195</v>
      </c>
      <c r="C675" s="141" t="s">
        <v>5733</v>
      </c>
      <c r="D675" s="94"/>
      <c r="E675" s="94"/>
    </row>
    <row r="676" spans="1:5" ht="15.75" customHeight="1">
      <c r="A676" s="590" t="s">
        <v>6047</v>
      </c>
      <c r="B676" s="600" t="s">
        <v>4198</v>
      </c>
      <c r="C676" s="101" t="s">
        <v>5735</v>
      </c>
      <c r="D676" s="94"/>
      <c r="E676" s="94"/>
    </row>
    <row r="677" spans="1:5" ht="15.75" customHeight="1">
      <c r="A677" s="662"/>
      <c r="B677" s="662"/>
      <c r="C677" s="101" t="s">
        <v>5736</v>
      </c>
      <c r="D677" s="94"/>
      <c r="E677" s="94"/>
    </row>
    <row r="678" spans="1:5" ht="15.75" customHeight="1">
      <c r="A678" s="137" t="s">
        <v>6048</v>
      </c>
      <c r="B678" s="91" t="s">
        <v>4261</v>
      </c>
      <c r="C678" s="141" t="s">
        <v>5234</v>
      </c>
      <c r="D678" s="94"/>
      <c r="E678" s="94"/>
    </row>
    <row r="679" spans="1:5" ht="15.75" customHeight="1">
      <c r="A679" s="89">
        <v>19</v>
      </c>
      <c r="B679" s="596" t="s">
        <v>6049</v>
      </c>
      <c r="C679" s="660"/>
      <c r="D679" s="89" t="s">
        <v>51</v>
      </c>
      <c r="E679" s="89" t="s">
        <v>52</v>
      </c>
    </row>
    <row r="680" spans="1:5" ht="15.75" customHeight="1">
      <c r="A680" s="137" t="s">
        <v>4950</v>
      </c>
      <c r="B680" s="92" t="s">
        <v>3</v>
      </c>
      <c r="C680" s="101" t="s">
        <v>5372</v>
      </c>
      <c r="D680" s="94"/>
      <c r="E680" s="94"/>
    </row>
    <row r="681" spans="1:5" ht="15.75" customHeight="1">
      <c r="A681" s="137" t="s">
        <v>4952</v>
      </c>
      <c r="B681" s="92" t="s">
        <v>4209</v>
      </c>
      <c r="C681" s="101" t="s">
        <v>4210</v>
      </c>
      <c r="D681" s="94"/>
      <c r="E681" s="94"/>
    </row>
    <row r="682" spans="1:5" ht="15.75" customHeight="1">
      <c r="A682" s="137" t="s">
        <v>4954</v>
      </c>
      <c r="B682" s="92" t="s">
        <v>4211</v>
      </c>
      <c r="C682" s="101" t="s">
        <v>4210</v>
      </c>
      <c r="D682" s="94"/>
      <c r="E682" s="94"/>
    </row>
    <row r="683" spans="1:5" ht="15.75" customHeight="1">
      <c r="A683" s="137" t="s">
        <v>4956</v>
      </c>
      <c r="B683" s="92" t="s">
        <v>5276</v>
      </c>
      <c r="C683" s="101" t="s">
        <v>5913</v>
      </c>
      <c r="D683" s="94"/>
      <c r="E683" s="94"/>
    </row>
    <row r="684" spans="1:5" ht="15.75" customHeight="1">
      <c r="A684" s="137" t="s">
        <v>4958</v>
      </c>
      <c r="B684" s="92" t="s">
        <v>5680</v>
      </c>
      <c r="C684" s="101" t="s">
        <v>5681</v>
      </c>
      <c r="D684" s="94"/>
      <c r="E684" s="94"/>
    </row>
    <row r="685" spans="1:5" ht="15.75" customHeight="1">
      <c r="A685" s="137" t="s">
        <v>4960</v>
      </c>
      <c r="B685" s="92" t="s">
        <v>5682</v>
      </c>
      <c r="C685" s="101" t="s">
        <v>6007</v>
      </c>
      <c r="D685" s="94"/>
      <c r="E685" s="94"/>
    </row>
    <row r="686" spans="1:5" ht="15.75" customHeight="1">
      <c r="A686" s="137" t="s">
        <v>4962</v>
      </c>
      <c r="B686" s="92" t="s">
        <v>5774</v>
      </c>
      <c r="C686" s="101" t="s">
        <v>6008</v>
      </c>
      <c r="D686" s="94"/>
      <c r="E686" s="94"/>
    </row>
    <row r="687" spans="1:5" ht="15.75" customHeight="1">
      <c r="A687" s="137" t="s">
        <v>5294</v>
      </c>
      <c r="B687" s="92" t="s">
        <v>5684</v>
      </c>
      <c r="C687" s="101" t="s">
        <v>5685</v>
      </c>
      <c r="D687" s="94"/>
      <c r="E687" s="94"/>
    </row>
    <row r="688" spans="1:5" ht="15.75" customHeight="1">
      <c r="A688" s="137" t="s">
        <v>5296</v>
      </c>
      <c r="B688" s="92" t="s">
        <v>5686</v>
      </c>
      <c r="C688" s="101" t="s">
        <v>5916</v>
      </c>
      <c r="D688" s="94"/>
      <c r="E688" s="94"/>
    </row>
    <row r="689" spans="1:5" ht="15.75" customHeight="1">
      <c r="A689" s="137" t="s">
        <v>6050</v>
      </c>
      <c r="B689" s="92" t="s">
        <v>5688</v>
      </c>
      <c r="C689" s="101" t="s">
        <v>5689</v>
      </c>
      <c r="D689" s="94"/>
      <c r="E689" s="94"/>
    </row>
    <row r="690" spans="1:5" ht="15.75" customHeight="1">
      <c r="A690" s="137" t="s">
        <v>6051</v>
      </c>
      <c r="B690" s="92" t="s">
        <v>5690</v>
      </c>
      <c r="C690" s="101" t="s">
        <v>6009</v>
      </c>
      <c r="D690" s="94"/>
      <c r="E690" s="94"/>
    </row>
    <row r="691" spans="1:5" ht="15.75" customHeight="1">
      <c r="A691" s="137" t="s">
        <v>6052</v>
      </c>
      <c r="B691" s="92" t="s">
        <v>5692</v>
      </c>
      <c r="C691" s="101" t="s">
        <v>6010</v>
      </c>
      <c r="D691" s="94"/>
      <c r="E691" s="94"/>
    </row>
    <row r="692" spans="1:5" ht="15.75" customHeight="1">
      <c r="A692" s="137" t="s">
        <v>6053</v>
      </c>
      <c r="B692" s="202" t="s">
        <v>5694</v>
      </c>
      <c r="C692" s="162" t="s">
        <v>6011</v>
      </c>
      <c r="D692" s="94"/>
      <c r="E692" s="94"/>
    </row>
    <row r="693" spans="1:5" ht="15.75" customHeight="1">
      <c r="A693" s="137" t="s">
        <v>6054</v>
      </c>
      <c r="B693" s="92" t="s">
        <v>5700</v>
      </c>
      <c r="C693" s="101" t="s">
        <v>5701</v>
      </c>
      <c r="D693" s="94"/>
      <c r="E693" s="94"/>
    </row>
    <row r="694" spans="1:5" ht="15.75" customHeight="1">
      <c r="A694" s="137" t="s">
        <v>6055</v>
      </c>
      <c r="B694" s="92" t="s">
        <v>5704</v>
      </c>
      <c r="C694" s="200" t="s">
        <v>5705</v>
      </c>
      <c r="D694" s="94"/>
      <c r="E694" s="94"/>
    </row>
    <row r="695" spans="1:5" ht="15.75" customHeight="1">
      <c r="A695" s="137" t="s">
        <v>6056</v>
      </c>
      <c r="B695" s="92" t="s">
        <v>5706</v>
      </c>
      <c r="C695" s="101" t="s">
        <v>6012</v>
      </c>
      <c r="D695" s="94"/>
      <c r="E695" s="94"/>
    </row>
    <row r="696" spans="1:5" ht="15.75" customHeight="1">
      <c r="A696" s="137" t="s">
        <v>6057</v>
      </c>
      <c r="B696" s="92" t="s">
        <v>5708</v>
      </c>
      <c r="C696" s="101" t="s">
        <v>5745</v>
      </c>
      <c r="D696" s="94"/>
      <c r="E696" s="94"/>
    </row>
    <row r="697" spans="1:5" ht="15.75" customHeight="1">
      <c r="A697" s="137" t="s">
        <v>6058</v>
      </c>
      <c r="B697" s="92" t="s">
        <v>5710</v>
      </c>
      <c r="C697" s="101" t="s">
        <v>5929</v>
      </c>
      <c r="D697" s="94"/>
      <c r="E697" s="94"/>
    </row>
    <row r="698" spans="1:5" ht="15.75" customHeight="1">
      <c r="A698" s="137" t="s">
        <v>6059</v>
      </c>
      <c r="B698" s="92" t="s">
        <v>5712</v>
      </c>
      <c r="C698" s="101" t="s">
        <v>5713</v>
      </c>
      <c r="D698" s="94"/>
      <c r="E698" s="94"/>
    </row>
    <row r="699" spans="1:5" ht="15.75" customHeight="1">
      <c r="A699" s="137" t="s">
        <v>6060</v>
      </c>
      <c r="B699" s="92" t="s">
        <v>5714</v>
      </c>
      <c r="C699" s="101" t="s">
        <v>5715</v>
      </c>
      <c r="D699" s="94"/>
      <c r="E699" s="94"/>
    </row>
    <row r="700" spans="1:5" ht="15.75" customHeight="1">
      <c r="A700" s="590" t="s">
        <v>6061</v>
      </c>
      <c r="B700" s="576" t="s">
        <v>5716</v>
      </c>
      <c r="C700" s="101" t="s">
        <v>5718</v>
      </c>
      <c r="D700" s="94"/>
      <c r="E700" s="94"/>
    </row>
    <row r="701" spans="1:5" ht="15.75" customHeight="1">
      <c r="A701" s="662"/>
      <c r="B701" s="662"/>
      <c r="C701" s="101" t="s">
        <v>5696</v>
      </c>
      <c r="D701" s="94"/>
      <c r="E701" s="94"/>
    </row>
    <row r="702" spans="1:5" ht="15.75" customHeight="1">
      <c r="A702" s="590" t="s">
        <v>6062</v>
      </c>
      <c r="B702" s="599" t="s">
        <v>5720</v>
      </c>
      <c r="C702" s="101" t="s">
        <v>5721</v>
      </c>
      <c r="D702" s="94"/>
      <c r="E702" s="94"/>
    </row>
    <row r="703" spans="1:5" ht="15.75" customHeight="1">
      <c r="A703" s="661"/>
      <c r="B703" s="661"/>
      <c r="C703" s="101" t="s">
        <v>5722</v>
      </c>
      <c r="D703" s="94"/>
      <c r="E703" s="94"/>
    </row>
    <row r="704" spans="1:5" ht="15.75" customHeight="1">
      <c r="A704" s="661"/>
      <c r="B704" s="661"/>
      <c r="C704" s="101" t="s">
        <v>5723</v>
      </c>
      <c r="D704" s="94"/>
      <c r="E704" s="94"/>
    </row>
    <row r="705" spans="1:5" ht="15.75" customHeight="1">
      <c r="A705" s="662"/>
      <c r="B705" s="662"/>
      <c r="C705" s="101" t="s">
        <v>5724</v>
      </c>
      <c r="D705" s="94"/>
      <c r="E705" s="94"/>
    </row>
    <row r="706" spans="1:5" ht="15.75" customHeight="1">
      <c r="A706" s="590" t="s">
        <v>6063</v>
      </c>
      <c r="B706" s="600" t="s">
        <v>5725</v>
      </c>
      <c r="C706" s="101" t="s">
        <v>5726</v>
      </c>
      <c r="D706" s="94"/>
      <c r="E706" s="94"/>
    </row>
    <row r="707" spans="1:5" ht="15.75" customHeight="1">
      <c r="A707" s="661"/>
      <c r="B707" s="661"/>
      <c r="C707" s="101" t="s">
        <v>5727</v>
      </c>
      <c r="D707" s="94"/>
      <c r="E707" s="94"/>
    </row>
    <row r="708" spans="1:5" ht="15.75" customHeight="1">
      <c r="A708" s="661"/>
      <c r="B708" s="661"/>
      <c r="C708" s="101" t="s">
        <v>5749</v>
      </c>
      <c r="D708" s="94"/>
      <c r="E708" s="94"/>
    </row>
    <row r="709" spans="1:5" ht="15.75" customHeight="1">
      <c r="A709" s="661"/>
      <c r="B709" s="661"/>
      <c r="C709" s="101" t="s">
        <v>6064</v>
      </c>
      <c r="D709" s="94"/>
      <c r="E709" s="94"/>
    </row>
    <row r="710" spans="1:5" ht="15.75" customHeight="1">
      <c r="A710" s="661"/>
      <c r="B710" s="661"/>
      <c r="C710" s="101" t="s">
        <v>6017</v>
      </c>
      <c r="D710" s="94"/>
      <c r="E710" s="94"/>
    </row>
    <row r="711" spans="1:5" ht="15.75" customHeight="1">
      <c r="A711" s="662"/>
      <c r="B711" s="662"/>
      <c r="C711" s="101" t="s">
        <v>5728</v>
      </c>
      <c r="D711" s="94"/>
      <c r="E711" s="94"/>
    </row>
    <row r="712" spans="1:5" ht="15.75" customHeight="1">
      <c r="A712" s="137" t="s">
        <v>6065</v>
      </c>
      <c r="B712" s="91" t="s">
        <v>5730</v>
      </c>
      <c r="C712" s="141" t="s">
        <v>5731</v>
      </c>
      <c r="D712" s="94"/>
      <c r="E712" s="94"/>
    </row>
    <row r="713" spans="1:5" ht="15.75" customHeight="1">
      <c r="A713" s="137" t="s">
        <v>6066</v>
      </c>
      <c r="B713" s="91" t="s">
        <v>4189</v>
      </c>
      <c r="C713" s="101" t="s">
        <v>5732</v>
      </c>
      <c r="D713" s="94"/>
      <c r="E713" s="94"/>
    </row>
    <row r="714" spans="1:5" ht="15.75" customHeight="1">
      <c r="A714" s="137" t="s">
        <v>6067</v>
      </c>
      <c r="B714" s="91" t="s">
        <v>4195</v>
      </c>
      <c r="C714" s="141" t="s">
        <v>5733</v>
      </c>
      <c r="D714" s="94"/>
      <c r="E714" s="94"/>
    </row>
    <row r="715" spans="1:5" ht="15.75" customHeight="1">
      <c r="A715" s="590" t="s">
        <v>6068</v>
      </c>
      <c r="B715" s="600" t="s">
        <v>4198</v>
      </c>
      <c r="C715" s="101" t="s">
        <v>5735</v>
      </c>
      <c r="D715" s="94"/>
      <c r="E715" s="94"/>
    </row>
    <row r="716" spans="1:5" ht="15.75" customHeight="1">
      <c r="A716" s="662"/>
      <c r="B716" s="662"/>
      <c r="C716" s="101" t="s">
        <v>5736</v>
      </c>
      <c r="D716" s="94"/>
      <c r="E716" s="94"/>
    </row>
    <row r="717" spans="1:5" ht="15.75" customHeight="1">
      <c r="A717" s="137" t="s">
        <v>6069</v>
      </c>
      <c r="B717" s="91" t="s">
        <v>4261</v>
      </c>
      <c r="C717" s="141" t="s">
        <v>5234</v>
      </c>
      <c r="D717" s="94"/>
      <c r="E717" s="94"/>
    </row>
    <row r="718" spans="1:5" ht="15.75" customHeight="1">
      <c r="A718" s="89">
        <v>20</v>
      </c>
      <c r="B718" s="596" t="s">
        <v>6070</v>
      </c>
      <c r="C718" s="660"/>
      <c r="D718" s="89" t="s">
        <v>51</v>
      </c>
      <c r="E718" s="89" t="s">
        <v>52</v>
      </c>
    </row>
    <row r="719" spans="1:5" ht="15.75" customHeight="1">
      <c r="A719" s="137" t="s">
        <v>5299</v>
      </c>
      <c r="B719" s="92" t="s">
        <v>3</v>
      </c>
      <c r="C719" s="101" t="s">
        <v>5372</v>
      </c>
      <c r="D719" s="94"/>
      <c r="E719" s="94"/>
    </row>
    <row r="720" spans="1:5" ht="15.75" customHeight="1">
      <c r="A720" s="137" t="s">
        <v>5301</v>
      </c>
      <c r="B720" s="92" t="s">
        <v>4209</v>
      </c>
      <c r="C720" s="101" t="s">
        <v>4210</v>
      </c>
      <c r="D720" s="94"/>
      <c r="E720" s="94"/>
    </row>
    <row r="721" spans="1:5" ht="15.75" customHeight="1">
      <c r="A721" s="137" t="s">
        <v>5303</v>
      </c>
      <c r="B721" s="92" t="s">
        <v>4211</v>
      </c>
      <c r="C721" s="101" t="s">
        <v>4210</v>
      </c>
      <c r="D721" s="94"/>
      <c r="E721" s="94"/>
    </row>
    <row r="722" spans="1:5" ht="15.75" customHeight="1">
      <c r="A722" s="137" t="s">
        <v>5305</v>
      </c>
      <c r="B722" s="92" t="s">
        <v>5276</v>
      </c>
      <c r="C722" s="101" t="s">
        <v>6024</v>
      </c>
      <c r="D722" s="94"/>
      <c r="E722" s="94"/>
    </row>
    <row r="723" spans="1:5" ht="15.75" customHeight="1">
      <c r="A723" s="137" t="s">
        <v>5307</v>
      </c>
      <c r="B723" s="92" t="s">
        <v>5680</v>
      </c>
      <c r="C723" s="101" t="s">
        <v>5681</v>
      </c>
      <c r="D723" s="94"/>
      <c r="E723" s="94"/>
    </row>
    <row r="724" spans="1:5" ht="15.75" customHeight="1">
      <c r="A724" s="137" t="s">
        <v>5308</v>
      </c>
      <c r="B724" s="92" t="s">
        <v>5682</v>
      </c>
      <c r="C724" s="101" t="s">
        <v>6071</v>
      </c>
      <c r="D724" s="94"/>
      <c r="E724" s="94"/>
    </row>
    <row r="725" spans="1:5" ht="15.75" customHeight="1">
      <c r="A725" s="137" t="s">
        <v>5310</v>
      </c>
      <c r="B725" s="92" t="s">
        <v>5774</v>
      </c>
      <c r="C725" s="101" t="s">
        <v>6072</v>
      </c>
      <c r="D725" s="94"/>
      <c r="E725" s="94"/>
    </row>
    <row r="726" spans="1:5" ht="15.75" customHeight="1">
      <c r="A726" s="137" t="s">
        <v>5312</v>
      </c>
      <c r="B726" s="92" t="s">
        <v>5684</v>
      </c>
      <c r="C726" s="101" t="s">
        <v>5685</v>
      </c>
      <c r="D726" s="94"/>
      <c r="E726" s="94"/>
    </row>
    <row r="727" spans="1:5" ht="15.75" customHeight="1">
      <c r="A727" s="137" t="s">
        <v>5314</v>
      </c>
      <c r="B727" s="92" t="s">
        <v>5686</v>
      </c>
      <c r="C727" s="101" t="s">
        <v>5776</v>
      </c>
      <c r="D727" s="94"/>
      <c r="E727" s="94"/>
    </row>
    <row r="728" spans="1:5" ht="15.75" customHeight="1">
      <c r="A728" s="137" t="s">
        <v>6073</v>
      </c>
      <c r="B728" s="92" t="s">
        <v>5688</v>
      </c>
      <c r="C728" s="101" t="s">
        <v>5689</v>
      </c>
      <c r="D728" s="94"/>
      <c r="E728" s="94"/>
    </row>
    <row r="729" spans="1:5" ht="15.75" customHeight="1">
      <c r="A729" s="137" t="s">
        <v>6074</v>
      </c>
      <c r="B729" s="92" t="s">
        <v>5690</v>
      </c>
      <c r="C729" s="101" t="s">
        <v>6075</v>
      </c>
      <c r="D729" s="94"/>
      <c r="E729" s="94"/>
    </row>
    <row r="730" spans="1:5" ht="15.75" customHeight="1">
      <c r="A730" s="137" t="s">
        <v>6076</v>
      </c>
      <c r="B730" s="92" t="s">
        <v>5698</v>
      </c>
      <c r="C730" s="101" t="s">
        <v>6077</v>
      </c>
      <c r="D730" s="94"/>
      <c r="E730" s="94"/>
    </row>
    <row r="731" spans="1:5" ht="15.75" customHeight="1">
      <c r="A731" s="137" t="s">
        <v>6078</v>
      </c>
      <c r="B731" s="202" t="s">
        <v>5694</v>
      </c>
      <c r="C731" s="162" t="s">
        <v>6079</v>
      </c>
      <c r="D731" s="94"/>
      <c r="E731" s="94"/>
    </row>
    <row r="732" spans="1:5" ht="15.75" customHeight="1">
      <c r="A732" s="137" t="s">
        <v>6080</v>
      </c>
      <c r="B732" s="92" t="s">
        <v>5696</v>
      </c>
      <c r="C732" s="101" t="s">
        <v>5697</v>
      </c>
      <c r="D732" s="94"/>
      <c r="E732" s="94"/>
    </row>
    <row r="733" spans="1:5" ht="15.75" customHeight="1">
      <c r="A733" s="137" t="s">
        <v>6081</v>
      </c>
      <c r="B733" s="92" t="s">
        <v>5700</v>
      </c>
      <c r="C733" s="101" t="s">
        <v>5701</v>
      </c>
      <c r="D733" s="94"/>
      <c r="E733" s="94"/>
    </row>
    <row r="734" spans="1:5" ht="15.75" customHeight="1">
      <c r="A734" s="137" t="s">
        <v>6082</v>
      </c>
      <c r="B734" s="92" t="s">
        <v>5704</v>
      </c>
      <c r="C734" s="200" t="s">
        <v>5705</v>
      </c>
      <c r="D734" s="94"/>
      <c r="E734" s="94"/>
    </row>
    <row r="735" spans="1:5" ht="15.75" customHeight="1">
      <c r="A735" s="137" t="s">
        <v>6083</v>
      </c>
      <c r="B735" s="92" t="s">
        <v>5706</v>
      </c>
      <c r="C735" s="101" t="s">
        <v>6012</v>
      </c>
      <c r="D735" s="94"/>
      <c r="E735" s="94"/>
    </row>
    <row r="736" spans="1:5" ht="15.75" customHeight="1">
      <c r="A736" s="137" t="s">
        <v>6084</v>
      </c>
      <c r="B736" s="92" t="s">
        <v>5708</v>
      </c>
      <c r="C736" s="101" t="s">
        <v>6032</v>
      </c>
      <c r="D736" s="94"/>
      <c r="E736" s="94"/>
    </row>
    <row r="737" spans="1:5" ht="15.75" customHeight="1">
      <c r="A737" s="137" t="s">
        <v>6085</v>
      </c>
      <c r="B737" s="92" t="s">
        <v>5710</v>
      </c>
      <c r="C737" s="101" t="s">
        <v>6034</v>
      </c>
      <c r="D737" s="94"/>
      <c r="E737" s="94"/>
    </row>
    <row r="738" spans="1:5" ht="15.75" customHeight="1">
      <c r="A738" s="137" t="s">
        <v>6086</v>
      </c>
      <c r="B738" s="92" t="s">
        <v>5712</v>
      </c>
      <c r="C738" s="101" t="s">
        <v>5949</v>
      </c>
      <c r="D738" s="94"/>
      <c r="E738" s="94"/>
    </row>
    <row r="739" spans="1:5" ht="15.75" customHeight="1">
      <c r="A739" s="137" t="s">
        <v>6087</v>
      </c>
      <c r="B739" s="92" t="s">
        <v>5714</v>
      </c>
      <c r="C739" s="101" t="s">
        <v>5715</v>
      </c>
      <c r="D739" s="94"/>
      <c r="E739" s="94"/>
    </row>
    <row r="740" spans="1:5" ht="15.75" customHeight="1">
      <c r="A740" s="137" t="s">
        <v>6088</v>
      </c>
      <c r="B740" s="541" t="s">
        <v>6038</v>
      </c>
      <c r="C740" s="101" t="s">
        <v>6039</v>
      </c>
      <c r="D740" s="94"/>
      <c r="E740" s="94"/>
    </row>
    <row r="741" spans="1:5" ht="15.75" customHeight="1">
      <c r="A741" s="137" t="s">
        <v>6089</v>
      </c>
      <c r="B741" s="540" t="s">
        <v>5716</v>
      </c>
      <c r="C741" s="101" t="s">
        <v>5718</v>
      </c>
      <c r="D741" s="94"/>
      <c r="E741" s="94"/>
    </row>
    <row r="742" spans="1:5" ht="15.75" customHeight="1">
      <c r="A742" s="590" t="s">
        <v>6090</v>
      </c>
      <c r="B742" s="599" t="s">
        <v>5720</v>
      </c>
      <c r="C742" s="101" t="s">
        <v>5721</v>
      </c>
      <c r="D742" s="94"/>
      <c r="E742" s="94"/>
    </row>
    <row r="743" spans="1:5" ht="15.75" customHeight="1">
      <c r="A743" s="661"/>
      <c r="B743" s="661"/>
      <c r="C743" s="101" t="s">
        <v>5722</v>
      </c>
      <c r="D743" s="94"/>
      <c r="E743" s="94"/>
    </row>
    <row r="744" spans="1:5" ht="15.75" customHeight="1">
      <c r="A744" s="661"/>
      <c r="B744" s="661"/>
      <c r="C744" s="101" t="s">
        <v>5723</v>
      </c>
      <c r="D744" s="94"/>
      <c r="E744" s="94"/>
    </row>
    <row r="745" spans="1:5" ht="15.75" customHeight="1">
      <c r="A745" s="662"/>
      <c r="B745" s="662"/>
      <c r="C745" s="101" t="s">
        <v>5724</v>
      </c>
      <c r="D745" s="94"/>
      <c r="E745" s="94"/>
    </row>
    <row r="746" spans="1:5" ht="15.75" customHeight="1">
      <c r="A746" s="590" t="s">
        <v>6091</v>
      </c>
      <c r="B746" s="600" t="s">
        <v>5725</v>
      </c>
      <c r="C746" s="101" t="s">
        <v>5726</v>
      </c>
      <c r="D746" s="94"/>
      <c r="E746" s="94"/>
    </row>
    <row r="747" spans="1:5" ht="15.75" customHeight="1">
      <c r="A747" s="661"/>
      <c r="B747" s="661"/>
      <c r="C747" s="101" t="s">
        <v>5727</v>
      </c>
      <c r="D747" s="94"/>
      <c r="E747" s="94"/>
    </row>
    <row r="748" spans="1:5" ht="15.75" customHeight="1">
      <c r="A748" s="661"/>
      <c r="B748" s="661"/>
      <c r="C748" s="101" t="s">
        <v>5766</v>
      </c>
      <c r="D748" s="94"/>
      <c r="E748" s="94"/>
    </row>
    <row r="749" spans="1:5" ht="15.75" customHeight="1">
      <c r="A749" s="662"/>
      <c r="B749" s="662"/>
      <c r="C749" s="101" t="s">
        <v>6043</v>
      </c>
      <c r="D749" s="94"/>
      <c r="E749" s="94"/>
    </row>
    <row r="750" spans="1:5" ht="15.75" customHeight="1">
      <c r="A750" s="137" t="s">
        <v>6092</v>
      </c>
      <c r="B750" s="91" t="s">
        <v>5730</v>
      </c>
      <c r="C750" s="141" t="s">
        <v>5731</v>
      </c>
      <c r="D750" s="94"/>
      <c r="E750" s="94"/>
    </row>
    <row r="751" spans="1:5" ht="15.75" customHeight="1">
      <c r="A751" s="137" t="s">
        <v>6093</v>
      </c>
      <c r="B751" s="91" t="s">
        <v>4189</v>
      </c>
      <c r="C751" s="101" t="s">
        <v>5732</v>
      </c>
      <c r="D751" s="94"/>
      <c r="E751" s="94"/>
    </row>
    <row r="752" spans="1:5" ht="15.75" customHeight="1">
      <c r="A752" s="137" t="s">
        <v>6094</v>
      </c>
      <c r="B752" s="91" t="s">
        <v>4195</v>
      </c>
      <c r="C752" s="141" t="s">
        <v>5733</v>
      </c>
      <c r="D752" s="94"/>
      <c r="E752" s="94"/>
    </row>
    <row r="753" spans="1:5" ht="15.75" customHeight="1">
      <c r="A753" s="590" t="s">
        <v>6095</v>
      </c>
      <c r="B753" s="600" t="s">
        <v>4198</v>
      </c>
      <c r="C753" s="101" t="s">
        <v>5735</v>
      </c>
      <c r="D753" s="94"/>
      <c r="E753" s="94"/>
    </row>
    <row r="754" spans="1:5" ht="15.75" customHeight="1">
      <c r="A754" s="662"/>
      <c r="B754" s="662"/>
      <c r="C754" s="101" t="s">
        <v>5736</v>
      </c>
      <c r="D754" s="94"/>
      <c r="E754" s="94"/>
    </row>
    <row r="755" spans="1:5" ht="15.75" customHeight="1">
      <c r="A755" s="137" t="s">
        <v>6096</v>
      </c>
      <c r="B755" s="91" t="s">
        <v>4261</v>
      </c>
      <c r="C755" s="141" t="s">
        <v>5234</v>
      </c>
      <c r="D755" s="94"/>
      <c r="E755" s="94"/>
    </row>
    <row r="756" spans="1:5" ht="15.75" customHeight="1">
      <c r="A756" s="169"/>
    </row>
    <row r="757" spans="1:5" ht="15.75" customHeight="1">
      <c r="A757" s="169"/>
    </row>
    <row r="758" spans="1:5" ht="15.75" customHeight="1">
      <c r="A758" s="169"/>
    </row>
    <row r="759" spans="1:5" ht="15.75" customHeight="1">
      <c r="A759" s="169"/>
    </row>
    <row r="760" spans="1:5" ht="15.75" customHeight="1">
      <c r="A760" s="169"/>
    </row>
    <row r="761" spans="1:5" ht="15.75" customHeight="1">
      <c r="A761" s="169"/>
    </row>
    <row r="762" spans="1:5" ht="15.75" customHeight="1">
      <c r="A762" s="169"/>
    </row>
    <row r="763" spans="1:5" ht="15.75" customHeight="1">
      <c r="A763" s="169"/>
    </row>
    <row r="764" spans="1:5" ht="15.75" customHeight="1">
      <c r="A764" s="169"/>
    </row>
    <row r="765" spans="1:5" ht="15.75" customHeight="1">
      <c r="A765" s="169"/>
    </row>
    <row r="766" spans="1:5" ht="15.75" customHeight="1">
      <c r="A766" s="169"/>
    </row>
    <row r="767" spans="1:5" ht="15.75" customHeight="1">
      <c r="A767" s="169"/>
    </row>
    <row r="768" spans="1:5" ht="15.75" customHeight="1">
      <c r="A768" s="169"/>
    </row>
    <row r="769" spans="1:1" ht="15.75" customHeight="1">
      <c r="A769" s="169"/>
    </row>
    <row r="770" spans="1:1" ht="15.75" customHeight="1">
      <c r="A770" s="169"/>
    </row>
    <row r="771" spans="1:1" ht="15.75" customHeight="1">
      <c r="A771" s="169"/>
    </row>
    <row r="772" spans="1:1" ht="15.75" customHeight="1">
      <c r="A772" s="169"/>
    </row>
    <row r="773" spans="1:1" ht="15.75" customHeight="1">
      <c r="A773" s="169"/>
    </row>
    <row r="774" spans="1:1" ht="15.75" customHeight="1">
      <c r="A774" s="169"/>
    </row>
    <row r="775" spans="1:1" ht="15.75" customHeight="1">
      <c r="A775" s="169"/>
    </row>
    <row r="776" spans="1:1" ht="15.75" customHeight="1">
      <c r="A776" s="169"/>
    </row>
    <row r="777" spans="1:1" ht="15.75" customHeight="1">
      <c r="A777" s="169"/>
    </row>
    <row r="778" spans="1:1" ht="15.75" customHeight="1">
      <c r="A778" s="169"/>
    </row>
    <row r="779" spans="1:1" ht="15.75" customHeight="1">
      <c r="A779" s="169"/>
    </row>
    <row r="780" spans="1:1" ht="15.75" customHeight="1">
      <c r="A780" s="169"/>
    </row>
    <row r="781" spans="1:1" ht="15.75" customHeight="1">
      <c r="A781" s="169"/>
    </row>
    <row r="782" spans="1:1" ht="15.75" customHeight="1">
      <c r="A782" s="169"/>
    </row>
    <row r="783" spans="1:1" ht="15.75" customHeight="1">
      <c r="A783" s="169"/>
    </row>
    <row r="784" spans="1:1" ht="15.75" customHeight="1">
      <c r="A784" s="169"/>
    </row>
    <row r="785" spans="1:1" ht="15.75" customHeight="1">
      <c r="A785" s="169"/>
    </row>
    <row r="786" spans="1:1" ht="15.75" customHeight="1">
      <c r="A786" s="169"/>
    </row>
    <row r="787" spans="1:1" ht="15.75" customHeight="1">
      <c r="A787" s="169"/>
    </row>
    <row r="788" spans="1:1" ht="15.75" customHeight="1">
      <c r="A788" s="169"/>
    </row>
    <row r="789" spans="1:1" ht="15.75" customHeight="1">
      <c r="A789" s="169"/>
    </row>
    <row r="790" spans="1:1" ht="15.75" customHeight="1">
      <c r="A790" s="169"/>
    </row>
    <row r="791" spans="1:1" ht="15.75" customHeight="1">
      <c r="A791" s="169"/>
    </row>
    <row r="792" spans="1:1" ht="15.75" customHeight="1">
      <c r="A792" s="169"/>
    </row>
    <row r="793" spans="1:1" ht="15.75" customHeight="1">
      <c r="A793" s="169"/>
    </row>
    <row r="794" spans="1:1" ht="15.75" customHeight="1">
      <c r="A794" s="169"/>
    </row>
    <row r="795" spans="1:1" ht="15.75" customHeight="1">
      <c r="A795" s="169"/>
    </row>
    <row r="796" spans="1:1" ht="15.75" customHeight="1">
      <c r="A796" s="169"/>
    </row>
    <row r="797" spans="1:1" ht="15.75" customHeight="1">
      <c r="A797" s="169"/>
    </row>
    <row r="798" spans="1:1" ht="15.75" customHeight="1">
      <c r="A798" s="169"/>
    </row>
    <row r="799" spans="1:1" ht="15.75" customHeight="1">
      <c r="A799" s="169"/>
    </row>
    <row r="800" spans="1:1" ht="15.75" customHeight="1">
      <c r="A800" s="169"/>
    </row>
    <row r="801" spans="1:1" ht="15.75" customHeight="1">
      <c r="A801" s="169"/>
    </row>
    <row r="802" spans="1:1" ht="15.75" customHeight="1">
      <c r="A802" s="169"/>
    </row>
    <row r="803" spans="1:1" ht="15.75" customHeight="1">
      <c r="A803" s="169"/>
    </row>
    <row r="804" spans="1:1" ht="15.75" customHeight="1">
      <c r="A804" s="169"/>
    </row>
    <row r="805" spans="1:1" ht="15.75" customHeight="1">
      <c r="A805" s="169"/>
    </row>
    <row r="806" spans="1:1" ht="15.75" customHeight="1">
      <c r="A806" s="169"/>
    </row>
    <row r="807" spans="1:1" ht="15.75" customHeight="1">
      <c r="A807" s="169"/>
    </row>
    <row r="808" spans="1:1" ht="15.75" customHeight="1">
      <c r="A808" s="169"/>
    </row>
    <row r="809" spans="1:1" ht="15.75" customHeight="1">
      <c r="A809" s="169"/>
    </row>
    <row r="810" spans="1:1" ht="15.75" customHeight="1">
      <c r="A810" s="169"/>
    </row>
    <row r="811" spans="1:1" ht="15.75" customHeight="1">
      <c r="A811" s="169"/>
    </row>
    <row r="812" spans="1:1" ht="15.75" customHeight="1">
      <c r="A812" s="169"/>
    </row>
    <row r="813" spans="1:1" ht="15.75" customHeight="1">
      <c r="A813" s="169"/>
    </row>
    <row r="814" spans="1:1" ht="15.75" customHeight="1">
      <c r="A814" s="169"/>
    </row>
    <row r="815" spans="1:1" ht="15.75" customHeight="1">
      <c r="A815" s="169"/>
    </row>
    <row r="816" spans="1:1" ht="15.75" customHeight="1">
      <c r="A816" s="169"/>
    </row>
    <row r="817" spans="1:1" ht="15.75" customHeight="1">
      <c r="A817" s="169"/>
    </row>
    <row r="818" spans="1:1" ht="15.75" customHeight="1">
      <c r="A818" s="169"/>
    </row>
    <row r="819" spans="1:1" ht="15.75" customHeight="1">
      <c r="A819" s="169"/>
    </row>
    <row r="820" spans="1:1" ht="15.75" customHeight="1">
      <c r="A820" s="169"/>
    </row>
    <row r="821" spans="1:1" ht="15.75" customHeight="1">
      <c r="A821" s="169"/>
    </row>
    <row r="822" spans="1:1" ht="15.75" customHeight="1">
      <c r="A822" s="169"/>
    </row>
    <row r="823" spans="1:1" ht="15.75" customHeight="1">
      <c r="A823" s="169"/>
    </row>
    <row r="824" spans="1:1" ht="15.75" customHeight="1">
      <c r="A824" s="169"/>
    </row>
    <row r="825" spans="1:1" ht="15.75" customHeight="1">
      <c r="A825" s="169"/>
    </row>
    <row r="826" spans="1:1" ht="15.75" customHeight="1">
      <c r="A826" s="169"/>
    </row>
    <row r="827" spans="1:1" ht="15.75" customHeight="1">
      <c r="A827" s="169"/>
    </row>
    <row r="828" spans="1:1" ht="15.75" customHeight="1">
      <c r="A828" s="169"/>
    </row>
    <row r="829" spans="1:1" ht="15.75" customHeight="1">
      <c r="A829" s="169"/>
    </row>
    <row r="830" spans="1:1" ht="15.75" customHeight="1">
      <c r="A830" s="169"/>
    </row>
    <row r="831" spans="1:1" ht="15.75" customHeight="1">
      <c r="A831" s="169"/>
    </row>
    <row r="832" spans="1:1" ht="15.75" customHeight="1">
      <c r="A832" s="169"/>
    </row>
    <row r="833" spans="1:1" ht="15.75" customHeight="1">
      <c r="A833" s="169"/>
    </row>
    <row r="834" spans="1:1" ht="15.75" customHeight="1">
      <c r="A834" s="169"/>
    </row>
    <row r="835" spans="1:1" ht="15.75" customHeight="1">
      <c r="A835" s="169"/>
    </row>
    <row r="836" spans="1:1" ht="15.75" customHeight="1">
      <c r="A836" s="169"/>
    </row>
    <row r="837" spans="1:1" ht="15.75" customHeight="1">
      <c r="A837" s="169"/>
    </row>
    <row r="838" spans="1:1" ht="15.75" customHeight="1">
      <c r="A838" s="169"/>
    </row>
    <row r="839" spans="1:1" ht="15.75" customHeight="1">
      <c r="A839" s="169"/>
    </row>
    <row r="840" spans="1:1" ht="15.75" customHeight="1">
      <c r="A840" s="169"/>
    </row>
    <row r="841" spans="1:1" ht="15.75" customHeight="1">
      <c r="A841" s="169"/>
    </row>
    <row r="842" spans="1:1" ht="15.75" customHeight="1">
      <c r="A842" s="169"/>
    </row>
    <row r="843" spans="1:1" ht="15.75" customHeight="1">
      <c r="A843" s="169"/>
    </row>
    <row r="844" spans="1:1" ht="15.75" customHeight="1">
      <c r="A844" s="169"/>
    </row>
    <row r="845" spans="1:1" ht="15.75" customHeight="1">
      <c r="A845" s="169"/>
    </row>
    <row r="846" spans="1:1" ht="15.75" customHeight="1">
      <c r="A846" s="169"/>
    </row>
    <row r="847" spans="1:1" ht="15.75" customHeight="1">
      <c r="A847" s="169"/>
    </row>
    <row r="848" spans="1:1" ht="15.75" customHeight="1">
      <c r="A848" s="169"/>
    </row>
    <row r="849" spans="1:1" ht="15.75" customHeight="1">
      <c r="A849" s="169"/>
    </row>
    <row r="850" spans="1:1" ht="15.75" customHeight="1">
      <c r="A850" s="169"/>
    </row>
    <row r="851" spans="1:1" ht="15.75" customHeight="1">
      <c r="A851" s="169"/>
    </row>
    <row r="852" spans="1:1" ht="15.75" customHeight="1">
      <c r="A852" s="169"/>
    </row>
    <row r="853" spans="1:1" ht="15.75" customHeight="1">
      <c r="A853" s="169"/>
    </row>
    <row r="854" spans="1:1" ht="15.75" customHeight="1">
      <c r="A854" s="169"/>
    </row>
    <row r="855" spans="1:1" ht="15.75" customHeight="1">
      <c r="A855" s="169"/>
    </row>
    <row r="856" spans="1:1" ht="15.75" customHeight="1">
      <c r="A856" s="169"/>
    </row>
    <row r="857" spans="1:1" ht="15.75" customHeight="1">
      <c r="A857" s="169"/>
    </row>
    <row r="858" spans="1:1" ht="15.75" customHeight="1">
      <c r="A858" s="169"/>
    </row>
    <row r="859" spans="1:1" ht="15.75" customHeight="1">
      <c r="A859" s="169"/>
    </row>
    <row r="860" spans="1:1" ht="15.75" customHeight="1">
      <c r="A860" s="169"/>
    </row>
    <row r="861" spans="1:1" ht="15.75" customHeight="1">
      <c r="A861" s="169"/>
    </row>
    <row r="862" spans="1:1" ht="15.75" customHeight="1">
      <c r="A862" s="169"/>
    </row>
    <row r="863" spans="1:1" ht="15.75" customHeight="1">
      <c r="A863" s="169"/>
    </row>
    <row r="864" spans="1:1" ht="15.75" customHeight="1">
      <c r="A864" s="169"/>
    </row>
    <row r="865" spans="1:1" ht="15.75" customHeight="1">
      <c r="A865" s="169"/>
    </row>
    <row r="866" spans="1:1" ht="15.75" customHeight="1">
      <c r="A866" s="169"/>
    </row>
    <row r="867" spans="1:1" ht="15.75" customHeight="1">
      <c r="A867" s="169"/>
    </row>
    <row r="868" spans="1:1" ht="15.75" customHeight="1">
      <c r="A868" s="169"/>
    </row>
    <row r="869" spans="1:1" ht="15.75" customHeight="1">
      <c r="A869" s="169"/>
    </row>
    <row r="870" spans="1:1" ht="15.75" customHeight="1">
      <c r="A870" s="169"/>
    </row>
    <row r="871" spans="1:1" ht="15.75" customHeight="1">
      <c r="A871" s="169"/>
    </row>
    <row r="872" spans="1:1" ht="15.75" customHeight="1">
      <c r="A872" s="169"/>
    </row>
    <row r="873" spans="1:1" ht="15.75" customHeight="1">
      <c r="A873" s="169"/>
    </row>
    <row r="874" spans="1:1" ht="15.75" customHeight="1">
      <c r="A874" s="169"/>
    </row>
    <row r="875" spans="1:1" ht="15.75" customHeight="1">
      <c r="A875" s="169"/>
    </row>
    <row r="876" spans="1:1" ht="15.75" customHeight="1">
      <c r="A876" s="169"/>
    </row>
    <row r="877" spans="1:1" ht="15.75" customHeight="1">
      <c r="A877" s="169"/>
    </row>
    <row r="878" spans="1:1" ht="15.75" customHeight="1">
      <c r="A878" s="169"/>
    </row>
    <row r="879" spans="1:1" ht="15.75" customHeight="1">
      <c r="A879" s="169"/>
    </row>
    <row r="880" spans="1:1" ht="15.75" customHeight="1">
      <c r="A880" s="169"/>
    </row>
    <row r="881" spans="1:1" ht="15.75" customHeight="1">
      <c r="A881" s="169"/>
    </row>
    <row r="882" spans="1:1" ht="15.75" customHeight="1">
      <c r="A882" s="169"/>
    </row>
    <row r="883" spans="1:1" ht="15.75" customHeight="1">
      <c r="A883" s="169"/>
    </row>
    <row r="884" spans="1:1" ht="15.75" customHeight="1">
      <c r="A884" s="169"/>
    </row>
    <row r="885" spans="1:1" ht="15.75" customHeight="1">
      <c r="A885" s="169"/>
    </row>
    <row r="886" spans="1:1" ht="15.75" customHeight="1">
      <c r="A886" s="169"/>
    </row>
    <row r="887" spans="1:1" ht="15.75" customHeight="1">
      <c r="A887" s="169"/>
    </row>
    <row r="888" spans="1:1" ht="15.75" customHeight="1">
      <c r="A888" s="169"/>
    </row>
    <row r="889" spans="1:1" ht="15.75" customHeight="1">
      <c r="A889" s="169"/>
    </row>
    <row r="890" spans="1:1" ht="15.75" customHeight="1">
      <c r="A890" s="169"/>
    </row>
    <row r="891" spans="1:1" ht="15.75" customHeight="1">
      <c r="A891" s="169"/>
    </row>
    <row r="892" spans="1:1" ht="15.75" customHeight="1">
      <c r="A892" s="169"/>
    </row>
    <row r="893" spans="1:1" ht="15.75" customHeight="1">
      <c r="A893" s="169"/>
    </row>
    <row r="894" spans="1:1" ht="15.75" customHeight="1">
      <c r="A894" s="169"/>
    </row>
    <row r="895" spans="1:1" ht="15.75" customHeight="1">
      <c r="A895" s="169"/>
    </row>
    <row r="896" spans="1:1" ht="15.75" customHeight="1">
      <c r="A896" s="169"/>
    </row>
    <row r="897" spans="1:1" ht="15.75" customHeight="1">
      <c r="A897" s="169"/>
    </row>
    <row r="898" spans="1:1" ht="15.75" customHeight="1">
      <c r="A898" s="169"/>
    </row>
    <row r="899" spans="1:1" ht="15.75" customHeight="1">
      <c r="A899" s="169"/>
    </row>
    <row r="900" spans="1:1" ht="15.75" customHeight="1">
      <c r="A900" s="169"/>
    </row>
    <row r="901" spans="1:1" ht="15.75" customHeight="1">
      <c r="A901" s="169"/>
    </row>
    <row r="902" spans="1:1" ht="15.75" customHeight="1">
      <c r="A902" s="169"/>
    </row>
    <row r="903" spans="1:1" ht="15.75" customHeight="1">
      <c r="A903" s="169"/>
    </row>
    <row r="904" spans="1:1" ht="15.75" customHeight="1">
      <c r="A904" s="169"/>
    </row>
    <row r="905" spans="1:1" ht="15.75" customHeight="1">
      <c r="A905" s="169"/>
    </row>
    <row r="906" spans="1:1" ht="15.75" customHeight="1">
      <c r="A906" s="169"/>
    </row>
    <row r="907" spans="1:1" ht="15.75" customHeight="1">
      <c r="A907" s="169"/>
    </row>
    <row r="908" spans="1:1" ht="15.75" customHeight="1">
      <c r="A908" s="169"/>
    </row>
    <row r="909" spans="1:1" ht="15.75" customHeight="1">
      <c r="A909" s="169"/>
    </row>
    <row r="910" spans="1:1" ht="15.75" customHeight="1">
      <c r="A910" s="169"/>
    </row>
    <row r="911" spans="1:1" ht="15.75" customHeight="1">
      <c r="A911" s="169"/>
    </row>
    <row r="912" spans="1:1" ht="15.75" customHeight="1">
      <c r="A912" s="169"/>
    </row>
    <row r="913" spans="1:1" ht="15.75" customHeight="1">
      <c r="A913" s="169"/>
    </row>
    <row r="914" spans="1:1" ht="15.75" customHeight="1">
      <c r="A914" s="169"/>
    </row>
    <row r="915" spans="1:1" ht="15.75" customHeight="1">
      <c r="A915" s="169"/>
    </row>
    <row r="916" spans="1:1" ht="15.75" customHeight="1">
      <c r="A916" s="169"/>
    </row>
    <row r="917" spans="1:1" ht="15.75" customHeight="1">
      <c r="A917" s="169"/>
    </row>
    <row r="918" spans="1:1" ht="15.75" customHeight="1">
      <c r="A918" s="169"/>
    </row>
    <row r="919" spans="1:1" ht="15.75" customHeight="1">
      <c r="A919" s="169"/>
    </row>
    <row r="920" spans="1:1" ht="15.75" customHeight="1">
      <c r="A920" s="169"/>
    </row>
    <row r="921" spans="1:1" ht="15.75" customHeight="1">
      <c r="A921" s="169"/>
    </row>
    <row r="922" spans="1:1" ht="15.75" customHeight="1">
      <c r="A922" s="169"/>
    </row>
    <row r="923" spans="1:1" ht="15.75" customHeight="1">
      <c r="A923" s="169"/>
    </row>
    <row r="924" spans="1:1" ht="15.75" customHeight="1">
      <c r="A924" s="169"/>
    </row>
    <row r="925" spans="1:1" ht="15.75" customHeight="1">
      <c r="A925" s="169"/>
    </row>
    <row r="926" spans="1:1" ht="15.75" customHeight="1">
      <c r="A926" s="169"/>
    </row>
    <row r="927" spans="1:1" ht="15.75" customHeight="1">
      <c r="A927" s="169"/>
    </row>
    <row r="928" spans="1:1" ht="15.75" customHeight="1">
      <c r="A928" s="169"/>
    </row>
    <row r="929" spans="1:1" ht="15.75" customHeight="1">
      <c r="A929" s="169"/>
    </row>
    <row r="930" spans="1:1" ht="15.75" customHeight="1">
      <c r="A930" s="169"/>
    </row>
    <row r="931" spans="1:1" ht="15.75" customHeight="1">
      <c r="A931" s="169"/>
    </row>
    <row r="932" spans="1:1" ht="15.75" customHeight="1">
      <c r="A932" s="169"/>
    </row>
    <row r="933" spans="1:1" ht="15.75" customHeight="1">
      <c r="A933" s="169"/>
    </row>
    <row r="934" spans="1:1" ht="15.75" customHeight="1">
      <c r="A934" s="169"/>
    </row>
    <row r="935" spans="1:1" ht="15.75" customHeight="1">
      <c r="A935" s="169"/>
    </row>
    <row r="936" spans="1:1" ht="15.75" customHeight="1">
      <c r="A936" s="169"/>
    </row>
    <row r="937" spans="1:1" ht="15.75" customHeight="1">
      <c r="A937" s="169"/>
    </row>
    <row r="938" spans="1:1" ht="15.75" customHeight="1">
      <c r="A938" s="169"/>
    </row>
    <row r="939" spans="1:1" ht="15.75" customHeight="1">
      <c r="A939" s="169"/>
    </row>
    <row r="940" spans="1:1" ht="15.75" customHeight="1">
      <c r="A940" s="169"/>
    </row>
    <row r="941" spans="1:1" ht="15.75" customHeight="1">
      <c r="A941" s="169"/>
    </row>
    <row r="942" spans="1:1" ht="15.75" customHeight="1">
      <c r="A942" s="169"/>
    </row>
    <row r="943" spans="1:1" ht="15.75" customHeight="1">
      <c r="A943" s="169"/>
    </row>
    <row r="944" spans="1:1" ht="15.75" customHeight="1">
      <c r="A944" s="169"/>
    </row>
    <row r="945" spans="1:1" ht="15.75" customHeight="1">
      <c r="A945" s="169"/>
    </row>
    <row r="946" spans="1:1" ht="15.75" customHeight="1">
      <c r="A946" s="169"/>
    </row>
    <row r="947" spans="1:1" ht="15.75" customHeight="1">
      <c r="A947" s="169"/>
    </row>
    <row r="948" spans="1:1" ht="15.75" customHeight="1">
      <c r="A948" s="169"/>
    </row>
    <row r="949" spans="1:1" ht="15.75" customHeight="1">
      <c r="A949" s="169"/>
    </row>
    <row r="950" spans="1:1" ht="15.75" customHeight="1">
      <c r="A950" s="169"/>
    </row>
    <row r="951" spans="1:1" ht="15.75" customHeight="1">
      <c r="A951" s="169"/>
    </row>
    <row r="952" spans="1:1" ht="15.75" customHeight="1">
      <c r="A952" s="169"/>
    </row>
    <row r="953" spans="1:1" ht="15.75" customHeight="1">
      <c r="A953" s="169"/>
    </row>
    <row r="954" spans="1:1" ht="15.75" customHeight="1">
      <c r="A954" s="169"/>
    </row>
    <row r="955" spans="1:1" ht="15.75" customHeight="1">
      <c r="A955" s="169"/>
    </row>
    <row r="956" spans="1:1" ht="15.75" customHeight="1"/>
    <row r="957" spans="1:1" ht="15.75" customHeight="1"/>
    <row r="958" spans="1:1" ht="15.75" customHeight="1"/>
    <row r="959" spans="1:1" ht="15.75" customHeight="1"/>
    <row r="960" spans="1:1"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4">
    <mergeCell ref="A599:A600"/>
    <mergeCell ref="B599:B600"/>
    <mergeCell ref="B602:C602"/>
    <mergeCell ref="B637:B638"/>
    <mergeCell ref="B640:C640"/>
    <mergeCell ref="A623:A624"/>
    <mergeCell ref="B623:B624"/>
    <mergeCell ref="A625:A628"/>
    <mergeCell ref="B625:B628"/>
    <mergeCell ref="A629:A633"/>
    <mergeCell ref="B629:B633"/>
    <mergeCell ref="A637:A638"/>
    <mergeCell ref="B551:B552"/>
    <mergeCell ref="A553:A556"/>
    <mergeCell ref="B553:B556"/>
    <mergeCell ref="A557:A561"/>
    <mergeCell ref="B557:B561"/>
    <mergeCell ref="A565:A566"/>
    <mergeCell ref="A589:A592"/>
    <mergeCell ref="B589:B592"/>
    <mergeCell ref="A593:A595"/>
    <mergeCell ref="B593:B595"/>
    <mergeCell ref="B715:B716"/>
    <mergeCell ref="B718:C718"/>
    <mergeCell ref="A742:A745"/>
    <mergeCell ref="B742:B745"/>
    <mergeCell ref="A746:A749"/>
    <mergeCell ref="B746:B749"/>
    <mergeCell ref="A753:A754"/>
    <mergeCell ref="B753:B754"/>
    <mergeCell ref="A700:A701"/>
    <mergeCell ref="B700:B701"/>
    <mergeCell ref="A702:A705"/>
    <mergeCell ref="B702:B705"/>
    <mergeCell ref="A706:A711"/>
    <mergeCell ref="B706:B711"/>
    <mergeCell ref="A715:A716"/>
    <mergeCell ref="B491:B492"/>
    <mergeCell ref="B494:C494"/>
    <mergeCell ref="B676:B677"/>
    <mergeCell ref="B679:C679"/>
    <mergeCell ref="A662:A663"/>
    <mergeCell ref="B662:B663"/>
    <mergeCell ref="A664:A667"/>
    <mergeCell ref="B664:B667"/>
    <mergeCell ref="A668:A672"/>
    <mergeCell ref="B668:B672"/>
    <mergeCell ref="A676:A677"/>
    <mergeCell ref="A528:A529"/>
    <mergeCell ref="B528:B529"/>
    <mergeCell ref="B531:C531"/>
    <mergeCell ref="A491:A492"/>
    <mergeCell ref="A514:A515"/>
    <mergeCell ref="B514:B515"/>
    <mergeCell ref="A516:A519"/>
    <mergeCell ref="B516:B519"/>
    <mergeCell ref="A520:A524"/>
    <mergeCell ref="B520:B524"/>
    <mergeCell ref="B565:B566"/>
    <mergeCell ref="B568:C568"/>
    <mergeCell ref="A551:A552"/>
    <mergeCell ref="A149:A152"/>
    <mergeCell ref="B149:B152"/>
    <mergeCell ref="B156:B157"/>
    <mergeCell ref="B159:C159"/>
    <mergeCell ref="A454:A455"/>
    <mergeCell ref="A479:A482"/>
    <mergeCell ref="B479:B482"/>
    <mergeCell ref="A483:A487"/>
    <mergeCell ref="B483:B487"/>
    <mergeCell ref="B417:B418"/>
    <mergeCell ref="B420:C420"/>
    <mergeCell ref="A417:A418"/>
    <mergeCell ref="A442:A445"/>
    <mergeCell ref="B442:B445"/>
    <mergeCell ref="A446:A450"/>
    <mergeCell ref="B446:B450"/>
    <mergeCell ref="B454:B455"/>
    <mergeCell ref="B457:C457"/>
    <mergeCell ref="A371:A375"/>
    <mergeCell ref="B371:B375"/>
    <mergeCell ref="B379:B380"/>
    <mergeCell ref="B382:C382"/>
    <mergeCell ref="A379:A380"/>
    <mergeCell ref="A405:A408"/>
    <mergeCell ref="A106:A109"/>
    <mergeCell ref="B106:B109"/>
    <mergeCell ref="A110:A115"/>
    <mergeCell ref="B110:B115"/>
    <mergeCell ref="B119:B120"/>
    <mergeCell ref="B122:C122"/>
    <mergeCell ref="A119:A120"/>
    <mergeCell ref="A145:A148"/>
    <mergeCell ref="B145:B148"/>
    <mergeCell ref="B65:B66"/>
    <mergeCell ref="A65:A66"/>
    <mergeCell ref="A67:A70"/>
    <mergeCell ref="B67:B70"/>
    <mergeCell ref="A71:A77"/>
    <mergeCell ref="B71:B77"/>
    <mergeCell ref="B81:B82"/>
    <mergeCell ref="B84:C84"/>
    <mergeCell ref="A81:A82"/>
    <mergeCell ref="B33:B35"/>
    <mergeCell ref="D33:D35"/>
    <mergeCell ref="E33:E35"/>
    <mergeCell ref="A33:A35"/>
    <mergeCell ref="A39:A40"/>
    <mergeCell ref="B39:B40"/>
    <mergeCell ref="D39:D40"/>
    <mergeCell ref="E39:E40"/>
    <mergeCell ref="B42:C42"/>
    <mergeCell ref="B2:E2"/>
    <mergeCell ref="B3:C3"/>
    <mergeCell ref="B4:C4"/>
    <mergeCell ref="A27:A28"/>
    <mergeCell ref="B27:B28"/>
    <mergeCell ref="D27:D28"/>
    <mergeCell ref="E27:E28"/>
    <mergeCell ref="A29:A32"/>
    <mergeCell ref="B29:B32"/>
    <mergeCell ref="D29:D32"/>
    <mergeCell ref="E29:E32"/>
    <mergeCell ref="B405:B408"/>
    <mergeCell ref="A409:A413"/>
    <mergeCell ref="B409:B413"/>
    <mergeCell ref="A328:A331"/>
    <mergeCell ref="B328:B331"/>
    <mergeCell ref="A332:A337"/>
    <mergeCell ref="B332:B337"/>
    <mergeCell ref="B341:B342"/>
    <mergeCell ref="B344:C344"/>
    <mergeCell ref="A341:A342"/>
    <mergeCell ref="A367:A370"/>
    <mergeCell ref="B367:B370"/>
    <mergeCell ref="B265:B266"/>
    <mergeCell ref="B268:C268"/>
    <mergeCell ref="A265:A266"/>
    <mergeCell ref="A291:A294"/>
    <mergeCell ref="B291:B294"/>
    <mergeCell ref="A295:A298"/>
    <mergeCell ref="B295:B298"/>
    <mergeCell ref="B302:B303"/>
    <mergeCell ref="B305:C305"/>
    <mergeCell ref="A302:A303"/>
    <mergeCell ref="A222:A224"/>
    <mergeCell ref="B222:B224"/>
    <mergeCell ref="B228:B229"/>
    <mergeCell ref="B231:C231"/>
    <mergeCell ref="A228:A229"/>
    <mergeCell ref="A254:A257"/>
    <mergeCell ref="B254:B257"/>
    <mergeCell ref="A258:A261"/>
    <mergeCell ref="B258:B261"/>
    <mergeCell ref="A156:A157"/>
    <mergeCell ref="A182:A185"/>
    <mergeCell ref="B182:B185"/>
    <mergeCell ref="A186:A188"/>
    <mergeCell ref="B186:B188"/>
    <mergeCell ref="B192:B193"/>
    <mergeCell ref="B195:C195"/>
    <mergeCell ref="A192:A193"/>
    <mergeCell ref="A218:A221"/>
    <mergeCell ref="B218:B221"/>
  </mergeCells>
  <hyperlinks>
    <hyperlink ref="C21" r:id="rId1" xr:uid="{00000000-0004-0000-1000-000000000000}"/>
    <hyperlink ref="C59" r:id="rId2" xr:uid="{00000000-0004-0000-1000-000001000000}"/>
    <hyperlink ref="C99" r:id="rId3" xr:uid="{00000000-0004-0000-1000-000002000000}"/>
    <hyperlink ref="C138" r:id="rId4" xr:uid="{00000000-0004-0000-1000-000003000000}"/>
    <hyperlink ref="C175" r:id="rId5" xr:uid="{00000000-0004-0000-1000-000004000000}"/>
    <hyperlink ref="C211" r:id="rId6" xr:uid="{00000000-0004-0000-1000-000005000000}"/>
    <hyperlink ref="C247" r:id="rId7" xr:uid="{00000000-0004-0000-1000-000006000000}"/>
    <hyperlink ref="C284" r:id="rId8" xr:uid="{00000000-0004-0000-1000-000007000000}"/>
    <hyperlink ref="C321" r:id="rId9" xr:uid="{00000000-0004-0000-1000-000008000000}"/>
    <hyperlink ref="C360" r:id="rId10" xr:uid="{00000000-0004-0000-1000-000009000000}"/>
    <hyperlink ref="C398" r:id="rId11" xr:uid="{00000000-0004-0000-1000-00000A000000}"/>
    <hyperlink ref="C435" r:id="rId12" xr:uid="{00000000-0004-0000-1000-00000B000000}"/>
    <hyperlink ref="C472" r:id="rId13" xr:uid="{00000000-0004-0000-1000-00000C000000}"/>
    <hyperlink ref="C508" r:id="rId14" xr:uid="{00000000-0004-0000-1000-00000D000000}"/>
    <hyperlink ref="C545" r:id="rId15" xr:uid="{00000000-0004-0000-1000-00000E000000}"/>
    <hyperlink ref="C582" r:id="rId16" xr:uid="{00000000-0004-0000-1000-00000F000000}"/>
    <hyperlink ref="C617" r:id="rId17" xr:uid="{00000000-0004-0000-1000-000010000000}"/>
    <hyperlink ref="C655" r:id="rId18" xr:uid="{00000000-0004-0000-1000-000011000000}"/>
    <hyperlink ref="C694" r:id="rId19" xr:uid="{00000000-0004-0000-1000-000012000000}"/>
    <hyperlink ref="C734" r:id="rId20" xr:uid="{00000000-0004-0000-1000-000013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97FF8-EE99-FE4E-9012-B00C13F29FC1}">
  <sheetPr>
    <outlinePr summaryBelow="0"/>
  </sheetPr>
  <dimension ref="A1:AS1842"/>
  <sheetViews>
    <sheetView showGridLines="0" zoomScale="91" zoomScaleNormal="75" workbookViewId="0">
      <pane xSplit="4" ySplit="10" topLeftCell="F1803" activePane="bottomRight" state="frozen"/>
      <selection pane="bottomRight" activeCell="K1817" sqref="K1817"/>
      <selection pane="bottomLeft" activeCell="G1819" sqref="G1819"/>
      <selection pane="topRight" activeCell="G1819" sqref="G1819"/>
    </sheetView>
  </sheetViews>
  <sheetFormatPr defaultColWidth="14.42578125" defaultRowHeight="14.45" outlineLevelRow="4"/>
  <cols>
    <col min="1" max="1" width="13.42578125" style="359" customWidth="1"/>
    <col min="2" max="2" width="13.5703125" style="359" bestFit="1" customWidth="1"/>
    <col min="3" max="3" width="60.140625" style="517" customWidth="1"/>
    <col min="4" max="4" width="8.85546875" style="359" customWidth="1"/>
    <col min="5" max="5" width="22.5703125" style="359" bestFit="1" customWidth="1"/>
    <col min="6" max="6" width="18.140625" style="359" customWidth="1"/>
    <col min="7" max="7" width="24.42578125" style="360" customWidth="1"/>
    <col min="8" max="8" width="0.85546875" style="361" customWidth="1"/>
    <col min="9" max="9" width="22.5703125" style="359" bestFit="1" customWidth="1"/>
    <col min="10" max="10" width="18.140625" style="268" customWidth="1"/>
    <col min="11" max="11" width="24.42578125" style="270" customWidth="1"/>
    <col min="12" max="12" width="2.85546875" style="269" customWidth="1"/>
    <col min="13" max="16384" width="14.42578125" style="268"/>
  </cols>
  <sheetData>
    <row r="1" spans="1:14" ht="15" customHeight="1">
      <c r="A1" s="561"/>
      <c r="B1" s="561"/>
      <c r="C1" s="561"/>
      <c r="D1" s="561"/>
      <c r="N1" s="270"/>
    </row>
    <row r="2" spans="1:14" ht="15" customHeight="1">
      <c r="A2" s="561"/>
      <c r="B2" s="561"/>
      <c r="C2" s="561"/>
      <c r="D2" s="561"/>
      <c r="N2" s="270"/>
    </row>
    <row r="3" spans="1:14" ht="15" customHeight="1">
      <c r="A3" s="561"/>
      <c r="B3" s="561"/>
      <c r="C3" s="561"/>
      <c r="D3" s="561"/>
      <c r="N3" s="270"/>
    </row>
    <row r="4" spans="1:14" ht="15" customHeight="1">
      <c r="A4" s="562"/>
      <c r="B4" s="562"/>
      <c r="C4" s="562"/>
      <c r="E4" s="363"/>
      <c r="F4" s="363"/>
      <c r="G4" s="364"/>
      <c r="H4" s="365"/>
      <c r="I4" s="363"/>
      <c r="J4" s="273"/>
      <c r="K4" s="272"/>
      <c r="L4" s="271"/>
      <c r="M4" s="273"/>
      <c r="N4" s="272"/>
    </row>
    <row r="5" spans="1:14" ht="15" customHeight="1">
      <c r="A5" s="562"/>
      <c r="B5" s="562"/>
      <c r="C5" s="562"/>
      <c r="G5" s="364"/>
      <c r="H5" s="365"/>
      <c r="K5" s="272"/>
      <c r="L5" s="271"/>
      <c r="N5" s="272"/>
    </row>
    <row r="6" spans="1:14" ht="15" customHeight="1">
      <c r="A6" s="562"/>
      <c r="B6" s="562"/>
      <c r="C6" s="562"/>
      <c r="G6" s="364"/>
      <c r="H6" s="365"/>
      <c r="K6" s="272"/>
      <c r="L6" s="271"/>
      <c r="N6" s="272"/>
    </row>
    <row r="7" spans="1:14" ht="15">
      <c r="B7" s="368"/>
      <c r="C7" s="564" t="s">
        <v>43</v>
      </c>
      <c r="D7" s="564"/>
      <c r="E7" s="564"/>
      <c r="F7" s="564"/>
      <c r="G7" s="564"/>
      <c r="H7" s="564"/>
      <c r="I7" s="564"/>
      <c r="J7" s="564"/>
      <c r="K7" s="564"/>
      <c r="L7" s="271"/>
      <c r="M7" s="538"/>
      <c r="N7" s="538"/>
    </row>
    <row r="8" spans="1:14" ht="15">
      <c r="B8" s="366"/>
      <c r="C8" s="366"/>
      <c r="D8" s="358"/>
      <c r="E8" s="363"/>
      <c r="F8" s="363"/>
      <c r="G8" s="364"/>
      <c r="H8" s="365"/>
      <c r="I8" s="363"/>
      <c r="J8" s="273"/>
      <c r="K8" s="272"/>
      <c r="L8" s="271"/>
      <c r="M8" s="273"/>
      <c r="N8" s="272"/>
    </row>
    <row r="9" spans="1:14" ht="15">
      <c r="A9" s="369"/>
      <c r="B9" s="369"/>
      <c r="C9" s="369"/>
      <c r="D9" s="369"/>
      <c r="E9" s="369"/>
      <c r="F9" s="369"/>
      <c r="G9" s="369"/>
      <c r="H9" s="370"/>
      <c r="I9" s="369"/>
      <c r="J9" s="340"/>
      <c r="K9" s="340"/>
      <c r="L9" s="287"/>
      <c r="M9" s="340"/>
      <c r="N9" s="340"/>
    </row>
    <row r="10" spans="1:14" s="337" customFormat="1" ht="27.95" customHeight="1">
      <c r="A10" s="371" t="s">
        <v>44</v>
      </c>
      <c r="B10" s="371" t="s">
        <v>45</v>
      </c>
      <c r="C10" s="372" t="s">
        <v>46</v>
      </c>
      <c r="D10" s="371" t="s">
        <v>47</v>
      </c>
      <c r="E10" s="373" t="s">
        <v>48</v>
      </c>
      <c r="F10" s="374" t="s">
        <v>49</v>
      </c>
      <c r="G10" s="374" t="s">
        <v>50</v>
      </c>
      <c r="H10" s="375"/>
      <c r="I10" s="373" t="s">
        <v>48</v>
      </c>
      <c r="J10" s="339" t="s">
        <v>49</v>
      </c>
      <c r="K10" s="339" t="s">
        <v>50</v>
      </c>
      <c r="L10" s="338"/>
      <c r="M10" s="339" t="s">
        <v>51</v>
      </c>
      <c r="N10" s="339" t="s">
        <v>52</v>
      </c>
    </row>
    <row r="11" spans="1:14" ht="15">
      <c r="A11" s="358"/>
      <c r="B11" s="376"/>
      <c r="C11" s="377"/>
      <c r="D11" s="376"/>
      <c r="E11" s="358"/>
      <c r="F11" s="378"/>
      <c r="G11" s="378"/>
      <c r="H11" s="370"/>
      <c r="I11" s="358"/>
      <c r="J11" s="289"/>
      <c r="K11" s="289"/>
      <c r="L11" s="287"/>
      <c r="M11" s="289"/>
      <c r="N11" s="289"/>
    </row>
    <row r="12" spans="1:14" ht="15">
      <c r="A12" s="379"/>
      <c r="B12" s="379" t="s">
        <v>53</v>
      </c>
      <c r="C12" s="380" t="s">
        <v>54</v>
      </c>
      <c r="D12" s="379"/>
      <c r="E12" s="379"/>
      <c r="F12" s="381"/>
      <c r="G12" s="381"/>
      <c r="H12" s="382"/>
      <c r="I12" s="379"/>
      <c r="J12" s="291"/>
      <c r="K12" s="291"/>
      <c r="L12" s="290"/>
      <c r="M12" s="291"/>
      <c r="N12" s="291"/>
    </row>
    <row r="13" spans="1:14" ht="15" outlineLevel="1">
      <c r="A13" s="358"/>
      <c r="B13" s="376"/>
      <c r="C13" s="377"/>
      <c r="D13" s="376"/>
      <c r="E13" s="358"/>
      <c r="F13" s="378"/>
      <c r="G13" s="378"/>
      <c r="H13" s="370"/>
      <c r="I13" s="358"/>
      <c r="J13" s="289"/>
      <c r="K13" s="289"/>
      <c r="L13" s="287"/>
      <c r="M13" s="289"/>
      <c r="N13" s="289"/>
    </row>
    <row r="14" spans="1:14" ht="15" outlineLevel="1">
      <c r="A14" s="383"/>
      <c r="B14" s="384" t="s">
        <v>55</v>
      </c>
      <c r="C14" s="385" t="s">
        <v>56</v>
      </c>
      <c r="D14" s="383"/>
      <c r="E14" s="383"/>
      <c r="F14" s="386"/>
      <c r="G14" s="386"/>
      <c r="H14" s="382"/>
      <c r="I14" s="383"/>
      <c r="J14" s="294"/>
      <c r="K14" s="294"/>
      <c r="L14" s="290"/>
      <c r="M14" s="294"/>
      <c r="N14" s="294"/>
    </row>
    <row r="15" spans="1:14" ht="98.25" outlineLevel="2">
      <c r="A15" s="387" t="s">
        <v>57</v>
      </c>
      <c r="B15" s="387" t="s">
        <v>58</v>
      </c>
      <c r="C15" s="388" t="s">
        <v>59</v>
      </c>
      <c r="D15" s="389" t="s">
        <v>60</v>
      </c>
      <c r="E15" s="390">
        <v>60</v>
      </c>
      <c r="F15" s="391">
        <v>774546.79</v>
      </c>
      <c r="G15" s="391">
        <f>F15*E15</f>
        <v>46472807.400000006</v>
      </c>
      <c r="H15" s="392"/>
      <c r="I15" s="390">
        <v>60</v>
      </c>
      <c r="J15" s="293"/>
      <c r="K15" s="293">
        <f>J15*I15</f>
        <v>0</v>
      </c>
      <c r="L15" s="292"/>
      <c r="M15" s="293"/>
      <c r="N15" s="293"/>
    </row>
    <row r="16" spans="1:14" ht="15" outlineLevel="2">
      <c r="A16" s="358"/>
      <c r="B16" s="376"/>
      <c r="C16" s="377"/>
      <c r="D16" s="376"/>
      <c r="E16" s="376"/>
      <c r="F16" s="378"/>
      <c r="G16" s="378"/>
      <c r="H16" s="370"/>
      <c r="I16" s="376"/>
      <c r="J16" s="289"/>
      <c r="K16" s="289"/>
      <c r="L16" s="287"/>
      <c r="M16" s="289"/>
      <c r="N16" s="289"/>
    </row>
    <row r="17" spans="1:14" ht="15" outlineLevel="1">
      <c r="A17" s="383"/>
      <c r="B17" s="383"/>
      <c r="C17" s="385" t="s">
        <v>61</v>
      </c>
      <c r="D17" s="383"/>
      <c r="E17" s="383"/>
      <c r="F17" s="386"/>
      <c r="G17" s="386">
        <f>SUM(G15)</f>
        <v>46472807.400000006</v>
      </c>
      <c r="H17" s="382"/>
      <c r="I17" s="383"/>
      <c r="J17" s="294"/>
      <c r="K17" s="294">
        <f>SUM(K15)</f>
        <v>0</v>
      </c>
      <c r="L17" s="290"/>
      <c r="M17" s="294"/>
      <c r="N17" s="294"/>
    </row>
    <row r="18" spans="1:14" ht="15" outlineLevel="1">
      <c r="A18" s="358"/>
      <c r="B18" s="376"/>
      <c r="C18" s="377"/>
      <c r="D18" s="376"/>
      <c r="E18" s="376"/>
      <c r="F18" s="378"/>
      <c r="G18" s="378"/>
      <c r="H18" s="370"/>
      <c r="I18" s="376"/>
      <c r="J18" s="289"/>
      <c r="K18" s="289"/>
      <c r="L18" s="287"/>
      <c r="M18" s="289"/>
      <c r="N18" s="289"/>
    </row>
    <row r="19" spans="1:14" ht="15" outlineLevel="1">
      <c r="A19" s="383"/>
      <c r="B19" s="383" t="s">
        <v>62</v>
      </c>
      <c r="C19" s="385" t="s">
        <v>63</v>
      </c>
      <c r="D19" s="383"/>
      <c r="E19" s="383"/>
      <c r="F19" s="386"/>
      <c r="G19" s="386"/>
      <c r="H19" s="382"/>
      <c r="I19" s="383"/>
      <c r="J19" s="294"/>
      <c r="K19" s="294"/>
      <c r="L19" s="290"/>
      <c r="M19" s="294"/>
      <c r="N19" s="294"/>
    </row>
    <row r="20" spans="1:14" ht="56.25" outlineLevel="2">
      <c r="A20" s="387" t="s">
        <v>64</v>
      </c>
      <c r="B20" s="387" t="s">
        <v>65</v>
      </c>
      <c r="C20" s="388" t="s">
        <v>66</v>
      </c>
      <c r="D20" s="389" t="s">
        <v>67</v>
      </c>
      <c r="E20" s="390">
        <v>450</v>
      </c>
      <c r="F20" s="391">
        <v>51508.65</v>
      </c>
      <c r="G20" s="391">
        <f>F20*E20</f>
        <v>23178892.5</v>
      </c>
      <c r="H20" s="392"/>
      <c r="I20" s="390">
        <v>450</v>
      </c>
      <c r="J20" s="293"/>
      <c r="K20" s="293">
        <f>J20*I20</f>
        <v>0</v>
      </c>
      <c r="L20" s="292"/>
      <c r="M20" s="293"/>
      <c r="N20" s="293"/>
    </row>
    <row r="21" spans="1:14" ht="15" outlineLevel="2">
      <c r="A21" s="358"/>
      <c r="B21" s="376"/>
      <c r="C21" s="377"/>
      <c r="D21" s="376"/>
      <c r="E21" s="376"/>
      <c r="F21" s="378"/>
      <c r="G21" s="378"/>
      <c r="H21" s="370"/>
      <c r="I21" s="376"/>
      <c r="J21" s="289"/>
      <c r="K21" s="289"/>
      <c r="L21" s="287"/>
      <c r="M21" s="289"/>
      <c r="N21" s="289"/>
    </row>
    <row r="22" spans="1:14" ht="15" outlineLevel="1">
      <c r="A22" s="383"/>
      <c r="B22" s="383"/>
      <c r="C22" s="385" t="s">
        <v>68</v>
      </c>
      <c r="D22" s="383"/>
      <c r="E22" s="383"/>
      <c r="F22" s="386"/>
      <c r="G22" s="386">
        <f>G20</f>
        <v>23178892.5</v>
      </c>
      <c r="H22" s="382"/>
      <c r="I22" s="383"/>
      <c r="J22" s="294"/>
      <c r="K22" s="294">
        <f>K20</f>
        <v>0</v>
      </c>
      <c r="L22" s="290"/>
      <c r="M22" s="294"/>
      <c r="N22" s="294"/>
    </row>
    <row r="23" spans="1:14" ht="15" outlineLevel="1">
      <c r="A23" s="358"/>
      <c r="B23" s="376"/>
      <c r="C23" s="377"/>
      <c r="D23" s="376"/>
      <c r="E23" s="376"/>
      <c r="F23" s="378"/>
      <c r="G23" s="378"/>
      <c r="H23" s="370"/>
      <c r="I23" s="376"/>
      <c r="J23" s="289"/>
      <c r="K23" s="289"/>
      <c r="L23" s="287"/>
      <c r="M23" s="289"/>
      <c r="N23" s="289"/>
    </row>
    <row r="24" spans="1:14" ht="15" outlineLevel="1">
      <c r="A24" s="383"/>
      <c r="B24" s="383" t="s">
        <v>69</v>
      </c>
      <c r="C24" s="385" t="s">
        <v>70</v>
      </c>
      <c r="D24" s="383"/>
      <c r="E24" s="383"/>
      <c r="F24" s="386"/>
      <c r="G24" s="386"/>
      <c r="H24" s="382"/>
      <c r="I24" s="383"/>
      <c r="J24" s="294"/>
      <c r="K24" s="294"/>
      <c r="L24" s="290"/>
      <c r="M24" s="294"/>
      <c r="N24" s="294"/>
    </row>
    <row r="25" spans="1:14" ht="84.75" outlineLevel="2">
      <c r="A25" s="387" t="s">
        <v>71</v>
      </c>
      <c r="B25" s="393" t="s">
        <v>72</v>
      </c>
      <c r="C25" s="394" t="s">
        <v>73</v>
      </c>
      <c r="D25" s="395" t="s">
        <v>74</v>
      </c>
      <c r="E25" s="396">
        <v>18</v>
      </c>
      <c r="F25" s="397">
        <v>844725.1</v>
      </c>
      <c r="G25" s="397">
        <f>F25*E25</f>
        <v>15205051.799999999</v>
      </c>
      <c r="H25" s="392"/>
      <c r="I25" s="396">
        <v>18</v>
      </c>
      <c r="J25" s="321"/>
      <c r="K25" s="321">
        <f>J25*I25</f>
        <v>0</v>
      </c>
      <c r="L25" s="292"/>
      <c r="M25" s="321"/>
      <c r="N25" s="321"/>
    </row>
    <row r="26" spans="1:14" ht="168.75" outlineLevel="2">
      <c r="A26" s="387" t="s">
        <v>75</v>
      </c>
      <c r="B26" s="393" t="s">
        <v>76</v>
      </c>
      <c r="C26" s="398" t="s">
        <v>77</v>
      </c>
      <c r="D26" s="395" t="s">
        <v>78</v>
      </c>
      <c r="E26" s="396">
        <v>1</v>
      </c>
      <c r="F26" s="397">
        <v>40475272.5</v>
      </c>
      <c r="G26" s="397">
        <f>F26*E26</f>
        <v>40475272.5</v>
      </c>
      <c r="H26" s="392"/>
      <c r="I26" s="396">
        <v>1</v>
      </c>
      <c r="J26" s="321"/>
      <c r="K26" s="321">
        <f>J26*I26</f>
        <v>0</v>
      </c>
      <c r="L26" s="292"/>
      <c r="M26" s="321"/>
      <c r="N26" s="321"/>
    </row>
    <row r="27" spans="1:14" ht="70.5" outlineLevel="2">
      <c r="A27" s="387" t="s">
        <v>79</v>
      </c>
      <c r="B27" s="393" t="s">
        <v>80</v>
      </c>
      <c r="C27" s="394" t="s">
        <v>81</v>
      </c>
      <c r="D27" s="395" t="s">
        <v>78</v>
      </c>
      <c r="E27" s="396">
        <v>1</v>
      </c>
      <c r="F27" s="397">
        <v>22446920.34</v>
      </c>
      <c r="G27" s="397">
        <f>F27*E27</f>
        <v>22446920.34</v>
      </c>
      <c r="H27" s="392"/>
      <c r="I27" s="396">
        <v>1</v>
      </c>
      <c r="J27" s="321"/>
      <c r="K27" s="321">
        <f>J27*I27</f>
        <v>0</v>
      </c>
      <c r="L27" s="292"/>
      <c r="M27" s="321"/>
      <c r="N27" s="321"/>
    </row>
    <row r="28" spans="1:14" ht="84.75" outlineLevel="2">
      <c r="A28" s="399" t="s">
        <v>82</v>
      </c>
      <c r="B28" s="400" t="s">
        <v>83</v>
      </c>
      <c r="C28" s="401" t="s">
        <v>84</v>
      </c>
      <c r="D28" s="402" t="s">
        <v>85</v>
      </c>
      <c r="E28" s="396">
        <v>540</v>
      </c>
      <c r="F28" s="397">
        <v>152367.6</v>
      </c>
      <c r="G28" s="397">
        <f>F28*E28</f>
        <v>82278504</v>
      </c>
      <c r="H28" s="392"/>
      <c r="I28" s="396">
        <v>540</v>
      </c>
      <c r="J28" s="321"/>
      <c r="K28" s="321">
        <f>J28*I28</f>
        <v>0</v>
      </c>
      <c r="L28" s="292"/>
      <c r="M28" s="321"/>
      <c r="N28" s="321"/>
    </row>
    <row r="29" spans="1:14" ht="15" outlineLevel="2">
      <c r="A29" s="387"/>
      <c r="B29" s="403"/>
      <c r="C29" s="404"/>
      <c r="D29" s="405"/>
      <c r="E29" s="406"/>
      <c r="F29" s="407"/>
      <c r="G29" s="407"/>
      <c r="H29" s="392"/>
      <c r="I29" s="406"/>
      <c r="J29" s="298"/>
      <c r="K29" s="298"/>
      <c r="L29" s="292"/>
      <c r="M29" s="298"/>
      <c r="N29" s="298"/>
    </row>
    <row r="30" spans="1:14" ht="15" outlineLevel="1">
      <c r="A30" s="383"/>
      <c r="B30" s="383"/>
      <c r="C30" s="385" t="s">
        <v>86</v>
      </c>
      <c r="D30" s="383"/>
      <c r="E30" s="383"/>
      <c r="F30" s="386"/>
      <c r="G30" s="386">
        <f>SUM(G25:G29)</f>
        <v>160405748.63999999</v>
      </c>
      <c r="H30" s="382"/>
      <c r="I30" s="383"/>
      <c r="J30" s="294"/>
      <c r="K30" s="294">
        <f>SUM(K25:K29)</f>
        <v>0</v>
      </c>
      <c r="L30" s="290"/>
      <c r="M30" s="294"/>
      <c r="N30" s="294"/>
    </row>
    <row r="31" spans="1:14" ht="15" outlineLevel="1">
      <c r="A31" s="358"/>
      <c r="B31" s="376"/>
      <c r="C31" s="377"/>
      <c r="D31" s="376"/>
      <c r="E31" s="376"/>
      <c r="F31" s="378"/>
      <c r="G31" s="378"/>
      <c r="H31" s="370"/>
      <c r="I31" s="376"/>
      <c r="J31" s="289"/>
      <c r="K31" s="289"/>
      <c r="L31" s="287"/>
      <c r="M31" s="289"/>
      <c r="N31" s="289"/>
    </row>
    <row r="32" spans="1:14" ht="15">
      <c r="A32" s="379"/>
      <c r="B32" s="379" t="s">
        <v>53</v>
      </c>
      <c r="C32" s="380" t="s">
        <v>87</v>
      </c>
      <c r="D32" s="379"/>
      <c r="E32" s="379"/>
      <c r="F32" s="381"/>
      <c r="G32" s="381">
        <f>SUM(G30+G22)+G17</f>
        <v>230057448.53999999</v>
      </c>
      <c r="H32" s="382"/>
      <c r="I32" s="379"/>
      <c r="J32" s="291"/>
      <c r="K32" s="291">
        <f>SUM(K30+K22)+K17</f>
        <v>0</v>
      </c>
      <c r="L32" s="290"/>
      <c r="M32" s="291"/>
      <c r="N32" s="291"/>
    </row>
    <row r="33" spans="1:14" ht="15">
      <c r="A33" s="358"/>
      <c r="B33" s="376"/>
      <c r="C33" s="377"/>
      <c r="D33" s="376"/>
      <c r="E33" s="376"/>
      <c r="F33" s="378"/>
      <c r="G33" s="378"/>
      <c r="H33" s="370"/>
      <c r="I33" s="376"/>
      <c r="J33" s="289"/>
      <c r="K33" s="289"/>
      <c r="L33" s="287"/>
      <c r="M33" s="289"/>
      <c r="N33" s="289"/>
    </row>
    <row r="34" spans="1:14" ht="15">
      <c r="A34" s="379"/>
      <c r="B34" s="379" t="s">
        <v>88</v>
      </c>
      <c r="C34" s="380" t="s">
        <v>89</v>
      </c>
      <c r="D34" s="379"/>
      <c r="E34" s="379"/>
      <c r="F34" s="381"/>
      <c r="G34" s="381"/>
      <c r="H34" s="382"/>
      <c r="I34" s="379"/>
      <c r="J34" s="291"/>
      <c r="K34" s="291"/>
      <c r="L34" s="290"/>
      <c r="M34" s="291"/>
      <c r="N34" s="291"/>
    </row>
    <row r="35" spans="1:14" ht="15" outlineLevel="1">
      <c r="A35" s="358"/>
      <c r="B35" s="376"/>
      <c r="C35" s="377"/>
      <c r="D35" s="376"/>
      <c r="E35" s="376"/>
      <c r="F35" s="378"/>
      <c r="G35" s="378"/>
      <c r="H35" s="370"/>
      <c r="I35" s="376"/>
      <c r="J35" s="289"/>
      <c r="K35" s="289"/>
      <c r="L35" s="287"/>
      <c r="M35" s="289"/>
      <c r="N35" s="289"/>
    </row>
    <row r="36" spans="1:14" ht="15" outlineLevel="1">
      <c r="A36" s="383"/>
      <c r="B36" s="383" t="s">
        <v>90</v>
      </c>
      <c r="C36" s="385" t="s">
        <v>89</v>
      </c>
      <c r="D36" s="383"/>
      <c r="E36" s="383"/>
      <c r="F36" s="386"/>
      <c r="G36" s="386"/>
      <c r="H36" s="382"/>
      <c r="I36" s="383"/>
      <c r="J36" s="294"/>
      <c r="K36" s="294"/>
      <c r="L36" s="290"/>
      <c r="M36" s="294"/>
      <c r="N36" s="294"/>
    </row>
    <row r="37" spans="1:14" s="315" customFormat="1" ht="378.75" outlineLevel="2">
      <c r="A37" s="387" t="s">
        <v>91</v>
      </c>
      <c r="B37" s="387" t="s">
        <v>92</v>
      </c>
      <c r="C37" s="408" t="s">
        <v>93</v>
      </c>
      <c r="D37" s="389" t="s">
        <v>74</v>
      </c>
      <c r="E37" s="390">
        <v>2781.1366384522398</v>
      </c>
      <c r="F37" s="409">
        <v>42186.477487648997</v>
      </c>
      <c r="G37" s="407">
        <f>F37*E37</f>
        <v>117326358.18814123</v>
      </c>
      <c r="H37" s="392"/>
      <c r="I37" s="390">
        <v>2781.1366384522398</v>
      </c>
      <c r="J37" s="336"/>
      <c r="K37" s="298">
        <f>J37*I37</f>
        <v>0</v>
      </c>
      <c r="L37" s="292"/>
      <c r="M37" s="336"/>
      <c r="N37" s="298"/>
    </row>
    <row r="38" spans="1:14" ht="15" outlineLevel="2">
      <c r="A38" s="358"/>
      <c r="B38" s="376"/>
      <c r="C38" s="377"/>
      <c r="D38" s="376"/>
      <c r="E38" s="376"/>
      <c r="F38" s="378"/>
      <c r="G38" s="378"/>
      <c r="H38" s="370"/>
      <c r="I38" s="376"/>
      <c r="J38" s="289"/>
      <c r="K38" s="289"/>
      <c r="L38" s="287"/>
      <c r="M38" s="289"/>
      <c r="N38" s="289"/>
    </row>
    <row r="39" spans="1:14" ht="15" outlineLevel="1">
      <c r="A39" s="383"/>
      <c r="B39" s="383"/>
      <c r="C39" s="385" t="s">
        <v>94</v>
      </c>
      <c r="D39" s="383"/>
      <c r="E39" s="383"/>
      <c r="F39" s="386"/>
      <c r="G39" s="386">
        <f>G37</f>
        <v>117326358.18814123</v>
      </c>
      <c r="H39" s="382"/>
      <c r="I39" s="383"/>
      <c r="J39" s="294"/>
      <c r="K39" s="294">
        <f>K37</f>
        <v>0</v>
      </c>
      <c r="L39" s="290"/>
      <c r="M39" s="294"/>
      <c r="N39" s="294"/>
    </row>
    <row r="40" spans="1:14" ht="15" outlineLevel="1">
      <c r="A40" s="358"/>
      <c r="B40" s="376"/>
      <c r="C40" s="377"/>
      <c r="D40" s="376"/>
      <c r="E40" s="376"/>
      <c r="F40" s="378"/>
      <c r="G40" s="378"/>
      <c r="H40" s="370"/>
      <c r="I40" s="376"/>
      <c r="J40" s="289"/>
      <c r="K40" s="289"/>
      <c r="L40" s="287"/>
      <c r="M40" s="289"/>
      <c r="N40" s="289"/>
    </row>
    <row r="41" spans="1:14" ht="15">
      <c r="A41" s="379"/>
      <c r="B41" s="379" t="s">
        <v>88</v>
      </c>
      <c r="C41" s="380" t="s">
        <v>94</v>
      </c>
      <c r="D41" s="379"/>
      <c r="E41" s="379"/>
      <c r="F41" s="381"/>
      <c r="G41" s="381">
        <f>G39</f>
        <v>117326358.18814123</v>
      </c>
      <c r="H41" s="382"/>
      <c r="I41" s="379"/>
      <c r="J41" s="291"/>
      <c r="K41" s="291">
        <f>K39</f>
        <v>0</v>
      </c>
      <c r="L41" s="290"/>
      <c r="M41" s="291"/>
      <c r="N41" s="291"/>
    </row>
    <row r="42" spans="1:14" ht="15">
      <c r="A42" s="358"/>
      <c r="B42" s="376"/>
      <c r="C42" s="377"/>
      <c r="D42" s="376"/>
      <c r="E42" s="376"/>
      <c r="F42" s="378"/>
      <c r="G42" s="378"/>
      <c r="H42" s="370"/>
      <c r="I42" s="376"/>
      <c r="J42" s="289"/>
      <c r="K42" s="289"/>
      <c r="L42" s="287"/>
      <c r="M42" s="289"/>
      <c r="N42" s="289"/>
    </row>
    <row r="43" spans="1:14" ht="15">
      <c r="A43" s="379"/>
      <c r="B43" s="379" t="s">
        <v>95</v>
      </c>
      <c r="C43" s="380" t="s">
        <v>96</v>
      </c>
      <c r="D43" s="379"/>
      <c r="E43" s="379"/>
      <c r="F43" s="381"/>
      <c r="G43" s="381"/>
      <c r="H43" s="382"/>
      <c r="I43" s="379"/>
      <c r="J43" s="291"/>
      <c r="K43" s="291"/>
      <c r="L43" s="290"/>
      <c r="M43" s="291"/>
      <c r="N43" s="291"/>
    </row>
    <row r="44" spans="1:14" ht="15" outlineLevel="1">
      <c r="A44" s="358"/>
      <c r="B44" s="376"/>
      <c r="C44" s="377"/>
      <c r="D44" s="376"/>
      <c r="E44" s="376"/>
      <c r="F44" s="378"/>
      <c r="G44" s="378"/>
      <c r="H44" s="370"/>
      <c r="I44" s="376"/>
      <c r="J44" s="289"/>
      <c r="K44" s="289"/>
      <c r="L44" s="287"/>
      <c r="M44" s="289"/>
      <c r="N44" s="289"/>
    </row>
    <row r="45" spans="1:14" ht="15" outlineLevel="1">
      <c r="A45" s="383"/>
      <c r="B45" s="383" t="s">
        <v>97</v>
      </c>
      <c r="C45" s="385" t="s">
        <v>98</v>
      </c>
      <c r="D45" s="383"/>
      <c r="E45" s="383"/>
      <c r="F45" s="386"/>
      <c r="G45" s="386"/>
      <c r="H45" s="382"/>
      <c r="I45" s="383"/>
      <c r="J45" s="294"/>
      <c r="K45" s="294"/>
      <c r="L45" s="290"/>
      <c r="M45" s="294"/>
      <c r="N45" s="294"/>
    </row>
    <row r="46" spans="1:14" ht="98.25" outlineLevel="2">
      <c r="A46" s="387" t="s">
        <v>99</v>
      </c>
      <c r="B46" s="387" t="s">
        <v>100</v>
      </c>
      <c r="C46" s="388" t="s">
        <v>101</v>
      </c>
      <c r="D46" s="389" t="s">
        <v>67</v>
      </c>
      <c r="E46" s="390">
        <v>1158</v>
      </c>
      <c r="F46" s="335">
        <v>53829.81</v>
      </c>
      <c r="G46" s="391">
        <f t="shared" ref="G46:G55" si="0">F46*E46</f>
        <v>62334919.979999997</v>
      </c>
      <c r="H46" s="392"/>
      <c r="I46" s="390">
        <v>1158</v>
      </c>
      <c r="J46" s="334"/>
      <c r="K46" s="293">
        <f t="shared" ref="K46:K55" si="1">J46*I46</f>
        <v>0</v>
      </c>
      <c r="L46" s="292"/>
      <c r="M46" s="334"/>
      <c r="N46" s="293"/>
    </row>
    <row r="47" spans="1:14" ht="112.5" outlineLevel="2">
      <c r="A47" s="399" t="s">
        <v>102</v>
      </c>
      <c r="B47" s="399" t="s">
        <v>103</v>
      </c>
      <c r="C47" s="410" t="s">
        <v>104</v>
      </c>
      <c r="D47" s="362" t="s">
        <v>67</v>
      </c>
      <c r="E47" s="390">
        <v>91.3</v>
      </c>
      <c r="F47" s="335">
        <v>612041.81999999995</v>
      </c>
      <c r="G47" s="391">
        <f t="shared" si="0"/>
        <v>55879418.165999994</v>
      </c>
      <c r="H47" s="392"/>
      <c r="I47" s="390">
        <v>91.3</v>
      </c>
      <c r="J47" s="334"/>
      <c r="K47" s="293">
        <f t="shared" si="1"/>
        <v>0</v>
      </c>
      <c r="L47" s="292"/>
      <c r="M47" s="334"/>
      <c r="N47" s="293"/>
    </row>
    <row r="48" spans="1:14" ht="141" outlineLevel="2">
      <c r="A48" s="399" t="s">
        <v>105</v>
      </c>
      <c r="B48" s="399" t="s">
        <v>106</v>
      </c>
      <c r="C48" s="410" t="s">
        <v>107</v>
      </c>
      <c r="D48" s="362" t="s">
        <v>67</v>
      </c>
      <c r="E48" s="390">
        <v>189</v>
      </c>
      <c r="F48" s="335">
        <v>200731.95</v>
      </c>
      <c r="G48" s="391">
        <f t="shared" si="0"/>
        <v>37938338.550000004</v>
      </c>
      <c r="H48" s="392"/>
      <c r="I48" s="390">
        <v>189</v>
      </c>
      <c r="J48" s="334"/>
      <c r="K48" s="293">
        <f t="shared" si="1"/>
        <v>0</v>
      </c>
      <c r="L48" s="292"/>
      <c r="M48" s="334"/>
      <c r="N48" s="293"/>
    </row>
    <row r="49" spans="1:14" ht="141" outlineLevel="2">
      <c r="A49" s="399" t="s">
        <v>108</v>
      </c>
      <c r="B49" s="399" t="s">
        <v>109</v>
      </c>
      <c r="C49" s="410" t="s">
        <v>110</v>
      </c>
      <c r="D49" s="362" t="s">
        <v>67</v>
      </c>
      <c r="E49" s="390">
        <v>189</v>
      </c>
      <c r="F49" s="335">
        <v>247475.21</v>
      </c>
      <c r="G49" s="391">
        <f t="shared" si="0"/>
        <v>46772814.689999998</v>
      </c>
      <c r="H49" s="392"/>
      <c r="I49" s="390">
        <v>189</v>
      </c>
      <c r="J49" s="334"/>
      <c r="K49" s="293">
        <f t="shared" si="1"/>
        <v>0</v>
      </c>
      <c r="L49" s="292"/>
      <c r="M49" s="334"/>
      <c r="N49" s="293"/>
    </row>
    <row r="50" spans="1:14" ht="141" outlineLevel="2">
      <c r="A50" s="399" t="s">
        <v>111</v>
      </c>
      <c r="B50" s="399" t="s">
        <v>112</v>
      </c>
      <c r="C50" s="410" t="s">
        <v>113</v>
      </c>
      <c r="D50" s="362" t="s">
        <v>67</v>
      </c>
      <c r="E50" s="390">
        <v>189</v>
      </c>
      <c r="F50" s="335">
        <v>292583.15999999997</v>
      </c>
      <c r="G50" s="391">
        <f t="shared" si="0"/>
        <v>55298217.239999995</v>
      </c>
      <c r="H50" s="392"/>
      <c r="I50" s="390">
        <v>189</v>
      </c>
      <c r="J50" s="334"/>
      <c r="K50" s="293">
        <f t="shared" si="1"/>
        <v>0</v>
      </c>
      <c r="L50" s="292"/>
      <c r="M50" s="334"/>
      <c r="N50" s="293"/>
    </row>
    <row r="51" spans="1:14" ht="141" outlineLevel="2">
      <c r="A51" s="399" t="s">
        <v>114</v>
      </c>
      <c r="B51" s="399" t="s">
        <v>115</v>
      </c>
      <c r="C51" s="410" t="s">
        <v>116</v>
      </c>
      <c r="D51" s="362" t="s">
        <v>67</v>
      </c>
      <c r="E51" s="390">
        <v>189</v>
      </c>
      <c r="F51" s="335">
        <v>326386.09999999998</v>
      </c>
      <c r="G51" s="391">
        <f t="shared" si="0"/>
        <v>61686972.899999999</v>
      </c>
      <c r="H51" s="392"/>
      <c r="I51" s="390">
        <v>189</v>
      </c>
      <c r="J51" s="334"/>
      <c r="K51" s="293">
        <f t="shared" si="1"/>
        <v>0</v>
      </c>
      <c r="L51" s="292"/>
      <c r="M51" s="334"/>
      <c r="N51" s="293"/>
    </row>
    <row r="52" spans="1:14" ht="141" outlineLevel="2">
      <c r="A52" s="399" t="s">
        <v>117</v>
      </c>
      <c r="B52" s="399" t="s">
        <v>118</v>
      </c>
      <c r="C52" s="410" t="s">
        <v>119</v>
      </c>
      <c r="D52" s="362" t="s">
        <v>67</v>
      </c>
      <c r="E52" s="390">
        <v>189</v>
      </c>
      <c r="F52" s="335">
        <v>375820.7</v>
      </c>
      <c r="G52" s="391">
        <f t="shared" si="0"/>
        <v>71030112.299999997</v>
      </c>
      <c r="H52" s="392"/>
      <c r="I52" s="390">
        <v>189</v>
      </c>
      <c r="J52" s="334"/>
      <c r="K52" s="293">
        <f t="shared" si="1"/>
        <v>0</v>
      </c>
      <c r="L52" s="292"/>
      <c r="M52" s="334"/>
      <c r="N52" s="293"/>
    </row>
    <row r="53" spans="1:14" ht="141" outlineLevel="2">
      <c r="A53" s="399" t="s">
        <v>120</v>
      </c>
      <c r="B53" s="399" t="s">
        <v>121</v>
      </c>
      <c r="C53" s="410" t="s">
        <v>122</v>
      </c>
      <c r="D53" s="362" t="s">
        <v>67</v>
      </c>
      <c r="E53" s="390">
        <v>189</v>
      </c>
      <c r="F53" s="335">
        <v>414567.09</v>
      </c>
      <c r="G53" s="391">
        <f t="shared" si="0"/>
        <v>78353180.010000005</v>
      </c>
      <c r="H53" s="392"/>
      <c r="I53" s="390">
        <v>189</v>
      </c>
      <c r="J53" s="334"/>
      <c r="K53" s="293">
        <f t="shared" si="1"/>
        <v>0</v>
      </c>
      <c r="L53" s="292"/>
      <c r="M53" s="334"/>
      <c r="N53" s="293"/>
    </row>
    <row r="54" spans="1:14" ht="141" outlineLevel="2">
      <c r="A54" s="399" t="s">
        <v>123</v>
      </c>
      <c r="B54" s="399" t="s">
        <v>124</v>
      </c>
      <c r="C54" s="411" t="s">
        <v>125</v>
      </c>
      <c r="D54" s="412" t="s">
        <v>67</v>
      </c>
      <c r="E54" s="390">
        <v>56.3</v>
      </c>
      <c r="F54" s="335">
        <v>466496.05</v>
      </c>
      <c r="G54" s="391">
        <f t="shared" si="0"/>
        <v>26263727.614999998</v>
      </c>
      <c r="H54" s="392"/>
      <c r="I54" s="390">
        <v>56.3</v>
      </c>
      <c r="J54" s="334"/>
      <c r="K54" s="293">
        <f t="shared" si="1"/>
        <v>0</v>
      </c>
      <c r="L54" s="292"/>
      <c r="M54" s="334"/>
      <c r="N54" s="293"/>
    </row>
    <row r="55" spans="1:14" ht="141" outlineLevel="2">
      <c r="A55" s="399" t="s">
        <v>126</v>
      </c>
      <c r="B55" s="399" t="s">
        <v>127</v>
      </c>
      <c r="C55" s="411" t="s">
        <v>128</v>
      </c>
      <c r="D55" s="412" t="s">
        <v>67</v>
      </c>
      <c r="E55" s="390">
        <v>56.3</v>
      </c>
      <c r="F55" s="335">
        <v>551381.41</v>
      </c>
      <c r="G55" s="391">
        <f t="shared" si="0"/>
        <v>31042773.383000001</v>
      </c>
      <c r="H55" s="392"/>
      <c r="I55" s="390">
        <v>56.3</v>
      </c>
      <c r="J55" s="334"/>
      <c r="K55" s="293">
        <f t="shared" si="1"/>
        <v>0</v>
      </c>
      <c r="L55" s="292"/>
      <c r="M55" s="334"/>
      <c r="N55" s="293"/>
    </row>
    <row r="56" spans="1:14" ht="15" outlineLevel="2">
      <c r="A56" s="358"/>
      <c r="B56" s="376"/>
      <c r="C56" s="377"/>
      <c r="D56" s="376"/>
      <c r="E56" s="376"/>
      <c r="F56" s="378"/>
      <c r="G56" s="378"/>
      <c r="H56" s="370"/>
      <c r="I56" s="376"/>
      <c r="J56" s="289"/>
      <c r="K56" s="289"/>
      <c r="L56" s="287"/>
      <c r="M56" s="289"/>
      <c r="N56" s="289"/>
    </row>
    <row r="57" spans="1:14" ht="15" outlineLevel="1">
      <c r="A57" s="383"/>
      <c r="B57" s="383"/>
      <c r="C57" s="385" t="s">
        <v>129</v>
      </c>
      <c r="D57" s="383"/>
      <c r="E57" s="383"/>
      <c r="F57" s="386"/>
      <c r="G57" s="386">
        <f>SUM(G46:G55)</f>
        <v>526600474.83399999</v>
      </c>
      <c r="H57" s="382"/>
      <c r="I57" s="383"/>
      <c r="J57" s="294"/>
      <c r="K57" s="294">
        <f>SUM(K46:K55)</f>
        <v>0</v>
      </c>
      <c r="L57" s="290"/>
      <c r="M57" s="294"/>
      <c r="N57" s="294"/>
    </row>
    <row r="58" spans="1:14" ht="15" outlineLevel="1">
      <c r="A58" s="358"/>
      <c r="B58" s="376"/>
      <c r="C58" s="377"/>
      <c r="D58" s="376"/>
      <c r="E58" s="376"/>
      <c r="F58" s="378"/>
      <c r="G58" s="378"/>
      <c r="H58" s="370"/>
      <c r="I58" s="376"/>
      <c r="J58" s="289"/>
      <c r="K58" s="289"/>
      <c r="L58" s="287"/>
      <c r="M58" s="289"/>
      <c r="N58" s="289"/>
    </row>
    <row r="59" spans="1:14" ht="15" outlineLevel="1">
      <c r="A59" s="383"/>
      <c r="B59" s="383" t="s">
        <v>130</v>
      </c>
      <c r="C59" s="385" t="s">
        <v>131</v>
      </c>
      <c r="D59" s="383"/>
      <c r="E59" s="383"/>
      <c r="F59" s="386"/>
      <c r="G59" s="386"/>
      <c r="H59" s="382"/>
      <c r="I59" s="383"/>
      <c r="J59" s="294"/>
      <c r="K59" s="294"/>
      <c r="L59" s="290"/>
      <c r="M59" s="294"/>
      <c r="N59" s="294"/>
    </row>
    <row r="60" spans="1:14" ht="126.75" outlineLevel="2">
      <c r="A60" s="399" t="s">
        <v>132</v>
      </c>
      <c r="B60" s="399" t="s">
        <v>133</v>
      </c>
      <c r="C60" s="410" t="s">
        <v>134</v>
      </c>
      <c r="D60" s="362" t="s">
        <v>67</v>
      </c>
      <c r="E60" s="390">
        <v>1027</v>
      </c>
      <c r="F60" s="335">
        <v>206853.52</v>
      </c>
      <c r="G60" s="413">
        <f>F60*E60</f>
        <v>212438565.03999999</v>
      </c>
      <c r="H60" s="392"/>
      <c r="I60" s="390">
        <v>1027</v>
      </c>
      <c r="J60" s="334"/>
      <c r="K60" s="318">
        <f>J60*I60</f>
        <v>0</v>
      </c>
      <c r="L60" s="292"/>
      <c r="M60" s="334"/>
      <c r="N60" s="318"/>
    </row>
    <row r="61" spans="1:14" ht="112.5" outlineLevel="2">
      <c r="A61" s="399" t="s">
        <v>135</v>
      </c>
      <c r="B61" s="399" t="s">
        <v>136</v>
      </c>
      <c r="C61" s="410" t="s">
        <v>137</v>
      </c>
      <c r="D61" s="362" t="s">
        <v>67</v>
      </c>
      <c r="E61" s="390">
        <v>160</v>
      </c>
      <c r="F61" s="335">
        <v>85308.45</v>
      </c>
      <c r="G61" s="413">
        <f>F61*E61</f>
        <v>13649352</v>
      </c>
      <c r="H61" s="392"/>
      <c r="I61" s="390">
        <v>160</v>
      </c>
      <c r="J61" s="334"/>
      <c r="K61" s="318">
        <f>J61*I61</f>
        <v>0</v>
      </c>
      <c r="L61" s="292"/>
      <c r="M61" s="334"/>
      <c r="N61" s="318"/>
    </row>
    <row r="62" spans="1:14" ht="70.5" outlineLevel="2">
      <c r="A62" s="399" t="s">
        <v>138</v>
      </c>
      <c r="B62" s="399" t="s">
        <v>139</v>
      </c>
      <c r="C62" s="410" t="s">
        <v>140</v>
      </c>
      <c r="D62" s="362" t="s">
        <v>67</v>
      </c>
      <c r="E62" s="390">
        <v>240</v>
      </c>
      <c r="F62" s="335">
        <v>28062.99</v>
      </c>
      <c r="G62" s="413">
        <f>F62*E62</f>
        <v>6735117.6000000006</v>
      </c>
      <c r="H62" s="392"/>
      <c r="I62" s="390">
        <v>240</v>
      </c>
      <c r="J62" s="334"/>
      <c r="K62" s="318">
        <f>J62*I62</f>
        <v>0</v>
      </c>
      <c r="L62" s="292"/>
      <c r="M62" s="334"/>
      <c r="N62" s="318"/>
    </row>
    <row r="63" spans="1:14" ht="15" outlineLevel="2">
      <c r="A63" s="358"/>
      <c r="B63" s="376"/>
      <c r="C63" s="377"/>
      <c r="D63" s="376"/>
      <c r="E63" s="376"/>
      <c r="F63" s="378"/>
      <c r="G63" s="378"/>
      <c r="H63" s="370"/>
      <c r="I63" s="376"/>
      <c r="J63" s="289"/>
      <c r="K63" s="289"/>
      <c r="L63" s="287"/>
      <c r="M63" s="289"/>
      <c r="N63" s="289"/>
    </row>
    <row r="64" spans="1:14" ht="15" outlineLevel="1">
      <c r="A64" s="383"/>
      <c r="B64" s="383"/>
      <c r="C64" s="385" t="s">
        <v>141</v>
      </c>
      <c r="D64" s="383"/>
      <c r="E64" s="383"/>
      <c r="F64" s="386"/>
      <c r="G64" s="386">
        <f>SUM(G60:G62)</f>
        <v>232823034.63999999</v>
      </c>
      <c r="H64" s="382"/>
      <c r="I64" s="383"/>
      <c r="J64" s="294"/>
      <c r="K64" s="294">
        <f>SUM(K60:K62)</f>
        <v>0</v>
      </c>
      <c r="L64" s="290"/>
      <c r="M64" s="294"/>
      <c r="N64" s="294"/>
    </row>
    <row r="65" spans="1:14" ht="15" outlineLevel="1">
      <c r="A65" s="358"/>
      <c r="B65" s="376"/>
      <c r="C65" s="377"/>
      <c r="D65" s="376"/>
      <c r="E65" s="376"/>
      <c r="F65" s="378"/>
      <c r="G65" s="378"/>
      <c r="H65" s="370"/>
      <c r="I65" s="376"/>
      <c r="J65" s="289"/>
      <c r="K65" s="289"/>
      <c r="L65" s="287"/>
      <c r="M65" s="289"/>
      <c r="N65" s="289"/>
    </row>
    <row r="66" spans="1:14" ht="15">
      <c r="A66" s="379"/>
      <c r="B66" s="379" t="s">
        <v>95</v>
      </c>
      <c r="C66" s="380" t="s">
        <v>142</v>
      </c>
      <c r="D66" s="379"/>
      <c r="E66" s="379"/>
      <c r="F66" s="381"/>
      <c r="G66" s="381">
        <f>G64+G57</f>
        <v>759423509.47399998</v>
      </c>
      <c r="H66" s="382"/>
      <c r="I66" s="379"/>
      <c r="J66" s="291"/>
      <c r="K66" s="291">
        <f>K64+K57</f>
        <v>0</v>
      </c>
      <c r="L66" s="290"/>
      <c r="M66" s="291"/>
      <c r="N66" s="291"/>
    </row>
    <row r="67" spans="1:14" ht="15">
      <c r="A67" s="358"/>
      <c r="B67" s="376"/>
      <c r="C67" s="377"/>
      <c r="D67" s="376"/>
      <c r="E67" s="376"/>
      <c r="F67" s="378"/>
      <c r="G67" s="378"/>
      <c r="H67" s="370"/>
      <c r="I67" s="376"/>
      <c r="J67" s="289"/>
      <c r="K67" s="289"/>
      <c r="L67" s="287"/>
      <c r="M67" s="289"/>
      <c r="N67" s="289"/>
    </row>
    <row r="68" spans="1:14" ht="15">
      <c r="A68" s="379"/>
      <c r="B68" s="379" t="s">
        <v>143</v>
      </c>
      <c r="C68" s="380" t="s">
        <v>144</v>
      </c>
      <c r="D68" s="379"/>
      <c r="E68" s="379"/>
      <c r="F68" s="381"/>
      <c r="G68" s="381"/>
      <c r="H68" s="382"/>
      <c r="I68" s="379"/>
      <c r="J68" s="291"/>
      <c r="K68" s="291"/>
      <c r="L68" s="290"/>
      <c r="M68" s="291"/>
      <c r="N68" s="291"/>
    </row>
    <row r="69" spans="1:14" ht="15" outlineLevel="1">
      <c r="A69" s="358"/>
      <c r="B69" s="376"/>
      <c r="C69" s="377"/>
      <c r="D69" s="376"/>
      <c r="E69" s="376"/>
      <c r="F69" s="378"/>
      <c r="G69" s="378"/>
      <c r="H69" s="370"/>
      <c r="I69" s="376"/>
      <c r="J69" s="289"/>
      <c r="K69" s="289"/>
      <c r="L69" s="287"/>
      <c r="M69" s="289"/>
      <c r="N69" s="289"/>
    </row>
    <row r="70" spans="1:14" ht="15" outlineLevel="1">
      <c r="A70" s="383"/>
      <c r="B70" s="383" t="s">
        <v>145</v>
      </c>
      <c r="C70" s="385" t="s">
        <v>146</v>
      </c>
      <c r="D70" s="383"/>
      <c r="E70" s="383"/>
      <c r="F70" s="386"/>
      <c r="G70" s="386"/>
      <c r="H70" s="382"/>
      <c r="I70" s="383"/>
      <c r="J70" s="294"/>
      <c r="K70" s="294"/>
      <c r="L70" s="290"/>
      <c r="M70" s="294"/>
      <c r="N70" s="294"/>
    </row>
    <row r="71" spans="1:14" ht="15" outlineLevel="2">
      <c r="A71" s="358"/>
      <c r="B71" s="376"/>
      <c r="C71" s="377"/>
      <c r="D71" s="376"/>
      <c r="E71" s="376"/>
      <c r="F71" s="378"/>
      <c r="G71" s="378"/>
      <c r="H71" s="370"/>
      <c r="I71" s="376"/>
      <c r="J71" s="289"/>
      <c r="K71" s="289"/>
      <c r="L71" s="287"/>
      <c r="M71" s="289"/>
      <c r="N71" s="289"/>
    </row>
    <row r="72" spans="1:14" ht="15" outlineLevel="2">
      <c r="A72" s="414"/>
      <c r="B72" s="414" t="s">
        <v>147</v>
      </c>
      <c r="C72" s="415" t="s">
        <v>148</v>
      </c>
      <c r="D72" s="414"/>
      <c r="E72" s="414"/>
      <c r="F72" s="416"/>
      <c r="G72" s="416"/>
      <c r="H72" s="382"/>
      <c r="I72" s="414"/>
      <c r="J72" s="295"/>
      <c r="K72" s="295"/>
      <c r="L72" s="290"/>
      <c r="M72" s="295"/>
      <c r="N72" s="295"/>
    </row>
    <row r="73" spans="1:14" ht="84.75" outlineLevel="3">
      <c r="A73" s="399" t="s">
        <v>149</v>
      </c>
      <c r="B73" s="399" t="s">
        <v>150</v>
      </c>
      <c r="C73" s="410" t="s">
        <v>151</v>
      </c>
      <c r="D73" s="362" t="s">
        <v>67</v>
      </c>
      <c r="E73" s="390">
        <v>224.68</v>
      </c>
      <c r="F73" s="413">
        <v>951963.79</v>
      </c>
      <c r="G73" s="413">
        <f t="shared" ref="G73:G84" si="2">F73*E73</f>
        <v>213887224.33720002</v>
      </c>
      <c r="H73" s="392"/>
      <c r="I73" s="390">
        <v>224.68</v>
      </c>
      <c r="J73" s="318"/>
      <c r="K73" s="318">
        <f t="shared" ref="K73:K84" si="3">J73*I73</f>
        <v>0</v>
      </c>
      <c r="L73" s="292"/>
      <c r="M73" s="318"/>
      <c r="N73" s="318"/>
    </row>
    <row r="74" spans="1:14" ht="84.75" outlineLevel="3">
      <c r="A74" s="399" t="s">
        <v>152</v>
      </c>
      <c r="B74" s="399" t="s">
        <v>153</v>
      </c>
      <c r="C74" s="410" t="s">
        <v>154</v>
      </c>
      <c r="D74" s="362" t="s">
        <v>67</v>
      </c>
      <c r="E74" s="390">
        <v>65.69</v>
      </c>
      <c r="F74" s="413">
        <v>920020.7</v>
      </c>
      <c r="G74" s="413">
        <f t="shared" si="2"/>
        <v>60436159.782999992</v>
      </c>
      <c r="H74" s="392"/>
      <c r="I74" s="390">
        <v>65.69</v>
      </c>
      <c r="J74" s="318"/>
      <c r="K74" s="318">
        <f t="shared" si="3"/>
        <v>0</v>
      </c>
      <c r="L74" s="292"/>
      <c r="M74" s="318"/>
      <c r="N74" s="318"/>
    </row>
    <row r="75" spans="1:14" ht="84.75" outlineLevel="3">
      <c r="A75" s="399" t="s">
        <v>155</v>
      </c>
      <c r="B75" s="399" t="s">
        <v>156</v>
      </c>
      <c r="C75" s="410" t="s">
        <v>157</v>
      </c>
      <c r="D75" s="362" t="s">
        <v>67</v>
      </c>
      <c r="E75" s="390">
        <v>4.8</v>
      </c>
      <c r="F75" s="413">
        <v>986690.1</v>
      </c>
      <c r="G75" s="413">
        <f t="shared" si="2"/>
        <v>4736112.4799999995</v>
      </c>
      <c r="H75" s="392"/>
      <c r="I75" s="390">
        <v>4.8</v>
      </c>
      <c r="J75" s="318"/>
      <c r="K75" s="318">
        <f t="shared" si="3"/>
        <v>0</v>
      </c>
      <c r="L75" s="292"/>
      <c r="M75" s="318"/>
      <c r="N75" s="318"/>
    </row>
    <row r="76" spans="1:14" ht="84.75" outlineLevel="3">
      <c r="A76" s="399" t="s">
        <v>158</v>
      </c>
      <c r="B76" s="399" t="s">
        <v>159</v>
      </c>
      <c r="C76" s="410" t="s">
        <v>160</v>
      </c>
      <c r="D76" s="362" t="s">
        <v>67</v>
      </c>
      <c r="E76" s="390">
        <v>43.41</v>
      </c>
      <c r="F76" s="413">
        <v>1161631.06</v>
      </c>
      <c r="G76" s="413">
        <f t="shared" si="2"/>
        <v>50426404.314599998</v>
      </c>
      <c r="H76" s="392"/>
      <c r="I76" s="390">
        <v>43.41</v>
      </c>
      <c r="J76" s="318"/>
      <c r="K76" s="318">
        <f t="shared" si="3"/>
        <v>0</v>
      </c>
      <c r="L76" s="292"/>
      <c r="M76" s="318"/>
      <c r="N76" s="318"/>
    </row>
    <row r="77" spans="1:14" ht="84.75" outlineLevel="3">
      <c r="A77" s="399" t="s">
        <v>161</v>
      </c>
      <c r="B77" s="399" t="s">
        <v>162</v>
      </c>
      <c r="C77" s="410" t="s">
        <v>163</v>
      </c>
      <c r="D77" s="362" t="s">
        <v>67</v>
      </c>
      <c r="E77" s="390">
        <v>710</v>
      </c>
      <c r="F77" s="413">
        <v>890720.55</v>
      </c>
      <c r="G77" s="413">
        <f t="shared" si="2"/>
        <v>632411590.5</v>
      </c>
      <c r="H77" s="392"/>
      <c r="I77" s="390">
        <v>710</v>
      </c>
      <c r="J77" s="318"/>
      <c r="K77" s="318">
        <f t="shared" si="3"/>
        <v>0</v>
      </c>
      <c r="L77" s="292"/>
      <c r="M77" s="318"/>
      <c r="N77" s="318"/>
    </row>
    <row r="78" spans="1:14" ht="56.25" outlineLevel="3">
      <c r="A78" s="399" t="s">
        <v>164</v>
      </c>
      <c r="B78" s="399" t="s">
        <v>165</v>
      </c>
      <c r="C78" s="408" t="s">
        <v>166</v>
      </c>
      <c r="D78" s="362" t="s">
        <v>74</v>
      </c>
      <c r="E78" s="390">
        <v>385.03333333333302</v>
      </c>
      <c r="F78" s="391">
        <v>25081.3</v>
      </c>
      <c r="G78" s="413">
        <f t="shared" si="2"/>
        <v>9657136.5433333255</v>
      </c>
      <c r="H78" s="392"/>
      <c r="I78" s="390">
        <v>385.03333333333302</v>
      </c>
      <c r="J78" s="293"/>
      <c r="K78" s="318">
        <f t="shared" si="3"/>
        <v>0</v>
      </c>
      <c r="L78" s="292"/>
      <c r="M78" s="293"/>
      <c r="N78" s="318"/>
    </row>
    <row r="79" spans="1:14" ht="112.5" outlineLevel="3">
      <c r="A79" s="399" t="s">
        <v>167</v>
      </c>
      <c r="B79" s="399" t="s">
        <v>168</v>
      </c>
      <c r="C79" s="408" t="s">
        <v>169</v>
      </c>
      <c r="D79" s="362" t="s">
        <v>74</v>
      </c>
      <c r="E79" s="390">
        <v>2503.39</v>
      </c>
      <c r="F79" s="391">
        <v>217015.34</v>
      </c>
      <c r="G79" s="413">
        <f t="shared" si="2"/>
        <v>543274032.00259995</v>
      </c>
      <c r="H79" s="392"/>
      <c r="I79" s="390">
        <v>2503.39</v>
      </c>
      <c r="J79" s="293"/>
      <c r="K79" s="318">
        <f t="shared" si="3"/>
        <v>0</v>
      </c>
      <c r="L79" s="292"/>
      <c r="M79" s="293"/>
      <c r="N79" s="318"/>
    </row>
    <row r="80" spans="1:14" ht="84.75" outlineLevel="3">
      <c r="A80" s="399" t="s">
        <v>170</v>
      </c>
      <c r="B80" s="399" t="s">
        <v>171</v>
      </c>
      <c r="C80" s="408" t="s">
        <v>172</v>
      </c>
      <c r="D80" s="362" t="s">
        <v>67</v>
      </c>
      <c r="E80" s="390">
        <v>169.5</v>
      </c>
      <c r="F80" s="391">
        <v>948927.02</v>
      </c>
      <c r="G80" s="413">
        <f t="shared" si="2"/>
        <v>160843129.89000002</v>
      </c>
      <c r="H80" s="392"/>
      <c r="I80" s="390">
        <v>169.5</v>
      </c>
      <c r="J80" s="293"/>
      <c r="K80" s="318">
        <f t="shared" si="3"/>
        <v>0</v>
      </c>
      <c r="L80" s="292"/>
      <c r="M80" s="293"/>
      <c r="N80" s="318"/>
    </row>
    <row r="81" spans="1:14" ht="70.5" outlineLevel="3">
      <c r="A81" s="399" t="s">
        <v>173</v>
      </c>
      <c r="B81" s="399" t="s">
        <v>174</v>
      </c>
      <c r="C81" s="408" t="s">
        <v>175</v>
      </c>
      <c r="D81" s="362" t="s">
        <v>176</v>
      </c>
      <c r="E81" s="390">
        <v>569.20000000000005</v>
      </c>
      <c r="F81" s="391">
        <v>343713.9</v>
      </c>
      <c r="G81" s="413">
        <f t="shared" si="2"/>
        <v>195641951.88000003</v>
      </c>
      <c r="H81" s="392"/>
      <c r="I81" s="390">
        <v>569.20000000000005</v>
      </c>
      <c r="J81" s="293"/>
      <c r="K81" s="318">
        <f t="shared" si="3"/>
        <v>0</v>
      </c>
      <c r="L81" s="292"/>
      <c r="M81" s="293"/>
      <c r="N81" s="318"/>
    </row>
    <row r="82" spans="1:14" ht="84.75" outlineLevel="3">
      <c r="A82" s="399" t="s">
        <v>177</v>
      </c>
      <c r="B82" s="399" t="s">
        <v>178</v>
      </c>
      <c r="C82" s="408" t="s">
        <v>179</v>
      </c>
      <c r="D82" s="362" t="s">
        <v>67</v>
      </c>
      <c r="E82" s="390">
        <v>2.88</v>
      </c>
      <c r="F82" s="391">
        <v>946985.66</v>
      </c>
      <c r="G82" s="413">
        <f t="shared" si="2"/>
        <v>2727318.7008000002</v>
      </c>
      <c r="H82" s="392"/>
      <c r="I82" s="390">
        <v>2.88</v>
      </c>
      <c r="J82" s="293"/>
      <c r="K82" s="318">
        <f t="shared" si="3"/>
        <v>0</v>
      </c>
      <c r="L82" s="292"/>
      <c r="M82" s="293"/>
      <c r="N82" s="318"/>
    </row>
    <row r="83" spans="1:14" ht="84.75" outlineLevel="3">
      <c r="A83" s="399" t="s">
        <v>180</v>
      </c>
      <c r="B83" s="399" t="s">
        <v>181</v>
      </c>
      <c r="C83" s="410" t="s">
        <v>182</v>
      </c>
      <c r="D83" s="362" t="s">
        <v>176</v>
      </c>
      <c r="E83" s="390">
        <v>260</v>
      </c>
      <c r="F83" s="417">
        <v>462286.58752524998</v>
      </c>
      <c r="G83" s="413">
        <f t="shared" si="2"/>
        <v>120194512.75656499</v>
      </c>
      <c r="H83" s="392"/>
      <c r="I83" s="390">
        <v>260</v>
      </c>
      <c r="J83" s="333"/>
      <c r="K83" s="318">
        <f t="shared" si="3"/>
        <v>0</v>
      </c>
      <c r="L83" s="292"/>
      <c r="M83" s="333"/>
      <c r="N83" s="318"/>
    </row>
    <row r="84" spans="1:14" ht="70.5" outlineLevel="3">
      <c r="A84" s="418" t="s">
        <v>183</v>
      </c>
      <c r="B84" s="399" t="s">
        <v>184</v>
      </c>
      <c r="C84" s="377" t="s">
        <v>185</v>
      </c>
      <c r="D84" s="362" t="s">
        <v>74</v>
      </c>
      <c r="E84" s="390">
        <v>195.27</v>
      </c>
      <c r="F84" s="378">
        <v>149243.52189999999</v>
      </c>
      <c r="G84" s="378">
        <f t="shared" si="2"/>
        <v>29142782.521412998</v>
      </c>
      <c r="H84" s="370"/>
      <c r="I84" s="390">
        <v>195.27</v>
      </c>
      <c r="J84" s="289"/>
      <c r="K84" s="289">
        <f t="shared" si="3"/>
        <v>0</v>
      </c>
      <c r="L84" s="287"/>
      <c r="M84" s="289"/>
      <c r="N84" s="289"/>
    </row>
    <row r="85" spans="1:14" ht="15" outlineLevel="3">
      <c r="A85" s="358"/>
      <c r="B85" s="376"/>
      <c r="C85" s="377"/>
      <c r="D85" s="376"/>
      <c r="E85" s="376"/>
      <c r="F85" s="378"/>
      <c r="G85" s="378"/>
      <c r="H85" s="370"/>
      <c r="I85" s="376"/>
      <c r="J85" s="289"/>
      <c r="K85" s="289"/>
      <c r="L85" s="287"/>
      <c r="M85" s="289"/>
      <c r="N85" s="289"/>
    </row>
    <row r="86" spans="1:14" ht="15" outlineLevel="2">
      <c r="A86" s="414"/>
      <c r="B86" s="414"/>
      <c r="C86" s="415" t="s">
        <v>186</v>
      </c>
      <c r="D86" s="414"/>
      <c r="E86" s="414"/>
      <c r="F86" s="416"/>
      <c r="G86" s="416">
        <f>SUM(G73:G84)</f>
        <v>2023378355.7095118</v>
      </c>
      <c r="H86" s="382"/>
      <c r="I86" s="414"/>
      <c r="J86" s="295"/>
      <c r="K86" s="295">
        <f>SUM(K73:K84)</f>
        <v>0</v>
      </c>
      <c r="L86" s="290"/>
      <c r="M86" s="295"/>
      <c r="N86" s="295"/>
    </row>
    <row r="87" spans="1:14" ht="15" outlineLevel="2">
      <c r="A87" s="358"/>
      <c r="B87" s="376"/>
      <c r="C87" s="377"/>
      <c r="D87" s="376"/>
      <c r="E87" s="376"/>
      <c r="F87" s="378"/>
      <c r="G87" s="378"/>
      <c r="H87" s="370"/>
      <c r="I87" s="376"/>
      <c r="J87" s="289"/>
      <c r="K87" s="289"/>
      <c r="L87" s="287"/>
      <c r="M87" s="289"/>
      <c r="N87" s="289"/>
    </row>
    <row r="88" spans="1:14" ht="15" outlineLevel="1">
      <c r="A88" s="383"/>
      <c r="B88" s="383"/>
      <c r="C88" s="385" t="s">
        <v>187</v>
      </c>
      <c r="D88" s="383"/>
      <c r="E88" s="383"/>
      <c r="F88" s="386"/>
      <c r="G88" s="386">
        <f>G86</f>
        <v>2023378355.7095118</v>
      </c>
      <c r="H88" s="382"/>
      <c r="I88" s="383"/>
      <c r="J88" s="294"/>
      <c r="K88" s="294">
        <f>K86</f>
        <v>0</v>
      </c>
      <c r="L88" s="290"/>
      <c r="M88" s="294"/>
      <c r="N88" s="294"/>
    </row>
    <row r="89" spans="1:14" ht="15" outlineLevel="1">
      <c r="A89" s="358"/>
      <c r="B89" s="376"/>
      <c r="C89" s="377"/>
      <c r="D89" s="376"/>
      <c r="E89" s="376"/>
      <c r="F89" s="378"/>
      <c r="G89" s="378"/>
      <c r="H89" s="370"/>
      <c r="I89" s="376"/>
      <c r="J89" s="289"/>
      <c r="K89" s="289"/>
      <c r="L89" s="287"/>
      <c r="M89" s="289"/>
      <c r="N89" s="289"/>
    </row>
    <row r="90" spans="1:14" ht="15" outlineLevel="1">
      <c r="A90" s="383"/>
      <c r="B90" s="383" t="s">
        <v>188</v>
      </c>
      <c r="C90" s="385" t="s">
        <v>189</v>
      </c>
      <c r="D90" s="383"/>
      <c r="E90" s="383"/>
      <c r="F90" s="386"/>
      <c r="G90" s="386"/>
      <c r="H90" s="382"/>
      <c r="I90" s="383"/>
      <c r="J90" s="294"/>
      <c r="K90" s="294"/>
      <c r="L90" s="290"/>
      <c r="M90" s="294"/>
      <c r="N90" s="294"/>
    </row>
    <row r="91" spans="1:14" ht="15" outlineLevel="2">
      <c r="A91" s="358"/>
      <c r="B91" s="376"/>
      <c r="C91" s="377"/>
      <c r="D91" s="376"/>
      <c r="E91" s="376"/>
      <c r="F91" s="378"/>
      <c r="G91" s="378"/>
      <c r="H91" s="370"/>
      <c r="I91" s="376"/>
      <c r="J91" s="289"/>
      <c r="K91" s="289"/>
      <c r="L91" s="287"/>
      <c r="M91" s="289"/>
      <c r="N91" s="289"/>
    </row>
    <row r="92" spans="1:14" ht="15" outlineLevel="2">
      <c r="A92" s="414"/>
      <c r="B92" s="414" t="s">
        <v>190</v>
      </c>
      <c r="C92" s="415" t="s">
        <v>191</v>
      </c>
      <c r="D92" s="414"/>
      <c r="E92" s="414"/>
      <c r="F92" s="416"/>
      <c r="G92" s="416"/>
      <c r="H92" s="382"/>
      <c r="I92" s="414"/>
      <c r="J92" s="295"/>
      <c r="K92" s="295"/>
      <c r="L92" s="290"/>
      <c r="M92" s="295"/>
      <c r="N92" s="295"/>
    </row>
    <row r="93" spans="1:14" ht="70.5" outlineLevel="3">
      <c r="A93" s="399" t="s">
        <v>192</v>
      </c>
      <c r="B93" s="399" t="s">
        <v>193</v>
      </c>
      <c r="C93" s="408" t="s">
        <v>194</v>
      </c>
      <c r="D93" s="362" t="s">
        <v>74</v>
      </c>
      <c r="E93" s="390">
        <v>16162.91</v>
      </c>
      <c r="F93" s="413">
        <v>261125.61</v>
      </c>
      <c r="G93" s="413">
        <f>F93*E93</f>
        <v>4220549733.1250997</v>
      </c>
      <c r="H93" s="392"/>
      <c r="I93" s="390">
        <v>16162.91</v>
      </c>
      <c r="J93" s="318"/>
      <c r="K93" s="318">
        <f>J93*I93</f>
        <v>0</v>
      </c>
      <c r="L93" s="292"/>
      <c r="M93" s="318"/>
      <c r="N93" s="318"/>
    </row>
    <row r="94" spans="1:14" ht="15" outlineLevel="3">
      <c r="A94" s="358"/>
      <c r="B94" s="376"/>
      <c r="C94" s="377"/>
      <c r="D94" s="376"/>
      <c r="E94" s="376"/>
      <c r="F94" s="378"/>
      <c r="G94" s="378"/>
      <c r="H94" s="370"/>
      <c r="I94" s="376"/>
      <c r="J94" s="289"/>
      <c r="K94" s="289"/>
      <c r="L94" s="287"/>
      <c r="M94" s="289"/>
      <c r="N94" s="289"/>
    </row>
    <row r="95" spans="1:14" ht="15" outlineLevel="2">
      <c r="A95" s="414"/>
      <c r="B95" s="414"/>
      <c r="C95" s="415" t="s">
        <v>195</v>
      </c>
      <c r="D95" s="414"/>
      <c r="E95" s="414"/>
      <c r="F95" s="416"/>
      <c r="G95" s="416">
        <f>G93</f>
        <v>4220549733.1250997</v>
      </c>
      <c r="H95" s="382"/>
      <c r="I95" s="414"/>
      <c r="J95" s="295"/>
      <c r="K95" s="295">
        <f>K93</f>
        <v>0</v>
      </c>
      <c r="L95" s="290"/>
      <c r="M95" s="295"/>
      <c r="N95" s="295"/>
    </row>
    <row r="96" spans="1:14" ht="15" outlineLevel="2">
      <c r="A96" s="358"/>
      <c r="B96" s="376"/>
      <c r="C96" s="377"/>
      <c r="D96" s="376"/>
      <c r="E96" s="376"/>
      <c r="F96" s="378"/>
      <c r="G96" s="378"/>
      <c r="H96" s="370"/>
      <c r="I96" s="376"/>
      <c r="J96" s="289"/>
      <c r="K96" s="289"/>
      <c r="L96" s="287"/>
      <c r="M96" s="289"/>
      <c r="N96" s="289"/>
    </row>
    <row r="97" spans="1:14" ht="15" outlineLevel="2">
      <c r="A97" s="414"/>
      <c r="B97" s="414" t="s">
        <v>196</v>
      </c>
      <c r="C97" s="415" t="s">
        <v>197</v>
      </c>
      <c r="D97" s="414"/>
      <c r="E97" s="414"/>
      <c r="F97" s="416"/>
      <c r="G97" s="416"/>
      <c r="H97" s="382"/>
      <c r="I97" s="414"/>
      <c r="J97" s="295"/>
      <c r="K97" s="295"/>
      <c r="L97" s="290"/>
      <c r="M97" s="295"/>
      <c r="N97" s="295"/>
    </row>
    <row r="98" spans="1:14" ht="112.5" outlineLevel="3">
      <c r="A98" s="399" t="s">
        <v>198</v>
      </c>
      <c r="B98" s="399" t="s">
        <v>199</v>
      </c>
      <c r="C98" s="419" t="s">
        <v>200</v>
      </c>
      <c r="D98" s="362" t="s">
        <v>176</v>
      </c>
      <c r="E98" s="390">
        <v>11.6</v>
      </c>
      <c r="F98" s="391">
        <v>597639.38</v>
      </c>
      <c r="G98" s="413">
        <f>F98*E98</f>
        <v>6932616.8080000002</v>
      </c>
      <c r="H98" s="392"/>
      <c r="I98" s="390">
        <v>11.6</v>
      </c>
      <c r="J98" s="293"/>
      <c r="K98" s="318">
        <f>J98*I98</f>
        <v>0</v>
      </c>
      <c r="L98" s="292"/>
      <c r="M98" s="293"/>
      <c r="N98" s="318"/>
    </row>
    <row r="99" spans="1:14" ht="112.5" outlineLevel="3">
      <c r="A99" s="399" t="s">
        <v>201</v>
      </c>
      <c r="B99" s="399" t="s">
        <v>202</v>
      </c>
      <c r="C99" s="410" t="s">
        <v>203</v>
      </c>
      <c r="D99" s="362" t="s">
        <v>176</v>
      </c>
      <c r="E99" s="390">
        <v>816.2</v>
      </c>
      <c r="F99" s="391">
        <v>760323.32</v>
      </c>
      <c r="G99" s="413">
        <f>F99*E99</f>
        <v>620575893.78400004</v>
      </c>
      <c r="H99" s="392"/>
      <c r="I99" s="390">
        <v>816.2</v>
      </c>
      <c r="J99" s="293"/>
      <c r="K99" s="318">
        <f>J99*I99</f>
        <v>0</v>
      </c>
      <c r="L99" s="292"/>
      <c r="M99" s="293"/>
      <c r="N99" s="318"/>
    </row>
    <row r="100" spans="1:14" ht="15" outlineLevel="3">
      <c r="A100" s="358"/>
      <c r="B100" s="376"/>
      <c r="C100" s="377"/>
      <c r="D100" s="376"/>
      <c r="E100" s="376"/>
      <c r="F100" s="378"/>
      <c r="G100" s="378"/>
      <c r="H100" s="370"/>
      <c r="I100" s="376"/>
      <c r="J100" s="289"/>
      <c r="K100" s="289"/>
      <c r="L100" s="287"/>
      <c r="M100" s="289"/>
      <c r="N100" s="289"/>
    </row>
    <row r="101" spans="1:14" ht="15" outlineLevel="2">
      <c r="A101" s="414"/>
      <c r="B101" s="414"/>
      <c r="C101" s="415" t="s">
        <v>204</v>
      </c>
      <c r="D101" s="414"/>
      <c r="E101" s="414"/>
      <c r="F101" s="416"/>
      <c r="G101" s="416">
        <f>G98+G99</f>
        <v>627508510.59200001</v>
      </c>
      <c r="H101" s="382"/>
      <c r="I101" s="414"/>
      <c r="J101" s="295"/>
      <c r="K101" s="295">
        <f>K98+K99</f>
        <v>0</v>
      </c>
      <c r="L101" s="290"/>
      <c r="M101" s="295"/>
      <c r="N101" s="295"/>
    </row>
    <row r="102" spans="1:14" ht="15" outlineLevel="2">
      <c r="A102" s="358"/>
      <c r="B102" s="376"/>
      <c r="C102" s="377"/>
      <c r="D102" s="376"/>
      <c r="E102" s="376"/>
      <c r="F102" s="378"/>
      <c r="G102" s="378"/>
      <c r="H102" s="370"/>
      <c r="I102" s="376"/>
      <c r="J102" s="289"/>
      <c r="K102" s="289"/>
      <c r="L102" s="287"/>
      <c r="M102" s="289"/>
      <c r="N102" s="289"/>
    </row>
    <row r="103" spans="1:14" ht="15" outlineLevel="2">
      <c r="A103" s="414"/>
      <c r="B103" s="414" t="s">
        <v>205</v>
      </c>
      <c r="C103" s="415" t="s">
        <v>206</v>
      </c>
      <c r="D103" s="414"/>
      <c r="E103" s="414"/>
      <c r="F103" s="416"/>
      <c r="G103" s="416"/>
      <c r="H103" s="382"/>
      <c r="I103" s="414"/>
      <c r="J103" s="295"/>
      <c r="K103" s="295"/>
      <c r="L103" s="290"/>
      <c r="M103" s="295"/>
      <c r="N103" s="295"/>
    </row>
    <row r="104" spans="1:14" ht="210.75" outlineLevel="3">
      <c r="A104" s="399" t="s">
        <v>207</v>
      </c>
      <c r="B104" s="399" t="s">
        <v>208</v>
      </c>
      <c r="C104" s="410" t="s">
        <v>209</v>
      </c>
      <c r="D104" s="362" t="s">
        <v>176</v>
      </c>
      <c r="E104" s="390">
        <v>4554.1899999999996</v>
      </c>
      <c r="F104" s="391">
        <v>270531.26</v>
      </c>
      <c r="G104" s="413">
        <f>F104*E104</f>
        <v>1232050758.9793999</v>
      </c>
      <c r="H104" s="392"/>
      <c r="I104" s="390">
        <v>4554.1899999999996</v>
      </c>
      <c r="J104" s="293"/>
      <c r="K104" s="318">
        <f>J104*I104</f>
        <v>0</v>
      </c>
      <c r="L104" s="292"/>
      <c r="M104" s="293"/>
      <c r="N104" s="318"/>
    </row>
    <row r="105" spans="1:14" ht="183" outlineLevel="3">
      <c r="A105" s="399" t="s">
        <v>210</v>
      </c>
      <c r="B105" s="399" t="s">
        <v>211</v>
      </c>
      <c r="C105" s="410" t="s">
        <v>212</v>
      </c>
      <c r="D105" s="362" t="s">
        <v>176</v>
      </c>
      <c r="E105" s="390">
        <v>847.3</v>
      </c>
      <c r="F105" s="391">
        <v>374520.19</v>
      </c>
      <c r="G105" s="413">
        <f>F105*E105</f>
        <v>317330956.98699999</v>
      </c>
      <c r="H105" s="392"/>
      <c r="I105" s="390">
        <v>847.3</v>
      </c>
      <c r="J105" s="293"/>
      <c r="K105" s="318">
        <f>J105*I105</f>
        <v>0</v>
      </c>
      <c r="L105" s="292"/>
      <c r="M105" s="293"/>
      <c r="N105" s="318"/>
    </row>
    <row r="106" spans="1:14" ht="210.75" outlineLevel="3">
      <c r="A106" s="399" t="s">
        <v>213</v>
      </c>
      <c r="B106" s="399" t="s">
        <v>214</v>
      </c>
      <c r="C106" s="410" t="s">
        <v>215</v>
      </c>
      <c r="D106" s="362" t="s">
        <v>176</v>
      </c>
      <c r="E106" s="390">
        <v>3346.57</v>
      </c>
      <c r="F106" s="391">
        <v>505786.8</v>
      </c>
      <c r="G106" s="413">
        <f>F106*E106</f>
        <v>1692650931.276</v>
      </c>
      <c r="H106" s="392"/>
      <c r="I106" s="390">
        <v>3346.57</v>
      </c>
      <c r="J106" s="293"/>
      <c r="K106" s="318">
        <f>J106*I106</f>
        <v>0</v>
      </c>
      <c r="L106" s="292"/>
      <c r="M106" s="293"/>
      <c r="N106" s="318"/>
    </row>
    <row r="107" spans="1:14" ht="183" outlineLevel="3">
      <c r="A107" s="399" t="s">
        <v>216</v>
      </c>
      <c r="B107" s="399" t="s">
        <v>217</v>
      </c>
      <c r="C107" s="410" t="s">
        <v>218</v>
      </c>
      <c r="D107" s="362" t="s">
        <v>176</v>
      </c>
      <c r="E107" s="390">
        <v>435.1</v>
      </c>
      <c r="F107" s="391">
        <v>443069.4</v>
      </c>
      <c r="G107" s="413">
        <f>F107*E107</f>
        <v>192779495.94000003</v>
      </c>
      <c r="H107" s="392"/>
      <c r="I107" s="390">
        <v>435.1</v>
      </c>
      <c r="J107" s="293"/>
      <c r="K107" s="318">
        <f>J107*I107</f>
        <v>0</v>
      </c>
      <c r="L107" s="292"/>
      <c r="M107" s="293"/>
      <c r="N107" s="318"/>
    </row>
    <row r="108" spans="1:14" ht="15" outlineLevel="3">
      <c r="A108" s="358"/>
      <c r="B108" s="376"/>
      <c r="C108" s="377"/>
      <c r="D108" s="376"/>
      <c r="E108" s="376"/>
      <c r="F108" s="378"/>
      <c r="G108" s="378"/>
      <c r="H108" s="370"/>
      <c r="I108" s="376"/>
      <c r="J108" s="289"/>
      <c r="K108" s="289"/>
      <c r="L108" s="287"/>
      <c r="M108" s="289"/>
      <c r="N108" s="289"/>
    </row>
    <row r="109" spans="1:14" ht="15" outlineLevel="2">
      <c r="A109" s="414"/>
      <c r="B109" s="414"/>
      <c r="C109" s="415" t="s">
        <v>219</v>
      </c>
      <c r="D109" s="414"/>
      <c r="E109" s="414"/>
      <c r="F109" s="416"/>
      <c r="G109" s="416">
        <f>SUM(G104:G107)</f>
        <v>3434812143.1824002</v>
      </c>
      <c r="H109" s="382"/>
      <c r="I109" s="414"/>
      <c r="J109" s="295"/>
      <c r="K109" s="295">
        <f>SUM(K104:K107)</f>
        <v>0</v>
      </c>
      <c r="L109" s="290"/>
      <c r="M109" s="295"/>
      <c r="N109" s="295"/>
    </row>
    <row r="110" spans="1:14" ht="15" outlineLevel="2">
      <c r="A110" s="358"/>
      <c r="B110" s="376"/>
      <c r="C110" s="377"/>
      <c r="D110" s="376"/>
      <c r="E110" s="376"/>
      <c r="F110" s="378"/>
      <c r="G110" s="378"/>
      <c r="H110" s="370"/>
      <c r="I110" s="376"/>
      <c r="J110" s="289"/>
      <c r="K110" s="289"/>
      <c r="L110" s="287"/>
      <c r="M110" s="289"/>
      <c r="N110" s="289"/>
    </row>
    <row r="111" spans="1:14" ht="15" outlineLevel="2">
      <c r="A111" s="414"/>
      <c r="B111" s="414" t="s">
        <v>220</v>
      </c>
      <c r="C111" s="415" t="s">
        <v>221</v>
      </c>
      <c r="D111" s="414"/>
      <c r="E111" s="414"/>
      <c r="F111" s="416"/>
      <c r="G111" s="416"/>
      <c r="H111" s="382"/>
      <c r="I111" s="414"/>
      <c r="J111" s="295"/>
      <c r="K111" s="295"/>
      <c r="L111" s="290"/>
      <c r="M111" s="295"/>
      <c r="N111" s="295"/>
    </row>
    <row r="112" spans="1:14" ht="112.5" outlineLevel="3">
      <c r="A112" s="399" t="s">
        <v>222</v>
      </c>
      <c r="B112" s="399" t="s">
        <v>223</v>
      </c>
      <c r="C112" s="410" t="s">
        <v>224</v>
      </c>
      <c r="D112" s="362" t="s">
        <v>225</v>
      </c>
      <c r="E112" s="390">
        <v>14</v>
      </c>
      <c r="F112" s="391">
        <v>9128259.1819650009</v>
      </c>
      <c r="G112" s="420">
        <f>F112*E112</f>
        <v>127795628.54751001</v>
      </c>
      <c r="H112" s="421"/>
      <c r="I112" s="390">
        <v>14</v>
      </c>
      <c r="J112" s="293"/>
      <c r="K112" s="329">
        <f>J112*I112</f>
        <v>0</v>
      </c>
      <c r="L112" s="332"/>
      <c r="M112" s="293"/>
      <c r="N112" s="329"/>
    </row>
    <row r="113" spans="1:14" ht="15" outlineLevel="3">
      <c r="A113" s="358"/>
      <c r="B113" s="376"/>
      <c r="C113" s="377"/>
      <c r="D113" s="376"/>
      <c r="E113" s="376"/>
      <c r="F113" s="378"/>
      <c r="G113" s="378"/>
      <c r="H113" s="370"/>
      <c r="I113" s="376"/>
      <c r="J113" s="289"/>
      <c r="K113" s="289"/>
      <c r="L113" s="287"/>
      <c r="M113" s="289"/>
      <c r="N113" s="289"/>
    </row>
    <row r="114" spans="1:14" ht="15" outlineLevel="2">
      <c r="A114" s="414"/>
      <c r="B114" s="414"/>
      <c r="C114" s="415" t="s">
        <v>226</v>
      </c>
      <c r="D114" s="414"/>
      <c r="E114" s="414"/>
      <c r="F114" s="416"/>
      <c r="G114" s="416">
        <f>G112</f>
        <v>127795628.54751001</v>
      </c>
      <c r="H114" s="382"/>
      <c r="I114" s="414"/>
      <c r="J114" s="295"/>
      <c r="K114" s="295">
        <f>K112</f>
        <v>0</v>
      </c>
      <c r="L114" s="290"/>
      <c r="M114" s="295"/>
      <c r="N114" s="295"/>
    </row>
    <row r="115" spans="1:14" ht="15" outlineLevel="2">
      <c r="A115" s="358"/>
      <c r="B115" s="376"/>
      <c r="C115" s="377"/>
      <c r="D115" s="376"/>
      <c r="E115" s="376"/>
      <c r="F115" s="378"/>
      <c r="G115" s="378"/>
      <c r="H115" s="370"/>
      <c r="I115" s="376"/>
      <c r="J115" s="289"/>
      <c r="K115" s="289"/>
      <c r="L115" s="287"/>
      <c r="M115" s="289"/>
      <c r="N115" s="289"/>
    </row>
    <row r="116" spans="1:14" ht="15" outlineLevel="2">
      <c r="A116" s="414"/>
      <c r="B116" s="414" t="s">
        <v>227</v>
      </c>
      <c r="C116" s="415" t="s">
        <v>228</v>
      </c>
      <c r="D116" s="414"/>
      <c r="E116" s="414"/>
      <c r="F116" s="416"/>
      <c r="G116" s="416"/>
      <c r="H116" s="382"/>
      <c r="I116" s="414"/>
      <c r="J116" s="295"/>
      <c r="K116" s="295"/>
      <c r="L116" s="290"/>
      <c r="M116" s="295"/>
      <c r="N116" s="295"/>
    </row>
    <row r="117" spans="1:14" ht="70.5" outlineLevel="3">
      <c r="A117" s="399" t="s">
        <v>229</v>
      </c>
      <c r="B117" s="399" t="s">
        <v>230</v>
      </c>
      <c r="C117" s="410" t="s">
        <v>231</v>
      </c>
      <c r="D117" s="362" t="s">
        <v>74</v>
      </c>
      <c r="E117" s="390">
        <v>147.69999999999999</v>
      </c>
      <c r="F117" s="413">
        <v>259841.9</v>
      </c>
      <c r="G117" s="413">
        <f>F117*E117</f>
        <v>38378648.629999995</v>
      </c>
      <c r="H117" s="392"/>
      <c r="I117" s="390">
        <v>147.69999999999999</v>
      </c>
      <c r="J117" s="318"/>
      <c r="K117" s="318">
        <f>J117*I117</f>
        <v>0</v>
      </c>
      <c r="L117" s="292"/>
      <c r="M117" s="318"/>
      <c r="N117" s="318"/>
    </row>
    <row r="118" spans="1:14" ht="154.5" outlineLevel="3">
      <c r="A118" s="399" t="s">
        <v>232</v>
      </c>
      <c r="B118" s="399" t="s">
        <v>233</v>
      </c>
      <c r="C118" s="410" t="s">
        <v>234</v>
      </c>
      <c r="D118" s="362" t="s">
        <v>176</v>
      </c>
      <c r="E118" s="390">
        <v>39.9</v>
      </c>
      <c r="F118" s="413">
        <v>445293.47</v>
      </c>
      <c r="G118" s="413">
        <f>F118*E118</f>
        <v>17767209.452999998</v>
      </c>
      <c r="H118" s="392"/>
      <c r="I118" s="390">
        <v>39.9</v>
      </c>
      <c r="J118" s="318"/>
      <c r="K118" s="318">
        <f>J118*I118</f>
        <v>0</v>
      </c>
      <c r="L118" s="292"/>
      <c r="M118" s="318"/>
      <c r="N118" s="318"/>
    </row>
    <row r="119" spans="1:14" ht="154.5" outlineLevel="3">
      <c r="A119" s="399" t="s">
        <v>235</v>
      </c>
      <c r="B119" s="399" t="s">
        <v>236</v>
      </c>
      <c r="C119" s="410" t="s">
        <v>237</v>
      </c>
      <c r="D119" s="362" t="s">
        <v>176</v>
      </c>
      <c r="E119" s="390">
        <v>19.66</v>
      </c>
      <c r="F119" s="413">
        <v>241173.58</v>
      </c>
      <c r="G119" s="413">
        <f>F119*E119</f>
        <v>4741472.5828</v>
      </c>
      <c r="H119" s="392"/>
      <c r="I119" s="390">
        <v>19.66</v>
      </c>
      <c r="J119" s="318"/>
      <c r="K119" s="318">
        <f>J119*I119</f>
        <v>0</v>
      </c>
      <c r="L119" s="292"/>
      <c r="M119" s="318"/>
      <c r="N119" s="318"/>
    </row>
    <row r="120" spans="1:14" ht="15" outlineLevel="3">
      <c r="A120" s="358"/>
      <c r="B120" s="376"/>
      <c r="C120" s="377"/>
      <c r="D120" s="376"/>
      <c r="E120" s="376"/>
      <c r="F120" s="378"/>
      <c r="G120" s="378"/>
      <c r="H120" s="370"/>
      <c r="I120" s="376"/>
      <c r="J120" s="289"/>
      <c r="K120" s="289"/>
      <c r="L120" s="287"/>
      <c r="M120" s="289"/>
      <c r="N120" s="289"/>
    </row>
    <row r="121" spans="1:14" ht="15" outlineLevel="2">
      <c r="A121" s="414"/>
      <c r="B121" s="414"/>
      <c r="C121" s="415" t="s">
        <v>238</v>
      </c>
      <c r="D121" s="414"/>
      <c r="E121" s="414"/>
      <c r="F121" s="416"/>
      <c r="G121" s="416">
        <f>SUM(G117:G119)</f>
        <v>60887330.66579999</v>
      </c>
      <c r="H121" s="382"/>
      <c r="I121" s="414"/>
      <c r="J121" s="295"/>
      <c r="K121" s="295">
        <f>SUM(K117:K119)</f>
        <v>0</v>
      </c>
      <c r="L121" s="290"/>
      <c r="M121" s="295"/>
      <c r="N121" s="295"/>
    </row>
    <row r="122" spans="1:14" ht="15" outlineLevel="2">
      <c r="A122" s="358"/>
      <c r="B122" s="376"/>
      <c r="C122" s="377"/>
      <c r="D122" s="376"/>
      <c r="E122" s="376"/>
      <c r="F122" s="378"/>
      <c r="G122" s="378"/>
      <c r="H122" s="370"/>
      <c r="I122" s="376"/>
      <c r="J122" s="289"/>
      <c r="K122" s="289"/>
      <c r="L122" s="287"/>
      <c r="M122" s="289"/>
      <c r="N122" s="289"/>
    </row>
    <row r="123" spans="1:14" ht="15" outlineLevel="2">
      <c r="A123" s="414"/>
      <c r="B123" s="414" t="s">
        <v>239</v>
      </c>
      <c r="C123" s="415" t="s">
        <v>240</v>
      </c>
      <c r="D123" s="414"/>
      <c r="E123" s="414"/>
      <c r="F123" s="416"/>
      <c r="G123" s="416"/>
      <c r="H123" s="382"/>
      <c r="I123" s="414"/>
      <c r="J123" s="295"/>
      <c r="K123" s="295"/>
      <c r="L123" s="290"/>
      <c r="M123" s="295"/>
      <c r="N123" s="295"/>
    </row>
    <row r="124" spans="1:14" ht="84.75" outlineLevel="3">
      <c r="A124" s="399" t="s">
        <v>241</v>
      </c>
      <c r="B124" s="399" t="s">
        <v>242</v>
      </c>
      <c r="C124" s="410" t="s">
        <v>243</v>
      </c>
      <c r="D124" s="362" t="s">
        <v>74</v>
      </c>
      <c r="E124" s="390">
        <v>217.005</v>
      </c>
      <c r="F124" s="413">
        <v>600665.86</v>
      </c>
      <c r="G124" s="413">
        <f>F124*E124</f>
        <v>130347494.94929999</v>
      </c>
      <c r="H124" s="392"/>
      <c r="I124" s="390">
        <v>217.005</v>
      </c>
      <c r="J124" s="318"/>
      <c r="K124" s="318">
        <f>J124*I124</f>
        <v>0</v>
      </c>
      <c r="L124" s="292"/>
      <c r="M124" s="318"/>
      <c r="N124" s="318"/>
    </row>
    <row r="125" spans="1:14" ht="84.75" outlineLevel="3">
      <c r="A125" s="399" t="s">
        <v>244</v>
      </c>
      <c r="B125" s="399" t="s">
        <v>245</v>
      </c>
      <c r="C125" s="410" t="s">
        <v>246</v>
      </c>
      <c r="D125" s="362" t="s">
        <v>74</v>
      </c>
      <c r="E125" s="390">
        <v>115.2</v>
      </c>
      <c r="F125" s="413">
        <v>384670.56</v>
      </c>
      <c r="G125" s="413">
        <f>F125*E125</f>
        <v>44314048.512000002</v>
      </c>
      <c r="H125" s="392"/>
      <c r="I125" s="390">
        <v>115.2</v>
      </c>
      <c r="J125" s="318"/>
      <c r="K125" s="318">
        <f>J125*I125</f>
        <v>0</v>
      </c>
      <c r="L125" s="292"/>
      <c r="M125" s="318"/>
      <c r="N125" s="318"/>
    </row>
    <row r="126" spans="1:14" ht="84.75" outlineLevel="3">
      <c r="A126" s="399" t="s">
        <v>247</v>
      </c>
      <c r="B126" s="399" t="s">
        <v>248</v>
      </c>
      <c r="C126" s="410" t="s">
        <v>249</v>
      </c>
      <c r="D126" s="362" t="s">
        <v>74</v>
      </c>
      <c r="E126" s="390">
        <v>43.2</v>
      </c>
      <c r="F126" s="413">
        <v>384670.56</v>
      </c>
      <c r="G126" s="413">
        <f>F126*E126</f>
        <v>16617768.192000002</v>
      </c>
      <c r="H126" s="392"/>
      <c r="I126" s="390">
        <v>43.2</v>
      </c>
      <c r="J126" s="318"/>
      <c r="K126" s="318">
        <f>J126*I126</f>
        <v>0</v>
      </c>
      <c r="L126" s="292"/>
      <c r="M126" s="318"/>
      <c r="N126" s="318"/>
    </row>
    <row r="127" spans="1:14" ht="84.75" outlineLevel="3">
      <c r="A127" s="387" t="s">
        <v>250</v>
      </c>
      <c r="B127" s="387" t="s">
        <v>251</v>
      </c>
      <c r="C127" s="408" t="s">
        <v>252</v>
      </c>
      <c r="D127" s="389" t="s">
        <v>74</v>
      </c>
      <c r="E127" s="390">
        <v>217.005</v>
      </c>
      <c r="F127" s="391">
        <v>304086.75287500001</v>
      </c>
      <c r="G127" s="413">
        <f>F127*E127</f>
        <v>65988345.807639375</v>
      </c>
      <c r="H127" s="392"/>
      <c r="I127" s="390">
        <v>217.005</v>
      </c>
      <c r="J127" s="293"/>
      <c r="K127" s="318">
        <f>J127*I127</f>
        <v>0</v>
      </c>
      <c r="L127" s="292"/>
      <c r="M127" s="293"/>
      <c r="N127" s="318"/>
    </row>
    <row r="128" spans="1:14" ht="15" outlineLevel="3">
      <c r="A128" s="358"/>
      <c r="B128" s="376"/>
      <c r="C128" s="377"/>
      <c r="D128" s="376"/>
      <c r="E128" s="376"/>
      <c r="F128" s="378"/>
      <c r="G128" s="378"/>
      <c r="H128" s="370"/>
      <c r="I128" s="376"/>
      <c r="J128" s="289"/>
      <c r="K128" s="289"/>
      <c r="L128" s="287"/>
      <c r="M128" s="289"/>
      <c r="N128" s="289"/>
    </row>
    <row r="129" spans="1:14" ht="15" outlineLevel="2">
      <c r="A129" s="414"/>
      <c r="B129" s="414"/>
      <c r="C129" s="415" t="s">
        <v>253</v>
      </c>
      <c r="D129" s="414"/>
      <c r="E129" s="414"/>
      <c r="F129" s="416"/>
      <c r="G129" s="416">
        <f>SUM(G124:G127)</f>
        <v>257267657.46093935</v>
      </c>
      <c r="H129" s="382"/>
      <c r="I129" s="414"/>
      <c r="J129" s="295"/>
      <c r="K129" s="295">
        <f>SUM(K124:K127)</f>
        <v>0</v>
      </c>
      <c r="L129" s="290"/>
      <c r="M129" s="295"/>
      <c r="N129" s="295"/>
    </row>
    <row r="130" spans="1:14" ht="15" outlineLevel="2">
      <c r="A130" s="358"/>
      <c r="B130" s="376"/>
      <c r="C130" s="377"/>
      <c r="D130" s="376"/>
      <c r="E130" s="376"/>
      <c r="F130" s="378"/>
      <c r="G130" s="378"/>
      <c r="H130" s="370"/>
      <c r="I130" s="376"/>
      <c r="J130" s="289"/>
      <c r="K130" s="289"/>
      <c r="L130" s="287"/>
      <c r="M130" s="289"/>
      <c r="N130" s="289"/>
    </row>
    <row r="131" spans="1:14" ht="15" outlineLevel="2">
      <c r="A131" s="414"/>
      <c r="B131" s="414" t="s">
        <v>254</v>
      </c>
      <c r="C131" s="415" t="s">
        <v>255</v>
      </c>
      <c r="D131" s="414"/>
      <c r="E131" s="414"/>
      <c r="F131" s="416"/>
      <c r="G131" s="416"/>
      <c r="H131" s="382"/>
      <c r="I131" s="414"/>
      <c r="J131" s="295"/>
      <c r="K131" s="295"/>
      <c r="L131" s="290"/>
      <c r="M131" s="295"/>
      <c r="N131" s="295"/>
    </row>
    <row r="132" spans="1:14" ht="309" outlineLevel="3">
      <c r="A132" s="387" t="s">
        <v>256</v>
      </c>
      <c r="B132" s="387" t="s">
        <v>257</v>
      </c>
      <c r="C132" s="408" t="s">
        <v>258</v>
      </c>
      <c r="D132" s="389" t="s">
        <v>74</v>
      </c>
      <c r="E132" s="390">
        <v>540.5</v>
      </c>
      <c r="F132" s="391">
        <v>469732.9</v>
      </c>
      <c r="G132" s="413">
        <f t="shared" ref="G132:G139" si="4">F132*E132</f>
        <v>253890632.45000002</v>
      </c>
      <c r="H132" s="392"/>
      <c r="I132" s="390">
        <v>540.5</v>
      </c>
      <c r="J132" s="293"/>
      <c r="K132" s="318">
        <f t="shared" ref="K132:K139" si="5">J132*I132</f>
        <v>0</v>
      </c>
      <c r="L132" s="292"/>
      <c r="M132" s="293"/>
      <c r="N132" s="318"/>
    </row>
    <row r="133" spans="1:14" ht="309" outlineLevel="3">
      <c r="A133" s="387" t="s">
        <v>259</v>
      </c>
      <c r="B133" s="387" t="s">
        <v>260</v>
      </c>
      <c r="C133" s="408" t="s">
        <v>261</v>
      </c>
      <c r="D133" s="389" t="s">
        <v>74</v>
      </c>
      <c r="E133" s="390">
        <v>301.12</v>
      </c>
      <c r="F133" s="391">
        <v>825169</v>
      </c>
      <c r="G133" s="413">
        <f t="shared" si="4"/>
        <v>248474889.28</v>
      </c>
      <c r="H133" s="392"/>
      <c r="I133" s="390">
        <v>301.12</v>
      </c>
      <c r="J133" s="293"/>
      <c r="K133" s="318">
        <f t="shared" si="5"/>
        <v>0</v>
      </c>
      <c r="L133" s="292"/>
      <c r="M133" s="293"/>
      <c r="N133" s="318"/>
    </row>
    <row r="134" spans="1:14" ht="239.25" outlineLevel="3">
      <c r="A134" s="387" t="s">
        <v>262</v>
      </c>
      <c r="B134" s="387" t="s">
        <v>263</v>
      </c>
      <c r="C134" s="410" t="s">
        <v>264</v>
      </c>
      <c r="D134" s="389" t="s">
        <v>74</v>
      </c>
      <c r="E134" s="390">
        <v>1103.4000000000001</v>
      </c>
      <c r="F134" s="391">
        <v>303400.90999999997</v>
      </c>
      <c r="G134" s="413">
        <f t="shared" si="4"/>
        <v>334772564.09399998</v>
      </c>
      <c r="H134" s="392"/>
      <c r="I134" s="390">
        <v>1103.4000000000001</v>
      </c>
      <c r="J134" s="293"/>
      <c r="K134" s="318">
        <f t="shared" si="5"/>
        <v>0</v>
      </c>
      <c r="L134" s="292"/>
      <c r="M134" s="293"/>
      <c r="N134" s="318"/>
    </row>
    <row r="135" spans="1:14" ht="239.25" outlineLevel="3">
      <c r="A135" s="387" t="s">
        <v>265</v>
      </c>
      <c r="B135" s="387" t="s">
        <v>266</v>
      </c>
      <c r="C135" s="410" t="s">
        <v>267</v>
      </c>
      <c r="D135" s="389" t="s">
        <v>74</v>
      </c>
      <c r="E135" s="390">
        <v>3532.91</v>
      </c>
      <c r="F135" s="391">
        <v>269389.21000000002</v>
      </c>
      <c r="G135" s="413">
        <f t="shared" si="4"/>
        <v>951727833.90110004</v>
      </c>
      <c r="H135" s="392"/>
      <c r="I135" s="390">
        <v>3532.91</v>
      </c>
      <c r="J135" s="293"/>
      <c r="K135" s="318">
        <f t="shared" si="5"/>
        <v>0</v>
      </c>
      <c r="L135" s="292"/>
      <c r="M135" s="293"/>
      <c r="N135" s="318"/>
    </row>
    <row r="136" spans="1:14" ht="239.25" outlineLevel="3">
      <c r="A136" s="387" t="s">
        <v>268</v>
      </c>
      <c r="B136" s="387" t="s">
        <v>269</v>
      </c>
      <c r="C136" s="410" t="s">
        <v>270</v>
      </c>
      <c r="D136" s="389" t="s">
        <v>74</v>
      </c>
      <c r="E136" s="390">
        <v>640</v>
      </c>
      <c r="F136" s="391">
        <v>307739.59000000003</v>
      </c>
      <c r="G136" s="413">
        <f t="shared" si="4"/>
        <v>196953337.60000002</v>
      </c>
      <c r="H136" s="392"/>
      <c r="I136" s="390">
        <v>640</v>
      </c>
      <c r="J136" s="293"/>
      <c r="K136" s="318">
        <f t="shared" si="5"/>
        <v>0</v>
      </c>
      <c r="L136" s="292"/>
      <c r="M136" s="293"/>
      <c r="N136" s="318"/>
    </row>
    <row r="137" spans="1:14" ht="239.25" outlineLevel="3">
      <c r="A137" s="387" t="s">
        <v>271</v>
      </c>
      <c r="B137" s="387" t="s">
        <v>272</v>
      </c>
      <c r="C137" s="410" t="s">
        <v>273</v>
      </c>
      <c r="D137" s="389" t="s">
        <v>74</v>
      </c>
      <c r="E137" s="390">
        <v>490.1</v>
      </c>
      <c r="F137" s="391">
        <v>248982.18</v>
      </c>
      <c r="G137" s="413">
        <f t="shared" si="4"/>
        <v>122026166.418</v>
      </c>
      <c r="H137" s="392"/>
      <c r="I137" s="390">
        <v>490.1</v>
      </c>
      <c r="J137" s="293"/>
      <c r="K137" s="318">
        <f t="shared" si="5"/>
        <v>0</v>
      </c>
      <c r="L137" s="292"/>
      <c r="M137" s="293"/>
      <c r="N137" s="318"/>
    </row>
    <row r="138" spans="1:14" ht="239.25" outlineLevel="3">
      <c r="A138" s="387" t="s">
        <v>274</v>
      </c>
      <c r="B138" s="387" t="s">
        <v>275</v>
      </c>
      <c r="C138" s="410" t="s">
        <v>276</v>
      </c>
      <c r="D138" s="389" t="s">
        <v>74</v>
      </c>
      <c r="E138" s="390">
        <v>578.35</v>
      </c>
      <c r="F138" s="391">
        <v>235377.51</v>
      </c>
      <c r="G138" s="413">
        <f t="shared" si="4"/>
        <v>136130582.90850002</v>
      </c>
      <c r="H138" s="392"/>
      <c r="I138" s="390">
        <v>578.35</v>
      </c>
      <c r="J138" s="293"/>
      <c r="K138" s="318">
        <f t="shared" si="5"/>
        <v>0</v>
      </c>
      <c r="L138" s="292"/>
      <c r="M138" s="293"/>
      <c r="N138" s="318"/>
    </row>
    <row r="139" spans="1:14" ht="210.75" outlineLevel="3">
      <c r="A139" s="387" t="s">
        <v>277</v>
      </c>
      <c r="B139" s="387" t="s">
        <v>278</v>
      </c>
      <c r="C139" s="410" t="s">
        <v>279</v>
      </c>
      <c r="D139" s="389" t="s">
        <v>67</v>
      </c>
      <c r="E139" s="390">
        <v>235.86</v>
      </c>
      <c r="F139" s="391">
        <v>1342760.13</v>
      </c>
      <c r="G139" s="413">
        <f t="shared" si="4"/>
        <v>316703404.26179999</v>
      </c>
      <c r="H139" s="392"/>
      <c r="I139" s="390">
        <v>235.86</v>
      </c>
      <c r="J139" s="293"/>
      <c r="K139" s="318">
        <f t="shared" si="5"/>
        <v>0</v>
      </c>
      <c r="L139" s="292"/>
      <c r="M139" s="293"/>
      <c r="N139" s="318"/>
    </row>
    <row r="140" spans="1:14" ht="15" outlineLevel="3">
      <c r="A140" s="358"/>
      <c r="B140" s="376"/>
      <c r="C140" s="377"/>
      <c r="D140" s="376"/>
      <c r="E140" s="376"/>
      <c r="F140" s="378"/>
      <c r="G140" s="378"/>
      <c r="H140" s="370"/>
      <c r="I140" s="376"/>
      <c r="J140" s="289"/>
      <c r="K140" s="289"/>
      <c r="L140" s="287"/>
      <c r="M140" s="289"/>
      <c r="N140" s="289"/>
    </row>
    <row r="141" spans="1:14" ht="15" outlineLevel="2">
      <c r="A141" s="414"/>
      <c r="B141" s="414"/>
      <c r="C141" s="415" t="s">
        <v>280</v>
      </c>
      <c r="D141" s="414"/>
      <c r="E141" s="414"/>
      <c r="F141" s="416"/>
      <c r="G141" s="416">
        <f>SUM(G132:G139)</f>
        <v>2560679410.9133997</v>
      </c>
      <c r="H141" s="382"/>
      <c r="I141" s="414"/>
      <c r="J141" s="295"/>
      <c r="K141" s="295">
        <f>SUM(K132:K139)</f>
        <v>0</v>
      </c>
      <c r="L141" s="290"/>
      <c r="M141" s="295"/>
      <c r="N141" s="295"/>
    </row>
    <row r="142" spans="1:14" ht="15" outlineLevel="2">
      <c r="A142" s="414"/>
      <c r="B142" s="414" t="s">
        <v>281</v>
      </c>
      <c r="C142" s="415" t="s">
        <v>282</v>
      </c>
      <c r="D142" s="414"/>
      <c r="E142" s="414"/>
      <c r="F142" s="416"/>
      <c r="G142" s="416"/>
      <c r="H142" s="382"/>
      <c r="I142" s="414"/>
      <c r="J142" s="295"/>
      <c r="K142" s="295"/>
      <c r="L142" s="290"/>
      <c r="M142" s="295"/>
      <c r="N142" s="295"/>
    </row>
    <row r="143" spans="1:14" ht="84.75" outlineLevel="3">
      <c r="A143" s="387" t="s">
        <v>283</v>
      </c>
      <c r="B143" s="387" t="s">
        <v>284</v>
      </c>
      <c r="C143" s="410" t="s">
        <v>285</v>
      </c>
      <c r="D143" s="362" t="s">
        <v>74</v>
      </c>
      <c r="E143" s="390">
        <v>1136</v>
      </c>
      <c r="F143" s="413">
        <v>509976.09</v>
      </c>
      <c r="G143" s="413">
        <f>F143*E143</f>
        <v>579332838.24000001</v>
      </c>
      <c r="H143" s="392"/>
      <c r="I143" s="390">
        <v>1136</v>
      </c>
      <c r="J143" s="318"/>
      <c r="K143" s="318">
        <f>J143*I143</f>
        <v>0</v>
      </c>
      <c r="L143" s="292"/>
      <c r="M143" s="318"/>
      <c r="N143" s="318"/>
    </row>
    <row r="144" spans="1:14" ht="84.75" outlineLevel="3">
      <c r="A144" s="387" t="s">
        <v>286</v>
      </c>
      <c r="B144" s="387" t="s">
        <v>287</v>
      </c>
      <c r="C144" s="410" t="s">
        <v>288</v>
      </c>
      <c r="D144" s="362" t="s">
        <v>74</v>
      </c>
      <c r="E144" s="390">
        <v>234.36</v>
      </c>
      <c r="F144" s="413">
        <v>759569.5</v>
      </c>
      <c r="G144" s="413">
        <f>F144*E144</f>
        <v>178012708.02000001</v>
      </c>
      <c r="H144" s="392"/>
      <c r="I144" s="390">
        <v>234.36</v>
      </c>
      <c r="J144" s="318"/>
      <c r="K144" s="318">
        <f>J144*I144</f>
        <v>0</v>
      </c>
      <c r="L144" s="292"/>
      <c r="M144" s="318"/>
      <c r="N144" s="318"/>
    </row>
    <row r="145" spans="1:14" ht="15" outlineLevel="3">
      <c r="A145" s="358"/>
      <c r="B145" s="376"/>
      <c r="C145" s="377"/>
      <c r="D145" s="376"/>
      <c r="E145" s="376"/>
      <c r="F145" s="378"/>
      <c r="G145" s="378"/>
      <c r="H145" s="370"/>
      <c r="I145" s="376"/>
      <c r="J145" s="289"/>
      <c r="K145" s="289"/>
      <c r="L145" s="287"/>
      <c r="M145" s="289"/>
      <c r="N145" s="289"/>
    </row>
    <row r="146" spans="1:14" ht="15" outlineLevel="2">
      <c r="A146" s="414"/>
      <c r="B146" s="414"/>
      <c r="C146" s="415" t="s">
        <v>289</v>
      </c>
      <c r="D146" s="414"/>
      <c r="E146" s="414"/>
      <c r="F146" s="416"/>
      <c r="G146" s="416">
        <f>SUM(G143:G144)</f>
        <v>757345546.25999999</v>
      </c>
      <c r="H146" s="382"/>
      <c r="I146" s="414"/>
      <c r="J146" s="295"/>
      <c r="K146" s="295">
        <f>SUM(K143:K144)</f>
        <v>0</v>
      </c>
      <c r="L146" s="290"/>
      <c r="M146" s="295"/>
      <c r="N146" s="295"/>
    </row>
    <row r="147" spans="1:14" ht="15" outlineLevel="2">
      <c r="A147" s="358"/>
      <c r="B147" s="376"/>
      <c r="C147" s="377"/>
      <c r="D147" s="376"/>
      <c r="E147" s="376"/>
      <c r="F147" s="378"/>
      <c r="G147" s="378"/>
      <c r="H147" s="370"/>
      <c r="I147" s="376"/>
      <c r="J147" s="289"/>
      <c r="K147" s="289"/>
      <c r="L147" s="287"/>
      <c r="M147" s="289"/>
      <c r="N147" s="289"/>
    </row>
    <row r="148" spans="1:14" ht="15" outlineLevel="2">
      <c r="A148" s="414"/>
      <c r="B148" s="414" t="s">
        <v>290</v>
      </c>
      <c r="C148" s="415" t="s">
        <v>291</v>
      </c>
      <c r="D148" s="414"/>
      <c r="E148" s="414"/>
      <c r="F148" s="416"/>
      <c r="G148" s="416"/>
      <c r="H148" s="382"/>
      <c r="I148" s="414"/>
      <c r="J148" s="295"/>
      <c r="K148" s="295"/>
      <c r="L148" s="290"/>
      <c r="M148" s="295"/>
      <c r="N148" s="295"/>
    </row>
    <row r="149" spans="1:14" ht="56.25" outlineLevel="3">
      <c r="A149" s="387" t="s">
        <v>292</v>
      </c>
      <c r="B149" s="387" t="s">
        <v>293</v>
      </c>
      <c r="C149" s="410" t="s">
        <v>294</v>
      </c>
      <c r="D149" s="389" t="s">
        <v>176</v>
      </c>
      <c r="E149" s="390">
        <v>6.77</v>
      </c>
      <c r="F149" s="391">
        <v>490154.84</v>
      </c>
      <c r="G149" s="413">
        <f>F149*E149</f>
        <v>3318348.2667999999</v>
      </c>
      <c r="H149" s="392"/>
      <c r="I149" s="390">
        <v>6.77</v>
      </c>
      <c r="J149" s="293"/>
      <c r="K149" s="318">
        <f>J149*I149</f>
        <v>0</v>
      </c>
      <c r="L149" s="292"/>
      <c r="M149" s="293"/>
      <c r="N149" s="318"/>
    </row>
    <row r="150" spans="1:14" ht="56.25" outlineLevel="3">
      <c r="A150" s="387" t="s">
        <v>295</v>
      </c>
      <c r="B150" s="387" t="s">
        <v>296</v>
      </c>
      <c r="C150" s="410" t="s">
        <v>297</v>
      </c>
      <c r="D150" s="389" t="s">
        <v>176</v>
      </c>
      <c r="E150" s="390">
        <v>28.72</v>
      </c>
      <c r="F150" s="391">
        <v>528073.30000000005</v>
      </c>
      <c r="G150" s="413">
        <f>F150*E150</f>
        <v>15166265.176000001</v>
      </c>
      <c r="H150" s="392"/>
      <c r="I150" s="390">
        <v>28.72</v>
      </c>
      <c r="J150" s="293"/>
      <c r="K150" s="318">
        <f>J150*I150</f>
        <v>0</v>
      </c>
      <c r="L150" s="292"/>
      <c r="M150" s="293"/>
      <c r="N150" s="318"/>
    </row>
    <row r="151" spans="1:14" ht="15" outlineLevel="3">
      <c r="A151" s="358"/>
      <c r="B151" s="376"/>
      <c r="C151" s="377"/>
      <c r="D151" s="376"/>
      <c r="E151" s="376"/>
      <c r="F151" s="378"/>
      <c r="G151" s="378"/>
      <c r="H151" s="370"/>
      <c r="I151" s="376"/>
      <c r="J151" s="289"/>
      <c r="K151" s="289"/>
      <c r="L151" s="287"/>
      <c r="M151" s="289"/>
      <c r="N151" s="289"/>
    </row>
    <row r="152" spans="1:14" ht="15" outlineLevel="2">
      <c r="A152" s="414"/>
      <c r="B152" s="414"/>
      <c r="C152" s="415" t="s">
        <v>298</v>
      </c>
      <c r="D152" s="414"/>
      <c r="E152" s="414"/>
      <c r="F152" s="416"/>
      <c r="G152" s="416">
        <f>SUM(G149:G150)</f>
        <v>18484613.4428</v>
      </c>
      <c r="H152" s="382"/>
      <c r="I152" s="414"/>
      <c r="J152" s="295"/>
      <c r="K152" s="295">
        <f>SUM(K149:K150)</f>
        <v>0</v>
      </c>
      <c r="L152" s="290"/>
      <c r="M152" s="295"/>
      <c r="N152" s="295"/>
    </row>
    <row r="153" spans="1:14" ht="15" outlineLevel="2">
      <c r="A153" s="358"/>
      <c r="B153" s="376"/>
      <c r="C153" s="377"/>
      <c r="D153" s="376"/>
      <c r="E153" s="376"/>
      <c r="F153" s="378"/>
      <c r="G153" s="378"/>
      <c r="H153" s="370"/>
      <c r="I153" s="376"/>
      <c r="J153" s="289"/>
      <c r="K153" s="289"/>
      <c r="L153" s="287"/>
      <c r="M153" s="289"/>
      <c r="N153" s="289"/>
    </row>
    <row r="154" spans="1:14" ht="15" outlineLevel="1">
      <c r="A154" s="383"/>
      <c r="B154" s="383"/>
      <c r="C154" s="385" t="s">
        <v>299</v>
      </c>
      <c r="D154" s="383"/>
      <c r="E154" s="383"/>
      <c r="F154" s="386"/>
      <c r="G154" s="386">
        <f>SUM(G152+G146+G141+G129+G121+G114+G109+G101+G95)</f>
        <v>12065330574.189949</v>
      </c>
      <c r="H154" s="382"/>
      <c r="I154" s="383"/>
      <c r="J154" s="294"/>
      <c r="K154" s="294">
        <f>SUM(K152+K146+K141+K129+K121+K114+K109+K101+K95)</f>
        <v>0</v>
      </c>
      <c r="L154" s="290"/>
      <c r="M154" s="294"/>
      <c r="N154" s="294"/>
    </row>
    <row r="155" spans="1:14" ht="15" outlineLevel="1">
      <c r="A155" s="383"/>
      <c r="B155" s="422"/>
      <c r="C155" s="423"/>
      <c r="D155" s="422"/>
      <c r="E155" s="422"/>
      <c r="F155" s="424"/>
      <c r="G155" s="424"/>
      <c r="H155" s="382"/>
      <c r="I155" s="422"/>
      <c r="J155" s="331"/>
      <c r="K155" s="331"/>
      <c r="L155" s="290"/>
      <c r="M155" s="331"/>
      <c r="N155" s="331"/>
    </row>
    <row r="156" spans="1:14" ht="15">
      <c r="A156" s="379"/>
      <c r="B156" s="379"/>
      <c r="C156" s="380" t="s">
        <v>300</v>
      </c>
      <c r="D156" s="379"/>
      <c r="E156" s="379"/>
      <c r="F156" s="381"/>
      <c r="G156" s="381">
        <f>SUM(G154+G88)</f>
        <v>14088708929.89946</v>
      </c>
      <c r="H156" s="382"/>
      <c r="I156" s="379"/>
      <c r="J156" s="291"/>
      <c r="K156" s="291">
        <f>SUM(K154+K88)</f>
        <v>0</v>
      </c>
      <c r="L156" s="290"/>
      <c r="M156" s="291"/>
      <c r="N156" s="291"/>
    </row>
    <row r="157" spans="1:14" ht="15">
      <c r="A157" s="358"/>
      <c r="B157" s="376"/>
      <c r="C157" s="377"/>
      <c r="D157" s="376"/>
      <c r="E157" s="376"/>
      <c r="F157" s="378"/>
      <c r="G157" s="378"/>
      <c r="H157" s="370"/>
      <c r="I157" s="376"/>
      <c r="J157" s="289"/>
      <c r="K157" s="289"/>
      <c r="L157" s="287"/>
      <c r="M157" s="289"/>
      <c r="N157" s="289"/>
    </row>
    <row r="158" spans="1:14" ht="15">
      <c r="A158" s="379"/>
      <c r="B158" s="379" t="s">
        <v>301</v>
      </c>
      <c r="C158" s="380" t="s">
        <v>302</v>
      </c>
      <c r="D158" s="379"/>
      <c r="E158" s="379"/>
      <c r="F158" s="381"/>
      <c r="G158" s="381"/>
      <c r="H158" s="382"/>
      <c r="I158" s="379"/>
      <c r="J158" s="291"/>
      <c r="K158" s="291"/>
      <c r="L158" s="290"/>
      <c r="M158" s="291"/>
      <c r="N158" s="291"/>
    </row>
    <row r="159" spans="1:14" ht="15" outlineLevel="1">
      <c r="A159" s="358"/>
      <c r="B159" s="376"/>
      <c r="C159" s="377"/>
      <c r="D159" s="376"/>
      <c r="E159" s="376"/>
      <c r="F159" s="378"/>
      <c r="G159" s="378"/>
      <c r="H159" s="370"/>
      <c r="I159" s="376"/>
      <c r="J159" s="289"/>
      <c r="K159" s="289"/>
      <c r="L159" s="287"/>
      <c r="M159" s="289"/>
      <c r="N159" s="289"/>
    </row>
    <row r="160" spans="1:14" ht="15" outlineLevel="1">
      <c r="A160" s="383"/>
      <c r="B160" s="383" t="s">
        <v>303</v>
      </c>
      <c r="C160" s="385" t="s">
        <v>304</v>
      </c>
      <c r="D160" s="383"/>
      <c r="E160" s="383"/>
      <c r="F160" s="386"/>
      <c r="G160" s="386"/>
      <c r="H160" s="382"/>
      <c r="I160" s="383"/>
      <c r="J160" s="294"/>
      <c r="K160" s="294"/>
      <c r="L160" s="290"/>
      <c r="M160" s="294"/>
      <c r="N160" s="294"/>
    </row>
    <row r="161" spans="1:14" ht="154.5" outlineLevel="2">
      <c r="A161" s="387" t="s">
        <v>305</v>
      </c>
      <c r="B161" s="387" t="s">
        <v>306</v>
      </c>
      <c r="C161" s="408" t="s">
        <v>307</v>
      </c>
      <c r="D161" s="389" t="s">
        <v>308</v>
      </c>
      <c r="E161" s="390">
        <v>828940.02</v>
      </c>
      <c r="F161" s="391">
        <v>6224.16</v>
      </c>
      <c r="G161" s="413">
        <f>F161*E161</f>
        <v>5159455314.8831997</v>
      </c>
      <c r="H161" s="392"/>
      <c r="I161" s="390">
        <v>828940.02</v>
      </c>
      <c r="J161" s="293"/>
      <c r="K161" s="318">
        <f>J161*I161</f>
        <v>0</v>
      </c>
      <c r="L161" s="292"/>
      <c r="M161" s="293"/>
      <c r="N161" s="318"/>
    </row>
    <row r="162" spans="1:14" ht="42" outlineLevel="2">
      <c r="A162" s="387" t="s">
        <v>309</v>
      </c>
      <c r="B162" s="387" t="s">
        <v>310</v>
      </c>
      <c r="C162" s="408" t="s">
        <v>311</v>
      </c>
      <c r="D162" s="389" t="s">
        <v>312</v>
      </c>
      <c r="E162" s="390">
        <v>8850</v>
      </c>
      <c r="F162" s="413">
        <v>4655.57</v>
      </c>
      <c r="G162" s="413">
        <f>F162*E162</f>
        <v>41201794.5</v>
      </c>
      <c r="H162" s="392"/>
      <c r="I162" s="390">
        <v>8850</v>
      </c>
      <c r="J162" s="318"/>
      <c r="K162" s="318">
        <f>J162*I162</f>
        <v>0</v>
      </c>
      <c r="L162" s="292"/>
      <c r="M162" s="318"/>
      <c r="N162" s="318"/>
    </row>
    <row r="163" spans="1:14" ht="15" outlineLevel="2">
      <c r="A163" s="358"/>
      <c r="B163" s="376"/>
      <c r="C163" s="377"/>
      <c r="D163" s="376"/>
      <c r="E163" s="376"/>
      <c r="F163" s="378"/>
      <c r="G163" s="378"/>
      <c r="H163" s="370"/>
      <c r="I163" s="376"/>
      <c r="J163" s="289"/>
      <c r="K163" s="289"/>
      <c r="L163" s="287"/>
      <c r="M163" s="289"/>
      <c r="N163" s="289"/>
    </row>
    <row r="164" spans="1:14" ht="15" outlineLevel="1">
      <c r="A164" s="383"/>
      <c r="B164" s="383"/>
      <c r="C164" s="385" t="s">
        <v>313</v>
      </c>
      <c r="D164" s="383"/>
      <c r="E164" s="383"/>
      <c r="F164" s="386"/>
      <c r="G164" s="386">
        <f>SUM(G161:G162)</f>
        <v>5200657109.3831997</v>
      </c>
      <c r="H164" s="382"/>
      <c r="I164" s="383"/>
      <c r="J164" s="294"/>
      <c r="K164" s="294">
        <f>SUM(K161:K162)</f>
        <v>0</v>
      </c>
      <c r="L164" s="290"/>
      <c r="M164" s="294"/>
      <c r="N164" s="294"/>
    </row>
    <row r="165" spans="1:14" ht="15" outlineLevel="1">
      <c r="A165" s="358"/>
      <c r="B165" s="376"/>
      <c r="C165" s="377"/>
      <c r="D165" s="376"/>
      <c r="E165" s="376"/>
      <c r="F165" s="378"/>
      <c r="G165" s="378"/>
      <c r="H165" s="370"/>
      <c r="I165" s="376"/>
      <c r="J165" s="289"/>
      <c r="K165" s="289"/>
      <c r="L165" s="287"/>
      <c r="M165" s="289"/>
      <c r="N165" s="289"/>
    </row>
    <row r="166" spans="1:14" ht="15" outlineLevel="1">
      <c r="A166" s="383"/>
      <c r="B166" s="383" t="s">
        <v>314</v>
      </c>
      <c r="C166" s="385" t="s">
        <v>315</v>
      </c>
      <c r="D166" s="383"/>
      <c r="E166" s="383"/>
      <c r="F166" s="386"/>
      <c r="G166" s="386"/>
      <c r="H166" s="382"/>
      <c r="I166" s="383"/>
      <c r="J166" s="294"/>
      <c r="K166" s="294"/>
      <c r="L166" s="290"/>
      <c r="M166" s="294"/>
      <c r="N166" s="294"/>
    </row>
    <row r="167" spans="1:14" ht="84.75" outlineLevel="2">
      <c r="A167" s="387" t="s">
        <v>316</v>
      </c>
      <c r="B167" s="387" t="s">
        <v>317</v>
      </c>
      <c r="C167" s="408" t="s">
        <v>318</v>
      </c>
      <c r="D167" s="389" t="s">
        <v>74</v>
      </c>
      <c r="E167" s="390">
        <v>19273.07</v>
      </c>
      <c r="F167" s="391">
        <v>16777.78</v>
      </c>
      <c r="G167" s="413">
        <f>F167*E167</f>
        <v>323359328.38459998</v>
      </c>
      <c r="H167" s="392"/>
      <c r="I167" s="390">
        <v>19273.07</v>
      </c>
      <c r="J167" s="293"/>
      <c r="K167" s="318">
        <f>J167*I167</f>
        <v>0</v>
      </c>
      <c r="L167" s="292"/>
      <c r="M167" s="293"/>
      <c r="N167" s="318"/>
    </row>
    <row r="168" spans="1:14" ht="84.75" outlineLevel="2">
      <c r="A168" s="387"/>
      <c r="B168" s="387" t="s">
        <v>319</v>
      </c>
      <c r="C168" s="408" t="s">
        <v>320</v>
      </c>
      <c r="D168" s="389" t="s">
        <v>74</v>
      </c>
      <c r="E168" s="390">
        <v>1681.7539999999999</v>
      </c>
      <c r="F168" s="391">
        <v>25421.64</v>
      </c>
      <c r="G168" s="413">
        <f>F168*E168</f>
        <v>42752944.756559998</v>
      </c>
      <c r="H168" s="392"/>
      <c r="I168" s="390">
        <v>1681.7539999999999</v>
      </c>
      <c r="J168" s="293"/>
      <c r="K168" s="318">
        <f>J168*I168</f>
        <v>0</v>
      </c>
      <c r="L168" s="292"/>
      <c r="M168" s="293"/>
      <c r="N168" s="318"/>
    </row>
    <row r="169" spans="1:14" ht="84.75" outlineLevel="2">
      <c r="A169" s="387"/>
      <c r="B169" s="387" t="s">
        <v>321</v>
      </c>
      <c r="C169" s="408" t="s">
        <v>322</v>
      </c>
      <c r="D169" s="389" t="s">
        <v>74</v>
      </c>
      <c r="E169" s="390">
        <v>490.09649999999999</v>
      </c>
      <c r="F169" s="391">
        <v>22424.45</v>
      </c>
      <c r="G169" s="413">
        <f>F169*E169</f>
        <v>10990144.459425</v>
      </c>
      <c r="H169" s="392"/>
      <c r="I169" s="390">
        <v>490.09649999999999</v>
      </c>
      <c r="J169" s="293"/>
      <c r="K169" s="318">
        <f>J169*I169</f>
        <v>0</v>
      </c>
      <c r="L169" s="292"/>
      <c r="M169" s="293"/>
      <c r="N169" s="318"/>
    </row>
    <row r="170" spans="1:14" ht="84.75" outlineLevel="2">
      <c r="A170" s="387"/>
      <c r="B170" s="387" t="s">
        <v>323</v>
      </c>
      <c r="C170" s="408" t="s">
        <v>324</v>
      </c>
      <c r="D170" s="389" t="s">
        <v>74</v>
      </c>
      <c r="E170" s="390">
        <v>3529.5812000000001</v>
      </c>
      <c r="F170" s="391">
        <v>26730.67</v>
      </c>
      <c r="G170" s="413">
        <f>F170*E170</f>
        <v>94348070.295404002</v>
      </c>
      <c r="H170" s="392"/>
      <c r="I170" s="390">
        <v>3529.5812000000001</v>
      </c>
      <c r="J170" s="293"/>
      <c r="K170" s="318">
        <f>J170*I170</f>
        <v>0</v>
      </c>
      <c r="L170" s="292"/>
      <c r="M170" s="293"/>
      <c r="N170" s="318"/>
    </row>
    <row r="171" spans="1:14" ht="15" outlineLevel="2">
      <c r="A171" s="358"/>
      <c r="B171" s="376"/>
      <c r="C171" s="377"/>
      <c r="D171" s="376"/>
      <c r="E171" s="376"/>
      <c r="F171" s="378"/>
      <c r="G171" s="378"/>
      <c r="H171" s="370"/>
      <c r="I171" s="376"/>
      <c r="J171" s="289"/>
      <c r="K171" s="289"/>
      <c r="L171" s="287"/>
      <c r="M171" s="289"/>
      <c r="N171" s="289"/>
    </row>
    <row r="172" spans="1:14" ht="15" outlineLevel="1">
      <c r="A172" s="383"/>
      <c r="B172" s="383"/>
      <c r="C172" s="385"/>
      <c r="D172" s="383"/>
      <c r="E172" s="383"/>
      <c r="F172" s="386"/>
      <c r="G172" s="386">
        <f>G167+G168+G169+G170</f>
        <v>471450487.895989</v>
      </c>
      <c r="H172" s="382"/>
      <c r="I172" s="383"/>
      <c r="J172" s="294"/>
      <c r="K172" s="294">
        <f>K167+K168+K169+K170</f>
        <v>0</v>
      </c>
      <c r="L172" s="290"/>
      <c r="M172" s="294"/>
      <c r="N172" s="294"/>
    </row>
    <row r="173" spans="1:14" ht="15" outlineLevel="1">
      <c r="A173" s="358"/>
      <c r="B173" s="376"/>
      <c r="C173" s="377"/>
      <c r="D173" s="376"/>
      <c r="E173" s="376"/>
      <c r="F173" s="378"/>
      <c r="G173" s="378"/>
      <c r="H173" s="370"/>
      <c r="I173" s="376"/>
      <c r="J173" s="289"/>
      <c r="K173" s="289"/>
      <c r="L173" s="287"/>
      <c r="M173" s="289"/>
      <c r="N173" s="289"/>
    </row>
    <row r="174" spans="1:14" ht="15">
      <c r="A174" s="379"/>
      <c r="B174" s="379" t="s">
        <v>301</v>
      </c>
      <c r="C174" s="380" t="s">
        <v>325</v>
      </c>
      <c r="D174" s="379"/>
      <c r="E174" s="379"/>
      <c r="F174" s="381"/>
      <c r="G174" s="381">
        <f>G164+G172</f>
        <v>5672107597.2791891</v>
      </c>
      <c r="H174" s="382"/>
      <c r="I174" s="379"/>
      <c r="J174" s="291"/>
      <c r="K174" s="291">
        <f>K164+K172</f>
        <v>0</v>
      </c>
      <c r="L174" s="290"/>
      <c r="M174" s="291"/>
      <c r="N174" s="291"/>
    </row>
    <row r="175" spans="1:14" ht="15">
      <c r="A175" s="358"/>
      <c r="B175" s="376"/>
      <c r="C175" s="377"/>
      <c r="D175" s="376"/>
      <c r="E175" s="376"/>
      <c r="F175" s="378"/>
      <c r="G175" s="378"/>
      <c r="H175" s="370"/>
      <c r="I175" s="376"/>
      <c r="J175" s="289"/>
      <c r="K175" s="289"/>
      <c r="L175" s="287"/>
      <c r="M175" s="289"/>
      <c r="N175" s="289"/>
    </row>
    <row r="176" spans="1:14" ht="15">
      <c r="A176" s="379"/>
      <c r="B176" s="379" t="s">
        <v>326</v>
      </c>
      <c r="C176" s="380" t="s">
        <v>327</v>
      </c>
      <c r="D176" s="379"/>
      <c r="E176" s="379"/>
      <c r="F176" s="381"/>
      <c r="G176" s="381"/>
      <c r="H176" s="382"/>
      <c r="I176" s="379"/>
      <c r="J176" s="291"/>
      <c r="K176" s="291"/>
      <c r="L176" s="290"/>
      <c r="M176" s="291"/>
      <c r="N176" s="291"/>
    </row>
    <row r="177" spans="1:14" ht="15" outlineLevel="1">
      <c r="A177" s="358"/>
      <c r="B177" s="376"/>
      <c r="C177" s="377"/>
      <c r="D177" s="376"/>
      <c r="E177" s="376"/>
      <c r="F177" s="378"/>
      <c r="G177" s="378"/>
      <c r="H177" s="370"/>
      <c r="I177" s="376"/>
      <c r="J177" s="289"/>
      <c r="K177" s="289"/>
      <c r="L177" s="287"/>
      <c r="M177" s="289"/>
      <c r="N177" s="289"/>
    </row>
    <row r="178" spans="1:14" ht="15" outlineLevel="1">
      <c r="A178" s="383"/>
      <c r="B178" s="383" t="s">
        <v>328</v>
      </c>
      <c r="C178" s="385" t="s">
        <v>329</v>
      </c>
      <c r="D178" s="383"/>
      <c r="E178" s="383"/>
      <c r="F178" s="386"/>
      <c r="G178" s="386"/>
      <c r="H178" s="382"/>
      <c r="I178" s="383"/>
      <c r="J178" s="294"/>
      <c r="K178" s="294"/>
      <c r="L178" s="290"/>
      <c r="M178" s="294"/>
      <c r="N178" s="294"/>
    </row>
    <row r="179" spans="1:14" ht="15" outlineLevel="2">
      <c r="A179" s="358"/>
      <c r="B179" s="376"/>
      <c r="C179" s="377"/>
      <c r="D179" s="376"/>
      <c r="E179" s="376"/>
      <c r="F179" s="378"/>
      <c r="G179" s="378"/>
      <c r="H179" s="370"/>
      <c r="I179" s="376"/>
      <c r="J179" s="289"/>
      <c r="K179" s="289"/>
      <c r="L179" s="287"/>
      <c r="M179" s="289"/>
      <c r="N179" s="289"/>
    </row>
    <row r="180" spans="1:14" ht="15" outlineLevel="2">
      <c r="A180" s="414"/>
      <c r="B180" s="414" t="s">
        <v>330</v>
      </c>
      <c r="C180" s="415" t="s">
        <v>331</v>
      </c>
      <c r="D180" s="414"/>
      <c r="E180" s="414"/>
      <c r="F180" s="416"/>
      <c r="G180" s="416"/>
      <c r="H180" s="382"/>
      <c r="I180" s="414"/>
      <c r="J180" s="295"/>
      <c r="K180" s="295"/>
      <c r="L180" s="290"/>
      <c r="M180" s="295"/>
      <c r="N180" s="295"/>
    </row>
    <row r="181" spans="1:14" ht="84.75" outlineLevel="3">
      <c r="A181" s="387" t="s">
        <v>332</v>
      </c>
      <c r="B181" s="387" t="s">
        <v>333</v>
      </c>
      <c r="C181" s="410" t="s">
        <v>334</v>
      </c>
      <c r="D181" s="389" t="s">
        <v>74</v>
      </c>
      <c r="E181" s="425">
        <v>5789.54</v>
      </c>
      <c r="F181" s="391">
        <v>27213.32</v>
      </c>
      <c r="G181" s="391">
        <f>F181*E181</f>
        <v>157552604.6728</v>
      </c>
      <c r="H181" s="392"/>
      <c r="I181" s="425">
        <v>5789.54</v>
      </c>
      <c r="J181" s="293"/>
      <c r="K181" s="293">
        <f>J181*I181</f>
        <v>0</v>
      </c>
      <c r="L181" s="292"/>
      <c r="M181" s="293"/>
      <c r="N181" s="293"/>
    </row>
    <row r="182" spans="1:14" ht="15" outlineLevel="3">
      <c r="A182" s="358"/>
      <c r="B182" s="376"/>
      <c r="C182" s="377"/>
      <c r="D182" s="376"/>
      <c r="E182" s="376"/>
      <c r="F182" s="378"/>
      <c r="G182" s="378"/>
      <c r="H182" s="370"/>
      <c r="I182" s="376"/>
      <c r="J182" s="289"/>
      <c r="K182" s="289"/>
      <c r="L182" s="287"/>
      <c r="M182" s="289"/>
      <c r="N182" s="289"/>
    </row>
    <row r="183" spans="1:14" ht="15" outlineLevel="2">
      <c r="A183" s="414"/>
      <c r="B183" s="414"/>
      <c r="C183" s="415" t="s">
        <v>335</v>
      </c>
      <c r="D183" s="414"/>
      <c r="E183" s="414"/>
      <c r="F183" s="416"/>
      <c r="G183" s="416">
        <f>G181</f>
        <v>157552604.6728</v>
      </c>
      <c r="H183" s="382"/>
      <c r="I183" s="414"/>
      <c r="J183" s="295"/>
      <c r="K183" s="295">
        <f>K181</f>
        <v>0</v>
      </c>
      <c r="L183" s="290"/>
      <c r="M183" s="295"/>
      <c r="N183" s="295"/>
    </row>
    <row r="184" spans="1:14" ht="15" outlineLevel="2">
      <c r="A184" s="358"/>
      <c r="B184" s="376"/>
      <c r="C184" s="377"/>
      <c r="D184" s="376"/>
      <c r="E184" s="376"/>
      <c r="F184" s="378"/>
      <c r="G184" s="378"/>
      <c r="H184" s="370"/>
      <c r="I184" s="376"/>
      <c r="J184" s="289"/>
      <c r="K184" s="289"/>
      <c r="L184" s="287"/>
      <c r="M184" s="289"/>
      <c r="N184" s="289"/>
    </row>
    <row r="185" spans="1:14" ht="15" outlineLevel="2">
      <c r="A185" s="414"/>
      <c r="B185" s="414" t="s">
        <v>336</v>
      </c>
      <c r="C185" s="415" t="s">
        <v>337</v>
      </c>
      <c r="D185" s="414"/>
      <c r="E185" s="414"/>
      <c r="F185" s="416"/>
      <c r="G185" s="416"/>
      <c r="H185" s="382"/>
      <c r="I185" s="414"/>
      <c r="J185" s="295"/>
      <c r="K185" s="295"/>
      <c r="L185" s="290"/>
      <c r="M185" s="295"/>
      <c r="N185" s="295"/>
    </row>
    <row r="186" spans="1:14" ht="70.5" outlineLevel="3">
      <c r="A186" s="387" t="s">
        <v>338</v>
      </c>
      <c r="B186" s="387" t="s">
        <v>339</v>
      </c>
      <c r="C186" s="408" t="s">
        <v>340</v>
      </c>
      <c r="D186" s="389" t="s">
        <v>74</v>
      </c>
      <c r="E186" s="390">
        <v>1545.43</v>
      </c>
      <c r="F186" s="391">
        <v>87500.46</v>
      </c>
      <c r="G186" s="391">
        <f>F186*E186</f>
        <v>135225835.89780003</v>
      </c>
      <c r="H186" s="392"/>
      <c r="I186" s="390">
        <v>1545.43</v>
      </c>
      <c r="J186" s="293"/>
      <c r="K186" s="293">
        <f>J186*I186</f>
        <v>0</v>
      </c>
      <c r="L186" s="292"/>
      <c r="M186" s="293"/>
      <c r="N186" s="293"/>
    </row>
    <row r="187" spans="1:14" ht="84.75" outlineLevel="3">
      <c r="A187" s="387" t="s">
        <v>341</v>
      </c>
      <c r="B187" s="387" t="s">
        <v>342</v>
      </c>
      <c r="C187" s="408" t="s">
        <v>343</v>
      </c>
      <c r="D187" s="389" t="s">
        <v>74</v>
      </c>
      <c r="E187" s="390">
        <v>469.99</v>
      </c>
      <c r="F187" s="391">
        <v>89600.46</v>
      </c>
      <c r="G187" s="391">
        <f>F187*E187</f>
        <v>42111320.195400007</v>
      </c>
      <c r="H187" s="392"/>
      <c r="I187" s="390">
        <v>469.99</v>
      </c>
      <c r="J187" s="293"/>
      <c r="K187" s="293">
        <f>J187*I187</f>
        <v>0</v>
      </c>
      <c r="L187" s="292"/>
      <c r="M187" s="293"/>
      <c r="N187" s="293"/>
    </row>
    <row r="188" spans="1:14" ht="70.5" outlineLevel="3">
      <c r="A188" s="387"/>
      <c r="B188" s="393" t="s">
        <v>344</v>
      </c>
      <c r="C188" s="426" t="s">
        <v>345</v>
      </c>
      <c r="D188" s="395" t="s">
        <v>74</v>
      </c>
      <c r="E188" s="396">
        <v>805.51</v>
      </c>
      <c r="F188" s="397">
        <v>460978</v>
      </c>
      <c r="G188" s="397">
        <f>F188*E188</f>
        <v>371322388.77999997</v>
      </c>
      <c r="H188" s="392"/>
      <c r="I188" s="396">
        <v>805.51</v>
      </c>
      <c r="J188" s="321"/>
      <c r="K188" s="321">
        <f>J188*I188</f>
        <v>0</v>
      </c>
      <c r="L188" s="292"/>
      <c r="M188" s="321"/>
      <c r="N188" s="321"/>
    </row>
    <row r="189" spans="1:14" ht="15" outlineLevel="3">
      <c r="A189" s="358"/>
      <c r="B189" s="376"/>
      <c r="C189" s="377"/>
      <c r="D189" s="376"/>
      <c r="E189" s="376"/>
      <c r="F189" s="378"/>
      <c r="G189" s="378"/>
      <c r="H189" s="370"/>
      <c r="I189" s="376"/>
      <c r="J189" s="289"/>
      <c r="K189" s="289"/>
      <c r="L189" s="287"/>
      <c r="M189" s="289"/>
      <c r="N189" s="289"/>
    </row>
    <row r="190" spans="1:14" ht="15" outlineLevel="2">
      <c r="A190" s="414"/>
      <c r="B190" s="414"/>
      <c r="C190" s="415" t="s">
        <v>346</v>
      </c>
      <c r="D190" s="414"/>
      <c r="E190" s="414"/>
      <c r="F190" s="416"/>
      <c r="G190" s="416">
        <f>SUM(G186:G188)</f>
        <v>548659544.87319994</v>
      </c>
      <c r="H190" s="382"/>
      <c r="I190" s="414"/>
      <c r="J190" s="295"/>
      <c r="K190" s="295">
        <f>SUM(K186:K188)</f>
        <v>0</v>
      </c>
      <c r="L190" s="290"/>
      <c r="M190" s="295"/>
      <c r="N190" s="295"/>
    </row>
    <row r="191" spans="1:14" ht="15" outlineLevel="2">
      <c r="A191" s="358"/>
      <c r="B191" s="376"/>
      <c r="C191" s="377"/>
      <c r="D191" s="376"/>
      <c r="E191" s="376"/>
      <c r="F191" s="378"/>
      <c r="G191" s="378"/>
      <c r="H191" s="370"/>
      <c r="I191" s="376"/>
      <c r="J191" s="289"/>
      <c r="K191" s="289"/>
      <c r="L191" s="287"/>
      <c r="M191" s="289"/>
      <c r="N191" s="289"/>
    </row>
    <row r="192" spans="1:14" ht="15" outlineLevel="2">
      <c r="A192" s="414"/>
      <c r="B192" s="414" t="s">
        <v>347</v>
      </c>
      <c r="C192" s="415" t="s">
        <v>348</v>
      </c>
      <c r="D192" s="414"/>
      <c r="E192" s="414"/>
      <c r="F192" s="416"/>
      <c r="G192" s="416"/>
      <c r="H192" s="382"/>
      <c r="I192" s="414"/>
      <c r="J192" s="295"/>
      <c r="K192" s="295"/>
      <c r="L192" s="290"/>
      <c r="M192" s="295"/>
      <c r="N192" s="295"/>
    </row>
    <row r="193" spans="1:14" ht="112.5" outlineLevel="3">
      <c r="A193" s="387" t="s">
        <v>349</v>
      </c>
      <c r="B193" s="387" t="s">
        <v>350</v>
      </c>
      <c r="C193" s="377" t="s">
        <v>351</v>
      </c>
      <c r="D193" s="389" t="s">
        <v>74</v>
      </c>
      <c r="E193" s="406">
        <v>12596.939999999999</v>
      </c>
      <c r="F193" s="413">
        <v>21244.28</v>
      </c>
      <c r="G193" s="391">
        <f>F193*E193</f>
        <v>267612920.50319996</v>
      </c>
      <c r="H193" s="392"/>
      <c r="I193" s="406">
        <v>12596.939999999999</v>
      </c>
      <c r="J193" s="318"/>
      <c r="K193" s="293">
        <f>J193*I193</f>
        <v>0</v>
      </c>
      <c r="L193" s="292"/>
      <c r="M193" s="318"/>
      <c r="N193" s="293"/>
    </row>
    <row r="194" spans="1:14" ht="112.5" outlineLevel="3">
      <c r="A194" s="387" t="s">
        <v>352</v>
      </c>
      <c r="B194" s="387" t="s">
        <v>353</v>
      </c>
      <c r="C194" s="377" t="s">
        <v>354</v>
      </c>
      <c r="D194" s="389" t="s">
        <v>74</v>
      </c>
      <c r="E194" s="406">
        <v>1234.04</v>
      </c>
      <c r="F194" s="413">
        <v>37847.369999999995</v>
      </c>
      <c r="G194" s="391">
        <f>F194*E194</f>
        <v>46705168.474799991</v>
      </c>
      <c r="H194" s="392"/>
      <c r="I194" s="406">
        <v>1234.04</v>
      </c>
      <c r="J194" s="318"/>
      <c r="K194" s="293">
        <f>J194*I194</f>
        <v>0</v>
      </c>
      <c r="L194" s="292"/>
      <c r="M194" s="318"/>
      <c r="N194" s="293"/>
    </row>
    <row r="195" spans="1:14" ht="112.5" outlineLevel="3">
      <c r="A195" s="387" t="s">
        <v>355</v>
      </c>
      <c r="B195" s="387" t="s">
        <v>356</v>
      </c>
      <c r="C195" s="377" t="s">
        <v>357</v>
      </c>
      <c r="D195" s="389" t="s">
        <v>74</v>
      </c>
      <c r="E195" s="390">
        <v>1615.38</v>
      </c>
      <c r="F195" s="413">
        <v>20573.7</v>
      </c>
      <c r="G195" s="391">
        <f>F195*E195</f>
        <v>33234343.506000005</v>
      </c>
      <c r="H195" s="392"/>
      <c r="I195" s="390">
        <v>1615.38</v>
      </c>
      <c r="J195" s="318"/>
      <c r="K195" s="293">
        <f>J195*I195</f>
        <v>0</v>
      </c>
      <c r="L195" s="292"/>
      <c r="M195" s="318"/>
      <c r="N195" s="293"/>
    </row>
    <row r="196" spans="1:14" ht="15" outlineLevel="3">
      <c r="A196" s="358"/>
      <c r="B196" s="376"/>
      <c r="C196" s="377"/>
      <c r="D196" s="376"/>
      <c r="E196" s="376"/>
      <c r="F196" s="378"/>
      <c r="G196" s="378"/>
      <c r="H196" s="370"/>
      <c r="I196" s="376"/>
      <c r="J196" s="289"/>
      <c r="K196" s="289"/>
      <c r="L196" s="287"/>
      <c r="M196" s="289"/>
      <c r="N196" s="289"/>
    </row>
    <row r="197" spans="1:14" ht="15" outlineLevel="2">
      <c r="A197" s="414"/>
      <c r="B197" s="414"/>
      <c r="C197" s="415" t="s">
        <v>358</v>
      </c>
      <c r="D197" s="414"/>
      <c r="E197" s="414"/>
      <c r="F197" s="416"/>
      <c r="G197" s="416">
        <f>SUM(G193:G195)</f>
        <v>347552432.48399991</v>
      </c>
      <c r="H197" s="382"/>
      <c r="I197" s="414"/>
      <c r="J197" s="295"/>
      <c r="K197" s="295">
        <f>SUM(K193:K195)</f>
        <v>0</v>
      </c>
      <c r="L197" s="290"/>
      <c r="M197" s="295"/>
      <c r="N197" s="295"/>
    </row>
    <row r="198" spans="1:14" ht="15" outlineLevel="2">
      <c r="A198" s="358"/>
      <c r="B198" s="376"/>
      <c r="C198" s="377"/>
      <c r="D198" s="376"/>
      <c r="E198" s="376"/>
      <c r="F198" s="378"/>
      <c r="G198" s="378"/>
      <c r="H198" s="370"/>
      <c r="I198" s="376"/>
      <c r="J198" s="289"/>
      <c r="K198" s="289"/>
      <c r="L198" s="287"/>
      <c r="M198" s="289"/>
      <c r="N198" s="289"/>
    </row>
    <row r="199" spans="1:14" ht="15" outlineLevel="2">
      <c r="A199" s="414"/>
      <c r="B199" s="414" t="s">
        <v>359</v>
      </c>
      <c r="C199" s="415" t="s">
        <v>360</v>
      </c>
      <c r="D199" s="414"/>
      <c r="E199" s="414"/>
      <c r="F199" s="416"/>
      <c r="G199" s="416"/>
      <c r="H199" s="382"/>
      <c r="I199" s="414"/>
      <c r="J199" s="295"/>
      <c r="K199" s="295"/>
      <c r="L199" s="290"/>
      <c r="M199" s="295"/>
      <c r="N199" s="295"/>
    </row>
    <row r="200" spans="1:14" ht="56.25" outlineLevel="3">
      <c r="A200" s="387" t="s">
        <v>361</v>
      </c>
      <c r="B200" s="387" t="s">
        <v>362</v>
      </c>
      <c r="C200" s="408" t="s">
        <v>363</v>
      </c>
      <c r="D200" s="389" t="s">
        <v>74</v>
      </c>
      <c r="E200" s="390">
        <v>5592.04</v>
      </c>
      <c r="F200" s="391">
        <v>30742.628177999999</v>
      </c>
      <c r="G200" s="391">
        <f>E200*F200</f>
        <v>171914006.4765031</v>
      </c>
      <c r="H200" s="392"/>
      <c r="I200" s="390">
        <v>5592.04</v>
      </c>
      <c r="J200" s="293"/>
      <c r="K200" s="293">
        <f>I200*J200</f>
        <v>0</v>
      </c>
      <c r="L200" s="292"/>
      <c r="M200" s="293"/>
      <c r="N200" s="293"/>
    </row>
    <row r="201" spans="1:14" ht="15" outlineLevel="3">
      <c r="A201" s="358"/>
      <c r="B201" s="376"/>
      <c r="C201" s="377"/>
      <c r="D201" s="376"/>
      <c r="E201" s="376"/>
      <c r="F201" s="378"/>
      <c r="G201" s="378"/>
      <c r="H201" s="370"/>
      <c r="I201" s="376"/>
      <c r="J201" s="289"/>
      <c r="K201" s="289"/>
      <c r="L201" s="287"/>
      <c r="M201" s="289"/>
      <c r="N201" s="289"/>
    </row>
    <row r="202" spans="1:14" ht="15" outlineLevel="2">
      <c r="A202" s="414"/>
      <c r="B202" s="414"/>
      <c r="C202" s="415" t="s">
        <v>364</v>
      </c>
      <c r="D202" s="414"/>
      <c r="E202" s="414"/>
      <c r="F202" s="416"/>
      <c r="G202" s="416">
        <f>G200</f>
        <v>171914006.4765031</v>
      </c>
      <c r="H202" s="382"/>
      <c r="I202" s="414"/>
      <c r="J202" s="295"/>
      <c r="K202" s="295">
        <f>K200</f>
        <v>0</v>
      </c>
      <c r="L202" s="290"/>
      <c r="M202" s="295"/>
      <c r="N202" s="295"/>
    </row>
    <row r="203" spans="1:14" ht="15" outlineLevel="2">
      <c r="A203" s="358"/>
      <c r="B203" s="376"/>
      <c r="C203" s="377"/>
      <c r="D203" s="376"/>
      <c r="E203" s="376"/>
      <c r="F203" s="378"/>
      <c r="G203" s="378"/>
      <c r="H203" s="370"/>
      <c r="I203" s="376"/>
      <c r="J203" s="289"/>
      <c r="K203" s="289"/>
      <c r="L203" s="287"/>
      <c r="M203" s="289"/>
      <c r="N203" s="289"/>
    </row>
    <row r="204" spans="1:14" ht="15" outlineLevel="1">
      <c r="A204" s="383"/>
      <c r="B204" s="383"/>
      <c r="C204" s="385" t="s">
        <v>365</v>
      </c>
      <c r="D204" s="383"/>
      <c r="E204" s="383"/>
      <c r="F204" s="386"/>
      <c r="G204" s="386">
        <f>SUM(G202+G197+G190+G183)</f>
        <v>1225678588.5065029</v>
      </c>
      <c r="H204" s="382"/>
      <c r="I204" s="383"/>
      <c r="J204" s="294"/>
      <c r="K204" s="294">
        <f>SUM(K202+K197+K190+K183)</f>
        <v>0</v>
      </c>
      <c r="L204" s="290"/>
      <c r="M204" s="294"/>
      <c r="N204" s="294"/>
    </row>
    <row r="205" spans="1:14" ht="15" outlineLevel="1">
      <c r="A205" s="358"/>
      <c r="B205" s="376"/>
      <c r="C205" s="377"/>
      <c r="D205" s="376"/>
      <c r="E205" s="376"/>
      <c r="F205" s="378"/>
      <c r="G205" s="378"/>
      <c r="H205" s="370"/>
      <c r="I205" s="376"/>
      <c r="J205" s="289"/>
      <c r="K205" s="289"/>
      <c r="L205" s="287"/>
      <c r="M205" s="289"/>
      <c r="N205" s="289"/>
    </row>
    <row r="206" spans="1:14" ht="15" outlineLevel="1">
      <c r="A206" s="383"/>
      <c r="B206" s="383" t="s">
        <v>366</v>
      </c>
      <c r="C206" s="385" t="s">
        <v>367</v>
      </c>
      <c r="D206" s="383"/>
      <c r="E206" s="383"/>
      <c r="F206" s="386"/>
      <c r="G206" s="386"/>
      <c r="H206" s="382"/>
      <c r="I206" s="383"/>
      <c r="J206" s="294"/>
      <c r="K206" s="294"/>
      <c r="L206" s="290"/>
      <c r="M206" s="294"/>
      <c r="N206" s="294"/>
    </row>
    <row r="207" spans="1:14" ht="98.25" outlineLevel="2">
      <c r="A207" s="387" t="s">
        <v>368</v>
      </c>
      <c r="B207" s="387" t="s">
        <v>369</v>
      </c>
      <c r="C207" s="388" t="s">
        <v>370</v>
      </c>
      <c r="D207" s="389" t="s">
        <v>74</v>
      </c>
      <c r="E207" s="390">
        <v>2272.84</v>
      </c>
      <c r="F207" s="391">
        <v>285490.88</v>
      </c>
      <c r="G207" s="391">
        <f>E207*F207</f>
        <v>648875091.69920003</v>
      </c>
      <c r="H207" s="392"/>
      <c r="I207" s="390">
        <v>2272.84</v>
      </c>
      <c r="J207" s="293"/>
      <c r="K207" s="293">
        <f>I207*J207</f>
        <v>0</v>
      </c>
      <c r="L207" s="292"/>
      <c r="M207" s="293"/>
      <c r="N207" s="293"/>
    </row>
    <row r="208" spans="1:14" ht="126.75" outlineLevel="2">
      <c r="A208" s="387" t="s">
        <v>371</v>
      </c>
      <c r="B208" s="387" t="s">
        <v>372</v>
      </c>
      <c r="C208" s="419" t="s">
        <v>373</v>
      </c>
      <c r="D208" s="389" t="s">
        <v>74</v>
      </c>
      <c r="E208" s="390">
        <v>971.55</v>
      </c>
      <c r="F208" s="391">
        <v>36521.379999999997</v>
      </c>
      <c r="G208" s="391">
        <f>E208*F208</f>
        <v>35482346.738999993</v>
      </c>
      <c r="H208" s="392"/>
      <c r="I208" s="390">
        <v>971.55</v>
      </c>
      <c r="J208" s="293"/>
      <c r="K208" s="293">
        <f>I208*J208</f>
        <v>0</v>
      </c>
      <c r="L208" s="292"/>
      <c r="M208" s="293"/>
      <c r="N208" s="293"/>
    </row>
    <row r="209" spans="1:14" ht="98.25" outlineLevel="2">
      <c r="A209" s="387" t="s">
        <v>374</v>
      </c>
      <c r="B209" s="387" t="s">
        <v>375</v>
      </c>
      <c r="C209" s="408" t="s">
        <v>376</v>
      </c>
      <c r="D209" s="389" t="s">
        <v>74</v>
      </c>
      <c r="E209" s="390">
        <v>348.45</v>
      </c>
      <c r="F209" s="391">
        <v>116900</v>
      </c>
      <c r="G209" s="391">
        <f>E209*F209</f>
        <v>40733805</v>
      </c>
      <c r="H209" s="392"/>
      <c r="I209" s="390">
        <v>348.45</v>
      </c>
      <c r="J209" s="293"/>
      <c r="K209" s="293">
        <f>I209*J209</f>
        <v>0</v>
      </c>
      <c r="L209" s="292"/>
      <c r="M209" s="293"/>
      <c r="N209" s="293"/>
    </row>
    <row r="210" spans="1:14" ht="56.25" outlineLevel="2">
      <c r="A210" s="387" t="s">
        <v>377</v>
      </c>
      <c r="B210" s="387" t="s">
        <v>378</v>
      </c>
      <c r="C210" s="410" t="s">
        <v>379</v>
      </c>
      <c r="D210" s="389" t="s">
        <v>176</v>
      </c>
      <c r="E210" s="390">
        <v>302.95999999999998</v>
      </c>
      <c r="F210" s="391">
        <v>39908.410000000003</v>
      </c>
      <c r="G210" s="391">
        <f>E210*F210</f>
        <v>12090651.8936</v>
      </c>
      <c r="H210" s="392"/>
      <c r="I210" s="390">
        <v>302.95999999999998</v>
      </c>
      <c r="J210" s="293"/>
      <c r="K210" s="293">
        <f>I210*J210</f>
        <v>0</v>
      </c>
      <c r="L210" s="292"/>
      <c r="M210" s="293"/>
      <c r="N210" s="293"/>
    </row>
    <row r="211" spans="1:14" ht="98.25" outlineLevel="2">
      <c r="A211" s="387" t="s">
        <v>380</v>
      </c>
      <c r="B211" s="387" t="s">
        <v>381</v>
      </c>
      <c r="C211" s="419" t="s">
        <v>382</v>
      </c>
      <c r="D211" s="389" t="s">
        <v>312</v>
      </c>
      <c r="E211" s="390">
        <v>4</v>
      </c>
      <c r="F211" s="391">
        <v>782326.56</v>
      </c>
      <c r="G211" s="391">
        <f>E211*F211</f>
        <v>3129306.24</v>
      </c>
      <c r="H211" s="392"/>
      <c r="I211" s="390">
        <v>4</v>
      </c>
      <c r="J211" s="293"/>
      <c r="K211" s="293">
        <f>I211*J211</f>
        <v>0</v>
      </c>
      <c r="L211" s="292"/>
      <c r="M211" s="293"/>
      <c r="N211" s="293"/>
    </row>
    <row r="212" spans="1:14" ht="15" outlineLevel="2">
      <c r="A212" s="358"/>
      <c r="B212" s="376"/>
      <c r="C212" s="377"/>
      <c r="D212" s="376"/>
      <c r="E212" s="376"/>
      <c r="F212" s="378"/>
      <c r="G212" s="378"/>
      <c r="H212" s="370"/>
      <c r="I212" s="376"/>
      <c r="J212" s="289"/>
      <c r="K212" s="289"/>
      <c r="L212" s="287"/>
      <c r="M212" s="289"/>
      <c r="N212" s="289"/>
    </row>
    <row r="213" spans="1:14" ht="15" outlineLevel="1">
      <c r="A213" s="383"/>
      <c r="B213" s="383"/>
      <c r="C213" s="385" t="s">
        <v>383</v>
      </c>
      <c r="D213" s="383"/>
      <c r="E213" s="383"/>
      <c r="F213" s="386"/>
      <c r="G213" s="386">
        <f>SUM(G207:G211)</f>
        <v>740311201.57179999</v>
      </c>
      <c r="H213" s="382"/>
      <c r="I213" s="383"/>
      <c r="J213" s="294"/>
      <c r="K213" s="294">
        <f>SUM(K207:K211)</f>
        <v>0</v>
      </c>
      <c r="L213" s="290"/>
      <c r="M213" s="294"/>
      <c r="N213" s="294"/>
    </row>
    <row r="214" spans="1:14" ht="15" outlineLevel="1">
      <c r="A214" s="358"/>
      <c r="B214" s="376"/>
      <c r="C214" s="377"/>
      <c r="D214" s="376"/>
      <c r="E214" s="376"/>
      <c r="F214" s="378"/>
      <c r="G214" s="378"/>
      <c r="H214" s="370"/>
      <c r="I214" s="376"/>
      <c r="J214" s="289"/>
      <c r="K214" s="289"/>
      <c r="L214" s="287"/>
      <c r="M214" s="289"/>
      <c r="N214" s="289"/>
    </row>
    <row r="215" spans="1:14" ht="15">
      <c r="A215" s="379"/>
      <c r="B215" s="379"/>
      <c r="C215" s="380" t="s">
        <v>384</v>
      </c>
      <c r="D215" s="379"/>
      <c r="E215" s="379"/>
      <c r="F215" s="381"/>
      <c r="G215" s="381">
        <f>SUM(G213+G204)</f>
        <v>1965989790.0783029</v>
      </c>
      <c r="H215" s="382"/>
      <c r="I215" s="379"/>
      <c r="J215" s="291"/>
      <c r="K215" s="291">
        <f>SUM(K213+K204)</f>
        <v>0</v>
      </c>
      <c r="L215" s="290"/>
      <c r="M215" s="291"/>
      <c r="N215" s="291"/>
    </row>
    <row r="216" spans="1:14" ht="15">
      <c r="A216" s="358"/>
      <c r="B216" s="376"/>
      <c r="C216" s="377"/>
      <c r="D216" s="376"/>
      <c r="E216" s="376"/>
      <c r="F216" s="378"/>
      <c r="G216" s="378"/>
      <c r="H216" s="370"/>
      <c r="I216" s="376"/>
      <c r="J216" s="289"/>
      <c r="K216" s="289"/>
      <c r="L216" s="287"/>
      <c r="M216" s="289"/>
      <c r="N216" s="289"/>
    </row>
    <row r="217" spans="1:14" ht="15">
      <c r="A217" s="379"/>
      <c r="B217" s="379" t="s">
        <v>385</v>
      </c>
      <c r="C217" s="380" t="s">
        <v>386</v>
      </c>
      <c r="D217" s="379"/>
      <c r="E217" s="379"/>
      <c r="F217" s="381"/>
      <c r="G217" s="381"/>
      <c r="H217" s="382"/>
      <c r="I217" s="379"/>
      <c r="J217" s="291"/>
      <c r="K217" s="291"/>
      <c r="L217" s="290"/>
      <c r="M217" s="291"/>
      <c r="N217" s="291"/>
    </row>
    <row r="218" spans="1:14" ht="15" outlineLevel="1">
      <c r="A218" s="358"/>
      <c r="B218" s="376"/>
      <c r="C218" s="377"/>
      <c r="D218" s="376"/>
      <c r="E218" s="376"/>
      <c r="F218" s="378"/>
      <c r="G218" s="378"/>
      <c r="H218" s="370"/>
      <c r="I218" s="376"/>
      <c r="J218" s="289"/>
      <c r="K218" s="289"/>
      <c r="L218" s="287"/>
      <c r="M218" s="289"/>
      <c r="N218" s="289"/>
    </row>
    <row r="219" spans="1:14" ht="15" outlineLevel="1">
      <c r="A219" s="383"/>
      <c r="B219" s="383" t="s">
        <v>387</v>
      </c>
      <c r="C219" s="385" t="s">
        <v>388</v>
      </c>
      <c r="D219" s="383"/>
      <c r="E219" s="383"/>
      <c r="F219" s="386"/>
      <c r="G219" s="386"/>
      <c r="H219" s="382"/>
      <c r="I219" s="383"/>
      <c r="J219" s="294"/>
      <c r="K219" s="294"/>
      <c r="L219" s="290"/>
      <c r="M219" s="294"/>
      <c r="N219" s="294"/>
    </row>
    <row r="220" spans="1:14" ht="112.5" outlineLevel="2">
      <c r="A220" s="387" t="s">
        <v>389</v>
      </c>
      <c r="B220" s="387" t="s">
        <v>390</v>
      </c>
      <c r="C220" s="408" t="s">
        <v>391</v>
      </c>
      <c r="D220" s="389" t="s">
        <v>74</v>
      </c>
      <c r="E220" s="390">
        <v>570.67000000000007</v>
      </c>
      <c r="F220" s="391">
        <v>150141.06</v>
      </c>
      <c r="G220" s="391">
        <f t="shared" ref="G220:G230" si="6">E220*F220</f>
        <v>85680998.710200012</v>
      </c>
      <c r="H220" s="392"/>
      <c r="I220" s="390">
        <v>570.67000000000007</v>
      </c>
      <c r="J220" s="293"/>
      <c r="K220" s="293">
        <f t="shared" ref="K220:K230" si="7">I220*J220</f>
        <v>0</v>
      </c>
      <c r="L220" s="292"/>
      <c r="M220" s="293"/>
      <c r="N220" s="293"/>
    </row>
    <row r="221" spans="1:14" ht="112.5" outlineLevel="2">
      <c r="A221" s="387" t="s">
        <v>392</v>
      </c>
      <c r="B221" s="387" t="s">
        <v>393</v>
      </c>
      <c r="C221" s="408" t="s">
        <v>394</v>
      </c>
      <c r="D221" s="389" t="s">
        <v>74</v>
      </c>
      <c r="E221" s="390">
        <v>116.57000000000001</v>
      </c>
      <c r="F221" s="391">
        <v>92774.51</v>
      </c>
      <c r="G221" s="391">
        <f t="shared" si="6"/>
        <v>10814724.6307</v>
      </c>
      <c r="H221" s="392"/>
      <c r="I221" s="390">
        <v>116.57000000000001</v>
      </c>
      <c r="J221" s="293"/>
      <c r="K221" s="293">
        <f t="shared" si="7"/>
        <v>0</v>
      </c>
      <c r="L221" s="292"/>
      <c r="M221" s="293"/>
      <c r="N221" s="293"/>
    </row>
    <row r="222" spans="1:14" ht="112.5" outlineLevel="2">
      <c r="A222" s="387" t="s">
        <v>395</v>
      </c>
      <c r="B222" s="387" t="s">
        <v>396</v>
      </c>
      <c r="C222" s="427" t="s">
        <v>397</v>
      </c>
      <c r="D222" s="389" t="s">
        <v>74</v>
      </c>
      <c r="E222" s="390">
        <v>398.92</v>
      </c>
      <c r="F222" s="391">
        <v>437368.95</v>
      </c>
      <c r="G222" s="391">
        <f t="shared" si="6"/>
        <v>174475221.53400001</v>
      </c>
      <c r="H222" s="392"/>
      <c r="I222" s="390">
        <v>398.92</v>
      </c>
      <c r="J222" s="293"/>
      <c r="K222" s="293">
        <f t="shared" si="7"/>
        <v>0</v>
      </c>
      <c r="L222" s="292"/>
      <c r="M222" s="293"/>
      <c r="N222" s="293"/>
    </row>
    <row r="223" spans="1:14" ht="112.5" outlineLevel="2">
      <c r="A223" s="387" t="s">
        <v>398</v>
      </c>
      <c r="B223" s="387" t="s">
        <v>399</v>
      </c>
      <c r="C223" s="427" t="s">
        <v>400</v>
      </c>
      <c r="D223" s="389" t="s">
        <v>74</v>
      </c>
      <c r="E223" s="390">
        <v>107.73</v>
      </c>
      <c r="F223" s="391">
        <v>438619.08</v>
      </c>
      <c r="G223" s="391">
        <f t="shared" si="6"/>
        <v>47252433.488400005</v>
      </c>
      <c r="H223" s="392"/>
      <c r="I223" s="390">
        <v>107.73</v>
      </c>
      <c r="J223" s="293"/>
      <c r="K223" s="293">
        <f t="shared" si="7"/>
        <v>0</v>
      </c>
      <c r="L223" s="292"/>
      <c r="M223" s="293"/>
      <c r="N223" s="293"/>
    </row>
    <row r="224" spans="1:14" ht="84.75" outlineLevel="2">
      <c r="A224" s="387" t="s">
        <v>401</v>
      </c>
      <c r="B224" s="387" t="s">
        <v>402</v>
      </c>
      <c r="C224" s="427" t="s">
        <v>403</v>
      </c>
      <c r="D224" s="389" t="s">
        <v>176</v>
      </c>
      <c r="E224" s="390">
        <v>247.7</v>
      </c>
      <c r="F224" s="413">
        <v>60264.81</v>
      </c>
      <c r="G224" s="391">
        <f t="shared" si="6"/>
        <v>14927593.436999999</v>
      </c>
      <c r="H224" s="392"/>
      <c r="I224" s="390">
        <v>247.7</v>
      </c>
      <c r="J224" s="318"/>
      <c r="K224" s="293">
        <f t="shared" si="7"/>
        <v>0</v>
      </c>
      <c r="L224" s="292"/>
      <c r="M224" s="318"/>
      <c r="N224" s="293"/>
    </row>
    <row r="225" spans="1:14" ht="112.5" outlineLevel="2">
      <c r="A225" s="387" t="s">
        <v>404</v>
      </c>
      <c r="B225" s="387" t="s">
        <v>405</v>
      </c>
      <c r="C225" s="427" t="s">
        <v>406</v>
      </c>
      <c r="D225" s="389" t="s">
        <v>176</v>
      </c>
      <c r="E225" s="390">
        <v>69.400000000000006</v>
      </c>
      <c r="F225" s="413">
        <v>38210.47</v>
      </c>
      <c r="G225" s="391">
        <f t="shared" si="6"/>
        <v>2651806.6180000002</v>
      </c>
      <c r="H225" s="392"/>
      <c r="I225" s="390">
        <v>69.400000000000006</v>
      </c>
      <c r="J225" s="318"/>
      <c r="K225" s="293">
        <f t="shared" si="7"/>
        <v>0</v>
      </c>
      <c r="L225" s="292"/>
      <c r="M225" s="318"/>
      <c r="N225" s="293"/>
    </row>
    <row r="226" spans="1:14" ht="98.25" outlineLevel="2">
      <c r="A226" s="387" t="s">
        <v>407</v>
      </c>
      <c r="B226" s="387" t="s">
        <v>408</v>
      </c>
      <c r="C226" s="388" t="s">
        <v>409</v>
      </c>
      <c r="D226" s="389" t="s">
        <v>176</v>
      </c>
      <c r="E226" s="390">
        <v>2010.9</v>
      </c>
      <c r="F226" s="391">
        <v>50315.3</v>
      </c>
      <c r="G226" s="391">
        <f t="shared" si="6"/>
        <v>101179036.77000001</v>
      </c>
      <c r="H226" s="392"/>
      <c r="I226" s="390">
        <v>2010.9</v>
      </c>
      <c r="J226" s="293"/>
      <c r="K226" s="293">
        <f t="shared" si="7"/>
        <v>0</v>
      </c>
      <c r="L226" s="292"/>
      <c r="M226" s="293"/>
      <c r="N226" s="293"/>
    </row>
    <row r="227" spans="1:14" ht="84.75" outlineLevel="2">
      <c r="A227" s="387" t="s">
        <v>410</v>
      </c>
      <c r="B227" s="387" t="s">
        <v>411</v>
      </c>
      <c r="C227" s="408" t="s">
        <v>412</v>
      </c>
      <c r="D227" s="389" t="s">
        <v>176</v>
      </c>
      <c r="E227" s="390">
        <v>57.9</v>
      </c>
      <c r="F227" s="391">
        <v>60370.95</v>
      </c>
      <c r="G227" s="391">
        <f t="shared" si="6"/>
        <v>3495478.0049999999</v>
      </c>
      <c r="H227" s="392"/>
      <c r="I227" s="390">
        <v>57.9</v>
      </c>
      <c r="J227" s="293"/>
      <c r="K227" s="293">
        <f t="shared" si="7"/>
        <v>0</v>
      </c>
      <c r="L227" s="292"/>
      <c r="M227" s="293"/>
      <c r="N227" s="293"/>
    </row>
    <row r="228" spans="1:14" ht="56.25" outlineLevel="2">
      <c r="A228" s="387" t="s">
        <v>413</v>
      </c>
      <c r="B228" s="387" t="s">
        <v>414</v>
      </c>
      <c r="C228" s="419" t="s">
        <v>415</v>
      </c>
      <c r="D228" s="362" t="s">
        <v>176</v>
      </c>
      <c r="E228" s="390">
        <v>8.15</v>
      </c>
      <c r="F228" s="391">
        <v>198539.98149999999</v>
      </c>
      <c r="G228" s="391">
        <f t="shared" si="6"/>
        <v>1618100.849225</v>
      </c>
      <c r="H228" s="392"/>
      <c r="I228" s="390">
        <v>8.15</v>
      </c>
      <c r="J228" s="293"/>
      <c r="K228" s="293">
        <f t="shared" si="7"/>
        <v>0</v>
      </c>
      <c r="L228" s="292"/>
      <c r="M228" s="293"/>
      <c r="N228" s="293"/>
    </row>
    <row r="229" spans="1:14" ht="70.5" outlineLevel="2">
      <c r="A229" s="387" t="s">
        <v>416</v>
      </c>
      <c r="B229" s="387" t="s">
        <v>417</v>
      </c>
      <c r="C229" s="388" t="s">
        <v>418</v>
      </c>
      <c r="D229" s="389" t="s">
        <v>176</v>
      </c>
      <c r="E229" s="390">
        <v>288.70000000000005</v>
      </c>
      <c r="F229" s="391">
        <v>85442</v>
      </c>
      <c r="G229" s="391">
        <f t="shared" si="6"/>
        <v>24667105.400000002</v>
      </c>
      <c r="H229" s="392"/>
      <c r="I229" s="390">
        <v>288.70000000000005</v>
      </c>
      <c r="J229" s="293"/>
      <c r="K229" s="293">
        <f t="shared" si="7"/>
        <v>0</v>
      </c>
      <c r="L229" s="292"/>
      <c r="M229" s="293"/>
      <c r="N229" s="293"/>
    </row>
    <row r="230" spans="1:14" ht="70.5" outlineLevel="2">
      <c r="A230" s="358"/>
      <c r="B230" s="428" t="s">
        <v>419</v>
      </c>
      <c r="C230" s="429" t="s">
        <v>420</v>
      </c>
      <c r="D230" s="395" t="s">
        <v>176</v>
      </c>
      <c r="E230" s="406">
        <v>196.6</v>
      </c>
      <c r="F230" s="430">
        <v>38921.474000000002</v>
      </c>
      <c r="G230" s="407">
        <f t="shared" si="6"/>
        <v>7651961.7884</v>
      </c>
      <c r="H230" s="370"/>
      <c r="I230" s="406">
        <v>196.6</v>
      </c>
      <c r="J230" s="330"/>
      <c r="K230" s="298">
        <f t="shared" si="7"/>
        <v>0</v>
      </c>
      <c r="L230" s="287"/>
      <c r="M230" s="330"/>
      <c r="N230" s="298"/>
    </row>
    <row r="231" spans="1:14" ht="15" outlineLevel="2">
      <c r="A231" s="358"/>
      <c r="B231" s="376"/>
      <c r="C231" s="377"/>
      <c r="D231" s="376"/>
      <c r="E231" s="376"/>
      <c r="F231" s="378"/>
      <c r="G231" s="378"/>
      <c r="H231" s="370"/>
      <c r="I231" s="376"/>
      <c r="J231" s="289"/>
      <c r="K231" s="289"/>
      <c r="L231" s="287"/>
      <c r="M231" s="289"/>
      <c r="N231" s="289"/>
    </row>
    <row r="232" spans="1:14" ht="15" outlineLevel="1">
      <c r="A232" s="383"/>
      <c r="B232" s="383"/>
      <c r="C232" s="385" t="s">
        <v>421</v>
      </c>
      <c r="D232" s="383"/>
      <c r="E232" s="383"/>
      <c r="F232" s="386"/>
      <c r="G232" s="386">
        <f>SUM(G220:G230)</f>
        <v>474414461.23092484</v>
      </c>
      <c r="H232" s="382"/>
      <c r="I232" s="383"/>
      <c r="J232" s="294"/>
      <c r="K232" s="294">
        <f>SUM(K220:K230)</f>
        <v>0</v>
      </c>
      <c r="L232" s="290"/>
      <c r="M232" s="294"/>
      <c r="N232" s="294"/>
    </row>
    <row r="233" spans="1:14" ht="15" outlineLevel="1">
      <c r="A233" s="358"/>
      <c r="B233" s="376"/>
      <c r="C233" s="377"/>
      <c r="D233" s="376"/>
      <c r="E233" s="376"/>
      <c r="F233" s="378"/>
      <c r="G233" s="378"/>
      <c r="H233" s="370"/>
      <c r="I233" s="376"/>
      <c r="J233" s="289"/>
      <c r="K233" s="289"/>
      <c r="L233" s="287"/>
      <c r="M233" s="289"/>
      <c r="N233" s="289"/>
    </row>
    <row r="234" spans="1:14" ht="15" outlineLevel="1">
      <c r="A234" s="383"/>
      <c r="B234" s="383" t="s">
        <v>422</v>
      </c>
      <c r="C234" s="385" t="s">
        <v>423</v>
      </c>
      <c r="D234" s="383"/>
      <c r="E234" s="383"/>
      <c r="F234" s="386"/>
      <c r="G234" s="386"/>
      <c r="H234" s="382"/>
      <c r="I234" s="383"/>
      <c r="J234" s="294"/>
      <c r="K234" s="294"/>
      <c r="L234" s="290"/>
      <c r="M234" s="294"/>
      <c r="N234" s="294"/>
    </row>
    <row r="235" spans="1:14" ht="154.5" outlineLevel="2">
      <c r="A235" s="387" t="s">
        <v>424</v>
      </c>
      <c r="B235" s="387" t="s">
        <v>425</v>
      </c>
      <c r="C235" s="427" t="s">
        <v>426</v>
      </c>
      <c r="D235" s="389" t="s">
        <v>74</v>
      </c>
      <c r="E235" s="390">
        <v>21.85</v>
      </c>
      <c r="F235" s="391">
        <v>314227.73</v>
      </c>
      <c r="G235" s="391">
        <f t="shared" ref="G235:G241" si="8">E235*F235</f>
        <v>6865875.9005000005</v>
      </c>
      <c r="H235" s="392"/>
      <c r="I235" s="390">
        <v>21.85</v>
      </c>
      <c r="J235" s="293"/>
      <c r="K235" s="293">
        <f t="shared" ref="K235:K241" si="9">I235*J235</f>
        <v>0</v>
      </c>
      <c r="L235" s="292"/>
      <c r="M235" s="293"/>
      <c r="N235" s="293"/>
    </row>
    <row r="236" spans="1:14" ht="56.25" outlineLevel="2">
      <c r="A236" s="387" t="s">
        <v>427</v>
      </c>
      <c r="B236" s="387" t="s">
        <v>428</v>
      </c>
      <c r="C236" s="388" t="s">
        <v>429</v>
      </c>
      <c r="D236" s="389" t="s">
        <v>74</v>
      </c>
      <c r="E236" s="390">
        <v>21.85</v>
      </c>
      <c r="F236" s="391">
        <v>40206.92</v>
      </c>
      <c r="G236" s="391">
        <f t="shared" si="8"/>
        <v>878521.20200000005</v>
      </c>
      <c r="H236" s="392"/>
      <c r="I236" s="390">
        <v>21.85</v>
      </c>
      <c r="J236" s="293"/>
      <c r="K236" s="293">
        <f t="shared" si="9"/>
        <v>0</v>
      </c>
      <c r="L236" s="292"/>
      <c r="M236" s="293"/>
      <c r="N236" s="293"/>
    </row>
    <row r="237" spans="1:14" ht="70.5" outlineLevel="2">
      <c r="A237" s="387" t="s">
        <v>430</v>
      </c>
      <c r="B237" s="387" t="s">
        <v>431</v>
      </c>
      <c r="C237" s="408" t="s">
        <v>432</v>
      </c>
      <c r="D237" s="389" t="s">
        <v>74</v>
      </c>
      <c r="E237" s="390">
        <v>566.85000000000014</v>
      </c>
      <c r="F237" s="391">
        <v>140818.65</v>
      </c>
      <c r="G237" s="391">
        <f t="shared" si="8"/>
        <v>79823051.752500013</v>
      </c>
      <c r="H237" s="392"/>
      <c r="I237" s="390">
        <v>566.85000000000014</v>
      </c>
      <c r="J237" s="293"/>
      <c r="K237" s="293">
        <f t="shared" si="9"/>
        <v>0</v>
      </c>
      <c r="L237" s="292"/>
      <c r="M237" s="293"/>
      <c r="N237" s="293"/>
    </row>
    <row r="238" spans="1:14" ht="42" outlineLevel="2">
      <c r="A238" s="387" t="s">
        <v>433</v>
      </c>
      <c r="B238" s="387" t="s">
        <v>434</v>
      </c>
      <c r="C238" s="388" t="s">
        <v>435</v>
      </c>
      <c r="D238" s="389" t="s">
        <v>74</v>
      </c>
      <c r="E238" s="390">
        <v>969.19</v>
      </c>
      <c r="F238" s="413">
        <v>66934.320000000007</v>
      </c>
      <c r="G238" s="391">
        <f t="shared" si="8"/>
        <v>64872073.600800008</v>
      </c>
      <c r="H238" s="392"/>
      <c r="I238" s="390">
        <v>969.19</v>
      </c>
      <c r="J238" s="318"/>
      <c r="K238" s="293">
        <f t="shared" si="9"/>
        <v>0</v>
      </c>
      <c r="L238" s="292"/>
      <c r="M238" s="318"/>
      <c r="N238" s="293"/>
    </row>
    <row r="239" spans="1:14" ht="56.25" outlineLevel="2">
      <c r="A239" s="387" t="s">
        <v>436</v>
      </c>
      <c r="B239" s="387" t="s">
        <v>437</v>
      </c>
      <c r="C239" s="408" t="s">
        <v>438</v>
      </c>
      <c r="D239" s="389" t="s">
        <v>74</v>
      </c>
      <c r="E239" s="390">
        <v>4954.29</v>
      </c>
      <c r="F239" s="413">
        <v>32011.3</v>
      </c>
      <c r="G239" s="391">
        <f t="shared" si="8"/>
        <v>158593263.477</v>
      </c>
      <c r="H239" s="392"/>
      <c r="I239" s="390">
        <v>4954.29</v>
      </c>
      <c r="J239" s="318"/>
      <c r="K239" s="293">
        <f t="shared" si="9"/>
        <v>0</v>
      </c>
      <c r="L239" s="292"/>
      <c r="M239" s="318"/>
      <c r="N239" s="293"/>
    </row>
    <row r="240" spans="1:14" ht="141" outlineLevel="2">
      <c r="A240" s="387" t="s">
        <v>439</v>
      </c>
      <c r="B240" s="387" t="s">
        <v>440</v>
      </c>
      <c r="C240" s="410" t="s">
        <v>441</v>
      </c>
      <c r="D240" s="389" t="s">
        <v>74</v>
      </c>
      <c r="E240" s="390">
        <v>755.71</v>
      </c>
      <c r="F240" s="391">
        <v>260973.75</v>
      </c>
      <c r="G240" s="391">
        <f t="shared" si="8"/>
        <v>197220472.61250001</v>
      </c>
      <c r="H240" s="392"/>
      <c r="I240" s="390">
        <v>755.71</v>
      </c>
      <c r="J240" s="293"/>
      <c r="K240" s="293">
        <f t="shared" si="9"/>
        <v>0</v>
      </c>
      <c r="L240" s="292"/>
      <c r="M240" s="293"/>
      <c r="N240" s="293"/>
    </row>
    <row r="241" spans="1:14" ht="56.25" outlineLevel="2">
      <c r="A241" s="387" t="s">
        <v>442</v>
      </c>
      <c r="B241" s="387" t="s">
        <v>443</v>
      </c>
      <c r="C241" s="410" t="s">
        <v>444</v>
      </c>
      <c r="D241" s="389" t="s">
        <v>176</v>
      </c>
      <c r="E241" s="390">
        <v>44.61</v>
      </c>
      <c r="F241" s="391">
        <v>497038.22</v>
      </c>
      <c r="G241" s="391">
        <f t="shared" si="8"/>
        <v>22172874.994199999</v>
      </c>
      <c r="H241" s="392"/>
      <c r="I241" s="390">
        <v>44.61</v>
      </c>
      <c r="J241" s="293"/>
      <c r="K241" s="293">
        <f t="shared" si="9"/>
        <v>0</v>
      </c>
      <c r="L241" s="292"/>
      <c r="M241" s="293"/>
      <c r="N241" s="293"/>
    </row>
    <row r="242" spans="1:14" ht="126.75" outlineLevel="2">
      <c r="A242" s="387"/>
      <c r="B242" s="393" t="s">
        <v>445</v>
      </c>
      <c r="C242" s="431" t="s">
        <v>446</v>
      </c>
      <c r="D242" s="395" t="s">
        <v>74</v>
      </c>
      <c r="E242" s="390">
        <v>425.78</v>
      </c>
      <c r="F242" s="397">
        <v>378301.8</v>
      </c>
      <c r="G242" s="397">
        <f>F242*E242</f>
        <v>161073340.40399998</v>
      </c>
      <c r="H242" s="392"/>
      <c r="I242" s="390">
        <v>425.78</v>
      </c>
      <c r="J242" s="321"/>
      <c r="K242" s="321">
        <f>I242*I242</f>
        <v>181288.60839999997</v>
      </c>
      <c r="L242" s="292"/>
      <c r="M242" s="321"/>
      <c r="N242" s="321"/>
    </row>
    <row r="243" spans="1:14" ht="141" outlineLevel="2">
      <c r="A243" s="387"/>
      <c r="B243" s="393" t="s">
        <v>447</v>
      </c>
      <c r="C243" s="431" t="s">
        <v>448</v>
      </c>
      <c r="D243" s="395" t="s">
        <v>74</v>
      </c>
      <c r="E243" s="390">
        <v>1407.89</v>
      </c>
      <c r="F243" s="397">
        <v>286919.26</v>
      </c>
      <c r="G243" s="397">
        <f t="shared" ref="G243:G244" si="10">F243*E243</f>
        <v>403950756.96140003</v>
      </c>
      <c r="H243" s="392"/>
      <c r="I243" s="390">
        <v>1407.89</v>
      </c>
      <c r="J243" s="321"/>
      <c r="K243" s="321">
        <f>I243*I243</f>
        <v>1982154.2521000004</v>
      </c>
      <c r="L243" s="292"/>
      <c r="M243" s="321"/>
      <c r="N243" s="321"/>
    </row>
    <row r="244" spans="1:14" ht="70.5" outlineLevel="2">
      <c r="A244" s="387"/>
      <c r="B244" s="393" t="s">
        <v>449</v>
      </c>
      <c r="C244" s="431" t="s">
        <v>450</v>
      </c>
      <c r="D244" s="395" t="s">
        <v>74</v>
      </c>
      <c r="E244" s="390">
        <v>120.63</v>
      </c>
      <c r="F244" s="397">
        <v>134307.0558</v>
      </c>
      <c r="G244" s="397">
        <f t="shared" si="10"/>
        <v>16201460.141154001</v>
      </c>
      <c r="H244" s="392"/>
      <c r="I244" s="390">
        <v>120.63</v>
      </c>
      <c r="J244" s="321"/>
      <c r="K244" s="321">
        <f>I244*I244</f>
        <v>14551.596899999999</v>
      </c>
      <c r="L244" s="292"/>
      <c r="M244" s="321"/>
      <c r="N244" s="321"/>
    </row>
    <row r="245" spans="1:14" ht="15" outlineLevel="2">
      <c r="A245" s="387"/>
      <c r="B245" s="403"/>
      <c r="C245" s="432"/>
      <c r="D245" s="405"/>
      <c r="E245" s="406"/>
      <c r="F245" s="407"/>
      <c r="G245" s="407"/>
      <c r="H245" s="392"/>
      <c r="I245" s="406"/>
      <c r="J245" s="298"/>
      <c r="K245" s="298"/>
      <c r="L245" s="292"/>
      <c r="M245" s="298"/>
      <c r="N245" s="298"/>
    </row>
    <row r="246" spans="1:14" ht="15" outlineLevel="1">
      <c r="A246" s="383"/>
      <c r="B246" s="383"/>
      <c r="C246" s="385" t="s">
        <v>451</v>
      </c>
      <c r="D246" s="383"/>
      <c r="E246" s="383"/>
      <c r="F246" s="386"/>
      <c r="G246" s="386">
        <f>SUM(G235:G244)</f>
        <v>1111651691.0460541</v>
      </c>
      <c r="H246" s="382"/>
      <c r="I246" s="383"/>
      <c r="J246" s="294"/>
      <c r="K246" s="294">
        <f>SUM(K235:K244)</f>
        <v>2177994.4574000002</v>
      </c>
      <c r="L246" s="290"/>
      <c r="M246" s="294"/>
      <c r="N246" s="294"/>
    </row>
    <row r="247" spans="1:14" ht="15" outlineLevel="1">
      <c r="A247" s="358"/>
      <c r="B247" s="376"/>
      <c r="C247" s="377"/>
      <c r="D247" s="376"/>
      <c r="E247" s="376"/>
      <c r="F247" s="378"/>
      <c r="G247" s="378"/>
      <c r="H247" s="370"/>
      <c r="I247" s="376"/>
      <c r="J247" s="289"/>
      <c r="K247" s="289"/>
      <c r="L247" s="287"/>
      <c r="M247" s="289"/>
      <c r="N247" s="289"/>
    </row>
    <row r="248" spans="1:14" ht="15" outlineLevel="1">
      <c r="A248" s="383"/>
      <c r="B248" s="383" t="s">
        <v>452</v>
      </c>
      <c r="C248" s="385" t="s">
        <v>453</v>
      </c>
      <c r="D248" s="383"/>
      <c r="E248" s="383"/>
      <c r="F248" s="386"/>
      <c r="G248" s="386"/>
      <c r="H248" s="382"/>
      <c r="I248" s="383"/>
      <c r="J248" s="294"/>
      <c r="K248" s="294"/>
      <c r="L248" s="290"/>
      <c r="M248" s="294"/>
      <c r="N248" s="294"/>
    </row>
    <row r="249" spans="1:14" ht="210.75" outlineLevel="2">
      <c r="A249" s="387" t="s">
        <v>454</v>
      </c>
      <c r="B249" s="387" t="s">
        <v>455</v>
      </c>
      <c r="C249" s="388" t="s">
        <v>456</v>
      </c>
      <c r="D249" s="389" t="s">
        <v>74</v>
      </c>
      <c r="E249" s="390">
        <v>4107.46</v>
      </c>
      <c r="F249" s="391">
        <v>172067.5</v>
      </c>
      <c r="G249" s="391">
        <f>E249*F249</f>
        <v>706760373.54999995</v>
      </c>
      <c r="H249" s="392"/>
      <c r="I249" s="390">
        <v>4107.46</v>
      </c>
      <c r="J249" s="293"/>
      <c r="K249" s="293">
        <f>I249*J249</f>
        <v>0</v>
      </c>
      <c r="L249" s="292"/>
      <c r="M249" s="293"/>
      <c r="N249" s="293"/>
    </row>
    <row r="250" spans="1:14" ht="280.5" outlineLevel="2">
      <c r="A250" s="387" t="s">
        <v>457</v>
      </c>
      <c r="B250" s="387" t="s">
        <v>458</v>
      </c>
      <c r="C250" s="410" t="s">
        <v>459</v>
      </c>
      <c r="D250" s="389" t="s">
        <v>74</v>
      </c>
      <c r="E250" s="390">
        <v>1381.7499999999998</v>
      </c>
      <c r="F250" s="391">
        <v>238329.13</v>
      </c>
      <c r="G250" s="391">
        <f>E250*F250</f>
        <v>329311275.37749994</v>
      </c>
      <c r="H250" s="392"/>
      <c r="I250" s="390">
        <v>1381.7499999999998</v>
      </c>
      <c r="J250" s="293"/>
      <c r="K250" s="293">
        <f>I250*J250</f>
        <v>0</v>
      </c>
      <c r="L250" s="292"/>
      <c r="M250" s="293"/>
      <c r="N250" s="293"/>
    </row>
    <row r="251" spans="1:14" ht="266.25" outlineLevel="2">
      <c r="A251" s="387" t="s">
        <v>460</v>
      </c>
      <c r="B251" s="387" t="s">
        <v>461</v>
      </c>
      <c r="C251" s="410" t="s">
        <v>462</v>
      </c>
      <c r="D251" s="389" t="s">
        <v>74</v>
      </c>
      <c r="E251" s="390">
        <v>1112.5899999999999</v>
      </c>
      <c r="F251" s="391">
        <v>203477.64</v>
      </c>
      <c r="G251" s="391">
        <f>E251*F251</f>
        <v>226387187.4876</v>
      </c>
      <c r="H251" s="392"/>
      <c r="I251" s="390">
        <v>1112.5899999999999</v>
      </c>
      <c r="J251" s="293"/>
      <c r="K251" s="293">
        <f>I251*J251</f>
        <v>0</v>
      </c>
      <c r="L251" s="292"/>
      <c r="M251" s="293"/>
      <c r="N251" s="293"/>
    </row>
    <row r="252" spans="1:14" ht="15" outlineLevel="2">
      <c r="A252" s="358"/>
      <c r="B252" s="376"/>
      <c r="C252" s="377"/>
      <c r="D252" s="376"/>
      <c r="E252" s="376"/>
      <c r="F252" s="378"/>
      <c r="G252" s="378"/>
      <c r="H252" s="370"/>
      <c r="I252" s="376"/>
      <c r="J252" s="289"/>
      <c r="K252" s="289"/>
      <c r="L252" s="287"/>
      <c r="M252" s="289"/>
      <c r="N252" s="289"/>
    </row>
    <row r="253" spans="1:14" ht="15" outlineLevel="1">
      <c r="A253" s="383"/>
      <c r="B253" s="383"/>
      <c r="C253" s="385" t="s">
        <v>463</v>
      </c>
      <c r="D253" s="383"/>
      <c r="E253" s="383"/>
      <c r="F253" s="386"/>
      <c r="G253" s="386">
        <f>SUM(G249:G251)</f>
        <v>1262458836.4150999</v>
      </c>
      <c r="H253" s="382"/>
      <c r="I253" s="383"/>
      <c r="J253" s="294"/>
      <c r="K253" s="294">
        <f>SUM(K249:K251)</f>
        <v>0</v>
      </c>
      <c r="L253" s="290"/>
      <c r="M253" s="294"/>
      <c r="N253" s="294"/>
    </row>
    <row r="254" spans="1:14" ht="15" outlineLevel="1">
      <c r="A254" s="358"/>
      <c r="B254" s="376"/>
      <c r="C254" s="377"/>
      <c r="D254" s="376"/>
      <c r="E254" s="376"/>
      <c r="F254" s="378"/>
      <c r="G254" s="378"/>
      <c r="H254" s="370"/>
      <c r="I254" s="376"/>
      <c r="J254" s="289"/>
      <c r="K254" s="289"/>
      <c r="L254" s="287"/>
      <c r="M254" s="289"/>
      <c r="N254" s="289"/>
    </row>
    <row r="255" spans="1:14" ht="15">
      <c r="A255" s="379"/>
      <c r="B255" s="379"/>
      <c r="C255" s="380" t="s">
        <v>464</v>
      </c>
      <c r="D255" s="379"/>
      <c r="E255" s="379"/>
      <c r="F255" s="381"/>
      <c r="G255" s="381">
        <f>SUM(G253+G246+G232)</f>
        <v>2848524988.6920786</v>
      </c>
      <c r="H255" s="382"/>
      <c r="I255" s="379"/>
      <c r="J255" s="291"/>
      <c r="K255" s="291">
        <f>SUM(K253+K246+K232)</f>
        <v>2177994.4574000002</v>
      </c>
      <c r="L255" s="290"/>
      <c r="M255" s="291"/>
      <c r="N255" s="291"/>
    </row>
    <row r="256" spans="1:14" ht="15">
      <c r="A256" s="358"/>
      <c r="B256" s="376"/>
      <c r="C256" s="377"/>
      <c r="D256" s="376"/>
      <c r="E256" s="376"/>
      <c r="F256" s="378"/>
      <c r="G256" s="378"/>
      <c r="H256" s="370"/>
      <c r="I256" s="376"/>
      <c r="J256" s="289"/>
      <c r="K256" s="289"/>
      <c r="L256" s="287"/>
      <c r="M256" s="289"/>
      <c r="N256" s="289"/>
    </row>
    <row r="257" spans="1:14" ht="15">
      <c r="A257" s="379"/>
      <c r="B257" s="379" t="s">
        <v>465</v>
      </c>
      <c r="C257" s="380" t="s">
        <v>466</v>
      </c>
      <c r="D257" s="379"/>
      <c r="E257" s="379"/>
      <c r="F257" s="381"/>
      <c r="G257" s="381"/>
      <c r="H257" s="382"/>
      <c r="I257" s="379"/>
      <c r="J257" s="291"/>
      <c r="K257" s="291"/>
      <c r="L257" s="290"/>
      <c r="M257" s="291"/>
      <c r="N257" s="291"/>
    </row>
    <row r="258" spans="1:14" ht="15" outlineLevel="1">
      <c r="A258" s="358"/>
      <c r="B258" s="376"/>
      <c r="C258" s="377"/>
      <c r="D258" s="376"/>
      <c r="E258" s="376"/>
      <c r="F258" s="378"/>
      <c r="G258" s="378"/>
      <c r="H258" s="370"/>
      <c r="I258" s="376"/>
      <c r="J258" s="289"/>
      <c r="K258" s="289"/>
      <c r="L258" s="287"/>
      <c r="M258" s="289"/>
      <c r="N258" s="289"/>
    </row>
    <row r="259" spans="1:14" ht="15" outlineLevel="1">
      <c r="A259" s="383"/>
      <c r="B259" s="383" t="s">
        <v>467</v>
      </c>
      <c r="C259" s="385" t="s">
        <v>468</v>
      </c>
      <c r="D259" s="383"/>
      <c r="E259" s="383"/>
      <c r="F259" s="386"/>
      <c r="G259" s="386"/>
      <c r="H259" s="382"/>
      <c r="I259" s="383"/>
      <c r="J259" s="294"/>
      <c r="K259" s="294"/>
      <c r="L259" s="290"/>
      <c r="M259" s="294"/>
      <c r="N259" s="294"/>
    </row>
    <row r="260" spans="1:14" ht="126.75" outlineLevel="2">
      <c r="A260" s="387" t="s">
        <v>469</v>
      </c>
      <c r="B260" s="387" t="s">
        <v>470</v>
      </c>
      <c r="C260" s="419" t="s">
        <v>471</v>
      </c>
      <c r="D260" s="389" t="s">
        <v>312</v>
      </c>
      <c r="E260" s="390">
        <v>1</v>
      </c>
      <c r="F260" s="391">
        <v>779622.23</v>
      </c>
      <c r="G260" s="391">
        <f>E260*F260</f>
        <v>779622.23</v>
      </c>
      <c r="H260" s="392"/>
      <c r="I260" s="390">
        <v>1</v>
      </c>
      <c r="J260" s="293"/>
      <c r="K260" s="293">
        <f>I260*J260</f>
        <v>0</v>
      </c>
      <c r="L260" s="292"/>
      <c r="M260" s="293"/>
      <c r="N260" s="293"/>
    </row>
    <row r="261" spans="1:14" ht="112.5" outlineLevel="2">
      <c r="A261" s="387" t="s">
        <v>472</v>
      </c>
      <c r="B261" s="387" t="s">
        <v>473</v>
      </c>
      <c r="C261" s="410" t="s">
        <v>474</v>
      </c>
      <c r="D261" s="389" t="s">
        <v>312</v>
      </c>
      <c r="E261" s="390">
        <v>14</v>
      </c>
      <c r="F261" s="391">
        <v>2122675.13</v>
      </c>
      <c r="G261" s="391">
        <f>E261*F261</f>
        <v>29717451.82</v>
      </c>
      <c r="H261" s="392"/>
      <c r="I261" s="390">
        <v>14</v>
      </c>
      <c r="J261" s="293"/>
      <c r="K261" s="293">
        <f>I261*J261</f>
        <v>0</v>
      </c>
      <c r="L261" s="292"/>
      <c r="M261" s="293"/>
      <c r="N261" s="293"/>
    </row>
    <row r="262" spans="1:14" ht="112.5" outlineLevel="2">
      <c r="A262" s="387" t="s">
        <v>475</v>
      </c>
      <c r="B262" s="387" t="s">
        <v>476</v>
      </c>
      <c r="C262" s="410" t="s">
        <v>477</v>
      </c>
      <c r="D262" s="389" t="s">
        <v>312</v>
      </c>
      <c r="E262" s="390">
        <v>27</v>
      </c>
      <c r="F262" s="391">
        <v>1974044.13</v>
      </c>
      <c r="G262" s="391">
        <f>E262*F262</f>
        <v>53299191.509999998</v>
      </c>
      <c r="H262" s="392"/>
      <c r="I262" s="390">
        <v>27</v>
      </c>
      <c r="J262" s="293"/>
      <c r="K262" s="293">
        <f>I262*J262</f>
        <v>0</v>
      </c>
      <c r="L262" s="292"/>
      <c r="M262" s="293"/>
      <c r="N262" s="293"/>
    </row>
    <row r="263" spans="1:14" ht="84.75" outlineLevel="2">
      <c r="A263" s="387" t="s">
        <v>478</v>
      </c>
      <c r="B263" s="387" t="s">
        <v>479</v>
      </c>
      <c r="C263" s="419" t="s">
        <v>480</v>
      </c>
      <c r="D263" s="389" t="s">
        <v>312</v>
      </c>
      <c r="E263" s="390">
        <v>8</v>
      </c>
      <c r="F263" s="391">
        <v>1890055.63</v>
      </c>
      <c r="G263" s="391">
        <f>E263*F263</f>
        <v>15120445.039999999</v>
      </c>
      <c r="H263" s="392"/>
      <c r="I263" s="390">
        <v>8</v>
      </c>
      <c r="J263" s="293"/>
      <c r="K263" s="293">
        <f>I263*J263</f>
        <v>0</v>
      </c>
      <c r="L263" s="292"/>
      <c r="M263" s="293"/>
      <c r="N263" s="293"/>
    </row>
    <row r="264" spans="1:14" ht="84.75" outlineLevel="2">
      <c r="A264" s="387" t="s">
        <v>481</v>
      </c>
      <c r="B264" s="387" t="s">
        <v>482</v>
      </c>
      <c r="C264" s="419" t="s">
        <v>483</v>
      </c>
      <c r="D264" s="389" t="s">
        <v>312</v>
      </c>
      <c r="E264" s="390">
        <v>5</v>
      </c>
      <c r="F264" s="391">
        <v>1596103.13</v>
      </c>
      <c r="G264" s="391">
        <f>E264*F264</f>
        <v>7980515.6499999994</v>
      </c>
      <c r="H264" s="392"/>
      <c r="I264" s="390">
        <v>5</v>
      </c>
      <c r="J264" s="293"/>
      <c r="K264" s="293">
        <f>I264*J264</f>
        <v>0</v>
      </c>
      <c r="L264" s="292"/>
      <c r="M264" s="293"/>
      <c r="N264" s="293"/>
    </row>
    <row r="265" spans="1:14" ht="15" outlineLevel="2">
      <c r="A265" s="358"/>
      <c r="B265" s="376"/>
      <c r="C265" s="377"/>
      <c r="D265" s="376"/>
      <c r="E265" s="376"/>
      <c r="F265" s="378"/>
      <c r="G265" s="378"/>
      <c r="H265" s="370"/>
      <c r="I265" s="376"/>
      <c r="J265" s="289"/>
      <c r="K265" s="289"/>
      <c r="L265" s="287"/>
      <c r="M265" s="289"/>
      <c r="N265" s="289"/>
    </row>
    <row r="266" spans="1:14" ht="15" outlineLevel="1">
      <c r="A266" s="383"/>
      <c r="B266" s="383"/>
      <c r="C266" s="385" t="s">
        <v>484</v>
      </c>
      <c r="D266" s="383"/>
      <c r="E266" s="383"/>
      <c r="F266" s="386"/>
      <c r="G266" s="386">
        <f>SUM(G260:G264)</f>
        <v>106897226.25</v>
      </c>
      <c r="H266" s="382"/>
      <c r="I266" s="383"/>
      <c r="J266" s="294"/>
      <c r="K266" s="294">
        <f>SUM(K260:K264)</f>
        <v>0</v>
      </c>
      <c r="L266" s="290"/>
      <c r="M266" s="294"/>
      <c r="N266" s="294"/>
    </row>
    <row r="267" spans="1:14" ht="15" outlineLevel="1">
      <c r="A267" s="358"/>
      <c r="B267" s="376"/>
      <c r="C267" s="377"/>
      <c r="D267" s="376"/>
      <c r="E267" s="376"/>
      <c r="F267" s="378"/>
      <c r="G267" s="378"/>
      <c r="H267" s="370"/>
      <c r="I267" s="376"/>
      <c r="J267" s="289"/>
      <c r="K267" s="289"/>
      <c r="L267" s="287"/>
      <c r="M267" s="289"/>
      <c r="N267" s="289"/>
    </row>
    <row r="268" spans="1:14" ht="15" outlineLevel="1">
      <c r="A268" s="383"/>
      <c r="B268" s="383" t="s">
        <v>485</v>
      </c>
      <c r="C268" s="385" t="s">
        <v>486</v>
      </c>
      <c r="D268" s="383"/>
      <c r="E268" s="383"/>
      <c r="F268" s="386"/>
      <c r="G268" s="386"/>
      <c r="H268" s="382"/>
      <c r="I268" s="383"/>
      <c r="J268" s="294"/>
      <c r="K268" s="294"/>
      <c r="L268" s="290"/>
      <c r="M268" s="294"/>
      <c r="N268" s="294"/>
    </row>
    <row r="269" spans="1:14" ht="112.5" outlineLevel="2">
      <c r="A269" s="387" t="s">
        <v>487</v>
      </c>
      <c r="B269" s="387" t="s">
        <v>488</v>
      </c>
      <c r="C269" s="419" t="s">
        <v>489</v>
      </c>
      <c r="D269" s="389" t="s">
        <v>312</v>
      </c>
      <c r="E269" s="390">
        <v>14</v>
      </c>
      <c r="F269" s="391">
        <v>654552.06999999995</v>
      </c>
      <c r="G269" s="391">
        <f>E269*F269</f>
        <v>9163728.9799999986</v>
      </c>
      <c r="H269" s="392"/>
      <c r="I269" s="390">
        <v>14</v>
      </c>
      <c r="J269" s="293"/>
      <c r="K269" s="293">
        <f>I269*J269</f>
        <v>0</v>
      </c>
      <c r="L269" s="292"/>
      <c r="M269" s="293"/>
      <c r="N269" s="293"/>
    </row>
    <row r="270" spans="1:14" ht="98.25" outlineLevel="2">
      <c r="A270" s="387" t="s">
        <v>490</v>
      </c>
      <c r="B270" s="387" t="s">
        <v>491</v>
      </c>
      <c r="C270" s="419" t="s">
        <v>492</v>
      </c>
      <c r="D270" s="389" t="s">
        <v>312</v>
      </c>
      <c r="E270" s="390">
        <v>2</v>
      </c>
      <c r="F270" s="391">
        <v>8466018</v>
      </c>
      <c r="G270" s="391">
        <f>E270*F270</f>
        <v>16932036</v>
      </c>
      <c r="H270" s="392"/>
      <c r="I270" s="390">
        <v>2</v>
      </c>
      <c r="J270" s="293"/>
      <c r="K270" s="293">
        <f>I270*J270</f>
        <v>0</v>
      </c>
      <c r="L270" s="292"/>
      <c r="M270" s="293"/>
      <c r="N270" s="293"/>
    </row>
    <row r="271" spans="1:14" ht="98.25" outlineLevel="2">
      <c r="A271" s="387" t="s">
        <v>493</v>
      </c>
      <c r="B271" s="387" t="s">
        <v>494</v>
      </c>
      <c r="C271" s="410" t="s">
        <v>495</v>
      </c>
      <c r="D271" s="389" t="s">
        <v>312</v>
      </c>
      <c r="E271" s="390">
        <v>12</v>
      </c>
      <c r="F271" s="391">
        <v>9175910</v>
      </c>
      <c r="G271" s="391">
        <f>E271*F271</f>
        <v>110110920</v>
      </c>
      <c r="H271" s="392"/>
      <c r="I271" s="390">
        <v>12</v>
      </c>
      <c r="J271" s="293"/>
      <c r="K271" s="293">
        <f>I271*J271</f>
        <v>0</v>
      </c>
      <c r="L271" s="292"/>
      <c r="M271" s="293"/>
      <c r="N271" s="293"/>
    </row>
    <row r="272" spans="1:14" ht="98.25" outlineLevel="2">
      <c r="A272" s="387" t="s">
        <v>496</v>
      </c>
      <c r="B272" s="387" t="s">
        <v>497</v>
      </c>
      <c r="C272" s="410" t="s">
        <v>498</v>
      </c>
      <c r="D272" s="389" t="s">
        <v>312</v>
      </c>
      <c r="E272" s="390">
        <v>8</v>
      </c>
      <c r="F272" s="391">
        <v>4587466</v>
      </c>
      <c r="G272" s="391">
        <f>E272*F272</f>
        <v>36699728</v>
      </c>
      <c r="H272" s="392"/>
      <c r="I272" s="390">
        <v>8</v>
      </c>
      <c r="J272" s="293"/>
      <c r="K272" s="293">
        <f>I272*J272</f>
        <v>0</v>
      </c>
      <c r="L272" s="292"/>
      <c r="M272" s="293"/>
      <c r="N272" s="293"/>
    </row>
    <row r="273" spans="1:14" ht="15" outlineLevel="2">
      <c r="A273" s="358"/>
      <c r="B273" s="376"/>
      <c r="C273" s="377"/>
      <c r="D273" s="376"/>
      <c r="E273" s="376"/>
      <c r="F273" s="378"/>
      <c r="G273" s="378"/>
      <c r="H273" s="370"/>
      <c r="I273" s="376"/>
      <c r="J273" s="289"/>
      <c r="K273" s="289"/>
      <c r="L273" s="287"/>
      <c r="M273" s="289"/>
      <c r="N273" s="289"/>
    </row>
    <row r="274" spans="1:14" ht="15" outlineLevel="1">
      <c r="A274" s="383"/>
      <c r="B274" s="383"/>
      <c r="C274" s="385" t="s">
        <v>499</v>
      </c>
      <c r="D274" s="383"/>
      <c r="E274" s="383"/>
      <c r="F274" s="386"/>
      <c r="G274" s="386">
        <f>SUM(G269:G272)</f>
        <v>172906412.97999999</v>
      </c>
      <c r="H274" s="382"/>
      <c r="I274" s="383"/>
      <c r="J274" s="294"/>
      <c r="K274" s="294">
        <f>SUM(K269:K272)</f>
        <v>0</v>
      </c>
      <c r="L274" s="290"/>
      <c r="M274" s="294"/>
      <c r="N274" s="294"/>
    </row>
    <row r="275" spans="1:14" ht="15" outlineLevel="1">
      <c r="A275" s="358"/>
      <c r="B275" s="376"/>
      <c r="C275" s="377"/>
      <c r="D275" s="376"/>
      <c r="E275" s="376"/>
      <c r="F275" s="378"/>
      <c r="G275" s="378"/>
      <c r="H275" s="370"/>
      <c r="I275" s="376"/>
      <c r="J275" s="289"/>
      <c r="K275" s="289"/>
      <c r="L275" s="287"/>
      <c r="M275" s="289"/>
      <c r="N275" s="289"/>
    </row>
    <row r="276" spans="1:14" ht="15" outlineLevel="1">
      <c r="A276" s="383"/>
      <c r="B276" s="383" t="s">
        <v>500</v>
      </c>
      <c r="C276" s="385" t="s">
        <v>501</v>
      </c>
      <c r="D276" s="383"/>
      <c r="E276" s="383"/>
      <c r="F276" s="386"/>
      <c r="G276" s="386"/>
      <c r="H276" s="382"/>
      <c r="I276" s="383"/>
      <c r="J276" s="294"/>
      <c r="K276" s="294"/>
      <c r="L276" s="290"/>
      <c r="M276" s="294"/>
      <c r="N276" s="294"/>
    </row>
    <row r="277" spans="1:14" ht="70.5" outlineLevel="2">
      <c r="A277" s="387" t="s">
        <v>502</v>
      </c>
      <c r="B277" s="387" t="s">
        <v>503</v>
      </c>
      <c r="C277" s="410" t="s">
        <v>504</v>
      </c>
      <c r="D277" s="389" t="s">
        <v>312</v>
      </c>
      <c r="E277" s="390">
        <v>32</v>
      </c>
      <c r="F277" s="391">
        <v>509278.29</v>
      </c>
      <c r="G277" s="391">
        <f t="shared" ref="G277:G284" si="11">E277*F277</f>
        <v>16296905.279999999</v>
      </c>
      <c r="H277" s="392"/>
      <c r="I277" s="390">
        <v>32</v>
      </c>
      <c r="J277" s="293"/>
      <c r="K277" s="293">
        <f t="shared" ref="K277:K284" si="12">I277*J277</f>
        <v>0</v>
      </c>
      <c r="L277" s="292"/>
      <c r="M277" s="293"/>
      <c r="N277" s="293"/>
    </row>
    <row r="278" spans="1:14" ht="56.25" outlineLevel="2">
      <c r="A278" s="387" t="s">
        <v>505</v>
      </c>
      <c r="B278" s="387" t="s">
        <v>506</v>
      </c>
      <c r="C278" s="408" t="s">
        <v>507</v>
      </c>
      <c r="D278" s="389" t="s">
        <v>312</v>
      </c>
      <c r="E278" s="390">
        <v>53</v>
      </c>
      <c r="F278" s="391">
        <v>622464.55000000005</v>
      </c>
      <c r="G278" s="391">
        <f t="shared" si="11"/>
        <v>32990621.150000002</v>
      </c>
      <c r="H278" s="392"/>
      <c r="I278" s="390">
        <v>53</v>
      </c>
      <c r="J278" s="293"/>
      <c r="K278" s="293">
        <f t="shared" si="12"/>
        <v>0</v>
      </c>
      <c r="L278" s="292"/>
      <c r="M278" s="293"/>
      <c r="N278" s="293"/>
    </row>
    <row r="279" spans="1:14" ht="84.75" outlineLevel="2">
      <c r="A279" s="387" t="s">
        <v>508</v>
      </c>
      <c r="B279" s="387" t="s">
        <v>509</v>
      </c>
      <c r="C279" s="410" t="s">
        <v>510</v>
      </c>
      <c r="D279" s="389" t="s">
        <v>312</v>
      </c>
      <c r="E279" s="390">
        <v>57</v>
      </c>
      <c r="F279" s="391">
        <v>432663.55</v>
      </c>
      <c r="G279" s="391">
        <f t="shared" si="11"/>
        <v>24661822.349999998</v>
      </c>
      <c r="H279" s="392"/>
      <c r="I279" s="390">
        <v>57</v>
      </c>
      <c r="J279" s="293"/>
      <c r="K279" s="293">
        <f t="shared" si="12"/>
        <v>0</v>
      </c>
      <c r="L279" s="292"/>
      <c r="M279" s="293"/>
      <c r="N279" s="293"/>
    </row>
    <row r="280" spans="1:14" ht="98.25" outlineLevel="2">
      <c r="A280" s="387" t="s">
        <v>511</v>
      </c>
      <c r="B280" s="387" t="s">
        <v>512</v>
      </c>
      <c r="C280" s="410" t="s">
        <v>513</v>
      </c>
      <c r="D280" s="389" t="s">
        <v>312</v>
      </c>
      <c r="E280" s="390">
        <v>42</v>
      </c>
      <c r="F280" s="391">
        <v>1360511.55</v>
      </c>
      <c r="G280" s="391">
        <f t="shared" si="11"/>
        <v>57141485.100000001</v>
      </c>
      <c r="H280" s="392"/>
      <c r="I280" s="390">
        <v>42</v>
      </c>
      <c r="J280" s="293"/>
      <c r="K280" s="293">
        <f t="shared" si="12"/>
        <v>0</v>
      </c>
      <c r="L280" s="292"/>
      <c r="M280" s="293"/>
      <c r="N280" s="293"/>
    </row>
    <row r="281" spans="1:14" ht="84.75" outlineLevel="2">
      <c r="A281" s="387" t="s">
        <v>514</v>
      </c>
      <c r="B281" s="387" t="s">
        <v>515</v>
      </c>
      <c r="C281" s="408" t="s">
        <v>516</v>
      </c>
      <c r="D281" s="389" t="s">
        <v>312</v>
      </c>
      <c r="E281" s="390">
        <v>12</v>
      </c>
      <c r="F281" s="391">
        <v>248556.43</v>
      </c>
      <c r="G281" s="391">
        <f t="shared" si="11"/>
        <v>2982677.16</v>
      </c>
      <c r="H281" s="392"/>
      <c r="I281" s="390">
        <v>12</v>
      </c>
      <c r="J281" s="293"/>
      <c r="K281" s="293">
        <f t="shared" si="12"/>
        <v>0</v>
      </c>
      <c r="L281" s="292"/>
      <c r="M281" s="293"/>
      <c r="N281" s="293"/>
    </row>
    <row r="282" spans="1:14" ht="84.75" outlineLevel="2">
      <c r="A282" s="387" t="s">
        <v>517</v>
      </c>
      <c r="B282" s="387" t="s">
        <v>518</v>
      </c>
      <c r="C282" s="408" t="s">
        <v>519</v>
      </c>
      <c r="D282" s="389" t="s">
        <v>312</v>
      </c>
      <c r="E282" s="390">
        <v>12</v>
      </c>
      <c r="F282" s="391">
        <v>305264.43</v>
      </c>
      <c r="G282" s="391">
        <f t="shared" si="11"/>
        <v>3663173.16</v>
      </c>
      <c r="H282" s="392"/>
      <c r="I282" s="390">
        <v>12</v>
      </c>
      <c r="J282" s="293"/>
      <c r="K282" s="293">
        <f t="shared" si="12"/>
        <v>0</v>
      </c>
      <c r="L282" s="292"/>
      <c r="M282" s="293"/>
      <c r="N282" s="293"/>
    </row>
    <row r="283" spans="1:14" ht="42" outlineLevel="2">
      <c r="A283" s="387" t="s">
        <v>520</v>
      </c>
      <c r="B283" s="387" t="s">
        <v>521</v>
      </c>
      <c r="C283" s="419" t="s">
        <v>522</v>
      </c>
      <c r="D283" s="389" t="s">
        <v>312</v>
      </c>
      <c r="E283" s="390">
        <v>12</v>
      </c>
      <c r="F283" s="391">
        <v>837264.43</v>
      </c>
      <c r="G283" s="391">
        <f t="shared" si="11"/>
        <v>10047173.16</v>
      </c>
      <c r="H283" s="392"/>
      <c r="I283" s="390">
        <v>12</v>
      </c>
      <c r="J283" s="293"/>
      <c r="K283" s="293">
        <f t="shared" si="12"/>
        <v>0</v>
      </c>
      <c r="L283" s="292"/>
      <c r="M283" s="293"/>
      <c r="N283" s="293"/>
    </row>
    <row r="284" spans="1:14" ht="84.75" outlineLevel="2">
      <c r="A284" s="387" t="s">
        <v>523</v>
      </c>
      <c r="B284" s="387" t="s">
        <v>524</v>
      </c>
      <c r="C284" s="410" t="s">
        <v>525</v>
      </c>
      <c r="D284" s="389" t="s">
        <v>312</v>
      </c>
      <c r="E284" s="390">
        <v>32</v>
      </c>
      <c r="F284" s="391">
        <v>591149.55000000005</v>
      </c>
      <c r="G284" s="391">
        <f t="shared" si="11"/>
        <v>18916785.600000001</v>
      </c>
      <c r="H284" s="392"/>
      <c r="I284" s="390">
        <v>32</v>
      </c>
      <c r="J284" s="293"/>
      <c r="K284" s="293">
        <f t="shared" si="12"/>
        <v>0</v>
      </c>
      <c r="L284" s="292"/>
      <c r="M284" s="293"/>
      <c r="N284" s="293"/>
    </row>
    <row r="285" spans="1:14" ht="15" outlineLevel="2">
      <c r="A285" s="358"/>
      <c r="B285" s="376"/>
      <c r="C285" s="377"/>
      <c r="D285" s="376"/>
      <c r="E285" s="376"/>
      <c r="F285" s="378"/>
      <c r="G285" s="378"/>
      <c r="H285" s="370"/>
      <c r="I285" s="376"/>
      <c r="J285" s="289"/>
      <c r="K285" s="289"/>
      <c r="L285" s="287"/>
      <c r="M285" s="289"/>
      <c r="N285" s="289"/>
    </row>
    <row r="286" spans="1:14" ht="15" outlineLevel="1">
      <c r="A286" s="383"/>
      <c r="B286" s="383"/>
      <c r="C286" s="385" t="s">
        <v>526</v>
      </c>
      <c r="D286" s="383"/>
      <c r="E286" s="383"/>
      <c r="F286" s="386"/>
      <c r="G286" s="386">
        <f>SUM(G277:G284)</f>
        <v>166700642.95999998</v>
      </c>
      <c r="H286" s="382"/>
      <c r="I286" s="383"/>
      <c r="J286" s="294"/>
      <c r="K286" s="294">
        <f>SUM(K277:K284)</f>
        <v>0</v>
      </c>
      <c r="L286" s="290"/>
      <c r="M286" s="294"/>
      <c r="N286" s="294"/>
    </row>
    <row r="287" spans="1:14" ht="15" outlineLevel="1">
      <c r="A287" s="358"/>
      <c r="B287" s="376"/>
      <c r="C287" s="377"/>
      <c r="D287" s="376"/>
      <c r="E287" s="376"/>
      <c r="F287" s="378"/>
      <c r="G287" s="378"/>
      <c r="H287" s="370"/>
      <c r="I287" s="376"/>
      <c r="J287" s="289"/>
      <c r="K287" s="289"/>
      <c r="L287" s="287"/>
      <c r="M287" s="289"/>
      <c r="N287" s="289"/>
    </row>
    <row r="288" spans="1:14" ht="15" outlineLevel="1">
      <c r="A288" s="383"/>
      <c r="B288" s="383" t="s">
        <v>527</v>
      </c>
      <c r="C288" s="385" t="s">
        <v>528</v>
      </c>
      <c r="D288" s="383"/>
      <c r="E288" s="383"/>
      <c r="F288" s="386"/>
      <c r="G288" s="386"/>
      <c r="H288" s="382"/>
      <c r="I288" s="383"/>
      <c r="J288" s="294"/>
      <c r="K288" s="294"/>
      <c r="L288" s="290"/>
      <c r="M288" s="294"/>
      <c r="N288" s="294"/>
    </row>
    <row r="289" spans="1:14" ht="112.5" outlineLevel="2">
      <c r="A289" s="387" t="s">
        <v>529</v>
      </c>
      <c r="B289" s="387" t="s">
        <v>530</v>
      </c>
      <c r="C289" s="410" t="s">
        <v>531</v>
      </c>
      <c r="D289" s="389" t="s">
        <v>312</v>
      </c>
      <c r="E289" s="390">
        <v>14</v>
      </c>
      <c r="F289" s="391">
        <v>1297043.67</v>
      </c>
      <c r="G289" s="391">
        <f t="shared" ref="G289:G294" si="13">E289*F289</f>
        <v>18158611.379999999</v>
      </c>
      <c r="H289" s="392"/>
      <c r="I289" s="390">
        <v>14</v>
      </c>
      <c r="J289" s="293"/>
      <c r="K289" s="293">
        <f t="shared" ref="K289:K294" si="14">I289*J289</f>
        <v>0</v>
      </c>
      <c r="L289" s="292"/>
      <c r="M289" s="293"/>
      <c r="N289" s="293"/>
    </row>
    <row r="290" spans="1:14" ht="112.5" outlineLevel="2">
      <c r="A290" s="387" t="s">
        <v>532</v>
      </c>
      <c r="B290" s="387" t="s">
        <v>533</v>
      </c>
      <c r="C290" s="410" t="s">
        <v>534</v>
      </c>
      <c r="D290" s="389" t="s">
        <v>312</v>
      </c>
      <c r="E290" s="390">
        <v>64</v>
      </c>
      <c r="F290" s="391">
        <v>512122.67</v>
      </c>
      <c r="G290" s="391">
        <f t="shared" si="13"/>
        <v>32775850.879999999</v>
      </c>
      <c r="H290" s="392"/>
      <c r="I290" s="390">
        <v>64</v>
      </c>
      <c r="J290" s="293"/>
      <c r="K290" s="293">
        <f t="shared" si="14"/>
        <v>0</v>
      </c>
      <c r="L290" s="292"/>
      <c r="M290" s="293"/>
      <c r="N290" s="293"/>
    </row>
    <row r="291" spans="1:14" ht="42" outlineLevel="2">
      <c r="A291" s="387" t="s">
        <v>535</v>
      </c>
      <c r="B291" s="387" t="s">
        <v>536</v>
      </c>
      <c r="C291" s="408" t="s">
        <v>537</v>
      </c>
      <c r="D291" s="389" t="s">
        <v>312</v>
      </c>
      <c r="E291" s="390">
        <v>54</v>
      </c>
      <c r="F291" s="391">
        <v>74845.73</v>
      </c>
      <c r="G291" s="391">
        <f t="shared" si="13"/>
        <v>4041669.42</v>
      </c>
      <c r="H291" s="392"/>
      <c r="I291" s="390">
        <v>54</v>
      </c>
      <c r="J291" s="293"/>
      <c r="K291" s="293">
        <f t="shared" si="14"/>
        <v>0</v>
      </c>
      <c r="L291" s="292"/>
      <c r="M291" s="293"/>
      <c r="N291" s="293"/>
    </row>
    <row r="292" spans="1:14" ht="70.5" outlineLevel="2">
      <c r="A292" s="387" t="s">
        <v>538</v>
      </c>
      <c r="B292" s="387" t="s">
        <v>539</v>
      </c>
      <c r="C292" s="388" t="s">
        <v>540</v>
      </c>
      <c r="D292" s="389" t="s">
        <v>312</v>
      </c>
      <c r="E292" s="390">
        <v>3</v>
      </c>
      <c r="F292" s="391">
        <v>750133.37</v>
      </c>
      <c r="G292" s="391">
        <f t="shared" si="13"/>
        <v>2250400.11</v>
      </c>
      <c r="H292" s="392"/>
      <c r="I292" s="390">
        <v>3</v>
      </c>
      <c r="J292" s="293"/>
      <c r="K292" s="293">
        <f t="shared" si="14"/>
        <v>0</v>
      </c>
      <c r="L292" s="292"/>
      <c r="M292" s="293"/>
      <c r="N292" s="293"/>
    </row>
    <row r="293" spans="1:14" ht="56.25" outlineLevel="2">
      <c r="A293" s="387" t="s">
        <v>541</v>
      </c>
      <c r="B293" s="387" t="s">
        <v>542</v>
      </c>
      <c r="C293" s="410" t="s">
        <v>543</v>
      </c>
      <c r="D293" s="389" t="s">
        <v>312</v>
      </c>
      <c r="E293" s="390">
        <v>8</v>
      </c>
      <c r="F293" s="391">
        <v>436357.17</v>
      </c>
      <c r="G293" s="391">
        <f t="shared" si="13"/>
        <v>3490857.36</v>
      </c>
      <c r="H293" s="392"/>
      <c r="I293" s="390">
        <v>8</v>
      </c>
      <c r="J293" s="293"/>
      <c r="K293" s="293">
        <f t="shared" si="14"/>
        <v>0</v>
      </c>
      <c r="L293" s="292"/>
      <c r="M293" s="293"/>
      <c r="N293" s="293"/>
    </row>
    <row r="294" spans="1:14" ht="56.25" outlineLevel="2">
      <c r="A294" s="387" t="s">
        <v>544</v>
      </c>
      <c r="B294" s="387" t="s">
        <v>545</v>
      </c>
      <c r="C294" s="410" t="s">
        <v>546</v>
      </c>
      <c r="D294" s="389" t="s">
        <v>312</v>
      </c>
      <c r="E294" s="390">
        <v>1</v>
      </c>
      <c r="F294" s="391">
        <v>483856.17</v>
      </c>
      <c r="G294" s="391">
        <f t="shared" si="13"/>
        <v>483856.17</v>
      </c>
      <c r="H294" s="392"/>
      <c r="I294" s="390">
        <v>1</v>
      </c>
      <c r="J294" s="293"/>
      <c r="K294" s="293">
        <f t="shared" si="14"/>
        <v>0</v>
      </c>
      <c r="L294" s="292"/>
      <c r="M294" s="293"/>
      <c r="N294" s="293"/>
    </row>
    <row r="295" spans="1:14" ht="15" outlineLevel="2">
      <c r="A295" s="358"/>
      <c r="B295" s="376"/>
      <c r="C295" s="377"/>
      <c r="D295" s="376"/>
      <c r="E295" s="376"/>
      <c r="F295" s="378"/>
      <c r="G295" s="378"/>
      <c r="H295" s="370"/>
      <c r="I295" s="376"/>
      <c r="J295" s="289"/>
      <c r="K295" s="289"/>
      <c r="L295" s="287"/>
      <c r="M295" s="289"/>
      <c r="N295" s="289"/>
    </row>
    <row r="296" spans="1:14" ht="15" outlineLevel="1">
      <c r="A296" s="383"/>
      <c r="B296" s="383"/>
      <c r="C296" s="385" t="s">
        <v>547</v>
      </c>
      <c r="D296" s="383"/>
      <c r="E296" s="383"/>
      <c r="F296" s="386"/>
      <c r="G296" s="386">
        <f>SUM(G289:G294)</f>
        <v>61201245.32</v>
      </c>
      <c r="H296" s="382"/>
      <c r="I296" s="383"/>
      <c r="J296" s="294"/>
      <c r="K296" s="294">
        <f>SUM(K289:K294)</f>
        <v>0</v>
      </c>
      <c r="L296" s="290"/>
      <c r="M296" s="294"/>
      <c r="N296" s="294"/>
    </row>
    <row r="297" spans="1:14" ht="15" outlineLevel="1">
      <c r="A297" s="358"/>
      <c r="B297" s="376"/>
      <c r="C297" s="377"/>
      <c r="D297" s="376"/>
      <c r="E297" s="376"/>
      <c r="F297" s="378"/>
      <c r="G297" s="378"/>
      <c r="H297" s="370"/>
      <c r="I297" s="376"/>
      <c r="J297" s="289"/>
      <c r="K297" s="289"/>
      <c r="L297" s="287"/>
      <c r="M297" s="289"/>
      <c r="N297" s="289"/>
    </row>
    <row r="298" spans="1:14" ht="15" outlineLevel="1">
      <c r="A298" s="383"/>
      <c r="B298" s="383" t="s">
        <v>548</v>
      </c>
      <c r="C298" s="385" t="s">
        <v>549</v>
      </c>
      <c r="D298" s="383"/>
      <c r="E298" s="383"/>
      <c r="F298" s="386"/>
      <c r="G298" s="386"/>
      <c r="H298" s="382"/>
      <c r="I298" s="383"/>
      <c r="J298" s="294"/>
      <c r="K298" s="294"/>
      <c r="L298" s="290"/>
      <c r="M298" s="294"/>
      <c r="N298" s="294"/>
    </row>
    <row r="299" spans="1:14" ht="70.5" outlineLevel="2">
      <c r="A299" s="387" t="s">
        <v>550</v>
      </c>
      <c r="B299" s="387" t="s">
        <v>551</v>
      </c>
      <c r="C299" s="410" t="s">
        <v>552</v>
      </c>
      <c r="D299" s="389" t="s">
        <v>312</v>
      </c>
      <c r="E299" s="390">
        <v>2</v>
      </c>
      <c r="F299" s="391">
        <v>460000</v>
      </c>
      <c r="G299" s="391">
        <f t="shared" ref="G299:G305" si="15">E299*F299</f>
        <v>920000</v>
      </c>
      <c r="H299" s="392"/>
      <c r="I299" s="390">
        <v>2</v>
      </c>
      <c r="J299" s="293"/>
      <c r="K299" s="293">
        <f t="shared" ref="K299:K305" si="16">I299*J299</f>
        <v>0</v>
      </c>
      <c r="L299" s="292"/>
      <c r="M299" s="293"/>
      <c r="N299" s="293"/>
    </row>
    <row r="300" spans="1:14" ht="70.5" outlineLevel="2">
      <c r="A300" s="387" t="s">
        <v>553</v>
      </c>
      <c r="B300" s="387" t="s">
        <v>554</v>
      </c>
      <c r="C300" s="408" t="s">
        <v>555</v>
      </c>
      <c r="D300" s="389" t="s">
        <v>312</v>
      </c>
      <c r="E300" s="390">
        <v>1</v>
      </c>
      <c r="F300" s="391">
        <v>448000</v>
      </c>
      <c r="G300" s="391">
        <f t="shared" si="15"/>
        <v>448000</v>
      </c>
      <c r="H300" s="392"/>
      <c r="I300" s="390">
        <v>1</v>
      </c>
      <c r="J300" s="293"/>
      <c r="K300" s="293">
        <f t="shared" si="16"/>
        <v>0</v>
      </c>
      <c r="L300" s="292"/>
      <c r="M300" s="293"/>
      <c r="N300" s="293"/>
    </row>
    <row r="301" spans="1:14" ht="70.5" outlineLevel="2">
      <c r="A301" s="387" t="s">
        <v>556</v>
      </c>
      <c r="B301" s="387" t="s">
        <v>557</v>
      </c>
      <c r="C301" s="408" t="s">
        <v>558</v>
      </c>
      <c r="D301" s="389" t="s">
        <v>312</v>
      </c>
      <c r="E301" s="390">
        <v>4</v>
      </c>
      <c r="F301" s="391">
        <v>310000</v>
      </c>
      <c r="G301" s="391">
        <f t="shared" si="15"/>
        <v>1240000</v>
      </c>
      <c r="H301" s="392"/>
      <c r="I301" s="390">
        <v>4</v>
      </c>
      <c r="J301" s="293"/>
      <c r="K301" s="293">
        <f t="shared" si="16"/>
        <v>0</v>
      </c>
      <c r="L301" s="292"/>
      <c r="M301" s="293"/>
      <c r="N301" s="293"/>
    </row>
    <row r="302" spans="1:14" ht="70.5" outlineLevel="2">
      <c r="A302" s="387" t="s">
        <v>559</v>
      </c>
      <c r="B302" s="387" t="s">
        <v>560</v>
      </c>
      <c r="C302" s="408" t="s">
        <v>561</v>
      </c>
      <c r="D302" s="389" t="s">
        <v>312</v>
      </c>
      <c r="E302" s="390">
        <v>7</v>
      </c>
      <c r="F302" s="391">
        <v>459000</v>
      </c>
      <c r="G302" s="391">
        <f t="shared" si="15"/>
        <v>3213000</v>
      </c>
      <c r="H302" s="392"/>
      <c r="I302" s="390">
        <v>7</v>
      </c>
      <c r="J302" s="293"/>
      <c r="K302" s="293">
        <f t="shared" si="16"/>
        <v>0</v>
      </c>
      <c r="L302" s="292"/>
      <c r="M302" s="293"/>
      <c r="N302" s="293"/>
    </row>
    <row r="303" spans="1:14" ht="70.5" outlineLevel="2">
      <c r="A303" s="387" t="s">
        <v>562</v>
      </c>
      <c r="B303" s="387" t="s">
        <v>563</v>
      </c>
      <c r="C303" s="408" t="s">
        <v>564</v>
      </c>
      <c r="D303" s="389" t="s">
        <v>312</v>
      </c>
      <c r="E303" s="390">
        <v>6</v>
      </c>
      <c r="F303" s="391">
        <v>658000</v>
      </c>
      <c r="G303" s="391">
        <f t="shared" si="15"/>
        <v>3948000</v>
      </c>
      <c r="H303" s="392"/>
      <c r="I303" s="390">
        <v>6</v>
      </c>
      <c r="J303" s="293"/>
      <c r="K303" s="293">
        <f t="shared" si="16"/>
        <v>0</v>
      </c>
      <c r="L303" s="292"/>
      <c r="M303" s="293"/>
      <c r="N303" s="293"/>
    </row>
    <row r="304" spans="1:14" ht="70.5" outlineLevel="2">
      <c r="A304" s="387" t="s">
        <v>565</v>
      </c>
      <c r="B304" s="387" t="s">
        <v>566</v>
      </c>
      <c r="C304" s="408" t="s">
        <v>567</v>
      </c>
      <c r="D304" s="389" t="s">
        <v>312</v>
      </c>
      <c r="E304" s="390">
        <v>4</v>
      </c>
      <c r="F304" s="391">
        <v>530000</v>
      </c>
      <c r="G304" s="391">
        <f t="shared" si="15"/>
        <v>2120000</v>
      </c>
      <c r="H304" s="392"/>
      <c r="I304" s="390">
        <v>4</v>
      </c>
      <c r="J304" s="293"/>
      <c r="K304" s="293">
        <f t="shared" si="16"/>
        <v>0</v>
      </c>
      <c r="L304" s="292"/>
      <c r="M304" s="293"/>
      <c r="N304" s="293"/>
    </row>
    <row r="305" spans="1:14" ht="56.25" outlineLevel="2">
      <c r="A305" s="387" t="s">
        <v>568</v>
      </c>
      <c r="B305" s="387" t="s">
        <v>569</v>
      </c>
      <c r="C305" s="408" t="s">
        <v>570</v>
      </c>
      <c r="D305" s="389" t="s">
        <v>312</v>
      </c>
      <c r="E305" s="390">
        <v>13</v>
      </c>
      <c r="F305" s="391">
        <v>289999.43</v>
      </c>
      <c r="G305" s="391">
        <f t="shared" si="15"/>
        <v>3769992.59</v>
      </c>
      <c r="H305" s="392"/>
      <c r="I305" s="390">
        <v>13</v>
      </c>
      <c r="J305" s="293"/>
      <c r="K305" s="293">
        <f t="shared" si="16"/>
        <v>0</v>
      </c>
      <c r="L305" s="292"/>
      <c r="M305" s="293"/>
      <c r="N305" s="293"/>
    </row>
    <row r="306" spans="1:14" ht="15" outlineLevel="2">
      <c r="A306" s="358"/>
      <c r="B306" s="376"/>
      <c r="C306" s="377"/>
      <c r="D306" s="376"/>
      <c r="E306" s="376"/>
      <c r="F306" s="378"/>
      <c r="G306" s="378"/>
      <c r="H306" s="370"/>
      <c r="I306" s="376"/>
      <c r="J306" s="289"/>
      <c r="K306" s="289"/>
      <c r="L306" s="287"/>
      <c r="M306" s="289"/>
      <c r="N306" s="289"/>
    </row>
    <row r="307" spans="1:14" ht="15" outlineLevel="1">
      <c r="A307" s="383"/>
      <c r="B307" s="383"/>
      <c r="C307" s="385" t="s">
        <v>571</v>
      </c>
      <c r="D307" s="383"/>
      <c r="E307" s="383"/>
      <c r="F307" s="386"/>
      <c r="G307" s="386">
        <f>SUM(G299:G305)</f>
        <v>15658992.59</v>
      </c>
      <c r="H307" s="382"/>
      <c r="I307" s="383"/>
      <c r="J307" s="294"/>
      <c r="K307" s="294">
        <f>SUM(K299:K305)</f>
        <v>0</v>
      </c>
      <c r="L307" s="290"/>
      <c r="M307" s="294"/>
      <c r="N307" s="294"/>
    </row>
    <row r="308" spans="1:14" ht="15" outlineLevel="1">
      <c r="A308" s="358"/>
      <c r="B308" s="376"/>
      <c r="C308" s="377"/>
      <c r="D308" s="376"/>
      <c r="E308" s="376"/>
      <c r="F308" s="378"/>
      <c r="G308" s="378"/>
      <c r="H308" s="370"/>
      <c r="I308" s="376"/>
      <c r="J308" s="289"/>
      <c r="K308" s="289"/>
      <c r="L308" s="287"/>
      <c r="M308" s="289"/>
      <c r="N308" s="289"/>
    </row>
    <row r="309" spans="1:14" ht="15" outlineLevel="1">
      <c r="A309" s="383"/>
      <c r="B309" s="383" t="s">
        <v>572</v>
      </c>
      <c r="C309" s="385" t="s">
        <v>573</v>
      </c>
      <c r="D309" s="383"/>
      <c r="E309" s="383"/>
      <c r="F309" s="386"/>
      <c r="G309" s="386"/>
      <c r="H309" s="382"/>
      <c r="I309" s="383"/>
      <c r="J309" s="294"/>
      <c r="K309" s="294"/>
      <c r="L309" s="290"/>
      <c r="M309" s="294"/>
      <c r="N309" s="294"/>
    </row>
    <row r="310" spans="1:14" ht="70.5" outlineLevel="2">
      <c r="A310" s="387" t="s">
        <v>574</v>
      </c>
      <c r="B310" s="387" t="s">
        <v>575</v>
      </c>
      <c r="C310" s="410" t="s">
        <v>576</v>
      </c>
      <c r="D310" s="389" t="s">
        <v>312</v>
      </c>
      <c r="E310" s="390">
        <v>6</v>
      </c>
      <c r="F310" s="391">
        <v>424845.22</v>
      </c>
      <c r="G310" s="391">
        <f>E310*F310</f>
        <v>2549071.3199999998</v>
      </c>
      <c r="H310" s="392"/>
      <c r="I310" s="390">
        <v>6</v>
      </c>
      <c r="J310" s="293"/>
      <c r="K310" s="293">
        <f>I310*J310</f>
        <v>0</v>
      </c>
      <c r="L310" s="292"/>
      <c r="M310" s="293"/>
      <c r="N310" s="293"/>
    </row>
    <row r="311" spans="1:14" ht="42" outlineLevel="2">
      <c r="A311" s="387" t="s">
        <v>577</v>
      </c>
      <c r="B311" s="387" t="s">
        <v>578</v>
      </c>
      <c r="C311" s="408" t="s">
        <v>579</v>
      </c>
      <c r="D311" s="389" t="s">
        <v>312</v>
      </c>
      <c r="E311" s="390">
        <v>1</v>
      </c>
      <c r="F311" s="391">
        <v>4700000</v>
      </c>
      <c r="G311" s="391">
        <f>E311*F311</f>
        <v>4700000</v>
      </c>
      <c r="H311" s="392"/>
      <c r="I311" s="390">
        <v>1</v>
      </c>
      <c r="J311" s="293"/>
      <c r="K311" s="293">
        <f>I311*J311</f>
        <v>0</v>
      </c>
      <c r="L311" s="292"/>
      <c r="M311" s="293"/>
      <c r="N311" s="293"/>
    </row>
    <row r="312" spans="1:14" ht="154.5" outlineLevel="2">
      <c r="A312" s="387" t="s">
        <v>580</v>
      </c>
      <c r="B312" s="387" t="s">
        <v>581</v>
      </c>
      <c r="C312" s="377" t="s">
        <v>582</v>
      </c>
      <c r="D312" s="389" t="s">
        <v>312</v>
      </c>
      <c r="E312" s="390">
        <v>1</v>
      </c>
      <c r="F312" s="391">
        <v>2141881</v>
      </c>
      <c r="G312" s="391">
        <f>E312*F312</f>
        <v>2141881</v>
      </c>
      <c r="H312" s="392"/>
      <c r="I312" s="390">
        <v>1</v>
      </c>
      <c r="J312" s="293"/>
      <c r="K312" s="293">
        <f>I312*J312</f>
        <v>0</v>
      </c>
      <c r="L312" s="292"/>
      <c r="M312" s="293"/>
      <c r="N312" s="293"/>
    </row>
    <row r="313" spans="1:14" ht="42" outlineLevel="2">
      <c r="A313" s="387" t="s">
        <v>583</v>
      </c>
      <c r="B313" s="387" t="s">
        <v>584</v>
      </c>
      <c r="C313" s="408" t="s">
        <v>585</v>
      </c>
      <c r="D313" s="389" t="s">
        <v>312</v>
      </c>
      <c r="E313" s="390">
        <v>0</v>
      </c>
      <c r="F313" s="391">
        <v>787100</v>
      </c>
      <c r="G313" s="391">
        <f>E313*F313</f>
        <v>0</v>
      </c>
      <c r="H313" s="392"/>
      <c r="I313" s="390">
        <v>0</v>
      </c>
      <c r="J313" s="293"/>
      <c r="K313" s="293">
        <f>I313*J313</f>
        <v>0</v>
      </c>
      <c r="L313" s="292"/>
      <c r="M313" s="293"/>
      <c r="N313" s="293"/>
    </row>
    <row r="314" spans="1:14" ht="15" outlineLevel="2">
      <c r="A314" s="358"/>
      <c r="B314" s="376"/>
      <c r="C314" s="377"/>
      <c r="D314" s="376"/>
      <c r="E314" s="376"/>
      <c r="F314" s="378"/>
      <c r="G314" s="378"/>
      <c r="H314" s="370"/>
      <c r="I314" s="376"/>
      <c r="J314" s="289"/>
      <c r="K314" s="289"/>
      <c r="L314" s="287"/>
      <c r="M314" s="289"/>
      <c r="N314" s="289"/>
    </row>
    <row r="315" spans="1:14" ht="15" outlineLevel="1">
      <c r="A315" s="383"/>
      <c r="B315" s="383"/>
      <c r="C315" s="385" t="s">
        <v>586</v>
      </c>
      <c r="D315" s="383"/>
      <c r="E315" s="383"/>
      <c r="F315" s="386"/>
      <c r="G315" s="386">
        <f>SUM(G310:G313)</f>
        <v>9390952.3200000003</v>
      </c>
      <c r="H315" s="382"/>
      <c r="I315" s="383"/>
      <c r="J315" s="294"/>
      <c r="K315" s="294">
        <f>SUM(K310:K313)</f>
        <v>0</v>
      </c>
      <c r="L315" s="290"/>
      <c r="M315" s="294"/>
      <c r="N315" s="294"/>
    </row>
    <row r="316" spans="1:14" ht="15" outlineLevel="1">
      <c r="A316" s="358"/>
      <c r="B316" s="376"/>
      <c r="C316" s="377"/>
      <c r="D316" s="376"/>
      <c r="E316" s="376"/>
      <c r="F316" s="378"/>
      <c r="G316" s="378"/>
      <c r="H316" s="370"/>
      <c r="I316" s="376"/>
      <c r="J316" s="289"/>
      <c r="K316" s="289"/>
      <c r="L316" s="287"/>
      <c r="M316" s="289"/>
      <c r="N316" s="289"/>
    </row>
    <row r="317" spans="1:14" ht="15" outlineLevel="1">
      <c r="A317" s="383"/>
      <c r="B317" s="383" t="s">
        <v>587</v>
      </c>
      <c r="C317" s="385" t="s">
        <v>588</v>
      </c>
      <c r="D317" s="383"/>
      <c r="E317" s="383"/>
      <c r="F317" s="386"/>
      <c r="G317" s="386"/>
      <c r="H317" s="382"/>
      <c r="I317" s="383"/>
      <c r="J317" s="294"/>
      <c r="K317" s="294"/>
      <c r="L317" s="290"/>
      <c r="M317" s="294"/>
      <c r="N317" s="294"/>
    </row>
    <row r="318" spans="1:14" ht="126.75" outlineLevel="2">
      <c r="A318" s="387" t="s">
        <v>589</v>
      </c>
      <c r="B318" s="387" t="s">
        <v>590</v>
      </c>
      <c r="C318" s="410" t="s">
        <v>591</v>
      </c>
      <c r="D318" s="389" t="s">
        <v>312</v>
      </c>
      <c r="E318" s="390">
        <v>2</v>
      </c>
      <c r="F318" s="391">
        <v>10787640.800000001</v>
      </c>
      <c r="G318" s="391">
        <f t="shared" ref="G318:G328" si="17">E318*F318</f>
        <v>21575281.600000001</v>
      </c>
      <c r="H318" s="392"/>
      <c r="I318" s="390">
        <v>2</v>
      </c>
      <c r="J318" s="293"/>
      <c r="K318" s="293">
        <f t="shared" ref="K318:K328" si="18">I318*J318</f>
        <v>0</v>
      </c>
      <c r="L318" s="292"/>
      <c r="M318" s="293"/>
      <c r="N318" s="293"/>
    </row>
    <row r="319" spans="1:14" ht="98.25" outlineLevel="2">
      <c r="A319" s="387" t="s">
        <v>592</v>
      </c>
      <c r="B319" s="387" t="s">
        <v>593</v>
      </c>
      <c r="C319" s="419" t="s">
        <v>594</v>
      </c>
      <c r="D319" s="389" t="s">
        <v>312</v>
      </c>
      <c r="E319" s="390">
        <v>1</v>
      </c>
      <c r="F319" s="391">
        <v>14628968</v>
      </c>
      <c r="G319" s="391">
        <f t="shared" si="17"/>
        <v>14628968</v>
      </c>
      <c r="H319" s="392"/>
      <c r="I319" s="390">
        <v>1</v>
      </c>
      <c r="J319" s="293"/>
      <c r="K319" s="293">
        <f t="shared" si="18"/>
        <v>0</v>
      </c>
      <c r="L319" s="292"/>
      <c r="M319" s="293"/>
      <c r="N319" s="293"/>
    </row>
    <row r="320" spans="1:14" ht="112.5" outlineLevel="2">
      <c r="A320" s="387" t="s">
        <v>595</v>
      </c>
      <c r="B320" s="387" t="s">
        <v>596</v>
      </c>
      <c r="C320" s="408" t="s">
        <v>597</v>
      </c>
      <c r="D320" s="389" t="s">
        <v>312</v>
      </c>
      <c r="E320" s="390">
        <v>0</v>
      </c>
      <c r="F320" s="391">
        <v>10787640.800000001</v>
      </c>
      <c r="G320" s="391">
        <f t="shared" si="17"/>
        <v>0</v>
      </c>
      <c r="H320" s="392"/>
      <c r="I320" s="390">
        <v>0</v>
      </c>
      <c r="J320" s="293"/>
      <c r="K320" s="293">
        <f t="shared" si="18"/>
        <v>0</v>
      </c>
      <c r="L320" s="292"/>
      <c r="M320" s="293"/>
      <c r="N320" s="293"/>
    </row>
    <row r="321" spans="1:14" ht="84.75" outlineLevel="2">
      <c r="A321" s="387" t="s">
        <v>598</v>
      </c>
      <c r="B321" s="387" t="s">
        <v>599</v>
      </c>
      <c r="C321" s="419" t="s">
        <v>600</v>
      </c>
      <c r="D321" s="389" t="s">
        <v>312</v>
      </c>
      <c r="E321" s="390">
        <v>1</v>
      </c>
      <c r="F321" s="391">
        <v>3312113.6</v>
      </c>
      <c r="G321" s="391">
        <f t="shared" si="17"/>
        <v>3312113.6</v>
      </c>
      <c r="H321" s="392"/>
      <c r="I321" s="390">
        <v>1</v>
      </c>
      <c r="J321" s="293"/>
      <c r="K321" s="293">
        <f t="shared" si="18"/>
        <v>0</v>
      </c>
      <c r="L321" s="292"/>
      <c r="M321" s="293"/>
      <c r="N321" s="293"/>
    </row>
    <row r="322" spans="1:14" ht="112.5" outlineLevel="2">
      <c r="A322" s="387" t="s">
        <v>601</v>
      </c>
      <c r="B322" s="387" t="s">
        <v>602</v>
      </c>
      <c r="C322" s="419" t="s">
        <v>603</v>
      </c>
      <c r="D322" s="389" t="s">
        <v>312</v>
      </c>
      <c r="E322" s="390">
        <v>0</v>
      </c>
      <c r="F322" s="391">
        <v>14222554.4</v>
      </c>
      <c r="G322" s="391">
        <f t="shared" si="17"/>
        <v>0</v>
      </c>
      <c r="H322" s="392"/>
      <c r="I322" s="390">
        <v>0</v>
      </c>
      <c r="J322" s="293"/>
      <c r="K322" s="293">
        <f t="shared" si="18"/>
        <v>0</v>
      </c>
      <c r="L322" s="292"/>
      <c r="M322" s="293"/>
      <c r="N322" s="293"/>
    </row>
    <row r="323" spans="1:14" ht="84.75" outlineLevel="2">
      <c r="A323" s="387" t="s">
        <v>604</v>
      </c>
      <c r="B323" s="387" t="s">
        <v>605</v>
      </c>
      <c r="C323" s="419" t="s">
        <v>606</v>
      </c>
      <c r="D323" s="389" t="s">
        <v>312</v>
      </c>
      <c r="E323" s="390">
        <v>1</v>
      </c>
      <c r="F323" s="391">
        <v>4726720.4000000004</v>
      </c>
      <c r="G323" s="391">
        <f t="shared" si="17"/>
        <v>4726720.4000000004</v>
      </c>
      <c r="H323" s="392"/>
      <c r="I323" s="390">
        <v>1</v>
      </c>
      <c r="J323" s="293"/>
      <c r="K323" s="293">
        <f t="shared" si="18"/>
        <v>0</v>
      </c>
      <c r="L323" s="292"/>
      <c r="M323" s="293"/>
      <c r="N323" s="293"/>
    </row>
    <row r="324" spans="1:14" ht="84.75" outlineLevel="2">
      <c r="A324" s="387" t="s">
        <v>607</v>
      </c>
      <c r="B324" s="387" t="s">
        <v>608</v>
      </c>
      <c r="C324" s="419" t="s">
        <v>609</v>
      </c>
      <c r="D324" s="389" t="s">
        <v>312</v>
      </c>
      <c r="E324" s="390">
        <v>1</v>
      </c>
      <c r="F324" s="391">
        <v>1897506.8</v>
      </c>
      <c r="G324" s="391">
        <f t="shared" si="17"/>
        <v>1897506.8</v>
      </c>
      <c r="H324" s="392"/>
      <c r="I324" s="390">
        <v>1</v>
      </c>
      <c r="J324" s="293"/>
      <c r="K324" s="293">
        <f t="shared" si="18"/>
        <v>0</v>
      </c>
      <c r="L324" s="292"/>
      <c r="M324" s="293"/>
      <c r="N324" s="293"/>
    </row>
    <row r="325" spans="1:14" ht="84.75" outlineLevel="2">
      <c r="A325" s="387" t="s">
        <v>610</v>
      </c>
      <c r="B325" s="387" t="s">
        <v>611</v>
      </c>
      <c r="C325" s="410" t="s">
        <v>612</v>
      </c>
      <c r="D325" s="389" t="s">
        <v>312</v>
      </c>
      <c r="E325" s="390">
        <v>1</v>
      </c>
      <c r="F325" s="391">
        <v>7817386.7999999998</v>
      </c>
      <c r="G325" s="391">
        <f t="shared" si="17"/>
        <v>7817386.7999999998</v>
      </c>
      <c r="H325" s="392"/>
      <c r="I325" s="390">
        <v>1</v>
      </c>
      <c r="J325" s="293"/>
      <c r="K325" s="293">
        <f t="shared" si="18"/>
        <v>0</v>
      </c>
      <c r="L325" s="292"/>
      <c r="M325" s="293"/>
      <c r="N325" s="293"/>
    </row>
    <row r="326" spans="1:14" ht="112.5" outlineLevel="2">
      <c r="A326" s="387" t="s">
        <v>613</v>
      </c>
      <c r="B326" s="387" t="s">
        <v>614</v>
      </c>
      <c r="C326" s="410" t="s">
        <v>615</v>
      </c>
      <c r="D326" s="389" t="s">
        <v>312</v>
      </c>
      <c r="E326" s="390">
        <v>2</v>
      </c>
      <c r="F326" s="391">
        <v>10304740.800000001</v>
      </c>
      <c r="G326" s="391">
        <f t="shared" si="17"/>
        <v>20609481.600000001</v>
      </c>
      <c r="H326" s="392"/>
      <c r="I326" s="390">
        <v>2</v>
      </c>
      <c r="J326" s="293"/>
      <c r="K326" s="293">
        <f t="shared" si="18"/>
        <v>0</v>
      </c>
      <c r="L326" s="292"/>
      <c r="M326" s="293"/>
      <c r="N326" s="293"/>
    </row>
    <row r="327" spans="1:14" ht="70.5" outlineLevel="2">
      <c r="A327" s="387" t="s">
        <v>616</v>
      </c>
      <c r="B327" s="387" t="s">
        <v>617</v>
      </c>
      <c r="C327" s="419" t="s">
        <v>618</v>
      </c>
      <c r="D327" s="389" t="s">
        <v>312</v>
      </c>
      <c r="E327" s="390">
        <v>1</v>
      </c>
      <c r="F327" s="391">
        <v>14471563.039999999</v>
      </c>
      <c r="G327" s="391">
        <f t="shared" si="17"/>
        <v>14471563.039999999</v>
      </c>
      <c r="H327" s="392"/>
      <c r="I327" s="390">
        <v>1</v>
      </c>
      <c r="J327" s="293"/>
      <c r="K327" s="293">
        <f t="shared" si="18"/>
        <v>0</v>
      </c>
      <c r="L327" s="292"/>
      <c r="M327" s="293"/>
      <c r="N327" s="293"/>
    </row>
    <row r="328" spans="1:14" ht="84.75" outlineLevel="2">
      <c r="A328" s="387" t="s">
        <v>619</v>
      </c>
      <c r="B328" s="387" t="s">
        <v>620</v>
      </c>
      <c r="C328" s="408" t="s">
        <v>621</v>
      </c>
      <c r="D328" s="389" t="s">
        <v>312</v>
      </c>
      <c r="E328" s="390">
        <v>1</v>
      </c>
      <c r="F328" s="391">
        <v>26000043.109999999</v>
      </c>
      <c r="G328" s="391">
        <f t="shared" si="17"/>
        <v>26000043.109999999</v>
      </c>
      <c r="H328" s="392"/>
      <c r="I328" s="390">
        <v>1</v>
      </c>
      <c r="J328" s="293"/>
      <c r="K328" s="293">
        <f t="shared" si="18"/>
        <v>0</v>
      </c>
      <c r="L328" s="292"/>
      <c r="M328" s="293"/>
      <c r="N328" s="293"/>
    </row>
    <row r="329" spans="1:14" ht="15" outlineLevel="2">
      <c r="A329" s="358"/>
      <c r="B329" s="376"/>
      <c r="C329" s="377"/>
      <c r="D329" s="376"/>
      <c r="E329" s="376"/>
      <c r="F329" s="378"/>
      <c r="G329" s="378"/>
      <c r="H329" s="370"/>
      <c r="I329" s="376"/>
      <c r="J329" s="289"/>
      <c r="K329" s="289"/>
      <c r="L329" s="287"/>
      <c r="M329" s="289"/>
      <c r="N329" s="289"/>
    </row>
    <row r="330" spans="1:14" ht="15" outlineLevel="1">
      <c r="A330" s="383"/>
      <c r="B330" s="383"/>
      <c r="C330" s="385" t="s">
        <v>622</v>
      </c>
      <c r="D330" s="383"/>
      <c r="E330" s="383"/>
      <c r="F330" s="386"/>
      <c r="G330" s="386">
        <f>SUM(G318:G328)</f>
        <v>115039064.95</v>
      </c>
      <c r="H330" s="382"/>
      <c r="I330" s="383"/>
      <c r="J330" s="294"/>
      <c r="K330" s="294">
        <f>SUM(K318:K328)</f>
        <v>0</v>
      </c>
      <c r="L330" s="290"/>
      <c r="M330" s="294"/>
      <c r="N330" s="294"/>
    </row>
    <row r="331" spans="1:14" ht="15" outlineLevel="1">
      <c r="A331" s="358"/>
      <c r="B331" s="376"/>
      <c r="C331" s="377"/>
      <c r="D331" s="376"/>
      <c r="E331" s="376"/>
      <c r="F331" s="378"/>
      <c r="G331" s="378"/>
      <c r="H331" s="370"/>
      <c r="I331" s="376"/>
      <c r="J331" s="289"/>
      <c r="K331" s="289"/>
      <c r="L331" s="287"/>
      <c r="M331" s="289"/>
      <c r="N331" s="289"/>
    </row>
    <row r="332" spans="1:14" ht="15">
      <c r="A332" s="379"/>
      <c r="B332" s="379"/>
      <c r="C332" s="433" t="s">
        <v>623</v>
      </c>
      <c r="D332" s="379"/>
      <c r="E332" s="379"/>
      <c r="F332" s="381"/>
      <c r="G332" s="381">
        <f>SUM(G330+G315+G307+G296+G286+G274+G266)</f>
        <v>647794537.37</v>
      </c>
      <c r="H332" s="382"/>
      <c r="I332" s="379"/>
      <c r="J332" s="291"/>
      <c r="K332" s="291">
        <f>SUM(K330+K315+K307+K296+K286+K274+K266)</f>
        <v>0</v>
      </c>
      <c r="L332" s="290"/>
      <c r="M332" s="291"/>
      <c r="N332" s="291"/>
    </row>
    <row r="333" spans="1:14" ht="15">
      <c r="A333" s="358"/>
      <c r="B333" s="376"/>
      <c r="C333" s="377"/>
      <c r="D333" s="376"/>
      <c r="E333" s="376"/>
      <c r="F333" s="378"/>
      <c r="G333" s="378"/>
      <c r="H333" s="370"/>
      <c r="I333" s="376"/>
      <c r="J333" s="289"/>
      <c r="K333" s="289"/>
      <c r="L333" s="287"/>
      <c r="M333" s="289"/>
      <c r="N333" s="289"/>
    </row>
    <row r="334" spans="1:14" ht="15">
      <c r="A334" s="379"/>
      <c r="B334" s="379" t="s">
        <v>624</v>
      </c>
      <c r="C334" s="380" t="s">
        <v>625</v>
      </c>
      <c r="D334" s="379"/>
      <c r="E334" s="379"/>
      <c r="F334" s="381"/>
      <c r="G334" s="381"/>
      <c r="H334" s="382"/>
      <c r="I334" s="379"/>
      <c r="J334" s="291"/>
      <c r="K334" s="291"/>
      <c r="L334" s="290"/>
      <c r="M334" s="291"/>
      <c r="N334" s="291"/>
    </row>
    <row r="335" spans="1:14" ht="15" outlineLevel="1">
      <c r="A335" s="358"/>
      <c r="B335" s="376"/>
      <c r="C335" s="377"/>
      <c r="D335" s="376"/>
      <c r="E335" s="376"/>
      <c r="F335" s="378"/>
      <c r="G335" s="378"/>
      <c r="H335" s="370"/>
      <c r="I335" s="376"/>
      <c r="J335" s="289"/>
      <c r="K335" s="289"/>
      <c r="L335" s="287"/>
      <c r="M335" s="289"/>
      <c r="N335" s="289"/>
    </row>
    <row r="336" spans="1:14" ht="15" outlineLevel="1">
      <c r="A336" s="383"/>
      <c r="B336" s="383" t="s">
        <v>626</v>
      </c>
      <c r="C336" s="385" t="s">
        <v>627</v>
      </c>
      <c r="D336" s="383"/>
      <c r="E336" s="383"/>
      <c r="F336" s="386"/>
      <c r="G336" s="386"/>
      <c r="H336" s="382"/>
      <c r="I336" s="383"/>
      <c r="J336" s="294"/>
      <c r="K336" s="294"/>
      <c r="L336" s="290"/>
      <c r="M336" s="294"/>
      <c r="N336" s="294"/>
    </row>
    <row r="337" spans="1:14" ht="84.75" outlineLevel="2">
      <c r="A337" s="387" t="s">
        <v>628</v>
      </c>
      <c r="B337" s="387" t="s">
        <v>629</v>
      </c>
      <c r="C337" s="410" t="s">
        <v>630</v>
      </c>
      <c r="D337" s="389" t="s">
        <v>312</v>
      </c>
      <c r="E337" s="390">
        <v>231</v>
      </c>
      <c r="F337" s="391">
        <v>24990</v>
      </c>
      <c r="G337" s="391">
        <f>E337*F337</f>
        <v>5772690</v>
      </c>
      <c r="H337" s="392"/>
      <c r="I337" s="390">
        <v>231</v>
      </c>
      <c r="J337" s="293"/>
      <c r="K337" s="293">
        <f>I337*J337</f>
        <v>0</v>
      </c>
      <c r="L337" s="292"/>
      <c r="M337" s="293"/>
      <c r="N337" s="293"/>
    </row>
    <row r="338" spans="1:14" ht="84.75" outlineLevel="2">
      <c r="A338" s="387" t="s">
        <v>631</v>
      </c>
      <c r="B338" s="387" t="s">
        <v>632</v>
      </c>
      <c r="C338" s="410" t="s">
        <v>633</v>
      </c>
      <c r="D338" s="389" t="s">
        <v>312</v>
      </c>
      <c r="E338" s="390">
        <v>0.8</v>
      </c>
      <c r="F338" s="391">
        <v>384021</v>
      </c>
      <c r="G338" s="391">
        <f>E338*F338</f>
        <v>307216.8</v>
      </c>
      <c r="H338" s="392"/>
      <c r="I338" s="390">
        <v>0.8</v>
      </c>
      <c r="J338" s="293"/>
      <c r="K338" s="293">
        <f>I338*J338</f>
        <v>0</v>
      </c>
      <c r="L338" s="292"/>
      <c r="M338" s="293"/>
      <c r="N338" s="293"/>
    </row>
    <row r="339" spans="1:14" ht="15" outlineLevel="2">
      <c r="A339" s="358"/>
      <c r="B339" s="376"/>
      <c r="C339" s="377"/>
      <c r="D339" s="376"/>
      <c r="E339" s="376"/>
      <c r="F339" s="378"/>
      <c r="G339" s="378"/>
      <c r="H339" s="370"/>
      <c r="I339" s="376"/>
      <c r="J339" s="289"/>
      <c r="K339" s="289"/>
      <c r="L339" s="287"/>
      <c r="M339" s="289"/>
      <c r="N339" s="289"/>
    </row>
    <row r="340" spans="1:14" ht="15" outlineLevel="1">
      <c r="A340" s="383"/>
      <c r="B340" s="383"/>
      <c r="C340" s="385" t="s">
        <v>634</v>
      </c>
      <c r="D340" s="383"/>
      <c r="E340" s="383"/>
      <c r="F340" s="386"/>
      <c r="G340" s="386">
        <f>SUM(G337:G338)</f>
        <v>6079906.7999999998</v>
      </c>
      <c r="H340" s="382"/>
      <c r="I340" s="383"/>
      <c r="J340" s="294"/>
      <c r="K340" s="294">
        <f>SUM(K337:K338)</f>
        <v>0</v>
      </c>
      <c r="L340" s="290"/>
      <c r="M340" s="294"/>
      <c r="N340" s="294"/>
    </row>
    <row r="341" spans="1:14" ht="15" outlineLevel="1">
      <c r="A341" s="358"/>
      <c r="B341" s="376"/>
      <c r="C341" s="377"/>
      <c r="D341" s="376"/>
      <c r="E341" s="376"/>
      <c r="F341" s="378"/>
      <c r="G341" s="378"/>
      <c r="H341" s="370"/>
      <c r="I341" s="376"/>
      <c r="J341" s="289"/>
      <c r="K341" s="289"/>
      <c r="L341" s="287"/>
      <c r="M341" s="289"/>
      <c r="N341" s="289"/>
    </row>
    <row r="342" spans="1:14" ht="15" outlineLevel="1">
      <c r="A342" s="383"/>
      <c r="B342" s="383" t="s">
        <v>635</v>
      </c>
      <c r="C342" s="385" t="s">
        <v>636</v>
      </c>
      <c r="D342" s="383"/>
      <c r="E342" s="383"/>
      <c r="F342" s="386"/>
      <c r="G342" s="386"/>
      <c r="H342" s="382"/>
      <c r="I342" s="383"/>
      <c r="J342" s="294"/>
      <c r="K342" s="294"/>
      <c r="L342" s="290"/>
      <c r="M342" s="294"/>
      <c r="N342" s="294"/>
    </row>
    <row r="343" spans="1:14" ht="56.25" outlineLevel="2">
      <c r="A343" s="387" t="s">
        <v>637</v>
      </c>
      <c r="B343" s="387" t="s">
        <v>638</v>
      </c>
      <c r="C343" s="408" t="s">
        <v>639</v>
      </c>
      <c r="D343" s="389" t="s">
        <v>176</v>
      </c>
      <c r="E343" s="390">
        <v>140</v>
      </c>
      <c r="F343" s="413">
        <v>35435.473149999998</v>
      </c>
      <c r="G343" s="391">
        <f t="shared" ref="G343:G357" si="19">E343*F343</f>
        <v>4960966.2409999995</v>
      </c>
      <c r="H343" s="392"/>
      <c r="I343" s="390">
        <v>140</v>
      </c>
      <c r="J343" s="318"/>
      <c r="K343" s="293">
        <f t="shared" ref="K343:K357" si="20">I343*J343</f>
        <v>0</v>
      </c>
      <c r="L343" s="292"/>
      <c r="M343" s="318"/>
      <c r="N343" s="293"/>
    </row>
    <row r="344" spans="1:14" ht="56.25" outlineLevel="2">
      <c r="A344" s="387" t="s">
        <v>640</v>
      </c>
      <c r="B344" s="387" t="s">
        <v>641</v>
      </c>
      <c r="C344" s="408" t="s">
        <v>642</v>
      </c>
      <c r="D344" s="389" t="s">
        <v>176</v>
      </c>
      <c r="E344" s="390">
        <v>2825</v>
      </c>
      <c r="F344" s="413">
        <v>28673.916550000002</v>
      </c>
      <c r="G344" s="391">
        <f t="shared" si="19"/>
        <v>81003814.253750011</v>
      </c>
      <c r="H344" s="392"/>
      <c r="I344" s="390">
        <v>2825</v>
      </c>
      <c r="J344" s="318"/>
      <c r="K344" s="293">
        <f t="shared" si="20"/>
        <v>0</v>
      </c>
      <c r="L344" s="292"/>
      <c r="M344" s="318"/>
      <c r="N344" s="293"/>
    </row>
    <row r="345" spans="1:14" ht="56.25" outlineLevel="2">
      <c r="A345" s="387" t="s">
        <v>643</v>
      </c>
      <c r="B345" s="387" t="s">
        <v>644</v>
      </c>
      <c r="C345" s="408" t="s">
        <v>645</v>
      </c>
      <c r="D345" s="389" t="s">
        <v>176</v>
      </c>
      <c r="E345" s="390">
        <v>5530</v>
      </c>
      <c r="F345" s="420">
        <v>8023.3522499999999</v>
      </c>
      <c r="G345" s="391">
        <f t="shared" si="19"/>
        <v>44369137.942500003</v>
      </c>
      <c r="H345" s="392"/>
      <c r="I345" s="390">
        <v>5530</v>
      </c>
      <c r="J345" s="329"/>
      <c r="K345" s="293">
        <f t="shared" si="20"/>
        <v>0</v>
      </c>
      <c r="L345" s="292"/>
      <c r="M345" s="329"/>
      <c r="N345" s="293"/>
    </row>
    <row r="346" spans="1:14" ht="56.25" outlineLevel="2">
      <c r="A346" s="387" t="s">
        <v>646</v>
      </c>
      <c r="B346" s="387" t="s">
        <v>647</v>
      </c>
      <c r="C346" s="408" t="s">
        <v>648</v>
      </c>
      <c r="D346" s="389" t="s">
        <v>176</v>
      </c>
      <c r="E346" s="390">
        <v>633</v>
      </c>
      <c r="F346" s="413">
        <v>10497.36225</v>
      </c>
      <c r="G346" s="391">
        <f t="shared" si="19"/>
        <v>6644830.30425</v>
      </c>
      <c r="H346" s="392"/>
      <c r="I346" s="390">
        <v>633</v>
      </c>
      <c r="J346" s="318"/>
      <c r="K346" s="293">
        <f t="shared" si="20"/>
        <v>0</v>
      </c>
      <c r="L346" s="292"/>
      <c r="M346" s="318"/>
      <c r="N346" s="293"/>
    </row>
    <row r="347" spans="1:14" ht="42" outlineLevel="2">
      <c r="A347" s="387" t="s">
        <v>649</v>
      </c>
      <c r="B347" s="387" t="s">
        <v>650</v>
      </c>
      <c r="C347" s="408" t="s">
        <v>651</v>
      </c>
      <c r="D347" s="389" t="s">
        <v>312</v>
      </c>
      <c r="E347" s="390">
        <v>644</v>
      </c>
      <c r="F347" s="413">
        <v>356068.45750000002</v>
      </c>
      <c r="G347" s="391">
        <f t="shared" si="19"/>
        <v>229308086.63000003</v>
      </c>
      <c r="H347" s="392"/>
      <c r="I347" s="390">
        <v>644</v>
      </c>
      <c r="J347" s="318"/>
      <c r="K347" s="293">
        <f t="shared" si="20"/>
        <v>0</v>
      </c>
      <c r="L347" s="292"/>
      <c r="M347" s="318"/>
      <c r="N347" s="293"/>
    </row>
    <row r="348" spans="1:14" ht="28.5" outlineLevel="2">
      <c r="A348" s="399" t="s">
        <v>652</v>
      </c>
      <c r="B348" s="399" t="s">
        <v>653</v>
      </c>
      <c r="C348" s="410" t="s">
        <v>654</v>
      </c>
      <c r="D348" s="362" t="s">
        <v>312</v>
      </c>
      <c r="E348" s="390">
        <v>13</v>
      </c>
      <c r="F348" s="413">
        <v>8298.2472500000003</v>
      </c>
      <c r="G348" s="391">
        <f t="shared" si="19"/>
        <v>107877.21425</v>
      </c>
      <c r="H348" s="392"/>
      <c r="I348" s="390">
        <v>13</v>
      </c>
      <c r="J348" s="318"/>
      <c r="K348" s="293">
        <f t="shared" si="20"/>
        <v>0</v>
      </c>
      <c r="L348" s="292"/>
      <c r="M348" s="318"/>
      <c r="N348" s="293"/>
    </row>
    <row r="349" spans="1:14" ht="56.25" outlineLevel="2">
      <c r="A349" s="387" t="s">
        <v>655</v>
      </c>
      <c r="B349" s="387" t="s">
        <v>656</v>
      </c>
      <c r="C349" s="408" t="s">
        <v>657</v>
      </c>
      <c r="D349" s="389" t="s">
        <v>312</v>
      </c>
      <c r="E349" s="390">
        <v>46</v>
      </c>
      <c r="F349" s="413">
        <v>282707.18599999999</v>
      </c>
      <c r="G349" s="391">
        <f t="shared" si="19"/>
        <v>13004530.556</v>
      </c>
      <c r="H349" s="392"/>
      <c r="I349" s="390">
        <v>46</v>
      </c>
      <c r="J349" s="318"/>
      <c r="K349" s="293">
        <f t="shared" si="20"/>
        <v>0</v>
      </c>
      <c r="L349" s="292"/>
      <c r="M349" s="318"/>
      <c r="N349" s="293"/>
    </row>
    <row r="350" spans="1:14" ht="42" outlineLevel="2">
      <c r="A350" s="387" t="s">
        <v>658</v>
      </c>
      <c r="B350" s="387" t="s">
        <v>659</v>
      </c>
      <c r="C350" s="408" t="s">
        <v>660</v>
      </c>
      <c r="D350" s="389" t="s">
        <v>312</v>
      </c>
      <c r="E350" s="390">
        <v>45</v>
      </c>
      <c r="F350" s="413">
        <v>257537.57149999999</v>
      </c>
      <c r="G350" s="391">
        <f t="shared" si="19"/>
        <v>11589190.717499999</v>
      </c>
      <c r="H350" s="392"/>
      <c r="I350" s="390">
        <v>45</v>
      </c>
      <c r="J350" s="318"/>
      <c r="K350" s="293">
        <f t="shared" si="20"/>
        <v>0</v>
      </c>
      <c r="L350" s="292"/>
      <c r="M350" s="318"/>
      <c r="N350" s="293"/>
    </row>
    <row r="351" spans="1:14" ht="42" outlineLevel="2">
      <c r="A351" s="387" t="s">
        <v>661</v>
      </c>
      <c r="B351" s="387" t="s">
        <v>662</v>
      </c>
      <c r="C351" s="408" t="s">
        <v>663</v>
      </c>
      <c r="D351" s="389" t="s">
        <v>312</v>
      </c>
      <c r="E351" s="390">
        <v>8</v>
      </c>
      <c r="F351" s="413">
        <v>217008.47575000001</v>
      </c>
      <c r="G351" s="391">
        <f t="shared" si="19"/>
        <v>1736067.8060000001</v>
      </c>
      <c r="H351" s="392"/>
      <c r="I351" s="390">
        <v>8</v>
      </c>
      <c r="J351" s="318"/>
      <c r="K351" s="293">
        <f t="shared" si="20"/>
        <v>0</v>
      </c>
      <c r="L351" s="292"/>
      <c r="M351" s="318"/>
      <c r="N351" s="293"/>
    </row>
    <row r="352" spans="1:14" ht="42" outlineLevel="2">
      <c r="A352" s="387" t="s">
        <v>664</v>
      </c>
      <c r="B352" s="387" t="s">
        <v>665</v>
      </c>
      <c r="C352" s="408" t="s">
        <v>666</v>
      </c>
      <c r="D352" s="389" t="s">
        <v>312</v>
      </c>
      <c r="E352" s="390">
        <v>28</v>
      </c>
      <c r="F352" s="413">
        <v>156387.70000000001</v>
      </c>
      <c r="G352" s="391">
        <f t="shared" si="19"/>
        <v>4378855.6000000006</v>
      </c>
      <c r="H352" s="392"/>
      <c r="I352" s="390">
        <v>28</v>
      </c>
      <c r="J352" s="318"/>
      <c r="K352" s="293">
        <f t="shared" si="20"/>
        <v>0</v>
      </c>
      <c r="L352" s="292"/>
      <c r="M352" s="318"/>
      <c r="N352" s="293"/>
    </row>
    <row r="353" spans="1:14" ht="42" outlineLevel="2">
      <c r="A353" s="387" t="s">
        <v>667</v>
      </c>
      <c r="B353" s="387" t="s">
        <v>668</v>
      </c>
      <c r="C353" s="408" t="s">
        <v>669</v>
      </c>
      <c r="D353" s="389" t="s">
        <v>312</v>
      </c>
      <c r="E353" s="390">
        <v>6</v>
      </c>
      <c r="F353" s="413">
        <v>237350.33600000001</v>
      </c>
      <c r="G353" s="391">
        <f t="shared" si="19"/>
        <v>1424102.0160000001</v>
      </c>
      <c r="H353" s="392"/>
      <c r="I353" s="390">
        <v>6</v>
      </c>
      <c r="J353" s="318"/>
      <c r="K353" s="293">
        <f t="shared" si="20"/>
        <v>0</v>
      </c>
      <c r="L353" s="292"/>
      <c r="M353" s="318"/>
      <c r="N353" s="293"/>
    </row>
    <row r="354" spans="1:14" ht="42" outlineLevel="2">
      <c r="A354" s="387" t="s">
        <v>670</v>
      </c>
      <c r="B354" s="387" t="s">
        <v>671</v>
      </c>
      <c r="C354" s="408" t="s">
        <v>672</v>
      </c>
      <c r="D354" s="389" t="s">
        <v>312</v>
      </c>
      <c r="E354" s="390">
        <v>36</v>
      </c>
      <c r="F354" s="413">
        <v>123528.69500000001</v>
      </c>
      <c r="G354" s="391">
        <f t="shared" si="19"/>
        <v>4447033.0200000005</v>
      </c>
      <c r="H354" s="392"/>
      <c r="I354" s="390">
        <v>36</v>
      </c>
      <c r="J354" s="318"/>
      <c r="K354" s="293">
        <f t="shared" si="20"/>
        <v>0</v>
      </c>
      <c r="L354" s="292"/>
      <c r="M354" s="318"/>
      <c r="N354" s="293"/>
    </row>
    <row r="355" spans="1:14" ht="28.5" outlineLevel="2">
      <c r="A355" s="387" t="s">
        <v>673</v>
      </c>
      <c r="B355" s="387" t="s">
        <v>674</v>
      </c>
      <c r="C355" s="408" t="s">
        <v>675</v>
      </c>
      <c r="D355" s="389" t="s">
        <v>312</v>
      </c>
      <c r="E355" s="390">
        <v>1</v>
      </c>
      <c r="F355" s="413">
        <v>4149120.94</v>
      </c>
      <c r="G355" s="391">
        <f t="shared" si="19"/>
        <v>4149120.94</v>
      </c>
      <c r="H355" s="392"/>
      <c r="I355" s="390">
        <v>1</v>
      </c>
      <c r="J355" s="318"/>
      <c r="K355" s="293">
        <f t="shared" si="20"/>
        <v>0</v>
      </c>
      <c r="L355" s="292"/>
      <c r="M355" s="318"/>
      <c r="N355" s="293"/>
    </row>
    <row r="356" spans="1:14" ht="56.25" outlineLevel="2">
      <c r="A356" s="387" t="s">
        <v>676</v>
      </c>
      <c r="B356" s="387" t="s">
        <v>677</v>
      </c>
      <c r="C356" s="408" t="s">
        <v>678</v>
      </c>
      <c r="D356" s="389" t="s">
        <v>312</v>
      </c>
      <c r="E356" s="390">
        <v>1</v>
      </c>
      <c r="F356" s="413">
        <v>22858821.559999999</v>
      </c>
      <c r="G356" s="391">
        <f t="shared" si="19"/>
        <v>22858821.559999999</v>
      </c>
      <c r="H356" s="392"/>
      <c r="I356" s="390">
        <v>1</v>
      </c>
      <c r="J356" s="318"/>
      <c r="K356" s="293">
        <f t="shared" si="20"/>
        <v>0</v>
      </c>
      <c r="L356" s="292"/>
      <c r="M356" s="318"/>
      <c r="N356" s="293"/>
    </row>
    <row r="357" spans="1:14" ht="28.5" outlineLevel="2">
      <c r="A357" s="387" t="s">
        <v>679</v>
      </c>
      <c r="B357" s="387" t="s">
        <v>680</v>
      </c>
      <c r="C357" s="408" t="s">
        <v>681</v>
      </c>
      <c r="D357" s="389" t="s">
        <v>312</v>
      </c>
      <c r="E357" s="390">
        <v>3</v>
      </c>
      <c r="F357" s="413">
        <v>4420574.8125</v>
      </c>
      <c r="G357" s="391">
        <f t="shared" si="19"/>
        <v>13261724.4375</v>
      </c>
      <c r="H357" s="392"/>
      <c r="I357" s="390">
        <v>3</v>
      </c>
      <c r="J357" s="318"/>
      <c r="K357" s="293">
        <f t="shared" si="20"/>
        <v>0</v>
      </c>
      <c r="L357" s="292"/>
      <c r="M357" s="318"/>
      <c r="N357" s="293"/>
    </row>
    <row r="358" spans="1:14" ht="15" outlineLevel="1">
      <c r="A358" s="383"/>
      <c r="B358" s="383"/>
      <c r="C358" s="385" t="s">
        <v>682</v>
      </c>
      <c r="D358" s="383"/>
      <c r="E358" s="383"/>
      <c r="F358" s="386"/>
      <c r="G358" s="386">
        <f>SUM(G343:G357)</f>
        <v>443244159.23874998</v>
      </c>
      <c r="H358" s="382"/>
      <c r="I358" s="383"/>
      <c r="J358" s="294"/>
      <c r="K358" s="294">
        <f>SUM(K343:K357)</f>
        <v>0</v>
      </c>
      <c r="L358" s="290"/>
      <c r="M358" s="294"/>
      <c r="N358" s="294"/>
    </row>
    <row r="359" spans="1:14" ht="15" outlineLevel="1">
      <c r="A359" s="358"/>
      <c r="B359" s="376"/>
      <c r="C359" s="377"/>
      <c r="D359" s="376"/>
      <c r="E359" s="376"/>
      <c r="F359" s="378"/>
      <c r="G359" s="378"/>
      <c r="H359" s="370"/>
      <c r="I359" s="376"/>
      <c r="J359" s="289"/>
      <c r="K359" s="289"/>
      <c r="L359" s="287"/>
      <c r="M359" s="289"/>
      <c r="N359" s="289"/>
    </row>
    <row r="360" spans="1:14" ht="15" outlineLevel="1">
      <c r="A360" s="383"/>
      <c r="B360" s="383" t="s">
        <v>683</v>
      </c>
      <c r="C360" s="385" t="s">
        <v>684</v>
      </c>
      <c r="D360" s="383"/>
      <c r="E360" s="383"/>
      <c r="F360" s="386"/>
      <c r="G360" s="386"/>
      <c r="H360" s="382"/>
      <c r="I360" s="383"/>
      <c r="J360" s="294"/>
      <c r="K360" s="294"/>
      <c r="L360" s="290"/>
      <c r="M360" s="294"/>
      <c r="N360" s="294"/>
    </row>
    <row r="361" spans="1:14" ht="15" outlineLevel="2">
      <c r="A361" s="358"/>
      <c r="B361" s="376"/>
      <c r="C361" s="377"/>
      <c r="D361" s="376"/>
      <c r="E361" s="376"/>
      <c r="F361" s="378"/>
      <c r="G361" s="378"/>
      <c r="H361" s="370"/>
      <c r="I361" s="376"/>
      <c r="J361" s="289"/>
      <c r="K361" s="289"/>
      <c r="L361" s="287"/>
      <c r="M361" s="289"/>
      <c r="N361" s="289"/>
    </row>
    <row r="362" spans="1:14" ht="15" outlineLevel="2">
      <c r="A362" s="414"/>
      <c r="B362" s="414" t="s">
        <v>685</v>
      </c>
      <c r="C362" s="415" t="s">
        <v>686</v>
      </c>
      <c r="D362" s="414"/>
      <c r="E362" s="414"/>
      <c r="F362" s="416"/>
      <c r="G362" s="416"/>
      <c r="H362" s="382"/>
      <c r="I362" s="414"/>
      <c r="J362" s="295"/>
      <c r="K362" s="295"/>
      <c r="L362" s="290"/>
      <c r="M362" s="295"/>
      <c r="N362" s="295"/>
    </row>
    <row r="363" spans="1:14" ht="42" outlineLevel="3">
      <c r="A363" s="387" t="s">
        <v>687</v>
      </c>
      <c r="B363" s="387" t="s">
        <v>688</v>
      </c>
      <c r="C363" s="408" t="s">
        <v>689</v>
      </c>
      <c r="D363" s="389" t="s">
        <v>176</v>
      </c>
      <c r="E363" s="390">
        <v>54.16</v>
      </c>
      <c r="F363" s="413">
        <v>561248.0895</v>
      </c>
      <c r="G363" s="391">
        <f t="shared" ref="G363:G372" si="21">E363*F363</f>
        <v>30397196.527319998</v>
      </c>
      <c r="H363" s="392"/>
      <c r="I363" s="390">
        <v>54.16</v>
      </c>
      <c r="J363" s="318"/>
      <c r="K363" s="293">
        <f t="shared" ref="K363:K372" si="22">I363*J363</f>
        <v>0</v>
      </c>
      <c r="L363" s="292"/>
      <c r="M363" s="318"/>
      <c r="N363" s="293"/>
    </row>
    <row r="364" spans="1:14" ht="42" outlineLevel="3">
      <c r="A364" s="387" t="s">
        <v>690</v>
      </c>
      <c r="B364" s="387" t="s">
        <v>691</v>
      </c>
      <c r="C364" s="408" t="s">
        <v>692</v>
      </c>
      <c r="D364" s="389" t="s">
        <v>176</v>
      </c>
      <c r="E364" s="390">
        <v>98.4</v>
      </c>
      <c r="F364" s="413">
        <v>407412.76799999998</v>
      </c>
      <c r="G364" s="391">
        <f t="shared" si="21"/>
        <v>40089416.371200003</v>
      </c>
      <c r="H364" s="392"/>
      <c r="I364" s="390">
        <v>98.4</v>
      </c>
      <c r="J364" s="318"/>
      <c r="K364" s="293">
        <f t="shared" si="22"/>
        <v>0</v>
      </c>
      <c r="L364" s="292"/>
      <c r="M364" s="318"/>
      <c r="N364" s="293"/>
    </row>
    <row r="365" spans="1:14" ht="42" outlineLevel="3">
      <c r="A365" s="387" t="s">
        <v>693</v>
      </c>
      <c r="B365" s="387" t="s">
        <v>694</v>
      </c>
      <c r="C365" s="408" t="s">
        <v>695</v>
      </c>
      <c r="D365" s="389" t="s">
        <v>176</v>
      </c>
      <c r="E365" s="390">
        <v>239</v>
      </c>
      <c r="F365" s="413">
        <v>249694.6305</v>
      </c>
      <c r="G365" s="391">
        <f t="shared" si="21"/>
        <v>59677016.689499997</v>
      </c>
      <c r="H365" s="392"/>
      <c r="I365" s="390">
        <v>239</v>
      </c>
      <c r="J365" s="318"/>
      <c r="K365" s="293">
        <f t="shared" si="22"/>
        <v>0</v>
      </c>
      <c r="L365" s="292"/>
      <c r="M365" s="318"/>
      <c r="N365" s="293"/>
    </row>
    <row r="366" spans="1:14" ht="42" outlineLevel="3">
      <c r="A366" s="387" t="s">
        <v>696</v>
      </c>
      <c r="B366" s="387" t="s">
        <v>697</v>
      </c>
      <c r="C366" s="408" t="s">
        <v>698</v>
      </c>
      <c r="D366" s="389" t="s">
        <v>176</v>
      </c>
      <c r="E366" s="390">
        <v>102</v>
      </c>
      <c r="F366" s="413">
        <v>154922.86110000001</v>
      </c>
      <c r="G366" s="391">
        <f t="shared" si="21"/>
        <v>15802131.8322</v>
      </c>
      <c r="H366" s="392"/>
      <c r="I366" s="390">
        <v>102</v>
      </c>
      <c r="J366" s="318"/>
      <c r="K366" s="293">
        <f t="shared" si="22"/>
        <v>0</v>
      </c>
      <c r="L366" s="292"/>
      <c r="M366" s="318"/>
      <c r="N366" s="293"/>
    </row>
    <row r="367" spans="1:14" ht="42" outlineLevel="3">
      <c r="A367" s="387" t="s">
        <v>699</v>
      </c>
      <c r="B367" s="387" t="s">
        <v>700</v>
      </c>
      <c r="C367" s="408" t="s">
        <v>701</v>
      </c>
      <c r="D367" s="389" t="s">
        <v>176</v>
      </c>
      <c r="E367" s="390">
        <v>484.94</v>
      </c>
      <c r="F367" s="413">
        <v>121300.37535</v>
      </c>
      <c r="G367" s="391">
        <f t="shared" si="21"/>
        <v>58823404.022229001</v>
      </c>
      <c r="H367" s="392"/>
      <c r="I367" s="390">
        <v>484.94</v>
      </c>
      <c r="J367" s="318"/>
      <c r="K367" s="293">
        <f t="shared" si="22"/>
        <v>0</v>
      </c>
      <c r="L367" s="292"/>
      <c r="M367" s="318"/>
      <c r="N367" s="293"/>
    </row>
    <row r="368" spans="1:14" ht="42" outlineLevel="3">
      <c r="A368" s="387" t="s">
        <v>702</v>
      </c>
      <c r="B368" s="387" t="s">
        <v>703</v>
      </c>
      <c r="C368" s="408" t="s">
        <v>704</v>
      </c>
      <c r="D368" s="389" t="s">
        <v>176</v>
      </c>
      <c r="E368" s="390">
        <v>1373.1</v>
      </c>
      <c r="F368" s="413">
        <v>93811.375350000002</v>
      </c>
      <c r="G368" s="391">
        <f t="shared" si="21"/>
        <v>128812399.493085</v>
      </c>
      <c r="H368" s="392"/>
      <c r="I368" s="390">
        <v>1373.1</v>
      </c>
      <c r="J368" s="318"/>
      <c r="K368" s="293">
        <f t="shared" si="22"/>
        <v>0</v>
      </c>
      <c r="L368" s="292"/>
      <c r="M368" s="318"/>
      <c r="N368" s="293"/>
    </row>
    <row r="369" spans="1:14" ht="42" outlineLevel="3">
      <c r="A369" s="387" t="s">
        <v>705</v>
      </c>
      <c r="B369" s="387" t="s">
        <v>706</v>
      </c>
      <c r="C369" s="408" t="s">
        <v>707</v>
      </c>
      <c r="D369" s="389" t="s">
        <v>176</v>
      </c>
      <c r="E369" s="390">
        <v>3202.8</v>
      </c>
      <c r="F369" s="413">
        <v>62499.69</v>
      </c>
      <c r="G369" s="391">
        <f t="shared" si="21"/>
        <v>200174007.13200003</v>
      </c>
      <c r="H369" s="392"/>
      <c r="I369" s="390">
        <v>3202.8</v>
      </c>
      <c r="J369" s="318"/>
      <c r="K369" s="293">
        <f t="shared" si="22"/>
        <v>0</v>
      </c>
      <c r="L369" s="292"/>
      <c r="M369" s="318"/>
      <c r="N369" s="293"/>
    </row>
    <row r="370" spans="1:14" ht="42" outlineLevel="3">
      <c r="A370" s="387" t="s">
        <v>708</v>
      </c>
      <c r="B370" s="387" t="s">
        <v>709</v>
      </c>
      <c r="C370" s="408" t="s">
        <v>710</v>
      </c>
      <c r="D370" s="389" t="s">
        <v>176</v>
      </c>
      <c r="E370" s="390">
        <v>28.1</v>
      </c>
      <c r="F370" s="413">
        <v>52191.31</v>
      </c>
      <c r="G370" s="391">
        <f t="shared" si="21"/>
        <v>1466575.811</v>
      </c>
      <c r="H370" s="392"/>
      <c r="I370" s="390">
        <v>28.1</v>
      </c>
      <c r="J370" s="318"/>
      <c r="K370" s="293">
        <f t="shared" si="22"/>
        <v>0</v>
      </c>
      <c r="L370" s="292"/>
      <c r="M370" s="318"/>
      <c r="N370" s="293"/>
    </row>
    <row r="371" spans="1:14" ht="42" outlineLevel="3">
      <c r="A371" s="387" t="s">
        <v>711</v>
      </c>
      <c r="B371" s="387" t="s">
        <v>712</v>
      </c>
      <c r="C371" s="408" t="s">
        <v>713</v>
      </c>
      <c r="D371" s="389" t="s">
        <v>176</v>
      </c>
      <c r="E371" s="390">
        <v>807.55</v>
      </c>
      <c r="F371" s="413">
        <v>41915.581324999999</v>
      </c>
      <c r="G371" s="391">
        <f t="shared" si="21"/>
        <v>33848927.699003749</v>
      </c>
      <c r="H371" s="392"/>
      <c r="I371" s="390">
        <v>807.55</v>
      </c>
      <c r="J371" s="318"/>
      <c r="K371" s="293">
        <f t="shared" si="22"/>
        <v>0</v>
      </c>
      <c r="L371" s="292"/>
      <c r="M371" s="318"/>
      <c r="N371" s="293"/>
    </row>
    <row r="372" spans="1:14" ht="42" outlineLevel="3">
      <c r="A372" s="387" t="s">
        <v>714</v>
      </c>
      <c r="B372" s="387" t="s">
        <v>715</v>
      </c>
      <c r="C372" s="408" t="s">
        <v>716</v>
      </c>
      <c r="D372" s="389" t="s">
        <v>176</v>
      </c>
      <c r="E372" s="390">
        <v>8</v>
      </c>
      <c r="F372" s="413">
        <v>37792.231325000001</v>
      </c>
      <c r="G372" s="391">
        <f t="shared" si="21"/>
        <v>302337.85060000001</v>
      </c>
      <c r="H372" s="392"/>
      <c r="I372" s="390">
        <v>8</v>
      </c>
      <c r="J372" s="318"/>
      <c r="K372" s="293">
        <f t="shared" si="22"/>
        <v>0</v>
      </c>
      <c r="L372" s="292"/>
      <c r="M372" s="318"/>
      <c r="N372" s="293"/>
    </row>
    <row r="373" spans="1:14" ht="15" outlineLevel="3">
      <c r="A373" s="358"/>
      <c r="B373" s="376"/>
      <c r="C373" s="377"/>
      <c r="D373" s="376"/>
      <c r="E373" s="376"/>
      <c r="F373" s="378"/>
      <c r="G373" s="378"/>
      <c r="H373" s="370"/>
      <c r="I373" s="376"/>
      <c r="J373" s="289"/>
      <c r="K373" s="289"/>
      <c r="L373" s="287"/>
      <c r="M373" s="289"/>
      <c r="N373" s="289"/>
    </row>
    <row r="374" spans="1:14" ht="15" outlineLevel="2">
      <c r="A374" s="414"/>
      <c r="B374" s="414"/>
      <c r="C374" s="415" t="s">
        <v>717</v>
      </c>
      <c r="D374" s="414"/>
      <c r="E374" s="414"/>
      <c r="F374" s="416"/>
      <c r="G374" s="416">
        <f>SUM(G363:G372)</f>
        <v>569393413.42813778</v>
      </c>
      <c r="H374" s="382"/>
      <c r="I374" s="414"/>
      <c r="J374" s="295"/>
      <c r="K374" s="295">
        <f>SUM(K363:K372)</f>
        <v>0</v>
      </c>
      <c r="L374" s="290"/>
      <c r="M374" s="295"/>
      <c r="N374" s="295"/>
    </row>
    <row r="375" spans="1:14" ht="15" outlineLevel="2">
      <c r="A375" s="358"/>
      <c r="B375" s="376"/>
      <c r="C375" s="377"/>
      <c r="D375" s="376"/>
      <c r="E375" s="376"/>
      <c r="F375" s="378"/>
      <c r="G375" s="378"/>
      <c r="H375" s="370"/>
      <c r="I375" s="376"/>
      <c r="J375" s="289"/>
      <c r="K375" s="289"/>
      <c r="L375" s="287"/>
      <c r="M375" s="289"/>
      <c r="N375" s="289"/>
    </row>
    <row r="376" spans="1:14" ht="28.5" outlineLevel="2">
      <c r="A376" s="414"/>
      <c r="B376" s="414" t="s">
        <v>718</v>
      </c>
      <c r="C376" s="415" t="s">
        <v>719</v>
      </c>
      <c r="D376" s="414"/>
      <c r="E376" s="414"/>
      <c r="F376" s="416"/>
      <c r="G376" s="416"/>
      <c r="H376" s="382"/>
      <c r="I376" s="414"/>
      <c r="J376" s="295"/>
      <c r="K376" s="295"/>
      <c r="L376" s="290"/>
      <c r="M376" s="295"/>
      <c r="N376" s="295"/>
    </row>
    <row r="377" spans="1:14" ht="28.5" outlineLevel="3">
      <c r="A377" s="387" t="s">
        <v>720</v>
      </c>
      <c r="B377" s="387" t="s">
        <v>721</v>
      </c>
      <c r="C377" s="408" t="s">
        <v>722</v>
      </c>
      <c r="D377" s="389" t="s">
        <v>312</v>
      </c>
      <c r="E377" s="390">
        <v>9</v>
      </c>
      <c r="F377" s="413">
        <v>256958.59035000001</v>
      </c>
      <c r="G377" s="391">
        <f t="shared" ref="G377:G408" si="23">E377*F377</f>
        <v>2312627.3131500003</v>
      </c>
      <c r="H377" s="392"/>
      <c r="I377" s="390">
        <v>9</v>
      </c>
      <c r="J377" s="318"/>
      <c r="K377" s="293">
        <f t="shared" ref="K377:K408" si="24">I377*J377</f>
        <v>0</v>
      </c>
      <c r="L377" s="292"/>
      <c r="M377" s="318"/>
      <c r="N377" s="293"/>
    </row>
    <row r="378" spans="1:14" ht="28.5" outlineLevel="3">
      <c r="A378" s="387" t="s">
        <v>723</v>
      </c>
      <c r="B378" s="387" t="s">
        <v>724</v>
      </c>
      <c r="C378" s="408" t="s">
        <v>725</v>
      </c>
      <c r="D378" s="389" t="s">
        <v>312</v>
      </c>
      <c r="E378" s="390">
        <v>31</v>
      </c>
      <c r="F378" s="413">
        <v>197857.24040000001</v>
      </c>
      <c r="G378" s="391">
        <f t="shared" si="23"/>
        <v>6133574.4524000008</v>
      </c>
      <c r="H378" s="392"/>
      <c r="I378" s="390">
        <v>31</v>
      </c>
      <c r="J378" s="318"/>
      <c r="K378" s="293">
        <f t="shared" si="24"/>
        <v>0</v>
      </c>
      <c r="L378" s="292"/>
      <c r="M378" s="318"/>
      <c r="N378" s="293"/>
    </row>
    <row r="379" spans="1:14" ht="28.5" outlineLevel="3">
      <c r="A379" s="387" t="s">
        <v>726</v>
      </c>
      <c r="B379" s="387" t="s">
        <v>727</v>
      </c>
      <c r="C379" s="408" t="s">
        <v>728</v>
      </c>
      <c r="D379" s="389" t="s">
        <v>312</v>
      </c>
      <c r="E379" s="390">
        <v>32</v>
      </c>
      <c r="F379" s="413">
        <v>78881.409599999999</v>
      </c>
      <c r="G379" s="391">
        <f t="shared" si="23"/>
        <v>2524205.1072</v>
      </c>
      <c r="H379" s="392"/>
      <c r="I379" s="390">
        <v>32</v>
      </c>
      <c r="J379" s="318"/>
      <c r="K379" s="293">
        <f t="shared" si="24"/>
        <v>0</v>
      </c>
      <c r="L379" s="292"/>
      <c r="M379" s="318"/>
      <c r="N379" s="293"/>
    </row>
    <row r="380" spans="1:14" ht="28.5" outlineLevel="3">
      <c r="A380" s="387" t="s">
        <v>729</v>
      </c>
      <c r="B380" s="387" t="s">
        <v>730</v>
      </c>
      <c r="C380" s="408" t="s">
        <v>731</v>
      </c>
      <c r="D380" s="389" t="s">
        <v>312</v>
      </c>
      <c r="E380" s="390">
        <v>13</v>
      </c>
      <c r="F380" s="413">
        <v>40532.533649999998</v>
      </c>
      <c r="G380" s="391">
        <f t="shared" si="23"/>
        <v>526922.93744999997</v>
      </c>
      <c r="H380" s="392"/>
      <c r="I380" s="390">
        <v>13</v>
      </c>
      <c r="J380" s="318"/>
      <c r="K380" s="293">
        <f t="shared" si="24"/>
        <v>0</v>
      </c>
      <c r="L380" s="292"/>
      <c r="M380" s="318"/>
      <c r="N380" s="293"/>
    </row>
    <row r="381" spans="1:14" ht="42" outlineLevel="3">
      <c r="A381" s="387" t="s">
        <v>732</v>
      </c>
      <c r="B381" s="387" t="s">
        <v>733</v>
      </c>
      <c r="C381" s="408" t="s">
        <v>734</v>
      </c>
      <c r="D381" s="389" t="s">
        <v>312</v>
      </c>
      <c r="E381" s="390">
        <v>59</v>
      </c>
      <c r="F381" s="413">
        <v>40257.643649999998</v>
      </c>
      <c r="G381" s="391">
        <f t="shared" si="23"/>
        <v>2375200.97535</v>
      </c>
      <c r="H381" s="392"/>
      <c r="I381" s="390">
        <v>59</v>
      </c>
      <c r="J381" s="318"/>
      <c r="K381" s="293">
        <f t="shared" si="24"/>
        <v>0</v>
      </c>
      <c r="L381" s="292"/>
      <c r="M381" s="318"/>
      <c r="N381" s="293"/>
    </row>
    <row r="382" spans="1:14" ht="28.5" outlineLevel="3">
      <c r="A382" s="387" t="s">
        <v>735</v>
      </c>
      <c r="B382" s="387" t="s">
        <v>736</v>
      </c>
      <c r="C382" s="408" t="s">
        <v>737</v>
      </c>
      <c r="D382" s="389" t="s">
        <v>312</v>
      </c>
      <c r="E382" s="390">
        <v>122</v>
      </c>
      <c r="F382" s="413">
        <v>34809.667200000004</v>
      </c>
      <c r="G382" s="391">
        <f t="shared" si="23"/>
        <v>4246779.3984000003</v>
      </c>
      <c r="H382" s="392"/>
      <c r="I382" s="390">
        <v>122</v>
      </c>
      <c r="J382" s="318"/>
      <c r="K382" s="293">
        <f t="shared" si="24"/>
        <v>0</v>
      </c>
      <c r="L382" s="292"/>
      <c r="M382" s="318"/>
      <c r="N382" s="293"/>
    </row>
    <row r="383" spans="1:14" ht="42" outlineLevel="3">
      <c r="A383" s="387" t="s">
        <v>738</v>
      </c>
      <c r="B383" s="387" t="s">
        <v>739</v>
      </c>
      <c r="C383" s="408" t="s">
        <v>740</v>
      </c>
      <c r="D383" s="389" t="s">
        <v>312</v>
      </c>
      <c r="E383" s="390">
        <v>525</v>
      </c>
      <c r="F383" s="413">
        <v>27525.087200000002</v>
      </c>
      <c r="G383" s="391">
        <f t="shared" si="23"/>
        <v>14450670.780000001</v>
      </c>
      <c r="H383" s="392"/>
      <c r="I383" s="390">
        <v>525</v>
      </c>
      <c r="J383" s="318"/>
      <c r="K383" s="293">
        <f t="shared" si="24"/>
        <v>0</v>
      </c>
      <c r="L383" s="292"/>
      <c r="M383" s="318"/>
      <c r="N383" s="293"/>
    </row>
    <row r="384" spans="1:14" ht="42" outlineLevel="3">
      <c r="A384" s="387" t="s">
        <v>741</v>
      </c>
      <c r="B384" s="387" t="s">
        <v>742</v>
      </c>
      <c r="C384" s="408" t="s">
        <v>743</v>
      </c>
      <c r="D384" s="389" t="s">
        <v>312</v>
      </c>
      <c r="E384" s="390">
        <v>1</v>
      </c>
      <c r="F384" s="413">
        <v>22027.29</v>
      </c>
      <c r="G384" s="391">
        <f t="shared" si="23"/>
        <v>22027.29</v>
      </c>
      <c r="H384" s="392"/>
      <c r="I384" s="390">
        <v>1</v>
      </c>
      <c r="J384" s="318"/>
      <c r="K384" s="293">
        <f t="shared" si="24"/>
        <v>0</v>
      </c>
      <c r="L384" s="292"/>
      <c r="M384" s="318"/>
      <c r="N384" s="293"/>
    </row>
    <row r="385" spans="1:14" ht="28.5" outlineLevel="3">
      <c r="A385" s="387" t="s">
        <v>744</v>
      </c>
      <c r="B385" s="387" t="s">
        <v>745</v>
      </c>
      <c r="C385" s="408" t="s">
        <v>746</v>
      </c>
      <c r="D385" s="389" t="s">
        <v>312</v>
      </c>
      <c r="E385" s="390">
        <v>378</v>
      </c>
      <c r="F385" s="413">
        <v>19965.6122</v>
      </c>
      <c r="G385" s="391">
        <f t="shared" si="23"/>
        <v>7547001.4116000002</v>
      </c>
      <c r="H385" s="392"/>
      <c r="I385" s="390">
        <v>378</v>
      </c>
      <c r="J385" s="318"/>
      <c r="K385" s="293">
        <f t="shared" si="24"/>
        <v>0</v>
      </c>
      <c r="L385" s="292"/>
      <c r="M385" s="318"/>
      <c r="N385" s="293"/>
    </row>
    <row r="386" spans="1:14" ht="28.5" outlineLevel="3">
      <c r="A386" s="387" t="s">
        <v>747</v>
      </c>
      <c r="B386" s="387" t="s">
        <v>748</v>
      </c>
      <c r="C386" s="408" t="s">
        <v>749</v>
      </c>
      <c r="D386" s="389" t="s">
        <v>312</v>
      </c>
      <c r="E386" s="390">
        <v>17</v>
      </c>
      <c r="F386" s="413">
        <v>18591.16</v>
      </c>
      <c r="G386" s="391">
        <f t="shared" si="23"/>
        <v>316049.71999999997</v>
      </c>
      <c r="H386" s="392"/>
      <c r="I386" s="390">
        <v>17</v>
      </c>
      <c r="J386" s="318"/>
      <c r="K386" s="293">
        <f t="shared" si="24"/>
        <v>0</v>
      </c>
      <c r="L386" s="292"/>
      <c r="M386" s="318"/>
      <c r="N386" s="293"/>
    </row>
    <row r="387" spans="1:14" ht="42" outlineLevel="3">
      <c r="A387" s="387" t="s">
        <v>750</v>
      </c>
      <c r="B387" s="387" t="s">
        <v>751</v>
      </c>
      <c r="C387" s="408" t="s">
        <v>752</v>
      </c>
      <c r="D387" s="389" t="s">
        <v>312</v>
      </c>
      <c r="E387" s="390">
        <v>5</v>
      </c>
      <c r="F387" s="413">
        <v>276977.46299999999</v>
      </c>
      <c r="G387" s="391">
        <f t="shared" si="23"/>
        <v>1384887.3149999999</v>
      </c>
      <c r="H387" s="392"/>
      <c r="I387" s="390">
        <v>5</v>
      </c>
      <c r="J387" s="318"/>
      <c r="K387" s="293">
        <f t="shared" si="24"/>
        <v>0</v>
      </c>
      <c r="L387" s="292"/>
      <c r="M387" s="318"/>
      <c r="N387" s="293"/>
    </row>
    <row r="388" spans="1:14" ht="42" outlineLevel="3">
      <c r="A388" s="387" t="s">
        <v>753</v>
      </c>
      <c r="B388" s="387" t="s">
        <v>754</v>
      </c>
      <c r="C388" s="408" t="s">
        <v>755</v>
      </c>
      <c r="D388" s="389" t="s">
        <v>312</v>
      </c>
      <c r="E388" s="390">
        <v>1</v>
      </c>
      <c r="F388" s="413">
        <v>253611.81</v>
      </c>
      <c r="G388" s="391">
        <f t="shared" si="23"/>
        <v>253611.81</v>
      </c>
      <c r="H388" s="392"/>
      <c r="I388" s="390">
        <v>1</v>
      </c>
      <c r="J388" s="318"/>
      <c r="K388" s="293">
        <f t="shared" si="24"/>
        <v>0</v>
      </c>
      <c r="L388" s="292"/>
      <c r="M388" s="318"/>
      <c r="N388" s="293"/>
    </row>
    <row r="389" spans="1:14" ht="28.5" outlineLevel="3">
      <c r="A389" s="387" t="s">
        <v>756</v>
      </c>
      <c r="B389" s="387" t="s">
        <v>757</v>
      </c>
      <c r="C389" s="408" t="s">
        <v>758</v>
      </c>
      <c r="D389" s="389" t="s">
        <v>312</v>
      </c>
      <c r="E389" s="390">
        <v>4</v>
      </c>
      <c r="F389" s="413">
        <v>263323.96299999999</v>
      </c>
      <c r="G389" s="391">
        <f t="shared" si="23"/>
        <v>1053295.852</v>
      </c>
      <c r="H389" s="392"/>
      <c r="I389" s="390">
        <v>4</v>
      </c>
      <c r="J389" s="318"/>
      <c r="K389" s="293">
        <f t="shared" si="24"/>
        <v>0</v>
      </c>
      <c r="L389" s="292"/>
      <c r="M389" s="318"/>
      <c r="N389" s="293"/>
    </row>
    <row r="390" spans="1:14" ht="42" outlineLevel="3">
      <c r="A390" s="387" t="s">
        <v>759</v>
      </c>
      <c r="B390" s="387" t="s">
        <v>760</v>
      </c>
      <c r="C390" s="408" t="s">
        <v>761</v>
      </c>
      <c r="D390" s="389" t="s">
        <v>312</v>
      </c>
      <c r="E390" s="390">
        <v>1</v>
      </c>
      <c r="F390" s="413">
        <v>185490.63</v>
      </c>
      <c r="G390" s="391">
        <f t="shared" si="23"/>
        <v>185490.63</v>
      </c>
      <c r="H390" s="392"/>
      <c r="I390" s="390">
        <v>1</v>
      </c>
      <c r="J390" s="318"/>
      <c r="K390" s="293">
        <f t="shared" si="24"/>
        <v>0</v>
      </c>
      <c r="L390" s="292"/>
      <c r="M390" s="318"/>
      <c r="N390" s="293"/>
    </row>
    <row r="391" spans="1:14" ht="42" outlineLevel="3">
      <c r="A391" s="387" t="s">
        <v>762</v>
      </c>
      <c r="B391" s="387" t="s">
        <v>763</v>
      </c>
      <c r="C391" s="408" t="s">
        <v>764</v>
      </c>
      <c r="D391" s="389" t="s">
        <v>312</v>
      </c>
      <c r="E391" s="390">
        <v>6</v>
      </c>
      <c r="F391" s="413">
        <v>183428.96230000001</v>
      </c>
      <c r="G391" s="391">
        <f t="shared" si="23"/>
        <v>1100573.7738000001</v>
      </c>
      <c r="H391" s="392"/>
      <c r="I391" s="390">
        <v>6</v>
      </c>
      <c r="J391" s="318"/>
      <c r="K391" s="293">
        <f t="shared" si="24"/>
        <v>0</v>
      </c>
      <c r="L391" s="292"/>
      <c r="M391" s="318"/>
      <c r="N391" s="293"/>
    </row>
    <row r="392" spans="1:14" ht="28.5" outlineLevel="3">
      <c r="A392" s="387" t="s">
        <v>765</v>
      </c>
      <c r="B392" s="387" t="s">
        <v>766</v>
      </c>
      <c r="C392" s="408" t="s">
        <v>767</v>
      </c>
      <c r="D392" s="389" t="s">
        <v>312</v>
      </c>
      <c r="E392" s="390">
        <v>6</v>
      </c>
      <c r="F392" s="413">
        <v>158001.63225</v>
      </c>
      <c r="G392" s="391">
        <f t="shared" si="23"/>
        <v>948009.79349999991</v>
      </c>
      <c r="H392" s="392"/>
      <c r="I392" s="390">
        <v>6</v>
      </c>
      <c r="J392" s="318"/>
      <c r="K392" s="293">
        <f t="shared" si="24"/>
        <v>0</v>
      </c>
      <c r="L392" s="292"/>
      <c r="M392" s="318"/>
      <c r="N392" s="293"/>
    </row>
    <row r="393" spans="1:14" ht="42" outlineLevel="3">
      <c r="A393" s="387" t="s">
        <v>768</v>
      </c>
      <c r="B393" s="387" t="s">
        <v>769</v>
      </c>
      <c r="C393" s="408" t="s">
        <v>770</v>
      </c>
      <c r="D393" s="389" t="s">
        <v>312</v>
      </c>
      <c r="E393" s="390">
        <v>1</v>
      </c>
      <c r="F393" s="413">
        <v>122222.98</v>
      </c>
      <c r="G393" s="391">
        <f t="shared" si="23"/>
        <v>122222.98</v>
      </c>
      <c r="H393" s="392"/>
      <c r="I393" s="390">
        <v>1</v>
      </c>
      <c r="J393" s="318"/>
      <c r="K393" s="293">
        <f t="shared" si="24"/>
        <v>0</v>
      </c>
      <c r="L393" s="292"/>
      <c r="M393" s="318"/>
      <c r="N393" s="293"/>
    </row>
    <row r="394" spans="1:14" ht="42" outlineLevel="3">
      <c r="A394" s="387" t="s">
        <v>771</v>
      </c>
      <c r="B394" s="387" t="s">
        <v>772</v>
      </c>
      <c r="C394" s="408" t="s">
        <v>773</v>
      </c>
      <c r="D394" s="389" t="s">
        <v>312</v>
      </c>
      <c r="E394" s="390">
        <v>1</v>
      </c>
      <c r="F394" s="413">
        <v>118859.01</v>
      </c>
      <c r="G394" s="391">
        <f t="shared" si="23"/>
        <v>118859.01</v>
      </c>
      <c r="H394" s="392"/>
      <c r="I394" s="390">
        <v>1</v>
      </c>
      <c r="J394" s="318"/>
      <c r="K394" s="293">
        <f t="shared" si="24"/>
        <v>0</v>
      </c>
      <c r="L394" s="292"/>
      <c r="M394" s="318"/>
      <c r="N394" s="293"/>
    </row>
    <row r="395" spans="1:14" ht="28.5" outlineLevel="3">
      <c r="A395" s="387" t="s">
        <v>774</v>
      </c>
      <c r="B395" s="387" t="s">
        <v>775</v>
      </c>
      <c r="C395" s="408" t="s">
        <v>776</v>
      </c>
      <c r="D395" s="389" t="s">
        <v>312</v>
      </c>
      <c r="E395" s="390">
        <v>5</v>
      </c>
      <c r="F395" s="413">
        <v>113361.21</v>
      </c>
      <c r="G395" s="391">
        <f t="shared" si="23"/>
        <v>566806.05000000005</v>
      </c>
      <c r="H395" s="392"/>
      <c r="I395" s="390">
        <v>5</v>
      </c>
      <c r="J395" s="318"/>
      <c r="K395" s="293">
        <f t="shared" si="24"/>
        <v>0</v>
      </c>
      <c r="L395" s="292"/>
      <c r="M395" s="318"/>
      <c r="N395" s="293"/>
    </row>
    <row r="396" spans="1:14" ht="42" outlineLevel="3">
      <c r="A396" s="387" t="s">
        <v>777</v>
      </c>
      <c r="B396" s="387" t="s">
        <v>778</v>
      </c>
      <c r="C396" s="408" t="s">
        <v>779</v>
      </c>
      <c r="D396" s="389" t="s">
        <v>312</v>
      </c>
      <c r="E396" s="390">
        <v>14</v>
      </c>
      <c r="F396" s="413">
        <v>82152.604000000007</v>
      </c>
      <c r="G396" s="391">
        <f t="shared" si="23"/>
        <v>1150136.456</v>
      </c>
      <c r="H396" s="392"/>
      <c r="I396" s="390">
        <v>14</v>
      </c>
      <c r="J396" s="318"/>
      <c r="K396" s="293">
        <f t="shared" si="24"/>
        <v>0</v>
      </c>
      <c r="L396" s="292"/>
      <c r="M396" s="318"/>
      <c r="N396" s="293"/>
    </row>
    <row r="397" spans="1:14" ht="42" outlineLevel="3">
      <c r="A397" s="387" t="s">
        <v>780</v>
      </c>
      <c r="B397" s="387" t="s">
        <v>781</v>
      </c>
      <c r="C397" s="408" t="s">
        <v>782</v>
      </c>
      <c r="D397" s="389" t="s">
        <v>312</v>
      </c>
      <c r="E397" s="390">
        <v>15</v>
      </c>
      <c r="F397" s="413">
        <v>79403.704024999999</v>
      </c>
      <c r="G397" s="391">
        <f t="shared" si="23"/>
        <v>1191055.5603749999</v>
      </c>
      <c r="H397" s="392"/>
      <c r="I397" s="390">
        <v>15</v>
      </c>
      <c r="J397" s="318"/>
      <c r="K397" s="293">
        <f t="shared" si="24"/>
        <v>0</v>
      </c>
      <c r="L397" s="292"/>
      <c r="M397" s="318"/>
      <c r="N397" s="293"/>
    </row>
    <row r="398" spans="1:14" ht="28.5" outlineLevel="3">
      <c r="A398" s="387" t="s">
        <v>783</v>
      </c>
      <c r="B398" s="387" t="s">
        <v>784</v>
      </c>
      <c r="C398" s="408" t="s">
        <v>785</v>
      </c>
      <c r="D398" s="389" t="s">
        <v>312</v>
      </c>
      <c r="E398" s="390">
        <v>45</v>
      </c>
      <c r="F398" s="413">
        <v>64971.974000000002</v>
      </c>
      <c r="G398" s="391">
        <f t="shared" si="23"/>
        <v>2923738.83</v>
      </c>
      <c r="H398" s="392"/>
      <c r="I398" s="390">
        <v>45</v>
      </c>
      <c r="J398" s="318"/>
      <c r="K398" s="293">
        <f t="shared" si="24"/>
        <v>0</v>
      </c>
      <c r="L398" s="292"/>
      <c r="M398" s="318"/>
      <c r="N398" s="293"/>
    </row>
    <row r="399" spans="1:14" ht="42" outlineLevel="3">
      <c r="A399" s="387" t="s">
        <v>786</v>
      </c>
      <c r="B399" s="387" t="s">
        <v>787</v>
      </c>
      <c r="C399" s="408" t="s">
        <v>788</v>
      </c>
      <c r="D399" s="389" t="s">
        <v>312</v>
      </c>
      <c r="E399" s="390">
        <v>19</v>
      </c>
      <c r="F399" s="413">
        <v>44655.888650000001</v>
      </c>
      <c r="G399" s="391">
        <f t="shared" si="23"/>
        <v>848461.88435000007</v>
      </c>
      <c r="H399" s="392"/>
      <c r="I399" s="390">
        <v>19</v>
      </c>
      <c r="J399" s="318"/>
      <c r="K399" s="293">
        <f t="shared" si="24"/>
        <v>0</v>
      </c>
      <c r="L399" s="292"/>
      <c r="M399" s="318"/>
      <c r="N399" s="293"/>
    </row>
    <row r="400" spans="1:14" ht="42" outlineLevel="3">
      <c r="A400" s="387" t="s">
        <v>789</v>
      </c>
      <c r="B400" s="387" t="s">
        <v>790</v>
      </c>
      <c r="C400" s="408" t="s">
        <v>791</v>
      </c>
      <c r="D400" s="389" t="s">
        <v>312</v>
      </c>
      <c r="E400" s="390">
        <v>1</v>
      </c>
      <c r="F400" s="413">
        <v>43281.440000000002</v>
      </c>
      <c r="G400" s="391">
        <f t="shared" si="23"/>
        <v>43281.440000000002</v>
      </c>
      <c r="H400" s="392"/>
      <c r="I400" s="390">
        <v>1</v>
      </c>
      <c r="J400" s="318"/>
      <c r="K400" s="293">
        <f t="shared" si="24"/>
        <v>0</v>
      </c>
      <c r="L400" s="292"/>
      <c r="M400" s="318"/>
      <c r="N400" s="293"/>
    </row>
    <row r="401" spans="1:14" ht="28.5" outlineLevel="3">
      <c r="A401" s="387" t="s">
        <v>792</v>
      </c>
      <c r="B401" s="387" t="s">
        <v>793</v>
      </c>
      <c r="C401" s="408" t="s">
        <v>794</v>
      </c>
      <c r="D401" s="389" t="s">
        <v>312</v>
      </c>
      <c r="E401" s="390">
        <v>31</v>
      </c>
      <c r="F401" s="413">
        <v>37096.408649999998</v>
      </c>
      <c r="G401" s="391">
        <f t="shared" si="23"/>
        <v>1149988.6681499998</v>
      </c>
      <c r="H401" s="392"/>
      <c r="I401" s="390">
        <v>31</v>
      </c>
      <c r="J401" s="318"/>
      <c r="K401" s="293">
        <f t="shared" si="24"/>
        <v>0</v>
      </c>
      <c r="L401" s="292"/>
      <c r="M401" s="318"/>
      <c r="N401" s="293"/>
    </row>
    <row r="402" spans="1:14" ht="28.5" outlineLevel="3">
      <c r="A402" s="387" t="s">
        <v>795</v>
      </c>
      <c r="B402" s="387" t="s">
        <v>796</v>
      </c>
      <c r="C402" s="408" t="s">
        <v>797</v>
      </c>
      <c r="D402" s="389" t="s">
        <v>312</v>
      </c>
      <c r="E402" s="390">
        <v>9</v>
      </c>
      <c r="F402" s="413">
        <v>22199.09345</v>
      </c>
      <c r="G402" s="391">
        <f t="shared" si="23"/>
        <v>199791.84104999999</v>
      </c>
      <c r="H402" s="392"/>
      <c r="I402" s="390">
        <v>9</v>
      </c>
      <c r="J402" s="318"/>
      <c r="K402" s="293">
        <f t="shared" si="24"/>
        <v>0</v>
      </c>
      <c r="L402" s="292"/>
      <c r="M402" s="318"/>
      <c r="N402" s="293"/>
    </row>
    <row r="403" spans="1:14" ht="42" outlineLevel="3">
      <c r="A403" s="387" t="s">
        <v>798</v>
      </c>
      <c r="B403" s="387" t="s">
        <v>799</v>
      </c>
      <c r="C403" s="408" t="s">
        <v>800</v>
      </c>
      <c r="D403" s="389" t="s">
        <v>312</v>
      </c>
      <c r="E403" s="390">
        <v>1</v>
      </c>
      <c r="F403" s="413">
        <v>171491.85</v>
      </c>
      <c r="G403" s="391">
        <f t="shared" si="23"/>
        <v>171491.85</v>
      </c>
      <c r="H403" s="392"/>
      <c r="I403" s="390">
        <v>1</v>
      </c>
      <c r="J403" s="318"/>
      <c r="K403" s="293">
        <f t="shared" si="24"/>
        <v>0</v>
      </c>
      <c r="L403" s="292"/>
      <c r="M403" s="318"/>
      <c r="N403" s="293"/>
    </row>
    <row r="404" spans="1:14" ht="42" outlineLevel="3">
      <c r="A404" s="387" t="s">
        <v>801</v>
      </c>
      <c r="B404" s="387" t="s">
        <v>802</v>
      </c>
      <c r="C404" s="408" t="s">
        <v>803</v>
      </c>
      <c r="D404" s="389" t="s">
        <v>312</v>
      </c>
      <c r="E404" s="390">
        <v>1</v>
      </c>
      <c r="F404" s="413">
        <v>167368.5</v>
      </c>
      <c r="G404" s="391">
        <f t="shared" si="23"/>
        <v>167368.5</v>
      </c>
      <c r="H404" s="392"/>
      <c r="I404" s="390">
        <v>1</v>
      </c>
      <c r="J404" s="318"/>
      <c r="K404" s="293">
        <f t="shared" si="24"/>
        <v>0</v>
      </c>
      <c r="L404" s="292"/>
      <c r="M404" s="318"/>
      <c r="N404" s="293"/>
    </row>
    <row r="405" spans="1:14" ht="42" outlineLevel="3">
      <c r="A405" s="387" t="s">
        <v>804</v>
      </c>
      <c r="B405" s="387" t="s">
        <v>805</v>
      </c>
      <c r="C405" s="408" t="s">
        <v>806</v>
      </c>
      <c r="D405" s="389" t="s">
        <v>312</v>
      </c>
      <c r="E405" s="390">
        <v>1</v>
      </c>
      <c r="F405" s="413">
        <v>167368.5</v>
      </c>
      <c r="G405" s="391">
        <f t="shared" si="23"/>
        <v>167368.5</v>
      </c>
      <c r="H405" s="392"/>
      <c r="I405" s="390">
        <v>1</v>
      </c>
      <c r="J405" s="318"/>
      <c r="K405" s="293">
        <f t="shared" si="24"/>
        <v>0</v>
      </c>
      <c r="L405" s="292"/>
      <c r="M405" s="318"/>
      <c r="N405" s="293"/>
    </row>
    <row r="406" spans="1:14" ht="42" outlineLevel="3">
      <c r="A406" s="387" t="s">
        <v>807</v>
      </c>
      <c r="B406" s="387" t="s">
        <v>808</v>
      </c>
      <c r="C406" s="408" t="s">
        <v>809</v>
      </c>
      <c r="D406" s="389" t="s">
        <v>312</v>
      </c>
      <c r="E406" s="390">
        <v>18</v>
      </c>
      <c r="F406" s="413">
        <v>147438.97399999999</v>
      </c>
      <c r="G406" s="391">
        <f t="shared" si="23"/>
        <v>2653901.5319999997</v>
      </c>
      <c r="H406" s="392"/>
      <c r="I406" s="390">
        <v>18</v>
      </c>
      <c r="J406" s="318"/>
      <c r="K406" s="293">
        <f t="shared" si="24"/>
        <v>0</v>
      </c>
      <c r="L406" s="292"/>
      <c r="M406" s="318"/>
      <c r="N406" s="293"/>
    </row>
    <row r="407" spans="1:14" ht="42" outlineLevel="3">
      <c r="A407" s="387" t="s">
        <v>810</v>
      </c>
      <c r="B407" s="387" t="s">
        <v>811</v>
      </c>
      <c r="C407" s="408" t="s">
        <v>812</v>
      </c>
      <c r="D407" s="389" t="s">
        <v>312</v>
      </c>
      <c r="E407" s="390">
        <v>15</v>
      </c>
      <c r="F407" s="413">
        <v>64971.974029999998</v>
      </c>
      <c r="G407" s="391">
        <f t="shared" si="23"/>
        <v>974579.61044999992</v>
      </c>
      <c r="H407" s="392"/>
      <c r="I407" s="390">
        <v>15</v>
      </c>
      <c r="J407" s="318"/>
      <c r="K407" s="293">
        <f t="shared" si="24"/>
        <v>0</v>
      </c>
      <c r="L407" s="292"/>
      <c r="M407" s="318"/>
      <c r="N407" s="293"/>
    </row>
    <row r="408" spans="1:14" ht="42" outlineLevel="3">
      <c r="A408" s="387" t="s">
        <v>813</v>
      </c>
      <c r="B408" s="387" t="s">
        <v>814</v>
      </c>
      <c r="C408" s="408" t="s">
        <v>815</v>
      </c>
      <c r="D408" s="389" t="s">
        <v>312</v>
      </c>
      <c r="E408" s="390">
        <v>3</v>
      </c>
      <c r="F408" s="413">
        <v>64971.974029999998</v>
      </c>
      <c r="G408" s="391">
        <f t="shared" si="23"/>
        <v>194915.92209000001</v>
      </c>
      <c r="H408" s="392"/>
      <c r="I408" s="390">
        <v>3</v>
      </c>
      <c r="J408" s="318"/>
      <c r="K408" s="293">
        <f t="shared" si="24"/>
        <v>0</v>
      </c>
      <c r="L408" s="292"/>
      <c r="M408" s="318"/>
      <c r="N408" s="293"/>
    </row>
    <row r="409" spans="1:14" ht="42" outlineLevel="3">
      <c r="A409" s="387" t="s">
        <v>816</v>
      </c>
      <c r="B409" s="387" t="s">
        <v>817</v>
      </c>
      <c r="C409" s="408" t="s">
        <v>818</v>
      </c>
      <c r="D409" s="389" t="s">
        <v>312</v>
      </c>
      <c r="E409" s="390">
        <v>16</v>
      </c>
      <c r="F409" s="413">
        <v>59474.174030000002</v>
      </c>
      <c r="G409" s="391">
        <f t="shared" ref="G409:G436" si="25">E409*F409</f>
        <v>951586.78448000003</v>
      </c>
      <c r="H409" s="392"/>
      <c r="I409" s="390">
        <v>16</v>
      </c>
      <c r="J409" s="318"/>
      <c r="K409" s="293">
        <f t="shared" ref="K409:K436" si="26">I409*J409</f>
        <v>0</v>
      </c>
      <c r="L409" s="292"/>
      <c r="M409" s="318"/>
      <c r="N409" s="293"/>
    </row>
    <row r="410" spans="1:14" ht="42" outlineLevel="3">
      <c r="A410" s="387" t="s">
        <v>819</v>
      </c>
      <c r="B410" s="387" t="s">
        <v>820</v>
      </c>
      <c r="C410" s="408" t="s">
        <v>821</v>
      </c>
      <c r="D410" s="389" t="s">
        <v>312</v>
      </c>
      <c r="E410" s="390">
        <v>1</v>
      </c>
      <c r="F410" s="413">
        <v>82839.820000000007</v>
      </c>
      <c r="G410" s="391">
        <f t="shared" si="25"/>
        <v>82839.820000000007</v>
      </c>
      <c r="H410" s="392"/>
      <c r="I410" s="390">
        <v>1</v>
      </c>
      <c r="J410" s="318"/>
      <c r="K410" s="293">
        <f t="shared" si="26"/>
        <v>0</v>
      </c>
      <c r="L410" s="292"/>
      <c r="M410" s="318"/>
      <c r="N410" s="293"/>
    </row>
    <row r="411" spans="1:14" ht="42" outlineLevel="3">
      <c r="A411" s="387" t="s">
        <v>822</v>
      </c>
      <c r="B411" s="387" t="s">
        <v>823</v>
      </c>
      <c r="C411" s="408" t="s">
        <v>824</v>
      </c>
      <c r="D411" s="389" t="s">
        <v>312</v>
      </c>
      <c r="E411" s="390">
        <v>41</v>
      </c>
      <c r="F411" s="413">
        <v>69267.130275000003</v>
      </c>
      <c r="G411" s="391">
        <f t="shared" si="25"/>
        <v>2839952.341275</v>
      </c>
      <c r="H411" s="392"/>
      <c r="I411" s="390">
        <v>41</v>
      </c>
      <c r="J411" s="318"/>
      <c r="K411" s="293">
        <f t="shared" si="26"/>
        <v>0</v>
      </c>
      <c r="L411" s="292"/>
      <c r="M411" s="318"/>
      <c r="N411" s="293"/>
    </row>
    <row r="412" spans="1:14" ht="42" outlineLevel="3">
      <c r="A412" s="387" t="s">
        <v>825</v>
      </c>
      <c r="B412" s="387" t="s">
        <v>826</v>
      </c>
      <c r="C412" s="408" t="s">
        <v>827</v>
      </c>
      <c r="D412" s="389" t="s">
        <v>312</v>
      </c>
      <c r="E412" s="390">
        <v>6</v>
      </c>
      <c r="F412" s="413">
        <v>69267.130275000003</v>
      </c>
      <c r="G412" s="391">
        <f t="shared" si="25"/>
        <v>415602.78165000002</v>
      </c>
      <c r="H412" s="392"/>
      <c r="I412" s="390">
        <v>6</v>
      </c>
      <c r="J412" s="318"/>
      <c r="K412" s="293">
        <f t="shared" si="26"/>
        <v>0</v>
      </c>
      <c r="L412" s="292"/>
      <c r="M412" s="318"/>
      <c r="N412" s="293"/>
    </row>
    <row r="413" spans="1:14" ht="42" outlineLevel="3">
      <c r="A413" s="387" t="s">
        <v>828</v>
      </c>
      <c r="B413" s="387" t="s">
        <v>829</v>
      </c>
      <c r="C413" s="408" t="s">
        <v>830</v>
      </c>
      <c r="D413" s="389" t="s">
        <v>312</v>
      </c>
      <c r="E413" s="390">
        <v>146</v>
      </c>
      <c r="F413" s="413">
        <v>69267.130275000003</v>
      </c>
      <c r="G413" s="391">
        <f t="shared" si="25"/>
        <v>10113001.02015</v>
      </c>
      <c r="H413" s="392"/>
      <c r="I413" s="390">
        <v>146</v>
      </c>
      <c r="J413" s="318"/>
      <c r="K413" s="293">
        <f t="shared" si="26"/>
        <v>0</v>
      </c>
      <c r="L413" s="292"/>
      <c r="M413" s="318"/>
      <c r="N413" s="293"/>
    </row>
    <row r="414" spans="1:14" ht="42" outlineLevel="3">
      <c r="A414" s="387" t="s">
        <v>831</v>
      </c>
      <c r="B414" s="387" t="s">
        <v>832</v>
      </c>
      <c r="C414" s="408" t="s">
        <v>833</v>
      </c>
      <c r="D414" s="389" t="s">
        <v>312</v>
      </c>
      <c r="E414" s="390">
        <v>247</v>
      </c>
      <c r="F414" s="413">
        <v>54148.180274999999</v>
      </c>
      <c r="G414" s="391">
        <f t="shared" si="25"/>
        <v>13374600.527925</v>
      </c>
      <c r="H414" s="392"/>
      <c r="I414" s="390">
        <v>247</v>
      </c>
      <c r="J414" s="318"/>
      <c r="K414" s="293">
        <f t="shared" si="26"/>
        <v>0</v>
      </c>
      <c r="L414" s="292"/>
      <c r="M414" s="318"/>
      <c r="N414" s="293"/>
    </row>
    <row r="415" spans="1:14" ht="42" outlineLevel="3">
      <c r="A415" s="387" t="s">
        <v>834</v>
      </c>
      <c r="B415" s="387" t="s">
        <v>835</v>
      </c>
      <c r="C415" s="408" t="s">
        <v>836</v>
      </c>
      <c r="D415" s="389" t="s">
        <v>312</v>
      </c>
      <c r="E415" s="390">
        <v>4</v>
      </c>
      <c r="F415" s="413">
        <v>54148.18028</v>
      </c>
      <c r="G415" s="391">
        <f t="shared" si="25"/>
        <v>216592.72112</v>
      </c>
      <c r="H415" s="392"/>
      <c r="I415" s="390">
        <v>4</v>
      </c>
      <c r="J415" s="318"/>
      <c r="K415" s="293">
        <f t="shared" si="26"/>
        <v>0</v>
      </c>
      <c r="L415" s="292"/>
      <c r="M415" s="318"/>
      <c r="N415" s="293"/>
    </row>
    <row r="416" spans="1:14" ht="42" outlineLevel="3">
      <c r="A416" s="387" t="s">
        <v>837</v>
      </c>
      <c r="B416" s="387" t="s">
        <v>838</v>
      </c>
      <c r="C416" s="408" t="s">
        <v>839</v>
      </c>
      <c r="D416" s="389" t="s">
        <v>312</v>
      </c>
      <c r="E416" s="390">
        <v>522</v>
      </c>
      <c r="F416" s="413">
        <v>48650.380275000003</v>
      </c>
      <c r="G416" s="391">
        <f t="shared" si="25"/>
        <v>25395498.50355</v>
      </c>
      <c r="H416" s="392"/>
      <c r="I416" s="390">
        <v>522</v>
      </c>
      <c r="J416" s="318"/>
      <c r="K416" s="293">
        <f t="shared" si="26"/>
        <v>0</v>
      </c>
      <c r="L416" s="292"/>
      <c r="M416" s="318"/>
      <c r="N416" s="293"/>
    </row>
    <row r="417" spans="1:14" ht="42" outlineLevel="3">
      <c r="A417" s="387" t="s">
        <v>840</v>
      </c>
      <c r="B417" s="387" t="s">
        <v>841</v>
      </c>
      <c r="C417" s="408" t="s">
        <v>842</v>
      </c>
      <c r="D417" s="389" t="s">
        <v>312</v>
      </c>
      <c r="E417" s="390">
        <v>933</v>
      </c>
      <c r="F417" s="413">
        <v>48650.380275000003</v>
      </c>
      <c r="G417" s="391">
        <f t="shared" si="25"/>
        <v>45390804.796575002</v>
      </c>
      <c r="H417" s="392"/>
      <c r="I417" s="390">
        <v>933</v>
      </c>
      <c r="J417" s="318"/>
      <c r="K417" s="293">
        <f t="shared" si="26"/>
        <v>0</v>
      </c>
      <c r="L417" s="292"/>
      <c r="M417" s="318"/>
      <c r="N417" s="293"/>
    </row>
    <row r="418" spans="1:14" ht="42" outlineLevel="3">
      <c r="A418" s="387" t="s">
        <v>843</v>
      </c>
      <c r="B418" s="387" t="s">
        <v>844</v>
      </c>
      <c r="C418" s="408" t="s">
        <v>845</v>
      </c>
      <c r="D418" s="389" t="s">
        <v>312</v>
      </c>
      <c r="E418" s="390">
        <v>32</v>
      </c>
      <c r="F418" s="413">
        <v>45214.260275000001</v>
      </c>
      <c r="G418" s="391">
        <f t="shared" si="25"/>
        <v>1446856.3288</v>
      </c>
      <c r="H418" s="392"/>
      <c r="I418" s="390">
        <v>32</v>
      </c>
      <c r="J418" s="318"/>
      <c r="K418" s="293">
        <f t="shared" si="26"/>
        <v>0</v>
      </c>
      <c r="L418" s="292"/>
      <c r="M418" s="318"/>
      <c r="N418" s="293"/>
    </row>
    <row r="419" spans="1:14" ht="28.5" outlineLevel="3">
      <c r="A419" s="387" t="s">
        <v>846</v>
      </c>
      <c r="B419" s="387" t="s">
        <v>847</v>
      </c>
      <c r="C419" s="408" t="s">
        <v>848</v>
      </c>
      <c r="D419" s="389" t="s">
        <v>312</v>
      </c>
      <c r="E419" s="390">
        <v>1</v>
      </c>
      <c r="F419" s="413">
        <v>250694.530275</v>
      </c>
      <c r="G419" s="391">
        <f t="shared" si="25"/>
        <v>250694.530275</v>
      </c>
      <c r="H419" s="392"/>
      <c r="I419" s="390">
        <v>1</v>
      </c>
      <c r="J419" s="318"/>
      <c r="K419" s="293">
        <f t="shared" si="26"/>
        <v>0</v>
      </c>
      <c r="L419" s="292"/>
      <c r="M419" s="318"/>
      <c r="N419" s="293"/>
    </row>
    <row r="420" spans="1:14" ht="28.5" outlineLevel="3">
      <c r="A420" s="387" t="s">
        <v>849</v>
      </c>
      <c r="B420" s="387" t="s">
        <v>850</v>
      </c>
      <c r="C420" s="408" t="s">
        <v>851</v>
      </c>
      <c r="D420" s="389" t="s">
        <v>312</v>
      </c>
      <c r="E420" s="390">
        <v>5</v>
      </c>
      <c r="F420" s="413">
        <v>135068.92402499999</v>
      </c>
      <c r="G420" s="391">
        <f t="shared" si="25"/>
        <v>675344.6201249999</v>
      </c>
      <c r="H420" s="392"/>
      <c r="I420" s="390">
        <v>5</v>
      </c>
      <c r="J420" s="318"/>
      <c r="K420" s="293">
        <f t="shared" si="26"/>
        <v>0</v>
      </c>
      <c r="L420" s="292"/>
      <c r="M420" s="318"/>
      <c r="N420" s="293"/>
    </row>
    <row r="421" spans="1:14" ht="28.5" outlineLevel="3">
      <c r="A421" s="387" t="s">
        <v>852</v>
      </c>
      <c r="B421" s="387" t="s">
        <v>853</v>
      </c>
      <c r="C421" s="408" t="s">
        <v>854</v>
      </c>
      <c r="D421" s="389" t="s">
        <v>312</v>
      </c>
      <c r="E421" s="390">
        <v>1</v>
      </c>
      <c r="F421" s="413">
        <v>129571.12</v>
      </c>
      <c r="G421" s="391">
        <f t="shared" si="25"/>
        <v>129571.12</v>
      </c>
      <c r="H421" s="392"/>
      <c r="I421" s="390">
        <v>1</v>
      </c>
      <c r="J421" s="318"/>
      <c r="K421" s="293">
        <f t="shared" si="26"/>
        <v>0</v>
      </c>
      <c r="L421" s="292"/>
      <c r="M421" s="318"/>
      <c r="N421" s="293"/>
    </row>
    <row r="422" spans="1:14" ht="28.5" outlineLevel="3">
      <c r="A422" s="387" t="s">
        <v>855</v>
      </c>
      <c r="B422" s="387" t="s">
        <v>856</v>
      </c>
      <c r="C422" s="408" t="s">
        <v>857</v>
      </c>
      <c r="D422" s="389" t="s">
        <v>312</v>
      </c>
      <c r="E422" s="390">
        <v>2</v>
      </c>
      <c r="F422" s="413">
        <v>63082.11</v>
      </c>
      <c r="G422" s="391">
        <f t="shared" si="25"/>
        <v>126164.22</v>
      </c>
      <c r="H422" s="392"/>
      <c r="I422" s="390">
        <v>2</v>
      </c>
      <c r="J422" s="318"/>
      <c r="K422" s="293">
        <f t="shared" si="26"/>
        <v>0</v>
      </c>
      <c r="L422" s="292"/>
      <c r="M422" s="318"/>
      <c r="N422" s="293"/>
    </row>
    <row r="423" spans="1:14" ht="42" outlineLevel="3">
      <c r="A423" s="387" t="s">
        <v>858</v>
      </c>
      <c r="B423" s="387" t="s">
        <v>859</v>
      </c>
      <c r="C423" s="408" t="s">
        <v>860</v>
      </c>
      <c r="D423" s="389" t="s">
        <v>312</v>
      </c>
      <c r="E423" s="390">
        <v>7</v>
      </c>
      <c r="F423" s="413">
        <v>54148.180274999999</v>
      </c>
      <c r="G423" s="391">
        <f t="shared" si="25"/>
        <v>379037.261925</v>
      </c>
      <c r="H423" s="392"/>
      <c r="I423" s="390">
        <v>7</v>
      </c>
      <c r="J423" s="318"/>
      <c r="K423" s="293">
        <f t="shared" si="26"/>
        <v>0</v>
      </c>
      <c r="L423" s="292"/>
      <c r="M423" s="318"/>
      <c r="N423" s="293"/>
    </row>
    <row r="424" spans="1:14" ht="28.5" outlineLevel="3">
      <c r="A424" s="387" t="s">
        <v>861</v>
      </c>
      <c r="B424" s="387" t="s">
        <v>862</v>
      </c>
      <c r="C424" s="408" t="s">
        <v>863</v>
      </c>
      <c r="D424" s="389" t="s">
        <v>312</v>
      </c>
      <c r="E424" s="390">
        <v>2</v>
      </c>
      <c r="F424" s="413">
        <v>52086.510275000001</v>
      </c>
      <c r="G424" s="391">
        <f t="shared" si="25"/>
        <v>104173.02055</v>
      </c>
      <c r="H424" s="392"/>
      <c r="I424" s="390">
        <v>2</v>
      </c>
      <c r="J424" s="318"/>
      <c r="K424" s="293">
        <f t="shared" si="26"/>
        <v>0</v>
      </c>
      <c r="L424" s="292"/>
      <c r="M424" s="318"/>
      <c r="N424" s="293"/>
    </row>
    <row r="425" spans="1:14" ht="42" outlineLevel="3">
      <c r="A425" s="387" t="s">
        <v>864</v>
      </c>
      <c r="B425" s="387" t="s">
        <v>865</v>
      </c>
      <c r="C425" s="408" t="s">
        <v>866</v>
      </c>
      <c r="D425" s="389" t="s">
        <v>312</v>
      </c>
      <c r="E425" s="390">
        <v>2</v>
      </c>
      <c r="F425" s="413">
        <v>41090.910275000002</v>
      </c>
      <c r="G425" s="391">
        <f t="shared" si="25"/>
        <v>82181.820550000004</v>
      </c>
      <c r="H425" s="392"/>
      <c r="I425" s="390">
        <v>2</v>
      </c>
      <c r="J425" s="318"/>
      <c r="K425" s="293">
        <f t="shared" si="26"/>
        <v>0</v>
      </c>
      <c r="L425" s="292"/>
      <c r="M425" s="318"/>
      <c r="N425" s="293"/>
    </row>
    <row r="426" spans="1:14" ht="42" outlineLevel="3">
      <c r="A426" s="387" t="s">
        <v>867</v>
      </c>
      <c r="B426" s="387" t="s">
        <v>868</v>
      </c>
      <c r="C426" s="408" t="s">
        <v>869</v>
      </c>
      <c r="D426" s="389" t="s">
        <v>312</v>
      </c>
      <c r="E426" s="390">
        <v>15</v>
      </c>
      <c r="F426" s="413">
        <v>41090.910275000002</v>
      </c>
      <c r="G426" s="391">
        <f t="shared" si="25"/>
        <v>616363.654125</v>
      </c>
      <c r="H426" s="392"/>
      <c r="I426" s="390">
        <v>15</v>
      </c>
      <c r="J426" s="318"/>
      <c r="K426" s="293">
        <f t="shared" si="26"/>
        <v>0</v>
      </c>
      <c r="L426" s="292"/>
      <c r="M426" s="318"/>
      <c r="N426" s="293"/>
    </row>
    <row r="427" spans="1:14" ht="42" outlineLevel="3">
      <c r="A427" s="387" t="s">
        <v>870</v>
      </c>
      <c r="B427" s="387" t="s">
        <v>871</v>
      </c>
      <c r="C427" s="408" t="s">
        <v>872</v>
      </c>
      <c r="D427" s="389" t="s">
        <v>312</v>
      </c>
      <c r="E427" s="390">
        <v>10</v>
      </c>
      <c r="F427" s="413">
        <v>39716.46</v>
      </c>
      <c r="G427" s="391">
        <f t="shared" si="25"/>
        <v>397164.6</v>
      </c>
      <c r="H427" s="392"/>
      <c r="I427" s="390">
        <v>10</v>
      </c>
      <c r="J427" s="318"/>
      <c r="K427" s="293">
        <f t="shared" si="26"/>
        <v>0</v>
      </c>
      <c r="L427" s="292"/>
      <c r="M427" s="318"/>
      <c r="N427" s="293"/>
    </row>
    <row r="428" spans="1:14" ht="42" outlineLevel="3">
      <c r="A428" s="387" t="s">
        <v>873</v>
      </c>
      <c r="B428" s="387" t="s">
        <v>874</v>
      </c>
      <c r="C428" s="408" t="s">
        <v>875</v>
      </c>
      <c r="D428" s="389" t="s">
        <v>312</v>
      </c>
      <c r="E428" s="390">
        <v>3</v>
      </c>
      <c r="F428" s="413">
        <v>45214.26</v>
      </c>
      <c r="G428" s="391">
        <f t="shared" si="25"/>
        <v>135642.78</v>
      </c>
      <c r="H428" s="392"/>
      <c r="I428" s="390">
        <v>3</v>
      </c>
      <c r="J428" s="318"/>
      <c r="K428" s="293">
        <f t="shared" si="26"/>
        <v>0</v>
      </c>
      <c r="L428" s="292"/>
      <c r="M428" s="318"/>
      <c r="N428" s="293"/>
    </row>
    <row r="429" spans="1:14" ht="42" outlineLevel="3">
      <c r="A429" s="387" t="s">
        <v>876</v>
      </c>
      <c r="B429" s="387" t="s">
        <v>877</v>
      </c>
      <c r="C429" s="408" t="s">
        <v>878</v>
      </c>
      <c r="D429" s="389" t="s">
        <v>312</v>
      </c>
      <c r="E429" s="390">
        <v>447</v>
      </c>
      <c r="F429" s="413">
        <v>19450.193449999999</v>
      </c>
      <c r="G429" s="391">
        <f t="shared" si="25"/>
        <v>8694236.4721499998</v>
      </c>
      <c r="H429" s="392"/>
      <c r="I429" s="390">
        <v>447</v>
      </c>
      <c r="J429" s="318"/>
      <c r="K429" s="293">
        <f t="shared" si="26"/>
        <v>0</v>
      </c>
      <c r="L429" s="292"/>
      <c r="M429" s="318"/>
      <c r="N429" s="293"/>
    </row>
    <row r="430" spans="1:14" ht="42" outlineLevel="3">
      <c r="A430" s="387" t="s">
        <v>879</v>
      </c>
      <c r="B430" s="387" t="s">
        <v>880</v>
      </c>
      <c r="C430" s="408" t="s">
        <v>881</v>
      </c>
      <c r="D430" s="389" t="s">
        <v>312</v>
      </c>
      <c r="E430" s="390">
        <v>1216</v>
      </c>
      <c r="F430" s="413">
        <v>19450.193449999999</v>
      </c>
      <c r="G430" s="391">
        <f t="shared" si="25"/>
        <v>23651435.235199999</v>
      </c>
      <c r="H430" s="392"/>
      <c r="I430" s="390">
        <v>1216</v>
      </c>
      <c r="J430" s="318"/>
      <c r="K430" s="293">
        <f t="shared" si="26"/>
        <v>0</v>
      </c>
      <c r="L430" s="292"/>
      <c r="M430" s="318"/>
      <c r="N430" s="293"/>
    </row>
    <row r="431" spans="1:14" ht="42" outlineLevel="3">
      <c r="A431" s="387" t="s">
        <v>882</v>
      </c>
      <c r="B431" s="387" t="s">
        <v>883</v>
      </c>
      <c r="C431" s="408" t="s">
        <v>884</v>
      </c>
      <c r="D431" s="389" t="s">
        <v>312</v>
      </c>
      <c r="E431" s="390">
        <v>6</v>
      </c>
      <c r="F431" s="413">
        <v>68243.163449999993</v>
      </c>
      <c r="G431" s="391">
        <f t="shared" si="25"/>
        <v>409458.98069999996</v>
      </c>
      <c r="H431" s="392"/>
      <c r="I431" s="390">
        <v>6</v>
      </c>
      <c r="J431" s="318"/>
      <c r="K431" s="293">
        <f t="shared" si="26"/>
        <v>0</v>
      </c>
      <c r="L431" s="292"/>
      <c r="M431" s="318"/>
      <c r="N431" s="293"/>
    </row>
    <row r="432" spans="1:14" ht="42" outlineLevel="3">
      <c r="A432" s="387" t="s">
        <v>885</v>
      </c>
      <c r="B432" s="387" t="s">
        <v>886</v>
      </c>
      <c r="C432" s="408" t="s">
        <v>887</v>
      </c>
      <c r="D432" s="389" t="s">
        <v>312</v>
      </c>
      <c r="E432" s="390">
        <v>4</v>
      </c>
      <c r="F432" s="413">
        <v>40754.16345</v>
      </c>
      <c r="G432" s="391">
        <f t="shared" si="25"/>
        <v>163016.6538</v>
      </c>
      <c r="H432" s="392"/>
      <c r="I432" s="390">
        <v>4</v>
      </c>
      <c r="J432" s="318"/>
      <c r="K432" s="293">
        <f t="shared" si="26"/>
        <v>0</v>
      </c>
      <c r="L432" s="292"/>
      <c r="M432" s="318"/>
      <c r="N432" s="293"/>
    </row>
    <row r="433" spans="1:14" ht="42" outlineLevel="3">
      <c r="A433" s="387" t="s">
        <v>888</v>
      </c>
      <c r="B433" s="387" t="s">
        <v>889</v>
      </c>
      <c r="C433" s="408" t="s">
        <v>890</v>
      </c>
      <c r="D433" s="389" t="s">
        <v>312</v>
      </c>
      <c r="E433" s="390">
        <v>5</v>
      </c>
      <c r="F433" s="413">
        <v>34569.143499999998</v>
      </c>
      <c r="G433" s="391">
        <f t="shared" si="25"/>
        <v>172845.7175</v>
      </c>
      <c r="H433" s="392"/>
      <c r="I433" s="390">
        <v>5</v>
      </c>
      <c r="J433" s="318"/>
      <c r="K433" s="293">
        <f t="shared" si="26"/>
        <v>0</v>
      </c>
      <c r="L433" s="292"/>
      <c r="M433" s="318"/>
      <c r="N433" s="293"/>
    </row>
    <row r="434" spans="1:14" ht="42" outlineLevel="3">
      <c r="A434" s="387" t="s">
        <v>891</v>
      </c>
      <c r="B434" s="387" t="s">
        <v>892</v>
      </c>
      <c r="C434" s="408" t="s">
        <v>893</v>
      </c>
      <c r="D434" s="389" t="s">
        <v>312</v>
      </c>
      <c r="E434" s="390">
        <v>12</v>
      </c>
      <c r="F434" s="413">
        <v>30445.793450000001</v>
      </c>
      <c r="G434" s="391">
        <f t="shared" si="25"/>
        <v>365349.52140000003</v>
      </c>
      <c r="H434" s="392"/>
      <c r="I434" s="390">
        <v>12</v>
      </c>
      <c r="J434" s="318"/>
      <c r="K434" s="293">
        <f t="shared" si="26"/>
        <v>0</v>
      </c>
      <c r="L434" s="292"/>
      <c r="M434" s="318"/>
      <c r="N434" s="293"/>
    </row>
    <row r="435" spans="1:14" ht="42" outlineLevel="3">
      <c r="A435" s="387" t="s">
        <v>894</v>
      </c>
      <c r="B435" s="387" t="s">
        <v>895</v>
      </c>
      <c r="C435" s="408" t="s">
        <v>896</v>
      </c>
      <c r="D435" s="389" t="s">
        <v>312</v>
      </c>
      <c r="E435" s="390">
        <v>140</v>
      </c>
      <c r="F435" s="413">
        <v>24947.993450000002</v>
      </c>
      <c r="G435" s="391">
        <f t="shared" si="25"/>
        <v>3492719.0830000001</v>
      </c>
      <c r="H435" s="392"/>
      <c r="I435" s="390">
        <v>140</v>
      </c>
      <c r="J435" s="318"/>
      <c r="K435" s="293">
        <f t="shared" si="26"/>
        <v>0</v>
      </c>
      <c r="L435" s="292"/>
      <c r="M435" s="318"/>
      <c r="N435" s="293"/>
    </row>
    <row r="436" spans="1:14" ht="42" outlineLevel="3">
      <c r="A436" s="387" t="s">
        <v>897</v>
      </c>
      <c r="B436" s="387" t="s">
        <v>898</v>
      </c>
      <c r="C436" s="408" t="s">
        <v>899</v>
      </c>
      <c r="D436" s="389" t="s">
        <v>312</v>
      </c>
      <c r="E436" s="390">
        <v>3</v>
      </c>
      <c r="F436" s="413">
        <v>24947.993450000002</v>
      </c>
      <c r="G436" s="391">
        <f t="shared" si="25"/>
        <v>74843.980349999998</v>
      </c>
      <c r="H436" s="392"/>
      <c r="I436" s="390">
        <v>3</v>
      </c>
      <c r="J436" s="318"/>
      <c r="K436" s="293">
        <f t="shared" si="26"/>
        <v>0</v>
      </c>
      <c r="L436" s="292"/>
      <c r="M436" s="318"/>
      <c r="N436" s="293"/>
    </row>
    <row r="437" spans="1:14" ht="15" outlineLevel="3">
      <c r="A437" s="358"/>
      <c r="B437" s="376"/>
      <c r="C437" s="377"/>
      <c r="D437" s="376"/>
      <c r="E437" s="376"/>
      <c r="F437" s="378"/>
      <c r="G437" s="378"/>
      <c r="H437" s="370"/>
      <c r="I437" s="376"/>
      <c r="J437" s="289"/>
      <c r="K437" s="289"/>
      <c r="L437" s="287"/>
      <c r="M437" s="289"/>
      <c r="N437" s="289"/>
    </row>
    <row r="438" spans="1:14" ht="28.5" outlineLevel="2">
      <c r="A438" s="414"/>
      <c r="B438" s="414"/>
      <c r="C438" s="415" t="s">
        <v>900</v>
      </c>
      <c r="D438" s="414"/>
      <c r="E438" s="414"/>
      <c r="F438" s="416"/>
      <c r="G438" s="416">
        <f>SUM(G377:G436)</f>
        <v>198172476.09148997</v>
      </c>
      <c r="H438" s="382"/>
      <c r="I438" s="414"/>
      <c r="J438" s="295"/>
      <c r="K438" s="295">
        <f>SUM(K377:K436)</f>
        <v>0</v>
      </c>
      <c r="L438" s="290"/>
      <c r="M438" s="295"/>
      <c r="N438" s="295"/>
    </row>
    <row r="439" spans="1:14" ht="15" outlineLevel="2">
      <c r="A439" s="358"/>
      <c r="B439" s="376"/>
      <c r="C439" s="377"/>
      <c r="D439" s="376"/>
      <c r="E439" s="376"/>
      <c r="F439" s="378"/>
      <c r="G439" s="378"/>
      <c r="H439" s="370"/>
      <c r="I439" s="376"/>
      <c r="J439" s="289"/>
      <c r="K439" s="289"/>
      <c r="L439" s="287"/>
      <c r="M439" s="289"/>
      <c r="N439" s="289"/>
    </row>
    <row r="440" spans="1:14" ht="28.5" outlineLevel="2">
      <c r="A440" s="414"/>
      <c r="B440" s="414" t="s">
        <v>901</v>
      </c>
      <c r="C440" s="415" t="s">
        <v>902</v>
      </c>
      <c r="D440" s="414"/>
      <c r="E440" s="414"/>
      <c r="F440" s="416"/>
      <c r="G440" s="416"/>
      <c r="H440" s="382"/>
      <c r="I440" s="414"/>
      <c r="J440" s="295"/>
      <c r="K440" s="295"/>
      <c r="L440" s="290"/>
      <c r="M440" s="295"/>
      <c r="N440" s="295"/>
    </row>
    <row r="441" spans="1:14" ht="28.5" outlineLevel="3">
      <c r="A441" s="387" t="s">
        <v>903</v>
      </c>
      <c r="B441" s="387" t="s">
        <v>904</v>
      </c>
      <c r="C441" s="408" t="s">
        <v>905</v>
      </c>
      <c r="D441" s="389" t="s">
        <v>312</v>
      </c>
      <c r="E441" s="390">
        <v>1</v>
      </c>
      <c r="F441" s="413">
        <v>214386.71729999999</v>
      </c>
      <c r="G441" s="391">
        <f t="shared" ref="G441:G453" si="27">E441*F441</f>
        <v>214386.71729999999</v>
      </c>
      <c r="H441" s="392"/>
      <c r="I441" s="390">
        <v>1</v>
      </c>
      <c r="J441" s="318"/>
      <c r="K441" s="293">
        <f t="shared" ref="K441:K453" si="28">I441*J441</f>
        <v>0</v>
      </c>
      <c r="L441" s="292"/>
      <c r="M441" s="318"/>
      <c r="N441" s="293"/>
    </row>
    <row r="442" spans="1:14" ht="28.5" outlineLevel="3">
      <c r="A442" s="387" t="s">
        <v>906</v>
      </c>
      <c r="B442" s="387" t="s">
        <v>907</v>
      </c>
      <c r="C442" s="408" t="s">
        <v>908</v>
      </c>
      <c r="D442" s="389" t="s">
        <v>312</v>
      </c>
      <c r="E442" s="390">
        <v>3</v>
      </c>
      <c r="F442" s="413">
        <v>138791.96729999999</v>
      </c>
      <c r="G442" s="391">
        <f t="shared" si="27"/>
        <v>416375.90189999994</v>
      </c>
      <c r="H442" s="392"/>
      <c r="I442" s="390">
        <v>3</v>
      </c>
      <c r="J442" s="318"/>
      <c r="K442" s="293">
        <f t="shared" si="28"/>
        <v>0</v>
      </c>
      <c r="L442" s="292"/>
      <c r="M442" s="318"/>
      <c r="N442" s="293"/>
    </row>
    <row r="443" spans="1:14" ht="28.5" outlineLevel="3">
      <c r="A443" s="387" t="s">
        <v>909</v>
      </c>
      <c r="B443" s="387" t="s">
        <v>910</v>
      </c>
      <c r="C443" s="408" t="s">
        <v>911</v>
      </c>
      <c r="D443" s="389" t="s">
        <v>312</v>
      </c>
      <c r="E443" s="390">
        <v>40</v>
      </c>
      <c r="F443" s="413">
        <v>104215.95817500001</v>
      </c>
      <c r="G443" s="391">
        <f t="shared" si="27"/>
        <v>4168638.3270000005</v>
      </c>
      <c r="H443" s="392"/>
      <c r="I443" s="390">
        <v>40</v>
      </c>
      <c r="J443" s="318"/>
      <c r="K443" s="293">
        <f t="shared" si="28"/>
        <v>0</v>
      </c>
      <c r="L443" s="292"/>
      <c r="M443" s="318"/>
      <c r="N443" s="293"/>
    </row>
    <row r="444" spans="1:14" ht="28.5" outlineLevel="3">
      <c r="A444" s="387" t="s">
        <v>912</v>
      </c>
      <c r="B444" s="387" t="s">
        <v>913</v>
      </c>
      <c r="C444" s="408" t="s">
        <v>914</v>
      </c>
      <c r="D444" s="389" t="s">
        <v>312</v>
      </c>
      <c r="E444" s="390">
        <v>27</v>
      </c>
      <c r="F444" s="413">
        <v>96434.853375000006</v>
      </c>
      <c r="G444" s="391">
        <f t="shared" si="27"/>
        <v>2603741.041125</v>
      </c>
      <c r="H444" s="392"/>
      <c r="I444" s="390">
        <v>27</v>
      </c>
      <c r="J444" s="318"/>
      <c r="K444" s="293">
        <f t="shared" si="28"/>
        <v>0</v>
      </c>
      <c r="L444" s="292"/>
      <c r="M444" s="318"/>
      <c r="N444" s="293"/>
    </row>
    <row r="445" spans="1:14" ht="28.5" outlineLevel="3">
      <c r="A445" s="387" t="s">
        <v>915</v>
      </c>
      <c r="B445" s="387" t="s">
        <v>916</v>
      </c>
      <c r="C445" s="408" t="s">
        <v>917</v>
      </c>
      <c r="D445" s="389" t="s">
        <v>312</v>
      </c>
      <c r="E445" s="390">
        <v>21</v>
      </c>
      <c r="F445" s="413">
        <v>78738.809624999994</v>
      </c>
      <c r="G445" s="391">
        <f t="shared" si="27"/>
        <v>1653515.0021249999</v>
      </c>
      <c r="H445" s="392"/>
      <c r="I445" s="390">
        <v>21</v>
      </c>
      <c r="J445" s="318"/>
      <c r="K445" s="293">
        <f t="shared" si="28"/>
        <v>0</v>
      </c>
      <c r="L445" s="292"/>
      <c r="M445" s="318"/>
      <c r="N445" s="293"/>
    </row>
    <row r="446" spans="1:14" ht="28.5" outlineLevel="3">
      <c r="A446" s="387" t="s">
        <v>918</v>
      </c>
      <c r="B446" s="387" t="s">
        <v>919</v>
      </c>
      <c r="C446" s="408" t="s">
        <v>920</v>
      </c>
      <c r="D446" s="389" t="s">
        <v>312</v>
      </c>
      <c r="E446" s="390">
        <v>19</v>
      </c>
      <c r="F446" s="413">
        <v>213477.86249999999</v>
      </c>
      <c r="G446" s="391">
        <f t="shared" si="27"/>
        <v>4056079.3874999997</v>
      </c>
      <c r="H446" s="392"/>
      <c r="I446" s="390">
        <v>19</v>
      </c>
      <c r="J446" s="318"/>
      <c r="K446" s="293">
        <f t="shared" si="28"/>
        <v>0</v>
      </c>
      <c r="L446" s="292"/>
      <c r="M446" s="318"/>
      <c r="N446" s="293"/>
    </row>
    <row r="447" spans="1:14" ht="28.5" outlineLevel="3">
      <c r="A447" s="387" t="s">
        <v>921</v>
      </c>
      <c r="B447" s="387" t="s">
        <v>922</v>
      </c>
      <c r="C447" s="408" t="s">
        <v>923</v>
      </c>
      <c r="D447" s="389" t="s">
        <v>312</v>
      </c>
      <c r="E447" s="390">
        <v>102</v>
      </c>
      <c r="F447" s="413">
        <v>136122.097125</v>
      </c>
      <c r="G447" s="391">
        <f t="shared" si="27"/>
        <v>13884453.906749999</v>
      </c>
      <c r="H447" s="392"/>
      <c r="I447" s="390">
        <v>102</v>
      </c>
      <c r="J447" s="318"/>
      <c r="K447" s="293">
        <f t="shared" si="28"/>
        <v>0</v>
      </c>
      <c r="L447" s="292"/>
      <c r="M447" s="318"/>
      <c r="N447" s="293"/>
    </row>
    <row r="448" spans="1:14" ht="28.5" outlineLevel="3">
      <c r="A448" s="387" t="s">
        <v>924</v>
      </c>
      <c r="B448" s="387" t="s">
        <v>925</v>
      </c>
      <c r="C448" s="408" t="s">
        <v>926</v>
      </c>
      <c r="D448" s="389" t="s">
        <v>312</v>
      </c>
      <c r="E448" s="390">
        <v>124</v>
      </c>
      <c r="F448" s="413">
        <v>92311.503375</v>
      </c>
      <c r="G448" s="391">
        <f t="shared" si="27"/>
        <v>11446626.418500001</v>
      </c>
      <c r="H448" s="392"/>
      <c r="I448" s="390">
        <v>124</v>
      </c>
      <c r="J448" s="318"/>
      <c r="K448" s="293">
        <f t="shared" si="28"/>
        <v>0</v>
      </c>
      <c r="L448" s="292"/>
      <c r="M448" s="318"/>
      <c r="N448" s="293"/>
    </row>
    <row r="449" spans="1:14" ht="28.5" outlineLevel="3">
      <c r="A449" s="387" t="s">
        <v>927</v>
      </c>
      <c r="B449" s="387" t="s">
        <v>928</v>
      </c>
      <c r="C449" s="408" t="s">
        <v>929</v>
      </c>
      <c r="D449" s="389" t="s">
        <v>312</v>
      </c>
      <c r="E449" s="390">
        <v>75</v>
      </c>
      <c r="F449" s="413">
        <v>87801.588000000003</v>
      </c>
      <c r="G449" s="391">
        <f t="shared" si="27"/>
        <v>6585119.1000000006</v>
      </c>
      <c r="H449" s="392"/>
      <c r="I449" s="390">
        <v>75</v>
      </c>
      <c r="J449" s="318"/>
      <c r="K449" s="293">
        <f t="shared" si="28"/>
        <v>0</v>
      </c>
      <c r="L449" s="292"/>
      <c r="M449" s="318"/>
      <c r="N449" s="293"/>
    </row>
    <row r="450" spans="1:14" ht="28.5" outlineLevel="3">
      <c r="A450" s="387" t="s">
        <v>930</v>
      </c>
      <c r="B450" s="387" t="s">
        <v>931</v>
      </c>
      <c r="C450" s="408" t="s">
        <v>932</v>
      </c>
      <c r="D450" s="389" t="s">
        <v>312</v>
      </c>
      <c r="E450" s="390">
        <v>298</v>
      </c>
      <c r="F450" s="434">
        <v>78180.437999999995</v>
      </c>
      <c r="G450" s="391">
        <f t="shared" si="27"/>
        <v>23297770.524</v>
      </c>
      <c r="H450" s="392"/>
      <c r="I450" s="390">
        <v>298</v>
      </c>
      <c r="J450" s="328"/>
      <c r="K450" s="293">
        <f t="shared" si="28"/>
        <v>0</v>
      </c>
      <c r="L450" s="292"/>
      <c r="M450" s="328"/>
      <c r="N450" s="293"/>
    </row>
    <row r="451" spans="1:14" ht="28.5" outlineLevel="3">
      <c r="A451" s="387" t="s">
        <v>933</v>
      </c>
      <c r="B451" s="387" t="s">
        <v>934</v>
      </c>
      <c r="C451" s="408" t="s">
        <v>935</v>
      </c>
      <c r="D451" s="389" t="s">
        <v>312</v>
      </c>
      <c r="E451" s="390">
        <v>567</v>
      </c>
      <c r="F451" s="413">
        <v>61858.844250000002</v>
      </c>
      <c r="G451" s="391">
        <f t="shared" si="27"/>
        <v>35073964.689750001</v>
      </c>
      <c r="H451" s="392"/>
      <c r="I451" s="390">
        <v>567</v>
      </c>
      <c r="J451" s="318"/>
      <c r="K451" s="293">
        <f t="shared" si="28"/>
        <v>0</v>
      </c>
      <c r="L451" s="292"/>
      <c r="M451" s="318"/>
      <c r="N451" s="293"/>
    </row>
    <row r="452" spans="1:14" ht="28.5" outlineLevel="3">
      <c r="A452" s="387" t="s">
        <v>936</v>
      </c>
      <c r="B452" s="387" t="s">
        <v>937</v>
      </c>
      <c r="C452" s="408" t="s">
        <v>938</v>
      </c>
      <c r="D452" s="389" t="s">
        <v>312</v>
      </c>
      <c r="E452" s="390">
        <v>1870</v>
      </c>
      <c r="F452" s="413">
        <v>53612.144249999998</v>
      </c>
      <c r="G452" s="391">
        <f t="shared" si="27"/>
        <v>100254709.7475</v>
      </c>
      <c r="H452" s="392"/>
      <c r="I452" s="390">
        <v>1870</v>
      </c>
      <c r="J452" s="318"/>
      <c r="K452" s="293">
        <f t="shared" si="28"/>
        <v>0</v>
      </c>
      <c r="L452" s="292"/>
      <c r="M452" s="318"/>
      <c r="N452" s="293"/>
    </row>
    <row r="453" spans="1:14" ht="28.5" outlineLevel="3">
      <c r="A453" s="387" t="s">
        <v>939</v>
      </c>
      <c r="B453" s="387" t="s">
        <v>940</v>
      </c>
      <c r="C453" s="408" t="s">
        <v>941</v>
      </c>
      <c r="D453" s="389" t="s">
        <v>312</v>
      </c>
      <c r="E453" s="390">
        <v>38</v>
      </c>
      <c r="F453" s="413">
        <v>43990.994250000003</v>
      </c>
      <c r="G453" s="391">
        <f t="shared" si="27"/>
        <v>1671657.7815</v>
      </c>
      <c r="H453" s="392"/>
      <c r="I453" s="390">
        <v>38</v>
      </c>
      <c r="J453" s="318"/>
      <c r="K453" s="293">
        <f t="shared" si="28"/>
        <v>0</v>
      </c>
      <c r="L453" s="292"/>
      <c r="M453" s="318"/>
      <c r="N453" s="293"/>
    </row>
    <row r="454" spans="1:14" ht="15" outlineLevel="3">
      <c r="A454" s="358"/>
      <c r="B454" s="376"/>
      <c r="C454" s="377"/>
      <c r="D454" s="376"/>
      <c r="E454" s="376"/>
      <c r="F454" s="378"/>
      <c r="G454" s="378"/>
      <c r="H454" s="370"/>
      <c r="I454" s="376"/>
      <c r="J454" s="289"/>
      <c r="K454" s="289"/>
      <c r="L454" s="287"/>
      <c r="M454" s="289"/>
      <c r="N454" s="289"/>
    </row>
    <row r="455" spans="1:14" ht="28.5" outlineLevel="2">
      <c r="A455" s="414"/>
      <c r="B455" s="414"/>
      <c r="C455" s="415" t="s">
        <v>942</v>
      </c>
      <c r="D455" s="414"/>
      <c r="E455" s="414"/>
      <c r="F455" s="416"/>
      <c r="G455" s="416">
        <f>SUM(G441:G453)</f>
        <v>205327038.54495001</v>
      </c>
      <c r="H455" s="382"/>
      <c r="I455" s="414"/>
      <c r="J455" s="295"/>
      <c r="K455" s="295">
        <f>SUM(K441:K453)</f>
        <v>0</v>
      </c>
      <c r="L455" s="290"/>
      <c r="M455" s="295"/>
      <c r="N455" s="295"/>
    </row>
    <row r="456" spans="1:14" ht="15" outlineLevel="2">
      <c r="A456" s="358"/>
      <c r="B456" s="376"/>
      <c r="C456" s="377"/>
      <c r="D456" s="376"/>
      <c r="E456" s="376"/>
      <c r="F456" s="378"/>
      <c r="G456" s="378"/>
      <c r="H456" s="370"/>
      <c r="I456" s="376"/>
      <c r="J456" s="289"/>
      <c r="K456" s="289"/>
      <c r="L456" s="287"/>
      <c r="M456" s="289"/>
      <c r="N456" s="289"/>
    </row>
    <row r="457" spans="1:14" ht="28.5" outlineLevel="2">
      <c r="A457" s="414"/>
      <c r="B457" s="414" t="s">
        <v>943</v>
      </c>
      <c r="C457" s="415" t="s">
        <v>944</v>
      </c>
      <c r="D457" s="414"/>
      <c r="E457" s="414"/>
      <c r="F457" s="416"/>
      <c r="G457" s="416"/>
      <c r="H457" s="382"/>
      <c r="I457" s="414"/>
      <c r="J457" s="295"/>
      <c r="K457" s="295"/>
      <c r="L457" s="290"/>
      <c r="M457" s="295"/>
      <c r="N457" s="295"/>
    </row>
    <row r="458" spans="1:14" ht="42" outlineLevel="3">
      <c r="A458" s="387" t="s">
        <v>945</v>
      </c>
      <c r="B458" s="387" t="s">
        <v>946</v>
      </c>
      <c r="C458" s="408" t="s">
        <v>947</v>
      </c>
      <c r="D458" s="389" t="s">
        <v>312</v>
      </c>
      <c r="E458" s="390">
        <v>2</v>
      </c>
      <c r="F458" s="413">
        <v>428407.4865</v>
      </c>
      <c r="G458" s="391">
        <f t="shared" ref="G458:G486" si="29">E458*F458</f>
        <v>856814.973</v>
      </c>
      <c r="H458" s="392"/>
      <c r="I458" s="390">
        <v>2</v>
      </c>
      <c r="J458" s="318"/>
      <c r="K458" s="293">
        <f t="shared" ref="K458:K486" si="30">I458*J458</f>
        <v>0</v>
      </c>
      <c r="L458" s="292"/>
      <c r="M458" s="318"/>
      <c r="N458" s="293"/>
    </row>
    <row r="459" spans="1:14" ht="42" outlineLevel="3">
      <c r="A459" s="387" t="s">
        <v>948</v>
      </c>
      <c r="B459" s="387" t="s">
        <v>949</v>
      </c>
      <c r="C459" s="408" t="s">
        <v>950</v>
      </c>
      <c r="D459" s="389" t="s">
        <v>312</v>
      </c>
      <c r="E459" s="390">
        <v>23</v>
      </c>
      <c r="F459" s="413">
        <v>352812.7365</v>
      </c>
      <c r="G459" s="391">
        <f t="shared" si="29"/>
        <v>8114692.9395000003</v>
      </c>
      <c r="H459" s="392"/>
      <c r="I459" s="390">
        <v>23</v>
      </c>
      <c r="J459" s="318"/>
      <c r="K459" s="293">
        <f t="shared" si="30"/>
        <v>0</v>
      </c>
      <c r="L459" s="292"/>
      <c r="M459" s="318"/>
      <c r="N459" s="293"/>
    </row>
    <row r="460" spans="1:14" ht="42" outlineLevel="3">
      <c r="A460" s="387" t="s">
        <v>951</v>
      </c>
      <c r="B460" s="387" t="s">
        <v>952</v>
      </c>
      <c r="C460" s="408" t="s">
        <v>953</v>
      </c>
      <c r="D460" s="389" t="s">
        <v>312</v>
      </c>
      <c r="E460" s="390">
        <v>16</v>
      </c>
      <c r="F460" s="413">
        <v>339068.2365</v>
      </c>
      <c r="G460" s="391">
        <f t="shared" si="29"/>
        <v>5425091.784</v>
      </c>
      <c r="H460" s="392"/>
      <c r="I460" s="390">
        <v>16</v>
      </c>
      <c r="J460" s="318"/>
      <c r="K460" s="293">
        <f t="shared" si="30"/>
        <v>0</v>
      </c>
      <c r="L460" s="292"/>
      <c r="M460" s="318"/>
      <c r="N460" s="293"/>
    </row>
    <row r="461" spans="1:14" ht="42" outlineLevel="3">
      <c r="A461" s="387" t="s">
        <v>954</v>
      </c>
      <c r="B461" s="387" t="s">
        <v>955</v>
      </c>
      <c r="C461" s="408" t="s">
        <v>956</v>
      </c>
      <c r="D461" s="389" t="s">
        <v>312</v>
      </c>
      <c r="E461" s="390">
        <v>9</v>
      </c>
      <c r="F461" s="413">
        <v>289931.64899999998</v>
      </c>
      <c r="G461" s="391">
        <f t="shared" si="29"/>
        <v>2609384.841</v>
      </c>
      <c r="H461" s="392"/>
      <c r="I461" s="390">
        <v>9</v>
      </c>
      <c r="J461" s="318"/>
      <c r="K461" s="293">
        <f t="shared" si="30"/>
        <v>0</v>
      </c>
      <c r="L461" s="292"/>
      <c r="M461" s="318"/>
      <c r="N461" s="293"/>
    </row>
    <row r="462" spans="1:14" ht="42" outlineLevel="3">
      <c r="A462" s="387" t="s">
        <v>957</v>
      </c>
      <c r="B462" s="387" t="s">
        <v>958</v>
      </c>
      <c r="C462" s="408" t="s">
        <v>959</v>
      </c>
      <c r="D462" s="389" t="s">
        <v>312</v>
      </c>
      <c r="E462" s="390">
        <v>10</v>
      </c>
      <c r="F462" s="413">
        <v>330048.40574999998</v>
      </c>
      <c r="G462" s="391">
        <f t="shared" si="29"/>
        <v>3300484.0574999996</v>
      </c>
      <c r="H462" s="392"/>
      <c r="I462" s="390">
        <v>10</v>
      </c>
      <c r="J462" s="318"/>
      <c r="K462" s="293">
        <f t="shared" si="30"/>
        <v>0</v>
      </c>
      <c r="L462" s="292"/>
      <c r="M462" s="318"/>
      <c r="N462" s="293"/>
    </row>
    <row r="463" spans="1:14" ht="42" outlineLevel="3">
      <c r="A463" s="387" t="s">
        <v>960</v>
      </c>
      <c r="B463" s="387" t="s">
        <v>961</v>
      </c>
      <c r="C463" s="408" t="s">
        <v>962</v>
      </c>
      <c r="D463" s="389" t="s">
        <v>312</v>
      </c>
      <c r="E463" s="390">
        <v>16</v>
      </c>
      <c r="F463" s="413">
        <v>206347.90575000001</v>
      </c>
      <c r="G463" s="391">
        <f t="shared" si="29"/>
        <v>3301566.4920000001</v>
      </c>
      <c r="H463" s="392"/>
      <c r="I463" s="390">
        <v>16</v>
      </c>
      <c r="J463" s="318"/>
      <c r="K463" s="293">
        <f t="shared" si="30"/>
        <v>0</v>
      </c>
      <c r="L463" s="292"/>
      <c r="M463" s="318"/>
      <c r="N463" s="293"/>
    </row>
    <row r="464" spans="1:14" ht="42" outlineLevel="3">
      <c r="A464" s="387" t="s">
        <v>963</v>
      </c>
      <c r="B464" s="387" t="s">
        <v>964</v>
      </c>
      <c r="C464" s="408" t="s">
        <v>965</v>
      </c>
      <c r="D464" s="389" t="s">
        <v>312</v>
      </c>
      <c r="E464" s="390">
        <v>24</v>
      </c>
      <c r="F464" s="413">
        <v>206347.90575000001</v>
      </c>
      <c r="G464" s="391">
        <f t="shared" si="29"/>
        <v>4952349.7379999999</v>
      </c>
      <c r="H464" s="392"/>
      <c r="I464" s="390">
        <v>24</v>
      </c>
      <c r="J464" s="318"/>
      <c r="K464" s="293">
        <f t="shared" si="30"/>
        <v>0</v>
      </c>
      <c r="L464" s="292"/>
      <c r="M464" s="318"/>
      <c r="N464" s="293"/>
    </row>
    <row r="465" spans="1:14" ht="42" outlineLevel="3">
      <c r="A465" s="387" t="s">
        <v>966</v>
      </c>
      <c r="B465" s="387" t="s">
        <v>967</v>
      </c>
      <c r="C465" s="408" t="s">
        <v>968</v>
      </c>
      <c r="D465" s="389" t="s">
        <v>312</v>
      </c>
      <c r="E465" s="390">
        <v>7</v>
      </c>
      <c r="F465" s="413">
        <v>192603.40575000001</v>
      </c>
      <c r="G465" s="391">
        <f t="shared" si="29"/>
        <v>1348223.8402500001</v>
      </c>
      <c r="H465" s="392"/>
      <c r="I465" s="390">
        <v>7</v>
      </c>
      <c r="J465" s="318"/>
      <c r="K465" s="293">
        <f t="shared" si="30"/>
        <v>0</v>
      </c>
      <c r="L465" s="292"/>
      <c r="M465" s="318"/>
      <c r="N465" s="293"/>
    </row>
    <row r="466" spans="1:14" ht="42" outlineLevel="3">
      <c r="A466" s="387" t="s">
        <v>969</v>
      </c>
      <c r="B466" s="387" t="s">
        <v>970</v>
      </c>
      <c r="C466" s="408" t="s">
        <v>971</v>
      </c>
      <c r="D466" s="389" t="s">
        <v>312</v>
      </c>
      <c r="E466" s="390">
        <v>71</v>
      </c>
      <c r="F466" s="413">
        <v>199475.65575000001</v>
      </c>
      <c r="G466" s="391">
        <f t="shared" si="29"/>
        <v>14162771.558250001</v>
      </c>
      <c r="H466" s="392"/>
      <c r="I466" s="390">
        <v>71</v>
      </c>
      <c r="J466" s="318"/>
      <c r="K466" s="293">
        <f t="shared" si="30"/>
        <v>0</v>
      </c>
      <c r="L466" s="292"/>
      <c r="M466" s="318"/>
      <c r="N466" s="293"/>
    </row>
    <row r="467" spans="1:14" ht="42" outlineLevel="3">
      <c r="A467" s="387" t="s">
        <v>972</v>
      </c>
      <c r="B467" s="387" t="s">
        <v>973</v>
      </c>
      <c r="C467" s="408" t="s">
        <v>974</v>
      </c>
      <c r="D467" s="389" t="s">
        <v>312</v>
      </c>
      <c r="E467" s="390">
        <v>204</v>
      </c>
      <c r="F467" s="413">
        <v>171986.65575000001</v>
      </c>
      <c r="G467" s="391">
        <f t="shared" si="29"/>
        <v>35085277.773000002</v>
      </c>
      <c r="H467" s="392"/>
      <c r="I467" s="390">
        <v>204</v>
      </c>
      <c r="J467" s="318"/>
      <c r="K467" s="293">
        <f t="shared" si="30"/>
        <v>0</v>
      </c>
      <c r="L467" s="292"/>
      <c r="M467" s="318"/>
      <c r="N467" s="293"/>
    </row>
    <row r="468" spans="1:14" ht="42" outlineLevel="3">
      <c r="A468" s="387" t="s">
        <v>975</v>
      </c>
      <c r="B468" s="387" t="s">
        <v>976</v>
      </c>
      <c r="C468" s="408" t="s">
        <v>977</v>
      </c>
      <c r="D468" s="389" t="s">
        <v>312</v>
      </c>
      <c r="E468" s="390">
        <v>13</v>
      </c>
      <c r="F468" s="413">
        <v>171986.65575000001</v>
      </c>
      <c r="G468" s="391">
        <f t="shared" si="29"/>
        <v>2235826.5247499999</v>
      </c>
      <c r="H468" s="392"/>
      <c r="I468" s="390">
        <v>13</v>
      </c>
      <c r="J468" s="318"/>
      <c r="K468" s="293">
        <f t="shared" si="30"/>
        <v>0</v>
      </c>
      <c r="L468" s="292"/>
      <c r="M468" s="318"/>
      <c r="N468" s="293"/>
    </row>
    <row r="469" spans="1:14" ht="42" outlineLevel="3">
      <c r="A469" s="387" t="s">
        <v>978</v>
      </c>
      <c r="B469" s="387" t="s">
        <v>979</v>
      </c>
      <c r="C469" s="408" t="s">
        <v>980</v>
      </c>
      <c r="D469" s="389" t="s">
        <v>312</v>
      </c>
      <c r="E469" s="390">
        <v>7</v>
      </c>
      <c r="F469" s="413">
        <v>323176.15574999998</v>
      </c>
      <c r="G469" s="391">
        <f t="shared" si="29"/>
        <v>2262233.0902499999</v>
      </c>
      <c r="H469" s="392"/>
      <c r="I469" s="390">
        <v>7</v>
      </c>
      <c r="J469" s="318"/>
      <c r="K469" s="293">
        <f t="shared" si="30"/>
        <v>0</v>
      </c>
      <c r="L469" s="292"/>
      <c r="M469" s="318"/>
      <c r="N469" s="293"/>
    </row>
    <row r="470" spans="1:14" ht="42" outlineLevel="3">
      <c r="A470" s="387" t="s">
        <v>981</v>
      </c>
      <c r="B470" s="387" t="s">
        <v>982</v>
      </c>
      <c r="C470" s="408" t="s">
        <v>983</v>
      </c>
      <c r="D470" s="389" t="s">
        <v>312</v>
      </c>
      <c r="E470" s="390">
        <v>6</v>
      </c>
      <c r="F470" s="413">
        <v>305308.30575</v>
      </c>
      <c r="G470" s="391">
        <f t="shared" si="29"/>
        <v>1831849.8344999999</v>
      </c>
      <c r="H470" s="392"/>
      <c r="I470" s="390">
        <v>6</v>
      </c>
      <c r="J470" s="318"/>
      <c r="K470" s="293">
        <f t="shared" si="30"/>
        <v>0</v>
      </c>
      <c r="L470" s="292"/>
      <c r="M470" s="318"/>
      <c r="N470" s="293"/>
    </row>
    <row r="471" spans="1:14" ht="42" outlineLevel="3">
      <c r="A471" s="387" t="s">
        <v>984</v>
      </c>
      <c r="B471" s="387" t="s">
        <v>985</v>
      </c>
      <c r="C471" s="408" t="s">
        <v>986</v>
      </c>
      <c r="D471" s="389" t="s">
        <v>312</v>
      </c>
      <c r="E471" s="390">
        <v>12</v>
      </c>
      <c r="F471" s="413">
        <v>293625.48074999999</v>
      </c>
      <c r="G471" s="391">
        <f t="shared" si="29"/>
        <v>3523505.7689999999</v>
      </c>
      <c r="H471" s="392"/>
      <c r="I471" s="390">
        <v>12</v>
      </c>
      <c r="J471" s="318"/>
      <c r="K471" s="293">
        <f t="shared" si="30"/>
        <v>0</v>
      </c>
      <c r="L471" s="292"/>
      <c r="M471" s="318"/>
      <c r="N471" s="293"/>
    </row>
    <row r="472" spans="1:14" ht="42" outlineLevel="3">
      <c r="A472" s="387" t="s">
        <v>987</v>
      </c>
      <c r="B472" s="387" t="s">
        <v>988</v>
      </c>
      <c r="C472" s="408" t="s">
        <v>989</v>
      </c>
      <c r="D472" s="389" t="s">
        <v>312</v>
      </c>
      <c r="E472" s="390">
        <v>3</v>
      </c>
      <c r="F472" s="413">
        <v>286753.23074999999</v>
      </c>
      <c r="G472" s="391">
        <f t="shared" si="29"/>
        <v>860259.69224999996</v>
      </c>
      <c r="H472" s="392"/>
      <c r="I472" s="390">
        <v>3</v>
      </c>
      <c r="J472" s="318"/>
      <c r="K472" s="293">
        <f t="shared" si="30"/>
        <v>0</v>
      </c>
      <c r="L472" s="292"/>
      <c r="M472" s="318"/>
      <c r="N472" s="293"/>
    </row>
    <row r="473" spans="1:14" ht="42" outlineLevel="3">
      <c r="A473" s="387" t="s">
        <v>990</v>
      </c>
      <c r="B473" s="387" t="s">
        <v>991</v>
      </c>
      <c r="C473" s="408" t="s">
        <v>992</v>
      </c>
      <c r="D473" s="389" t="s">
        <v>312</v>
      </c>
      <c r="E473" s="390">
        <v>43</v>
      </c>
      <c r="F473" s="413">
        <v>268198.15574999998</v>
      </c>
      <c r="G473" s="391">
        <f t="shared" si="29"/>
        <v>11532520.697249999</v>
      </c>
      <c r="H473" s="392"/>
      <c r="I473" s="390">
        <v>43</v>
      </c>
      <c r="J473" s="318"/>
      <c r="K473" s="293">
        <f t="shared" si="30"/>
        <v>0</v>
      </c>
      <c r="L473" s="292"/>
      <c r="M473" s="318"/>
      <c r="N473" s="293"/>
    </row>
    <row r="474" spans="1:14" ht="42" outlineLevel="3">
      <c r="A474" s="387" t="s">
        <v>993</v>
      </c>
      <c r="B474" s="387" t="s">
        <v>994</v>
      </c>
      <c r="C474" s="408" t="s">
        <v>995</v>
      </c>
      <c r="D474" s="389" t="s">
        <v>312</v>
      </c>
      <c r="E474" s="390">
        <v>87</v>
      </c>
      <c r="F474" s="413">
        <v>268198.15574999998</v>
      </c>
      <c r="G474" s="391">
        <f t="shared" si="29"/>
        <v>23333239.550249998</v>
      </c>
      <c r="H474" s="392"/>
      <c r="I474" s="390">
        <v>87</v>
      </c>
      <c r="J474" s="318"/>
      <c r="K474" s="293">
        <f t="shared" si="30"/>
        <v>0</v>
      </c>
      <c r="L474" s="292"/>
      <c r="M474" s="318"/>
      <c r="N474" s="293"/>
    </row>
    <row r="475" spans="1:14" ht="42" outlineLevel="3">
      <c r="A475" s="387" t="s">
        <v>996</v>
      </c>
      <c r="B475" s="387" t="s">
        <v>997</v>
      </c>
      <c r="C475" s="408" t="s">
        <v>998</v>
      </c>
      <c r="D475" s="389" t="s">
        <v>312</v>
      </c>
      <c r="E475" s="390">
        <v>136</v>
      </c>
      <c r="F475" s="413">
        <v>268198.15574999998</v>
      </c>
      <c r="G475" s="391">
        <f t="shared" si="29"/>
        <v>36474949.181999996</v>
      </c>
      <c r="H475" s="392"/>
      <c r="I475" s="390">
        <v>136</v>
      </c>
      <c r="J475" s="318"/>
      <c r="K475" s="293">
        <f t="shared" si="30"/>
        <v>0</v>
      </c>
      <c r="L475" s="292"/>
      <c r="M475" s="318"/>
      <c r="N475" s="293"/>
    </row>
    <row r="476" spans="1:14" ht="28.5" outlineLevel="3">
      <c r="A476" s="387" t="s">
        <v>999</v>
      </c>
      <c r="B476" s="387" t="s">
        <v>1000</v>
      </c>
      <c r="C476" s="408" t="s">
        <v>1001</v>
      </c>
      <c r="D476" s="389" t="s">
        <v>312</v>
      </c>
      <c r="E476" s="390">
        <v>16</v>
      </c>
      <c r="F476" s="413">
        <v>117008.65575000001</v>
      </c>
      <c r="G476" s="391">
        <f t="shared" si="29"/>
        <v>1872138.4920000001</v>
      </c>
      <c r="H476" s="392"/>
      <c r="I476" s="390">
        <v>16</v>
      </c>
      <c r="J476" s="318"/>
      <c r="K476" s="293">
        <f t="shared" si="30"/>
        <v>0</v>
      </c>
      <c r="L476" s="292"/>
      <c r="M476" s="318"/>
      <c r="N476" s="293"/>
    </row>
    <row r="477" spans="1:14" ht="28.5" outlineLevel="3">
      <c r="A477" s="387" t="s">
        <v>1002</v>
      </c>
      <c r="B477" s="387" t="s">
        <v>1003</v>
      </c>
      <c r="C477" s="408" t="s">
        <v>1004</v>
      </c>
      <c r="D477" s="389" t="s">
        <v>312</v>
      </c>
      <c r="E477" s="390">
        <v>25</v>
      </c>
      <c r="F477" s="413">
        <v>112885.30575</v>
      </c>
      <c r="G477" s="391">
        <f t="shared" si="29"/>
        <v>2822132.6437499998</v>
      </c>
      <c r="H477" s="392"/>
      <c r="I477" s="390">
        <v>25</v>
      </c>
      <c r="J477" s="318"/>
      <c r="K477" s="293">
        <f t="shared" si="30"/>
        <v>0</v>
      </c>
      <c r="L477" s="292"/>
      <c r="M477" s="318"/>
      <c r="N477" s="293"/>
    </row>
    <row r="478" spans="1:14" ht="28.5" outlineLevel="3">
      <c r="A478" s="387" t="s">
        <v>1005</v>
      </c>
      <c r="B478" s="387" t="s">
        <v>1006</v>
      </c>
      <c r="C478" s="408" t="s">
        <v>1007</v>
      </c>
      <c r="D478" s="389" t="s">
        <v>312</v>
      </c>
      <c r="E478" s="390">
        <v>36</v>
      </c>
      <c r="F478" s="413">
        <v>50863.244250000003</v>
      </c>
      <c r="G478" s="391">
        <f t="shared" si="29"/>
        <v>1831076.7930000001</v>
      </c>
      <c r="H478" s="392"/>
      <c r="I478" s="390">
        <v>36</v>
      </c>
      <c r="J478" s="318"/>
      <c r="K478" s="293">
        <f t="shared" si="30"/>
        <v>0</v>
      </c>
      <c r="L478" s="292"/>
      <c r="M478" s="318"/>
      <c r="N478" s="293"/>
    </row>
    <row r="479" spans="1:14" ht="28.5" outlineLevel="3">
      <c r="A479" s="387" t="s">
        <v>1008</v>
      </c>
      <c r="B479" s="387" t="s">
        <v>1009</v>
      </c>
      <c r="C479" s="408" t="s">
        <v>1010</v>
      </c>
      <c r="D479" s="389" t="s">
        <v>312</v>
      </c>
      <c r="E479" s="390">
        <v>8</v>
      </c>
      <c r="F479" s="413">
        <v>50863.244250000003</v>
      </c>
      <c r="G479" s="391">
        <f t="shared" si="29"/>
        <v>406905.95400000003</v>
      </c>
      <c r="H479" s="392"/>
      <c r="I479" s="390">
        <v>8</v>
      </c>
      <c r="J479" s="318"/>
      <c r="K479" s="293">
        <f t="shared" si="30"/>
        <v>0</v>
      </c>
      <c r="L479" s="292"/>
      <c r="M479" s="318"/>
      <c r="N479" s="293"/>
    </row>
    <row r="480" spans="1:14" ht="28.5" outlineLevel="3">
      <c r="A480" s="387" t="s">
        <v>1011</v>
      </c>
      <c r="B480" s="387" t="s">
        <v>1012</v>
      </c>
      <c r="C480" s="408" t="s">
        <v>1013</v>
      </c>
      <c r="D480" s="389" t="s">
        <v>312</v>
      </c>
      <c r="E480" s="390">
        <v>122</v>
      </c>
      <c r="F480" s="413">
        <v>50863.244250000003</v>
      </c>
      <c r="G480" s="391">
        <f t="shared" si="29"/>
        <v>6205315.7985000005</v>
      </c>
      <c r="H480" s="392"/>
      <c r="I480" s="390">
        <v>122</v>
      </c>
      <c r="J480" s="318"/>
      <c r="K480" s="293">
        <f t="shared" si="30"/>
        <v>0</v>
      </c>
      <c r="L480" s="292"/>
      <c r="M480" s="318"/>
      <c r="N480" s="293"/>
    </row>
    <row r="481" spans="1:14" ht="28.5" outlineLevel="3">
      <c r="A481" s="387" t="s">
        <v>1014</v>
      </c>
      <c r="B481" s="387" t="s">
        <v>1015</v>
      </c>
      <c r="C481" s="408" t="s">
        <v>1016</v>
      </c>
      <c r="D481" s="389" t="s">
        <v>312</v>
      </c>
      <c r="E481" s="390">
        <v>394</v>
      </c>
      <c r="F481" s="413">
        <v>50863.244250000003</v>
      </c>
      <c r="G481" s="391">
        <f t="shared" si="29"/>
        <v>20040118.234500002</v>
      </c>
      <c r="H481" s="392"/>
      <c r="I481" s="390">
        <v>394</v>
      </c>
      <c r="J481" s="318"/>
      <c r="K481" s="293">
        <f t="shared" si="30"/>
        <v>0</v>
      </c>
      <c r="L481" s="292"/>
      <c r="M481" s="318"/>
      <c r="N481" s="293"/>
    </row>
    <row r="482" spans="1:14" ht="28.5" outlineLevel="3">
      <c r="A482" s="387" t="s">
        <v>1017</v>
      </c>
      <c r="B482" s="387" t="s">
        <v>1018</v>
      </c>
      <c r="C482" s="408" t="s">
        <v>1019</v>
      </c>
      <c r="D482" s="389" t="s">
        <v>312</v>
      </c>
      <c r="E482" s="390">
        <v>921</v>
      </c>
      <c r="F482" s="413">
        <v>46739.894249999998</v>
      </c>
      <c r="G482" s="391">
        <f t="shared" si="29"/>
        <v>43047442.604249999</v>
      </c>
      <c r="H482" s="392"/>
      <c r="I482" s="390">
        <v>921</v>
      </c>
      <c r="J482" s="318"/>
      <c r="K482" s="293">
        <f t="shared" si="30"/>
        <v>0</v>
      </c>
      <c r="L482" s="292"/>
      <c r="M482" s="318"/>
      <c r="N482" s="293"/>
    </row>
    <row r="483" spans="1:14" ht="28.5" outlineLevel="3">
      <c r="A483" s="387" t="s">
        <v>1020</v>
      </c>
      <c r="B483" s="387" t="s">
        <v>1021</v>
      </c>
      <c r="C483" s="408" t="s">
        <v>1022</v>
      </c>
      <c r="D483" s="389" t="s">
        <v>312</v>
      </c>
      <c r="E483" s="390">
        <v>206</v>
      </c>
      <c r="F483" s="413">
        <v>43990.994250000003</v>
      </c>
      <c r="G483" s="391">
        <f t="shared" si="29"/>
        <v>9062144.8155000005</v>
      </c>
      <c r="H483" s="392"/>
      <c r="I483" s="390">
        <v>206</v>
      </c>
      <c r="J483" s="318"/>
      <c r="K483" s="293">
        <f t="shared" si="30"/>
        <v>0</v>
      </c>
      <c r="L483" s="292"/>
      <c r="M483" s="318"/>
      <c r="N483" s="293"/>
    </row>
    <row r="484" spans="1:14" ht="28.5" outlineLevel="3">
      <c r="A484" s="387" t="s">
        <v>1023</v>
      </c>
      <c r="B484" s="387" t="s">
        <v>1024</v>
      </c>
      <c r="C484" s="408" t="s">
        <v>1025</v>
      </c>
      <c r="D484" s="389" t="s">
        <v>312</v>
      </c>
      <c r="E484" s="390">
        <v>1</v>
      </c>
      <c r="F484" s="413">
        <v>334773.08</v>
      </c>
      <c r="G484" s="391">
        <f t="shared" si="29"/>
        <v>334773.08</v>
      </c>
      <c r="H484" s="392"/>
      <c r="I484" s="390">
        <v>1</v>
      </c>
      <c r="J484" s="318"/>
      <c r="K484" s="293">
        <f t="shared" si="30"/>
        <v>0</v>
      </c>
      <c r="L484" s="292"/>
      <c r="M484" s="318"/>
      <c r="N484" s="293"/>
    </row>
    <row r="485" spans="1:14" ht="28.5" outlineLevel="3">
      <c r="A485" s="387" t="s">
        <v>1026</v>
      </c>
      <c r="B485" s="387" t="s">
        <v>1027</v>
      </c>
      <c r="C485" s="408" t="s">
        <v>1028</v>
      </c>
      <c r="D485" s="389" t="s">
        <v>312</v>
      </c>
      <c r="E485" s="390">
        <v>6</v>
      </c>
      <c r="F485" s="413">
        <v>282543.97499999998</v>
      </c>
      <c r="G485" s="391">
        <f t="shared" si="29"/>
        <v>1695263.8499999999</v>
      </c>
      <c r="H485" s="392"/>
      <c r="I485" s="390">
        <v>6</v>
      </c>
      <c r="J485" s="318"/>
      <c r="K485" s="293">
        <f t="shared" si="30"/>
        <v>0</v>
      </c>
      <c r="L485" s="292"/>
      <c r="M485" s="318"/>
      <c r="N485" s="293"/>
    </row>
    <row r="486" spans="1:14" ht="28.5" outlineLevel="3">
      <c r="A486" s="387" t="s">
        <v>1029</v>
      </c>
      <c r="B486" s="387" t="s">
        <v>1030</v>
      </c>
      <c r="C486" s="408" t="s">
        <v>1031</v>
      </c>
      <c r="D486" s="389" t="s">
        <v>312</v>
      </c>
      <c r="E486" s="390">
        <v>1</v>
      </c>
      <c r="F486" s="413">
        <v>234438.22500000001</v>
      </c>
      <c r="G486" s="391">
        <f t="shared" si="29"/>
        <v>234438.22500000001</v>
      </c>
      <c r="H486" s="392"/>
      <c r="I486" s="390">
        <v>1</v>
      </c>
      <c r="J486" s="318"/>
      <c r="K486" s="293">
        <f t="shared" si="30"/>
        <v>0</v>
      </c>
      <c r="L486" s="292"/>
      <c r="M486" s="318"/>
      <c r="N486" s="293"/>
    </row>
    <row r="487" spans="1:14" ht="15" outlineLevel="3">
      <c r="A487" s="358"/>
      <c r="B487" s="376"/>
      <c r="C487" s="377"/>
      <c r="D487" s="376"/>
      <c r="E487" s="376"/>
      <c r="F487" s="378"/>
      <c r="G487" s="378"/>
      <c r="H487" s="370"/>
      <c r="I487" s="376"/>
      <c r="J487" s="289"/>
      <c r="K487" s="289"/>
      <c r="L487" s="287"/>
      <c r="M487" s="289"/>
      <c r="N487" s="289"/>
    </row>
    <row r="488" spans="1:14" ht="28.5" outlineLevel="2">
      <c r="A488" s="414"/>
      <c r="B488" s="414"/>
      <c r="C488" s="415" t="s">
        <v>1032</v>
      </c>
      <c r="D488" s="414"/>
      <c r="E488" s="414"/>
      <c r="F488" s="416"/>
      <c r="G488" s="416">
        <f>SUM(G458:G486)</f>
        <v>248762792.82725</v>
      </c>
      <c r="H488" s="382"/>
      <c r="I488" s="414"/>
      <c r="J488" s="295"/>
      <c r="K488" s="295">
        <f>SUM(K458:K486)</f>
        <v>0</v>
      </c>
      <c r="L488" s="290"/>
      <c r="M488" s="295"/>
      <c r="N488" s="295"/>
    </row>
    <row r="489" spans="1:14" ht="15" outlineLevel="2">
      <c r="A489" s="358"/>
      <c r="B489" s="376"/>
      <c r="C489" s="377"/>
      <c r="D489" s="376"/>
      <c r="E489" s="376"/>
      <c r="F489" s="378"/>
      <c r="G489" s="378"/>
      <c r="H489" s="370"/>
      <c r="I489" s="376"/>
      <c r="J489" s="289"/>
      <c r="K489" s="289"/>
      <c r="L489" s="287"/>
      <c r="M489" s="289"/>
      <c r="N489" s="289"/>
    </row>
    <row r="490" spans="1:14" ht="28.5" outlineLevel="2">
      <c r="A490" s="414"/>
      <c r="B490" s="414" t="s">
        <v>1033</v>
      </c>
      <c r="C490" s="415" t="s">
        <v>1034</v>
      </c>
      <c r="D490" s="414"/>
      <c r="E490" s="414"/>
      <c r="F490" s="416"/>
      <c r="G490" s="416"/>
      <c r="H490" s="382"/>
      <c r="I490" s="414"/>
      <c r="J490" s="295"/>
      <c r="K490" s="295"/>
      <c r="L490" s="290"/>
      <c r="M490" s="295"/>
      <c r="N490" s="295"/>
    </row>
    <row r="491" spans="1:14" ht="42" outlineLevel="3">
      <c r="A491" s="387" t="s">
        <v>1035</v>
      </c>
      <c r="B491" s="387" t="s">
        <v>1036</v>
      </c>
      <c r="C491" s="408" t="s">
        <v>1037</v>
      </c>
      <c r="D491" s="389" t="s">
        <v>312</v>
      </c>
      <c r="E491" s="390">
        <v>2</v>
      </c>
      <c r="F491" s="413">
        <v>3854335.8</v>
      </c>
      <c r="G491" s="391">
        <f t="shared" ref="G491:G508" si="31">E491*F491</f>
        <v>7708671.5999999996</v>
      </c>
      <c r="H491" s="392"/>
      <c r="I491" s="390">
        <v>2</v>
      </c>
      <c r="J491" s="318"/>
      <c r="K491" s="293">
        <f t="shared" ref="K491:K508" si="32">I491*J491</f>
        <v>0</v>
      </c>
      <c r="L491" s="292"/>
      <c r="M491" s="318"/>
      <c r="N491" s="293"/>
    </row>
    <row r="492" spans="1:14" ht="42" outlineLevel="3">
      <c r="A492" s="387" t="s">
        <v>1038</v>
      </c>
      <c r="B492" s="387" t="s">
        <v>1039</v>
      </c>
      <c r="C492" s="408" t="s">
        <v>1040</v>
      </c>
      <c r="D492" s="389" t="s">
        <v>312</v>
      </c>
      <c r="E492" s="390">
        <v>4</v>
      </c>
      <c r="F492" s="413">
        <v>1296888.075</v>
      </c>
      <c r="G492" s="391">
        <f t="shared" si="31"/>
        <v>5187552.3</v>
      </c>
      <c r="H492" s="392"/>
      <c r="I492" s="390">
        <v>4</v>
      </c>
      <c r="J492" s="318"/>
      <c r="K492" s="293">
        <f t="shared" si="32"/>
        <v>0</v>
      </c>
      <c r="L492" s="292"/>
      <c r="M492" s="318"/>
      <c r="N492" s="293"/>
    </row>
    <row r="493" spans="1:14" ht="42" outlineLevel="3">
      <c r="A493" s="387" t="s">
        <v>1041</v>
      </c>
      <c r="B493" s="387" t="s">
        <v>1042</v>
      </c>
      <c r="C493" s="408" t="s">
        <v>1043</v>
      </c>
      <c r="D493" s="389" t="s">
        <v>312</v>
      </c>
      <c r="E493" s="390">
        <v>7</v>
      </c>
      <c r="F493" s="413">
        <v>1200676.575</v>
      </c>
      <c r="G493" s="391">
        <f t="shared" si="31"/>
        <v>8404736.0250000004</v>
      </c>
      <c r="H493" s="392"/>
      <c r="I493" s="390">
        <v>7</v>
      </c>
      <c r="J493" s="318"/>
      <c r="K493" s="293">
        <f t="shared" si="32"/>
        <v>0</v>
      </c>
      <c r="L493" s="292"/>
      <c r="M493" s="318"/>
      <c r="N493" s="293"/>
    </row>
    <row r="494" spans="1:14" ht="42" outlineLevel="3">
      <c r="A494" s="387" t="s">
        <v>1044</v>
      </c>
      <c r="B494" s="387" t="s">
        <v>1045</v>
      </c>
      <c r="C494" s="408" t="s">
        <v>1046</v>
      </c>
      <c r="D494" s="389" t="s">
        <v>312</v>
      </c>
      <c r="E494" s="390">
        <v>1</v>
      </c>
      <c r="F494" s="413">
        <v>2089773.92</v>
      </c>
      <c r="G494" s="391">
        <f t="shared" si="31"/>
        <v>2089773.92</v>
      </c>
      <c r="H494" s="392"/>
      <c r="I494" s="390">
        <v>1</v>
      </c>
      <c r="J494" s="318"/>
      <c r="K494" s="293">
        <f t="shared" si="32"/>
        <v>0</v>
      </c>
      <c r="L494" s="292"/>
      <c r="M494" s="318"/>
      <c r="N494" s="293"/>
    </row>
    <row r="495" spans="1:14" ht="42" outlineLevel="3">
      <c r="A495" s="387" t="s">
        <v>1047</v>
      </c>
      <c r="B495" s="387" t="s">
        <v>1048</v>
      </c>
      <c r="C495" s="408" t="s">
        <v>1049</v>
      </c>
      <c r="D495" s="389" t="s">
        <v>312</v>
      </c>
      <c r="E495" s="390">
        <v>3</v>
      </c>
      <c r="F495" s="413">
        <v>1677438.9240000001</v>
      </c>
      <c r="G495" s="391">
        <f t="shared" si="31"/>
        <v>5032316.7719999999</v>
      </c>
      <c r="H495" s="392"/>
      <c r="I495" s="390">
        <v>3</v>
      </c>
      <c r="J495" s="318"/>
      <c r="K495" s="293">
        <f t="shared" si="32"/>
        <v>0</v>
      </c>
      <c r="L495" s="292"/>
      <c r="M495" s="318"/>
      <c r="N495" s="293"/>
    </row>
    <row r="496" spans="1:14" ht="42" outlineLevel="3">
      <c r="A496" s="387" t="s">
        <v>1050</v>
      </c>
      <c r="B496" s="387" t="s">
        <v>1051</v>
      </c>
      <c r="C496" s="408" t="s">
        <v>1052</v>
      </c>
      <c r="D496" s="389" t="s">
        <v>312</v>
      </c>
      <c r="E496" s="390">
        <v>7</v>
      </c>
      <c r="F496" s="413">
        <v>1056359.325</v>
      </c>
      <c r="G496" s="391">
        <f t="shared" si="31"/>
        <v>7394515.2749999994</v>
      </c>
      <c r="H496" s="392"/>
      <c r="I496" s="390">
        <v>7</v>
      </c>
      <c r="J496" s="318"/>
      <c r="K496" s="293">
        <f t="shared" si="32"/>
        <v>0</v>
      </c>
      <c r="L496" s="292"/>
      <c r="M496" s="318"/>
      <c r="N496" s="293"/>
    </row>
    <row r="497" spans="1:14" ht="28.5" outlineLevel="3">
      <c r="A497" s="387" t="s">
        <v>1053</v>
      </c>
      <c r="B497" s="387" t="s">
        <v>1054</v>
      </c>
      <c r="C497" s="408" t="s">
        <v>1055</v>
      </c>
      <c r="D497" s="389" t="s">
        <v>312</v>
      </c>
      <c r="E497" s="390">
        <v>10</v>
      </c>
      <c r="F497" s="413">
        <v>1338121.575</v>
      </c>
      <c r="G497" s="391">
        <f t="shared" si="31"/>
        <v>13381215.75</v>
      </c>
      <c r="H497" s="392"/>
      <c r="I497" s="390">
        <v>10</v>
      </c>
      <c r="J497" s="318"/>
      <c r="K497" s="293">
        <f t="shared" si="32"/>
        <v>0</v>
      </c>
      <c r="L497" s="292"/>
      <c r="M497" s="318"/>
      <c r="N497" s="293"/>
    </row>
    <row r="498" spans="1:14" ht="28.5" outlineLevel="3">
      <c r="A498" s="387" t="s">
        <v>1056</v>
      </c>
      <c r="B498" s="387" t="s">
        <v>1057</v>
      </c>
      <c r="C498" s="408" t="s">
        <v>1058</v>
      </c>
      <c r="D498" s="389" t="s">
        <v>312</v>
      </c>
      <c r="E498" s="390">
        <v>9</v>
      </c>
      <c r="F498" s="413">
        <v>360114.49424999999</v>
      </c>
      <c r="G498" s="391">
        <f t="shared" si="31"/>
        <v>3241030.4482499999</v>
      </c>
      <c r="H498" s="392"/>
      <c r="I498" s="390">
        <v>9</v>
      </c>
      <c r="J498" s="318"/>
      <c r="K498" s="293">
        <f t="shared" si="32"/>
        <v>0</v>
      </c>
      <c r="L498" s="292"/>
      <c r="M498" s="318"/>
      <c r="N498" s="293"/>
    </row>
    <row r="499" spans="1:14" ht="28.5" outlineLevel="3">
      <c r="A499" s="387" t="s">
        <v>1059</v>
      </c>
      <c r="B499" s="387" t="s">
        <v>1060</v>
      </c>
      <c r="C499" s="408" t="s">
        <v>1061</v>
      </c>
      <c r="D499" s="389" t="s">
        <v>312</v>
      </c>
      <c r="E499" s="390">
        <v>10</v>
      </c>
      <c r="F499" s="413">
        <v>215797.24424999999</v>
      </c>
      <c r="G499" s="391">
        <f t="shared" si="31"/>
        <v>2157972.4424999999</v>
      </c>
      <c r="H499" s="392"/>
      <c r="I499" s="390">
        <v>10</v>
      </c>
      <c r="J499" s="318"/>
      <c r="K499" s="293">
        <f t="shared" si="32"/>
        <v>0</v>
      </c>
      <c r="L499" s="292"/>
      <c r="M499" s="318"/>
      <c r="N499" s="293"/>
    </row>
    <row r="500" spans="1:14" ht="28.5" outlineLevel="3">
      <c r="A500" s="387" t="s">
        <v>1062</v>
      </c>
      <c r="B500" s="387" t="s">
        <v>1063</v>
      </c>
      <c r="C500" s="408" t="s">
        <v>1064</v>
      </c>
      <c r="D500" s="389" t="s">
        <v>312</v>
      </c>
      <c r="E500" s="390">
        <v>2</v>
      </c>
      <c r="F500" s="413">
        <v>1021998.075</v>
      </c>
      <c r="G500" s="391">
        <f t="shared" si="31"/>
        <v>2043996.15</v>
      </c>
      <c r="H500" s="392"/>
      <c r="I500" s="390">
        <v>2</v>
      </c>
      <c r="J500" s="318"/>
      <c r="K500" s="293">
        <f t="shared" si="32"/>
        <v>0</v>
      </c>
      <c r="L500" s="292"/>
      <c r="M500" s="318"/>
      <c r="N500" s="293"/>
    </row>
    <row r="501" spans="1:14" ht="28.5" outlineLevel="3">
      <c r="A501" s="387" t="s">
        <v>1065</v>
      </c>
      <c r="B501" s="387" t="s">
        <v>1066</v>
      </c>
      <c r="C501" s="408" t="s">
        <v>1067</v>
      </c>
      <c r="D501" s="389" t="s">
        <v>312</v>
      </c>
      <c r="E501" s="390">
        <v>7</v>
      </c>
      <c r="F501" s="413">
        <v>912042.07499999995</v>
      </c>
      <c r="G501" s="391">
        <f t="shared" si="31"/>
        <v>6384294.5249999994</v>
      </c>
      <c r="H501" s="392"/>
      <c r="I501" s="390">
        <v>7</v>
      </c>
      <c r="J501" s="318"/>
      <c r="K501" s="293">
        <f t="shared" si="32"/>
        <v>0</v>
      </c>
      <c r="L501" s="292"/>
      <c r="M501" s="318"/>
      <c r="N501" s="293"/>
    </row>
    <row r="502" spans="1:14" ht="42" outlineLevel="3">
      <c r="A502" s="387" t="s">
        <v>1068</v>
      </c>
      <c r="B502" s="387" t="s">
        <v>1069</v>
      </c>
      <c r="C502" s="408" t="s">
        <v>1070</v>
      </c>
      <c r="D502" s="389" t="s">
        <v>312</v>
      </c>
      <c r="E502" s="390">
        <v>28</v>
      </c>
      <c r="F502" s="413">
        <v>216511.95615000001</v>
      </c>
      <c r="G502" s="391">
        <f t="shared" si="31"/>
        <v>6062334.7722000005</v>
      </c>
      <c r="H502" s="392"/>
      <c r="I502" s="390">
        <v>28</v>
      </c>
      <c r="J502" s="318"/>
      <c r="K502" s="293">
        <f t="shared" si="32"/>
        <v>0</v>
      </c>
      <c r="L502" s="292"/>
      <c r="M502" s="318"/>
      <c r="N502" s="293"/>
    </row>
    <row r="503" spans="1:14" ht="28.5" outlineLevel="3">
      <c r="A503" s="387" t="s">
        <v>1071</v>
      </c>
      <c r="B503" s="387" t="s">
        <v>1072</v>
      </c>
      <c r="C503" s="408" t="s">
        <v>1073</v>
      </c>
      <c r="D503" s="389" t="s">
        <v>312</v>
      </c>
      <c r="E503" s="390">
        <v>16</v>
      </c>
      <c r="F503" s="413">
        <v>1539521.4486750001</v>
      </c>
      <c r="G503" s="391">
        <f t="shared" si="31"/>
        <v>24632343.178800002</v>
      </c>
      <c r="H503" s="392"/>
      <c r="I503" s="390">
        <v>16</v>
      </c>
      <c r="J503" s="318"/>
      <c r="K503" s="293">
        <f t="shared" si="32"/>
        <v>0</v>
      </c>
      <c r="L503" s="292"/>
      <c r="M503" s="318"/>
      <c r="N503" s="293"/>
    </row>
    <row r="504" spans="1:14" ht="28.5" outlineLevel="3">
      <c r="A504" s="387" t="s">
        <v>1074</v>
      </c>
      <c r="B504" s="387" t="s">
        <v>1075</v>
      </c>
      <c r="C504" s="408" t="s">
        <v>1076</v>
      </c>
      <c r="D504" s="389" t="s">
        <v>312</v>
      </c>
      <c r="E504" s="390">
        <v>10</v>
      </c>
      <c r="F504" s="413">
        <v>238561.57500000001</v>
      </c>
      <c r="G504" s="391">
        <f t="shared" si="31"/>
        <v>2385615.75</v>
      </c>
      <c r="H504" s="392"/>
      <c r="I504" s="390">
        <v>10</v>
      </c>
      <c r="J504" s="318"/>
      <c r="K504" s="293">
        <f t="shared" si="32"/>
        <v>0</v>
      </c>
      <c r="L504" s="292"/>
      <c r="M504" s="318"/>
      <c r="N504" s="293"/>
    </row>
    <row r="505" spans="1:14" ht="56.25" outlineLevel="3">
      <c r="A505" s="387" t="s">
        <v>1077</v>
      </c>
      <c r="B505" s="387" t="s">
        <v>1078</v>
      </c>
      <c r="C505" s="408" t="s">
        <v>1079</v>
      </c>
      <c r="D505" s="389" t="s">
        <v>312</v>
      </c>
      <c r="E505" s="390">
        <v>15</v>
      </c>
      <c r="F505" s="413">
        <v>2345876.946</v>
      </c>
      <c r="G505" s="391">
        <f t="shared" si="31"/>
        <v>35188154.189999998</v>
      </c>
      <c r="H505" s="392"/>
      <c r="I505" s="390">
        <v>15</v>
      </c>
      <c r="J505" s="318"/>
      <c r="K505" s="293">
        <f t="shared" si="32"/>
        <v>0</v>
      </c>
      <c r="L505" s="292"/>
      <c r="M505" s="318"/>
      <c r="N505" s="293"/>
    </row>
    <row r="506" spans="1:14" ht="42" outlineLevel="3">
      <c r="A506" s="387" t="s">
        <v>1080</v>
      </c>
      <c r="B506" s="387" t="s">
        <v>1081</v>
      </c>
      <c r="C506" s="408" t="s">
        <v>1082</v>
      </c>
      <c r="D506" s="389" t="s">
        <v>312</v>
      </c>
      <c r="E506" s="390">
        <v>2</v>
      </c>
      <c r="F506" s="413">
        <v>6469226.9460000005</v>
      </c>
      <c r="G506" s="391">
        <f t="shared" si="31"/>
        <v>12938453.892000001</v>
      </c>
      <c r="H506" s="392"/>
      <c r="I506" s="390">
        <v>2</v>
      </c>
      <c r="J506" s="318"/>
      <c r="K506" s="293">
        <f t="shared" si="32"/>
        <v>0</v>
      </c>
      <c r="L506" s="292"/>
      <c r="M506" s="318"/>
      <c r="N506" s="293"/>
    </row>
    <row r="507" spans="1:14" ht="56.25" outlineLevel="3">
      <c r="A507" s="387" t="s">
        <v>1083</v>
      </c>
      <c r="B507" s="387" t="s">
        <v>1084</v>
      </c>
      <c r="C507" s="408" t="s">
        <v>1085</v>
      </c>
      <c r="D507" s="389" t="s">
        <v>312</v>
      </c>
      <c r="E507" s="390">
        <v>1</v>
      </c>
      <c r="F507" s="413">
        <v>3720326.946</v>
      </c>
      <c r="G507" s="391">
        <f t="shared" si="31"/>
        <v>3720326.946</v>
      </c>
      <c r="H507" s="392"/>
      <c r="I507" s="390">
        <v>1</v>
      </c>
      <c r="J507" s="318"/>
      <c r="K507" s="293">
        <f t="shared" si="32"/>
        <v>0</v>
      </c>
      <c r="L507" s="292"/>
      <c r="M507" s="318"/>
      <c r="N507" s="293"/>
    </row>
    <row r="508" spans="1:14" ht="42" outlineLevel="3">
      <c r="A508" s="387" t="s">
        <v>1086</v>
      </c>
      <c r="B508" s="387" t="s">
        <v>1087</v>
      </c>
      <c r="C508" s="408" t="s">
        <v>1088</v>
      </c>
      <c r="D508" s="389" t="s">
        <v>312</v>
      </c>
      <c r="E508" s="390">
        <v>15</v>
      </c>
      <c r="F508" s="413">
        <v>2197376.946</v>
      </c>
      <c r="G508" s="391">
        <f t="shared" si="31"/>
        <v>32960654.190000001</v>
      </c>
      <c r="H508" s="392"/>
      <c r="I508" s="390">
        <v>15</v>
      </c>
      <c r="J508" s="318"/>
      <c r="K508" s="293">
        <f t="shared" si="32"/>
        <v>0</v>
      </c>
      <c r="L508" s="292"/>
      <c r="M508" s="318"/>
      <c r="N508" s="293"/>
    </row>
    <row r="509" spans="1:14" ht="15" outlineLevel="3">
      <c r="A509" s="358"/>
      <c r="B509" s="376"/>
      <c r="C509" s="377"/>
      <c r="D509" s="376"/>
      <c r="E509" s="376"/>
      <c r="F509" s="378"/>
      <c r="G509" s="378"/>
      <c r="H509" s="370"/>
      <c r="I509" s="376"/>
      <c r="J509" s="289"/>
      <c r="K509" s="289"/>
      <c r="L509" s="287"/>
      <c r="M509" s="289"/>
      <c r="N509" s="289"/>
    </row>
    <row r="510" spans="1:14" ht="42" outlineLevel="2">
      <c r="A510" s="414"/>
      <c r="B510" s="414"/>
      <c r="C510" s="415" t="s">
        <v>1089</v>
      </c>
      <c r="D510" s="414"/>
      <c r="E510" s="414"/>
      <c r="F510" s="416"/>
      <c r="G510" s="416">
        <f>SUM(G491:G508)</f>
        <v>180913958.12674999</v>
      </c>
      <c r="H510" s="382"/>
      <c r="I510" s="414"/>
      <c r="J510" s="295"/>
      <c r="K510" s="295">
        <f>SUM(K491:K508)</f>
        <v>0</v>
      </c>
      <c r="L510" s="290"/>
      <c r="M510" s="295"/>
      <c r="N510" s="295"/>
    </row>
    <row r="511" spans="1:14" ht="15" outlineLevel="2">
      <c r="A511" s="358"/>
      <c r="B511" s="376"/>
      <c r="C511" s="377"/>
      <c r="D511" s="376"/>
      <c r="E511" s="376"/>
      <c r="F511" s="378"/>
      <c r="G511" s="378"/>
      <c r="H511" s="370"/>
      <c r="I511" s="376"/>
      <c r="J511" s="289"/>
      <c r="K511" s="289"/>
      <c r="L511" s="287"/>
      <c r="M511" s="289"/>
      <c r="N511" s="289"/>
    </row>
    <row r="512" spans="1:14" ht="28.5" outlineLevel="2">
      <c r="A512" s="414"/>
      <c r="B512" s="414" t="s">
        <v>1090</v>
      </c>
      <c r="C512" s="415" t="s">
        <v>1091</v>
      </c>
      <c r="D512" s="414"/>
      <c r="E512" s="414"/>
      <c r="F512" s="416"/>
      <c r="G512" s="416"/>
      <c r="H512" s="382"/>
      <c r="I512" s="414"/>
      <c r="J512" s="295"/>
      <c r="K512" s="295"/>
      <c r="L512" s="290"/>
      <c r="M512" s="295"/>
      <c r="N512" s="295"/>
    </row>
    <row r="513" spans="1:14" ht="56.25" outlineLevel="3">
      <c r="A513" s="387" t="s">
        <v>1092</v>
      </c>
      <c r="B513" s="387" t="s">
        <v>1093</v>
      </c>
      <c r="C513" s="408" t="s">
        <v>1094</v>
      </c>
      <c r="D513" s="389" t="s">
        <v>312</v>
      </c>
      <c r="E513" s="390">
        <v>42</v>
      </c>
      <c r="F513" s="413">
        <v>188394.15</v>
      </c>
      <c r="G513" s="391">
        <f t="shared" ref="G513:G518" si="33">E513*F513</f>
        <v>7912554.2999999998</v>
      </c>
      <c r="H513" s="392"/>
      <c r="I513" s="390">
        <v>42</v>
      </c>
      <c r="J513" s="318"/>
      <c r="K513" s="293">
        <f t="shared" ref="K513:K518" si="34">I513*J513</f>
        <v>0</v>
      </c>
      <c r="L513" s="292"/>
      <c r="M513" s="318"/>
      <c r="N513" s="293"/>
    </row>
    <row r="514" spans="1:14" ht="56.25" outlineLevel="3">
      <c r="A514" s="387" t="s">
        <v>1095</v>
      </c>
      <c r="B514" s="387" t="s">
        <v>1096</v>
      </c>
      <c r="C514" s="427" t="s">
        <v>1097</v>
      </c>
      <c r="D514" s="389" t="s">
        <v>312</v>
      </c>
      <c r="E514" s="390">
        <v>396</v>
      </c>
      <c r="F514" s="413">
        <v>174649.65</v>
      </c>
      <c r="G514" s="391">
        <f t="shared" si="33"/>
        <v>69161261.399999991</v>
      </c>
      <c r="H514" s="392"/>
      <c r="I514" s="390">
        <v>396</v>
      </c>
      <c r="J514" s="318"/>
      <c r="K514" s="293">
        <f t="shared" si="34"/>
        <v>0</v>
      </c>
      <c r="L514" s="292"/>
      <c r="M514" s="318"/>
      <c r="N514" s="293"/>
    </row>
    <row r="515" spans="1:14" ht="56.25" outlineLevel="3">
      <c r="A515" s="387" t="s">
        <v>1098</v>
      </c>
      <c r="B515" s="387" t="s">
        <v>1099</v>
      </c>
      <c r="C515" s="408" t="s">
        <v>1100</v>
      </c>
      <c r="D515" s="389" t="s">
        <v>312</v>
      </c>
      <c r="E515" s="390">
        <v>6</v>
      </c>
      <c r="F515" s="413">
        <v>188394.15000000002</v>
      </c>
      <c r="G515" s="391">
        <f t="shared" si="33"/>
        <v>1130364.9000000001</v>
      </c>
      <c r="H515" s="392"/>
      <c r="I515" s="390">
        <v>6</v>
      </c>
      <c r="J515" s="318"/>
      <c r="K515" s="293">
        <f t="shared" si="34"/>
        <v>0</v>
      </c>
      <c r="L515" s="292"/>
      <c r="M515" s="318"/>
      <c r="N515" s="293"/>
    </row>
    <row r="516" spans="1:14" ht="56.25" outlineLevel="3">
      <c r="A516" s="387" t="s">
        <v>1101</v>
      </c>
      <c r="B516" s="387" t="s">
        <v>1102</v>
      </c>
      <c r="C516" s="408" t="s">
        <v>1103</v>
      </c>
      <c r="D516" s="389" t="s">
        <v>312</v>
      </c>
      <c r="E516" s="390">
        <v>615</v>
      </c>
      <c r="F516" s="413">
        <v>147160.65</v>
      </c>
      <c r="G516" s="391">
        <f t="shared" si="33"/>
        <v>90503799.75</v>
      </c>
      <c r="H516" s="392"/>
      <c r="I516" s="390">
        <v>615</v>
      </c>
      <c r="J516" s="318"/>
      <c r="K516" s="293">
        <f t="shared" si="34"/>
        <v>0</v>
      </c>
      <c r="L516" s="292"/>
      <c r="M516" s="318"/>
      <c r="N516" s="293"/>
    </row>
    <row r="517" spans="1:14" ht="56.25" outlineLevel="3">
      <c r="A517" s="387" t="s">
        <v>1104</v>
      </c>
      <c r="B517" s="387" t="s">
        <v>1105</v>
      </c>
      <c r="C517" s="410" t="s">
        <v>1103</v>
      </c>
      <c r="D517" s="389" t="s">
        <v>312</v>
      </c>
      <c r="E517" s="390">
        <v>599</v>
      </c>
      <c r="F517" s="413">
        <v>147160.65</v>
      </c>
      <c r="G517" s="391">
        <f t="shared" si="33"/>
        <v>88149229.349999994</v>
      </c>
      <c r="H517" s="392"/>
      <c r="I517" s="390">
        <v>599</v>
      </c>
      <c r="J517" s="318"/>
      <c r="K517" s="293">
        <f t="shared" si="34"/>
        <v>0</v>
      </c>
      <c r="L517" s="292"/>
      <c r="M517" s="318"/>
      <c r="N517" s="293"/>
    </row>
    <row r="518" spans="1:14" ht="56.25" outlineLevel="3">
      <c r="A518" s="387" t="s">
        <v>1106</v>
      </c>
      <c r="B518" s="387" t="s">
        <v>1107</v>
      </c>
      <c r="C518" s="408" t="s">
        <v>1108</v>
      </c>
      <c r="D518" s="389" t="s">
        <v>312</v>
      </c>
      <c r="E518" s="390">
        <v>2</v>
      </c>
      <c r="F518" s="413">
        <v>220006.49</v>
      </c>
      <c r="G518" s="391">
        <f t="shared" si="33"/>
        <v>440012.98</v>
      </c>
      <c r="H518" s="392"/>
      <c r="I518" s="390">
        <v>2</v>
      </c>
      <c r="J518" s="318"/>
      <c r="K518" s="293">
        <f t="shared" si="34"/>
        <v>0</v>
      </c>
      <c r="L518" s="292"/>
      <c r="M518" s="318"/>
      <c r="N518" s="293"/>
    </row>
    <row r="519" spans="1:14" ht="15" outlineLevel="3">
      <c r="A519" s="358"/>
      <c r="B519" s="376"/>
      <c r="C519" s="377"/>
      <c r="D519" s="376"/>
      <c r="E519" s="376"/>
      <c r="F519" s="378"/>
      <c r="G519" s="378"/>
      <c r="H519" s="370"/>
      <c r="I519" s="376"/>
      <c r="J519" s="289"/>
      <c r="K519" s="289"/>
      <c r="L519" s="287"/>
      <c r="M519" s="289"/>
      <c r="N519" s="289"/>
    </row>
    <row r="520" spans="1:14" ht="28.5" outlineLevel="2">
      <c r="A520" s="414"/>
      <c r="B520" s="414"/>
      <c r="C520" s="415" t="s">
        <v>1109</v>
      </c>
      <c r="D520" s="414"/>
      <c r="E520" s="414"/>
      <c r="F520" s="416"/>
      <c r="G520" s="416">
        <f>SUM(G513:G518)</f>
        <v>257297222.67999998</v>
      </c>
      <c r="H520" s="382"/>
      <c r="I520" s="414"/>
      <c r="J520" s="295"/>
      <c r="K520" s="295">
        <f>SUM(K513:K518)</f>
        <v>0</v>
      </c>
      <c r="L520" s="290"/>
      <c r="M520" s="295"/>
      <c r="N520" s="295"/>
    </row>
    <row r="521" spans="1:14" ht="15" outlineLevel="2">
      <c r="A521" s="358"/>
      <c r="B521" s="376"/>
      <c r="C521" s="377"/>
      <c r="D521" s="376"/>
      <c r="E521" s="376"/>
      <c r="F521" s="378"/>
      <c r="G521" s="378"/>
      <c r="H521" s="370"/>
      <c r="I521" s="376"/>
      <c r="J521" s="289"/>
      <c r="K521" s="289"/>
      <c r="L521" s="287"/>
      <c r="M521" s="289"/>
      <c r="N521" s="289"/>
    </row>
    <row r="522" spans="1:14" ht="15" outlineLevel="2">
      <c r="A522" s="414"/>
      <c r="B522" s="414" t="s">
        <v>1110</v>
      </c>
      <c r="C522" s="415" t="s">
        <v>1111</v>
      </c>
      <c r="D522" s="414"/>
      <c r="E522" s="414"/>
      <c r="F522" s="416"/>
      <c r="G522" s="416"/>
      <c r="H522" s="382"/>
      <c r="I522" s="414"/>
      <c r="J522" s="295"/>
      <c r="K522" s="295"/>
      <c r="L522" s="290"/>
      <c r="M522" s="295"/>
      <c r="N522" s="295"/>
    </row>
    <row r="523" spans="1:14" ht="154.5" outlineLevel="3">
      <c r="A523" s="387" t="s">
        <v>1112</v>
      </c>
      <c r="B523" s="387" t="s">
        <v>1113</v>
      </c>
      <c r="C523" s="408" t="s">
        <v>1114</v>
      </c>
      <c r="D523" s="435" t="s">
        <v>312</v>
      </c>
      <c r="E523" s="390">
        <v>1</v>
      </c>
      <c r="F523" s="391">
        <v>810307002</v>
      </c>
      <c r="G523" s="391">
        <f>E523*F523</f>
        <v>810307002</v>
      </c>
      <c r="H523" s="392"/>
      <c r="I523" s="390">
        <v>1</v>
      </c>
      <c r="J523" s="293"/>
      <c r="K523" s="293">
        <f>I523*J523</f>
        <v>0</v>
      </c>
      <c r="L523" s="292"/>
      <c r="M523" s="293"/>
      <c r="N523" s="293"/>
    </row>
    <row r="524" spans="1:14" ht="15" outlineLevel="3">
      <c r="A524" s="358"/>
      <c r="B524" s="376"/>
      <c r="C524" s="377"/>
      <c r="D524" s="376"/>
      <c r="E524" s="376"/>
      <c r="F524" s="378"/>
      <c r="G524" s="378"/>
      <c r="H524" s="370"/>
      <c r="I524" s="376"/>
      <c r="J524" s="289"/>
      <c r="K524" s="289"/>
      <c r="L524" s="287"/>
      <c r="M524" s="289"/>
      <c r="N524" s="289"/>
    </row>
    <row r="525" spans="1:14" ht="15" outlineLevel="2">
      <c r="A525" s="414"/>
      <c r="B525" s="414"/>
      <c r="C525" s="415" t="s">
        <v>1115</v>
      </c>
      <c r="D525" s="414"/>
      <c r="E525" s="414"/>
      <c r="F525" s="416"/>
      <c r="G525" s="416">
        <f>G523</f>
        <v>810307002</v>
      </c>
      <c r="H525" s="382"/>
      <c r="I525" s="414"/>
      <c r="J525" s="295"/>
      <c r="K525" s="295">
        <f>K523</f>
        <v>0</v>
      </c>
      <c r="L525" s="290"/>
      <c r="M525" s="295"/>
      <c r="N525" s="295"/>
    </row>
    <row r="526" spans="1:14" ht="15" outlineLevel="2">
      <c r="A526" s="358"/>
      <c r="B526" s="376"/>
      <c r="C526" s="377"/>
      <c r="D526" s="376"/>
      <c r="E526" s="376"/>
      <c r="F526" s="378"/>
      <c r="G526" s="378"/>
      <c r="H526" s="370"/>
      <c r="I526" s="376"/>
      <c r="J526" s="289"/>
      <c r="K526" s="289"/>
      <c r="L526" s="287"/>
      <c r="M526" s="289"/>
      <c r="N526" s="289"/>
    </row>
    <row r="527" spans="1:14" ht="15" outlineLevel="1">
      <c r="A527" s="436"/>
      <c r="B527" s="436"/>
      <c r="C527" s="437" t="s">
        <v>1116</v>
      </c>
      <c r="D527" s="436"/>
      <c r="E527" s="436"/>
      <c r="F527" s="438"/>
      <c r="G527" s="438">
        <f>SUM(G525+G520+G510+G488+G455+G438+G374)</f>
        <v>2470173903.6985779</v>
      </c>
      <c r="H527" s="382"/>
      <c r="I527" s="436"/>
      <c r="J527" s="326"/>
      <c r="K527" s="326">
        <f>SUM(K525+K520+K510+K488+K455+K438+K374)</f>
        <v>0</v>
      </c>
      <c r="L527" s="290"/>
      <c r="M527" s="326"/>
      <c r="N527" s="326"/>
    </row>
    <row r="528" spans="1:14" ht="15" outlineLevel="1">
      <c r="A528" s="439"/>
      <c r="B528" s="439"/>
      <c r="C528" s="440"/>
      <c r="D528" s="439"/>
      <c r="E528" s="439"/>
      <c r="F528" s="441"/>
      <c r="G528" s="441"/>
      <c r="H528" s="382"/>
      <c r="I528" s="439"/>
      <c r="J528" s="327"/>
      <c r="K528" s="327"/>
      <c r="L528" s="290"/>
      <c r="M528" s="327"/>
      <c r="N528" s="327"/>
    </row>
    <row r="529" spans="1:14" ht="15" outlineLevel="1">
      <c r="A529" s="436"/>
      <c r="B529" s="436" t="s">
        <v>1117</v>
      </c>
      <c r="C529" s="437" t="s">
        <v>1118</v>
      </c>
      <c r="D529" s="436"/>
      <c r="E529" s="436"/>
      <c r="F529" s="438"/>
      <c r="G529" s="438"/>
      <c r="H529" s="382"/>
      <c r="I529" s="436"/>
      <c r="J529" s="326"/>
      <c r="K529" s="326"/>
      <c r="L529" s="290"/>
      <c r="M529" s="326"/>
      <c r="N529" s="326"/>
    </row>
    <row r="530" spans="1:14" ht="15" outlineLevel="2">
      <c r="A530" s="358"/>
      <c r="B530" s="376"/>
      <c r="C530" s="377"/>
      <c r="D530" s="376"/>
      <c r="E530" s="376"/>
      <c r="F530" s="378"/>
      <c r="G530" s="378"/>
      <c r="H530" s="370"/>
      <c r="I530" s="376"/>
      <c r="J530" s="289"/>
      <c r="K530" s="289"/>
      <c r="L530" s="287"/>
      <c r="M530" s="289"/>
      <c r="N530" s="289"/>
    </row>
    <row r="531" spans="1:14" ht="15" outlineLevel="2">
      <c r="A531" s="414"/>
      <c r="B531" s="414" t="s">
        <v>1119</v>
      </c>
      <c r="C531" s="415" t="s">
        <v>1120</v>
      </c>
      <c r="D531" s="414"/>
      <c r="E531" s="414"/>
      <c r="F531" s="416"/>
      <c r="G531" s="416"/>
      <c r="H531" s="382"/>
      <c r="I531" s="414"/>
      <c r="J531" s="295"/>
      <c r="K531" s="295"/>
      <c r="L531" s="290"/>
      <c r="M531" s="295"/>
      <c r="N531" s="295"/>
    </row>
    <row r="532" spans="1:14" ht="70.5" outlineLevel="3">
      <c r="A532" s="387" t="s">
        <v>1121</v>
      </c>
      <c r="B532" s="387" t="s">
        <v>1122</v>
      </c>
      <c r="C532" s="408" t="s">
        <v>1123</v>
      </c>
      <c r="D532" s="389" t="s">
        <v>312</v>
      </c>
      <c r="E532" s="390">
        <v>34</v>
      </c>
      <c r="F532" s="413">
        <v>28274789.100000001</v>
      </c>
      <c r="G532" s="391">
        <f t="shared" ref="G532:G551" si="35">E532*F532</f>
        <v>961342829.4000001</v>
      </c>
      <c r="H532" s="392"/>
      <c r="I532" s="390">
        <v>34</v>
      </c>
      <c r="J532" s="318"/>
      <c r="K532" s="293">
        <f t="shared" ref="K532:K551" si="36">I532*J532</f>
        <v>0</v>
      </c>
      <c r="L532" s="292"/>
      <c r="M532" s="318"/>
      <c r="N532" s="293"/>
    </row>
    <row r="533" spans="1:14" ht="70.5" outlineLevel="3">
      <c r="A533" s="387" t="s">
        <v>1124</v>
      </c>
      <c r="B533" s="387" t="s">
        <v>1125</v>
      </c>
      <c r="C533" s="408" t="s">
        <v>1126</v>
      </c>
      <c r="D533" s="389" t="s">
        <v>312</v>
      </c>
      <c r="E533" s="390">
        <v>34</v>
      </c>
      <c r="F533" s="413">
        <v>1650495.03</v>
      </c>
      <c r="G533" s="391">
        <f t="shared" si="35"/>
        <v>56116831.020000003</v>
      </c>
      <c r="H533" s="392"/>
      <c r="I533" s="390">
        <v>34</v>
      </c>
      <c r="J533" s="318"/>
      <c r="K533" s="293">
        <f t="shared" si="36"/>
        <v>0</v>
      </c>
      <c r="L533" s="292"/>
      <c r="M533" s="318"/>
      <c r="N533" s="293"/>
    </row>
    <row r="534" spans="1:14" ht="56.25" outlineLevel="3">
      <c r="A534" s="387" t="s">
        <v>1127</v>
      </c>
      <c r="B534" s="387" t="s">
        <v>1128</v>
      </c>
      <c r="C534" s="408" t="s">
        <v>1129</v>
      </c>
      <c r="D534" s="389" t="s">
        <v>312</v>
      </c>
      <c r="E534" s="390">
        <v>2</v>
      </c>
      <c r="F534" s="413">
        <v>5161950.8899999997</v>
      </c>
      <c r="G534" s="391">
        <f t="shared" si="35"/>
        <v>10323901.779999999</v>
      </c>
      <c r="H534" s="392"/>
      <c r="I534" s="390">
        <v>2</v>
      </c>
      <c r="J534" s="318"/>
      <c r="K534" s="293">
        <f t="shared" si="36"/>
        <v>0</v>
      </c>
      <c r="L534" s="292"/>
      <c r="M534" s="318"/>
      <c r="N534" s="293"/>
    </row>
    <row r="535" spans="1:14" ht="56.25" outlineLevel="3">
      <c r="A535" s="387" t="s">
        <v>1130</v>
      </c>
      <c r="B535" s="387" t="s">
        <v>1131</v>
      </c>
      <c r="C535" s="408" t="s">
        <v>1132</v>
      </c>
      <c r="D535" s="389" t="s">
        <v>312</v>
      </c>
      <c r="E535" s="390">
        <v>2</v>
      </c>
      <c r="F535" s="413">
        <v>3777307.4062999999</v>
      </c>
      <c r="G535" s="391">
        <f t="shared" si="35"/>
        <v>7554614.8125999998</v>
      </c>
      <c r="H535" s="392"/>
      <c r="I535" s="390">
        <v>2</v>
      </c>
      <c r="J535" s="318"/>
      <c r="K535" s="293">
        <f t="shared" si="36"/>
        <v>0</v>
      </c>
      <c r="L535" s="292"/>
      <c r="M535" s="318"/>
      <c r="N535" s="293"/>
    </row>
    <row r="536" spans="1:14" ht="56.25" outlineLevel="3">
      <c r="A536" s="387" t="s">
        <v>1133</v>
      </c>
      <c r="B536" s="387" t="s">
        <v>1134</v>
      </c>
      <c r="C536" s="408" t="s">
        <v>1135</v>
      </c>
      <c r="D536" s="389" t="s">
        <v>312</v>
      </c>
      <c r="E536" s="390">
        <v>2</v>
      </c>
      <c r="F536" s="413">
        <v>2684362.156</v>
      </c>
      <c r="G536" s="391">
        <f t="shared" si="35"/>
        <v>5368724.3119999999</v>
      </c>
      <c r="H536" s="392"/>
      <c r="I536" s="390">
        <v>2</v>
      </c>
      <c r="J536" s="318"/>
      <c r="K536" s="293">
        <f t="shared" si="36"/>
        <v>0</v>
      </c>
      <c r="L536" s="292"/>
      <c r="M536" s="318"/>
      <c r="N536" s="293"/>
    </row>
    <row r="537" spans="1:14" ht="56.25" outlineLevel="3">
      <c r="A537" s="387" t="s">
        <v>1136</v>
      </c>
      <c r="B537" s="387" t="s">
        <v>1137</v>
      </c>
      <c r="C537" s="408" t="s">
        <v>1138</v>
      </c>
      <c r="D537" s="389" t="s">
        <v>312</v>
      </c>
      <c r="E537" s="390">
        <v>2</v>
      </c>
      <c r="F537" s="413">
        <v>276928.69</v>
      </c>
      <c r="G537" s="391">
        <f t="shared" si="35"/>
        <v>553857.38</v>
      </c>
      <c r="H537" s="392"/>
      <c r="I537" s="390">
        <v>2</v>
      </c>
      <c r="J537" s="318"/>
      <c r="K537" s="293">
        <f t="shared" si="36"/>
        <v>0</v>
      </c>
      <c r="L537" s="292"/>
      <c r="M537" s="318"/>
      <c r="N537" s="293"/>
    </row>
    <row r="538" spans="1:14" ht="56.25" outlineLevel="3">
      <c r="A538" s="387" t="s">
        <v>1139</v>
      </c>
      <c r="B538" s="387" t="s">
        <v>1140</v>
      </c>
      <c r="C538" s="408" t="s">
        <v>1141</v>
      </c>
      <c r="D538" s="389" t="s">
        <v>312</v>
      </c>
      <c r="E538" s="390">
        <v>2</v>
      </c>
      <c r="F538" s="413">
        <v>932695.84329999995</v>
      </c>
      <c r="G538" s="413">
        <f t="shared" si="35"/>
        <v>1865391.6865999999</v>
      </c>
      <c r="H538" s="392"/>
      <c r="I538" s="390">
        <v>2</v>
      </c>
      <c r="J538" s="318"/>
      <c r="K538" s="318">
        <f t="shared" si="36"/>
        <v>0</v>
      </c>
      <c r="L538" s="292"/>
      <c r="M538" s="318"/>
      <c r="N538" s="318"/>
    </row>
    <row r="539" spans="1:14" ht="70.5" outlineLevel="3">
      <c r="A539" s="387" t="s">
        <v>1142</v>
      </c>
      <c r="B539" s="387" t="s">
        <v>1143</v>
      </c>
      <c r="C539" s="408" t="s">
        <v>1144</v>
      </c>
      <c r="D539" s="389" t="s">
        <v>312</v>
      </c>
      <c r="E539" s="390">
        <v>2</v>
      </c>
      <c r="F539" s="413">
        <v>2177767.2644000002</v>
      </c>
      <c r="G539" s="391">
        <f t="shared" si="35"/>
        <v>4355534.5288000004</v>
      </c>
      <c r="H539" s="392"/>
      <c r="I539" s="390">
        <v>2</v>
      </c>
      <c r="J539" s="318"/>
      <c r="K539" s="293">
        <f t="shared" si="36"/>
        <v>0</v>
      </c>
      <c r="L539" s="292"/>
      <c r="M539" s="318"/>
      <c r="N539" s="293"/>
    </row>
    <row r="540" spans="1:14" ht="70.5" outlineLevel="3">
      <c r="A540" s="387" t="s">
        <v>1145</v>
      </c>
      <c r="B540" s="387" t="s">
        <v>1146</v>
      </c>
      <c r="C540" s="408" t="s">
        <v>1147</v>
      </c>
      <c r="D540" s="389" t="s">
        <v>312</v>
      </c>
      <c r="E540" s="390">
        <v>4</v>
      </c>
      <c r="F540" s="413">
        <v>5815502.6155000003</v>
      </c>
      <c r="G540" s="391">
        <f t="shared" si="35"/>
        <v>23262010.462000001</v>
      </c>
      <c r="H540" s="392"/>
      <c r="I540" s="390">
        <v>4</v>
      </c>
      <c r="J540" s="318"/>
      <c r="K540" s="293">
        <f t="shared" si="36"/>
        <v>0</v>
      </c>
      <c r="L540" s="292"/>
      <c r="M540" s="318"/>
      <c r="N540" s="293"/>
    </row>
    <row r="541" spans="1:14" ht="56.25" outlineLevel="3">
      <c r="A541" s="387" t="s">
        <v>1148</v>
      </c>
      <c r="B541" s="387" t="s">
        <v>1149</v>
      </c>
      <c r="C541" s="410" t="s">
        <v>1150</v>
      </c>
      <c r="D541" s="389" t="s">
        <v>312</v>
      </c>
      <c r="E541" s="390">
        <v>2</v>
      </c>
      <c r="F541" s="413">
        <v>563457.58189999999</v>
      </c>
      <c r="G541" s="391">
        <f t="shared" si="35"/>
        <v>1126915.1638</v>
      </c>
      <c r="H541" s="392"/>
      <c r="I541" s="390">
        <v>2</v>
      </c>
      <c r="J541" s="318"/>
      <c r="K541" s="293">
        <f t="shared" si="36"/>
        <v>0</v>
      </c>
      <c r="L541" s="292"/>
      <c r="M541" s="318"/>
      <c r="N541" s="293"/>
    </row>
    <row r="542" spans="1:14" ht="56.25" outlineLevel="3">
      <c r="A542" s="387" t="s">
        <v>1151</v>
      </c>
      <c r="B542" s="387" t="s">
        <v>1152</v>
      </c>
      <c r="C542" s="410" t="s">
        <v>1153</v>
      </c>
      <c r="D542" s="389" t="s">
        <v>312</v>
      </c>
      <c r="E542" s="390">
        <v>2</v>
      </c>
      <c r="F542" s="413">
        <v>1656402.8419000001</v>
      </c>
      <c r="G542" s="391">
        <f t="shared" si="35"/>
        <v>3312805.6838000002</v>
      </c>
      <c r="H542" s="392"/>
      <c r="I542" s="390">
        <v>2</v>
      </c>
      <c r="J542" s="318"/>
      <c r="K542" s="293">
        <f t="shared" si="36"/>
        <v>0</v>
      </c>
      <c r="L542" s="292"/>
      <c r="M542" s="318"/>
      <c r="N542" s="293"/>
    </row>
    <row r="543" spans="1:14" ht="56.25" outlineLevel="3">
      <c r="A543" s="387" t="s">
        <v>1154</v>
      </c>
      <c r="B543" s="387" t="s">
        <v>1155</v>
      </c>
      <c r="C543" s="410" t="s">
        <v>1156</v>
      </c>
      <c r="D543" s="389" t="s">
        <v>312</v>
      </c>
      <c r="E543" s="390">
        <v>34</v>
      </c>
      <c r="F543" s="413">
        <v>39116.467299999997</v>
      </c>
      <c r="G543" s="391">
        <f t="shared" si="35"/>
        <v>1329959.8881999999</v>
      </c>
      <c r="H543" s="392"/>
      <c r="I543" s="390">
        <v>34</v>
      </c>
      <c r="J543" s="318"/>
      <c r="K543" s="293">
        <f t="shared" si="36"/>
        <v>0</v>
      </c>
      <c r="L543" s="292"/>
      <c r="M543" s="318"/>
      <c r="N543" s="293"/>
    </row>
    <row r="544" spans="1:14" ht="70.5" outlineLevel="3">
      <c r="A544" s="387" t="s">
        <v>1157</v>
      </c>
      <c r="B544" s="387" t="s">
        <v>1158</v>
      </c>
      <c r="C544" s="410" t="s">
        <v>1159</v>
      </c>
      <c r="D544" s="389" t="s">
        <v>312</v>
      </c>
      <c r="E544" s="390">
        <v>34</v>
      </c>
      <c r="F544" s="413">
        <v>68161.387300000002</v>
      </c>
      <c r="G544" s="391">
        <f t="shared" si="35"/>
        <v>2317487.1682000002</v>
      </c>
      <c r="H544" s="392"/>
      <c r="I544" s="390">
        <v>34</v>
      </c>
      <c r="J544" s="318"/>
      <c r="K544" s="293">
        <f t="shared" si="36"/>
        <v>0</v>
      </c>
      <c r="L544" s="292"/>
      <c r="M544" s="318"/>
      <c r="N544" s="293"/>
    </row>
    <row r="545" spans="1:14" ht="56.25" outlineLevel="3">
      <c r="A545" s="387" t="s">
        <v>1160</v>
      </c>
      <c r="B545" s="387" t="s">
        <v>1161</v>
      </c>
      <c r="C545" s="410" t="s">
        <v>1162</v>
      </c>
      <c r="D545" s="389" t="s">
        <v>312</v>
      </c>
      <c r="E545" s="390">
        <v>34</v>
      </c>
      <c r="F545" s="413">
        <v>41576.227299999999</v>
      </c>
      <c r="G545" s="391">
        <f t="shared" si="35"/>
        <v>1413591.7282</v>
      </c>
      <c r="H545" s="392"/>
      <c r="I545" s="390">
        <v>34</v>
      </c>
      <c r="J545" s="318"/>
      <c r="K545" s="293">
        <f t="shared" si="36"/>
        <v>0</v>
      </c>
      <c r="L545" s="292"/>
      <c r="M545" s="318"/>
      <c r="N545" s="293"/>
    </row>
    <row r="546" spans="1:14" ht="70.5" outlineLevel="3">
      <c r="A546" s="387" t="s">
        <v>1163</v>
      </c>
      <c r="B546" s="387" t="s">
        <v>1164</v>
      </c>
      <c r="C546" s="410" t="s">
        <v>1165</v>
      </c>
      <c r="D546" s="389" t="s">
        <v>312</v>
      </c>
      <c r="E546" s="390">
        <v>34</v>
      </c>
      <c r="F546" s="413">
        <v>343760.81640000001</v>
      </c>
      <c r="G546" s="391">
        <f t="shared" si="35"/>
        <v>11687867.7576</v>
      </c>
      <c r="H546" s="392"/>
      <c r="I546" s="390">
        <v>34</v>
      </c>
      <c r="J546" s="318"/>
      <c r="K546" s="293">
        <f t="shared" si="36"/>
        <v>0</v>
      </c>
      <c r="L546" s="292"/>
      <c r="M546" s="318"/>
      <c r="N546" s="293"/>
    </row>
    <row r="547" spans="1:14" ht="56.25" outlineLevel="3">
      <c r="A547" s="387" t="s">
        <v>1166</v>
      </c>
      <c r="B547" s="387" t="s">
        <v>1167</v>
      </c>
      <c r="C547" s="410" t="s">
        <v>1168</v>
      </c>
      <c r="D547" s="389" t="s">
        <v>312</v>
      </c>
      <c r="E547" s="390">
        <v>1</v>
      </c>
      <c r="F547" s="413">
        <v>1242855.9828000001</v>
      </c>
      <c r="G547" s="391">
        <f t="shared" si="35"/>
        <v>1242855.9828000001</v>
      </c>
      <c r="H547" s="392"/>
      <c r="I547" s="390">
        <v>1</v>
      </c>
      <c r="J547" s="318"/>
      <c r="K547" s="293">
        <f t="shared" si="36"/>
        <v>0</v>
      </c>
      <c r="L547" s="292"/>
      <c r="M547" s="318"/>
      <c r="N547" s="293"/>
    </row>
    <row r="548" spans="1:14" ht="70.5" outlineLevel="3">
      <c r="A548" s="387" t="s">
        <v>1169</v>
      </c>
      <c r="B548" s="387" t="s">
        <v>1170</v>
      </c>
      <c r="C548" s="410" t="s">
        <v>1171</v>
      </c>
      <c r="D548" s="389" t="s">
        <v>312</v>
      </c>
      <c r="E548" s="390">
        <v>1</v>
      </c>
      <c r="F548" s="413">
        <v>2162997.7338999999</v>
      </c>
      <c r="G548" s="391">
        <f t="shared" si="35"/>
        <v>2162997.7338999999</v>
      </c>
      <c r="H548" s="392"/>
      <c r="I548" s="390">
        <v>1</v>
      </c>
      <c r="J548" s="318"/>
      <c r="K548" s="293">
        <f t="shared" si="36"/>
        <v>0</v>
      </c>
      <c r="L548" s="292"/>
      <c r="M548" s="318"/>
      <c r="N548" s="293"/>
    </row>
    <row r="549" spans="1:14" ht="56.25" outlineLevel="3">
      <c r="A549" s="387" t="s">
        <v>1172</v>
      </c>
      <c r="B549" s="387" t="s">
        <v>1173</v>
      </c>
      <c r="C549" s="410" t="s">
        <v>1174</v>
      </c>
      <c r="D549" s="389" t="s">
        <v>312</v>
      </c>
      <c r="E549" s="390">
        <v>1</v>
      </c>
      <c r="F549" s="391">
        <v>829309.13280000002</v>
      </c>
      <c r="G549" s="391">
        <f t="shared" si="35"/>
        <v>829309.13280000002</v>
      </c>
      <c r="H549" s="392"/>
      <c r="I549" s="390">
        <v>1</v>
      </c>
      <c r="J549" s="293"/>
      <c r="K549" s="293">
        <f t="shared" si="36"/>
        <v>0</v>
      </c>
      <c r="L549" s="292"/>
      <c r="M549" s="293"/>
      <c r="N549" s="293"/>
    </row>
    <row r="550" spans="1:14" ht="70.5" outlineLevel="3">
      <c r="A550" s="387" t="s">
        <v>1175</v>
      </c>
      <c r="B550" s="387" t="s">
        <v>1176</v>
      </c>
      <c r="C550" s="410" t="s">
        <v>1177</v>
      </c>
      <c r="D550" s="389" t="s">
        <v>312</v>
      </c>
      <c r="E550" s="390">
        <v>8</v>
      </c>
      <c r="F550" s="413">
        <v>8391308.7227999996</v>
      </c>
      <c r="G550" s="391">
        <f t="shared" si="35"/>
        <v>67130469.782399997</v>
      </c>
      <c r="H550" s="392"/>
      <c r="I550" s="390">
        <v>8</v>
      </c>
      <c r="J550" s="318"/>
      <c r="K550" s="293">
        <f t="shared" si="36"/>
        <v>0</v>
      </c>
      <c r="L550" s="292"/>
      <c r="M550" s="318"/>
      <c r="N550" s="293"/>
    </row>
    <row r="551" spans="1:14" ht="56.25" outlineLevel="3">
      <c r="A551" s="387" t="s">
        <v>1178</v>
      </c>
      <c r="B551" s="387" t="s">
        <v>1179</v>
      </c>
      <c r="C551" s="410" t="s">
        <v>1180</v>
      </c>
      <c r="D551" s="389" t="s">
        <v>312</v>
      </c>
      <c r="E551" s="390">
        <v>1</v>
      </c>
      <c r="F551" s="413">
        <v>10656216.218</v>
      </c>
      <c r="G551" s="391">
        <f t="shared" si="35"/>
        <v>10656216.218</v>
      </c>
      <c r="H551" s="392"/>
      <c r="I551" s="390">
        <v>1</v>
      </c>
      <c r="J551" s="318"/>
      <c r="K551" s="293">
        <f t="shared" si="36"/>
        <v>0</v>
      </c>
      <c r="L551" s="292"/>
      <c r="M551" s="318"/>
      <c r="N551" s="293"/>
    </row>
    <row r="552" spans="1:14" ht="15" outlineLevel="2">
      <c r="A552" s="414"/>
      <c r="B552" s="414"/>
      <c r="C552" s="415" t="s">
        <v>1181</v>
      </c>
      <c r="D552" s="414"/>
      <c r="E552" s="414"/>
      <c r="F552" s="416"/>
      <c r="G552" s="416">
        <f>SUM(G532:G551)</f>
        <v>1173954171.6217003</v>
      </c>
      <c r="H552" s="382"/>
      <c r="I552" s="414"/>
      <c r="J552" s="295"/>
      <c r="K552" s="295">
        <f>SUM(K532:K551)</f>
        <v>0</v>
      </c>
      <c r="L552" s="290"/>
      <c r="M552" s="295"/>
      <c r="N552" s="295"/>
    </row>
    <row r="553" spans="1:14" ht="15" outlineLevel="2">
      <c r="A553" s="358"/>
      <c r="B553" s="376"/>
      <c r="C553" s="419"/>
      <c r="D553" s="376"/>
      <c r="E553" s="376"/>
      <c r="F553" s="378"/>
      <c r="G553" s="378"/>
      <c r="H553" s="370"/>
      <c r="I553" s="376"/>
      <c r="J553" s="289"/>
      <c r="K553" s="289"/>
      <c r="L553" s="287"/>
      <c r="M553" s="289"/>
      <c r="N553" s="289"/>
    </row>
    <row r="554" spans="1:14" ht="28.5" outlineLevel="2">
      <c r="A554" s="414"/>
      <c r="B554" s="414" t="s">
        <v>1182</v>
      </c>
      <c r="C554" s="415" t="s">
        <v>1183</v>
      </c>
      <c r="D554" s="414"/>
      <c r="E554" s="414"/>
      <c r="F554" s="416"/>
      <c r="G554" s="416"/>
      <c r="H554" s="382"/>
      <c r="I554" s="414"/>
      <c r="J554" s="295"/>
      <c r="K554" s="295"/>
      <c r="L554" s="290"/>
      <c r="M554" s="295"/>
      <c r="N554" s="295"/>
    </row>
    <row r="555" spans="1:14" ht="56.25" outlineLevel="3">
      <c r="A555" s="387" t="s">
        <v>1184</v>
      </c>
      <c r="B555" s="387" t="s">
        <v>1185</v>
      </c>
      <c r="C555" s="410" t="s">
        <v>1186</v>
      </c>
      <c r="D555" s="389" t="s">
        <v>312</v>
      </c>
      <c r="E555" s="390">
        <v>1</v>
      </c>
      <c r="F555" s="413">
        <v>13063649.669</v>
      </c>
      <c r="G555" s="413">
        <f t="shared" ref="G555:G560" si="37">F555*E555</f>
        <v>13063649.669</v>
      </c>
      <c r="H555" s="392"/>
      <c r="I555" s="390">
        <v>1</v>
      </c>
      <c r="J555" s="318"/>
      <c r="K555" s="318">
        <f t="shared" ref="K555:K560" si="38">J555*I555</f>
        <v>0</v>
      </c>
      <c r="L555" s="292"/>
      <c r="M555" s="318"/>
      <c r="N555" s="318"/>
    </row>
    <row r="556" spans="1:14" ht="56.25" outlineLevel="3">
      <c r="A556" s="387" t="s">
        <v>1187</v>
      </c>
      <c r="B556" s="387" t="s">
        <v>1188</v>
      </c>
      <c r="C556" s="410" t="s">
        <v>1189</v>
      </c>
      <c r="D556" s="389" t="s">
        <v>312</v>
      </c>
      <c r="E556" s="390">
        <v>1</v>
      </c>
      <c r="F556" s="413">
        <v>1481383.9055999999</v>
      </c>
      <c r="G556" s="391">
        <f t="shared" si="37"/>
        <v>1481383.9055999999</v>
      </c>
      <c r="H556" s="392"/>
      <c r="I556" s="390">
        <v>1</v>
      </c>
      <c r="J556" s="318"/>
      <c r="K556" s="293">
        <f t="shared" si="38"/>
        <v>0</v>
      </c>
      <c r="L556" s="292"/>
      <c r="M556" s="318"/>
      <c r="N556" s="293"/>
    </row>
    <row r="557" spans="1:14" ht="56.25" outlineLevel="3">
      <c r="A557" s="387" t="s">
        <v>1190</v>
      </c>
      <c r="B557" s="387" t="s">
        <v>1191</v>
      </c>
      <c r="C557" s="408" t="s">
        <v>1192</v>
      </c>
      <c r="D557" s="389" t="s">
        <v>312</v>
      </c>
      <c r="E557" s="390">
        <v>4</v>
      </c>
      <c r="F557" s="413">
        <v>362961.21250000002</v>
      </c>
      <c r="G557" s="391">
        <f t="shared" si="37"/>
        <v>1451844.85</v>
      </c>
      <c r="H557" s="392"/>
      <c r="I557" s="390">
        <v>4</v>
      </c>
      <c r="J557" s="318"/>
      <c r="K557" s="293">
        <f t="shared" si="38"/>
        <v>0</v>
      </c>
      <c r="L557" s="292"/>
      <c r="M557" s="318"/>
      <c r="N557" s="293"/>
    </row>
    <row r="558" spans="1:14" ht="56.25" outlineLevel="3">
      <c r="A558" s="387" t="s">
        <v>1193</v>
      </c>
      <c r="B558" s="387" t="s">
        <v>1194</v>
      </c>
      <c r="C558" s="408" t="s">
        <v>1195</v>
      </c>
      <c r="D558" s="389" t="s">
        <v>312</v>
      </c>
      <c r="E558" s="390">
        <v>1</v>
      </c>
      <c r="F558" s="413">
        <v>835586.1825</v>
      </c>
      <c r="G558" s="391">
        <f t="shared" si="37"/>
        <v>835586.1825</v>
      </c>
      <c r="H558" s="392"/>
      <c r="I558" s="390">
        <v>1</v>
      </c>
      <c r="J558" s="318"/>
      <c r="K558" s="293">
        <f t="shared" si="38"/>
        <v>0</v>
      </c>
      <c r="L558" s="292"/>
      <c r="M558" s="318"/>
      <c r="N558" s="293"/>
    </row>
    <row r="559" spans="1:14" ht="56.25" outlineLevel="3">
      <c r="A559" s="387" t="s">
        <v>1196</v>
      </c>
      <c r="B559" s="387" t="s">
        <v>1197</v>
      </c>
      <c r="C559" s="408" t="s">
        <v>1198</v>
      </c>
      <c r="D559" s="389" t="s">
        <v>312</v>
      </c>
      <c r="E559" s="390">
        <v>1</v>
      </c>
      <c r="F559" s="413">
        <v>327514.34250000003</v>
      </c>
      <c r="G559" s="391">
        <f t="shared" si="37"/>
        <v>327514.34250000003</v>
      </c>
      <c r="H559" s="392"/>
      <c r="I559" s="390">
        <v>1</v>
      </c>
      <c r="J559" s="318"/>
      <c r="K559" s="293">
        <f t="shared" si="38"/>
        <v>0</v>
      </c>
      <c r="L559" s="292"/>
      <c r="M559" s="318"/>
      <c r="N559" s="293"/>
    </row>
    <row r="560" spans="1:14" ht="56.25" outlineLevel="3">
      <c r="A560" s="387" t="s">
        <v>1199</v>
      </c>
      <c r="B560" s="387" t="s">
        <v>1200</v>
      </c>
      <c r="C560" s="408" t="s">
        <v>1201</v>
      </c>
      <c r="D560" s="389" t="s">
        <v>312</v>
      </c>
      <c r="E560" s="390">
        <v>1</v>
      </c>
      <c r="F560" s="413">
        <v>79386.2307</v>
      </c>
      <c r="G560" s="391">
        <f t="shared" si="37"/>
        <v>79386.2307</v>
      </c>
      <c r="H560" s="392"/>
      <c r="I560" s="390">
        <v>1</v>
      </c>
      <c r="J560" s="318"/>
      <c r="K560" s="293">
        <f t="shared" si="38"/>
        <v>0</v>
      </c>
      <c r="L560" s="292"/>
      <c r="M560" s="318"/>
      <c r="N560" s="293"/>
    </row>
    <row r="561" spans="1:14" ht="56.25" outlineLevel="3">
      <c r="A561" s="387" t="s">
        <v>1202</v>
      </c>
      <c r="B561" s="387" t="s">
        <v>1203</v>
      </c>
      <c r="C561" s="408" t="s">
        <v>1204</v>
      </c>
      <c r="D561" s="389" t="s">
        <v>312</v>
      </c>
      <c r="E561" s="390">
        <v>1</v>
      </c>
      <c r="F561" s="413">
        <v>362961.2107</v>
      </c>
      <c r="G561" s="413">
        <f t="shared" ref="G561:G567" si="39">E561*F561</f>
        <v>362961.2107</v>
      </c>
      <c r="H561" s="392"/>
      <c r="I561" s="390">
        <v>1</v>
      </c>
      <c r="J561" s="318"/>
      <c r="K561" s="318">
        <f t="shared" ref="K561:K567" si="40">I561*J561</f>
        <v>0</v>
      </c>
      <c r="L561" s="292"/>
      <c r="M561" s="318"/>
      <c r="N561" s="318"/>
    </row>
    <row r="562" spans="1:14" ht="56.25" outlineLevel="3">
      <c r="A562" s="387" t="s">
        <v>1205</v>
      </c>
      <c r="B562" s="387" t="s">
        <v>1206</v>
      </c>
      <c r="C562" s="408" t="s">
        <v>1207</v>
      </c>
      <c r="D562" s="389" t="s">
        <v>312</v>
      </c>
      <c r="E562" s="390">
        <v>1</v>
      </c>
      <c r="F562" s="413">
        <v>203450.2807</v>
      </c>
      <c r="G562" s="391">
        <f t="shared" si="39"/>
        <v>203450.2807</v>
      </c>
      <c r="H562" s="392"/>
      <c r="I562" s="390">
        <v>1</v>
      </c>
      <c r="J562" s="318"/>
      <c r="K562" s="293">
        <f t="shared" si="40"/>
        <v>0</v>
      </c>
      <c r="L562" s="292"/>
      <c r="M562" s="318"/>
      <c r="N562" s="293"/>
    </row>
    <row r="563" spans="1:14" ht="56.25" outlineLevel="3">
      <c r="A563" s="387" t="s">
        <v>1208</v>
      </c>
      <c r="B563" s="387" t="s">
        <v>1209</v>
      </c>
      <c r="C563" s="408" t="s">
        <v>1210</v>
      </c>
      <c r="D563" s="389" t="s">
        <v>312</v>
      </c>
      <c r="E563" s="390">
        <v>1</v>
      </c>
      <c r="F563" s="413">
        <v>362961.2107</v>
      </c>
      <c r="G563" s="391">
        <f t="shared" si="39"/>
        <v>362961.2107</v>
      </c>
      <c r="H563" s="392"/>
      <c r="I563" s="390">
        <v>1</v>
      </c>
      <c r="J563" s="318"/>
      <c r="K563" s="293">
        <f t="shared" si="40"/>
        <v>0</v>
      </c>
      <c r="L563" s="292"/>
      <c r="M563" s="318"/>
      <c r="N563" s="293"/>
    </row>
    <row r="564" spans="1:14" ht="56.25" outlineLevel="3">
      <c r="A564" s="387" t="s">
        <v>1211</v>
      </c>
      <c r="B564" s="387" t="s">
        <v>1212</v>
      </c>
      <c r="C564" s="410" t="s">
        <v>1213</v>
      </c>
      <c r="D564" s="389" t="s">
        <v>312</v>
      </c>
      <c r="E564" s="390">
        <v>4</v>
      </c>
      <c r="F564" s="413">
        <v>244804.97070000001</v>
      </c>
      <c r="G564" s="391">
        <f t="shared" si="39"/>
        <v>979219.88280000002</v>
      </c>
      <c r="H564" s="392"/>
      <c r="I564" s="390">
        <v>4</v>
      </c>
      <c r="J564" s="318"/>
      <c r="K564" s="293">
        <f t="shared" si="40"/>
        <v>0</v>
      </c>
      <c r="L564" s="292"/>
      <c r="M564" s="318"/>
      <c r="N564" s="293"/>
    </row>
    <row r="565" spans="1:14" ht="56.25" outlineLevel="3">
      <c r="A565" s="387" t="s">
        <v>1214</v>
      </c>
      <c r="B565" s="387" t="s">
        <v>1215</v>
      </c>
      <c r="C565" s="410" t="s">
        <v>1216</v>
      </c>
      <c r="D565" s="389" t="s">
        <v>312</v>
      </c>
      <c r="E565" s="390">
        <v>2</v>
      </c>
      <c r="F565" s="413">
        <v>362961.2107</v>
      </c>
      <c r="G565" s="391">
        <f t="shared" si="39"/>
        <v>725922.42139999999</v>
      </c>
      <c r="H565" s="392"/>
      <c r="I565" s="390">
        <v>2</v>
      </c>
      <c r="J565" s="318"/>
      <c r="K565" s="293">
        <f t="shared" si="40"/>
        <v>0</v>
      </c>
      <c r="L565" s="292"/>
      <c r="M565" s="318"/>
      <c r="N565" s="293"/>
    </row>
    <row r="566" spans="1:14" ht="56.25" outlineLevel="3">
      <c r="A566" s="387" t="s">
        <v>1217</v>
      </c>
      <c r="B566" s="387" t="s">
        <v>1218</v>
      </c>
      <c r="C566" s="410" t="s">
        <v>1219</v>
      </c>
      <c r="D566" s="389" t="s">
        <v>312</v>
      </c>
      <c r="E566" s="390">
        <v>2</v>
      </c>
      <c r="F566" s="413">
        <v>451578.39</v>
      </c>
      <c r="G566" s="391">
        <f t="shared" si="39"/>
        <v>903156.78</v>
      </c>
      <c r="H566" s="392"/>
      <c r="I566" s="390">
        <v>2</v>
      </c>
      <c r="J566" s="318"/>
      <c r="K566" s="293">
        <f t="shared" si="40"/>
        <v>0</v>
      </c>
      <c r="L566" s="292"/>
      <c r="M566" s="318"/>
      <c r="N566" s="293"/>
    </row>
    <row r="567" spans="1:14" ht="56.25" outlineLevel="3">
      <c r="A567" s="387" t="s">
        <v>1220</v>
      </c>
      <c r="B567" s="387" t="s">
        <v>1221</v>
      </c>
      <c r="C567" s="410" t="s">
        <v>1222</v>
      </c>
      <c r="D567" s="389" t="s">
        <v>312</v>
      </c>
      <c r="E567" s="390">
        <v>1</v>
      </c>
      <c r="F567" s="413">
        <v>1217747.78</v>
      </c>
      <c r="G567" s="391">
        <f t="shared" si="39"/>
        <v>1217747.78</v>
      </c>
      <c r="H567" s="392"/>
      <c r="I567" s="390">
        <v>1</v>
      </c>
      <c r="J567" s="318"/>
      <c r="K567" s="293">
        <f t="shared" si="40"/>
        <v>0</v>
      </c>
      <c r="L567" s="292"/>
      <c r="M567" s="318"/>
      <c r="N567" s="293"/>
    </row>
    <row r="568" spans="1:14" ht="70.5" outlineLevel="3">
      <c r="A568" s="387" t="s">
        <v>1223</v>
      </c>
      <c r="B568" s="387" t="s">
        <v>1224</v>
      </c>
      <c r="C568" s="410" t="s">
        <v>1225</v>
      </c>
      <c r="D568" s="389" t="s">
        <v>312</v>
      </c>
      <c r="E568" s="390">
        <v>1</v>
      </c>
      <c r="F568" s="413">
        <v>1853576.07</v>
      </c>
      <c r="G568" s="391">
        <f>F568*E568</f>
        <v>1853576.07</v>
      </c>
      <c r="H568" s="392"/>
      <c r="I568" s="390">
        <v>1</v>
      </c>
      <c r="J568" s="318"/>
      <c r="K568" s="293">
        <f>J568*I568</f>
        <v>0</v>
      </c>
      <c r="L568" s="292"/>
      <c r="M568" s="318"/>
      <c r="N568" s="293"/>
    </row>
    <row r="569" spans="1:14" ht="70.5" outlineLevel="3">
      <c r="A569" s="387" t="s">
        <v>1226</v>
      </c>
      <c r="B569" s="387" t="s">
        <v>1227</v>
      </c>
      <c r="C569" s="410" t="s">
        <v>1228</v>
      </c>
      <c r="D569" s="389" t="s">
        <v>312</v>
      </c>
      <c r="E569" s="390">
        <v>1</v>
      </c>
      <c r="F569" s="413">
        <v>652074.77</v>
      </c>
      <c r="G569" s="391">
        <f>F569*E569</f>
        <v>652074.77</v>
      </c>
      <c r="H569" s="392"/>
      <c r="I569" s="390">
        <v>1</v>
      </c>
      <c r="J569" s="318"/>
      <c r="K569" s="293">
        <f>J569*I569</f>
        <v>0</v>
      </c>
      <c r="L569" s="292"/>
      <c r="M569" s="318"/>
      <c r="N569" s="293"/>
    </row>
    <row r="570" spans="1:14" ht="56.25" outlineLevel="3">
      <c r="A570" s="387" t="s">
        <v>1229</v>
      </c>
      <c r="B570" s="387" t="s">
        <v>1230</v>
      </c>
      <c r="C570" s="410" t="s">
        <v>1231</v>
      </c>
      <c r="D570" s="389" t="s">
        <v>312</v>
      </c>
      <c r="E570" s="390">
        <v>1</v>
      </c>
      <c r="F570" s="413">
        <v>133686404.84999999</v>
      </c>
      <c r="G570" s="391">
        <f>F570*E570</f>
        <v>133686404.84999999</v>
      </c>
      <c r="H570" s="392"/>
      <c r="I570" s="390">
        <v>1</v>
      </c>
      <c r="J570" s="318"/>
      <c r="K570" s="293">
        <f>J570*I570</f>
        <v>0</v>
      </c>
      <c r="L570" s="292"/>
      <c r="M570" s="318"/>
      <c r="N570" s="293"/>
    </row>
    <row r="571" spans="1:14" ht="56.25" outlineLevel="3">
      <c r="A571" s="387" t="s">
        <v>1232</v>
      </c>
      <c r="B571" s="387" t="s">
        <v>1233</v>
      </c>
      <c r="C571" s="410" t="s">
        <v>1234</v>
      </c>
      <c r="D571" s="389" t="s">
        <v>312</v>
      </c>
      <c r="E571" s="390">
        <v>3</v>
      </c>
      <c r="F571" s="413">
        <v>2905905.11</v>
      </c>
      <c r="G571" s="391">
        <f>F571*E571</f>
        <v>8717715.3300000001</v>
      </c>
      <c r="H571" s="392"/>
      <c r="I571" s="390">
        <v>3</v>
      </c>
      <c r="J571" s="318"/>
      <c r="K571" s="293">
        <f>J571*I571</f>
        <v>0</v>
      </c>
      <c r="L571" s="292"/>
      <c r="M571" s="318"/>
      <c r="N571" s="293"/>
    </row>
    <row r="572" spans="1:14" ht="56.25" outlineLevel="3">
      <c r="A572" s="387" t="s">
        <v>1235</v>
      </c>
      <c r="B572" s="387" t="s">
        <v>1236</v>
      </c>
      <c r="C572" s="410" t="s">
        <v>1237</v>
      </c>
      <c r="D572" s="389" t="s">
        <v>312</v>
      </c>
      <c r="E572" s="390">
        <v>1</v>
      </c>
      <c r="F572" s="413">
        <v>622535.71</v>
      </c>
      <c r="G572" s="391">
        <f>F572*E572</f>
        <v>622535.71</v>
      </c>
      <c r="H572" s="392"/>
      <c r="I572" s="390">
        <v>1</v>
      </c>
      <c r="J572" s="318"/>
      <c r="K572" s="293">
        <f>J572*I572</f>
        <v>0</v>
      </c>
      <c r="L572" s="292"/>
      <c r="M572" s="318"/>
      <c r="N572" s="293"/>
    </row>
    <row r="573" spans="1:14" ht="56.25" outlineLevel="3">
      <c r="A573" s="387" t="s">
        <v>1238</v>
      </c>
      <c r="B573" s="387" t="s">
        <v>1239</v>
      </c>
      <c r="C573" s="410" t="s">
        <v>1240</v>
      </c>
      <c r="D573" s="389" t="s">
        <v>312</v>
      </c>
      <c r="E573" s="390">
        <v>1</v>
      </c>
      <c r="F573" s="413">
        <v>640259.14</v>
      </c>
      <c r="G573" s="391">
        <f>E573*F573</f>
        <v>640259.14</v>
      </c>
      <c r="H573" s="392"/>
      <c r="I573" s="390">
        <v>1</v>
      </c>
      <c r="J573" s="318"/>
      <c r="K573" s="293">
        <f>I573*J573</f>
        <v>0</v>
      </c>
      <c r="L573" s="292"/>
      <c r="M573" s="318"/>
      <c r="N573" s="293"/>
    </row>
    <row r="574" spans="1:14" ht="70.5" outlineLevel="3">
      <c r="A574" s="387" t="s">
        <v>1241</v>
      </c>
      <c r="B574" s="387" t="s">
        <v>1242</v>
      </c>
      <c r="C574" s="410" t="s">
        <v>1243</v>
      </c>
      <c r="D574" s="389" t="s">
        <v>312</v>
      </c>
      <c r="E574" s="390">
        <v>1</v>
      </c>
      <c r="F574" s="413">
        <v>599273.69999999995</v>
      </c>
      <c r="G574" s="391">
        <f>F574*E574</f>
        <v>599273.69999999995</v>
      </c>
      <c r="H574" s="392"/>
      <c r="I574" s="390">
        <v>1</v>
      </c>
      <c r="J574" s="318"/>
      <c r="K574" s="293">
        <f>J574*I574</f>
        <v>0</v>
      </c>
      <c r="L574" s="292"/>
      <c r="M574" s="318"/>
      <c r="N574" s="293"/>
    </row>
    <row r="575" spans="1:14" ht="70.5" outlineLevel="3">
      <c r="A575" s="387" t="s">
        <v>1244</v>
      </c>
      <c r="B575" s="387" t="s">
        <v>1245</v>
      </c>
      <c r="C575" s="410" t="s">
        <v>1246</v>
      </c>
      <c r="D575" s="389" t="s">
        <v>312</v>
      </c>
      <c r="E575" s="390">
        <v>3</v>
      </c>
      <c r="F575" s="413">
        <v>557919.01</v>
      </c>
      <c r="G575" s="391">
        <f>E575*F575</f>
        <v>1673757.03</v>
      </c>
      <c r="H575" s="392"/>
      <c r="I575" s="390">
        <v>3</v>
      </c>
      <c r="J575" s="318"/>
      <c r="K575" s="293">
        <f>I575*J575</f>
        <v>0</v>
      </c>
      <c r="L575" s="292"/>
      <c r="M575" s="318"/>
      <c r="N575" s="293"/>
    </row>
    <row r="576" spans="1:14" ht="70.5" outlineLevel="3">
      <c r="A576" s="387" t="s">
        <v>1247</v>
      </c>
      <c r="B576" s="387" t="s">
        <v>1248</v>
      </c>
      <c r="C576" s="410" t="s">
        <v>1249</v>
      </c>
      <c r="D576" s="389" t="s">
        <v>312</v>
      </c>
      <c r="E576" s="390">
        <v>3</v>
      </c>
      <c r="F576" s="413">
        <v>7702310.1299999999</v>
      </c>
      <c r="G576" s="391">
        <f>F576*E576</f>
        <v>23106930.390000001</v>
      </c>
      <c r="H576" s="392"/>
      <c r="I576" s="390">
        <v>3</v>
      </c>
      <c r="J576" s="318"/>
      <c r="K576" s="293">
        <f>J576*I576</f>
        <v>0</v>
      </c>
      <c r="L576" s="292"/>
      <c r="M576" s="318"/>
      <c r="N576" s="293"/>
    </row>
    <row r="577" spans="1:14" ht="56.25" outlineLevel="3">
      <c r="A577" s="387" t="s">
        <v>1250</v>
      </c>
      <c r="B577" s="387" t="s">
        <v>1251</v>
      </c>
      <c r="C577" s="410" t="s">
        <v>1252</v>
      </c>
      <c r="D577" s="389" t="s">
        <v>312</v>
      </c>
      <c r="E577" s="390">
        <v>1</v>
      </c>
      <c r="F577" s="413">
        <v>1101437.73</v>
      </c>
      <c r="G577" s="391">
        <f>E577*F577</f>
        <v>1101437.73</v>
      </c>
      <c r="H577" s="392"/>
      <c r="I577" s="390">
        <v>1</v>
      </c>
      <c r="J577" s="318"/>
      <c r="K577" s="293">
        <f>I577*J577</f>
        <v>0</v>
      </c>
      <c r="L577" s="292"/>
      <c r="M577" s="318"/>
      <c r="N577" s="293"/>
    </row>
    <row r="578" spans="1:14" ht="56.25" outlineLevel="3">
      <c r="A578" s="387" t="s">
        <v>1253</v>
      </c>
      <c r="B578" s="387" t="s">
        <v>1254</v>
      </c>
      <c r="C578" s="410" t="s">
        <v>1255</v>
      </c>
      <c r="D578" s="389" t="s">
        <v>312</v>
      </c>
      <c r="E578" s="390">
        <v>10</v>
      </c>
      <c r="F578" s="413">
        <v>791277.59</v>
      </c>
      <c r="G578" s="391">
        <f>E578*F578</f>
        <v>7912775.8999999994</v>
      </c>
      <c r="H578" s="392"/>
      <c r="I578" s="390">
        <v>10</v>
      </c>
      <c r="J578" s="318"/>
      <c r="K578" s="293">
        <f>I578*J578</f>
        <v>0</v>
      </c>
      <c r="L578" s="292"/>
      <c r="M578" s="318"/>
      <c r="N578" s="293"/>
    </row>
    <row r="579" spans="1:14" ht="56.25" outlineLevel="3">
      <c r="A579" s="387" t="s">
        <v>1256</v>
      </c>
      <c r="B579" s="387" t="s">
        <v>1257</v>
      </c>
      <c r="C579" s="410" t="s">
        <v>1258</v>
      </c>
      <c r="D579" s="389" t="s">
        <v>312</v>
      </c>
      <c r="E579" s="390">
        <v>1</v>
      </c>
      <c r="F579" s="413">
        <v>10065435</v>
      </c>
      <c r="G579" s="391">
        <f>E579*F579</f>
        <v>10065435</v>
      </c>
      <c r="H579" s="392"/>
      <c r="I579" s="390">
        <v>1</v>
      </c>
      <c r="J579" s="318"/>
      <c r="K579" s="293">
        <f>I579*J579</f>
        <v>0</v>
      </c>
      <c r="L579" s="292"/>
      <c r="M579" s="318"/>
      <c r="N579" s="293"/>
    </row>
    <row r="580" spans="1:14" ht="56.25" outlineLevel="3">
      <c r="A580" s="387" t="s">
        <v>1259</v>
      </c>
      <c r="B580" s="387" t="s">
        <v>1260</v>
      </c>
      <c r="C580" s="410" t="s">
        <v>1261</v>
      </c>
      <c r="D580" s="389" t="s">
        <v>312</v>
      </c>
      <c r="E580" s="390">
        <v>2</v>
      </c>
      <c r="F580" s="413">
        <v>3428746.49</v>
      </c>
      <c r="G580" s="391">
        <f>E580*F580</f>
        <v>6857492.9800000004</v>
      </c>
      <c r="H580" s="392"/>
      <c r="I580" s="390">
        <v>2</v>
      </c>
      <c r="J580" s="318"/>
      <c r="K580" s="293">
        <f>I580*J580</f>
        <v>0</v>
      </c>
      <c r="L580" s="292"/>
      <c r="M580" s="318"/>
      <c r="N580" s="293"/>
    </row>
    <row r="581" spans="1:14" ht="56.25" outlineLevel="3">
      <c r="A581" s="387" t="s">
        <v>1262</v>
      </c>
      <c r="B581" s="387" t="s">
        <v>1263</v>
      </c>
      <c r="C581" s="410" t="s">
        <v>1264</v>
      </c>
      <c r="D581" s="389" t="s">
        <v>312</v>
      </c>
      <c r="E581" s="390">
        <v>3</v>
      </c>
      <c r="F581" s="413">
        <v>702660.41</v>
      </c>
      <c r="G581" s="391">
        <f>E581*F581</f>
        <v>2107981.23</v>
      </c>
      <c r="H581" s="392"/>
      <c r="I581" s="390">
        <v>3</v>
      </c>
      <c r="J581" s="318"/>
      <c r="K581" s="293">
        <f>I581*J581</f>
        <v>0</v>
      </c>
      <c r="L581" s="292"/>
      <c r="M581" s="318"/>
      <c r="N581" s="293"/>
    </row>
    <row r="582" spans="1:14" ht="56.25" outlineLevel="3">
      <c r="A582" s="387" t="s">
        <v>1265</v>
      </c>
      <c r="B582" s="387" t="s">
        <v>1266</v>
      </c>
      <c r="C582" s="410" t="s">
        <v>1267</v>
      </c>
      <c r="D582" s="389" t="s">
        <v>312</v>
      </c>
      <c r="E582" s="390">
        <v>1</v>
      </c>
      <c r="F582" s="413">
        <v>702660.41</v>
      </c>
      <c r="G582" s="391">
        <f>F582*E582</f>
        <v>702660.41</v>
      </c>
      <c r="H582" s="392"/>
      <c r="I582" s="390">
        <v>1</v>
      </c>
      <c r="J582" s="318"/>
      <c r="K582" s="293">
        <f>J582*I582</f>
        <v>0</v>
      </c>
      <c r="L582" s="292"/>
      <c r="M582" s="318"/>
      <c r="N582" s="293"/>
    </row>
    <row r="583" spans="1:14" ht="84.75" outlineLevel="3">
      <c r="A583" s="387" t="s">
        <v>1268</v>
      </c>
      <c r="B583" s="387" t="s">
        <v>1269</v>
      </c>
      <c r="C583" s="408" t="s">
        <v>1270</v>
      </c>
      <c r="D583" s="389" t="s">
        <v>312</v>
      </c>
      <c r="E583" s="390">
        <v>3</v>
      </c>
      <c r="F583" s="413">
        <v>1234363.5</v>
      </c>
      <c r="G583" s="391">
        <f>F583*E583</f>
        <v>3703090.5</v>
      </c>
      <c r="H583" s="392"/>
      <c r="I583" s="390">
        <v>3</v>
      </c>
      <c r="J583" s="318"/>
      <c r="K583" s="293">
        <f>J583*I583</f>
        <v>0</v>
      </c>
      <c r="L583" s="292"/>
      <c r="M583" s="318"/>
      <c r="N583" s="293"/>
    </row>
    <row r="584" spans="1:14" ht="42" outlineLevel="3">
      <c r="A584" s="387" t="s">
        <v>1271</v>
      </c>
      <c r="B584" s="387" t="s">
        <v>1272</v>
      </c>
      <c r="C584" s="410" t="s">
        <v>1273</v>
      </c>
      <c r="D584" s="389" t="s">
        <v>312</v>
      </c>
      <c r="E584" s="390">
        <v>4</v>
      </c>
      <c r="F584" s="413">
        <v>672015.85539999988</v>
      </c>
      <c r="G584" s="391">
        <f>F584*E584</f>
        <v>2688063.4215999995</v>
      </c>
      <c r="H584" s="392"/>
      <c r="I584" s="390">
        <v>4</v>
      </c>
      <c r="J584" s="318"/>
      <c r="K584" s="293">
        <f>J584*I584</f>
        <v>0</v>
      </c>
      <c r="L584" s="292"/>
      <c r="M584" s="318"/>
      <c r="N584" s="293"/>
    </row>
    <row r="585" spans="1:14" ht="15" outlineLevel="3">
      <c r="A585" s="358"/>
      <c r="B585" s="376"/>
      <c r="C585" s="377"/>
      <c r="D585" s="376"/>
      <c r="E585" s="376"/>
      <c r="F585" s="391"/>
      <c r="G585" s="391"/>
      <c r="H585" s="392"/>
      <c r="I585" s="376"/>
      <c r="J585" s="293"/>
      <c r="K585" s="293"/>
      <c r="L585" s="292"/>
      <c r="M585" s="293"/>
      <c r="N585" s="293"/>
    </row>
    <row r="586" spans="1:14" ht="28.5" outlineLevel="2">
      <c r="A586" s="414"/>
      <c r="B586" s="414"/>
      <c r="C586" s="415" t="s">
        <v>1274</v>
      </c>
      <c r="D586" s="414"/>
      <c r="E586" s="414"/>
      <c r="F586" s="416"/>
      <c r="G586" s="416">
        <f>SUM(G555:G584)</f>
        <v>228686248.90819997</v>
      </c>
      <c r="H586" s="382"/>
      <c r="I586" s="414"/>
      <c r="J586" s="295"/>
      <c r="K586" s="295">
        <f>SUM(K555:K584)</f>
        <v>0</v>
      </c>
      <c r="L586" s="290"/>
      <c r="M586" s="295"/>
      <c r="N586" s="295"/>
    </row>
    <row r="587" spans="1:14" ht="15" outlineLevel="2">
      <c r="A587" s="358"/>
      <c r="B587" s="376"/>
      <c r="C587" s="377"/>
      <c r="D587" s="376"/>
      <c r="E587" s="376"/>
      <c r="F587" s="378"/>
      <c r="G587" s="378"/>
      <c r="H587" s="370"/>
      <c r="I587" s="376"/>
      <c r="J587" s="289"/>
      <c r="K587" s="289"/>
      <c r="L587" s="287"/>
      <c r="M587" s="289"/>
      <c r="N587" s="289"/>
    </row>
    <row r="588" spans="1:14" ht="28.5" outlineLevel="2">
      <c r="A588" s="414"/>
      <c r="B588" s="414" t="s">
        <v>1275</v>
      </c>
      <c r="C588" s="415" t="s">
        <v>1276</v>
      </c>
      <c r="D588" s="414"/>
      <c r="E588" s="414"/>
      <c r="F588" s="416"/>
      <c r="G588" s="416"/>
      <c r="H588" s="382"/>
      <c r="I588" s="414"/>
      <c r="J588" s="295"/>
      <c r="K588" s="295"/>
      <c r="L588" s="290"/>
      <c r="M588" s="295"/>
      <c r="N588" s="295"/>
    </row>
    <row r="589" spans="1:14" ht="112.5" outlineLevel="3">
      <c r="A589" s="387" t="s">
        <v>1277</v>
      </c>
      <c r="B589" s="387" t="s">
        <v>1278</v>
      </c>
      <c r="C589" s="410" t="s">
        <v>1279</v>
      </c>
      <c r="D589" s="389" t="s">
        <v>312</v>
      </c>
      <c r="E589" s="390">
        <v>1</v>
      </c>
      <c r="F589" s="442">
        <v>45401536.586000003</v>
      </c>
      <c r="G589" s="413">
        <f>E589*F589</f>
        <v>45401536.586000003</v>
      </c>
      <c r="H589" s="392"/>
      <c r="I589" s="390">
        <v>1</v>
      </c>
      <c r="J589" s="325"/>
      <c r="K589" s="318">
        <f>I589*J589</f>
        <v>0</v>
      </c>
      <c r="L589" s="292"/>
      <c r="M589" s="325"/>
      <c r="N589" s="318"/>
    </row>
    <row r="590" spans="1:14" ht="70.5" outlineLevel="3">
      <c r="A590" s="387" t="s">
        <v>1280</v>
      </c>
      <c r="B590" s="387" t="s">
        <v>1281</v>
      </c>
      <c r="C590" s="408" t="s">
        <v>1282</v>
      </c>
      <c r="D590" s="389" t="s">
        <v>312</v>
      </c>
      <c r="E590" s="390">
        <v>1</v>
      </c>
      <c r="F590" s="413">
        <v>46524020.549999997</v>
      </c>
      <c r="G590" s="391">
        <f>E590*F590</f>
        <v>46524020.549999997</v>
      </c>
      <c r="H590" s="392"/>
      <c r="I590" s="390">
        <v>1</v>
      </c>
      <c r="J590" s="318"/>
      <c r="K590" s="293">
        <f>I590*J590</f>
        <v>0</v>
      </c>
      <c r="L590" s="292"/>
      <c r="M590" s="318"/>
      <c r="N590" s="293"/>
    </row>
    <row r="591" spans="1:14" ht="15" outlineLevel="3">
      <c r="A591" s="358"/>
      <c r="B591" s="376"/>
      <c r="C591" s="377"/>
      <c r="D591" s="376"/>
      <c r="E591" s="376"/>
      <c r="F591" s="391"/>
      <c r="G591" s="391"/>
      <c r="H591" s="392"/>
      <c r="I591" s="376"/>
      <c r="J591" s="293"/>
      <c r="K591" s="293"/>
      <c r="L591" s="292"/>
      <c r="M591" s="293"/>
      <c r="N591" s="293"/>
    </row>
    <row r="592" spans="1:14" ht="15" outlineLevel="2">
      <c r="A592" s="414"/>
      <c r="B592" s="414"/>
      <c r="C592" s="415" t="s">
        <v>1283</v>
      </c>
      <c r="D592" s="414"/>
      <c r="E592" s="414"/>
      <c r="F592" s="416"/>
      <c r="G592" s="416">
        <f>SUM(G589:G590)</f>
        <v>91925557.136000007</v>
      </c>
      <c r="H592" s="382"/>
      <c r="I592" s="414"/>
      <c r="J592" s="295"/>
      <c r="K592" s="295">
        <f>SUM(K589:K590)</f>
        <v>0</v>
      </c>
      <c r="L592" s="290"/>
      <c r="M592" s="295"/>
      <c r="N592" s="295"/>
    </row>
    <row r="593" spans="1:14" ht="15" outlineLevel="2">
      <c r="A593" s="358"/>
      <c r="B593" s="376"/>
      <c r="C593" s="377"/>
      <c r="D593" s="376"/>
      <c r="E593" s="376"/>
      <c r="F593" s="378"/>
      <c r="G593" s="378"/>
      <c r="H593" s="370"/>
      <c r="I593" s="376"/>
      <c r="J593" s="289"/>
      <c r="K593" s="289"/>
      <c r="L593" s="287"/>
      <c r="M593" s="289"/>
      <c r="N593" s="289"/>
    </row>
    <row r="594" spans="1:14" ht="28.5" outlineLevel="1">
      <c r="A594" s="383"/>
      <c r="B594" s="383"/>
      <c r="C594" s="385" t="s">
        <v>1284</v>
      </c>
      <c r="D594" s="383"/>
      <c r="E594" s="383"/>
      <c r="F594" s="386"/>
      <c r="G594" s="386">
        <f>SUM(G592+G586+G552)</f>
        <v>1494565977.6659002</v>
      </c>
      <c r="H594" s="382"/>
      <c r="I594" s="383"/>
      <c r="J594" s="294"/>
      <c r="K594" s="294">
        <f>SUM(K592+K586+K552)</f>
        <v>0</v>
      </c>
      <c r="L594" s="290"/>
      <c r="M594" s="294"/>
      <c r="N594" s="294"/>
    </row>
    <row r="595" spans="1:14" ht="15" outlineLevel="1">
      <c r="A595" s="358"/>
      <c r="B595" s="376"/>
      <c r="C595" s="377"/>
      <c r="D595" s="376"/>
      <c r="E595" s="376"/>
      <c r="F595" s="378"/>
      <c r="G595" s="378"/>
      <c r="H595" s="370"/>
      <c r="I595" s="376"/>
      <c r="J595" s="289"/>
      <c r="K595" s="289"/>
      <c r="L595" s="287"/>
      <c r="M595" s="289"/>
      <c r="N595" s="289"/>
    </row>
    <row r="596" spans="1:14" ht="15">
      <c r="A596" s="379"/>
      <c r="B596" s="379"/>
      <c r="C596" s="380" t="s">
        <v>1285</v>
      </c>
      <c r="D596" s="379"/>
      <c r="E596" s="379"/>
      <c r="F596" s="381"/>
      <c r="G596" s="381">
        <f>SUM(G594+G527+G358+G340)</f>
        <v>4414063947.4032278</v>
      </c>
      <c r="H596" s="382"/>
      <c r="I596" s="379"/>
      <c r="J596" s="291"/>
      <c r="K596" s="291">
        <f>SUM(K594+K527+K358+K340)</f>
        <v>0</v>
      </c>
      <c r="L596" s="290"/>
      <c r="M596" s="291"/>
      <c r="N596" s="291"/>
    </row>
    <row r="597" spans="1:14" ht="15">
      <c r="A597" s="358"/>
      <c r="B597" s="376"/>
      <c r="C597" s="377"/>
      <c r="D597" s="376"/>
      <c r="E597" s="376"/>
      <c r="F597" s="378"/>
      <c r="G597" s="378"/>
      <c r="H597" s="370"/>
      <c r="I597" s="376"/>
      <c r="J597" s="289"/>
      <c r="K597" s="289"/>
      <c r="L597" s="287"/>
      <c r="M597" s="289"/>
      <c r="N597" s="289"/>
    </row>
    <row r="598" spans="1:14" ht="15">
      <c r="A598" s="379"/>
      <c r="B598" s="379" t="s">
        <v>1286</v>
      </c>
      <c r="C598" s="380" t="s">
        <v>1287</v>
      </c>
      <c r="D598" s="379"/>
      <c r="E598" s="379"/>
      <c r="F598" s="381"/>
      <c r="G598" s="381"/>
      <c r="H598" s="382"/>
      <c r="I598" s="379"/>
      <c r="J598" s="291"/>
      <c r="K598" s="291"/>
      <c r="L598" s="290"/>
      <c r="M598" s="291"/>
      <c r="N598" s="291"/>
    </row>
    <row r="599" spans="1:14" ht="15" outlineLevel="1">
      <c r="A599" s="358"/>
      <c r="B599" s="376"/>
      <c r="C599" s="377"/>
      <c r="D599" s="376"/>
      <c r="E599" s="376"/>
      <c r="F599" s="378"/>
      <c r="G599" s="378"/>
      <c r="H599" s="370"/>
      <c r="I599" s="376"/>
      <c r="J599" s="289"/>
      <c r="K599" s="289"/>
      <c r="L599" s="287"/>
      <c r="M599" s="289"/>
      <c r="N599" s="289"/>
    </row>
    <row r="600" spans="1:14" ht="15" outlineLevel="1">
      <c r="A600" s="383"/>
      <c r="B600" s="383" t="s">
        <v>1288</v>
      </c>
      <c r="C600" s="385" t="s">
        <v>1289</v>
      </c>
      <c r="D600" s="383"/>
      <c r="E600" s="383"/>
      <c r="F600" s="386"/>
      <c r="G600" s="386"/>
      <c r="H600" s="382"/>
      <c r="I600" s="383"/>
      <c r="J600" s="294"/>
      <c r="K600" s="294"/>
      <c r="L600" s="290"/>
      <c r="M600" s="294"/>
      <c r="N600" s="294"/>
    </row>
    <row r="601" spans="1:14" ht="15" outlineLevel="2">
      <c r="A601" s="358"/>
      <c r="B601" s="376"/>
      <c r="C601" s="377"/>
      <c r="D601" s="376"/>
      <c r="E601" s="376"/>
      <c r="F601" s="378"/>
      <c r="G601" s="378"/>
      <c r="H601" s="370"/>
      <c r="I601" s="376"/>
      <c r="J601" s="289"/>
      <c r="K601" s="289"/>
      <c r="L601" s="287"/>
      <c r="M601" s="289"/>
      <c r="N601" s="289"/>
    </row>
    <row r="602" spans="1:14" ht="15" outlineLevel="2">
      <c r="A602" s="414"/>
      <c r="B602" s="414" t="s">
        <v>1290</v>
      </c>
      <c r="C602" s="415" t="s">
        <v>1291</v>
      </c>
      <c r="D602" s="414"/>
      <c r="E602" s="414"/>
      <c r="F602" s="416"/>
      <c r="G602" s="416"/>
      <c r="H602" s="382"/>
      <c r="I602" s="414"/>
      <c r="J602" s="295"/>
      <c r="K602" s="295"/>
      <c r="L602" s="290"/>
      <c r="M602" s="295"/>
      <c r="N602" s="295"/>
    </row>
    <row r="603" spans="1:14" ht="15" outlineLevel="3">
      <c r="A603" s="358"/>
      <c r="B603" s="376"/>
      <c r="C603" s="377"/>
      <c r="D603" s="376"/>
      <c r="E603" s="376"/>
      <c r="F603" s="378"/>
      <c r="G603" s="378"/>
      <c r="H603" s="370"/>
      <c r="I603" s="376"/>
      <c r="J603" s="289"/>
      <c r="K603" s="289"/>
      <c r="L603" s="287"/>
      <c r="M603" s="289"/>
      <c r="N603" s="289"/>
    </row>
    <row r="604" spans="1:14" ht="15" outlineLevel="3">
      <c r="A604" s="443"/>
      <c r="B604" s="443" t="s">
        <v>1292</v>
      </c>
      <c r="C604" s="444" t="s">
        <v>1293</v>
      </c>
      <c r="D604" s="443"/>
      <c r="E604" s="443"/>
      <c r="F604" s="445"/>
      <c r="G604" s="445"/>
      <c r="H604" s="382"/>
      <c r="I604" s="443"/>
      <c r="J604" s="317"/>
      <c r="K604" s="317"/>
      <c r="L604" s="290"/>
      <c r="M604" s="317"/>
      <c r="N604" s="317"/>
    </row>
    <row r="605" spans="1:14" ht="42" outlineLevel="4">
      <c r="A605" s="387" t="s">
        <v>1294</v>
      </c>
      <c r="B605" s="387" t="s">
        <v>1295</v>
      </c>
      <c r="C605" s="408" t="s">
        <v>1296</v>
      </c>
      <c r="D605" s="389" t="s">
        <v>176</v>
      </c>
      <c r="E605" s="390">
        <v>50</v>
      </c>
      <c r="F605" s="391">
        <v>98000</v>
      </c>
      <c r="G605" s="391">
        <f>E605*F605</f>
        <v>4900000</v>
      </c>
      <c r="H605" s="392"/>
      <c r="I605" s="390">
        <v>50</v>
      </c>
      <c r="J605" s="293"/>
      <c r="K605" s="293">
        <f>I605*J605</f>
        <v>0</v>
      </c>
      <c r="L605" s="292"/>
      <c r="M605" s="293"/>
      <c r="N605" s="293"/>
    </row>
    <row r="606" spans="1:14" ht="42" outlineLevel="4">
      <c r="A606" s="387" t="s">
        <v>1297</v>
      </c>
      <c r="B606" s="387" t="s">
        <v>1298</v>
      </c>
      <c r="C606" s="408" t="s">
        <v>1299</v>
      </c>
      <c r="D606" s="389" t="s">
        <v>312</v>
      </c>
      <c r="E606" s="390">
        <v>1</v>
      </c>
      <c r="F606" s="391">
        <v>280000</v>
      </c>
      <c r="G606" s="391">
        <f>E606*F606</f>
        <v>280000</v>
      </c>
      <c r="H606" s="392"/>
      <c r="I606" s="390">
        <v>1</v>
      </c>
      <c r="J606" s="293"/>
      <c r="K606" s="293">
        <f>I606*J606</f>
        <v>0</v>
      </c>
      <c r="L606" s="292"/>
      <c r="M606" s="293"/>
      <c r="N606" s="293"/>
    </row>
    <row r="607" spans="1:14" ht="15" outlineLevel="4">
      <c r="A607" s="358"/>
      <c r="B607" s="376"/>
      <c r="C607" s="377"/>
      <c r="D607" s="376"/>
      <c r="E607" s="376"/>
      <c r="F607" s="378"/>
      <c r="G607" s="378"/>
      <c r="H607" s="370"/>
      <c r="I607" s="376"/>
      <c r="J607" s="289"/>
      <c r="K607" s="289"/>
      <c r="L607" s="287"/>
      <c r="M607" s="289"/>
      <c r="N607" s="289"/>
    </row>
    <row r="608" spans="1:14" ht="15" outlineLevel="3">
      <c r="A608" s="443"/>
      <c r="B608" s="443"/>
      <c r="C608" s="444" t="s">
        <v>1300</v>
      </c>
      <c r="D608" s="443"/>
      <c r="E608" s="443"/>
      <c r="F608" s="445"/>
      <c r="G608" s="445">
        <f>SUM(G605:G606)</f>
        <v>5180000</v>
      </c>
      <c r="H608" s="382"/>
      <c r="I608" s="443"/>
      <c r="J608" s="317"/>
      <c r="K608" s="317">
        <f>SUM(K605:K606)</f>
        <v>0</v>
      </c>
      <c r="L608" s="290"/>
      <c r="M608" s="317"/>
      <c r="N608" s="317"/>
    </row>
    <row r="609" spans="1:14" ht="15" outlineLevel="3">
      <c r="A609" s="358"/>
      <c r="B609" s="376"/>
      <c r="C609" s="377"/>
      <c r="D609" s="376"/>
      <c r="E609" s="376"/>
      <c r="F609" s="378"/>
      <c r="G609" s="378"/>
      <c r="H609" s="370"/>
      <c r="I609" s="376"/>
      <c r="J609" s="289"/>
      <c r="K609" s="289"/>
      <c r="L609" s="287"/>
      <c r="M609" s="289"/>
      <c r="N609" s="289"/>
    </row>
    <row r="610" spans="1:14" ht="15" outlineLevel="2">
      <c r="A610" s="414"/>
      <c r="B610" s="414"/>
      <c r="C610" s="415" t="s">
        <v>1301</v>
      </c>
      <c r="D610" s="414"/>
      <c r="E610" s="414"/>
      <c r="F610" s="416"/>
      <c r="G610" s="416">
        <f>G608</f>
        <v>5180000</v>
      </c>
      <c r="H610" s="382"/>
      <c r="I610" s="414"/>
      <c r="J610" s="295"/>
      <c r="K610" s="295">
        <f>K608</f>
        <v>0</v>
      </c>
      <c r="L610" s="290"/>
      <c r="M610" s="295"/>
      <c r="N610" s="295"/>
    </row>
    <row r="611" spans="1:14" ht="15" outlineLevel="2">
      <c r="A611" s="358"/>
      <c r="B611" s="376"/>
      <c r="C611" s="377"/>
      <c r="D611" s="376"/>
      <c r="E611" s="376"/>
      <c r="F611" s="378"/>
      <c r="G611" s="378"/>
      <c r="H611" s="370"/>
      <c r="I611" s="376"/>
      <c r="J611" s="289"/>
      <c r="K611" s="289"/>
      <c r="L611" s="287"/>
      <c r="M611" s="289"/>
      <c r="N611" s="289"/>
    </row>
    <row r="612" spans="1:14" ht="15" outlineLevel="2">
      <c r="A612" s="414"/>
      <c r="B612" s="414" t="s">
        <v>1302</v>
      </c>
      <c r="C612" s="415" t="s">
        <v>1303</v>
      </c>
      <c r="D612" s="414"/>
      <c r="E612" s="414"/>
      <c r="F612" s="416"/>
      <c r="G612" s="416"/>
      <c r="H612" s="382"/>
      <c r="I612" s="414"/>
      <c r="J612" s="295"/>
      <c r="K612" s="295"/>
      <c r="L612" s="290"/>
      <c r="M612" s="295"/>
      <c r="N612" s="295"/>
    </row>
    <row r="613" spans="1:14" ht="15" outlineLevel="2">
      <c r="A613" s="358"/>
      <c r="B613" s="376"/>
      <c r="C613" s="377"/>
      <c r="D613" s="376"/>
      <c r="E613" s="376"/>
      <c r="F613" s="378"/>
      <c r="G613" s="378"/>
      <c r="H613" s="370"/>
      <c r="I613" s="376"/>
      <c r="J613" s="289"/>
      <c r="K613" s="289"/>
      <c r="L613" s="287"/>
      <c r="M613" s="289"/>
      <c r="N613" s="289"/>
    </row>
    <row r="614" spans="1:14" ht="15" outlineLevel="2">
      <c r="A614" s="443"/>
      <c r="B614" s="443" t="s">
        <v>1304</v>
      </c>
      <c r="C614" s="444" t="s">
        <v>1305</v>
      </c>
      <c r="D614" s="443"/>
      <c r="E614" s="443"/>
      <c r="F614" s="445"/>
      <c r="G614" s="445"/>
      <c r="H614" s="382"/>
      <c r="I614" s="443"/>
      <c r="J614" s="317"/>
      <c r="K614" s="317"/>
      <c r="L614" s="290"/>
      <c r="M614" s="317"/>
      <c r="N614" s="317"/>
    </row>
    <row r="615" spans="1:14" ht="42" outlineLevel="3">
      <c r="A615" s="387" t="s">
        <v>1306</v>
      </c>
      <c r="B615" s="387" t="s">
        <v>1307</v>
      </c>
      <c r="C615" s="408" t="s">
        <v>1308</v>
      </c>
      <c r="D615" s="389" t="s">
        <v>312</v>
      </c>
      <c r="E615" s="390">
        <v>1</v>
      </c>
      <c r="F615" s="391">
        <v>820000</v>
      </c>
      <c r="G615" s="391">
        <f>E615*F615</f>
        <v>820000</v>
      </c>
      <c r="H615" s="392"/>
      <c r="I615" s="390">
        <v>1</v>
      </c>
      <c r="J615" s="293"/>
      <c r="K615" s="293">
        <f>I615*J615</f>
        <v>0</v>
      </c>
      <c r="L615" s="292"/>
      <c r="M615" s="293"/>
      <c r="N615" s="293"/>
    </row>
    <row r="616" spans="1:14" ht="84.75" outlineLevel="3">
      <c r="A616" s="387" t="s">
        <v>1309</v>
      </c>
      <c r="B616" s="387" t="s">
        <v>1310</v>
      </c>
      <c r="C616" s="408" t="s">
        <v>1311</v>
      </c>
      <c r="D616" s="389" t="s">
        <v>312</v>
      </c>
      <c r="E616" s="390">
        <v>1</v>
      </c>
      <c r="F616" s="391">
        <v>3350000</v>
      </c>
      <c r="G616" s="391">
        <f>E616*F616</f>
        <v>3350000</v>
      </c>
      <c r="H616" s="392"/>
      <c r="I616" s="390">
        <v>1</v>
      </c>
      <c r="J616" s="293"/>
      <c r="K616" s="293">
        <f>I616*J616</f>
        <v>0</v>
      </c>
      <c r="L616" s="292"/>
      <c r="M616" s="293"/>
      <c r="N616" s="293"/>
    </row>
    <row r="617" spans="1:14" ht="15" outlineLevel="3">
      <c r="A617" s="358"/>
      <c r="B617" s="376"/>
      <c r="C617" s="377"/>
      <c r="D617" s="376"/>
      <c r="E617" s="376"/>
      <c r="F617" s="378"/>
      <c r="G617" s="378"/>
      <c r="H617" s="370"/>
      <c r="I617" s="376"/>
      <c r="J617" s="289"/>
      <c r="K617" s="289"/>
      <c r="L617" s="287"/>
      <c r="M617" s="289"/>
      <c r="N617" s="289"/>
    </row>
    <row r="618" spans="1:14" ht="15" outlineLevel="2">
      <c r="A618" s="443"/>
      <c r="B618" s="443"/>
      <c r="C618" s="444" t="s">
        <v>1312</v>
      </c>
      <c r="D618" s="443"/>
      <c r="E618" s="443"/>
      <c r="F618" s="445"/>
      <c r="G618" s="445">
        <f>SUM(G615:G616)</f>
        <v>4170000</v>
      </c>
      <c r="H618" s="382"/>
      <c r="I618" s="443"/>
      <c r="J618" s="317"/>
      <c r="K618" s="317">
        <f>SUM(K615:K616)</f>
        <v>0</v>
      </c>
      <c r="L618" s="290"/>
      <c r="M618" s="317"/>
      <c r="N618" s="317"/>
    </row>
    <row r="619" spans="1:14" ht="15" outlineLevel="2">
      <c r="A619" s="358"/>
      <c r="B619" s="376"/>
      <c r="C619" s="377"/>
      <c r="D619" s="376"/>
      <c r="E619" s="376"/>
      <c r="F619" s="378"/>
      <c r="G619" s="378"/>
      <c r="H619" s="370"/>
      <c r="I619" s="376"/>
      <c r="J619" s="289"/>
      <c r="K619" s="289"/>
      <c r="L619" s="287"/>
      <c r="M619" s="289"/>
      <c r="N619" s="289"/>
    </row>
    <row r="620" spans="1:14" ht="15" outlineLevel="2">
      <c r="A620" s="443"/>
      <c r="B620" s="443" t="s">
        <v>1313</v>
      </c>
      <c r="C620" s="444" t="s">
        <v>1314</v>
      </c>
      <c r="D620" s="443"/>
      <c r="E620" s="443"/>
      <c r="F620" s="445"/>
      <c r="G620" s="445"/>
      <c r="H620" s="382"/>
      <c r="I620" s="443"/>
      <c r="J620" s="317"/>
      <c r="K620" s="317"/>
      <c r="L620" s="290"/>
      <c r="M620" s="317"/>
      <c r="N620" s="317"/>
    </row>
    <row r="621" spans="1:14" ht="70.5" outlineLevel="3">
      <c r="A621" s="387" t="s">
        <v>1315</v>
      </c>
      <c r="B621" s="387" t="s">
        <v>1316</v>
      </c>
      <c r="C621" s="408" t="s">
        <v>1317</v>
      </c>
      <c r="D621" s="389" t="s">
        <v>312</v>
      </c>
      <c r="E621" s="390">
        <v>2</v>
      </c>
      <c r="F621" s="391">
        <v>160000</v>
      </c>
      <c r="G621" s="391">
        <f>E621*F621</f>
        <v>320000</v>
      </c>
      <c r="H621" s="392"/>
      <c r="I621" s="390">
        <v>2</v>
      </c>
      <c r="J621" s="293"/>
      <c r="K621" s="293">
        <f>I621*J621</f>
        <v>0</v>
      </c>
      <c r="L621" s="292"/>
      <c r="M621" s="293"/>
      <c r="N621" s="293"/>
    </row>
    <row r="622" spans="1:14" ht="42" outlineLevel="3">
      <c r="A622" s="387" t="s">
        <v>1318</v>
      </c>
      <c r="B622" s="387" t="s">
        <v>1319</v>
      </c>
      <c r="C622" s="408" t="s">
        <v>1320</v>
      </c>
      <c r="D622" s="389" t="s">
        <v>176</v>
      </c>
      <c r="E622" s="390">
        <v>5</v>
      </c>
      <c r="F622" s="391">
        <v>135000</v>
      </c>
      <c r="G622" s="391">
        <f>E622*F622</f>
        <v>675000</v>
      </c>
      <c r="H622" s="392"/>
      <c r="I622" s="390">
        <v>5</v>
      </c>
      <c r="J622" s="293"/>
      <c r="K622" s="293">
        <f>I622*J622</f>
        <v>0</v>
      </c>
      <c r="L622" s="292"/>
      <c r="M622" s="293"/>
      <c r="N622" s="293"/>
    </row>
    <row r="623" spans="1:14" ht="42" outlineLevel="3">
      <c r="A623" s="387" t="s">
        <v>1321</v>
      </c>
      <c r="B623" s="387" t="s">
        <v>1322</v>
      </c>
      <c r="C623" s="408" t="s">
        <v>1323</v>
      </c>
      <c r="D623" s="389" t="s">
        <v>176</v>
      </c>
      <c r="E623" s="390">
        <v>80</v>
      </c>
      <c r="F623" s="391">
        <v>98000</v>
      </c>
      <c r="G623" s="391">
        <f>E623*F623</f>
        <v>7840000</v>
      </c>
      <c r="H623" s="392"/>
      <c r="I623" s="390">
        <v>80</v>
      </c>
      <c r="J623" s="293"/>
      <c r="K623" s="293">
        <f>I623*J623</f>
        <v>0</v>
      </c>
      <c r="L623" s="292"/>
      <c r="M623" s="293"/>
      <c r="N623" s="293"/>
    </row>
    <row r="624" spans="1:14" ht="42" outlineLevel="3">
      <c r="A624" s="387" t="s">
        <v>1324</v>
      </c>
      <c r="B624" s="387" t="s">
        <v>1325</v>
      </c>
      <c r="C624" s="408" t="s">
        <v>1326</v>
      </c>
      <c r="D624" s="389" t="s">
        <v>312</v>
      </c>
      <c r="E624" s="390">
        <v>2</v>
      </c>
      <c r="F624" s="391">
        <v>105331</v>
      </c>
      <c r="G624" s="391">
        <f>E624*F624</f>
        <v>210662</v>
      </c>
      <c r="H624" s="392"/>
      <c r="I624" s="390">
        <v>2</v>
      </c>
      <c r="J624" s="293"/>
      <c r="K624" s="293">
        <f>I624*J624</f>
        <v>0</v>
      </c>
      <c r="L624" s="292"/>
      <c r="M624" s="293"/>
      <c r="N624" s="293"/>
    </row>
    <row r="625" spans="1:14" ht="15" outlineLevel="3">
      <c r="A625" s="358"/>
      <c r="B625" s="376"/>
      <c r="C625" s="377"/>
      <c r="D625" s="376"/>
      <c r="E625" s="376"/>
      <c r="F625" s="378"/>
      <c r="G625" s="378"/>
      <c r="H625" s="370"/>
      <c r="I625" s="376"/>
      <c r="J625" s="289"/>
      <c r="K625" s="289"/>
      <c r="L625" s="287"/>
      <c r="M625" s="289"/>
      <c r="N625" s="289"/>
    </row>
    <row r="626" spans="1:14" ht="15" outlineLevel="2">
      <c r="A626" s="443"/>
      <c r="B626" s="443"/>
      <c r="C626" s="444" t="s">
        <v>1327</v>
      </c>
      <c r="D626" s="443"/>
      <c r="E626" s="443"/>
      <c r="F626" s="445"/>
      <c r="G626" s="445">
        <f>SUM(G621:G624)</f>
        <v>9045662</v>
      </c>
      <c r="H626" s="382"/>
      <c r="I626" s="443"/>
      <c r="J626" s="317"/>
      <c r="K626" s="317">
        <f>SUM(K621:K624)</f>
        <v>0</v>
      </c>
      <c r="L626" s="290"/>
      <c r="M626" s="317"/>
      <c r="N626" s="317"/>
    </row>
    <row r="627" spans="1:14" ht="15" outlineLevel="2">
      <c r="A627" s="358"/>
      <c r="B627" s="376"/>
      <c r="C627" s="377"/>
      <c r="D627" s="376"/>
      <c r="E627" s="376"/>
      <c r="F627" s="378"/>
      <c r="G627" s="378"/>
      <c r="H627" s="382"/>
      <c r="I627" s="376"/>
      <c r="J627" s="289"/>
      <c r="K627" s="289"/>
      <c r="L627" s="290"/>
      <c r="M627" s="289"/>
      <c r="N627" s="289"/>
    </row>
    <row r="628" spans="1:14" ht="15" outlineLevel="2">
      <c r="A628" s="443"/>
      <c r="B628" s="443" t="s">
        <v>1328</v>
      </c>
      <c r="C628" s="444" t="s">
        <v>1329</v>
      </c>
      <c r="D628" s="443"/>
      <c r="E628" s="443"/>
      <c r="F628" s="445"/>
      <c r="G628" s="445"/>
      <c r="H628" s="382"/>
      <c r="I628" s="443"/>
      <c r="J628" s="317"/>
      <c r="K628" s="317"/>
      <c r="L628" s="290"/>
      <c r="M628" s="317"/>
      <c r="N628" s="317"/>
    </row>
    <row r="629" spans="1:14" ht="70.5" outlineLevel="3">
      <c r="A629" s="387" t="s">
        <v>1330</v>
      </c>
      <c r="B629" s="387" t="s">
        <v>1331</v>
      </c>
      <c r="C629" s="408" t="s">
        <v>1332</v>
      </c>
      <c r="D629" s="389" t="s">
        <v>312</v>
      </c>
      <c r="E629" s="390">
        <v>2</v>
      </c>
      <c r="F629" s="391">
        <v>5636030</v>
      </c>
      <c r="G629" s="391">
        <f t="shared" ref="G629:G634" si="41">F629*E629</f>
        <v>11272060</v>
      </c>
      <c r="H629" s="392"/>
      <c r="I629" s="390">
        <v>2</v>
      </c>
      <c r="J629" s="293"/>
      <c r="K629" s="293">
        <f t="shared" ref="K629:K634" si="42">J629*I629</f>
        <v>0</v>
      </c>
      <c r="L629" s="292"/>
      <c r="M629" s="293"/>
      <c r="N629" s="293"/>
    </row>
    <row r="630" spans="1:14" ht="126.75" outlineLevel="3">
      <c r="A630" s="387" t="s">
        <v>1333</v>
      </c>
      <c r="B630" s="387" t="s">
        <v>1334</v>
      </c>
      <c r="C630" s="408" t="s">
        <v>1335</v>
      </c>
      <c r="D630" s="389" t="s">
        <v>312</v>
      </c>
      <c r="E630" s="390">
        <v>1</v>
      </c>
      <c r="F630" s="391">
        <v>7985538</v>
      </c>
      <c r="G630" s="391">
        <f t="shared" si="41"/>
        <v>7985538</v>
      </c>
      <c r="H630" s="392"/>
      <c r="I630" s="390">
        <v>1</v>
      </c>
      <c r="J630" s="293"/>
      <c r="K630" s="293">
        <f t="shared" si="42"/>
        <v>0</v>
      </c>
      <c r="L630" s="292"/>
      <c r="M630" s="293"/>
      <c r="N630" s="293"/>
    </row>
    <row r="631" spans="1:14" ht="28.5" outlineLevel="3">
      <c r="A631" s="387" t="s">
        <v>1336</v>
      </c>
      <c r="B631" s="387" t="s">
        <v>1337</v>
      </c>
      <c r="C631" s="408" t="s">
        <v>1338</v>
      </c>
      <c r="D631" s="389" t="s">
        <v>312</v>
      </c>
      <c r="E631" s="390">
        <v>1</v>
      </c>
      <c r="F631" s="391">
        <v>1087216</v>
      </c>
      <c r="G631" s="391">
        <f t="shared" si="41"/>
        <v>1087216</v>
      </c>
      <c r="H631" s="392"/>
      <c r="I631" s="390">
        <v>1</v>
      </c>
      <c r="J631" s="293"/>
      <c r="K631" s="293">
        <f t="shared" si="42"/>
        <v>0</v>
      </c>
      <c r="L631" s="292"/>
      <c r="M631" s="293"/>
      <c r="N631" s="293"/>
    </row>
    <row r="632" spans="1:14" ht="42" outlineLevel="3">
      <c r="A632" s="387" t="s">
        <v>1339</v>
      </c>
      <c r="B632" s="387" t="s">
        <v>1340</v>
      </c>
      <c r="C632" s="410" t="s">
        <v>1341</v>
      </c>
      <c r="D632" s="389" t="s">
        <v>312</v>
      </c>
      <c r="E632" s="390">
        <v>1</v>
      </c>
      <c r="F632" s="391">
        <v>586018</v>
      </c>
      <c r="G632" s="391">
        <f t="shared" si="41"/>
        <v>586018</v>
      </c>
      <c r="H632" s="392"/>
      <c r="I632" s="390">
        <v>1</v>
      </c>
      <c r="J632" s="293"/>
      <c r="K632" s="293">
        <f t="shared" si="42"/>
        <v>0</v>
      </c>
      <c r="L632" s="292"/>
      <c r="M632" s="293"/>
      <c r="N632" s="293"/>
    </row>
    <row r="633" spans="1:14" ht="28.5" outlineLevel="3">
      <c r="A633" s="387" t="s">
        <v>1342</v>
      </c>
      <c r="B633" s="387" t="s">
        <v>1343</v>
      </c>
      <c r="C633" s="408" t="s">
        <v>1344</v>
      </c>
      <c r="D633" s="389" t="s">
        <v>312</v>
      </c>
      <c r="E633" s="390">
        <v>1</v>
      </c>
      <c r="F633" s="391">
        <v>1416583.38</v>
      </c>
      <c r="G633" s="391">
        <f t="shared" si="41"/>
        <v>1416583.38</v>
      </c>
      <c r="H633" s="392"/>
      <c r="I633" s="390">
        <v>1</v>
      </c>
      <c r="J633" s="293"/>
      <c r="K633" s="293">
        <f t="shared" si="42"/>
        <v>0</v>
      </c>
      <c r="L633" s="292"/>
      <c r="M633" s="293"/>
      <c r="N633" s="293"/>
    </row>
    <row r="634" spans="1:14" ht="42" outlineLevel="3">
      <c r="A634" s="387" t="s">
        <v>1345</v>
      </c>
      <c r="B634" s="387" t="s">
        <v>1346</v>
      </c>
      <c r="C634" s="408" t="s">
        <v>1347</v>
      </c>
      <c r="D634" s="389" t="s">
        <v>312</v>
      </c>
      <c r="E634" s="390">
        <v>1</v>
      </c>
      <c r="F634" s="391">
        <v>335714.5</v>
      </c>
      <c r="G634" s="391">
        <f t="shared" si="41"/>
        <v>335714.5</v>
      </c>
      <c r="H634" s="392"/>
      <c r="I634" s="390">
        <v>1</v>
      </c>
      <c r="J634" s="293"/>
      <c r="K634" s="293">
        <f t="shared" si="42"/>
        <v>0</v>
      </c>
      <c r="L634" s="292"/>
      <c r="M634" s="293"/>
      <c r="N634" s="293"/>
    </row>
    <row r="635" spans="1:14" s="310" customFormat="1" ht="15" outlineLevel="3">
      <c r="A635" s="446"/>
      <c r="B635" s="447"/>
      <c r="C635" s="448"/>
      <c r="D635" s="447"/>
      <c r="E635" s="449"/>
      <c r="F635" s="450"/>
      <c r="G635" s="450"/>
      <c r="H635" s="382"/>
      <c r="I635" s="449"/>
      <c r="J635" s="324"/>
      <c r="K635" s="324"/>
      <c r="L635" s="290"/>
      <c r="M635" s="324"/>
      <c r="N635" s="324"/>
    </row>
    <row r="636" spans="1:14" ht="15" outlineLevel="2">
      <c r="A636" s="443"/>
      <c r="B636" s="443"/>
      <c r="C636" s="444" t="s">
        <v>1348</v>
      </c>
      <c r="D636" s="443"/>
      <c r="E636" s="443"/>
      <c r="F636" s="445"/>
      <c r="G636" s="445">
        <f>SUM(G629:G634)</f>
        <v>22683129.879999999</v>
      </c>
      <c r="H636" s="382"/>
      <c r="I636" s="443"/>
      <c r="J636" s="317"/>
      <c r="K636" s="317">
        <f>SUM(K629:K634)</f>
        <v>0</v>
      </c>
      <c r="L636" s="290"/>
      <c r="M636" s="317"/>
      <c r="N636" s="317"/>
    </row>
    <row r="637" spans="1:14" ht="15" outlineLevel="2">
      <c r="A637" s="414"/>
      <c r="B637" s="414"/>
      <c r="C637" s="415" t="s">
        <v>1349</v>
      </c>
      <c r="D637" s="414"/>
      <c r="E637" s="414"/>
      <c r="F637" s="416"/>
      <c r="G637" s="416">
        <f>G636+G626+G618</f>
        <v>35898791.879999995</v>
      </c>
      <c r="H637" s="382"/>
      <c r="I637" s="414"/>
      <c r="J637" s="295"/>
      <c r="K637" s="295">
        <f>K636+K626+K618</f>
        <v>0</v>
      </c>
      <c r="L637" s="290"/>
      <c r="M637" s="295"/>
      <c r="N637" s="295"/>
    </row>
    <row r="638" spans="1:14" ht="15" outlineLevel="2">
      <c r="A638" s="358"/>
      <c r="B638" s="376"/>
      <c r="C638" s="377"/>
      <c r="D638" s="376"/>
      <c r="E638" s="376"/>
      <c r="F638" s="378"/>
      <c r="G638" s="378"/>
      <c r="H638" s="370"/>
      <c r="I638" s="376"/>
      <c r="J638" s="289"/>
      <c r="K638" s="289"/>
      <c r="L638" s="287"/>
      <c r="M638" s="289"/>
      <c r="N638" s="289"/>
    </row>
    <row r="639" spans="1:14" ht="15" outlineLevel="1">
      <c r="A639" s="383"/>
      <c r="B639" s="383"/>
      <c r="C639" s="385" t="s">
        <v>1350</v>
      </c>
      <c r="D639" s="383"/>
      <c r="E639" s="383"/>
      <c r="F639" s="386"/>
      <c r="G639" s="386">
        <f>SUM(G637+G610)</f>
        <v>41078791.879999995</v>
      </c>
      <c r="H639" s="382"/>
      <c r="I639" s="383"/>
      <c r="J639" s="294"/>
      <c r="K639" s="294">
        <f>SUM(K637+K610)</f>
        <v>0</v>
      </c>
      <c r="L639" s="290"/>
      <c r="M639" s="294"/>
      <c r="N639" s="294"/>
    </row>
    <row r="640" spans="1:14" ht="15" outlineLevel="1">
      <c r="A640" s="358"/>
      <c r="B640" s="376"/>
      <c r="C640" s="377"/>
      <c r="D640" s="376"/>
      <c r="E640" s="376"/>
      <c r="F640" s="378"/>
      <c r="G640" s="378"/>
      <c r="H640" s="370"/>
      <c r="I640" s="376"/>
      <c r="J640" s="289"/>
      <c r="K640" s="289"/>
      <c r="L640" s="287"/>
      <c r="M640" s="289"/>
      <c r="N640" s="289"/>
    </row>
    <row r="641" spans="1:14" ht="15" outlineLevel="1">
      <c r="A641" s="383"/>
      <c r="B641" s="383" t="s">
        <v>1351</v>
      </c>
      <c r="C641" s="385" t="s">
        <v>1352</v>
      </c>
      <c r="D641" s="383"/>
      <c r="E641" s="383"/>
      <c r="F641" s="386"/>
      <c r="G641" s="386"/>
      <c r="H641" s="382"/>
      <c r="I641" s="383"/>
      <c r="J641" s="294"/>
      <c r="K641" s="294"/>
      <c r="L641" s="290"/>
      <c r="M641" s="294"/>
      <c r="N641" s="294"/>
    </row>
    <row r="642" spans="1:14" ht="15" outlineLevel="2">
      <c r="A642" s="358"/>
      <c r="B642" s="376"/>
      <c r="C642" s="377"/>
      <c r="D642" s="376"/>
      <c r="E642" s="376"/>
      <c r="F642" s="378"/>
      <c r="G642" s="378"/>
      <c r="H642" s="370"/>
      <c r="I642" s="376"/>
      <c r="J642" s="289"/>
      <c r="K642" s="289"/>
      <c r="L642" s="287"/>
      <c r="M642" s="289"/>
      <c r="N642" s="289"/>
    </row>
    <row r="643" spans="1:14" ht="15" outlineLevel="2">
      <c r="A643" s="414"/>
      <c r="B643" s="414" t="s">
        <v>1353</v>
      </c>
      <c r="C643" s="415" t="s">
        <v>1354</v>
      </c>
      <c r="D643" s="414"/>
      <c r="E643" s="414"/>
      <c r="F643" s="416"/>
      <c r="G643" s="416"/>
      <c r="H643" s="382"/>
      <c r="I643" s="414"/>
      <c r="J643" s="295"/>
      <c r="K643" s="295"/>
      <c r="L643" s="290"/>
      <c r="M643" s="295"/>
      <c r="N643" s="295"/>
    </row>
    <row r="644" spans="1:14" ht="141" outlineLevel="3">
      <c r="A644" s="387" t="s">
        <v>1355</v>
      </c>
      <c r="B644" s="387" t="s">
        <v>1356</v>
      </c>
      <c r="C644" s="408" t="s">
        <v>1357</v>
      </c>
      <c r="D644" s="389" t="s">
        <v>312</v>
      </c>
      <c r="E644" s="390">
        <v>142</v>
      </c>
      <c r="F644" s="391">
        <v>57836.07</v>
      </c>
      <c r="G644" s="391">
        <f t="shared" ref="G644:G684" si="43">F644*E644</f>
        <v>8212721.9400000004</v>
      </c>
      <c r="H644" s="392"/>
      <c r="I644" s="390">
        <v>142</v>
      </c>
      <c r="J644" s="293"/>
      <c r="K644" s="293">
        <f t="shared" ref="K644:K684" si="44">J644*I644</f>
        <v>0</v>
      </c>
      <c r="L644" s="292"/>
      <c r="M644" s="293"/>
      <c r="N644" s="293"/>
    </row>
    <row r="645" spans="1:14" ht="154.5" outlineLevel="3">
      <c r="A645" s="387" t="s">
        <v>1358</v>
      </c>
      <c r="B645" s="387" t="s">
        <v>1359</v>
      </c>
      <c r="C645" s="408" t="s">
        <v>1360</v>
      </c>
      <c r="D645" s="389" t="s">
        <v>312</v>
      </c>
      <c r="E645" s="390">
        <v>87</v>
      </c>
      <c r="F645" s="391">
        <v>92268.09</v>
      </c>
      <c r="G645" s="391">
        <f t="shared" si="43"/>
        <v>8027323.8300000001</v>
      </c>
      <c r="H645" s="392"/>
      <c r="I645" s="390">
        <v>87</v>
      </c>
      <c r="J645" s="293"/>
      <c r="K645" s="293">
        <f t="shared" si="44"/>
        <v>0</v>
      </c>
      <c r="L645" s="292"/>
      <c r="M645" s="293"/>
      <c r="N645" s="293"/>
    </row>
    <row r="646" spans="1:14" ht="126.75" outlineLevel="3">
      <c r="A646" s="387" t="s">
        <v>1361</v>
      </c>
      <c r="B646" s="387" t="s">
        <v>1362</v>
      </c>
      <c r="C646" s="408" t="s">
        <v>1363</v>
      </c>
      <c r="D646" s="389" t="s">
        <v>312</v>
      </c>
      <c r="E646" s="390">
        <v>87</v>
      </c>
      <c r="F646" s="391">
        <v>159585.95000000001</v>
      </c>
      <c r="G646" s="391">
        <f t="shared" si="43"/>
        <v>13883977.65</v>
      </c>
      <c r="H646" s="392"/>
      <c r="I646" s="390">
        <v>87</v>
      </c>
      <c r="J646" s="293"/>
      <c r="K646" s="293">
        <f t="shared" si="44"/>
        <v>0</v>
      </c>
      <c r="L646" s="292"/>
      <c r="M646" s="293"/>
      <c r="N646" s="293"/>
    </row>
    <row r="647" spans="1:14" ht="126.75" outlineLevel="3">
      <c r="A647" s="387" t="s">
        <v>1364</v>
      </c>
      <c r="B647" s="387" t="s">
        <v>1365</v>
      </c>
      <c r="C647" s="408" t="s">
        <v>1366</v>
      </c>
      <c r="D647" s="389" t="s">
        <v>312</v>
      </c>
      <c r="E647" s="390">
        <v>8</v>
      </c>
      <c r="F647" s="391">
        <v>69555.490000000005</v>
      </c>
      <c r="G647" s="391">
        <f t="shared" si="43"/>
        <v>556443.92000000004</v>
      </c>
      <c r="H647" s="392"/>
      <c r="I647" s="390">
        <v>8</v>
      </c>
      <c r="J647" s="293"/>
      <c r="K647" s="293">
        <f t="shared" si="44"/>
        <v>0</v>
      </c>
      <c r="L647" s="292"/>
      <c r="M647" s="293"/>
      <c r="N647" s="293"/>
    </row>
    <row r="648" spans="1:14" ht="112.5" outlineLevel="3">
      <c r="A648" s="387" t="s">
        <v>1367</v>
      </c>
      <c r="B648" s="387" t="s">
        <v>1368</v>
      </c>
      <c r="C648" s="408" t="s">
        <v>1369</v>
      </c>
      <c r="D648" s="389" t="s">
        <v>312</v>
      </c>
      <c r="E648" s="390">
        <v>58</v>
      </c>
      <c r="F648" s="391">
        <v>15088.38</v>
      </c>
      <c r="G648" s="391">
        <f t="shared" si="43"/>
        <v>875126.03999999992</v>
      </c>
      <c r="H648" s="392"/>
      <c r="I648" s="390">
        <v>58</v>
      </c>
      <c r="J648" s="293"/>
      <c r="K648" s="293">
        <f t="shared" si="44"/>
        <v>0</v>
      </c>
      <c r="L648" s="292"/>
      <c r="M648" s="293"/>
      <c r="N648" s="293"/>
    </row>
    <row r="649" spans="1:14" ht="112.5" outlineLevel="3">
      <c r="A649" s="387" t="s">
        <v>1370</v>
      </c>
      <c r="B649" s="387" t="s">
        <v>1371</v>
      </c>
      <c r="C649" s="408" t="s">
        <v>1372</v>
      </c>
      <c r="D649" s="389" t="s">
        <v>312</v>
      </c>
      <c r="E649" s="390">
        <v>42</v>
      </c>
      <c r="F649" s="391">
        <v>41718.980000000003</v>
      </c>
      <c r="G649" s="391">
        <f t="shared" si="43"/>
        <v>1752197.1600000001</v>
      </c>
      <c r="H649" s="392"/>
      <c r="I649" s="390">
        <v>42</v>
      </c>
      <c r="J649" s="293"/>
      <c r="K649" s="293">
        <f t="shared" si="44"/>
        <v>0</v>
      </c>
      <c r="L649" s="292"/>
      <c r="M649" s="293"/>
      <c r="N649" s="293"/>
    </row>
    <row r="650" spans="1:14" ht="112.5" outlineLevel="3">
      <c r="A650" s="387" t="s">
        <v>1373</v>
      </c>
      <c r="B650" s="387" t="s">
        <v>1374</v>
      </c>
      <c r="C650" s="408" t="s">
        <v>1375</v>
      </c>
      <c r="D650" s="389" t="s">
        <v>312</v>
      </c>
      <c r="E650" s="390">
        <v>5</v>
      </c>
      <c r="F650" s="391">
        <v>19162.09</v>
      </c>
      <c r="G650" s="391">
        <f t="shared" si="43"/>
        <v>95810.45</v>
      </c>
      <c r="H650" s="392"/>
      <c r="I650" s="390">
        <v>5</v>
      </c>
      <c r="J650" s="293"/>
      <c r="K650" s="293">
        <f t="shared" si="44"/>
        <v>0</v>
      </c>
      <c r="L650" s="292"/>
      <c r="M650" s="293"/>
      <c r="N650" s="293"/>
    </row>
    <row r="651" spans="1:14" ht="112.5" outlineLevel="3">
      <c r="A651" s="387" t="s">
        <v>1376</v>
      </c>
      <c r="B651" s="387" t="s">
        <v>1377</v>
      </c>
      <c r="C651" s="408" t="s">
        <v>1378</v>
      </c>
      <c r="D651" s="389" t="s">
        <v>176</v>
      </c>
      <c r="E651" s="390">
        <v>659.52</v>
      </c>
      <c r="F651" s="391">
        <v>17872.650000000001</v>
      </c>
      <c r="G651" s="391">
        <f t="shared" si="43"/>
        <v>11787370.128</v>
      </c>
      <c r="H651" s="392"/>
      <c r="I651" s="390">
        <v>659.52</v>
      </c>
      <c r="J651" s="293"/>
      <c r="K651" s="293">
        <f t="shared" si="44"/>
        <v>0</v>
      </c>
      <c r="L651" s="292"/>
      <c r="M651" s="293"/>
      <c r="N651" s="293"/>
    </row>
    <row r="652" spans="1:14" ht="112.5" outlineLevel="3">
      <c r="A652" s="387" t="s">
        <v>1379</v>
      </c>
      <c r="B652" s="387" t="s">
        <v>1380</v>
      </c>
      <c r="C652" s="408" t="s">
        <v>1381</v>
      </c>
      <c r="D652" s="389" t="s">
        <v>176</v>
      </c>
      <c r="E652" s="390">
        <v>345.36</v>
      </c>
      <c r="F652" s="391">
        <v>29901.27</v>
      </c>
      <c r="G652" s="391">
        <f t="shared" si="43"/>
        <v>10326702.6072</v>
      </c>
      <c r="H652" s="392"/>
      <c r="I652" s="390">
        <v>345.36</v>
      </c>
      <c r="J652" s="293"/>
      <c r="K652" s="293">
        <f t="shared" si="44"/>
        <v>0</v>
      </c>
      <c r="L652" s="292"/>
      <c r="M652" s="293"/>
      <c r="N652" s="293"/>
    </row>
    <row r="653" spans="1:14" ht="112.5" outlineLevel="3">
      <c r="A653" s="387" t="s">
        <v>1382</v>
      </c>
      <c r="B653" s="387" t="s">
        <v>1383</v>
      </c>
      <c r="C653" s="408" t="s">
        <v>1384</v>
      </c>
      <c r="D653" s="389" t="s">
        <v>176</v>
      </c>
      <c r="E653" s="390">
        <v>110.75</v>
      </c>
      <c r="F653" s="391">
        <v>39258.870000000003</v>
      </c>
      <c r="G653" s="391">
        <f t="shared" si="43"/>
        <v>4347919.8525</v>
      </c>
      <c r="H653" s="392"/>
      <c r="I653" s="390">
        <v>110.75</v>
      </c>
      <c r="J653" s="293"/>
      <c r="K653" s="293">
        <f t="shared" si="44"/>
        <v>0</v>
      </c>
      <c r="L653" s="292"/>
      <c r="M653" s="293"/>
      <c r="N653" s="293"/>
    </row>
    <row r="654" spans="1:14" ht="112.5" outlineLevel="3">
      <c r="A654" s="387" t="s">
        <v>1385</v>
      </c>
      <c r="B654" s="387" t="s">
        <v>1386</v>
      </c>
      <c r="C654" s="408" t="s">
        <v>1387</v>
      </c>
      <c r="D654" s="389" t="s">
        <v>176</v>
      </c>
      <c r="E654" s="390">
        <v>12.07</v>
      </c>
      <c r="F654" s="391">
        <v>72875.5</v>
      </c>
      <c r="G654" s="391">
        <f t="shared" si="43"/>
        <v>879607.28500000003</v>
      </c>
      <c r="H654" s="392"/>
      <c r="I654" s="390">
        <v>12.07</v>
      </c>
      <c r="J654" s="293"/>
      <c r="K654" s="293">
        <f t="shared" si="44"/>
        <v>0</v>
      </c>
      <c r="L654" s="292"/>
      <c r="M654" s="293"/>
      <c r="N654" s="293"/>
    </row>
    <row r="655" spans="1:14" ht="112.5" outlineLevel="3">
      <c r="A655" s="387" t="s">
        <v>1388</v>
      </c>
      <c r="B655" s="387" t="s">
        <v>1389</v>
      </c>
      <c r="C655" s="408" t="s">
        <v>1390</v>
      </c>
      <c r="D655" s="389" t="s">
        <v>176</v>
      </c>
      <c r="E655" s="390">
        <v>32.96</v>
      </c>
      <c r="F655" s="391">
        <v>15940.513000000001</v>
      </c>
      <c r="G655" s="391">
        <f t="shared" si="43"/>
        <v>525399.30848000001</v>
      </c>
      <c r="H655" s="392"/>
      <c r="I655" s="390">
        <v>32.96</v>
      </c>
      <c r="J655" s="293"/>
      <c r="K655" s="293">
        <f t="shared" si="44"/>
        <v>0</v>
      </c>
      <c r="L655" s="292"/>
      <c r="M655" s="293"/>
      <c r="N655" s="293"/>
    </row>
    <row r="656" spans="1:14" ht="168.75" outlineLevel="3">
      <c r="A656" s="387" t="s">
        <v>1391</v>
      </c>
      <c r="B656" s="387" t="s">
        <v>1392</v>
      </c>
      <c r="C656" s="410" t="s">
        <v>1393</v>
      </c>
      <c r="D656" s="389" t="s">
        <v>176</v>
      </c>
      <c r="E656" s="390">
        <v>2</v>
      </c>
      <c r="F656" s="391">
        <v>27969.253000000001</v>
      </c>
      <c r="G656" s="391">
        <f t="shared" si="43"/>
        <v>55938.506000000001</v>
      </c>
      <c r="H656" s="392"/>
      <c r="I656" s="390">
        <v>2</v>
      </c>
      <c r="J656" s="293"/>
      <c r="K656" s="293">
        <f t="shared" si="44"/>
        <v>0</v>
      </c>
      <c r="L656" s="292"/>
      <c r="M656" s="293"/>
      <c r="N656" s="293"/>
    </row>
    <row r="657" spans="1:14" ht="168.75" outlineLevel="3">
      <c r="A657" s="387" t="s">
        <v>1394</v>
      </c>
      <c r="B657" s="387" t="s">
        <v>1395</v>
      </c>
      <c r="C657" s="408" t="s">
        <v>1396</v>
      </c>
      <c r="D657" s="389" t="s">
        <v>176</v>
      </c>
      <c r="E657" s="390">
        <v>5.75</v>
      </c>
      <c r="F657" s="413">
        <v>37326.853000000003</v>
      </c>
      <c r="G657" s="391">
        <f t="shared" si="43"/>
        <v>214629.40475000002</v>
      </c>
      <c r="H657" s="392"/>
      <c r="I657" s="390">
        <v>5.75</v>
      </c>
      <c r="J657" s="318"/>
      <c r="K657" s="293">
        <f t="shared" si="44"/>
        <v>0</v>
      </c>
      <c r="L657" s="292"/>
      <c r="M657" s="318"/>
      <c r="N657" s="293"/>
    </row>
    <row r="658" spans="1:14" ht="126.75" outlineLevel="3">
      <c r="A658" s="387" t="s">
        <v>1397</v>
      </c>
      <c r="B658" s="387" t="s">
        <v>1398</v>
      </c>
      <c r="C658" s="408" t="s">
        <v>1399</v>
      </c>
      <c r="D658" s="389" t="s">
        <v>176</v>
      </c>
      <c r="E658" s="390">
        <v>38.39</v>
      </c>
      <c r="F658" s="413">
        <v>17413.740000000002</v>
      </c>
      <c r="G658" s="391">
        <f t="shared" si="43"/>
        <v>668513.47860000003</v>
      </c>
      <c r="H658" s="392"/>
      <c r="I658" s="390">
        <v>38.39</v>
      </c>
      <c r="J658" s="318"/>
      <c r="K658" s="293">
        <f t="shared" si="44"/>
        <v>0</v>
      </c>
      <c r="L658" s="292"/>
      <c r="M658" s="318"/>
      <c r="N658" s="293"/>
    </row>
    <row r="659" spans="1:14" ht="126.75" outlineLevel="3">
      <c r="A659" s="387" t="s">
        <v>1400</v>
      </c>
      <c r="B659" s="387" t="s">
        <v>1401</v>
      </c>
      <c r="C659" s="408" t="s">
        <v>1402</v>
      </c>
      <c r="D659" s="389" t="s">
        <v>176</v>
      </c>
      <c r="E659" s="390">
        <v>326.93</v>
      </c>
      <c r="F659" s="413">
        <v>27151.67</v>
      </c>
      <c r="G659" s="391">
        <f t="shared" si="43"/>
        <v>8876695.4730999991</v>
      </c>
      <c r="H659" s="392"/>
      <c r="I659" s="390">
        <v>326.93</v>
      </c>
      <c r="J659" s="318"/>
      <c r="K659" s="293">
        <f t="shared" si="44"/>
        <v>0</v>
      </c>
      <c r="L659" s="292"/>
      <c r="M659" s="318"/>
      <c r="N659" s="293"/>
    </row>
    <row r="660" spans="1:14" ht="126.75" outlineLevel="3">
      <c r="A660" s="387" t="s">
        <v>1403</v>
      </c>
      <c r="B660" s="387" t="s">
        <v>1404</v>
      </c>
      <c r="C660" s="408" t="s">
        <v>1405</v>
      </c>
      <c r="D660" s="389" t="s">
        <v>176</v>
      </c>
      <c r="E660" s="390">
        <v>221.32</v>
      </c>
      <c r="F660" s="413">
        <v>101603.14</v>
      </c>
      <c r="G660" s="391">
        <f t="shared" si="43"/>
        <v>22486806.944800001</v>
      </c>
      <c r="H660" s="392"/>
      <c r="I660" s="390">
        <v>221.32</v>
      </c>
      <c r="J660" s="318"/>
      <c r="K660" s="293">
        <f t="shared" si="44"/>
        <v>0</v>
      </c>
      <c r="L660" s="292"/>
      <c r="M660" s="318"/>
      <c r="N660" s="293"/>
    </row>
    <row r="661" spans="1:14" ht="84.75" outlineLevel="3">
      <c r="A661" s="387" t="s">
        <v>1406</v>
      </c>
      <c r="B661" s="387" t="s">
        <v>1407</v>
      </c>
      <c r="C661" s="410" t="s">
        <v>1408</v>
      </c>
      <c r="D661" s="389" t="s">
        <v>312</v>
      </c>
      <c r="E661" s="390">
        <v>28</v>
      </c>
      <c r="F661" s="391">
        <v>52308.02</v>
      </c>
      <c r="G661" s="391">
        <f t="shared" si="43"/>
        <v>1464624.5599999998</v>
      </c>
      <c r="H661" s="392"/>
      <c r="I661" s="390">
        <v>28</v>
      </c>
      <c r="J661" s="293"/>
      <c r="K661" s="293">
        <f t="shared" si="44"/>
        <v>0</v>
      </c>
      <c r="L661" s="292"/>
      <c r="M661" s="293"/>
      <c r="N661" s="293"/>
    </row>
    <row r="662" spans="1:14" ht="84.75" outlineLevel="3">
      <c r="A662" s="387" t="s">
        <v>1409</v>
      </c>
      <c r="B662" s="387" t="s">
        <v>1410</v>
      </c>
      <c r="C662" s="410" t="s">
        <v>1411</v>
      </c>
      <c r="D662" s="389" t="s">
        <v>312</v>
      </c>
      <c r="E662" s="390">
        <v>25</v>
      </c>
      <c r="F662" s="391">
        <v>136869.79</v>
      </c>
      <c r="G662" s="391">
        <f t="shared" si="43"/>
        <v>3421744.75</v>
      </c>
      <c r="H662" s="392"/>
      <c r="I662" s="390">
        <v>25</v>
      </c>
      <c r="J662" s="293"/>
      <c r="K662" s="293">
        <f t="shared" si="44"/>
        <v>0</v>
      </c>
      <c r="L662" s="292"/>
      <c r="M662" s="293"/>
      <c r="N662" s="293"/>
    </row>
    <row r="663" spans="1:14" ht="84.75" outlineLevel="3">
      <c r="A663" s="387" t="s">
        <v>1412</v>
      </c>
      <c r="B663" s="387" t="s">
        <v>1413</v>
      </c>
      <c r="C663" s="410" t="s">
        <v>1414</v>
      </c>
      <c r="D663" s="389" t="s">
        <v>312</v>
      </c>
      <c r="E663" s="390">
        <v>1</v>
      </c>
      <c r="F663" s="391">
        <v>304274.2</v>
      </c>
      <c r="G663" s="391">
        <f t="shared" si="43"/>
        <v>304274.2</v>
      </c>
      <c r="H663" s="392"/>
      <c r="I663" s="390">
        <v>1</v>
      </c>
      <c r="J663" s="293"/>
      <c r="K663" s="293">
        <f t="shared" si="44"/>
        <v>0</v>
      </c>
      <c r="L663" s="292"/>
      <c r="M663" s="293"/>
      <c r="N663" s="293"/>
    </row>
    <row r="664" spans="1:14" ht="84.75" outlineLevel="3">
      <c r="A664" s="387" t="s">
        <v>1415</v>
      </c>
      <c r="B664" s="387" t="s">
        <v>1416</v>
      </c>
      <c r="C664" s="410" t="s">
        <v>1417</v>
      </c>
      <c r="D664" s="389" t="s">
        <v>312</v>
      </c>
      <c r="E664" s="390">
        <v>1</v>
      </c>
      <c r="F664" s="391">
        <v>451560.2</v>
      </c>
      <c r="G664" s="391">
        <f t="shared" si="43"/>
        <v>451560.2</v>
      </c>
      <c r="H664" s="392"/>
      <c r="I664" s="390">
        <v>1</v>
      </c>
      <c r="J664" s="293"/>
      <c r="K664" s="293">
        <f t="shared" si="44"/>
        <v>0</v>
      </c>
      <c r="L664" s="292"/>
      <c r="M664" s="293"/>
      <c r="N664" s="293"/>
    </row>
    <row r="665" spans="1:14" ht="84.75" outlineLevel="3">
      <c r="A665" s="387" t="s">
        <v>1418</v>
      </c>
      <c r="B665" s="387" t="s">
        <v>1419</v>
      </c>
      <c r="C665" s="410" t="s">
        <v>1420</v>
      </c>
      <c r="D665" s="389" t="s">
        <v>312</v>
      </c>
      <c r="E665" s="390">
        <v>4</v>
      </c>
      <c r="F665" s="391">
        <v>1715269.71</v>
      </c>
      <c r="G665" s="391">
        <f t="shared" si="43"/>
        <v>6861078.8399999999</v>
      </c>
      <c r="H665" s="392"/>
      <c r="I665" s="390">
        <v>4</v>
      </c>
      <c r="J665" s="293"/>
      <c r="K665" s="293">
        <f t="shared" si="44"/>
        <v>0</v>
      </c>
      <c r="L665" s="292"/>
      <c r="M665" s="293"/>
      <c r="N665" s="293"/>
    </row>
    <row r="666" spans="1:14" ht="84.75" outlineLevel="3">
      <c r="A666" s="387" t="s">
        <v>1421</v>
      </c>
      <c r="B666" s="387" t="s">
        <v>1422</v>
      </c>
      <c r="C666" s="410" t="s">
        <v>1423</v>
      </c>
      <c r="D666" s="389" t="s">
        <v>312</v>
      </c>
      <c r="E666" s="390">
        <v>3</v>
      </c>
      <c r="F666" s="391">
        <v>1882952.81</v>
      </c>
      <c r="G666" s="391">
        <f t="shared" si="43"/>
        <v>5648858.4299999997</v>
      </c>
      <c r="H666" s="392"/>
      <c r="I666" s="390">
        <v>3</v>
      </c>
      <c r="J666" s="293"/>
      <c r="K666" s="293">
        <f t="shared" si="44"/>
        <v>0</v>
      </c>
      <c r="L666" s="292"/>
      <c r="M666" s="293"/>
      <c r="N666" s="293"/>
    </row>
    <row r="667" spans="1:14" ht="126.75" outlineLevel="3">
      <c r="A667" s="387" t="s">
        <v>1424</v>
      </c>
      <c r="B667" s="387" t="s">
        <v>1425</v>
      </c>
      <c r="C667" s="408" t="s">
        <v>1426</v>
      </c>
      <c r="D667" s="389" t="s">
        <v>312</v>
      </c>
      <c r="E667" s="390">
        <v>1</v>
      </c>
      <c r="F667" s="413">
        <v>2871888.33</v>
      </c>
      <c r="G667" s="391">
        <f t="shared" si="43"/>
        <v>2871888.33</v>
      </c>
      <c r="H667" s="392"/>
      <c r="I667" s="390">
        <v>1</v>
      </c>
      <c r="J667" s="318"/>
      <c r="K667" s="293">
        <f t="shared" si="44"/>
        <v>0</v>
      </c>
      <c r="L667" s="292"/>
      <c r="M667" s="318"/>
      <c r="N667" s="293"/>
    </row>
    <row r="668" spans="1:14" ht="112.5" outlineLevel="3">
      <c r="A668" s="387" t="s">
        <v>1427</v>
      </c>
      <c r="B668" s="387" t="s">
        <v>1428</v>
      </c>
      <c r="C668" s="410" t="s">
        <v>1429</v>
      </c>
      <c r="D668" s="389" t="s">
        <v>312</v>
      </c>
      <c r="E668" s="390">
        <v>1</v>
      </c>
      <c r="F668" s="413">
        <v>51903424</v>
      </c>
      <c r="G668" s="391">
        <f t="shared" si="43"/>
        <v>51903424</v>
      </c>
      <c r="H668" s="392"/>
      <c r="I668" s="390">
        <v>1</v>
      </c>
      <c r="J668" s="318"/>
      <c r="K668" s="293">
        <f t="shared" si="44"/>
        <v>0</v>
      </c>
      <c r="L668" s="292"/>
      <c r="M668" s="318"/>
      <c r="N668" s="293"/>
    </row>
    <row r="669" spans="1:14" ht="112.5" outlineLevel="3">
      <c r="A669" s="387" t="s">
        <v>1430</v>
      </c>
      <c r="B669" s="387" t="s">
        <v>1431</v>
      </c>
      <c r="C669" s="410" t="s">
        <v>1432</v>
      </c>
      <c r="D669" s="389" t="s">
        <v>312</v>
      </c>
      <c r="E669" s="390">
        <v>1</v>
      </c>
      <c r="F669" s="413">
        <v>53671034</v>
      </c>
      <c r="G669" s="391">
        <f t="shared" si="43"/>
        <v>53671034</v>
      </c>
      <c r="H669" s="392"/>
      <c r="I669" s="390">
        <v>1</v>
      </c>
      <c r="J669" s="318"/>
      <c r="K669" s="293">
        <f t="shared" si="44"/>
        <v>0</v>
      </c>
      <c r="L669" s="292"/>
      <c r="M669" s="318"/>
      <c r="N669" s="293"/>
    </row>
    <row r="670" spans="1:14" ht="126.75" outlineLevel="3">
      <c r="A670" s="387" t="s">
        <v>1433</v>
      </c>
      <c r="B670" s="387" t="s">
        <v>1434</v>
      </c>
      <c r="C670" s="410" t="s">
        <v>1435</v>
      </c>
      <c r="D670" s="389" t="s">
        <v>312</v>
      </c>
      <c r="E670" s="390">
        <v>1</v>
      </c>
      <c r="F670" s="413">
        <v>23615647</v>
      </c>
      <c r="G670" s="391">
        <f t="shared" si="43"/>
        <v>23615647</v>
      </c>
      <c r="H670" s="392"/>
      <c r="I670" s="390">
        <v>1</v>
      </c>
      <c r="J670" s="318"/>
      <c r="K670" s="293">
        <f t="shared" si="44"/>
        <v>0</v>
      </c>
      <c r="L670" s="292"/>
      <c r="M670" s="318"/>
      <c r="N670" s="293"/>
    </row>
    <row r="671" spans="1:14" ht="56.25" outlineLevel="3">
      <c r="A671" s="387" t="s">
        <v>1436</v>
      </c>
      <c r="B671" s="387" t="s">
        <v>1437</v>
      </c>
      <c r="C671" s="410" t="s">
        <v>1438</v>
      </c>
      <c r="D671" s="389" t="s">
        <v>312</v>
      </c>
      <c r="E671" s="390">
        <v>1</v>
      </c>
      <c r="F671" s="413">
        <v>42636069</v>
      </c>
      <c r="G671" s="391">
        <f t="shared" si="43"/>
        <v>42636069</v>
      </c>
      <c r="H671" s="392"/>
      <c r="I671" s="390">
        <v>1</v>
      </c>
      <c r="J671" s="318"/>
      <c r="K671" s="293">
        <f t="shared" si="44"/>
        <v>0</v>
      </c>
      <c r="L671" s="292"/>
      <c r="M671" s="318"/>
      <c r="N671" s="293"/>
    </row>
    <row r="672" spans="1:14" ht="56.25" outlineLevel="3">
      <c r="A672" s="387" t="s">
        <v>1439</v>
      </c>
      <c r="B672" s="387" t="s">
        <v>1440</v>
      </c>
      <c r="C672" s="410" t="s">
        <v>1441</v>
      </c>
      <c r="D672" s="389" t="s">
        <v>312</v>
      </c>
      <c r="E672" s="390">
        <v>1</v>
      </c>
      <c r="F672" s="413">
        <v>20234176.32</v>
      </c>
      <c r="G672" s="391">
        <f t="shared" si="43"/>
        <v>20234176.32</v>
      </c>
      <c r="H672" s="392"/>
      <c r="I672" s="390">
        <v>1</v>
      </c>
      <c r="J672" s="318"/>
      <c r="K672" s="293">
        <f t="shared" si="44"/>
        <v>0</v>
      </c>
      <c r="L672" s="292"/>
      <c r="M672" s="318"/>
      <c r="N672" s="293"/>
    </row>
    <row r="673" spans="1:14" ht="42" outlineLevel="3">
      <c r="A673" s="387" t="s">
        <v>1442</v>
      </c>
      <c r="B673" s="387" t="s">
        <v>1443</v>
      </c>
      <c r="C673" s="408" t="s">
        <v>1444</v>
      </c>
      <c r="D673" s="389" t="s">
        <v>312</v>
      </c>
      <c r="E673" s="390">
        <v>759</v>
      </c>
      <c r="F673" s="413">
        <v>14382.991</v>
      </c>
      <c r="G673" s="391">
        <f t="shared" si="43"/>
        <v>10916690.169</v>
      </c>
      <c r="H673" s="392"/>
      <c r="I673" s="390">
        <v>759</v>
      </c>
      <c r="J673" s="318"/>
      <c r="K673" s="293">
        <f t="shared" si="44"/>
        <v>0</v>
      </c>
      <c r="L673" s="292"/>
      <c r="M673" s="318"/>
      <c r="N673" s="293"/>
    </row>
    <row r="674" spans="1:14" ht="56.25" outlineLevel="3">
      <c r="A674" s="387" t="s">
        <v>1445</v>
      </c>
      <c r="B674" s="387" t="s">
        <v>1446</v>
      </c>
      <c r="C674" s="408" t="s">
        <v>1447</v>
      </c>
      <c r="D674" s="389" t="s">
        <v>67</v>
      </c>
      <c r="E674" s="390">
        <v>55.8</v>
      </c>
      <c r="F674" s="413">
        <v>117991.09742422131</v>
      </c>
      <c r="G674" s="391">
        <f t="shared" si="43"/>
        <v>6583903.236271549</v>
      </c>
      <c r="H674" s="392"/>
      <c r="I674" s="390">
        <v>55.8</v>
      </c>
      <c r="J674" s="318"/>
      <c r="K674" s="293">
        <f t="shared" si="44"/>
        <v>0</v>
      </c>
      <c r="L674" s="292"/>
      <c r="M674" s="318"/>
      <c r="N674" s="293"/>
    </row>
    <row r="675" spans="1:14" ht="112.5" outlineLevel="3">
      <c r="A675" s="387" t="s">
        <v>1448</v>
      </c>
      <c r="B675" s="387" t="s">
        <v>1449</v>
      </c>
      <c r="C675" s="408" t="s">
        <v>1450</v>
      </c>
      <c r="D675" s="389" t="s">
        <v>176</v>
      </c>
      <c r="E675" s="390">
        <v>50.81</v>
      </c>
      <c r="F675" s="413">
        <v>19955.560000000001</v>
      </c>
      <c r="G675" s="391">
        <f t="shared" si="43"/>
        <v>1013942.0036000001</v>
      </c>
      <c r="H675" s="392"/>
      <c r="I675" s="390">
        <v>50.81</v>
      </c>
      <c r="J675" s="318"/>
      <c r="K675" s="293">
        <f t="shared" si="44"/>
        <v>0</v>
      </c>
      <c r="L675" s="292"/>
      <c r="M675" s="318"/>
      <c r="N675" s="293"/>
    </row>
    <row r="676" spans="1:14" ht="112.5" outlineLevel="3">
      <c r="A676" s="387" t="s">
        <v>1451</v>
      </c>
      <c r="B676" s="387" t="s">
        <v>1452</v>
      </c>
      <c r="C676" s="408" t="s">
        <v>1453</v>
      </c>
      <c r="D676" s="389" t="s">
        <v>176</v>
      </c>
      <c r="E676" s="390">
        <v>79.3</v>
      </c>
      <c r="F676" s="413">
        <v>22751.19</v>
      </c>
      <c r="G676" s="391">
        <f t="shared" si="43"/>
        <v>1804169.3669999999</v>
      </c>
      <c r="H676" s="392"/>
      <c r="I676" s="390">
        <v>79.3</v>
      </c>
      <c r="J676" s="318"/>
      <c r="K676" s="293">
        <f t="shared" si="44"/>
        <v>0</v>
      </c>
      <c r="L676" s="292"/>
      <c r="M676" s="318"/>
      <c r="N676" s="293"/>
    </row>
    <row r="677" spans="1:14" ht="112.5" outlineLevel="3">
      <c r="A677" s="387" t="s">
        <v>1454</v>
      </c>
      <c r="B677" s="387" t="s">
        <v>1455</v>
      </c>
      <c r="C677" s="408" t="s">
        <v>1456</v>
      </c>
      <c r="D677" s="389" t="s">
        <v>176</v>
      </c>
      <c r="E677" s="390">
        <v>3.4</v>
      </c>
      <c r="F677" s="413">
        <v>25386.34</v>
      </c>
      <c r="G677" s="391">
        <f t="shared" si="43"/>
        <v>86313.555999999997</v>
      </c>
      <c r="H677" s="392"/>
      <c r="I677" s="390">
        <v>3.4</v>
      </c>
      <c r="J677" s="318"/>
      <c r="K677" s="293">
        <f t="shared" si="44"/>
        <v>0</v>
      </c>
      <c r="L677" s="292"/>
      <c r="M677" s="318"/>
      <c r="N677" s="293"/>
    </row>
    <row r="678" spans="1:14" ht="112.5" outlineLevel="3">
      <c r="A678" s="387" t="s">
        <v>1457</v>
      </c>
      <c r="B678" s="387" t="s">
        <v>1458</v>
      </c>
      <c r="C678" s="408" t="s">
        <v>1459</v>
      </c>
      <c r="D678" s="389" t="s">
        <v>176</v>
      </c>
      <c r="E678" s="390">
        <v>58.18</v>
      </c>
      <c r="F678" s="413">
        <v>63474.47</v>
      </c>
      <c r="G678" s="391">
        <f t="shared" si="43"/>
        <v>3692944.6646000003</v>
      </c>
      <c r="H678" s="392"/>
      <c r="I678" s="390">
        <v>58.18</v>
      </c>
      <c r="J678" s="318"/>
      <c r="K678" s="293">
        <f t="shared" si="44"/>
        <v>0</v>
      </c>
      <c r="L678" s="292"/>
      <c r="M678" s="318"/>
      <c r="N678" s="293"/>
    </row>
    <row r="679" spans="1:14" ht="168.75" outlineLevel="3">
      <c r="A679" s="387" t="s">
        <v>1460</v>
      </c>
      <c r="B679" s="387" t="s">
        <v>1461</v>
      </c>
      <c r="C679" s="408" t="s">
        <v>1462</v>
      </c>
      <c r="D679" s="389" t="s">
        <v>176</v>
      </c>
      <c r="E679" s="390">
        <v>2.72</v>
      </c>
      <c r="F679" s="413">
        <v>18432.05</v>
      </c>
      <c r="G679" s="391">
        <f t="shared" si="43"/>
        <v>50135.175999999999</v>
      </c>
      <c r="H679" s="392"/>
      <c r="I679" s="390">
        <v>2.72</v>
      </c>
      <c r="J679" s="318"/>
      <c r="K679" s="293">
        <f t="shared" si="44"/>
        <v>0</v>
      </c>
      <c r="L679" s="292"/>
      <c r="M679" s="318"/>
      <c r="N679" s="293"/>
    </row>
    <row r="680" spans="1:14" ht="168.75" outlineLevel="3">
      <c r="A680" s="387" t="s">
        <v>1463</v>
      </c>
      <c r="B680" s="387" t="s">
        <v>1464</v>
      </c>
      <c r="C680" s="408" t="s">
        <v>1465</v>
      </c>
      <c r="D680" s="389" t="s">
        <v>176</v>
      </c>
      <c r="E680" s="390">
        <v>22.01</v>
      </c>
      <c r="F680" s="413">
        <v>61950.53</v>
      </c>
      <c r="G680" s="391">
        <f t="shared" si="43"/>
        <v>1363531.1653</v>
      </c>
      <c r="H680" s="392"/>
      <c r="I680" s="390">
        <v>22.01</v>
      </c>
      <c r="J680" s="318"/>
      <c r="K680" s="293">
        <f t="shared" si="44"/>
        <v>0</v>
      </c>
      <c r="L680" s="292"/>
      <c r="M680" s="318"/>
      <c r="N680" s="293"/>
    </row>
    <row r="681" spans="1:14" ht="98.25" outlineLevel="3">
      <c r="A681" s="387" t="s">
        <v>1466</v>
      </c>
      <c r="B681" s="387" t="s">
        <v>1467</v>
      </c>
      <c r="C681" s="408" t="s">
        <v>1468</v>
      </c>
      <c r="D681" s="389" t="s">
        <v>312</v>
      </c>
      <c r="E681" s="390">
        <v>2</v>
      </c>
      <c r="F681" s="391">
        <v>205873.59</v>
      </c>
      <c r="G681" s="391">
        <f t="shared" si="43"/>
        <v>411747.18</v>
      </c>
      <c r="H681" s="392"/>
      <c r="I681" s="390">
        <v>2</v>
      </c>
      <c r="J681" s="293"/>
      <c r="K681" s="293">
        <f t="shared" si="44"/>
        <v>0</v>
      </c>
      <c r="L681" s="292"/>
      <c r="M681" s="293"/>
      <c r="N681" s="293"/>
    </row>
    <row r="682" spans="1:14" ht="84.75" outlineLevel="3">
      <c r="A682" s="387" t="s">
        <v>1469</v>
      </c>
      <c r="B682" s="387" t="s">
        <v>1470</v>
      </c>
      <c r="C682" s="388" t="s">
        <v>1471</v>
      </c>
      <c r="D682" s="389" t="s">
        <v>312</v>
      </c>
      <c r="E682" s="390">
        <v>1</v>
      </c>
      <c r="F682" s="413">
        <v>6908077.04</v>
      </c>
      <c r="G682" s="391">
        <f t="shared" si="43"/>
        <v>6908077.04</v>
      </c>
      <c r="H682" s="392"/>
      <c r="I682" s="390">
        <v>1</v>
      </c>
      <c r="J682" s="318"/>
      <c r="K682" s="293">
        <f t="shared" si="44"/>
        <v>0</v>
      </c>
      <c r="L682" s="292"/>
      <c r="M682" s="318"/>
      <c r="N682" s="293"/>
    </row>
    <row r="683" spans="1:14" ht="112.5" outlineLevel="3">
      <c r="A683" s="387" t="s">
        <v>1472</v>
      </c>
      <c r="B683" s="387" t="s">
        <v>1473</v>
      </c>
      <c r="C683" s="388" t="s">
        <v>1474</v>
      </c>
      <c r="D683" s="389" t="s">
        <v>312</v>
      </c>
      <c r="E683" s="390">
        <v>1</v>
      </c>
      <c r="F683" s="413">
        <v>9076852.0399999991</v>
      </c>
      <c r="G683" s="391">
        <f t="shared" si="43"/>
        <v>9076852.0399999991</v>
      </c>
      <c r="H683" s="392"/>
      <c r="I683" s="390">
        <v>1</v>
      </c>
      <c r="J683" s="318"/>
      <c r="K683" s="293">
        <f t="shared" si="44"/>
        <v>0</v>
      </c>
      <c r="L683" s="292"/>
      <c r="M683" s="318"/>
      <c r="N683" s="293"/>
    </row>
    <row r="684" spans="1:14" ht="84.75" outlineLevel="3">
      <c r="A684" s="387" t="s">
        <v>1475</v>
      </c>
      <c r="B684" s="387" t="s">
        <v>1476</v>
      </c>
      <c r="C684" s="408" t="s">
        <v>1477</v>
      </c>
      <c r="D684" s="389" t="s">
        <v>312</v>
      </c>
      <c r="E684" s="390">
        <v>1</v>
      </c>
      <c r="F684" s="391">
        <v>628851.96</v>
      </c>
      <c r="G684" s="391">
        <f t="shared" si="43"/>
        <v>628851.96</v>
      </c>
      <c r="H684" s="392"/>
      <c r="I684" s="390">
        <v>1</v>
      </c>
      <c r="J684" s="293"/>
      <c r="K684" s="293">
        <f t="shared" si="44"/>
        <v>0</v>
      </c>
      <c r="L684" s="292"/>
      <c r="M684" s="293"/>
      <c r="N684" s="293"/>
    </row>
    <row r="685" spans="1:14" ht="15" outlineLevel="3">
      <c r="A685" s="358"/>
      <c r="B685" s="376"/>
      <c r="C685" s="377"/>
      <c r="D685" s="376"/>
      <c r="E685" s="376"/>
      <c r="F685" s="378"/>
      <c r="G685" s="378"/>
      <c r="H685" s="370"/>
      <c r="I685" s="376"/>
      <c r="J685" s="289"/>
      <c r="K685" s="289"/>
      <c r="L685" s="287"/>
      <c r="M685" s="289"/>
      <c r="N685" s="289"/>
    </row>
    <row r="686" spans="1:14" ht="15" outlineLevel="2">
      <c r="A686" s="414"/>
      <c r="B686" s="414"/>
      <c r="C686" s="415" t="s">
        <v>1478</v>
      </c>
      <c r="D686" s="414"/>
      <c r="E686" s="414"/>
      <c r="F686" s="416"/>
      <c r="G686" s="416">
        <f>SUM(G644:G684)</f>
        <v>349194721.16620153</v>
      </c>
      <c r="H686" s="382"/>
      <c r="I686" s="414"/>
      <c r="J686" s="295"/>
      <c r="K686" s="295">
        <f>SUM(K644:K684)</f>
        <v>0</v>
      </c>
      <c r="L686" s="290"/>
      <c r="M686" s="295"/>
      <c r="N686" s="295"/>
    </row>
    <row r="687" spans="1:14" ht="15" outlineLevel="2">
      <c r="A687" s="358"/>
      <c r="B687" s="376"/>
      <c r="C687" s="377"/>
      <c r="D687" s="376"/>
      <c r="E687" s="376"/>
      <c r="F687" s="378"/>
      <c r="G687" s="378"/>
      <c r="H687" s="370"/>
      <c r="I687" s="376"/>
      <c r="J687" s="289"/>
      <c r="K687" s="289"/>
      <c r="L687" s="287"/>
      <c r="M687" s="289"/>
      <c r="N687" s="289"/>
    </row>
    <row r="688" spans="1:14" ht="15" outlineLevel="2">
      <c r="A688" s="414"/>
      <c r="B688" s="414" t="s">
        <v>1479</v>
      </c>
      <c r="C688" s="415" t="s">
        <v>1480</v>
      </c>
      <c r="D688" s="414"/>
      <c r="E688" s="414"/>
      <c r="F688" s="416"/>
      <c r="G688" s="416"/>
      <c r="H688" s="382"/>
      <c r="I688" s="414"/>
      <c r="J688" s="295"/>
      <c r="K688" s="295"/>
      <c r="L688" s="290"/>
      <c r="M688" s="295"/>
      <c r="N688" s="295"/>
    </row>
    <row r="689" spans="1:14" ht="98.25" outlineLevel="3">
      <c r="A689" s="387" t="s">
        <v>1481</v>
      </c>
      <c r="B689" s="387" t="s">
        <v>1482</v>
      </c>
      <c r="C689" s="408" t="s">
        <v>1483</v>
      </c>
      <c r="D689" s="389" t="s">
        <v>312</v>
      </c>
      <c r="E689" s="390">
        <v>170</v>
      </c>
      <c r="F689" s="413">
        <v>75488.789999999994</v>
      </c>
      <c r="G689" s="391">
        <f t="shared" ref="G689:G715" si="45">F689*E689</f>
        <v>12833094.299999999</v>
      </c>
      <c r="H689" s="392"/>
      <c r="I689" s="390">
        <v>170</v>
      </c>
      <c r="J689" s="318"/>
      <c r="K689" s="293">
        <f t="shared" ref="K689:K715" si="46">J689*I689</f>
        <v>0</v>
      </c>
      <c r="L689" s="292"/>
      <c r="M689" s="318"/>
      <c r="N689" s="293"/>
    </row>
    <row r="690" spans="1:14" ht="98.25" outlineLevel="3">
      <c r="A690" s="387" t="s">
        <v>1484</v>
      </c>
      <c r="B690" s="387" t="s">
        <v>1485</v>
      </c>
      <c r="C690" s="408" t="s">
        <v>1486</v>
      </c>
      <c r="D690" s="389" t="s">
        <v>312</v>
      </c>
      <c r="E690" s="390">
        <v>48</v>
      </c>
      <c r="F690" s="413">
        <v>130952.86</v>
      </c>
      <c r="G690" s="391">
        <f t="shared" si="45"/>
        <v>6285737.2800000003</v>
      </c>
      <c r="H690" s="392"/>
      <c r="I690" s="390">
        <v>48</v>
      </c>
      <c r="J690" s="318"/>
      <c r="K690" s="293">
        <f t="shared" si="46"/>
        <v>0</v>
      </c>
      <c r="L690" s="292"/>
      <c r="M690" s="318"/>
      <c r="N690" s="293"/>
    </row>
    <row r="691" spans="1:14" ht="98.25" outlineLevel="3">
      <c r="A691" s="387" t="s">
        <v>1487</v>
      </c>
      <c r="B691" s="387" t="s">
        <v>1488</v>
      </c>
      <c r="C691" s="408" t="s">
        <v>1489</v>
      </c>
      <c r="D691" s="389" t="s">
        <v>312</v>
      </c>
      <c r="E691" s="390">
        <v>78</v>
      </c>
      <c r="F691" s="391">
        <v>156834.5</v>
      </c>
      <c r="G691" s="391">
        <f t="shared" si="45"/>
        <v>12233091</v>
      </c>
      <c r="H691" s="392"/>
      <c r="I691" s="390">
        <v>78</v>
      </c>
      <c r="J691" s="293"/>
      <c r="K691" s="293">
        <f t="shared" si="46"/>
        <v>0</v>
      </c>
      <c r="L691" s="292"/>
      <c r="M691" s="293"/>
      <c r="N691" s="293"/>
    </row>
    <row r="692" spans="1:14" ht="126.75" outlineLevel="3">
      <c r="A692" s="387" t="s">
        <v>1490</v>
      </c>
      <c r="B692" s="387" t="s">
        <v>1491</v>
      </c>
      <c r="C692" s="408" t="s">
        <v>1492</v>
      </c>
      <c r="D692" s="389" t="s">
        <v>176</v>
      </c>
      <c r="E692" s="390">
        <v>144.94999999999999</v>
      </c>
      <c r="F692" s="391">
        <v>31494.221539999999</v>
      </c>
      <c r="G692" s="391">
        <f t="shared" si="45"/>
        <v>4565087.4122229991</v>
      </c>
      <c r="H692" s="392"/>
      <c r="I692" s="390">
        <v>144.94999999999999</v>
      </c>
      <c r="J692" s="293"/>
      <c r="K692" s="293">
        <f t="shared" si="46"/>
        <v>0</v>
      </c>
      <c r="L692" s="292"/>
      <c r="M692" s="293"/>
      <c r="N692" s="293"/>
    </row>
    <row r="693" spans="1:14" ht="126.75" outlineLevel="3">
      <c r="A693" s="387" t="s">
        <v>1493</v>
      </c>
      <c r="B693" s="387" t="s">
        <v>1494</v>
      </c>
      <c r="C693" s="408" t="s">
        <v>1495</v>
      </c>
      <c r="D693" s="389" t="s">
        <v>176</v>
      </c>
      <c r="E693" s="390">
        <v>201.25</v>
      </c>
      <c r="F693" s="391">
        <v>40497.641539999997</v>
      </c>
      <c r="G693" s="391">
        <f t="shared" si="45"/>
        <v>8150150.3599249991</v>
      </c>
      <c r="H693" s="392"/>
      <c r="I693" s="390">
        <v>201.25</v>
      </c>
      <c r="J693" s="293"/>
      <c r="K693" s="293">
        <f t="shared" si="46"/>
        <v>0</v>
      </c>
      <c r="L693" s="292"/>
      <c r="M693" s="293"/>
      <c r="N693" s="293"/>
    </row>
    <row r="694" spans="1:14" ht="126.75" outlineLevel="3">
      <c r="A694" s="387" t="s">
        <v>1496</v>
      </c>
      <c r="B694" s="387" t="s">
        <v>1497</v>
      </c>
      <c r="C694" s="408" t="s">
        <v>1498</v>
      </c>
      <c r="D694" s="389" t="s">
        <v>176</v>
      </c>
      <c r="E694" s="390">
        <v>608.85</v>
      </c>
      <c r="F694" s="391">
        <v>53560.361539999998</v>
      </c>
      <c r="G694" s="391">
        <f t="shared" si="45"/>
        <v>32610226.123629</v>
      </c>
      <c r="H694" s="392"/>
      <c r="I694" s="390">
        <v>608.85</v>
      </c>
      <c r="J694" s="293"/>
      <c r="K694" s="293">
        <f t="shared" si="46"/>
        <v>0</v>
      </c>
      <c r="L694" s="292"/>
      <c r="M694" s="293"/>
      <c r="N694" s="293"/>
    </row>
    <row r="695" spans="1:14" ht="126.75" outlineLevel="3">
      <c r="A695" s="387" t="s">
        <v>1499</v>
      </c>
      <c r="B695" s="387" t="s">
        <v>1500</v>
      </c>
      <c r="C695" s="408" t="s">
        <v>1501</v>
      </c>
      <c r="D695" s="389" t="s">
        <v>176</v>
      </c>
      <c r="E695" s="390">
        <v>114.47</v>
      </c>
      <c r="F695" s="391">
        <v>86838.704999999987</v>
      </c>
      <c r="G695" s="391">
        <f t="shared" si="45"/>
        <v>9940426.5613499992</v>
      </c>
      <c r="H695" s="392"/>
      <c r="I695" s="390">
        <v>114.47</v>
      </c>
      <c r="J695" s="293"/>
      <c r="K695" s="293">
        <f t="shared" si="46"/>
        <v>0</v>
      </c>
      <c r="L695" s="292"/>
      <c r="M695" s="293"/>
      <c r="N695" s="293"/>
    </row>
    <row r="696" spans="1:14" ht="126.75" outlineLevel="3">
      <c r="A696" s="387" t="s">
        <v>1502</v>
      </c>
      <c r="B696" s="387" t="s">
        <v>1503</v>
      </c>
      <c r="C696" s="408" t="s">
        <v>1504</v>
      </c>
      <c r="D696" s="389" t="s">
        <v>176</v>
      </c>
      <c r="E696" s="390">
        <v>34.4</v>
      </c>
      <c r="F696" s="391">
        <v>172454.82500000001</v>
      </c>
      <c r="G696" s="391">
        <f t="shared" si="45"/>
        <v>5932445.9800000004</v>
      </c>
      <c r="H696" s="392"/>
      <c r="I696" s="390">
        <v>34.4</v>
      </c>
      <c r="J696" s="293"/>
      <c r="K696" s="293">
        <f t="shared" si="46"/>
        <v>0</v>
      </c>
      <c r="L696" s="292"/>
      <c r="M696" s="293"/>
      <c r="N696" s="293"/>
    </row>
    <row r="697" spans="1:14" ht="126.75" outlineLevel="3">
      <c r="A697" s="387" t="s">
        <v>1505</v>
      </c>
      <c r="B697" s="387" t="s">
        <v>1506</v>
      </c>
      <c r="C697" s="408" t="s">
        <v>1507</v>
      </c>
      <c r="D697" s="389" t="s">
        <v>176</v>
      </c>
      <c r="E697" s="390">
        <v>27.17</v>
      </c>
      <c r="F697" s="391">
        <v>29081.852999999996</v>
      </c>
      <c r="G697" s="391">
        <f t="shared" si="45"/>
        <v>790153.94600999996</v>
      </c>
      <c r="H697" s="392"/>
      <c r="I697" s="390">
        <v>27.17</v>
      </c>
      <c r="J697" s="293"/>
      <c r="K697" s="293">
        <f t="shared" si="46"/>
        <v>0</v>
      </c>
      <c r="L697" s="292"/>
      <c r="M697" s="293"/>
      <c r="N697" s="293"/>
    </row>
    <row r="698" spans="1:14" ht="126.75" outlineLevel="3">
      <c r="A698" s="387" t="s">
        <v>1508</v>
      </c>
      <c r="B698" s="387" t="s">
        <v>1509</v>
      </c>
      <c r="C698" s="408" t="s">
        <v>1510</v>
      </c>
      <c r="D698" s="389" t="s">
        <v>176</v>
      </c>
      <c r="E698" s="390">
        <v>65.03</v>
      </c>
      <c r="F698" s="391">
        <v>50227.103000000003</v>
      </c>
      <c r="G698" s="391">
        <f t="shared" si="45"/>
        <v>3266268.5080900001</v>
      </c>
      <c r="H698" s="392"/>
      <c r="I698" s="390">
        <v>65.03</v>
      </c>
      <c r="J698" s="293"/>
      <c r="K698" s="293">
        <f t="shared" si="46"/>
        <v>0</v>
      </c>
      <c r="L698" s="292"/>
      <c r="M698" s="293"/>
      <c r="N698" s="293"/>
    </row>
    <row r="699" spans="1:14" ht="126.75" outlineLevel="3">
      <c r="A699" s="387" t="s">
        <v>1511</v>
      </c>
      <c r="B699" s="387" t="s">
        <v>1512</v>
      </c>
      <c r="C699" s="408" t="s">
        <v>1513</v>
      </c>
      <c r="D699" s="389" t="s">
        <v>176</v>
      </c>
      <c r="E699" s="390">
        <v>157.28</v>
      </c>
      <c r="F699" s="391">
        <v>81034.452999999994</v>
      </c>
      <c r="G699" s="391">
        <f t="shared" si="45"/>
        <v>12745098.76784</v>
      </c>
      <c r="H699" s="392"/>
      <c r="I699" s="390">
        <v>157.28</v>
      </c>
      <c r="J699" s="293"/>
      <c r="K699" s="293">
        <f t="shared" si="46"/>
        <v>0</v>
      </c>
      <c r="L699" s="292"/>
      <c r="M699" s="293"/>
      <c r="N699" s="293"/>
    </row>
    <row r="700" spans="1:14" ht="126.75" outlineLevel="3">
      <c r="A700" s="387" t="s">
        <v>1514</v>
      </c>
      <c r="B700" s="387" t="s">
        <v>1515</v>
      </c>
      <c r="C700" s="408" t="s">
        <v>1516</v>
      </c>
      <c r="D700" s="389" t="s">
        <v>176</v>
      </c>
      <c r="E700" s="390">
        <v>37.74</v>
      </c>
      <c r="F700" s="391">
        <v>168998.693</v>
      </c>
      <c r="G700" s="391">
        <f t="shared" si="45"/>
        <v>6378010.6738200001</v>
      </c>
      <c r="H700" s="392"/>
      <c r="I700" s="390">
        <v>37.74</v>
      </c>
      <c r="J700" s="293"/>
      <c r="K700" s="293">
        <f t="shared" si="46"/>
        <v>0</v>
      </c>
      <c r="L700" s="292"/>
      <c r="M700" s="293"/>
      <c r="N700" s="293"/>
    </row>
    <row r="701" spans="1:14" ht="126.75" outlineLevel="3">
      <c r="A701" s="387" t="s">
        <v>1517</v>
      </c>
      <c r="B701" s="387" t="s">
        <v>1518</v>
      </c>
      <c r="C701" s="408" t="s">
        <v>1519</v>
      </c>
      <c r="D701" s="389" t="s">
        <v>176</v>
      </c>
      <c r="E701" s="390">
        <v>119.48</v>
      </c>
      <c r="F701" s="391">
        <v>250671.413</v>
      </c>
      <c r="G701" s="391">
        <f t="shared" si="45"/>
        <v>29950220.425240003</v>
      </c>
      <c r="H701" s="392"/>
      <c r="I701" s="390">
        <v>119.48</v>
      </c>
      <c r="J701" s="293"/>
      <c r="K701" s="293">
        <f t="shared" si="46"/>
        <v>0</v>
      </c>
      <c r="L701" s="292"/>
      <c r="M701" s="293"/>
      <c r="N701" s="293"/>
    </row>
    <row r="702" spans="1:14" ht="141" outlineLevel="3">
      <c r="A702" s="387" t="s">
        <v>1520</v>
      </c>
      <c r="B702" s="387" t="s">
        <v>1521</v>
      </c>
      <c r="C702" s="408" t="s">
        <v>1522</v>
      </c>
      <c r="D702" s="389" t="s">
        <v>176</v>
      </c>
      <c r="E702" s="390">
        <v>23.01</v>
      </c>
      <c r="F702" s="391">
        <v>178529.76300000001</v>
      </c>
      <c r="G702" s="391">
        <f t="shared" si="45"/>
        <v>4107969.8466300005</v>
      </c>
      <c r="H702" s="392"/>
      <c r="I702" s="390">
        <v>23.01</v>
      </c>
      <c r="J702" s="293"/>
      <c r="K702" s="293">
        <f t="shared" si="46"/>
        <v>0</v>
      </c>
      <c r="L702" s="292"/>
      <c r="M702" s="293"/>
      <c r="N702" s="293"/>
    </row>
    <row r="703" spans="1:14" ht="112.5" outlineLevel="3">
      <c r="A703" s="387" t="s">
        <v>1523</v>
      </c>
      <c r="B703" s="387" t="s">
        <v>1524</v>
      </c>
      <c r="C703" s="427" t="s">
        <v>1525</v>
      </c>
      <c r="D703" s="389" t="s">
        <v>176</v>
      </c>
      <c r="E703" s="390">
        <v>354.88</v>
      </c>
      <c r="F703" s="391">
        <v>584448.62</v>
      </c>
      <c r="G703" s="391">
        <f t="shared" si="45"/>
        <v>207409126.2656</v>
      </c>
      <c r="H703" s="392"/>
      <c r="I703" s="390">
        <v>354.88</v>
      </c>
      <c r="J703" s="293"/>
      <c r="K703" s="293">
        <f t="shared" si="46"/>
        <v>0</v>
      </c>
      <c r="L703" s="292"/>
      <c r="M703" s="293"/>
      <c r="N703" s="293"/>
    </row>
    <row r="704" spans="1:14" ht="126.75" outlineLevel="3">
      <c r="A704" s="387" t="s">
        <v>1526</v>
      </c>
      <c r="B704" s="387" t="s">
        <v>1527</v>
      </c>
      <c r="C704" s="408" t="s">
        <v>1528</v>
      </c>
      <c r="D704" s="389" t="s">
        <v>176</v>
      </c>
      <c r="E704" s="390">
        <v>215.58</v>
      </c>
      <c r="F704" s="391">
        <v>13537.365400000001</v>
      </c>
      <c r="G704" s="391">
        <f t="shared" si="45"/>
        <v>2918385.2329320004</v>
      </c>
      <c r="H704" s="392"/>
      <c r="I704" s="390">
        <v>215.58</v>
      </c>
      <c r="J704" s="293"/>
      <c r="K704" s="293">
        <f t="shared" si="46"/>
        <v>0</v>
      </c>
      <c r="L704" s="292"/>
      <c r="M704" s="293"/>
      <c r="N704" s="293"/>
    </row>
    <row r="705" spans="1:14" ht="126.75" outlineLevel="3">
      <c r="A705" s="387" t="s">
        <v>1529</v>
      </c>
      <c r="B705" s="387" t="s">
        <v>1530</v>
      </c>
      <c r="C705" s="408" t="s">
        <v>1531</v>
      </c>
      <c r="D705" s="389" t="s">
        <v>176</v>
      </c>
      <c r="E705" s="390">
        <v>86.18</v>
      </c>
      <c r="F705" s="391">
        <v>40975.4954</v>
      </c>
      <c r="G705" s="391">
        <f t="shared" si="45"/>
        <v>3531268.1935720001</v>
      </c>
      <c r="H705" s="392"/>
      <c r="I705" s="390">
        <v>86.18</v>
      </c>
      <c r="J705" s="293"/>
      <c r="K705" s="293">
        <f t="shared" si="46"/>
        <v>0</v>
      </c>
      <c r="L705" s="292"/>
      <c r="M705" s="293"/>
      <c r="N705" s="293"/>
    </row>
    <row r="706" spans="1:14" ht="126.75" outlineLevel="3">
      <c r="A706" s="387" t="s">
        <v>1532</v>
      </c>
      <c r="B706" s="387" t="s">
        <v>1533</v>
      </c>
      <c r="C706" s="408" t="s">
        <v>1534</v>
      </c>
      <c r="D706" s="389" t="s">
        <v>176</v>
      </c>
      <c r="E706" s="390">
        <v>35.380000000000003</v>
      </c>
      <c r="F706" s="413">
        <v>29052.463</v>
      </c>
      <c r="G706" s="391">
        <f t="shared" si="45"/>
        <v>1027876.1409400001</v>
      </c>
      <c r="H706" s="392"/>
      <c r="I706" s="390">
        <v>35.380000000000003</v>
      </c>
      <c r="J706" s="318"/>
      <c r="K706" s="293">
        <f t="shared" si="46"/>
        <v>0</v>
      </c>
      <c r="L706" s="292"/>
      <c r="M706" s="318"/>
      <c r="N706" s="293"/>
    </row>
    <row r="707" spans="1:14" ht="154.5" outlineLevel="3">
      <c r="A707" s="387" t="s">
        <v>1535</v>
      </c>
      <c r="B707" s="387" t="s">
        <v>1536</v>
      </c>
      <c r="C707" s="388" t="s">
        <v>1537</v>
      </c>
      <c r="D707" s="389" t="s">
        <v>312</v>
      </c>
      <c r="E707" s="390">
        <v>9</v>
      </c>
      <c r="F707" s="413">
        <v>1401128.59</v>
      </c>
      <c r="G707" s="391">
        <f t="shared" si="45"/>
        <v>12610157.310000001</v>
      </c>
      <c r="H707" s="392"/>
      <c r="I707" s="390">
        <v>9</v>
      </c>
      <c r="J707" s="318"/>
      <c r="K707" s="293">
        <f t="shared" si="46"/>
        <v>0</v>
      </c>
      <c r="L707" s="292"/>
      <c r="M707" s="318"/>
      <c r="N707" s="293"/>
    </row>
    <row r="708" spans="1:14" ht="141" outlineLevel="3">
      <c r="A708" s="387" t="s">
        <v>1538</v>
      </c>
      <c r="B708" s="387" t="s">
        <v>1539</v>
      </c>
      <c r="C708" s="388" t="s">
        <v>1540</v>
      </c>
      <c r="D708" s="389" t="s">
        <v>312</v>
      </c>
      <c r="E708" s="390">
        <v>1</v>
      </c>
      <c r="F708" s="413">
        <v>695775.37</v>
      </c>
      <c r="G708" s="391">
        <f t="shared" si="45"/>
        <v>695775.37</v>
      </c>
      <c r="H708" s="392"/>
      <c r="I708" s="390">
        <v>1</v>
      </c>
      <c r="J708" s="318"/>
      <c r="K708" s="293">
        <f t="shared" si="46"/>
        <v>0</v>
      </c>
      <c r="L708" s="292"/>
      <c r="M708" s="318"/>
      <c r="N708" s="293"/>
    </row>
    <row r="709" spans="1:14" ht="168.75" outlineLevel="3">
      <c r="A709" s="387" t="s">
        <v>1541</v>
      </c>
      <c r="B709" s="399" t="s">
        <v>1542</v>
      </c>
      <c r="C709" s="451" t="s">
        <v>1543</v>
      </c>
      <c r="D709" s="389" t="s">
        <v>312</v>
      </c>
      <c r="E709" s="390">
        <v>1</v>
      </c>
      <c r="F709" s="391">
        <v>2192756.4645400001</v>
      </c>
      <c r="G709" s="391">
        <f t="shared" si="45"/>
        <v>2192756.4645400001</v>
      </c>
      <c r="H709" s="392"/>
      <c r="I709" s="390">
        <v>1</v>
      </c>
      <c r="J709" s="293"/>
      <c r="K709" s="293">
        <f t="shared" si="46"/>
        <v>0</v>
      </c>
      <c r="L709" s="292"/>
      <c r="M709" s="293"/>
      <c r="N709" s="293"/>
    </row>
    <row r="710" spans="1:14" ht="112.5" outlineLevel="3">
      <c r="A710" s="387" t="s">
        <v>1544</v>
      </c>
      <c r="B710" s="387" t="s">
        <v>1545</v>
      </c>
      <c r="C710" s="408" t="s">
        <v>1546</v>
      </c>
      <c r="D710" s="389" t="s">
        <v>312</v>
      </c>
      <c r="E710" s="390">
        <v>1</v>
      </c>
      <c r="F710" s="413">
        <v>34809091.229999997</v>
      </c>
      <c r="G710" s="391">
        <f t="shared" si="45"/>
        <v>34809091.229999997</v>
      </c>
      <c r="H710" s="392"/>
      <c r="I710" s="390">
        <v>1</v>
      </c>
      <c r="J710" s="318"/>
      <c r="K710" s="293">
        <f t="shared" si="46"/>
        <v>0</v>
      </c>
      <c r="L710" s="292"/>
      <c r="M710" s="318"/>
      <c r="N710" s="293"/>
    </row>
    <row r="711" spans="1:14" ht="35.25" outlineLevel="3">
      <c r="A711" s="387" t="s">
        <v>1547</v>
      </c>
      <c r="B711" s="387" t="s">
        <v>1548</v>
      </c>
      <c r="C711" s="452" t="s">
        <v>1447</v>
      </c>
      <c r="D711" s="389" t="s">
        <v>67</v>
      </c>
      <c r="E711" s="390">
        <v>631.21</v>
      </c>
      <c r="F711" s="413">
        <v>117991.09742422131</v>
      </c>
      <c r="G711" s="391">
        <f t="shared" si="45"/>
        <v>74477160.605142742</v>
      </c>
      <c r="H711" s="392"/>
      <c r="I711" s="390">
        <v>631.21</v>
      </c>
      <c r="J711" s="318"/>
      <c r="K711" s="293">
        <f t="shared" si="46"/>
        <v>0</v>
      </c>
      <c r="L711" s="292"/>
      <c r="M711" s="318"/>
      <c r="N711" s="293"/>
    </row>
    <row r="712" spans="1:14" ht="42" outlineLevel="3">
      <c r="A712" s="387" t="s">
        <v>1549</v>
      </c>
      <c r="B712" s="387" t="s">
        <v>1550</v>
      </c>
      <c r="C712" s="408" t="s">
        <v>1551</v>
      </c>
      <c r="D712" s="389" t="s">
        <v>312</v>
      </c>
      <c r="E712" s="390">
        <v>517</v>
      </c>
      <c r="F712" s="413">
        <v>14382.991</v>
      </c>
      <c r="G712" s="391">
        <f t="shared" si="45"/>
        <v>7436006.3470000001</v>
      </c>
      <c r="H712" s="392"/>
      <c r="I712" s="390">
        <v>517</v>
      </c>
      <c r="J712" s="318"/>
      <c r="K712" s="293">
        <f t="shared" si="46"/>
        <v>0</v>
      </c>
      <c r="L712" s="292"/>
      <c r="M712" s="318"/>
      <c r="N712" s="293"/>
    </row>
    <row r="713" spans="1:14" ht="141" outlineLevel="3">
      <c r="A713" s="387" t="s">
        <v>1552</v>
      </c>
      <c r="B713" s="387" t="s">
        <v>1553</v>
      </c>
      <c r="C713" s="408" t="s">
        <v>1554</v>
      </c>
      <c r="D713" s="389" t="s">
        <v>176</v>
      </c>
      <c r="E713" s="390">
        <v>668.34</v>
      </c>
      <c r="F713" s="413">
        <v>21473.59</v>
      </c>
      <c r="G713" s="391">
        <f t="shared" si="45"/>
        <v>14351659.140600001</v>
      </c>
      <c r="H713" s="392"/>
      <c r="I713" s="390">
        <v>668.34</v>
      </c>
      <c r="J713" s="318"/>
      <c r="K713" s="293">
        <f t="shared" si="46"/>
        <v>0</v>
      </c>
      <c r="L713" s="292"/>
      <c r="M713" s="318"/>
      <c r="N713" s="293"/>
    </row>
    <row r="714" spans="1:14" ht="141" outlineLevel="3">
      <c r="A714" s="387" t="s">
        <v>1555</v>
      </c>
      <c r="B714" s="387" t="s">
        <v>1556</v>
      </c>
      <c r="C714" s="408" t="s">
        <v>1557</v>
      </c>
      <c r="D714" s="389" t="s">
        <v>176</v>
      </c>
      <c r="E714" s="390">
        <v>390.42</v>
      </c>
      <c r="F714" s="391">
        <v>28828.1</v>
      </c>
      <c r="G714" s="391">
        <f t="shared" si="45"/>
        <v>11255066.801999999</v>
      </c>
      <c r="H714" s="392"/>
      <c r="I714" s="390">
        <v>390.42</v>
      </c>
      <c r="J714" s="293"/>
      <c r="K714" s="293">
        <f t="shared" si="46"/>
        <v>0</v>
      </c>
      <c r="L714" s="292"/>
      <c r="M714" s="293"/>
      <c r="N714" s="293"/>
    </row>
    <row r="715" spans="1:14" ht="126.75" outlineLevel="3">
      <c r="A715" s="387" t="s">
        <v>1558</v>
      </c>
      <c r="B715" s="387" t="s">
        <v>1559</v>
      </c>
      <c r="C715" s="408" t="s">
        <v>1560</v>
      </c>
      <c r="D715" s="389" t="s">
        <v>176</v>
      </c>
      <c r="E715" s="390">
        <v>0.59</v>
      </c>
      <c r="F715" s="391">
        <v>38565.633000000002</v>
      </c>
      <c r="G715" s="391">
        <f t="shared" si="45"/>
        <v>22753.723470000001</v>
      </c>
      <c r="H715" s="392"/>
      <c r="I715" s="390">
        <v>0.59</v>
      </c>
      <c r="J715" s="293"/>
      <c r="K715" s="293">
        <f t="shared" si="46"/>
        <v>0</v>
      </c>
      <c r="L715" s="292"/>
      <c r="M715" s="293"/>
      <c r="N715" s="293"/>
    </row>
    <row r="716" spans="1:14" ht="15" outlineLevel="3">
      <c r="A716" s="358"/>
      <c r="B716" s="376"/>
      <c r="C716" s="377"/>
      <c r="D716" s="376"/>
      <c r="E716" s="376"/>
      <c r="F716" s="378"/>
      <c r="G716" s="378"/>
      <c r="H716" s="370"/>
      <c r="I716" s="376"/>
      <c r="J716" s="289"/>
      <c r="K716" s="289"/>
      <c r="L716" s="287"/>
      <c r="M716" s="289"/>
      <c r="N716" s="289"/>
    </row>
    <row r="717" spans="1:14" ht="15" outlineLevel="2">
      <c r="A717" s="414"/>
      <c r="B717" s="414"/>
      <c r="C717" s="415" t="s">
        <v>1561</v>
      </c>
      <c r="D717" s="414"/>
      <c r="E717" s="414"/>
      <c r="F717" s="416"/>
      <c r="G717" s="416">
        <f>SUM(G689:G715)</f>
        <v>522525064.01055372</v>
      </c>
      <c r="H717" s="382"/>
      <c r="I717" s="414"/>
      <c r="J717" s="295"/>
      <c r="K717" s="295">
        <f>SUM(K689:K715)</f>
        <v>0</v>
      </c>
      <c r="L717" s="290"/>
      <c r="M717" s="295"/>
      <c r="N717" s="295"/>
    </row>
    <row r="718" spans="1:14" ht="15" outlineLevel="2">
      <c r="A718" s="358"/>
      <c r="B718" s="376"/>
      <c r="C718" s="377"/>
      <c r="D718" s="376"/>
      <c r="E718" s="376"/>
      <c r="F718" s="378"/>
      <c r="G718" s="378"/>
      <c r="H718" s="370"/>
      <c r="I718" s="376"/>
      <c r="J718" s="289"/>
      <c r="K718" s="289"/>
      <c r="L718" s="287"/>
      <c r="M718" s="289"/>
      <c r="N718" s="289"/>
    </row>
    <row r="719" spans="1:14" ht="15" outlineLevel="1">
      <c r="A719" s="383"/>
      <c r="B719" s="383"/>
      <c r="C719" s="385" t="s">
        <v>1562</v>
      </c>
      <c r="D719" s="383"/>
      <c r="E719" s="383"/>
      <c r="F719" s="386"/>
      <c r="G719" s="386">
        <f>SUM(G717+G686)</f>
        <v>871719785.17675519</v>
      </c>
      <c r="H719" s="382"/>
      <c r="I719" s="383"/>
      <c r="J719" s="294"/>
      <c r="K719" s="294">
        <f>SUM(K717+K686)</f>
        <v>0</v>
      </c>
      <c r="L719" s="290"/>
      <c r="M719" s="294"/>
      <c r="N719" s="294"/>
    </row>
    <row r="720" spans="1:14" ht="15" outlineLevel="1">
      <c r="A720" s="358"/>
      <c r="B720" s="376"/>
      <c r="C720" s="377"/>
      <c r="D720" s="376"/>
      <c r="E720" s="376"/>
      <c r="F720" s="378"/>
      <c r="G720" s="378"/>
      <c r="H720" s="370"/>
      <c r="I720" s="376"/>
      <c r="J720" s="289"/>
      <c r="K720" s="289"/>
      <c r="L720" s="287"/>
      <c r="M720" s="289"/>
      <c r="N720" s="289"/>
    </row>
    <row r="721" spans="1:14" ht="15" outlineLevel="1">
      <c r="A721" s="383"/>
      <c r="B721" s="383" t="s">
        <v>1563</v>
      </c>
      <c r="C721" s="385" t="s">
        <v>1564</v>
      </c>
      <c r="D721" s="383"/>
      <c r="E721" s="383"/>
      <c r="F721" s="386"/>
      <c r="G721" s="386"/>
      <c r="H721" s="382"/>
      <c r="I721" s="383"/>
      <c r="J721" s="294"/>
      <c r="K721" s="294"/>
      <c r="L721" s="290"/>
      <c r="M721" s="294"/>
      <c r="N721" s="294"/>
    </row>
    <row r="722" spans="1:14" ht="15" outlineLevel="2">
      <c r="A722" s="358"/>
      <c r="B722" s="376"/>
      <c r="C722" s="377"/>
      <c r="D722" s="376"/>
      <c r="E722" s="376"/>
      <c r="F722" s="378"/>
      <c r="G722" s="378"/>
      <c r="H722" s="370"/>
      <c r="I722" s="376"/>
      <c r="J722" s="289"/>
      <c r="K722" s="289"/>
      <c r="L722" s="287"/>
      <c r="M722" s="289"/>
      <c r="N722" s="289"/>
    </row>
    <row r="723" spans="1:14" ht="15" outlineLevel="2">
      <c r="A723" s="414"/>
      <c r="B723" s="414" t="s">
        <v>1565</v>
      </c>
      <c r="C723" s="415" t="s">
        <v>1566</v>
      </c>
      <c r="D723" s="414"/>
      <c r="E723" s="414"/>
      <c r="F723" s="416"/>
      <c r="G723" s="416"/>
      <c r="H723" s="382"/>
      <c r="I723" s="414"/>
      <c r="J723" s="295"/>
      <c r="K723" s="295"/>
      <c r="L723" s="290"/>
      <c r="M723" s="295"/>
      <c r="N723" s="295"/>
    </row>
    <row r="724" spans="1:14" ht="98.25" outlineLevel="3">
      <c r="A724" s="387" t="s">
        <v>1567</v>
      </c>
      <c r="B724" s="387" t="s">
        <v>1568</v>
      </c>
      <c r="C724" s="408" t="s">
        <v>59</v>
      </c>
      <c r="D724" s="389" t="s">
        <v>60</v>
      </c>
      <c r="E724" s="390">
        <v>3</v>
      </c>
      <c r="F724" s="391">
        <v>774546.79</v>
      </c>
      <c r="G724" s="391">
        <f t="shared" ref="G724:G738" si="47">F724*E724</f>
        <v>2323640.37</v>
      </c>
      <c r="H724" s="392"/>
      <c r="I724" s="390">
        <v>3</v>
      </c>
      <c r="J724" s="293"/>
      <c r="K724" s="293">
        <f t="shared" ref="K724:K738" si="48">J724*I724</f>
        <v>0</v>
      </c>
      <c r="L724" s="292"/>
      <c r="M724" s="293"/>
      <c r="N724" s="293"/>
    </row>
    <row r="725" spans="1:14" ht="56.25" outlineLevel="3">
      <c r="A725" s="387" t="s">
        <v>1569</v>
      </c>
      <c r="B725" s="387" t="s">
        <v>1570</v>
      </c>
      <c r="C725" s="408" t="s">
        <v>1571</v>
      </c>
      <c r="D725" s="389" t="s">
        <v>67</v>
      </c>
      <c r="E725" s="390">
        <v>101</v>
      </c>
      <c r="F725" s="413">
        <v>117991</v>
      </c>
      <c r="G725" s="391">
        <f t="shared" si="47"/>
        <v>11917091</v>
      </c>
      <c r="H725" s="392"/>
      <c r="I725" s="390">
        <v>101</v>
      </c>
      <c r="J725" s="318"/>
      <c r="K725" s="293">
        <f t="shared" si="48"/>
        <v>0</v>
      </c>
      <c r="L725" s="292"/>
      <c r="M725" s="318"/>
      <c r="N725" s="293"/>
    </row>
    <row r="726" spans="1:14" ht="42" outlineLevel="3">
      <c r="A726" s="387" t="s">
        <v>1572</v>
      </c>
      <c r="B726" s="387" t="s">
        <v>1573</v>
      </c>
      <c r="C726" s="410" t="s">
        <v>1574</v>
      </c>
      <c r="D726" s="389" t="s">
        <v>176</v>
      </c>
      <c r="E726" s="390">
        <v>16.100000000000001</v>
      </c>
      <c r="F726" s="413">
        <v>21755.05</v>
      </c>
      <c r="G726" s="391">
        <f t="shared" si="47"/>
        <v>350256.30499999999</v>
      </c>
      <c r="H726" s="392"/>
      <c r="I726" s="390">
        <v>16.100000000000001</v>
      </c>
      <c r="J726" s="318"/>
      <c r="K726" s="293">
        <f t="shared" si="48"/>
        <v>0</v>
      </c>
      <c r="L726" s="292"/>
      <c r="M726" s="318"/>
      <c r="N726" s="293"/>
    </row>
    <row r="727" spans="1:14" ht="42" outlineLevel="3">
      <c r="A727" s="387" t="s">
        <v>1575</v>
      </c>
      <c r="B727" s="387" t="s">
        <v>1576</v>
      </c>
      <c r="C727" s="410" t="s">
        <v>1577</v>
      </c>
      <c r="D727" s="389" t="s">
        <v>176</v>
      </c>
      <c r="E727" s="390">
        <v>4.22</v>
      </c>
      <c r="F727" s="391">
        <v>87099.7</v>
      </c>
      <c r="G727" s="391">
        <f t="shared" si="47"/>
        <v>367560.73399999994</v>
      </c>
      <c r="H727" s="392"/>
      <c r="I727" s="390">
        <v>4.22</v>
      </c>
      <c r="J727" s="293"/>
      <c r="K727" s="293">
        <f t="shared" si="48"/>
        <v>0</v>
      </c>
      <c r="L727" s="292"/>
      <c r="M727" s="293"/>
      <c r="N727" s="293"/>
    </row>
    <row r="728" spans="1:14" ht="42" outlineLevel="3">
      <c r="A728" s="387" t="s">
        <v>1578</v>
      </c>
      <c r="B728" s="387" t="s">
        <v>1579</v>
      </c>
      <c r="C728" s="408" t="s">
        <v>1580</v>
      </c>
      <c r="D728" s="389" t="s">
        <v>176</v>
      </c>
      <c r="E728" s="390">
        <v>81.510000000000005</v>
      </c>
      <c r="F728" s="391">
        <v>252451.6</v>
      </c>
      <c r="G728" s="391">
        <f t="shared" si="47"/>
        <v>20577329.916000001</v>
      </c>
      <c r="H728" s="392"/>
      <c r="I728" s="390">
        <v>81.510000000000005</v>
      </c>
      <c r="J728" s="293"/>
      <c r="K728" s="293">
        <f t="shared" si="48"/>
        <v>0</v>
      </c>
      <c r="L728" s="292"/>
      <c r="M728" s="293"/>
      <c r="N728" s="293"/>
    </row>
    <row r="729" spans="1:14" ht="56.25" outlineLevel="3">
      <c r="A729" s="387" t="s">
        <v>1581</v>
      </c>
      <c r="B729" s="387" t="s">
        <v>1582</v>
      </c>
      <c r="C729" s="408" t="s">
        <v>1583</v>
      </c>
      <c r="D729" s="389" t="s">
        <v>312</v>
      </c>
      <c r="E729" s="390">
        <v>1</v>
      </c>
      <c r="F729" s="391">
        <v>607937.28000000003</v>
      </c>
      <c r="G729" s="391">
        <f t="shared" si="47"/>
        <v>607937.28000000003</v>
      </c>
      <c r="H729" s="392"/>
      <c r="I729" s="390">
        <v>1</v>
      </c>
      <c r="J729" s="293"/>
      <c r="K729" s="293">
        <f t="shared" si="48"/>
        <v>0</v>
      </c>
      <c r="L729" s="292"/>
      <c r="M729" s="293"/>
      <c r="N729" s="293"/>
    </row>
    <row r="730" spans="1:14" ht="56.25" outlineLevel="3">
      <c r="A730" s="387" t="s">
        <v>1584</v>
      </c>
      <c r="B730" s="387" t="s">
        <v>1585</v>
      </c>
      <c r="C730" s="408" t="s">
        <v>1586</v>
      </c>
      <c r="D730" s="389" t="s">
        <v>312</v>
      </c>
      <c r="E730" s="390">
        <v>1</v>
      </c>
      <c r="F730" s="391">
        <v>712157.86</v>
      </c>
      <c r="G730" s="391">
        <f t="shared" si="47"/>
        <v>712157.86</v>
      </c>
      <c r="H730" s="392"/>
      <c r="I730" s="390">
        <v>1</v>
      </c>
      <c r="J730" s="293"/>
      <c r="K730" s="293">
        <f t="shared" si="48"/>
        <v>0</v>
      </c>
      <c r="L730" s="292"/>
      <c r="M730" s="293"/>
      <c r="N730" s="293"/>
    </row>
    <row r="731" spans="1:14" ht="42" outlineLevel="3">
      <c r="A731" s="387" t="s">
        <v>1587</v>
      </c>
      <c r="B731" s="387" t="s">
        <v>1588</v>
      </c>
      <c r="C731" s="408" t="s">
        <v>1589</v>
      </c>
      <c r="D731" s="389" t="s">
        <v>312</v>
      </c>
      <c r="E731" s="390">
        <v>1</v>
      </c>
      <c r="F731" s="391">
        <v>219300.99</v>
      </c>
      <c r="G731" s="391">
        <f t="shared" si="47"/>
        <v>219300.99</v>
      </c>
      <c r="H731" s="392"/>
      <c r="I731" s="390">
        <v>1</v>
      </c>
      <c r="J731" s="293"/>
      <c r="K731" s="293">
        <f t="shared" si="48"/>
        <v>0</v>
      </c>
      <c r="L731" s="292"/>
      <c r="M731" s="293"/>
      <c r="N731" s="293"/>
    </row>
    <row r="732" spans="1:14" ht="70.5" outlineLevel="3">
      <c r="A732" s="387" t="s">
        <v>1590</v>
      </c>
      <c r="B732" s="387" t="s">
        <v>1591</v>
      </c>
      <c r="C732" s="408" t="s">
        <v>1592</v>
      </c>
      <c r="D732" s="389" t="s">
        <v>74</v>
      </c>
      <c r="E732" s="390">
        <v>16.100000000000001</v>
      </c>
      <c r="F732" s="391">
        <v>24959.78</v>
      </c>
      <c r="G732" s="391">
        <f t="shared" si="47"/>
        <v>401852.45800000004</v>
      </c>
      <c r="H732" s="392"/>
      <c r="I732" s="390">
        <v>16.100000000000001</v>
      </c>
      <c r="J732" s="293"/>
      <c r="K732" s="293">
        <f t="shared" si="48"/>
        <v>0</v>
      </c>
      <c r="L732" s="292"/>
      <c r="M732" s="293"/>
      <c r="N732" s="293"/>
    </row>
    <row r="733" spans="1:14" ht="84.75" outlineLevel="3">
      <c r="A733" s="387" t="s">
        <v>1593</v>
      </c>
      <c r="B733" s="387" t="s">
        <v>1594</v>
      </c>
      <c r="C733" s="408" t="s">
        <v>1595</v>
      </c>
      <c r="D733" s="389" t="s">
        <v>67</v>
      </c>
      <c r="E733" s="390">
        <v>1.61</v>
      </c>
      <c r="F733" s="391">
        <v>1696778.18</v>
      </c>
      <c r="G733" s="391">
        <f t="shared" si="47"/>
        <v>2731812.8698</v>
      </c>
      <c r="H733" s="392"/>
      <c r="I733" s="390">
        <v>1.61</v>
      </c>
      <c r="J733" s="293"/>
      <c r="K733" s="293">
        <f t="shared" si="48"/>
        <v>0</v>
      </c>
      <c r="L733" s="292"/>
      <c r="M733" s="293"/>
      <c r="N733" s="293"/>
    </row>
    <row r="734" spans="1:14" ht="112.5" outlineLevel="3">
      <c r="A734" s="387" t="s">
        <v>1596</v>
      </c>
      <c r="B734" s="387" t="s">
        <v>1597</v>
      </c>
      <c r="C734" s="408" t="s">
        <v>137</v>
      </c>
      <c r="D734" s="389" t="s">
        <v>67</v>
      </c>
      <c r="E734" s="390">
        <v>69.650000000000006</v>
      </c>
      <c r="F734" s="391">
        <v>85308.45</v>
      </c>
      <c r="G734" s="391">
        <f t="shared" si="47"/>
        <v>5941733.5425000004</v>
      </c>
      <c r="H734" s="392"/>
      <c r="I734" s="390">
        <v>69.650000000000006</v>
      </c>
      <c r="J734" s="293"/>
      <c r="K734" s="293">
        <f t="shared" si="48"/>
        <v>0</v>
      </c>
      <c r="L734" s="292"/>
      <c r="M734" s="293"/>
      <c r="N734" s="293"/>
    </row>
    <row r="735" spans="1:14" ht="70.5" outlineLevel="3">
      <c r="A735" s="387" t="s">
        <v>1598</v>
      </c>
      <c r="B735" s="387" t="s">
        <v>1599</v>
      </c>
      <c r="C735" s="408" t="s">
        <v>1600</v>
      </c>
      <c r="D735" s="389" t="s">
        <v>67</v>
      </c>
      <c r="E735" s="390">
        <v>60.49</v>
      </c>
      <c r="F735" s="391">
        <v>28062.99</v>
      </c>
      <c r="G735" s="391">
        <f t="shared" si="47"/>
        <v>1697530.2651000002</v>
      </c>
      <c r="H735" s="392"/>
      <c r="I735" s="390">
        <v>60.49</v>
      </c>
      <c r="J735" s="293"/>
      <c r="K735" s="293">
        <f t="shared" si="48"/>
        <v>0</v>
      </c>
      <c r="L735" s="292"/>
      <c r="M735" s="293"/>
      <c r="N735" s="293"/>
    </row>
    <row r="736" spans="1:14" ht="56.25" outlineLevel="3">
      <c r="A736" s="387" t="s">
        <v>1601</v>
      </c>
      <c r="B736" s="387" t="s">
        <v>1602</v>
      </c>
      <c r="C736" s="408" t="s">
        <v>1603</v>
      </c>
      <c r="D736" s="389" t="s">
        <v>312</v>
      </c>
      <c r="E736" s="390">
        <v>2</v>
      </c>
      <c r="F736" s="413">
        <v>433740.59</v>
      </c>
      <c r="G736" s="391">
        <f t="shared" si="47"/>
        <v>867481.18</v>
      </c>
      <c r="H736" s="392"/>
      <c r="I736" s="390">
        <v>2</v>
      </c>
      <c r="J736" s="318"/>
      <c r="K736" s="293">
        <f t="shared" si="48"/>
        <v>0</v>
      </c>
      <c r="L736" s="292"/>
      <c r="M736" s="318"/>
      <c r="N736" s="293"/>
    </row>
    <row r="737" spans="1:14" ht="56.25" outlineLevel="3">
      <c r="A737" s="387" t="s">
        <v>1604</v>
      </c>
      <c r="B737" s="387" t="s">
        <v>1605</v>
      </c>
      <c r="C737" s="408" t="s">
        <v>1606</v>
      </c>
      <c r="D737" s="389" t="s">
        <v>312</v>
      </c>
      <c r="E737" s="390">
        <v>1</v>
      </c>
      <c r="F737" s="413">
        <v>886688.04</v>
      </c>
      <c r="G737" s="391">
        <f t="shared" si="47"/>
        <v>886688.04</v>
      </c>
      <c r="H737" s="392"/>
      <c r="I737" s="390">
        <v>1</v>
      </c>
      <c r="J737" s="318"/>
      <c r="K737" s="293">
        <f t="shared" si="48"/>
        <v>0</v>
      </c>
      <c r="L737" s="292"/>
      <c r="M737" s="318"/>
      <c r="N737" s="293"/>
    </row>
    <row r="738" spans="1:14" ht="56.25" outlineLevel="3">
      <c r="A738" s="387" t="s">
        <v>1607</v>
      </c>
      <c r="B738" s="387" t="s">
        <v>1608</v>
      </c>
      <c r="C738" s="408" t="s">
        <v>1609</v>
      </c>
      <c r="D738" s="389" t="s">
        <v>312</v>
      </c>
      <c r="E738" s="390">
        <v>1</v>
      </c>
      <c r="F738" s="413">
        <v>4548110.79</v>
      </c>
      <c r="G738" s="391">
        <f t="shared" si="47"/>
        <v>4548110.79</v>
      </c>
      <c r="H738" s="392"/>
      <c r="I738" s="390">
        <v>1</v>
      </c>
      <c r="J738" s="318"/>
      <c r="K738" s="293">
        <f t="shared" si="48"/>
        <v>0</v>
      </c>
      <c r="L738" s="292"/>
      <c r="M738" s="318"/>
      <c r="N738" s="293"/>
    </row>
    <row r="739" spans="1:14" ht="15" outlineLevel="2">
      <c r="A739" s="414"/>
      <c r="B739" s="414"/>
      <c r="C739" s="415" t="s">
        <v>1610</v>
      </c>
      <c r="D739" s="414"/>
      <c r="E739" s="414"/>
      <c r="F739" s="416"/>
      <c r="G739" s="416">
        <f>SUM(G724:G738)</f>
        <v>54150483.600400008</v>
      </c>
      <c r="H739" s="382"/>
      <c r="I739" s="414"/>
      <c r="J739" s="295"/>
      <c r="K739" s="295">
        <f>SUM(K724:K738)</f>
        <v>0</v>
      </c>
      <c r="L739" s="290"/>
      <c r="M739" s="295"/>
      <c r="N739" s="295"/>
    </row>
    <row r="740" spans="1:14" ht="15" outlineLevel="2">
      <c r="A740" s="358"/>
      <c r="B740" s="376"/>
      <c r="C740" s="377"/>
      <c r="D740" s="376"/>
      <c r="E740" s="376"/>
      <c r="F740" s="378"/>
      <c r="G740" s="378"/>
      <c r="H740" s="370"/>
      <c r="I740" s="376"/>
      <c r="J740" s="289"/>
      <c r="K740" s="289"/>
      <c r="L740" s="287"/>
      <c r="M740" s="289"/>
      <c r="N740" s="289"/>
    </row>
    <row r="741" spans="1:14" ht="15" outlineLevel="2">
      <c r="A741" s="414"/>
      <c r="B741" s="414" t="s">
        <v>1611</v>
      </c>
      <c r="C741" s="415" t="s">
        <v>1612</v>
      </c>
      <c r="D741" s="414"/>
      <c r="E741" s="414"/>
      <c r="F741" s="416"/>
      <c r="G741" s="416"/>
      <c r="H741" s="382"/>
      <c r="I741" s="414"/>
      <c r="J741" s="295"/>
      <c r="K741" s="295"/>
      <c r="L741" s="290"/>
      <c r="M741" s="295"/>
      <c r="N741" s="295"/>
    </row>
    <row r="742" spans="1:14" ht="98.25" outlineLevel="3">
      <c r="A742" s="387" t="s">
        <v>1613</v>
      </c>
      <c r="B742" s="387" t="s">
        <v>1614</v>
      </c>
      <c r="C742" s="408" t="s">
        <v>59</v>
      </c>
      <c r="D742" s="389" t="s">
        <v>60</v>
      </c>
      <c r="E742" s="390">
        <v>1</v>
      </c>
      <c r="F742" s="391">
        <v>774546.79</v>
      </c>
      <c r="G742" s="391">
        <f t="shared" ref="G742:G753" si="49">F742*E742</f>
        <v>774546.79</v>
      </c>
      <c r="H742" s="392"/>
      <c r="I742" s="390">
        <v>1</v>
      </c>
      <c r="J742" s="293"/>
      <c r="K742" s="293">
        <f t="shared" ref="K742:K753" si="50">J742*I742</f>
        <v>0</v>
      </c>
      <c r="L742" s="292"/>
      <c r="M742" s="293"/>
      <c r="N742" s="293"/>
    </row>
    <row r="743" spans="1:14" ht="56.25" outlineLevel="3">
      <c r="A743" s="387" t="s">
        <v>1615</v>
      </c>
      <c r="B743" s="387" t="s">
        <v>1616</v>
      </c>
      <c r="C743" s="408" t="s">
        <v>1571</v>
      </c>
      <c r="D743" s="389" t="s">
        <v>67</v>
      </c>
      <c r="E743" s="390">
        <v>140</v>
      </c>
      <c r="F743" s="391">
        <v>118171.63742422129</v>
      </c>
      <c r="G743" s="391">
        <f t="shared" si="49"/>
        <v>16544029.23939098</v>
      </c>
      <c r="H743" s="392"/>
      <c r="I743" s="390">
        <v>140</v>
      </c>
      <c r="J743" s="293"/>
      <c r="K743" s="293">
        <f t="shared" si="50"/>
        <v>0</v>
      </c>
      <c r="L743" s="292"/>
      <c r="M743" s="293"/>
      <c r="N743" s="293"/>
    </row>
    <row r="744" spans="1:14" ht="56.25" outlineLevel="3">
      <c r="A744" s="387" t="s">
        <v>1617</v>
      </c>
      <c r="B744" s="399" t="s">
        <v>1618</v>
      </c>
      <c r="C744" s="408" t="s">
        <v>1619</v>
      </c>
      <c r="D744" s="362" t="s">
        <v>176</v>
      </c>
      <c r="E744" s="390">
        <v>72.59</v>
      </c>
      <c r="F744" s="413">
        <v>69903.345600000001</v>
      </c>
      <c r="G744" s="391">
        <f t="shared" si="49"/>
        <v>5074283.8571040006</v>
      </c>
      <c r="H744" s="392"/>
      <c r="I744" s="390">
        <v>72.59</v>
      </c>
      <c r="J744" s="318"/>
      <c r="K744" s="293">
        <f t="shared" si="50"/>
        <v>0</v>
      </c>
      <c r="L744" s="292"/>
      <c r="M744" s="318"/>
      <c r="N744" s="293"/>
    </row>
    <row r="745" spans="1:14" ht="112.5" outlineLevel="3">
      <c r="A745" s="387" t="s">
        <v>1620</v>
      </c>
      <c r="B745" s="387" t="s">
        <v>1621</v>
      </c>
      <c r="C745" s="408" t="s">
        <v>1622</v>
      </c>
      <c r="D745" s="389" t="s">
        <v>312</v>
      </c>
      <c r="E745" s="390">
        <v>4</v>
      </c>
      <c r="F745" s="391">
        <v>317730.11</v>
      </c>
      <c r="G745" s="391">
        <f t="shared" si="49"/>
        <v>1270920.44</v>
      </c>
      <c r="H745" s="392"/>
      <c r="I745" s="390">
        <v>4</v>
      </c>
      <c r="J745" s="293"/>
      <c r="K745" s="293">
        <f t="shared" si="50"/>
        <v>0</v>
      </c>
      <c r="L745" s="292"/>
      <c r="M745" s="293"/>
      <c r="N745" s="293"/>
    </row>
    <row r="746" spans="1:14" ht="42" outlineLevel="3">
      <c r="A746" s="387" t="s">
        <v>1623</v>
      </c>
      <c r="B746" s="387" t="s">
        <v>1624</v>
      </c>
      <c r="C746" s="408" t="s">
        <v>1625</v>
      </c>
      <c r="D746" s="389" t="s">
        <v>312</v>
      </c>
      <c r="E746" s="390">
        <v>4</v>
      </c>
      <c r="F746" s="413">
        <v>2983571.88</v>
      </c>
      <c r="G746" s="391">
        <f t="shared" si="49"/>
        <v>11934287.52</v>
      </c>
      <c r="H746" s="392"/>
      <c r="I746" s="390">
        <v>4</v>
      </c>
      <c r="J746" s="318"/>
      <c r="K746" s="293">
        <f t="shared" si="50"/>
        <v>0</v>
      </c>
      <c r="L746" s="292"/>
      <c r="M746" s="318"/>
      <c r="N746" s="293"/>
    </row>
    <row r="747" spans="1:14" ht="154.5" outlineLevel="3">
      <c r="A747" s="387" t="s">
        <v>1626</v>
      </c>
      <c r="B747" s="387" t="s">
        <v>1627</v>
      </c>
      <c r="C747" s="408" t="s">
        <v>1628</v>
      </c>
      <c r="D747" s="389" t="s">
        <v>312</v>
      </c>
      <c r="E747" s="390">
        <v>2</v>
      </c>
      <c r="F747" s="413">
        <v>702284.17</v>
      </c>
      <c r="G747" s="391">
        <f t="shared" si="49"/>
        <v>1404568.34</v>
      </c>
      <c r="H747" s="392"/>
      <c r="I747" s="390">
        <v>2</v>
      </c>
      <c r="J747" s="318"/>
      <c r="K747" s="293">
        <f t="shared" si="50"/>
        <v>0</v>
      </c>
      <c r="L747" s="292"/>
      <c r="M747" s="318"/>
      <c r="N747" s="293"/>
    </row>
    <row r="748" spans="1:14" ht="56.25" outlineLevel="3">
      <c r="A748" s="387" t="s">
        <v>1629</v>
      </c>
      <c r="B748" s="387" t="s">
        <v>1630</v>
      </c>
      <c r="C748" s="408" t="s">
        <v>1631</v>
      </c>
      <c r="D748" s="389" t="s">
        <v>312</v>
      </c>
      <c r="E748" s="390">
        <v>2</v>
      </c>
      <c r="F748" s="391">
        <v>1769233.69</v>
      </c>
      <c r="G748" s="391">
        <f t="shared" si="49"/>
        <v>3538467.38</v>
      </c>
      <c r="H748" s="392"/>
      <c r="I748" s="390">
        <v>2</v>
      </c>
      <c r="J748" s="293"/>
      <c r="K748" s="293">
        <f t="shared" si="50"/>
        <v>0</v>
      </c>
      <c r="L748" s="292"/>
      <c r="M748" s="293"/>
      <c r="N748" s="293"/>
    </row>
    <row r="749" spans="1:14" ht="56.25" outlineLevel="3">
      <c r="A749" s="387" t="s">
        <v>1632</v>
      </c>
      <c r="B749" s="387" t="s">
        <v>1633</v>
      </c>
      <c r="C749" s="408" t="s">
        <v>1634</v>
      </c>
      <c r="D749" s="389" t="s">
        <v>74</v>
      </c>
      <c r="E749" s="390">
        <v>10.49</v>
      </c>
      <c r="F749" s="391">
        <v>75210.84</v>
      </c>
      <c r="G749" s="391">
        <f t="shared" si="49"/>
        <v>788961.71159999992</v>
      </c>
      <c r="H749" s="392"/>
      <c r="I749" s="390">
        <v>10.49</v>
      </c>
      <c r="J749" s="293"/>
      <c r="K749" s="293">
        <f t="shared" si="50"/>
        <v>0</v>
      </c>
      <c r="L749" s="292"/>
      <c r="M749" s="293"/>
      <c r="N749" s="293"/>
    </row>
    <row r="750" spans="1:14" ht="70.5" outlineLevel="3">
      <c r="A750" s="387" t="s">
        <v>1635</v>
      </c>
      <c r="B750" s="387" t="s">
        <v>1636</v>
      </c>
      <c r="C750" s="408" t="s">
        <v>1637</v>
      </c>
      <c r="D750" s="389" t="s">
        <v>74</v>
      </c>
      <c r="E750" s="390">
        <v>28.9</v>
      </c>
      <c r="F750" s="391">
        <v>24959.78</v>
      </c>
      <c r="G750" s="391">
        <f t="shared" si="49"/>
        <v>721337.64199999988</v>
      </c>
      <c r="H750" s="392"/>
      <c r="I750" s="390">
        <v>28.9</v>
      </c>
      <c r="J750" s="293"/>
      <c r="K750" s="293">
        <f t="shared" si="50"/>
        <v>0</v>
      </c>
      <c r="L750" s="292"/>
      <c r="M750" s="293"/>
      <c r="N750" s="293"/>
    </row>
    <row r="751" spans="1:14" ht="84.75" outlineLevel="3">
      <c r="A751" s="387" t="s">
        <v>1638</v>
      </c>
      <c r="B751" s="387" t="s">
        <v>1639</v>
      </c>
      <c r="C751" s="408" t="s">
        <v>1640</v>
      </c>
      <c r="D751" s="389" t="s">
        <v>67</v>
      </c>
      <c r="E751" s="390">
        <v>2.89</v>
      </c>
      <c r="F751" s="391">
        <v>1696778.18</v>
      </c>
      <c r="G751" s="391">
        <f t="shared" si="49"/>
        <v>4903688.9402000001</v>
      </c>
      <c r="H751" s="392"/>
      <c r="I751" s="390">
        <v>2.89</v>
      </c>
      <c r="J751" s="293"/>
      <c r="K751" s="293">
        <f t="shared" si="50"/>
        <v>0</v>
      </c>
      <c r="L751" s="292"/>
      <c r="M751" s="293"/>
      <c r="N751" s="293"/>
    </row>
    <row r="752" spans="1:14" ht="112.5" outlineLevel="3">
      <c r="A752" s="387" t="s">
        <v>1641</v>
      </c>
      <c r="B752" s="387" t="s">
        <v>1642</v>
      </c>
      <c r="C752" s="408" t="s">
        <v>137</v>
      </c>
      <c r="D752" s="389" t="s">
        <v>67</v>
      </c>
      <c r="E752" s="390">
        <v>73.86</v>
      </c>
      <c r="F752" s="391">
        <v>85308.45</v>
      </c>
      <c r="G752" s="391">
        <f t="shared" si="49"/>
        <v>6300882.1169999996</v>
      </c>
      <c r="H752" s="392"/>
      <c r="I752" s="390">
        <v>73.86</v>
      </c>
      <c r="J752" s="293"/>
      <c r="K752" s="293">
        <f t="shared" si="50"/>
        <v>0</v>
      </c>
      <c r="L752" s="292"/>
      <c r="M752" s="293"/>
      <c r="N752" s="293"/>
    </row>
    <row r="753" spans="1:14" ht="70.5" outlineLevel="3">
      <c r="A753" s="387" t="s">
        <v>1643</v>
      </c>
      <c r="B753" s="387" t="s">
        <v>1644</v>
      </c>
      <c r="C753" s="408" t="s">
        <v>1600</v>
      </c>
      <c r="D753" s="389" t="s">
        <v>67</v>
      </c>
      <c r="E753" s="390">
        <v>64.06</v>
      </c>
      <c r="F753" s="391">
        <v>28062.99</v>
      </c>
      <c r="G753" s="391">
        <f t="shared" si="49"/>
        <v>1797715.1394000002</v>
      </c>
      <c r="H753" s="392"/>
      <c r="I753" s="390">
        <v>64.06</v>
      </c>
      <c r="J753" s="293"/>
      <c r="K753" s="293">
        <f t="shared" si="50"/>
        <v>0</v>
      </c>
      <c r="L753" s="292"/>
      <c r="M753" s="293"/>
      <c r="N753" s="293"/>
    </row>
    <row r="754" spans="1:14" ht="15" outlineLevel="3">
      <c r="A754" s="358"/>
      <c r="B754" s="376"/>
      <c r="C754" s="377"/>
      <c r="D754" s="376"/>
      <c r="E754" s="376"/>
      <c r="F754" s="378"/>
      <c r="G754" s="378"/>
      <c r="H754" s="370"/>
      <c r="I754" s="376"/>
      <c r="J754" s="289"/>
      <c r="K754" s="289"/>
      <c r="L754" s="287"/>
      <c r="M754" s="289"/>
      <c r="N754" s="289"/>
    </row>
    <row r="755" spans="1:14" ht="15" outlineLevel="2">
      <c r="A755" s="414"/>
      <c r="B755" s="414"/>
      <c r="C755" s="415" t="s">
        <v>1645</v>
      </c>
      <c r="D755" s="414"/>
      <c r="E755" s="414"/>
      <c r="F755" s="416"/>
      <c r="G755" s="416">
        <f>SUM(G742:G753)</f>
        <v>55053689.116694979</v>
      </c>
      <c r="H755" s="382"/>
      <c r="I755" s="414"/>
      <c r="J755" s="295"/>
      <c r="K755" s="295">
        <f>SUM(K742:K753)</f>
        <v>0</v>
      </c>
      <c r="L755" s="290"/>
      <c r="M755" s="295"/>
      <c r="N755" s="295"/>
    </row>
    <row r="756" spans="1:14" ht="15" outlineLevel="2">
      <c r="A756" s="414"/>
      <c r="B756" s="414" t="s">
        <v>1646</v>
      </c>
      <c r="C756" s="415" t="s">
        <v>1647</v>
      </c>
      <c r="D756" s="414"/>
      <c r="E756" s="414"/>
      <c r="F756" s="416"/>
      <c r="G756" s="416"/>
      <c r="H756" s="382"/>
      <c r="I756" s="414"/>
      <c r="J756" s="295"/>
      <c r="K756" s="295"/>
      <c r="L756" s="290"/>
      <c r="M756" s="295"/>
      <c r="N756" s="295"/>
    </row>
    <row r="757" spans="1:14" ht="98.25" outlineLevel="3">
      <c r="A757" s="387" t="s">
        <v>1648</v>
      </c>
      <c r="B757" s="387" t="s">
        <v>1649</v>
      </c>
      <c r="C757" s="408" t="s">
        <v>1650</v>
      </c>
      <c r="D757" s="389" t="s">
        <v>60</v>
      </c>
      <c r="E757" s="390">
        <v>1</v>
      </c>
      <c r="F757" s="391">
        <v>774546.79</v>
      </c>
      <c r="G757" s="391">
        <f t="shared" ref="G757:G768" si="51">F757*E757</f>
        <v>774546.79</v>
      </c>
      <c r="H757" s="392"/>
      <c r="I757" s="390">
        <v>1</v>
      </c>
      <c r="J757" s="293"/>
      <c r="K757" s="293">
        <f t="shared" ref="K757:K768" si="52">J757*I757</f>
        <v>0</v>
      </c>
      <c r="L757" s="292"/>
      <c r="M757" s="293"/>
      <c r="N757" s="293"/>
    </row>
    <row r="758" spans="1:14" ht="56.25" outlineLevel="3">
      <c r="A758" s="387" t="s">
        <v>1651</v>
      </c>
      <c r="B758" s="399" t="s">
        <v>1652</v>
      </c>
      <c r="C758" s="408" t="s">
        <v>1447</v>
      </c>
      <c r="D758" s="389" t="s">
        <v>67</v>
      </c>
      <c r="E758" s="390">
        <v>203</v>
      </c>
      <c r="F758" s="391">
        <v>117991.1</v>
      </c>
      <c r="G758" s="453">
        <f t="shared" si="51"/>
        <v>23952193.300000001</v>
      </c>
      <c r="H758" s="454"/>
      <c r="I758" s="390">
        <v>203</v>
      </c>
      <c r="J758" s="293"/>
      <c r="K758" s="323">
        <f t="shared" si="52"/>
        <v>0</v>
      </c>
      <c r="L758" s="322"/>
      <c r="M758" s="293"/>
      <c r="N758" s="323"/>
    </row>
    <row r="759" spans="1:14" ht="56.25" outlineLevel="3">
      <c r="A759" s="387" t="s">
        <v>1653</v>
      </c>
      <c r="B759" s="387" t="s">
        <v>1654</v>
      </c>
      <c r="C759" s="408" t="s">
        <v>1655</v>
      </c>
      <c r="D759" s="389" t="s">
        <v>176</v>
      </c>
      <c r="E759" s="390">
        <v>88.76</v>
      </c>
      <c r="F759" s="413">
        <v>122757.12</v>
      </c>
      <c r="G759" s="391">
        <f t="shared" si="51"/>
        <v>10895921.9712</v>
      </c>
      <c r="H759" s="392"/>
      <c r="I759" s="390">
        <v>88.76</v>
      </c>
      <c r="J759" s="318"/>
      <c r="K759" s="293">
        <f t="shared" si="52"/>
        <v>0</v>
      </c>
      <c r="L759" s="292"/>
      <c r="M759" s="318"/>
      <c r="N759" s="293"/>
    </row>
    <row r="760" spans="1:14" ht="56.25" outlineLevel="3">
      <c r="A760" s="387" t="s">
        <v>1656</v>
      </c>
      <c r="B760" s="399" t="s">
        <v>1657</v>
      </c>
      <c r="C760" s="408" t="s">
        <v>1658</v>
      </c>
      <c r="D760" s="389" t="s">
        <v>176</v>
      </c>
      <c r="E760" s="390">
        <v>31</v>
      </c>
      <c r="F760" s="413">
        <v>102532.2029</v>
      </c>
      <c r="G760" s="391">
        <f t="shared" si="51"/>
        <v>3178498.2899000002</v>
      </c>
      <c r="H760" s="392"/>
      <c r="I760" s="390">
        <v>31</v>
      </c>
      <c r="J760" s="318"/>
      <c r="K760" s="293">
        <f t="shared" si="52"/>
        <v>0</v>
      </c>
      <c r="L760" s="292"/>
      <c r="M760" s="318"/>
      <c r="N760" s="293"/>
    </row>
    <row r="761" spans="1:14" ht="112.5" outlineLevel="3">
      <c r="A761" s="387" t="s">
        <v>1659</v>
      </c>
      <c r="B761" s="399" t="s">
        <v>1660</v>
      </c>
      <c r="C761" s="408" t="s">
        <v>1622</v>
      </c>
      <c r="D761" s="389" t="s">
        <v>312</v>
      </c>
      <c r="E761" s="390">
        <v>3</v>
      </c>
      <c r="F761" s="413">
        <v>317730.11</v>
      </c>
      <c r="G761" s="391">
        <f t="shared" si="51"/>
        <v>953190.33</v>
      </c>
      <c r="H761" s="392"/>
      <c r="I761" s="390">
        <v>3</v>
      </c>
      <c r="J761" s="318"/>
      <c r="K761" s="293">
        <f t="shared" si="52"/>
        <v>0</v>
      </c>
      <c r="L761" s="292"/>
      <c r="M761" s="318"/>
      <c r="N761" s="293"/>
    </row>
    <row r="762" spans="1:14" ht="42" outlineLevel="3">
      <c r="A762" s="387" t="s">
        <v>1661</v>
      </c>
      <c r="B762" s="387" t="s">
        <v>1662</v>
      </c>
      <c r="C762" s="408" t="s">
        <v>1625</v>
      </c>
      <c r="D762" s="389" t="s">
        <v>312</v>
      </c>
      <c r="E762" s="390">
        <v>3</v>
      </c>
      <c r="F762" s="413">
        <v>3077091.93</v>
      </c>
      <c r="G762" s="391">
        <f t="shared" si="51"/>
        <v>9231275.790000001</v>
      </c>
      <c r="H762" s="392"/>
      <c r="I762" s="390">
        <v>3</v>
      </c>
      <c r="J762" s="318"/>
      <c r="K762" s="293">
        <f t="shared" si="52"/>
        <v>0</v>
      </c>
      <c r="L762" s="292"/>
      <c r="M762" s="318"/>
      <c r="N762" s="293"/>
    </row>
    <row r="763" spans="1:14" ht="141" outlineLevel="3">
      <c r="A763" s="387" t="s">
        <v>1663</v>
      </c>
      <c r="B763" s="387" t="s">
        <v>1664</v>
      </c>
      <c r="C763" s="388" t="s">
        <v>1665</v>
      </c>
      <c r="D763" s="389" t="s">
        <v>312</v>
      </c>
      <c r="E763" s="390">
        <v>2</v>
      </c>
      <c r="F763" s="413">
        <v>528905.11</v>
      </c>
      <c r="G763" s="391">
        <f t="shared" si="51"/>
        <v>1057810.22</v>
      </c>
      <c r="H763" s="392"/>
      <c r="I763" s="390">
        <v>2</v>
      </c>
      <c r="J763" s="318"/>
      <c r="K763" s="293">
        <f t="shared" si="52"/>
        <v>0</v>
      </c>
      <c r="L763" s="292"/>
      <c r="M763" s="318"/>
      <c r="N763" s="293"/>
    </row>
    <row r="764" spans="1:14" ht="56.25" outlineLevel="3">
      <c r="A764" s="387" t="s">
        <v>1666</v>
      </c>
      <c r="B764" s="387" t="s">
        <v>1667</v>
      </c>
      <c r="C764" s="408" t="s">
        <v>1668</v>
      </c>
      <c r="D764" s="389" t="s">
        <v>312</v>
      </c>
      <c r="E764" s="390">
        <v>2</v>
      </c>
      <c r="F764" s="413">
        <v>1628980.95</v>
      </c>
      <c r="G764" s="391">
        <f t="shared" si="51"/>
        <v>3257961.9</v>
      </c>
      <c r="H764" s="392"/>
      <c r="I764" s="390">
        <v>2</v>
      </c>
      <c r="J764" s="318"/>
      <c r="K764" s="293">
        <f t="shared" si="52"/>
        <v>0</v>
      </c>
      <c r="L764" s="292"/>
      <c r="M764" s="318"/>
      <c r="N764" s="293"/>
    </row>
    <row r="765" spans="1:14" ht="70.5" outlineLevel="3">
      <c r="A765" s="387" t="s">
        <v>1669</v>
      </c>
      <c r="B765" s="387" t="s">
        <v>1670</v>
      </c>
      <c r="C765" s="408" t="s">
        <v>1637</v>
      </c>
      <c r="D765" s="389" t="s">
        <v>74</v>
      </c>
      <c r="E765" s="390">
        <v>41.48</v>
      </c>
      <c r="F765" s="391">
        <v>24959.78</v>
      </c>
      <c r="G765" s="391">
        <f t="shared" si="51"/>
        <v>1035331.6743999999</v>
      </c>
      <c r="H765" s="392"/>
      <c r="I765" s="390">
        <v>41.48</v>
      </c>
      <c r="J765" s="293"/>
      <c r="K765" s="293">
        <f t="shared" si="52"/>
        <v>0</v>
      </c>
      <c r="L765" s="292"/>
      <c r="M765" s="293"/>
      <c r="N765" s="293"/>
    </row>
    <row r="766" spans="1:14" ht="84.75" outlineLevel="3">
      <c r="A766" s="387" t="s">
        <v>1671</v>
      </c>
      <c r="B766" s="387" t="s">
        <v>1672</v>
      </c>
      <c r="C766" s="408" t="s">
        <v>1640</v>
      </c>
      <c r="D766" s="389" t="s">
        <v>67</v>
      </c>
      <c r="E766" s="390">
        <v>4.1479999999999997</v>
      </c>
      <c r="F766" s="391">
        <v>1696778.18</v>
      </c>
      <c r="G766" s="391">
        <f t="shared" si="51"/>
        <v>7038235.890639999</v>
      </c>
      <c r="H766" s="392"/>
      <c r="I766" s="390">
        <v>4.1479999999999997</v>
      </c>
      <c r="J766" s="293"/>
      <c r="K766" s="293">
        <f t="shared" si="52"/>
        <v>0</v>
      </c>
      <c r="L766" s="292"/>
      <c r="M766" s="293"/>
      <c r="N766" s="293"/>
    </row>
    <row r="767" spans="1:14" ht="112.5" outlineLevel="3">
      <c r="A767" s="387" t="s">
        <v>1673</v>
      </c>
      <c r="B767" s="387" t="s">
        <v>1674</v>
      </c>
      <c r="C767" s="408" t="s">
        <v>137</v>
      </c>
      <c r="D767" s="389" t="s">
        <v>67</v>
      </c>
      <c r="E767" s="390">
        <v>106.33</v>
      </c>
      <c r="F767" s="391">
        <v>85308.45</v>
      </c>
      <c r="G767" s="391">
        <f t="shared" si="51"/>
        <v>9070847.488499999</v>
      </c>
      <c r="H767" s="392"/>
      <c r="I767" s="390">
        <v>106.33</v>
      </c>
      <c r="J767" s="293"/>
      <c r="K767" s="293">
        <f t="shared" si="52"/>
        <v>0</v>
      </c>
      <c r="L767" s="292"/>
      <c r="M767" s="293"/>
      <c r="N767" s="293"/>
    </row>
    <row r="768" spans="1:14" ht="70.5" outlineLevel="3">
      <c r="A768" s="387" t="s">
        <v>1675</v>
      </c>
      <c r="B768" s="387" t="s">
        <v>1676</v>
      </c>
      <c r="C768" s="408" t="s">
        <v>1600</v>
      </c>
      <c r="D768" s="389" t="s">
        <v>67</v>
      </c>
      <c r="E768" s="390">
        <v>90.16</v>
      </c>
      <c r="F768" s="391">
        <v>28062.99</v>
      </c>
      <c r="G768" s="391">
        <f t="shared" si="51"/>
        <v>2530159.1784000001</v>
      </c>
      <c r="H768" s="392"/>
      <c r="I768" s="390">
        <v>90.16</v>
      </c>
      <c r="J768" s="293"/>
      <c r="K768" s="293">
        <f t="shared" si="52"/>
        <v>0</v>
      </c>
      <c r="L768" s="292"/>
      <c r="M768" s="293"/>
      <c r="N768" s="293"/>
    </row>
    <row r="769" spans="1:14" ht="15" outlineLevel="3">
      <c r="A769" s="358"/>
      <c r="B769" s="376"/>
      <c r="C769" s="377"/>
      <c r="D769" s="376"/>
      <c r="E769" s="376"/>
      <c r="F769" s="378"/>
      <c r="G769" s="378"/>
      <c r="H769" s="370"/>
      <c r="I769" s="376"/>
      <c r="J769" s="289"/>
      <c r="K769" s="289"/>
      <c r="L769" s="287"/>
      <c r="M769" s="289"/>
      <c r="N769" s="289"/>
    </row>
    <row r="770" spans="1:14" ht="15" outlineLevel="2">
      <c r="A770" s="414"/>
      <c r="B770" s="414"/>
      <c r="C770" s="415" t="s">
        <v>1677</v>
      </c>
      <c r="D770" s="414"/>
      <c r="E770" s="414"/>
      <c r="F770" s="416"/>
      <c r="G770" s="416">
        <f>SUM(G757:G768)</f>
        <v>72975972.823039994</v>
      </c>
      <c r="H770" s="382"/>
      <c r="I770" s="414"/>
      <c r="J770" s="295"/>
      <c r="K770" s="295">
        <f>SUM(K757:K768)</f>
        <v>0</v>
      </c>
      <c r="L770" s="290"/>
      <c r="M770" s="295"/>
      <c r="N770" s="295"/>
    </row>
    <row r="771" spans="1:14" ht="15" outlineLevel="2">
      <c r="A771" s="358"/>
      <c r="B771" s="376"/>
      <c r="C771" s="377"/>
      <c r="D771" s="376"/>
      <c r="E771" s="376"/>
      <c r="F771" s="378"/>
      <c r="G771" s="378"/>
      <c r="H771" s="370"/>
      <c r="I771" s="376"/>
      <c r="J771" s="289"/>
      <c r="K771" s="289"/>
      <c r="L771" s="287"/>
      <c r="M771" s="289"/>
      <c r="N771" s="289"/>
    </row>
    <row r="772" spans="1:14" ht="15" outlineLevel="1">
      <c r="A772" s="383"/>
      <c r="B772" s="383"/>
      <c r="C772" s="385" t="s">
        <v>1678</v>
      </c>
      <c r="D772" s="383"/>
      <c r="E772" s="383"/>
      <c r="F772" s="386"/>
      <c r="G772" s="386">
        <f>SUM(G770+G755+G739)</f>
        <v>182180145.54013497</v>
      </c>
      <c r="H772" s="382"/>
      <c r="I772" s="383"/>
      <c r="J772" s="294"/>
      <c r="K772" s="294">
        <f>SUM(K770+K755+K739)</f>
        <v>0</v>
      </c>
      <c r="L772" s="290"/>
      <c r="M772" s="294"/>
      <c r="N772" s="294"/>
    </row>
    <row r="773" spans="1:14" ht="15" outlineLevel="1">
      <c r="A773" s="358"/>
      <c r="B773" s="376"/>
      <c r="C773" s="377"/>
      <c r="D773" s="376"/>
      <c r="E773" s="376"/>
      <c r="F773" s="378"/>
      <c r="G773" s="378"/>
      <c r="H773" s="370"/>
      <c r="I773" s="376"/>
      <c r="J773" s="289"/>
      <c r="K773" s="289"/>
      <c r="L773" s="287"/>
      <c r="M773" s="289"/>
      <c r="N773" s="289"/>
    </row>
    <row r="774" spans="1:14" ht="15">
      <c r="A774" s="379"/>
      <c r="B774" s="379"/>
      <c r="C774" s="380" t="s">
        <v>1679</v>
      </c>
      <c r="D774" s="379"/>
      <c r="E774" s="379"/>
      <c r="F774" s="381"/>
      <c r="G774" s="381">
        <f>SUM(G772+G719+G639)</f>
        <v>1094978722.59689</v>
      </c>
      <c r="H774" s="382"/>
      <c r="I774" s="379"/>
      <c r="J774" s="291"/>
      <c r="K774" s="291">
        <f>SUM(K772+K719+K639)</f>
        <v>0</v>
      </c>
      <c r="L774" s="290"/>
      <c r="M774" s="291"/>
      <c r="N774" s="291"/>
    </row>
    <row r="775" spans="1:14" ht="15">
      <c r="A775" s="358"/>
      <c r="B775" s="376"/>
      <c r="C775" s="377"/>
      <c r="D775" s="376"/>
      <c r="E775" s="376"/>
      <c r="F775" s="378"/>
      <c r="G775" s="378"/>
      <c r="H775" s="370"/>
      <c r="I775" s="376"/>
      <c r="J775" s="289"/>
      <c r="K775" s="289"/>
      <c r="L775" s="287"/>
      <c r="M775" s="289"/>
      <c r="N775" s="289"/>
    </row>
    <row r="776" spans="1:14" ht="28.5">
      <c r="A776" s="379"/>
      <c r="B776" s="379" t="s">
        <v>1680</v>
      </c>
      <c r="C776" s="380" t="s">
        <v>1681</v>
      </c>
      <c r="D776" s="379"/>
      <c r="E776" s="379"/>
      <c r="F776" s="381"/>
      <c r="G776" s="381"/>
      <c r="H776" s="382"/>
      <c r="I776" s="379"/>
      <c r="J776" s="291"/>
      <c r="K776" s="291"/>
      <c r="L776" s="290"/>
      <c r="M776" s="291"/>
      <c r="N776" s="291"/>
    </row>
    <row r="777" spans="1:14" ht="15" outlineLevel="1">
      <c r="A777" s="358"/>
      <c r="B777" s="376"/>
      <c r="C777" s="377"/>
      <c r="D777" s="376"/>
      <c r="E777" s="376"/>
      <c r="F777" s="378"/>
      <c r="G777" s="378"/>
      <c r="H777" s="370"/>
      <c r="I777" s="376"/>
      <c r="J777" s="289"/>
      <c r="K777" s="289"/>
      <c r="L777" s="287"/>
      <c r="M777" s="289"/>
      <c r="N777" s="289"/>
    </row>
    <row r="778" spans="1:14" ht="15" outlineLevel="1">
      <c r="A778" s="383"/>
      <c r="B778" s="383" t="s">
        <v>1682</v>
      </c>
      <c r="C778" s="385" t="s">
        <v>1683</v>
      </c>
      <c r="D778" s="383"/>
      <c r="E778" s="383"/>
      <c r="F778" s="386"/>
      <c r="G778" s="386"/>
      <c r="H778" s="382"/>
      <c r="I778" s="383"/>
      <c r="J778" s="294"/>
      <c r="K778" s="294"/>
      <c r="L778" s="290"/>
      <c r="M778" s="294"/>
      <c r="N778" s="294"/>
    </row>
    <row r="779" spans="1:14" ht="15" outlineLevel="2">
      <c r="A779" s="358"/>
      <c r="B779" s="376"/>
      <c r="C779" s="377"/>
      <c r="D779" s="376"/>
      <c r="E779" s="376"/>
      <c r="F779" s="378"/>
      <c r="G779" s="378"/>
      <c r="H779" s="370"/>
      <c r="I779" s="376"/>
      <c r="J779" s="289"/>
      <c r="K779" s="289"/>
      <c r="L779" s="287"/>
      <c r="M779" s="289"/>
      <c r="N779" s="289"/>
    </row>
    <row r="780" spans="1:14" ht="15" outlineLevel="2">
      <c r="A780" s="414"/>
      <c r="B780" s="414" t="s">
        <v>1684</v>
      </c>
      <c r="C780" s="415" t="s">
        <v>1685</v>
      </c>
      <c r="D780" s="414"/>
      <c r="E780" s="414"/>
      <c r="F780" s="416"/>
      <c r="G780" s="416"/>
      <c r="H780" s="382"/>
      <c r="I780" s="414"/>
      <c r="J780" s="295"/>
      <c r="K780" s="295"/>
      <c r="L780" s="290"/>
      <c r="M780" s="295"/>
      <c r="N780" s="295"/>
    </row>
    <row r="781" spans="1:14" ht="141" outlineLevel="3">
      <c r="A781" s="387" t="s">
        <v>1686</v>
      </c>
      <c r="B781" s="387" t="s">
        <v>1687</v>
      </c>
      <c r="C781" s="410" t="s">
        <v>1688</v>
      </c>
      <c r="D781" s="389" t="s">
        <v>74</v>
      </c>
      <c r="E781" s="390">
        <v>683.92000000000007</v>
      </c>
      <c r="F781" s="391">
        <v>234699.21</v>
      </c>
      <c r="G781" s="391">
        <f t="shared" ref="G781:G788" si="53">F781*E781</f>
        <v>160515483.70320001</v>
      </c>
      <c r="H781" s="392"/>
      <c r="I781" s="390">
        <v>683.92000000000007</v>
      </c>
      <c r="J781" s="293"/>
      <c r="K781" s="293">
        <f t="shared" ref="K781:K788" si="54">J781*I781</f>
        <v>0</v>
      </c>
      <c r="L781" s="292"/>
      <c r="M781" s="293"/>
      <c r="N781" s="293"/>
    </row>
    <row r="782" spans="1:14" ht="141" outlineLevel="3">
      <c r="A782" s="387" t="s">
        <v>1689</v>
      </c>
      <c r="B782" s="387" t="s">
        <v>1690</v>
      </c>
      <c r="C782" s="410" t="s">
        <v>1691</v>
      </c>
      <c r="D782" s="389" t="s">
        <v>74</v>
      </c>
      <c r="E782" s="390">
        <v>2536.0399999999995</v>
      </c>
      <c r="F782" s="391">
        <v>238578.09</v>
      </c>
      <c r="G782" s="391">
        <f t="shared" si="53"/>
        <v>605043579.3635999</v>
      </c>
      <c r="H782" s="392"/>
      <c r="I782" s="390">
        <v>2536.0399999999995</v>
      </c>
      <c r="J782" s="293"/>
      <c r="K782" s="293">
        <f t="shared" si="54"/>
        <v>0</v>
      </c>
      <c r="L782" s="292"/>
      <c r="M782" s="293"/>
      <c r="N782" s="293"/>
    </row>
    <row r="783" spans="1:14" ht="84.75" outlineLevel="3">
      <c r="A783" s="387" t="s">
        <v>1692</v>
      </c>
      <c r="B783" s="387" t="s">
        <v>1693</v>
      </c>
      <c r="C783" s="410" t="s">
        <v>1694</v>
      </c>
      <c r="D783" s="389" t="s">
        <v>74</v>
      </c>
      <c r="E783" s="390">
        <v>1223.2900000000002</v>
      </c>
      <c r="F783" s="391">
        <v>247221.44</v>
      </c>
      <c r="G783" s="391">
        <f t="shared" si="53"/>
        <v>302423515.33760005</v>
      </c>
      <c r="H783" s="392"/>
      <c r="I783" s="390">
        <v>1223.2900000000002</v>
      </c>
      <c r="J783" s="293"/>
      <c r="K783" s="293">
        <f t="shared" si="54"/>
        <v>0</v>
      </c>
      <c r="L783" s="292"/>
      <c r="M783" s="293"/>
      <c r="N783" s="293"/>
    </row>
    <row r="784" spans="1:14" ht="84.75" outlineLevel="3">
      <c r="A784" s="387" t="s">
        <v>1695</v>
      </c>
      <c r="B784" s="387" t="s">
        <v>1696</v>
      </c>
      <c r="C784" s="410" t="s">
        <v>1697</v>
      </c>
      <c r="D784" s="389" t="s">
        <v>74</v>
      </c>
      <c r="E784" s="390">
        <v>57.149999999999977</v>
      </c>
      <c r="F784" s="391">
        <v>261079.16</v>
      </c>
      <c r="G784" s="391">
        <f t="shared" si="53"/>
        <v>14920673.993999993</v>
      </c>
      <c r="H784" s="392"/>
      <c r="I784" s="390">
        <v>57.149999999999977</v>
      </c>
      <c r="J784" s="293"/>
      <c r="K784" s="293">
        <f t="shared" si="54"/>
        <v>0</v>
      </c>
      <c r="L784" s="292"/>
      <c r="M784" s="293"/>
      <c r="N784" s="293"/>
    </row>
    <row r="785" spans="1:14" ht="112.5" outlineLevel="3">
      <c r="A785" s="387" t="s">
        <v>1698</v>
      </c>
      <c r="B785" s="387" t="s">
        <v>1699</v>
      </c>
      <c r="C785" s="410" t="s">
        <v>1700</v>
      </c>
      <c r="D785" s="389" t="s">
        <v>74</v>
      </c>
      <c r="E785" s="390">
        <v>2621.72</v>
      </c>
      <c r="F785" s="391">
        <v>198365.6</v>
      </c>
      <c r="G785" s="391">
        <f t="shared" si="53"/>
        <v>520059060.83199996</v>
      </c>
      <c r="H785" s="392"/>
      <c r="I785" s="390">
        <v>2621.72</v>
      </c>
      <c r="J785" s="293"/>
      <c r="K785" s="293">
        <f t="shared" si="54"/>
        <v>0</v>
      </c>
      <c r="L785" s="292"/>
      <c r="M785" s="293"/>
      <c r="N785" s="293"/>
    </row>
    <row r="786" spans="1:14" ht="141" outlineLevel="3">
      <c r="A786" s="387" t="s">
        <v>1701</v>
      </c>
      <c r="B786" s="387" t="s">
        <v>1702</v>
      </c>
      <c r="C786" s="410" t="s">
        <v>1703</v>
      </c>
      <c r="D786" s="389" t="s">
        <v>74</v>
      </c>
      <c r="E786" s="390">
        <v>29.23</v>
      </c>
      <c r="F786" s="391">
        <v>327574.09999999998</v>
      </c>
      <c r="G786" s="391">
        <f t="shared" si="53"/>
        <v>9574990.943</v>
      </c>
      <c r="H786" s="392"/>
      <c r="I786" s="390">
        <v>29.23</v>
      </c>
      <c r="J786" s="293"/>
      <c r="K786" s="293">
        <f t="shared" si="54"/>
        <v>0</v>
      </c>
      <c r="L786" s="292"/>
      <c r="M786" s="293"/>
      <c r="N786" s="293"/>
    </row>
    <row r="787" spans="1:14" ht="183" outlineLevel="3">
      <c r="A787" s="387" t="s">
        <v>1704</v>
      </c>
      <c r="B787" s="387" t="s">
        <v>1705</v>
      </c>
      <c r="C787" s="410" t="s">
        <v>1706</v>
      </c>
      <c r="D787" s="389" t="s">
        <v>74</v>
      </c>
      <c r="E787" s="390">
        <v>396.95</v>
      </c>
      <c r="F787" s="391">
        <v>327931</v>
      </c>
      <c r="G787" s="391">
        <f t="shared" si="53"/>
        <v>130172210.45</v>
      </c>
      <c r="H787" s="392"/>
      <c r="I787" s="390">
        <v>396.95</v>
      </c>
      <c r="J787" s="293"/>
      <c r="K787" s="293">
        <f t="shared" si="54"/>
        <v>0</v>
      </c>
      <c r="L787" s="292"/>
      <c r="M787" s="293"/>
      <c r="N787" s="293"/>
    </row>
    <row r="788" spans="1:14" ht="141" outlineLevel="3">
      <c r="A788" s="387"/>
      <c r="B788" s="393" t="s">
        <v>1707</v>
      </c>
      <c r="C788" s="401" t="s">
        <v>1708</v>
      </c>
      <c r="D788" s="395" t="s">
        <v>74</v>
      </c>
      <c r="E788" s="390">
        <v>159.80000000000001</v>
      </c>
      <c r="F788" s="397">
        <v>261079.16</v>
      </c>
      <c r="G788" s="397">
        <f t="shared" si="53"/>
        <v>41720449.768000007</v>
      </c>
      <c r="H788" s="392"/>
      <c r="I788" s="390">
        <v>159.80000000000001</v>
      </c>
      <c r="J788" s="321"/>
      <c r="K788" s="321">
        <f t="shared" si="54"/>
        <v>0</v>
      </c>
      <c r="L788" s="292"/>
      <c r="M788" s="321"/>
      <c r="N788" s="321"/>
    </row>
    <row r="789" spans="1:14" ht="15" outlineLevel="3">
      <c r="A789" s="358"/>
      <c r="B789" s="376"/>
      <c r="C789" s="377"/>
      <c r="D789" s="376"/>
      <c r="E789" s="376"/>
      <c r="F789" s="378"/>
      <c r="G789" s="378"/>
      <c r="H789" s="370"/>
      <c r="I789" s="376"/>
      <c r="J789" s="289"/>
      <c r="K789" s="289"/>
      <c r="L789" s="287"/>
      <c r="M789" s="289"/>
      <c r="N789" s="289"/>
    </row>
    <row r="790" spans="1:14" ht="15" outlineLevel="2">
      <c r="A790" s="414"/>
      <c r="B790" s="414"/>
      <c r="C790" s="415" t="s">
        <v>1709</v>
      </c>
      <c r="D790" s="414"/>
      <c r="E790" s="414"/>
      <c r="F790" s="416"/>
      <c r="G790" s="416">
        <f>SUM(G781:G788)</f>
        <v>1784429964.3913999</v>
      </c>
      <c r="H790" s="382"/>
      <c r="I790" s="414"/>
      <c r="J790" s="295"/>
      <c r="K790" s="295">
        <f>SUM(K781:K788)</f>
        <v>0</v>
      </c>
      <c r="L790" s="290"/>
      <c r="M790" s="295"/>
      <c r="N790" s="295"/>
    </row>
    <row r="791" spans="1:14" ht="15" outlineLevel="2">
      <c r="A791" s="358"/>
      <c r="B791" s="376"/>
      <c r="C791" s="377"/>
      <c r="D791" s="376"/>
      <c r="E791" s="376"/>
      <c r="F791" s="378"/>
      <c r="G791" s="378"/>
      <c r="H791" s="370"/>
      <c r="I791" s="376"/>
      <c r="J791" s="289"/>
      <c r="K791" s="289"/>
      <c r="L791" s="287"/>
      <c r="M791" s="289"/>
      <c r="N791" s="289"/>
    </row>
    <row r="792" spans="1:14" ht="15" outlineLevel="2">
      <c r="A792" s="414"/>
      <c r="B792" s="414" t="s">
        <v>1710</v>
      </c>
      <c r="C792" s="415" t="s">
        <v>1711</v>
      </c>
      <c r="D792" s="414"/>
      <c r="E792" s="414"/>
      <c r="F792" s="416"/>
      <c r="G792" s="416"/>
      <c r="H792" s="382"/>
      <c r="I792" s="414"/>
      <c r="J792" s="295"/>
      <c r="K792" s="295"/>
      <c r="L792" s="290"/>
      <c r="M792" s="295"/>
      <c r="N792" s="295"/>
    </row>
    <row r="793" spans="1:14" ht="126.75" outlineLevel="3">
      <c r="A793" s="399" t="s">
        <v>1712</v>
      </c>
      <c r="B793" s="399" t="s">
        <v>1713</v>
      </c>
      <c r="C793" s="408" t="s">
        <v>1714</v>
      </c>
      <c r="D793" s="389" t="s">
        <v>74</v>
      </c>
      <c r="E793" s="390">
        <v>0</v>
      </c>
      <c r="F793" s="391">
        <v>176005.68</v>
      </c>
      <c r="G793" s="391">
        <f t="shared" ref="G793:G801" si="55">F793*E793</f>
        <v>0</v>
      </c>
      <c r="H793" s="392"/>
      <c r="I793" s="390">
        <v>0</v>
      </c>
      <c r="J793" s="293"/>
      <c r="K793" s="293">
        <f t="shared" ref="K793:K801" si="56">J793*I793</f>
        <v>0</v>
      </c>
      <c r="L793" s="292"/>
      <c r="M793" s="293"/>
      <c r="N793" s="293"/>
    </row>
    <row r="794" spans="1:14" ht="126.75" outlineLevel="3">
      <c r="A794" s="399" t="s">
        <v>1715</v>
      </c>
      <c r="B794" s="399" t="s">
        <v>1716</v>
      </c>
      <c r="C794" s="408" t="s">
        <v>1717</v>
      </c>
      <c r="D794" s="389" t="s">
        <v>74</v>
      </c>
      <c r="E794" s="390">
        <v>0</v>
      </c>
      <c r="F794" s="391">
        <v>91450.08</v>
      </c>
      <c r="G794" s="391">
        <f t="shared" si="55"/>
        <v>0</v>
      </c>
      <c r="H794" s="392"/>
      <c r="I794" s="390">
        <v>0</v>
      </c>
      <c r="J794" s="293"/>
      <c r="K794" s="293">
        <f t="shared" si="56"/>
        <v>0</v>
      </c>
      <c r="L794" s="292"/>
      <c r="M794" s="293"/>
      <c r="N794" s="293"/>
    </row>
    <row r="795" spans="1:14" ht="141" outlineLevel="3">
      <c r="A795" s="399" t="s">
        <v>1718</v>
      </c>
      <c r="B795" s="399" t="s">
        <v>1719</v>
      </c>
      <c r="C795" s="408" t="s">
        <v>1720</v>
      </c>
      <c r="D795" s="389" t="s">
        <v>74</v>
      </c>
      <c r="E795" s="390">
        <v>0</v>
      </c>
      <c r="F795" s="391">
        <v>476039</v>
      </c>
      <c r="G795" s="391">
        <f t="shared" si="55"/>
        <v>0</v>
      </c>
      <c r="H795" s="392"/>
      <c r="I795" s="390">
        <v>0</v>
      </c>
      <c r="J795" s="293"/>
      <c r="K795" s="293">
        <f t="shared" si="56"/>
        <v>0</v>
      </c>
      <c r="L795" s="292"/>
      <c r="M795" s="293"/>
      <c r="N795" s="293"/>
    </row>
    <row r="796" spans="1:14" ht="84.75" outlineLevel="3">
      <c r="A796" s="399" t="s">
        <v>1721</v>
      </c>
      <c r="B796" s="399" t="s">
        <v>1722</v>
      </c>
      <c r="C796" s="408" t="s">
        <v>1723</v>
      </c>
      <c r="D796" s="389" t="s">
        <v>74</v>
      </c>
      <c r="E796" s="390">
        <v>0</v>
      </c>
      <c r="F796" s="391">
        <v>485502.15</v>
      </c>
      <c r="G796" s="391">
        <f t="shared" si="55"/>
        <v>0</v>
      </c>
      <c r="H796" s="392"/>
      <c r="I796" s="390">
        <v>0</v>
      </c>
      <c r="J796" s="293"/>
      <c r="K796" s="293">
        <f t="shared" si="56"/>
        <v>0</v>
      </c>
      <c r="L796" s="292"/>
      <c r="M796" s="293"/>
      <c r="N796" s="293"/>
    </row>
    <row r="797" spans="1:14" ht="126.75" outlineLevel="3">
      <c r="A797" s="399" t="s">
        <v>1724</v>
      </c>
      <c r="B797" s="399" t="s">
        <v>1725</v>
      </c>
      <c r="C797" s="408" t="s">
        <v>1726</v>
      </c>
      <c r="D797" s="389" t="s">
        <v>74</v>
      </c>
      <c r="E797" s="390">
        <v>0</v>
      </c>
      <c r="F797" s="391">
        <v>413173.88</v>
      </c>
      <c r="G797" s="391">
        <f t="shared" si="55"/>
        <v>0</v>
      </c>
      <c r="H797" s="392"/>
      <c r="I797" s="390">
        <v>0</v>
      </c>
      <c r="J797" s="293"/>
      <c r="K797" s="293">
        <f t="shared" si="56"/>
        <v>0</v>
      </c>
      <c r="L797" s="292"/>
      <c r="M797" s="293"/>
      <c r="N797" s="293"/>
    </row>
    <row r="798" spans="1:14" ht="70.5" outlineLevel="3">
      <c r="A798" s="399" t="s">
        <v>1727</v>
      </c>
      <c r="B798" s="399" t="s">
        <v>1728</v>
      </c>
      <c r="C798" s="408" t="s">
        <v>1729</v>
      </c>
      <c r="D798" s="389" t="s">
        <v>74</v>
      </c>
      <c r="E798" s="390">
        <v>0</v>
      </c>
      <c r="F798" s="391">
        <v>440325.68</v>
      </c>
      <c r="G798" s="391">
        <f t="shared" si="55"/>
        <v>0</v>
      </c>
      <c r="H798" s="392"/>
      <c r="I798" s="390">
        <v>0</v>
      </c>
      <c r="J798" s="293"/>
      <c r="K798" s="293">
        <f t="shared" si="56"/>
        <v>0</v>
      </c>
      <c r="L798" s="292"/>
      <c r="M798" s="293"/>
      <c r="N798" s="293"/>
    </row>
    <row r="799" spans="1:14" ht="126.75" outlineLevel="3">
      <c r="A799" s="399" t="s">
        <v>1730</v>
      </c>
      <c r="B799" s="399" t="s">
        <v>1731</v>
      </c>
      <c r="C799" s="408" t="s">
        <v>1732</v>
      </c>
      <c r="D799" s="389" t="s">
        <v>74</v>
      </c>
      <c r="E799" s="390">
        <v>0</v>
      </c>
      <c r="F799" s="391">
        <v>1042265.18</v>
      </c>
      <c r="G799" s="391">
        <f t="shared" si="55"/>
        <v>0</v>
      </c>
      <c r="H799" s="392"/>
      <c r="I799" s="390">
        <v>0</v>
      </c>
      <c r="J799" s="293"/>
      <c r="K799" s="293">
        <f t="shared" si="56"/>
        <v>0</v>
      </c>
      <c r="L799" s="292"/>
      <c r="M799" s="293"/>
      <c r="N799" s="293"/>
    </row>
    <row r="800" spans="1:14" ht="98.25" outlineLevel="3">
      <c r="A800" s="399" t="s">
        <v>1733</v>
      </c>
      <c r="B800" s="399" t="s">
        <v>1734</v>
      </c>
      <c r="C800" s="408" t="s">
        <v>1735</v>
      </c>
      <c r="D800" s="389" t="s">
        <v>74</v>
      </c>
      <c r="E800" s="390">
        <v>0</v>
      </c>
      <c r="F800" s="391">
        <v>878685.68</v>
      </c>
      <c r="G800" s="391">
        <f t="shared" si="55"/>
        <v>0</v>
      </c>
      <c r="H800" s="392"/>
      <c r="I800" s="390">
        <v>0</v>
      </c>
      <c r="J800" s="293"/>
      <c r="K800" s="293">
        <f t="shared" si="56"/>
        <v>0</v>
      </c>
      <c r="L800" s="292"/>
      <c r="M800" s="293"/>
      <c r="N800" s="293"/>
    </row>
    <row r="801" spans="1:14" ht="42" outlineLevel="3">
      <c r="A801" s="399" t="s">
        <v>1736</v>
      </c>
      <c r="B801" s="399" t="s">
        <v>1737</v>
      </c>
      <c r="C801" s="408" t="s">
        <v>1738</v>
      </c>
      <c r="D801" s="389" t="s">
        <v>74</v>
      </c>
      <c r="E801" s="390">
        <v>0</v>
      </c>
      <c r="F801" s="391">
        <v>353090.68</v>
      </c>
      <c r="G801" s="391">
        <f t="shared" si="55"/>
        <v>0</v>
      </c>
      <c r="H801" s="392"/>
      <c r="I801" s="390">
        <v>0</v>
      </c>
      <c r="J801" s="293"/>
      <c r="K801" s="293">
        <f t="shared" si="56"/>
        <v>0</v>
      </c>
      <c r="L801" s="292"/>
      <c r="M801" s="293"/>
      <c r="N801" s="293"/>
    </row>
    <row r="802" spans="1:14" ht="15" outlineLevel="2">
      <c r="A802" s="414"/>
      <c r="B802" s="414"/>
      <c r="C802" s="415" t="s">
        <v>1739</v>
      </c>
      <c r="D802" s="414"/>
      <c r="E802" s="414"/>
      <c r="F802" s="416"/>
      <c r="G802" s="416">
        <f>SUM(G793:G801)</f>
        <v>0</v>
      </c>
      <c r="H802" s="382"/>
      <c r="I802" s="414"/>
      <c r="J802" s="295"/>
      <c r="K802" s="295">
        <f>SUM(K793:K801)</f>
        <v>0</v>
      </c>
      <c r="L802" s="290"/>
      <c r="M802" s="295"/>
      <c r="N802" s="295"/>
    </row>
    <row r="803" spans="1:14" ht="15" outlineLevel="2">
      <c r="A803" s="358"/>
      <c r="B803" s="376"/>
      <c r="C803" s="377"/>
      <c r="D803" s="376"/>
      <c r="E803" s="376"/>
      <c r="F803" s="378"/>
      <c r="G803" s="378"/>
      <c r="H803" s="370"/>
      <c r="I803" s="376"/>
      <c r="J803" s="289"/>
      <c r="K803" s="289"/>
      <c r="L803" s="287"/>
      <c r="M803" s="289"/>
      <c r="N803" s="289"/>
    </row>
    <row r="804" spans="1:14" ht="15" outlineLevel="1">
      <c r="A804" s="383"/>
      <c r="B804" s="383"/>
      <c r="C804" s="385" t="s">
        <v>1740</v>
      </c>
      <c r="D804" s="383"/>
      <c r="E804" s="383"/>
      <c r="F804" s="386"/>
      <c r="G804" s="386">
        <f>G802+G790</f>
        <v>1784429964.3913999</v>
      </c>
      <c r="H804" s="382"/>
      <c r="I804" s="383"/>
      <c r="J804" s="294"/>
      <c r="K804" s="294">
        <f>K802+K790</f>
        <v>0</v>
      </c>
      <c r="L804" s="290"/>
      <c r="M804" s="294"/>
      <c r="N804" s="294"/>
    </row>
    <row r="805" spans="1:14" ht="15" outlineLevel="1">
      <c r="A805" s="358"/>
      <c r="B805" s="376"/>
      <c r="C805" s="377"/>
      <c r="D805" s="376"/>
      <c r="E805" s="376"/>
      <c r="F805" s="378"/>
      <c r="G805" s="378"/>
      <c r="H805" s="370"/>
      <c r="I805" s="376"/>
      <c r="J805" s="289"/>
      <c r="K805" s="289"/>
      <c r="L805" s="287"/>
      <c r="M805" s="289"/>
      <c r="N805" s="289"/>
    </row>
    <row r="806" spans="1:14" ht="15" outlineLevel="1">
      <c r="A806" s="383"/>
      <c r="B806" s="383" t="s">
        <v>1741</v>
      </c>
      <c r="C806" s="385" t="s">
        <v>1742</v>
      </c>
      <c r="D806" s="383"/>
      <c r="E806" s="383"/>
      <c r="F806" s="386"/>
      <c r="G806" s="386"/>
      <c r="H806" s="382"/>
      <c r="I806" s="383"/>
      <c r="J806" s="294"/>
      <c r="K806" s="294"/>
      <c r="L806" s="290"/>
      <c r="M806" s="294"/>
      <c r="N806" s="294"/>
    </row>
    <row r="807" spans="1:14" ht="98.25" outlineLevel="2">
      <c r="A807" s="387" t="s">
        <v>1743</v>
      </c>
      <c r="B807" s="387" t="s">
        <v>1744</v>
      </c>
      <c r="C807" s="408" t="s">
        <v>1745</v>
      </c>
      <c r="D807" s="389" t="s">
        <v>74</v>
      </c>
      <c r="E807" s="390">
        <v>7685.83</v>
      </c>
      <c r="F807" s="391">
        <v>835983.17</v>
      </c>
      <c r="G807" s="391">
        <f>F807*E807</f>
        <v>6425224527.4811001</v>
      </c>
      <c r="H807" s="392"/>
      <c r="I807" s="390">
        <v>7685.83</v>
      </c>
      <c r="J807" s="293"/>
      <c r="K807" s="293">
        <f>J807*I807</f>
        <v>0</v>
      </c>
      <c r="L807" s="292"/>
      <c r="M807" s="293"/>
      <c r="N807" s="293"/>
    </row>
    <row r="808" spans="1:14" ht="98.25" outlineLevel="2">
      <c r="A808" s="387"/>
      <c r="B808" s="455" t="s">
        <v>1746</v>
      </c>
      <c r="C808" s="456" t="s">
        <v>1747</v>
      </c>
      <c r="D808" s="457" t="s">
        <v>176</v>
      </c>
      <c r="E808" s="390">
        <v>4680.47</v>
      </c>
      <c r="F808" s="458">
        <v>30271.24</v>
      </c>
      <c r="G808" s="458">
        <f>F808*E808</f>
        <v>141683630.68280002</v>
      </c>
      <c r="H808" s="392"/>
      <c r="I808" s="390">
        <v>4680.47</v>
      </c>
      <c r="J808" s="320"/>
      <c r="K808" s="320">
        <f>J808*I808</f>
        <v>0</v>
      </c>
      <c r="L808" s="292"/>
      <c r="M808" s="320"/>
      <c r="N808" s="320"/>
    </row>
    <row r="809" spans="1:14" ht="15" outlineLevel="2">
      <c r="A809" s="358"/>
      <c r="B809" s="376"/>
      <c r="C809" s="377"/>
      <c r="D809" s="376"/>
      <c r="E809" s="376"/>
      <c r="F809" s="378"/>
      <c r="G809" s="378"/>
      <c r="H809" s="370"/>
      <c r="I809" s="376"/>
      <c r="J809" s="289"/>
      <c r="K809" s="289"/>
      <c r="L809" s="287"/>
      <c r="M809" s="289"/>
      <c r="N809" s="289"/>
    </row>
    <row r="810" spans="1:14" ht="15" outlineLevel="1">
      <c r="A810" s="383"/>
      <c r="B810" s="383"/>
      <c r="C810" s="385" t="s">
        <v>1748</v>
      </c>
      <c r="D810" s="383"/>
      <c r="E810" s="383"/>
      <c r="F810" s="386"/>
      <c r="G810" s="386">
        <f>G807+G808</f>
        <v>6566908158.1639004</v>
      </c>
      <c r="H810" s="382"/>
      <c r="I810" s="383"/>
      <c r="J810" s="294"/>
      <c r="K810" s="294">
        <f>K807+K808</f>
        <v>0</v>
      </c>
      <c r="L810" s="290"/>
      <c r="M810" s="294"/>
      <c r="N810" s="294"/>
    </row>
    <row r="811" spans="1:14" ht="15" outlineLevel="1">
      <c r="A811" s="358"/>
      <c r="B811" s="376"/>
      <c r="C811" s="377"/>
      <c r="D811" s="376"/>
      <c r="E811" s="376"/>
      <c r="F811" s="378"/>
      <c r="G811" s="378"/>
      <c r="H811" s="370"/>
      <c r="I811" s="376"/>
      <c r="J811" s="289"/>
      <c r="K811" s="289"/>
      <c r="L811" s="287"/>
      <c r="M811" s="289"/>
      <c r="N811" s="289"/>
    </row>
    <row r="812" spans="1:14" ht="15" outlineLevel="1">
      <c r="A812" s="383"/>
      <c r="B812" s="383" t="s">
        <v>1749</v>
      </c>
      <c r="C812" s="385" t="s">
        <v>1750</v>
      </c>
      <c r="D812" s="383"/>
      <c r="E812" s="383"/>
      <c r="F812" s="386"/>
      <c r="G812" s="386"/>
      <c r="H812" s="382"/>
      <c r="I812" s="383"/>
      <c r="J812" s="294"/>
      <c r="K812" s="294"/>
      <c r="L812" s="290"/>
      <c r="M812" s="294"/>
      <c r="N812" s="294"/>
    </row>
    <row r="813" spans="1:14" ht="98.25" outlineLevel="2">
      <c r="A813" s="387" t="s">
        <v>1751</v>
      </c>
      <c r="B813" s="387" t="s">
        <v>1752</v>
      </c>
      <c r="C813" s="408" t="s">
        <v>1753</v>
      </c>
      <c r="D813" s="389" t="s">
        <v>74</v>
      </c>
      <c r="E813" s="390">
        <v>196.14999999999998</v>
      </c>
      <c r="F813" s="391">
        <v>653266</v>
      </c>
      <c r="G813" s="391">
        <f>F813*E813</f>
        <v>128138125.89999999</v>
      </c>
      <c r="H813" s="392"/>
      <c r="I813" s="390">
        <v>196.14999999999998</v>
      </c>
      <c r="J813" s="293"/>
      <c r="K813" s="293">
        <f>J813*I813</f>
        <v>0</v>
      </c>
      <c r="L813" s="292"/>
      <c r="M813" s="293"/>
      <c r="N813" s="293"/>
    </row>
    <row r="814" spans="1:14" s="310" customFormat="1" ht="69" outlineLevel="2">
      <c r="A814" s="403"/>
      <c r="B814" s="459" t="s">
        <v>1754</v>
      </c>
      <c r="C814" s="460" t="s">
        <v>1755</v>
      </c>
      <c r="D814" s="461" t="s">
        <v>312</v>
      </c>
      <c r="E814" s="390">
        <v>2</v>
      </c>
      <c r="F814" s="462">
        <v>13809950</v>
      </c>
      <c r="G814" s="462">
        <f>F814*E814</f>
        <v>27619900</v>
      </c>
      <c r="H814" s="392"/>
      <c r="I814" s="390">
        <v>2</v>
      </c>
      <c r="J814" s="319"/>
      <c r="K814" s="319">
        <f>J814*I814</f>
        <v>0</v>
      </c>
      <c r="L814" s="292"/>
      <c r="M814" s="319"/>
      <c r="N814" s="319"/>
    </row>
    <row r="815" spans="1:14" s="310" customFormat="1" ht="46.5" outlineLevel="2">
      <c r="A815" s="403"/>
      <c r="B815" s="459" t="s">
        <v>1756</v>
      </c>
      <c r="C815" s="460" t="s">
        <v>1757</v>
      </c>
      <c r="D815" s="461" t="s">
        <v>312</v>
      </c>
      <c r="E815" s="390">
        <v>1</v>
      </c>
      <c r="F815" s="462">
        <v>1797050.9699999997</v>
      </c>
      <c r="G815" s="462">
        <f>F815*E815</f>
        <v>1797050.9699999997</v>
      </c>
      <c r="H815" s="392"/>
      <c r="I815" s="390">
        <v>1</v>
      </c>
      <c r="J815" s="319"/>
      <c r="K815" s="319">
        <f>J815*I815</f>
        <v>0</v>
      </c>
      <c r="L815" s="292"/>
      <c r="M815" s="319"/>
      <c r="N815" s="319"/>
    </row>
    <row r="816" spans="1:14" ht="15" outlineLevel="2">
      <c r="A816" s="358"/>
      <c r="B816" s="376"/>
      <c r="C816" s="377"/>
      <c r="D816" s="376"/>
      <c r="E816" s="376"/>
      <c r="F816" s="378"/>
      <c r="G816" s="378"/>
      <c r="H816" s="370"/>
      <c r="I816" s="376"/>
      <c r="J816" s="289"/>
      <c r="K816" s="289"/>
      <c r="L816" s="287"/>
      <c r="M816" s="289"/>
      <c r="N816" s="289"/>
    </row>
    <row r="817" spans="1:14" ht="15" outlineLevel="1">
      <c r="A817" s="383"/>
      <c r="B817" s="383"/>
      <c r="C817" s="385" t="s">
        <v>1758</v>
      </c>
      <c r="D817" s="383"/>
      <c r="E817" s="383"/>
      <c r="F817" s="386"/>
      <c r="G817" s="386">
        <f>G813+G814+G815</f>
        <v>157555076.86999997</v>
      </c>
      <c r="H817" s="382"/>
      <c r="I817" s="383"/>
      <c r="J817" s="294"/>
      <c r="K817" s="294">
        <f>K813+K814+K815</f>
        <v>0</v>
      </c>
      <c r="L817" s="290"/>
      <c r="M817" s="294"/>
      <c r="N817" s="294"/>
    </row>
    <row r="818" spans="1:14" ht="15" outlineLevel="1">
      <c r="A818" s="358"/>
      <c r="B818" s="376"/>
      <c r="C818" s="377"/>
      <c r="D818" s="376"/>
      <c r="E818" s="376"/>
      <c r="F818" s="378"/>
      <c r="G818" s="378"/>
      <c r="H818" s="370"/>
      <c r="I818" s="376"/>
      <c r="J818" s="289"/>
      <c r="K818" s="289"/>
      <c r="L818" s="287"/>
      <c r="M818" s="289"/>
      <c r="N818" s="289"/>
    </row>
    <row r="819" spans="1:14" ht="15" outlineLevel="1">
      <c r="A819" s="383"/>
      <c r="B819" s="383" t="s">
        <v>1759</v>
      </c>
      <c r="C819" s="385" t="s">
        <v>1760</v>
      </c>
      <c r="D819" s="383"/>
      <c r="E819" s="383"/>
      <c r="F819" s="386"/>
      <c r="G819" s="386"/>
      <c r="H819" s="382"/>
      <c r="I819" s="383"/>
      <c r="J819" s="294"/>
      <c r="K819" s="294"/>
      <c r="L819" s="290"/>
      <c r="M819" s="294"/>
      <c r="N819" s="294"/>
    </row>
    <row r="820" spans="1:14" ht="210.75" outlineLevel="2">
      <c r="A820" s="387" t="s">
        <v>1761</v>
      </c>
      <c r="B820" s="387" t="s">
        <v>1762</v>
      </c>
      <c r="C820" s="408" t="s">
        <v>1763</v>
      </c>
      <c r="D820" s="389" t="s">
        <v>312</v>
      </c>
      <c r="E820" s="390">
        <v>2</v>
      </c>
      <c r="F820" s="391">
        <v>10281600</v>
      </c>
      <c r="G820" s="391">
        <f t="shared" ref="G820:G841" si="57">F820*E820</f>
        <v>20563200</v>
      </c>
      <c r="H820" s="392"/>
      <c r="I820" s="390">
        <v>2</v>
      </c>
      <c r="J820" s="293"/>
      <c r="K820" s="293">
        <f t="shared" ref="K820:K841" si="58">J820*I820</f>
        <v>0</v>
      </c>
      <c r="L820" s="292"/>
      <c r="M820" s="293"/>
      <c r="N820" s="293"/>
    </row>
    <row r="821" spans="1:14" ht="210.75" outlineLevel="2">
      <c r="A821" s="387" t="s">
        <v>1764</v>
      </c>
      <c r="B821" s="387" t="s">
        <v>1765</v>
      </c>
      <c r="C821" s="408" t="s">
        <v>1766</v>
      </c>
      <c r="D821" s="389" t="s">
        <v>312</v>
      </c>
      <c r="E821" s="390">
        <v>1</v>
      </c>
      <c r="F821" s="391">
        <v>12084450</v>
      </c>
      <c r="G821" s="391">
        <f t="shared" si="57"/>
        <v>12084450</v>
      </c>
      <c r="H821" s="392"/>
      <c r="I821" s="390">
        <v>1</v>
      </c>
      <c r="J821" s="293"/>
      <c r="K821" s="293">
        <f t="shared" si="58"/>
        <v>0</v>
      </c>
      <c r="L821" s="292"/>
      <c r="M821" s="293"/>
      <c r="N821" s="293"/>
    </row>
    <row r="822" spans="1:14" ht="112.5" outlineLevel="2">
      <c r="A822" s="387" t="s">
        <v>1767</v>
      </c>
      <c r="B822" s="387" t="s">
        <v>1768</v>
      </c>
      <c r="C822" s="408" t="s">
        <v>1769</v>
      </c>
      <c r="D822" s="389" t="s">
        <v>312</v>
      </c>
      <c r="E822" s="390">
        <v>17</v>
      </c>
      <c r="F822" s="391">
        <v>3561332.13</v>
      </c>
      <c r="G822" s="391">
        <f t="shared" si="57"/>
        <v>60542646.210000001</v>
      </c>
      <c r="H822" s="392"/>
      <c r="I822" s="390">
        <v>17</v>
      </c>
      <c r="J822" s="293"/>
      <c r="K822" s="293">
        <f t="shared" si="58"/>
        <v>0</v>
      </c>
      <c r="L822" s="292"/>
      <c r="M822" s="293"/>
      <c r="N822" s="293"/>
    </row>
    <row r="823" spans="1:14" ht="126.75" outlineLevel="2">
      <c r="A823" s="387" t="s">
        <v>1770</v>
      </c>
      <c r="B823" s="387" t="s">
        <v>1771</v>
      </c>
      <c r="C823" s="408" t="s">
        <v>1772</v>
      </c>
      <c r="D823" s="389" t="s">
        <v>312</v>
      </c>
      <c r="E823" s="390">
        <v>28</v>
      </c>
      <c r="F823" s="391">
        <v>4430151.13</v>
      </c>
      <c r="G823" s="391">
        <f t="shared" si="57"/>
        <v>124044231.64</v>
      </c>
      <c r="H823" s="392"/>
      <c r="I823" s="390">
        <v>28</v>
      </c>
      <c r="J823" s="293"/>
      <c r="K823" s="293">
        <f t="shared" si="58"/>
        <v>0</v>
      </c>
      <c r="L823" s="292"/>
      <c r="M823" s="293"/>
      <c r="N823" s="293"/>
    </row>
    <row r="824" spans="1:14" ht="141" outlineLevel="2">
      <c r="A824" s="387" t="s">
        <v>1773</v>
      </c>
      <c r="B824" s="387" t="s">
        <v>1774</v>
      </c>
      <c r="C824" s="408" t="s">
        <v>1775</v>
      </c>
      <c r="D824" s="389" t="s">
        <v>312</v>
      </c>
      <c r="E824" s="390">
        <v>32</v>
      </c>
      <c r="F824" s="391">
        <v>4195602.13</v>
      </c>
      <c r="G824" s="391">
        <f t="shared" si="57"/>
        <v>134259268.16</v>
      </c>
      <c r="H824" s="392"/>
      <c r="I824" s="390">
        <v>32</v>
      </c>
      <c r="J824" s="293"/>
      <c r="K824" s="293">
        <f t="shared" si="58"/>
        <v>0</v>
      </c>
      <c r="L824" s="292"/>
      <c r="M824" s="293"/>
      <c r="N824" s="293"/>
    </row>
    <row r="825" spans="1:14" ht="141" outlineLevel="2">
      <c r="A825" s="387" t="s">
        <v>1776</v>
      </c>
      <c r="B825" s="387" t="s">
        <v>1777</v>
      </c>
      <c r="C825" s="408" t="s">
        <v>1778</v>
      </c>
      <c r="D825" s="389" t="s">
        <v>312</v>
      </c>
      <c r="E825" s="390">
        <v>2</v>
      </c>
      <c r="F825" s="391">
        <v>5271957.13</v>
      </c>
      <c r="G825" s="391">
        <f t="shared" si="57"/>
        <v>10543914.26</v>
      </c>
      <c r="H825" s="392"/>
      <c r="I825" s="390">
        <v>2</v>
      </c>
      <c r="J825" s="293"/>
      <c r="K825" s="293">
        <f t="shared" si="58"/>
        <v>0</v>
      </c>
      <c r="L825" s="292"/>
      <c r="M825" s="293"/>
      <c r="N825" s="293"/>
    </row>
    <row r="826" spans="1:14" ht="84.75" outlineLevel="2">
      <c r="A826" s="387" t="s">
        <v>1779</v>
      </c>
      <c r="B826" s="387" t="s">
        <v>1780</v>
      </c>
      <c r="C826" s="408" t="s">
        <v>1781</v>
      </c>
      <c r="D826" s="389" t="s">
        <v>312</v>
      </c>
      <c r="E826" s="390">
        <v>4</v>
      </c>
      <c r="F826" s="391">
        <v>2894932.13</v>
      </c>
      <c r="G826" s="391">
        <f t="shared" si="57"/>
        <v>11579728.52</v>
      </c>
      <c r="H826" s="392"/>
      <c r="I826" s="390">
        <v>4</v>
      </c>
      <c r="J826" s="293"/>
      <c r="K826" s="293">
        <f t="shared" si="58"/>
        <v>0</v>
      </c>
      <c r="L826" s="292"/>
      <c r="M826" s="293"/>
      <c r="N826" s="293"/>
    </row>
    <row r="827" spans="1:14" ht="126.75" outlineLevel="2">
      <c r="A827" s="387" t="s">
        <v>1782</v>
      </c>
      <c r="B827" s="387" t="s">
        <v>1783</v>
      </c>
      <c r="C827" s="408" t="s">
        <v>1784</v>
      </c>
      <c r="D827" s="389" t="s">
        <v>312</v>
      </c>
      <c r="E827" s="390">
        <v>3</v>
      </c>
      <c r="F827" s="391">
        <v>4156332.13</v>
      </c>
      <c r="G827" s="391">
        <f t="shared" si="57"/>
        <v>12468996.390000001</v>
      </c>
      <c r="H827" s="392"/>
      <c r="I827" s="390">
        <v>3</v>
      </c>
      <c r="J827" s="293"/>
      <c r="K827" s="293">
        <f t="shared" si="58"/>
        <v>0</v>
      </c>
      <c r="L827" s="292"/>
      <c r="M827" s="293"/>
      <c r="N827" s="293"/>
    </row>
    <row r="828" spans="1:14" ht="112.5" outlineLevel="2">
      <c r="A828" s="387" t="s">
        <v>1785</v>
      </c>
      <c r="B828" s="387" t="s">
        <v>1786</v>
      </c>
      <c r="C828" s="408" t="s">
        <v>1787</v>
      </c>
      <c r="D828" s="389" t="s">
        <v>312</v>
      </c>
      <c r="E828" s="390">
        <v>1</v>
      </c>
      <c r="F828" s="391">
        <v>6298332.1299999999</v>
      </c>
      <c r="G828" s="391">
        <f t="shared" si="57"/>
        <v>6298332.1299999999</v>
      </c>
      <c r="H828" s="392"/>
      <c r="I828" s="390">
        <v>1</v>
      </c>
      <c r="J828" s="293"/>
      <c r="K828" s="293">
        <f t="shared" si="58"/>
        <v>0</v>
      </c>
      <c r="L828" s="292"/>
      <c r="M828" s="293"/>
      <c r="N828" s="293"/>
    </row>
    <row r="829" spans="1:14" ht="141" outlineLevel="2">
      <c r="A829" s="387" t="s">
        <v>1788</v>
      </c>
      <c r="B829" s="387" t="s">
        <v>1789</v>
      </c>
      <c r="C829" s="408" t="s">
        <v>1790</v>
      </c>
      <c r="D829" s="389" t="s">
        <v>312</v>
      </c>
      <c r="E829" s="390">
        <v>29</v>
      </c>
      <c r="F829" s="391">
        <v>5865529.1299999999</v>
      </c>
      <c r="G829" s="391">
        <f t="shared" si="57"/>
        <v>170100344.77000001</v>
      </c>
      <c r="H829" s="392"/>
      <c r="I829" s="390">
        <v>29</v>
      </c>
      <c r="J829" s="293"/>
      <c r="K829" s="293">
        <f t="shared" si="58"/>
        <v>0</v>
      </c>
      <c r="L829" s="292"/>
      <c r="M829" s="293"/>
      <c r="N829" s="293"/>
    </row>
    <row r="830" spans="1:14" ht="126.75" outlineLevel="2">
      <c r="A830" s="387" t="s">
        <v>1791</v>
      </c>
      <c r="B830" s="387" t="s">
        <v>1792</v>
      </c>
      <c r="C830" s="408" t="s">
        <v>1793</v>
      </c>
      <c r="D830" s="389" t="s">
        <v>312</v>
      </c>
      <c r="E830" s="390">
        <v>3</v>
      </c>
      <c r="F830" s="391">
        <v>5746529.1299999999</v>
      </c>
      <c r="G830" s="391">
        <f t="shared" si="57"/>
        <v>17239587.390000001</v>
      </c>
      <c r="H830" s="392"/>
      <c r="I830" s="390">
        <v>3</v>
      </c>
      <c r="J830" s="293"/>
      <c r="K830" s="293">
        <f t="shared" si="58"/>
        <v>0</v>
      </c>
      <c r="L830" s="292"/>
      <c r="M830" s="293"/>
      <c r="N830" s="293"/>
    </row>
    <row r="831" spans="1:14" ht="126.75" outlineLevel="2">
      <c r="A831" s="387" t="s">
        <v>1794</v>
      </c>
      <c r="B831" s="387" t="s">
        <v>1795</v>
      </c>
      <c r="C831" s="408" t="s">
        <v>1796</v>
      </c>
      <c r="D831" s="389" t="s">
        <v>312</v>
      </c>
      <c r="E831" s="390">
        <v>2</v>
      </c>
      <c r="F831" s="391">
        <v>6429232.1299999999</v>
      </c>
      <c r="G831" s="391">
        <f t="shared" si="57"/>
        <v>12858464.26</v>
      </c>
      <c r="H831" s="392"/>
      <c r="I831" s="390">
        <v>2</v>
      </c>
      <c r="J831" s="293"/>
      <c r="K831" s="293">
        <f t="shared" si="58"/>
        <v>0</v>
      </c>
      <c r="L831" s="292"/>
      <c r="M831" s="293"/>
      <c r="N831" s="293"/>
    </row>
    <row r="832" spans="1:14" ht="98.25" outlineLevel="2">
      <c r="A832" s="387" t="s">
        <v>1797</v>
      </c>
      <c r="B832" s="387" t="s">
        <v>1798</v>
      </c>
      <c r="C832" s="408" t="s">
        <v>1799</v>
      </c>
      <c r="D832" s="389" t="s">
        <v>312</v>
      </c>
      <c r="E832" s="390">
        <v>51</v>
      </c>
      <c r="F832" s="391">
        <v>2728332.13</v>
      </c>
      <c r="G832" s="391">
        <f t="shared" si="57"/>
        <v>139144938.63</v>
      </c>
      <c r="H832" s="392"/>
      <c r="I832" s="390">
        <v>51</v>
      </c>
      <c r="J832" s="293"/>
      <c r="K832" s="293">
        <f t="shared" si="58"/>
        <v>0</v>
      </c>
      <c r="L832" s="292"/>
      <c r="M832" s="293"/>
      <c r="N832" s="293"/>
    </row>
    <row r="833" spans="1:14" ht="141" outlineLevel="2">
      <c r="A833" s="387" t="s">
        <v>1800</v>
      </c>
      <c r="B833" s="387" t="s">
        <v>1801</v>
      </c>
      <c r="C833" s="408" t="s">
        <v>1802</v>
      </c>
      <c r="D833" s="389" t="s">
        <v>312</v>
      </c>
      <c r="E833" s="390">
        <v>5</v>
      </c>
      <c r="F833" s="391">
        <v>3664862.13</v>
      </c>
      <c r="G833" s="391">
        <f t="shared" si="57"/>
        <v>18324310.649999999</v>
      </c>
      <c r="H833" s="392"/>
      <c r="I833" s="390">
        <v>5</v>
      </c>
      <c r="J833" s="293"/>
      <c r="K833" s="293">
        <f t="shared" si="58"/>
        <v>0</v>
      </c>
      <c r="L833" s="292"/>
      <c r="M833" s="293"/>
      <c r="N833" s="293"/>
    </row>
    <row r="834" spans="1:14" ht="141" outlineLevel="2">
      <c r="A834" s="387" t="s">
        <v>1803</v>
      </c>
      <c r="B834" s="387" t="s">
        <v>1804</v>
      </c>
      <c r="C834" s="408" t="s">
        <v>1805</v>
      </c>
      <c r="D834" s="389" t="s">
        <v>312</v>
      </c>
      <c r="E834" s="390">
        <v>5</v>
      </c>
      <c r="F834" s="391">
        <v>3499452.13</v>
      </c>
      <c r="G834" s="391">
        <f t="shared" si="57"/>
        <v>17497260.649999999</v>
      </c>
      <c r="H834" s="392"/>
      <c r="I834" s="390">
        <v>5</v>
      </c>
      <c r="J834" s="293"/>
      <c r="K834" s="293">
        <f t="shared" si="58"/>
        <v>0</v>
      </c>
      <c r="L834" s="292"/>
      <c r="M834" s="293"/>
      <c r="N834" s="293"/>
    </row>
    <row r="835" spans="1:14" ht="84.75" outlineLevel="2">
      <c r="A835" s="387" t="s">
        <v>1806</v>
      </c>
      <c r="B835" s="387" t="s">
        <v>1807</v>
      </c>
      <c r="C835" s="408" t="s">
        <v>1808</v>
      </c>
      <c r="D835" s="389" t="s">
        <v>312</v>
      </c>
      <c r="E835" s="390">
        <v>2</v>
      </c>
      <c r="F835" s="391">
        <v>5822332.1299999999</v>
      </c>
      <c r="G835" s="391">
        <f t="shared" si="57"/>
        <v>11644664.26</v>
      </c>
      <c r="H835" s="392"/>
      <c r="I835" s="390">
        <v>2</v>
      </c>
      <c r="J835" s="293"/>
      <c r="K835" s="293">
        <f t="shared" si="58"/>
        <v>0</v>
      </c>
      <c r="L835" s="292"/>
      <c r="M835" s="293"/>
      <c r="N835" s="293"/>
    </row>
    <row r="836" spans="1:14" ht="84.75" outlineLevel="2">
      <c r="A836" s="387" t="s">
        <v>1809</v>
      </c>
      <c r="B836" s="387" t="s">
        <v>1810</v>
      </c>
      <c r="C836" s="408" t="s">
        <v>1811</v>
      </c>
      <c r="D836" s="389" t="s">
        <v>312</v>
      </c>
      <c r="E836" s="390">
        <v>5</v>
      </c>
      <c r="F836" s="391">
        <v>1262252.1299999999</v>
      </c>
      <c r="G836" s="391">
        <f t="shared" si="57"/>
        <v>6311260.6499999994</v>
      </c>
      <c r="H836" s="392"/>
      <c r="I836" s="390">
        <v>5</v>
      </c>
      <c r="J836" s="293"/>
      <c r="K836" s="293">
        <f t="shared" si="58"/>
        <v>0</v>
      </c>
      <c r="L836" s="292"/>
      <c r="M836" s="293"/>
      <c r="N836" s="293"/>
    </row>
    <row r="837" spans="1:14" ht="98.25" outlineLevel="2">
      <c r="A837" s="387" t="s">
        <v>1812</v>
      </c>
      <c r="B837" s="387" t="s">
        <v>1813</v>
      </c>
      <c r="C837" s="408" t="s">
        <v>1814</v>
      </c>
      <c r="D837" s="389" t="s">
        <v>312</v>
      </c>
      <c r="E837" s="390">
        <v>48</v>
      </c>
      <c r="F837" s="391">
        <v>1203942.1299999999</v>
      </c>
      <c r="G837" s="391">
        <f t="shared" si="57"/>
        <v>57789222.239999995</v>
      </c>
      <c r="H837" s="392"/>
      <c r="I837" s="390">
        <v>48</v>
      </c>
      <c r="J837" s="293"/>
      <c r="K837" s="293">
        <f t="shared" si="58"/>
        <v>0</v>
      </c>
      <c r="L837" s="292"/>
      <c r="M837" s="293"/>
      <c r="N837" s="293"/>
    </row>
    <row r="838" spans="1:14" ht="70.5" outlineLevel="2">
      <c r="A838" s="387" t="s">
        <v>1815</v>
      </c>
      <c r="B838" s="387" t="s">
        <v>1816</v>
      </c>
      <c r="C838" s="408" t="s">
        <v>1817</v>
      </c>
      <c r="D838" s="389" t="s">
        <v>312</v>
      </c>
      <c r="E838" s="390">
        <v>12</v>
      </c>
      <c r="F838" s="391">
        <v>3670332.13</v>
      </c>
      <c r="G838" s="391">
        <f t="shared" si="57"/>
        <v>44043985.560000002</v>
      </c>
      <c r="H838" s="392"/>
      <c r="I838" s="390">
        <v>12</v>
      </c>
      <c r="J838" s="293"/>
      <c r="K838" s="293">
        <f t="shared" si="58"/>
        <v>0</v>
      </c>
      <c r="L838" s="292"/>
      <c r="M838" s="293"/>
      <c r="N838" s="293"/>
    </row>
    <row r="839" spans="1:14" ht="154.5" outlineLevel="2">
      <c r="A839" s="387" t="s">
        <v>1818</v>
      </c>
      <c r="B839" s="387" t="s">
        <v>1819</v>
      </c>
      <c r="C839" s="408" t="s">
        <v>1820</v>
      </c>
      <c r="D839" s="389" t="s">
        <v>312</v>
      </c>
      <c r="E839" s="390">
        <v>2</v>
      </c>
      <c r="F839" s="391">
        <v>4460332.13</v>
      </c>
      <c r="G839" s="391">
        <f t="shared" si="57"/>
        <v>8920664.2599999998</v>
      </c>
      <c r="H839" s="392"/>
      <c r="I839" s="390">
        <v>2</v>
      </c>
      <c r="J839" s="293"/>
      <c r="K839" s="293">
        <f t="shared" si="58"/>
        <v>0</v>
      </c>
      <c r="L839" s="292"/>
      <c r="M839" s="293"/>
      <c r="N839" s="293"/>
    </row>
    <row r="840" spans="1:14" ht="126.75" outlineLevel="2">
      <c r="A840" s="387"/>
      <c r="B840" s="393" t="s">
        <v>1821</v>
      </c>
      <c r="C840" s="426" t="s">
        <v>1822</v>
      </c>
      <c r="D840" s="395" t="s">
        <v>312</v>
      </c>
      <c r="E840" s="390">
        <v>4</v>
      </c>
      <c r="F840" s="407">
        <v>1720000</v>
      </c>
      <c r="G840" s="407">
        <f t="shared" si="57"/>
        <v>6880000</v>
      </c>
      <c r="H840" s="392"/>
      <c r="I840" s="390">
        <v>4</v>
      </c>
      <c r="J840" s="298"/>
      <c r="K840" s="298">
        <f t="shared" si="58"/>
        <v>0</v>
      </c>
      <c r="L840" s="292"/>
      <c r="M840" s="298"/>
      <c r="N840" s="298"/>
    </row>
    <row r="841" spans="1:14" ht="126.75" outlineLevel="2">
      <c r="A841" s="387"/>
      <c r="B841" s="393" t="s">
        <v>1823</v>
      </c>
      <c r="C841" s="426" t="s">
        <v>1824</v>
      </c>
      <c r="D841" s="395" t="s">
        <v>312</v>
      </c>
      <c r="E841" s="390">
        <v>9</v>
      </c>
      <c r="F841" s="407">
        <v>1790000</v>
      </c>
      <c r="G841" s="407">
        <f t="shared" si="57"/>
        <v>16110000</v>
      </c>
      <c r="H841" s="392"/>
      <c r="I841" s="390">
        <v>9</v>
      </c>
      <c r="J841" s="298"/>
      <c r="K841" s="298">
        <f t="shared" si="58"/>
        <v>0</v>
      </c>
      <c r="L841" s="292"/>
      <c r="M841" s="298"/>
      <c r="N841" s="298"/>
    </row>
    <row r="842" spans="1:14" ht="15" outlineLevel="2">
      <c r="A842" s="358"/>
      <c r="B842" s="376"/>
      <c r="C842" s="377"/>
      <c r="D842" s="376"/>
      <c r="E842" s="376"/>
      <c r="F842" s="378"/>
      <c r="G842" s="378"/>
      <c r="H842" s="370"/>
      <c r="I842" s="376"/>
      <c r="J842" s="289"/>
      <c r="K842" s="289"/>
      <c r="L842" s="287"/>
      <c r="M842" s="289"/>
      <c r="N842" s="289"/>
    </row>
    <row r="843" spans="1:14" ht="15" outlineLevel="1">
      <c r="A843" s="383"/>
      <c r="B843" s="383"/>
      <c r="C843" s="385" t="s">
        <v>1825</v>
      </c>
      <c r="D843" s="383"/>
      <c r="E843" s="383"/>
      <c r="F843" s="386"/>
      <c r="G843" s="386">
        <f>SUM(G820:G839)</f>
        <v>896259470.62999988</v>
      </c>
      <c r="H843" s="382"/>
      <c r="I843" s="383"/>
      <c r="J843" s="294"/>
      <c r="K843" s="294">
        <f>SUM(K820:K839)</f>
        <v>0</v>
      </c>
      <c r="L843" s="290"/>
      <c r="M843" s="294"/>
      <c r="N843" s="294"/>
    </row>
    <row r="844" spans="1:14" ht="15" outlineLevel="1">
      <c r="A844" s="358"/>
      <c r="B844" s="376"/>
      <c r="C844" s="377"/>
      <c r="D844" s="376"/>
      <c r="E844" s="376"/>
      <c r="F844" s="378"/>
      <c r="G844" s="378"/>
      <c r="H844" s="370"/>
      <c r="I844" s="376"/>
      <c r="J844" s="289"/>
      <c r="K844" s="289"/>
      <c r="L844" s="287"/>
      <c r="M844" s="289"/>
      <c r="N844" s="289"/>
    </row>
    <row r="845" spans="1:14" ht="15" outlineLevel="1">
      <c r="A845" s="383"/>
      <c r="B845" s="383" t="s">
        <v>1826</v>
      </c>
      <c r="C845" s="385" t="s">
        <v>1827</v>
      </c>
      <c r="D845" s="383"/>
      <c r="E845" s="383"/>
      <c r="F845" s="386"/>
      <c r="G845" s="386"/>
      <c r="H845" s="382"/>
      <c r="I845" s="383"/>
      <c r="J845" s="294"/>
      <c r="K845" s="294"/>
      <c r="L845" s="290"/>
      <c r="M845" s="294"/>
      <c r="N845" s="294"/>
    </row>
    <row r="846" spans="1:14" ht="154.5" outlineLevel="2">
      <c r="A846" s="387" t="s">
        <v>1828</v>
      </c>
      <c r="B846" s="387" t="s">
        <v>1829</v>
      </c>
      <c r="C846" s="408" t="s">
        <v>1830</v>
      </c>
      <c r="D846" s="389" t="s">
        <v>74</v>
      </c>
      <c r="E846" s="390">
        <v>715.47</v>
      </c>
      <c r="F846" s="391">
        <v>1855417.1311040001</v>
      </c>
      <c r="G846" s="391">
        <f>F846*E846</f>
        <v>1327495294.7909791</v>
      </c>
      <c r="H846" s="392"/>
      <c r="I846" s="390">
        <v>715.47</v>
      </c>
      <c r="J846" s="293"/>
      <c r="K846" s="293">
        <f>J846*I846</f>
        <v>0</v>
      </c>
      <c r="L846" s="292"/>
      <c r="M846" s="293"/>
      <c r="N846" s="293"/>
    </row>
    <row r="847" spans="1:14" ht="112.5" outlineLevel="2">
      <c r="A847" s="387" t="s">
        <v>1831</v>
      </c>
      <c r="B847" s="387" t="s">
        <v>1832</v>
      </c>
      <c r="C847" s="408" t="s">
        <v>1833</v>
      </c>
      <c r="D847" s="389" t="s">
        <v>74</v>
      </c>
      <c r="E847" s="390">
        <v>1306.54</v>
      </c>
      <c r="F847" s="391">
        <v>1076709.8922080002</v>
      </c>
      <c r="G847" s="391">
        <f>F847*E847</f>
        <v>1406764542.5654404</v>
      </c>
      <c r="H847" s="392"/>
      <c r="I847" s="390">
        <v>1306.54</v>
      </c>
      <c r="J847" s="293"/>
      <c r="K847" s="293">
        <f>J847*I847</f>
        <v>0</v>
      </c>
      <c r="L847" s="292"/>
      <c r="M847" s="293"/>
      <c r="N847" s="293"/>
    </row>
    <row r="848" spans="1:14" ht="15" outlineLevel="2">
      <c r="A848" s="358"/>
      <c r="B848" s="376"/>
      <c r="C848" s="377"/>
      <c r="D848" s="376"/>
      <c r="E848" s="376"/>
      <c r="F848" s="378"/>
      <c r="G848" s="378"/>
      <c r="H848" s="370"/>
      <c r="I848" s="376"/>
      <c r="J848" s="289"/>
      <c r="K848" s="289"/>
      <c r="L848" s="287"/>
      <c r="M848" s="289"/>
      <c r="N848" s="289"/>
    </row>
    <row r="849" spans="1:14" ht="15" outlineLevel="1">
      <c r="A849" s="383"/>
      <c r="B849" s="383"/>
      <c r="C849" s="385" t="s">
        <v>1834</v>
      </c>
      <c r="D849" s="383"/>
      <c r="E849" s="383"/>
      <c r="F849" s="386"/>
      <c r="G849" s="386">
        <f>SUM(G846:G847)</f>
        <v>2734259837.3564196</v>
      </c>
      <c r="H849" s="382"/>
      <c r="I849" s="383"/>
      <c r="J849" s="294"/>
      <c r="K849" s="294">
        <f>SUM(K846:K847)</f>
        <v>0</v>
      </c>
      <c r="L849" s="290"/>
      <c r="M849" s="294"/>
      <c r="N849" s="294"/>
    </row>
    <row r="850" spans="1:14" ht="15" outlineLevel="1">
      <c r="A850" s="358"/>
      <c r="B850" s="376"/>
      <c r="C850" s="377"/>
      <c r="D850" s="376"/>
      <c r="E850" s="376"/>
      <c r="F850" s="378"/>
      <c r="G850" s="378"/>
      <c r="H850" s="370"/>
      <c r="I850" s="376"/>
      <c r="J850" s="289"/>
      <c r="K850" s="289"/>
      <c r="L850" s="287"/>
      <c r="M850" s="289"/>
      <c r="N850" s="289"/>
    </row>
    <row r="851" spans="1:14" ht="15" outlineLevel="1">
      <c r="A851" s="383"/>
      <c r="B851" s="383" t="s">
        <v>1835</v>
      </c>
      <c r="C851" s="385" t="s">
        <v>1836</v>
      </c>
      <c r="D851" s="383"/>
      <c r="E851" s="383"/>
      <c r="F851" s="386"/>
      <c r="G851" s="386"/>
      <c r="H851" s="382"/>
      <c r="I851" s="383"/>
      <c r="J851" s="294"/>
      <c r="K851" s="294"/>
      <c r="L851" s="290"/>
      <c r="M851" s="294"/>
      <c r="N851" s="294"/>
    </row>
    <row r="852" spans="1:14" ht="15" outlineLevel="2">
      <c r="A852" s="387" t="s">
        <v>1837</v>
      </c>
      <c r="B852" s="403"/>
      <c r="C852" s="404"/>
      <c r="D852" s="405"/>
      <c r="E852" s="406"/>
      <c r="F852" s="407"/>
      <c r="G852" s="407"/>
      <c r="H852" s="392"/>
      <c r="I852" s="406"/>
      <c r="J852" s="298"/>
      <c r="K852" s="298"/>
      <c r="L852" s="292"/>
      <c r="M852" s="298"/>
      <c r="N852" s="298"/>
    </row>
    <row r="853" spans="1:14" ht="98.25" outlineLevel="2">
      <c r="A853" s="387" t="s">
        <v>1838</v>
      </c>
      <c r="B853" s="455" t="s">
        <v>1839</v>
      </c>
      <c r="C853" s="456" t="s">
        <v>1840</v>
      </c>
      <c r="D853" s="457" t="s">
        <v>176</v>
      </c>
      <c r="E853" s="406">
        <v>358.75</v>
      </c>
      <c r="F853" s="407">
        <v>550940</v>
      </c>
      <c r="G853" s="407">
        <f>F853*E853</f>
        <v>197649725</v>
      </c>
      <c r="H853" s="392"/>
      <c r="I853" s="406">
        <v>358.75</v>
      </c>
      <c r="J853" s="298"/>
      <c r="K853" s="298">
        <f>J853*I853</f>
        <v>0</v>
      </c>
      <c r="L853" s="292"/>
      <c r="M853" s="298"/>
      <c r="N853" s="298"/>
    </row>
    <row r="854" spans="1:14" ht="15" outlineLevel="2">
      <c r="A854" s="387" t="s">
        <v>1841</v>
      </c>
      <c r="B854" s="403"/>
      <c r="C854" s="404"/>
      <c r="D854" s="405"/>
      <c r="E854" s="406"/>
      <c r="F854" s="407"/>
      <c r="G854" s="407"/>
      <c r="H854" s="392"/>
      <c r="I854" s="406"/>
      <c r="J854" s="298"/>
      <c r="K854" s="298"/>
      <c r="L854" s="292"/>
      <c r="M854" s="298"/>
      <c r="N854" s="298"/>
    </row>
    <row r="855" spans="1:14" ht="15" outlineLevel="1">
      <c r="A855" s="383"/>
      <c r="B855" s="383"/>
      <c r="C855" s="385" t="s">
        <v>1842</v>
      </c>
      <c r="D855" s="383"/>
      <c r="E855" s="383"/>
      <c r="F855" s="386"/>
      <c r="G855" s="386">
        <f>SUM(G852:G854)</f>
        <v>197649725</v>
      </c>
      <c r="H855" s="382"/>
      <c r="I855" s="383"/>
      <c r="J855" s="294"/>
      <c r="K855" s="294">
        <f>SUM(K852:K854)</f>
        <v>0</v>
      </c>
      <c r="L855" s="290"/>
      <c r="M855" s="294"/>
      <c r="N855" s="294"/>
    </row>
    <row r="856" spans="1:14" ht="28.5">
      <c r="A856" s="379"/>
      <c r="B856" s="379"/>
      <c r="C856" s="380" t="s">
        <v>1843</v>
      </c>
      <c r="D856" s="379"/>
      <c r="E856" s="379"/>
      <c r="F856" s="381"/>
      <c r="G856" s="381">
        <f>SUM(G855+G849+G843+G817+G810+G804)</f>
        <v>12337062232.41172</v>
      </c>
      <c r="H856" s="382"/>
      <c r="I856" s="379"/>
      <c r="J856" s="291"/>
      <c r="K856" s="291">
        <f>SUM(K855+K849+K843+K817+K810+K804)</f>
        <v>0</v>
      </c>
      <c r="L856" s="290"/>
      <c r="M856" s="291"/>
      <c r="N856" s="291"/>
    </row>
    <row r="857" spans="1:14" ht="15">
      <c r="A857" s="358"/>
      <c r="B857" s="376"/>
      <c r="C857" s="377"/>
      <c r="D857" s="376"/>
      <c r="E857" s="376"/>
      <c r="F857" s="378"/>
      <c r="G857" s="378"/>
      <c r="H857" s="370"/>
      <c r="I857" s="376"/>
      <c r="J857" s="289"/>
      <c r="K857" s="289"/>
      <c r="L857" s="287"/>
      <c r="M857" s="289"/>
      <c r="N857" s="289"/>
    </row>
    <row r="858" spans="1:14" ht="15">
      <c r="A858" s="379"/>
      <c r="B858" s="379" t="s">
        <v>1844</v>
      </c>
      <c r="C858" s="380" t="s">
        <v>1845</v>
      </c>
      <c r="D858" s="379"/>
      <c r="E858" s="379"/>
      <c r="F858" s="381"/>
      <c r="G858" s="381"/>
      <c r="H858" s="382"/>
      <c r="I858" s="379"/>
      <c r="J858" s="291"/>
      <c r="K858" s="291"/>
      <c r="L858" s="290"/>
      <c r="M858" s="291"/>
      <c r="N858" s="291"/>
    </row>
    <row r="859" spans="1:14" ht="15" outlineLevel="1">
      <c r="A859" s="358"/>
      <c r="B859" s="376"/>
      <c r="C859" s="377"/>
      <c r="D859" s="376"/>
      <c r="E859" s="376"/>
      <c r="F859" s="378"/>
      <c r="G859" s="378"/>
      <c r="H859" s="370"/>
      <c r="I859" s="376"/>
      <c r="J859" s="289"/>
      <c r="K859" s="289"/>
      <c r="L859" s="287"/>
      <c r="M859" s="289"/>
      <c r="N859" s="289"/>
    </row>
    <row r="860" spans="1:14" ht="15" outlineLevel="1">
      <c r="A860" s="383"/>
      <c r="B860" s="383" t="s">
        <v>1846</v>
      </c>
      <c r="C860" s="385" t="s">
        <v>1847</v>
      </c>
      <c r="D860" s="383"/>
      <c r="E860" s="383"/>
      <c r="F860" s="386"/>
      <c r="G860" s="386"/>
      <c r="H860" s="382"/>
      <c r="I860" s="383"/>
      <c r="J860" s="294"/>
      <c r="K860" s="294"/>
      <c r="L860" s="290"/>
      <c r="M860" s="294"/>
      <c r="N860" s="294"/>
    </row>
    <row r="861" spans="1:14" ht="15" outlineLevel="2">
      <c r="A861" s="358"/>
      <c r="B861" s="376"/>
      <c r="C861" s="377"/>
      <c r="D861" s="376"/>
      <c r="E861" s="376"/>
      <c r="F861" s="378"/>
      <c r="G861" s="378"/>
      <c r="H861" s="370"/>
      <c r="I861" s="376"/>
      <c r="J861" s="289"/>
      <c r="K861" s="289"/>
      <c r="L861" s="287"/>
      <c r="M861" s="289"/>
      <c r="N861" s="289"/>
    </row>
    <row r="862" spans="1:14" ht="15" outlineLevel="2">
      <c r="A862" s="414"/>
      <c r="B862" s="414" t="s">
        <v>1848</v>
      </c>
      <c r="C862" s="415" t="s">
        <v>1849</v>
      </c>
      <c r="D862" s="414"/>
      <c r="E862" s="414"/>
      <c r="F862" s="416"/>
      <c r="G862" s="416"/>
      <c r="H862" s="382"/>
      <c r="I862" s="414"/>
      <c r="J862" s="295"/>
      <c r="K862" s="295"/>
      <c r="L862" s="290"/>
      <c r="M862" s="295"/>
      <c r="N862" s="295"/>
    </row>
    <row r="863" spans="1:14" ht="28.5" outlineLevel="3">
      <c r="A863" s="387" t="s">
        <v>1850</v>
      </c>
      <c r="B863" s="387" t="s">
        <v>1851</v>
      </c>
      <c r="C863" s="408" t="s">
        <v>1852</v>
      </c>
      <c r="D863" s="389" t="s">
        <v>312</v>
      </c>
      <c r="E863" s="390">
        <v>3</v>
      </c>
      <c r="F863" s="413">
        <v>5700487</v>
      </c>
      <c r="G863" s="391">
        <f t="shared" ref="G863:G877" si="59">F863*E863</f>
        <v>17101461</v>
      </c>
      <c r="H863" s="392"/>
      <c r="I863" s="390">
        <v>3</v>
      </c>
      <c r="J863" s="318"/>
      <c r="K863" s="293">
        <f t="shared" ref="K863:K877" si="60">J863*I863</f>
        <v>0</v>
      </c>
      <c r="L863" s="292"/>
      <c r="M863" s="318"/>
      <c r="N863" s="293"/>
    </row>
    <row r="864" spans="1:14" ht="28.5" outlineLevel="3">
      <c r="A864" s="387" t="s">
        <v>1853</v>
      </c>
      <c r="B864" s="387" t="s">
        <v>1854</v>
      </c>
      <c r="C864" s="408" t="s">
        <v>1855</v>
      </c>
      <c r="D864" s="389" t="s">
        <v>312</v>
      </c>
      <c r="E864" s="390">
        <v>1</v>
      </c>
      <c r="F864" s="413">
        <v>6106931</v>
      </c>
      <c r="G864" s="391">
        <f t="shared" si="59"/>
        <v>6106931</v>
      </c>
      <c r="H864" s="392"/>
      <c r="I864" s="390">
        <v>1</v>
      </c>
      <c r="J864" s="318"/>
      <c r="K864" s="293">
        <f t="shared" si="60"/>
        <v>0</v>
      </c>
      <c r="L864" s="292"/>
      <c r="M864" s="318"/>
      <c r="N864" s="293"/>
    </row>
    <row r="865" spans="1:14" ht="28.5" outlineLevel="3">
      <c r="A865" s="387" t="s">
        <v>1856</v>
      </c>
      <c r="B865" s="387" t="s">
        <v>1857</v>
      </c>
      <c r="C865" s="408" t="s">
        <v>1858</v>
      </c>
      <c r="D865" s="389" t="s">
        <v>312</v>
      </c>
      <c r="E865" s="390">
        <v>2</v>
      </c>
      <c r="F865" s="413">
        <v>5783623</v>
      </c>
      <c r="G865" s="391">
        <f t="shared" si="59"/>
        <v>11567246</v>
      </c>
      <c r="H865" s="392"/>
      <c r="I865" s="390">
        <v>2</v>
      </c>
      <c r="J865" s="318"/>
      <c r="K865" s="293">
        <f t="shared" si="60"/>
        <v>0</v>
      </c>
      <c r="L865" s="292"/>
      <c r="M865" s="318"/>
      <c r="N865" s="293"/>
    </row>
    <row r="866" spans="1:14" ht="28.5" outlineLevel="3">
      <c r="A866" s="387" t="s">
        <v>1859</v>
      </c>
      <c r="B866" s="387" t="s">
        <v>1860</v>
      </c>
      <c r="C866" s="410" t="s">
        <v>1861</v>
      </c>
      <c r="D866" s="389" t="s">
        <v>312</v>
      </c>
      <c r="E866" s="390">
        <v>2</v>
      </c>
      <c r="F866" s="413">
        <v>6337866</v>
      </c>
      <c r="G866" s="391">
        <f t="shared" si="59"/>
        <v>12675732</v>
      </c>
      <c r="H866" s="392"/>
      <c r="I866" s="390">
        <v>2</v>
      </c>
      <c r="J866" s="318"/>
      <c r="K866" s="293">
        <f t="shared" si="60"/>
        <v>0</v>
      </c>
      <c r="L866" s="292"/>
      <c r="M866" s="318"/>
      <c r="N866" s="293"/>
    </row>
    <row r="867" spans="1:14" ht="28.5" outlineLevel="3">
      <c r="A867" s="387" t="s">
        <v>1862</v>
      </c>
      <c r="B867" s="387" t="s">
        <v>1863</v>
      </c>
      <c r="C867" s="410" t="s">
        <v>1864</v>
      </c>
      <c r="D867" s="389" t="s">
        <v>312</v>
      </c>
      <c r="E867" s="390">
        <v>3</v>
      </c>
      <c r="F867" s="413">
        <v>6337866</v>
      </c>
      <c r="G867" s="391">
        <f t="shared" si="59"/>
        <v>19013598</v>
      </c>
      <c r="H867" s="392"/>
      <c r="I867" s="390">
        <v>3</v>
      </c>
      <c r="J867" s="318"/>
      <c r="K867" s="293">
        <f t="shared" si="60"/>
        <v>0</v>
      </c>
      <c r="L867" s="292"/>
      <c r="M867" s="318"/>
      <c r="N867" s="293"/>
    </row>
    <row r="868" spans="1:14" ht="28.5" outlineLevel="3">
      <c r="A868" s="387" t="s">
        <v>1865</v>
      </c>
      <c r="B868" s="387" t="s">
        <v>1866</v>
      </c>
      <c r="C868" s="410" t="s">
        <v>1867</v>
      </c>
      <c r="D868" s="389" t="s">
        <v>312</v>
      </c>
      <c r="E868" s="390">
        <v>1</v>
      </c>
      <c r="F868" s="413">
        <v>6337866</v>
      </c>
      <c r="G868" s="391">
        <f t="shared" si="59"/>
        <v>6337866</v>
      </c>
      <c r="H868" s="392"/>
      <c r="I868" s="390">
        <v>1</v>
      </c>
      <c r="J868" s="318"/>
      <c r="K868" s="293">
        <f t="shared" si="60"/>
        <v>0</v>
      </c>
      <c r="L868" s="292"/>
      <c r="M868" s="318"/>
      <c r="N868" s="293"/>
    </row>
    <row r="869" spans="1:14" ht="28.5" outlineLevel="3">
      <c r="A869" s="387" t="s">
        <v>1868</v>
      </c>
      <c r="B869" s="387" t="s">
        <v>1869</v>
      </c>
      <c r="C869" s="410" t="s">
        <v>1870</v>
      </c>
      <c r="D869" s="389" t="s">
        <v>312</v>
      </c>
      <c r="E869" s="390">
        <v>2</v>
      </c>
      <c r="F869" s="413">
        <v>6337866</v>
      </c>
      <c r="G869" s="391">
        <f t="shared" si="59"/>
        <v>12675732</v>
      </c>
      <c r="H869" s="392"/>
      <c r="I869" s="390">
        <v>2</v>
      </c>
      <c r="J869" s="318"/>
      <c r="K869" s="293">
        <f t="shared" si="60"/>
        <v>0</v>
      </c>
      <c r="L869" s="292"/>
      <c r="M869" s="318"/>
      <c r="N869" s="293"/>
    </row>
    <row r="870" spans="1:14" ht="28.5" outlineLevel="3">
      <c r="A870" s="387" t="s">
        <v>1871</v>
      </c>
      <c r="B870" s="387" t="s">
        <v>1872</v>
      </c>
      <c r="C870" s="410" t="s">
        <v>1873</v>
      </c>
      <c r="D870" s="389" t="s">
        <v>312</v>
      </c>
      <c r="E870" s="390">
        <v>2</v>
      </c>
      <c r="F870" s="413">
        <v>6337866</v>
      </c>
      <c r="G870" s="391">
        <f t="shared" si="59"/>
        <v>12675732</v>
      </c>
      <c r="H870" s="392"/>
      <c r="I870" s="390">
        <v>2</v>
      </c>
      <c r="J870" s="318"/>
      <c r="K870" s="293">
        <f t="shared" si="60"/>
        <v>0</v>
      </c>
      <c r="L870" s="292"/>
      <c r="M870" s="318"/>
      <c r="N870" s="293"/>
    </row>
    <row r="871" spans="1:14" ht="28.5" outlineLevel="3">
      <c r="A871" s="387" t="s">
        <v>1874</v>
      </c>
      <c r="B871" s="387" t="s">
        <v>1875</v>
      </c>
      <c r="C871" s="410" t="s">
        <v>1876</v>
      </c>
      <c r="D871" s="389" t="s">
        <v>312</v>
      </c>
      <c r="E871" s="390">
        <v>12</v>
      </c>
      <c r="F871" s="413">
        <v>6439477</v>
      </c>
      <c r="G871" s="391">
        <f t="shared" si="59"/>
        <v>77273724</v>
      </c>
      <c r="H871" s="392"/>
      <c r="I871" s="390">
        <v>12</v>
      </c>
      <c r="J871" s="318"/>
      <c r="K871" s="293">
        <f t="shared" si="60"/>
        <v>0</v>
      </c>
      <c r="L871" s="292"/>
      <c r="M871" s="318"/>
      <c r="N871" s="293"/>
    </row>
    <row r="872" spans="1:14" ht="28.5" outlineLevel="3">
      <c r="A872" s="387" t="s">
        <v>1877</v>
      </c>
      <c r="B872" s="387" t="s">
        <v>1878</v>
      </c>
      <c r="C872" s="410" t="s">
        <v>1879</v>
      </c>
      <c r="D872" s="389" t="s">
        <v>312</v>
      </c>
      <c r="E872" s="390">
        <v>2</v>
      </c>
      <c r="F872" s="413">
        <v>6338208</v>
      </c>
      <c r="G872" s="391">
        <f t="shared" si="59"/>
        <v>12676416</v>
      </c>
      <c r="H872" s="392"/>
      <c r="I872" s="390">
        <v>2</v>
      </c>
      <c r="J872" s="318"/>
      <c r="K872" s="293">
        <f t="shared" si="60"/>
        <v>0</v>
      </c>
      <c r="L872" s="292"/>
      <c r="M872" s="318"/>
      <c r="N872" s="293"/>
    </row>
    <row r="873" spans="1:14" ht="28.5" outlineLevel="3">
      <c r="A873" s="387" t="s">
        <v>1880</v>
      </c>
      <c r="B873" s="387" t="s">
        <v>1881</v>
      </c>
      <c r="C873" s="410" t="s">
        <v>1882</v>
      </c>
      <c r="D873" s="389" t="s">
        <v>312</v>
      </c>
      <c r="E873" s="390">
        <v>2</v>
      </c>
      <c r="F873" s="413">
        <v>6439477</v>
      </c>
      <c r="G873" s="391">
        <f t="shared" si="59"/>
        <v>12878954</v>
      </c>
      <c r="H873" s="392"/>
      <c r="I873" s="390">
        <v>2</v>
      </c>
      <c r="J873" s="318"/>
      <c r="K873" s="293">
        <f t="shared" si="60"/>
        <v>0</v>
      </c>
      <c r="L873" s="292"/>
      <c r="M873" s="318"/>
      <c r="N873" s="293"/>
    </row>
    <row r="874" spans="1:14" ht="28.5" outlineLevel="3">
      <c r="A874" s="387" t="s">
        <v>1883</v>
      </c>
      <c r="B874" s="387" t="s">
        <v>1884</v>
      </c>
      <c r="C874" s="410" t="s">
        <v>1885</v>
      </c>
      <c r="D874" s="389" t="s">
        <v>312</v>
      </c>
      <c r="E874" s="390">
        <v>3</v>
      </c>
      <c r="F874" s="413">
        <v>6439477</v>
      </c>
      <c r="G874" s="391">
        <f t="shared" si="59"/>
        <v>19318431</v>
      </c>
      <c r="H874" s="392"/>
      <c r="I874" s="390">
        <v>3</v>
      </c>
      <c r="J874" s="318"/>
      <c r="K874" s="293">
        <f t="shared" si="60"/>
        <v>0</v>
      </c>
      <c r="L874" s="292"/>
      <c r="M874" s="318"/>
      <c r="N874" s="293"/>
    </row>
    <row r="875" spans="1:14" ht="28.5" outlineLevel="3">
      <c r="A875" s="387" t="s">
        <v>1886</v>
      </c>
      <c r="B875" s="387" t="s">
        <v>1887</v>
      </c>
      <c r="C875" s="410" t="s">
        <v>1888</v>
      </c>
      <c r="D875" s="389" t="s">
        <v>312</v>
      </c>
      <c r="E875" s="390">
        <v>1</v>
      </c>
      <c r="F875" s="413">
        <v>6338208</v>
      </c>
      <c r="G875" s="391">
        <f t="shared" si="59"/>
        <v>6338208</v>
      </c>
      <c r="H875" s="392"/>
      <c r="I875" s="390">
        <v>1</v>
      </c>
      <c r="J875" s="318"/>
      <c r="K875" s="293">
        <f t="shared" si="60"/>
        <v>0</v>
      </c>
      <c r="L875" s="292"/>
      <c r="M875" s="318"/>
      <c r="N875" s="293"/>
    </row>
    <row r="876" spans="1:14" ht="42" outlineLevel="3">
      <c r="A876" s="387" t="s">
        <v>1889</v>
      </c>
      <c r="B876" s="387" t="s">
        <v>1890</v>
      </c>
      <c r="C876" s="410" t="s">
        <v>1891</v>
      </c>
      <c r="D876" s="389" t="s">
        <v>312</v>
      </c>
      <c r="E876" s="390">
        <v>7</v>
      </c>
      <c r="F876" s="413">
        <v>6439477</v>
      </c>
      <c r="G876" s="391">
        <f t="shared" si="59"/>
        <v>45076339</v>
      </c>
      <c r="H876" s="392"/>
      <c r="I876" s="390">
        <v>7</v>
      </c>
      <c r="J876" s="318"/>
      <c r="K876" s="293">
        <f t="shared" si="60"/>
        <v>0</v>
      </c>
      <c r="L876" s="292"/>
      <c r="M876" s="318"/>
      <c r="N876" s="293"/>
    </row>
    <row r="877" spans="1:14" ht="28.5" outlineLevel="3">
      <c r="A877" s="387" t="s">
        <v>1892</v>
      </c>
      <c r="B877" s="387" t="s">
        <v>1893</v>
      </c>
      <c r="C877" s="410" t="s">
        <v>1894</v>
      </c>
      <c r="D877" s="389" t="s">
        <v>312</v>
      </c>
      <c r="E877" s="390">
        <v>2</v>
      </c>
      <c r="F877" s="413">
        <v>6439477</v>
      </c>
      <c r="G877" s="391">
        <f t="shared" si="59"/>
        <v>12878954</v>
      </c>
      <c r="H877" s="392"/>
      <c r="I877" s="390">
        <v>2</v>
      </c>
      <c r="J877" s="318"/>
      <c r="K877" s="293">
        <f t="shared" si="60"/>
        <v>0</v>
      </c>
      <c r="L877" s="292"/>
      <c r="M877" s="318"/>
      <c r="N877" s="293"/>
    </row>
    <row r="878" spans="1:14" ht="15" outlineLevel="3">
      <c r="A878" s="358"/>
      <c r="B878" s="376"/>
      <c r="C878" s="377"/>
      <c r="D878" s="376"/>
      <c r="E878" s="376"/>
      <c r="F878" s="378"/>
      <c r="G878" s="378"/>
      <c r="H878" s="370"/>
      <c r="I878" s="376"/>
      <c r="J878" s="289"/>
      <c r="K878" s="289"/>
      <c r="L878" s="287"/>
      <c r="M878" s="289"/>
      <c r="N878" s="289"/>
    </row>
    <row r="879" spans="1:14" ht="15" outlineLevel="2">
      <c r="A879" s="414"/>
      <c r="B879" s="414"/>
      <c r="C879" s="415" t="s">
        <v>1895</v>
      </c>
      <c r="D879" s="414"/>
      <c r="E879" s="414"/>
      <c r="F879" s="416"/>
      <c r="G879" s="416">
        <f>SUM(G863:G877)</f>
        <v>284595324</v>
      </c>
      <c r="H879" s="382"/>
      <c r="I879" s="414"/>
      <c r="J879" s="295"/>
      <c r="K879" s="295">
        <f>SUM(K863:K877)</f>
        <v>0</v>
      </c>
      <c r="L879" s="290"/>
      <c r="M879" s="295"/>
      <c r="N879" s="295"/>
    </row>
    <row r="880" spans="1:14" ht="15" outlineLevel="2">
      <c r="A880" s="358"/>
      <c r="B880" s="376"/>
      <c r="C880" s="377"/>
      <c r="D880" s="376"/>
      <c r="E880" s="376"/>
      <c r="F880" s="378"/>
      <c r="G880" s="378"/>
      <c r="H880" s="370"/>
      <c r="I880" s="376"/>
      <c r="J880" s="289"/>
      <c r="K880" s="289"/>
      <c r="L880" s="287"/>
      <c r="M880" s="289"/>
      <c r="N880" s="289"/>
    </row>
    <row r="881" spans="1:14" ht="15" outlineLevel="2">
      <c r="A881" s="414"/>
      <c r="B881" s="414" t="s">
        <v>1896</v>
      </c>
      <c r="C881" s="415" t="s">
        <v>1897</v>
      </c>
      <c r="D881" s="414"/>
      <c r="E881" s="414"/>
      <c r="F881" s="416"/>
      <c r="G881" s="416"/>
      <c r="H881" s="382"/>
      <c r="I881" s="414"/>
      <c r="J881" s="295"/>
      <c r="K881" s="295"/>
      <c r="L881" s="290"/>
      <c r="M881" s="295"/>
      <c r="N881" s="295"/>
    </row>
    <row r="882" spans="1:14" ht="28.5" outlineLevel="3">
      <c r="A882" s="387" t="s">
        <v>1898</v>
      </c>
      <c r="B882" s="387" t="s">
        <v>1899</v>
      </c>
      <c r="C882" s="410" t="s">
        <v>1900</v>
      </c>
      <c r="D882" s="389" t="s">
        <v>312</v>
      </c>
      <c r="E882" s="390">
        <v>2</v>
      </c>
      <c r="F882" s="413">
        <v>10319516</v>
      </c>
      <c r="G882" s="391">
        <f t="shared" ref="G882:G913" si="61">F882*E882</f>
        <v>20639032</v>
      </c>
      <c r="H882" s="392"/>
      <c r="I882" s="390">
        <v>2</v>
      </c>
      <c r="J882" s="318"/>
      <c r="K882" s="293">
        <f t="shared" ref="K882:K913" si="62">J882*I882</f>
        <v>0</v>
      </c>
      <c r="L882" s="292"/>
      <c r="M882" s="318"/>
      <c r="N882" s="293"/>
    </row>
    <row r="883" spans="1:14" ht="28.5" outlineLevel="3">
      <c r="A883" s="387" t="s">
        <v>1901</v>
      </c>
      <c r="B883" s="387" t="s">
        <v>1902</v>
      </c>
      <c r="C883" s="410" t="s">
        <v>1903</v>
      </c>
      <c r="D883" s="389" t="s">
        <v>312</v>
      </c>
      <c r="E883" s="390">
        <v>1</v>
      </c>
      <c r="F883" s="413">
        <v>7011168</v>
      </c>
      <c r="G883" s="391">
        <f t="shared" si="61"/>
        <v>7011168</v>
      </c>
      <c r="H883" s="392"/>
      <c r="I883" s="390">
        <v>1</v>
      </c>
      <c r="J883" s="318"/>
      <c r="K883" s="293">
        <f t="shared" si="62"/>
        <v>0</v>
      </c>
      <c r="L883" s="292"/>
      <c r="M883" s="318"/>
      <c r="N883" s="293"/>
    </row>
    <row r="884" spans="1:14" ht="28.5" outlineLevel="3">
      <c r="A884" s="387" t="s">
        <v>1904</v>
      </c>
      <c r="B884" s="387" t="s">
        <v>1905</v>
      </c>
      <c r="C884" s="410" t="s">
        <v>1906</v>
      </c>
      <c r="D884" s="389" t="s">
        <v>312</v>
      </c>
      <c r="E884" s="390">
        <v>1</v>
      </c>
      <c r="F884" s="413">
        <v>8479910</v>
      </c>
      <c r="G884" s="391">
        <f t="shared" si="61"/>
        <v>8479910</v>
      </c>
      <c r="H884" s="392"/>
      <c r="I884" s="390">
        <v>1</v>
      </c>
      <c r="J884" s="318"/>
      <c r="K884" s="293">
        <f t="shared" si="62"/>
        <v>0</v>
      </c>
      <c r="L884" s="292"/>
      <c r="M884" s="318"/>
      <c r="N884" s="293"/>
    </row>
    <row r="885" spans="1:14" ht="28.5" outlineLevel="3">
      <c r="A885" s="387" t="s">
        <v>1907</v>
      </c>
      <c r="B885" s="387" t="s">
        <v>1908</v>
      </c>
      <c r="C885" s="410" t="s">
        <v>1909</v>
      </c>
      <c r="D885" s="389" t="s">
        <v>312</v>
      </c>
      <c r="E885" s="390">
        <v>1</v>
      </c>
      <c r="F885" s="413">
        <v>8479910</v>
      </c>
      <c r="G885" s="391">
        <f t="shared" si="61"/>
        <v>8479910</v>
      </c>
      <c r="H885" s="392"/>
      <c r="I885" s="390">
        <v>1</v>
      </c>
      <c r="J885" s="318"/>
      <c r="K885" s="293">
        <f t="shared" si="62"/>
        <v>0</v>
      </c>
      <c r="L885" s="292"/>
      <c r="M885" s="318"/>
      <c r="N885" s="293"/>
    </row>
    <row r="886" spans="1:14" ht="28.5" outlineLevel="3">
      <c r="A886" s="387" t="s">
        <v>1910</v>
      </c>
      <c r="B886" s="387" t="s">
        <v>1911</v>
      </c>
      <c r="C886" s="410" t="s">
        <v>1912</v>
      </c>
      <c r="D886" s="389" t="s">
        <v>312</v>
      </c>
      <c r="E886" s="390">
        <v>1</v>
      </c>
      <c r="F886" s="413">
        <v>7962617</v>
      </c>
      <c r="G886" s="391">
        <f t="shared" si="61"/>
        <v>7962617</v>
      </c>
      <c r="H886" s="392"/>
      <c r="I886" s="390">
        <v>1</v>
      </c>
      <c r="J886" s="318"/>
      <c r="K886" s="293">
        <f t="shared" si="62"/>
        <v>0</v>
      </c>
      <c r="L886" s="292"/>
      <c r="M886" s="318"/>
      <c r="N886" s="293"/>
    </row>
    <row r="887" spans="1:14" ht="28.5" outlineLevel="3">
      <c r="A887" s="387" t="s">
        <v>1913</v>
      </c>
      <c r="B887" s="387" t="s">
        <v>1914</v>
      </c>
      <c r="C887" s="410" t="s">
        <v>1915</v>
      </c>
      <c r="D887" s="389" t="s">
        <v>312</v>
      </c>
      <c r="E887" s="390">
        <v>1</v>
      </c>
      <c r="F887" s="413">
        <v>7962617</v>
      </c>
      <c r="G887" s="391">
        <f t="shared" si="61"/>
        <v>7962617</v>
      </c>
      <c r="H887" s="392"/>
      <c r="I887" s="390">
        <v>1</v>
      </c>
      <c r="J887" s="318"/>
      <c r="K887" s="293">
        <f t="shared" si="62"/>
        <v>0</v>
      </c>
      <c r="L887" s="292"/>
      <c r="M887" s="318"/>
      <c r="N887" s="293"/>
    </row>
    <row r="888" spans="1:14" ht="28.5" outlineLevel="3">
      <c r="A888" s="387" t="s">
        <v>1916</v>
      </c>
      <c r="B888" s="387" t="s">
        <v>1917</v>
      </c>
      <c r="C888" s="410" t="s">
        <v>1918</v>
      </c>
      <c r="D888" s="389" t="s">
        <v>312</v>
      </c>
      <c r="E888" s="390">
        <v>2</v>
      </c>
      <c r="F888" s="413">
        <v>7962617</v>
      </c>
      <c r="G888" s="391">
        <f t="shared" si="61"/>
        <v>15925234</v>
      </c>
      <c r="H888" s="392"/>
      <c r="I888" s="390">
        <v>2</v>
      </c>
      <c r="J888" s="318"/>
      <c r="K888" s="293">
        <f t="shared" si="62"/>
        <v>0</v>
      </c>
      <c r="L888" s="292"/>
      <c r="M888" s="318"/>
      <c r="N888" s="293"/>
    </row>
    <row r="889" spans="1:14" ht="28.5" outlineLevel="3">
      <c r="A889" s="387" t="s">
        <v>1919</v>
      </c>
      <c r="B889" s="387" t="s">
        <v>1920</v>
      </c>
      <c r="C889" s="410" t="s">
        <v>1921</v>
      </c>
      <c r="D889" s="389" t="s">
        <v>312</v>
      </c>
      <c r="E889" s="390">
        <v>1</v>
      </c>
      <c r="F889" s="413">
        <v>7962617</v>
      </c>
      <c r="G889" s="391">
        <f t="shared" si="61"/>
        <v>7962617</v>
      </c>
      <c r="H889" s="392"/>
      <c r="I889" s="390">
        <v>1</v>
      </c>
      <c r="J889" s="318"/>
      <c r="K889" s="293">
        <f t="shared" si="62"/>
        <v>0</v>
      </c>
      <c r="L889" s="292"/>
      <c r="M889" s="318"/>
      <c r="N889" s="293"/>
    </row>
    <row r="890" spans="1:14" ht="28.5" outlineLevel="3">
      <c r="A890" s="387" t="s">
        <v>1922</v>
      </c>
      <c r="B890" s="387" t="s">
        <v>1923</v>
      </c>
      <c r="C890" s="410" t="s">
        <v>1924</v>
      </c>
      <c r="D890" s="389" t="s">
        <v>312</v>
      </c>
      <c r="E890" s="390">
        <v>5</v>
      </c>
      <c r="F890" s="413">
        <v>9653057</v>
      </c>
      <c r="G890" s="391">
        <f t="shared" si="61"/>
        <v>48265285</v>
      </c>
      <c r="H890" s="392"/>
      <c r="I890" s="390">
        <v>5</v>
      </c>
      <c r="J890" s="318"/>
      <c r="K890" s="293">
        <f t="shared" si="62"/>
        <v>0</v>
      </c>
      <c r="L890" s="292"/>
      <c r="M890" s="318"/>
      <c r="N890" s="293"/>
    </row>
    <row r="891" spans="1:14" ht="28.5" outlineLevel="3">
      <c r="A891" s="387" t="s">
        <v>1925</v>
      </c>
      <c r="B891" s="387" t="s">
        <v>1926</v>
      </c>
      <c r="C891" s="410" t="s">
        <v>1927</v>
      </c>
      <c r="D891" s="389" t="s">
        <v>312</v>
      </c>
      <c r="E891" s="390">
        <v>1</v>
      </c>
      <c r="F891" s="413">
        <v>9653057</v>
      </c>
      <c r="G891" s="391">
        <f t="shared" si="61"/>
        <v>9653057</v>
      </c>
      <c r="H891" s="392"/>
      <c r="I891" s="390">
        <v>1</v>
      </c>
      <c r="J891" s="318"/>
      <c r="K891" s="293">
        <f t="shared" si="62"/>
        <v>0</v>
      </c>
      <c r="L891" s="292"/>
      <c r="M891" s="318"/>
      <c r="N891" s="293"/>
    </row>
    <row r="892" spans="1:14" ht="28.5" outlineLevel="3">
      <c r="A892" s="387" t="s">
        <v>1928</v>
      </c>
      <c r="B892" s="387" t="s">
        <v>1929</v>
      </c>
      <c r="C892" s="410" t="s">
        <v>1930</v>
      </c>
      <c r="D892" s="389" t="s">
        <v>312</v>
      </c>
      <c r="E892" s="390">
        <v>1</v>
      </c>
      <c r="F892" s="413">
        <v>9653057</v>
      </c>
      <c r="G892" s="391">
        <f t="shared" si="61"/>
        <v>9653057</v>
      </c>
      <c r="H892" s="392"/>
      <c r="I892" s="390">
        <v>1</v>
      </c>
      <c r="J892" s="318"/>
      <c r="K892" s="293">
        <f t="shared" si="62"/>
        <v>0</v>
      </c>
      <c r="L892" s="292"/>
      <c r="M892" s="318"/>
      <c r="N892" s="293"/>
    </row>
    <row r="893" spans="1:14" ht="28.5" outlineLevel="3">
      <c r="A893" s="387" t="s">
        <v>1931</v>
      </c>
      <c r="B893" s="387" t="s">
        <v>1932</v>
      </c>
      <c r="C893" s="410" t="s">
        <v>1933</v>
      </c>
      <c r="D893" s="362" t="s">
        <v>312</v>
      </c>
      <c r="E893" s="390">
        <v>1</v>
      </c>
      <c r="F893" s="413">
        <v>10318148</v>
      </c>
      <c r="G893" s="391">
        <f t="shared" si="61"/>
        <v>10318148</v>
      </c>
      <c r="H893" s="392"/>
      <c r="I893" s="390">
        <v>1</v>
      </c>
      <c r="J893" s="318"/>
      <c r="K893" s="293">
        <f t="shared" si="62"/>
        <v>0</v>
      </c>
      <c r="L893" s="292"/>
      <c r="M893" s="318"/>
      <c r="N893" s="293"/>
    </row>
    <row r="894" spans="1:14" ht="28.5" outlineLevel="3">
      <c r="A894" s="387" t="s">
        <v>1934</v>
      </c>
      <c r="B894" s="387" t="s">
        <v>1935</v>
      </c>
      <c r="C894" s="410" t="s">
        <v>1936</v>
      </c>
      <c r="D894" s="389" t="s">
        <v>312</v>
      </c>
      <c r="E894" s="390">
        <v>2</v>
      </c>
      <c r="F894" s="413">
        <v>10318148</v>
      </c>
      <c r="G894" s="391">
        <f t="shared" si="61"/>
        <v>20636296</v>
      </c>
      <c r="H894" s="392"/>
      <c r="I894" s="390">
        <v>2</v>
      </c>
      <c r="J894" s="318"/>
      <c r="K894" s="293">
        <f t="shared" si="62"/>
        <v>0</v>
      </c>
      <c r="L894" s="292"/>
      <c r="M894" s="318"/>
      <c r="N894" s="293"/>
    </row>
    <row r="895" spans="1:14" ht="28.5" outlineLevel="3">
      <c r="A895" s="387" t="s">
        <v>1937</v>
      </c>
      <c r="B895" s="387" t="s">
        <v>1938</v>
      </c>
      <c r="C895" s="410" t="s">
        <v>1939</v>
      </c>
      <c r="D895" s="389" t="s">
        <v>312</v>
      </c>
      <c r="E895" s="390">
        <v>1</v>
      </c>
      <c r="F895" s="413">
        <v>7962617</v>
      </c>
      <c r="G895" s="391">
        <f t="shared" si="61"/>
        <v>7962617</v>
      </c>
      <c r="H895" s="392"/>
      <c r="I895" s="390">
        <v>1</v>
      </c>
      <c r="J895" s="318"/>
      <c r="K895" s="293">
        <f t="shared" si="62"/>
        <v>0</v>
      </c>
      <c r="L895" s="292"/>
      <c r="M895" s="318"/>
      <c r="N895" s="293"/>
    </row>
    <row r="896" spans="1:14" ht="28.5" outlineLevel="3">
      <c r="A896" s="387" t="s">
        <v>1940</v>
      </c>
      <c r="B896" s="387" t="s">
        <v>1941</v>
      </c>
      <c r="C896" s="410" t="s">
        <v>1942</v>
      </c>
      <c r="D896" s="389" t="s">
        <v>312</v>
      </c>
      <c r="E896" s="390">
        <v>1</v>
      </c>
      <c r="F896" s="413">
        <v>7962617</v>
      </c>
      <c r="G896" s="391">
        <f t="shared" si="61"/>
        <v>7962617</v>
      </c>
      <c r="H896" s="392"/>
      <c r="I896" s="390">
        <v>1</v>
      </c>
      <c r="J896" s="318"/>
      <c r="K896" s="293">
        <f t="shared" si="62"/>
        <v>0</v>
      </c>
      <c r="L896" s="292"/>
      <c r="M896" s="318"/>
      <c r="N896" s="293"/>
    </row>
    <row r="897" spans="1:14" ht="28.5" outlineLevel="3">
      <c r="A897" s="387" t="s">
        <v>1943</v>
      </c>
      <c r="B897" s="387" t="s">
        <v>1944</v>
      </c>
      <c r="C897" s="410" t="s">
        <v>1945</v>
      </c>
      <c r="D897" s="362" t="s">
        <v>312</v>
      </c>
      <c r="E897" s="390">
        <v>3</v>
      </c>
      <c r="F897" s="413">
        <v>10318148</v>
      </c>
      <c r="G897" s="391">
        <f t="shared" si="61"/>
        <v>30954444</v>
      </c>
      <c r="H897" s="392"/>
      <c r="I897" s="390">
        <v>3</v>
      </c>
      <c r="J897" s="318"/>
      <c r="K897" s="293">
        <f t="shared" si="62"/>
        <v>0</v>
      </c>
      <c r="L897" s="292"/>
      <c r="M897" s="318"/>
      <c r="N897" s="293"/>
    </row>
    <row r="898" spans="1:14" ht="28.5" outlineLevel="3">
      <c r="A898" s="387" t="s">
        <v>1946</v>
      </c>
      <c r="B898" s="387" t="s">
        <v>1947</v>
      </c>
      <c r="C898" s="410" t="s">
        <v>1948</v>
      </c>
      <c r="D898" s="389" t="s">
        <v>312</v>
      </c>
      <c r="E898" s="390">
        <v>1</v>
      </c>
      <c r="F898" s="413">
        <v>7962617</v>
      </c>
      <c r="G898" s="391">
        <f t="shared" si="61"/>
        <v>7962617</v>
      </c>
      <c r="H898" s="392"/>
      <c r="I898" s="390">
        <v>1</v>
      </c>
      <c r="J898" s="318"/>
      <c r="K898" s="293">
        <f t="shared" si="62"/>
        <v>0</v>
      </c>
      <c r="L898" s="292"/>
      <c r="M898" s="318"/>
      <c r="N898" s="293"/>
    </row>
    <row r="899" spans="1:14" ht="28.5" outlineLevel="3">
      <c r="A899" s="387" t="s">
        <v>1949</v>
      </c>
      <c r="B899" s="387" t="s">
        <v>1950</v>
      </c>
      <c r="C899" s="410" t="s">
        <v>1951</v>
      </c>
      <c r="D899" s="389" t="s">
        <v>312</v>
      </c>
      <c r="E899" s="390">
        <v>1</v>
      </c>
      <c r="F899" s="413">
        <v>7011168</v>
      </c>
      <c r="G899" s="391">
        <f t="shared" si="61"/>
        <v>7011168</v>
      </c>
      <c r="H899" s="392"/>
      <c r="I899" s="390">
        <v>1</v>
      </c>
      <c r="J899" s="318"/>
      <c r="K899" s="293">
        <f t="shared" si="62"/>
        <v>0</v>
      </c>
      <c r="L899" s="292"/>
      <c r="M899" s="318"/>
      <c r="N899" s="293"/>
    </row>
    <row r="900" spans="1:14" ht="28.5" outlineLevel="3">
      <c r="A900" s="387" t="s">
        <v>1952</v>
      </c>
      <c r="B900" s="387" t="s">
        <v>1953</v>
      </c>
      <c r="C900" s="410" t="s">
        <v>1954</v>
      </c>
      <c r="D900" s="389" t="s">
        <v>312</v>
      </c>
      <c r="E900" s="390">
        <v>1</v>
      </c>
      <c r="F900" s="413">
        <v>7962617</v>
      </c>
      <c r="G900" s="391">
        <f t="shared" si="61"/>
        <v>7962617</v>
      </c>
      <c r="H900" s="392"/>
      <c r="I900" s="390">
        <v>1</v>
      </c>
      <c r="J900" s="318"/>
      <c r="K900" s="293">
        <f t="shared" si="62"/>
        <v>0</v>
      </c>
      <c r="L900" s="292"/>
      <c r="M900" s="318"/>
      <c r="N900" s="293"/>
    </row>
    <row r="901" spans="1:14" ht="28.5" outlineLevel="3">
      <c r="A901" s="387" t="s">
        <v>1955</v>
      </c>
      <c r="B901" s="387" t="s">
        <v>1956</v>
      </c>
      <c r="C901" s="410" t="s">
        <v>1957</v>
      </c>
      <c r="D901" s="389" t="s">
        <v>312</v>
      </c>
      <c r="E901" s="390">
        <v>1</v>
      </c>
      <c r="F901" s="413">
        <v>7445324</v>
      </c>
      <c r="G901" s="391">
        <f t="shared" si="61"/>
        <v>7445324</v>
      </c>
      <c r="H901" s="392"/>
      <c r="I901" s="390">
        <v>1</v>
      </c>
      <c r="J901" s="318"/>
      <c r="K901" s="293">
        <f t="shared" si="62"/>
        <v>0</v>
      </c>
      <c r="L901" s="292"/>
      <c r="M901" s="318"/>
      <c r="N901" s="293"/>
    </row>
    <row r="902" spans="1:14" ht="28.5" outlineLevel="3">
      <c r="A902" s="387" t="s">
        <v>1958</v>
      </c>
      <c r="B902" s="387" t="s">
        <v>1959</v>
      </c>
      <c r="C902" s="410" t="s">
        <v>1960</v>
      </c>
      <c r="D902" s="389" t="s">
        <v>312</v>
      </c>
      <c r="E902" s="390">
        <v>1</v>
      </c>
      <c r="F902" s="413">
        <v>7445324</v>
      </c>
      <c r="G902" s="391">
        <f t="shared" si="61"/>
        <v>7445324</v>
      </c>
      <c r="H902" s="392"/>
      <c r="I902" s="390">
        <v>1</v>
      </c>
      <c r="J902" s="318"/>
      <c r="K902" s="293">
        <f t="shared" si="62"/>
        <v>0</v>
      </c>
      <c r="L902" s="292"/>
      <c r="M902" s="318"/>
      <c r="N902" s="293"/>
    </row>
    <row r="903" spans="1:14" ht="28.5" outlineLevel="3">
      <c r="A903" s="387" t="s">
        <v>1961</v>
      </c>
      <c r="B903" s="387" t="s">
        <v>1962</v>
      </c>
      <c r="C903" s="410" t="s">
        <v>1963</v>
      </c>
      <c r="D903" s="389" t="s">
        <v>312</v>
      </c>
      <c r="E903" s="390">
        <v>1</v>
      </c>
      <c r="F903" s="413">
        <v>7962617</v>
      </c>
      <c r="G903" s="391">
        <f t="shared" si="61"/>
        <v>7962617</v>
      </c>
      <c r="H903" s="392"/>
      <c r="I903" s="390">
        <v>1</v>
      </c>
      <c r="J903" s="318"/>
      <c r="K903" s="293">
        <f t="shared" si="62"/>
        <v>0</v>
      </c>
      <c r="L903" s="292"/>
      <c r="M903" s="318"/>
      <c r="N903" s="293"/>
    </row>
    <row r="904" spans="1:14" ht="28.5" outlineLevel="3">
      <c r="A904" s="387" t="s">
        <v>1964</v>
      </c>
      <c r="B904" s="387" t="s">
        <v>1965</v>
      </c>
      <c r="C904" s="410" t="s">
        <v>1966</v>
      </c>
      <c r="D904" s="389" t="s">
        <v>312</v>
      </c>
      <c r="E904" s="390">
        <v>1</v>
      </c>
      <c r="F904" s="413">
        <v>7962617</v>
      </c>
      <c r="G904" s="391">
        <f t="shared" si="61"/>
        <v>7962617</v>
      </c>
      <c r="H904" s="392"/>
      <c r="I904" s="390">
        <v>1</v>
      </c>
      <c r="J904" s="318"/>
      <c r="K904" s="293">
        <f t="shared" si="62"/>
        <v>0</v>
      </c>
      <c r="L904" s="292"/>
      <c r="M904" s="318"/>
      <c r="N904" s="293"/>
    </row>
    <row r="905" spans="1:14" ht="28.5" outlineLevel="3">
      <c r="A905" s="387" t="s">
        <v>1967</v>
      </c>
      <c r="B905" s="387" t="s">
        <v>1968</v>
      </c>
      <c r="C905" s="410" t="s">
        <v>1969</v>
      </c>
      <c r="D905" s="389" t="s">
        <v>312</v>
      </c>
      <c r="E905" s="390">
        <v>1</v>
      </c>
      <c r="F905" s="413">
        <v>7962617</v>
      </c>
      <c r="G905" s="391">
        <f t="shared" si="61"/>
        <v>7962617</v>
      </c>
      <c r="H905" s="392"/>
      <c r="I905" s="390">
        <v>1</v>
      </c>
      <c r="J905" s="318"/>
      <c r="K905" s="293">
        <f t="shared" si="62"/>
        <v>0</v>
      </c>
      <c r="L905" s="292"/>
      <c r="M905" s="318"/>
      <c r="N905" s="293"/>
    </row>
    <row r="906" spans="1:14" ht="28.5" outlineLevel="3">
      <c r="A906" s="387" t="s">
        <v>1970</v>
      </c>
      <c r="B906" s="387" t="s">
        <v>1971</v>
      </c>
      <c r="C906" s="410" t="s">
        <v>1972</v>
      </c>
      <c r="D906" s="389" t="s">
        <v>312</v>
      </c>
      <c r="E906" s="390">
        <v>1</v>
      </c>
      <c r="F906" s="413">
        <v>8479910</v>
      </c>
      <c r="G906" s="391">
        <f t="shared" si="61"/>
        <v>8479910</v>
      </c>
      <c r="H906" s="392"/>
      <c r="I906" s="390">
        <v>1</v>
      </c>
      <c r="J906" s="318"/>
      <c r="K906" s="293">
        <f t="shared" si="62"/>
        <v>0</v>
      </c>
      <c r="L906" s="292"/>
      <c r="M906" s="318"/>
      <c r="N906" s="293"/>
    </row>
    <row r="907" spans="1:14" ht="28.5" outlineLevel="3">
      <c r="A907" s="387" t="s">
        <v>1973</v>
      </c>
      <c r="B907" s="387" t="s">
        <v>1974</v>
      </c>
      <c r="C907" s="410" t="s">
        <v>1975</v>
      </c>
      <c r="D907" s="389" t="s">
        <v>312</v>
      </c>
      <c r="E907" s="390">
        <v>4</v>
      </c>
      <c r="F907" s="413">
        <v>10318148</v>
      </c>
      <c r="G907" s="391">
        <f t="shared" si="61"/>
        <v>41272592</v>
      </c>
      <c r="H907" s="392"/>
      <c r="I907" s="390">
        <v>4</v>
      </c>
      <c r="J907" s="318"/>
      <c r="K907" s="293">
        <f t="shared" si="62"/>
        <v>0</v>
      </c>
      <c r="L907" s="292"/>
      <c r="M907" s="318"/>
      <c r="N907" s="293"/>
    </row>
    <row r="908" spans="1:14" ht="28.5" outlineLevel="3">
      <c r="A908" s="387" t="s">
        <v>1976</v>
      </c>
      <c r="B908" s="387" t="s">
        <v>1977</v>
      </c>
      <c r="C908" s="410" t="s">
        <v>1978</v>
      </c>
      <c r="D908" s="389" t="s">
        <v>312</v>
      </c>
      <c r="E908" s="390">
        <v>1</v>
      </c>
      <c r="F908" s="413">
        <v>8479910</v>
      </c>
      <c r="G908" s="391">
        <f t="shared" si="61"/>
        <v>8479910</v>
      </c>
      <c r="H908" s="392"/>
      <c r="I908" s="390">
        <v>1</v>
      </c>
      <c r="J908" s="318"/>
      <c r="K908" s="293">
        <f t="shared" si="62"/>
        <v>0</v>
      </c>
      <c r="L908" s="292"/>
      <c r="M908" s="318"/>
      <c r="N908" s="293"/>
    </row>
    <row r="909" spans="1:14" ht="28.5" outlineLevel="3">
      <c r="A909" s="387" t="s">
        <v>1979</v>
      </c>
      <c r="B909" s="387" t="s">
        <v>1980</v>
      </c>
      <c r="C909" s="410" t="s">
        <v>1981</v>
      </c>
      <c r="D909" s="389" t="s">
        <v>312</v>
      </c>
      <c r="E909" s="390">
        <v>91</v>
      </c>
      <c r="F909" s="413">
        <v>615825</v>
      </c>
      <c r="G909" s="391">
        <f t="shared" si="61"/>
        <v>56040075</v>
      </c>
      <c r="H909" s="392"/>
      <c r="I909" s="390">
        <v>91</v>
      </c>
      <c r="J909" s="318"/>
      <c r="K909" s="293">
        <f t="shared" si="62"/>
        <v>0</v>
      </c>
      <c r="L909" s="292"/>
      <c r="M909" s="318"/>
      <c r="N909" s="293"/>
    </row>
    <row r="910" spans="1:14" ht="28.5" outlineLevel="3">
      <c r="A910" s="387" t="s">
        <v>1982</v>
      </c>
      <c r="B910" s="387" t="s">
        <v>1983</v>
      </c>
      <c r="C910" s="410" t="s">
        <v>1984</v>
      </c>
      <c r="D910" s="389" t="s">
        <v>312</v>
      </c>
      <c r="E910" s="390">
        <v>3</v>
      </c>
      <c r="F910" s="413">
        <v>10318148</v>
      </c>
      <c r="G910" s="391">
        <f t="shared" si="61"/>
        <v>30954444</v>
      </c>
      <c r="H910" s="392"/>
      <c r="I910" s="390">
        <v>3</v>
      </c>
      <c r="J910" s="318"/>
      <c r="K910" s="293">
        <f t="shared" si="62"/>
        <v>0</v>
      </c>
      <c r="L910" s="292"/>
      <c r="M910" s="318"/>
      <c r="N910" s="293"/>
    </row>
    <row r="911" spans="1:14" ht="28.5" outlineLevel="3">
      <c r="A911" s="387" t="s">
        <v>1985</v>
      </c>
      <c r="B911" s="387" t="s">
        <v>1986</v>
      </c>
      <c r="C911" s="410" t="s">
        <v>1987</v>
      </c>
      <c r="D911" s="389" t="s">
        <v>312</v>
      </c>
      <c r="E911" s="390">
        <v>1</v>
      </c>
      <c r="F911" s="413">
        <v>7962617</v>
      </c>
      <c r="G911" s="391">
        <f t="shared" si="61"/>
        <v>7962617</v>
      </c>
      <c r="H911" s="392"/>
      <c r="I911" s="390">
        <v>1</v>
      </c>
      <c r="J911" s="318"/>
      <c r="K911" s="293">
        <f t="shared" si="62"/>
        <v>0</v>
      </c>
      <c r="L911" s="292"/>
      <c r="M911" s="318"/>
      <c r="N911" s="293"/>
    </row>
    <row r="912" spans="1:14" ht="28.5" outlineLevel="3">
      <c r="A912" s="387" t="s">
        <v>1988</v>
      </c>
      <c r="B912" s="387" t="s">
        <v>1989</v>
      </c>
      <c r="C912" s="410" t="s">
        <v>1990</v>
      </c>
      <c r="D912" s="389" t="s">
        <v>312</v>
      </c>
      <c r="E912" s="390">
        <v>1</v>
      </c>
      <c r="F912" s="413">
        <v>10318148</v>
      </c>
      <c r="G912" s="391">
        <f t="shared" si="61"/>
        <v>10318148</v>
      </c>
      <c r="H912" s="392"/>
      <c r="I912" s="390">
        <v>1</v>
      </c>
      <c r="J912" s="318"/>
      <c r="K912" s="293">
        <f t="shared" si="62"/>
        <v>0</v>
      </c>
      <c r="L912" s="292"/>
      <c r="M912" s="318"/>
      <c r="N912" s="293"/>
    </row>
    <row r="913" spans="1:14" ht="28.5" outlineLevel="3">
      <c r="A913" s="387" t="s">
        <v>1991</v>
      </c>
      <c r="B913" s="387" t="s">
        <v>1992</v>
      </c>
      <c r="C913" s="410" t="s">
        <v>1993</v>
      </c>
      <c r="D913" s="389" t="s">
        <v>312</v>
      </c>
      <c r="E913" s="390">
        <v>2</v>
      </c>
      <c r="F913" s="413">
        <v>8997203</v>
      </c>
      <c r="G913" s="391">
        <f t="shared" si="61"/>
        <v>17994406</v>
      </c>
      <c r="H913" s="392"/>
      <c r="I913" s="390">
        <v>2</v>
      </c>
      <c r="J913" s="318"/>
      <c r="K913" s="293">
        <f t="shared" si="62"/>
        <v>0</v>
      </c>
      <c r="L913" s="292"/>
      <c r="M913" s="318"/>
      <c r="N913" s="293"/>
    </row>
    <row r="914" spans="1:14" ht="28.5" outlineLevel="3">
      <c r="A914" s="387" t="s">
        <v>1994</v>
      </c>
      <c r="B914" s="387" t="s">
        <v>1995</v>
      </c>
      <c r="C914" s="410" t="s">
        <v>1996</v>
      </c>
      <c r="D914" s="389" t="s">
        <v>312</v>
      </c>
      <c r="E914" s="390">
        <v>1</v>
      </c>
      <c r="F914" s="413">
        <v>8997203</v>
      </c>
      <c r="G914" s="391">
        <f t="shared" ref="G914:G945" si="63">F914*E914</f>
        <v>8997203</v>
      </c>
      <c r="H914" s="392"/>
      <c r="I914" s="390">
        <v>1</v>
      </c>
      <c r="J914" s="318"/>
      <c r="K914" s="293">
        <f t="shared" ref="K914:K945" si="64">J914*I914</f>
        <v>0</v>
      </c>
      <c r="L914" s="292"/>
      <c r="M914" s="318"/>
      <c r="N914" s="293"/>
    </row>
    <row r="915" spans="1:14" ht="28.5" outlineLevel="3">
      <c r="A915" s="387" t="s">
        <v>1997</v>
      </c>
      <c r="B915" s="387" t="s">
        <v>1998</v>
      </c>
      <c r="C915" s="410" t="s">
        <v>1999</v>
      </c>
      <c r="D915" s="389" t="s">
        <v>312</v>
      </c>
      <c r="E915" s="390">
        <v>2</v>
      </c>
      <c r="F915" s="413">
        <v>10318148</v>
      </c>
      <c r="G915" s="391">
        <f t="shared" si="63"/>
        <v>20636296</v>
      </c>
      <c r="H915" s="392"/>
      <c r="I915" s="390">
        <v>2</v>
      </c>
      <c r="J915" s="318"/>
      <c r="K915" s="293">
        <f t="shared" si="64"/>
        <v>0</v>
      </c>
      <c r="L915" s="292"/>
      <c r="M915" s="318"/>
      <c r="N915" s="293"/>
    </row>
    <row r="916" spans="1:14" ht="28.5" outlineLevel="3">
      <c r="A916" s="387" t="s">
        <v>2000</v>
      </c>
      <c r="B916" s="387" t="s">
        <v>2001</v>
      </c>
      <c r="C916" s="410" t="s">
        <v>2002</v>
      </c>
      <c r="D916" s="389" t="s">
        <v>312</v>
      </c>
      <c r="E916" s="390">
        <v>1</v>
      </c>
      <c r="F916" s="413">
        <v>7011168</v>
      </c>
      <c r="G916" s="391">
        <f t="shared" si="63"/>
        <v>7011168</v>
      </c>
      <c r="H916" s="392"/>
      <c r="I916" s="390">
        <v>1</v>
      </c>
      <c r="J916" s="318"/>
      <c r="K916" s="293">
        <f t="shared" si="64"/>
        <v>0</v>
      </c>
      <c r="L916" s="292"/>
      <c r="M916" s="318"/>
      <c r="N916" s="293"/>
    </row>
    <row r="917" spans="1:14" ht="28.5" outlineLevel="3">
      <c r="A917" s="387" t="s">
        <v>2003</v>
      </c>
      <c r="B917" s="387" t="s">
        <v>2004</v>
      </c>
      <c r="C917" s="410" t="s">
        <v>2005</v>
      </c>
      <c r="D917" s="389" t="s">
        <v>312</v>
      </c>
      <c r="E917" s="390">
        <v>2</v>
      </c>
      <c r="F917" s="413">
        <v>7962617</v>
      </c>
      <c r="G917" s="391">
        <f t="shared" si="63"/>
        <v>15925234</v>
      </c>
      <c r="H917" s="392"/>
      <c r="I917" s="390">
        <v>2</v>
      </c>
      <c r="J917" s="318"/>
      <c r="K917" s="293">
        <f t="shared" si="64"/>
        <v>0</v>
      </c>
      <c r="L917" s="292"/>
      <c r="M917" s="318"/>
      <c r="N917" s="293"/>
    </row>
    <row r="918" spans="1:14" ht="28.5" outlineLevel="3">
      <c r="A918" s="387" t="s">
        <v>2006</v>
      </c>
      <c r="B918" s="387" t="s">
        <v>2007</v>
      </c>
      <c r="C918" s="410" t="s">
        <v>2008</v>
      </c>
      <c r="D918" s="389" t="s">
        <v>312</v>
      </c>
      <c r="E918" s="390">
        <v>1</v>
      </c>
      <c r="F918" s="413">
        <v>10318148</v>
      </c>
      <c r="G918" s="391">
        <f t="shared" si="63"/>
        <v>10318148</v>
      </c>
      <c r="H918" s="392"/>
      <c r="I918" s="390">
        <v>1</v>
      </c>
      <c r="J918" s="318"/>
      <c r="K918" s="293">
        <f t="shared" si="64"/>
        <v>0</v>
      </c>
      <c r="L918" s="292"/>
      <c r="M918" s="318"/>
      <c r="N918" s="293"/>
    </row>
    <row r="919" spans="1:14" ht="28.5" outlineLevel="3">
      <c r="A919" s="387" t="s">
        <v>2009</v>
      </c>
      <c r="B919" s="387" t="s">
        <v>2010</v>
      </c>
      <c r="C919" s="410" t="s">
        <v>2011</v>
      </c>
      <c r="D919" s="389" t="s">
        <v>312</v>
      </c>
      <c r="E919" s="390">
        <v>1</v>
      </c>
      <c r="F919" s="413">
        <v>7962617</v>
      </c>
      <c r="G919" s="391">
        <f t="shared" si="63"/>
        <v>7962617</v>
      </c>
      <c r="H919" s="392"/>
      <c r="I919" s="390">
        <v>1</v>
      </c>
      <c r="J919" s="318"/>
      <c r="K919" s="293">
        <f t="shared" si="64"/>
        <v>0</v>
      </c>
      <c r="L919" s="292"/>
      <c r="M919" s="318"/>
      <c r="N919" s="293"/>
    </row>
    <row r="920" spans="1:14" ht="28.5" outlineLevel="3">
      <c r="A920" s="387" t="s">
        <v>2012</v>
      </c>
      <c r="B920" s="387" t="s">
        <v>2013</v>
      </c>
      <c r="C920" s="410" t="s">
        <v>2014</v>
      </c>
      <c r="D920" s="389" t="s">
        <v>312</v>
      </c>
      <c r="E920" s="390">
        <v>1</v>
      </c>
      <c r="F920" s="413">
        <v>7962617</v>
      </c>
      <c r="G920" s="391">
        <f t="shared" si="63"/>
        <v>7962617</v>
      </c>
      <c r="H920" s="392"/>
      <c r="I920" s="390">
        <v>1</v>
      </c>
      <c r="J920" s="318"/>
      <c r="K920" s="293">
        <f t="shared" si="64"/>
        <v>0</v>
      </c>
      <c r="L920" s="292"/>
      <c r="M920" s="318"/>
      <c r="N920" s="293"/>
    </row>
    <row r="921" spans="1:14" ht="28.5" outlineLevel="3">
      <c r="A921" s="387" t="s">
        <v>2015</v>
      </c>
      <c r="B921" s="387" t="s">
        <v>2016</v>
      </c>
      <c r="C921" s="410" t="s">
        <v>2017</v>
      </c>
      <c r="D921" s="389" t="s">
        <v>312</v>
      </c>
      <c r="E921" s="390">
        <v>1</v>
      </c>
      <c r="F921" s="413">
        <v>8479910</v>
      </c>
      <c r="G921" s="391">
        <f t="shared" si="63"/>
        <v>8479910</v>
      </c>
      <c r="H921" s="392"/>
      <c r="I921" s="390">
        <v>1</v>
      </c>
      <c r="J921" s="318"/>
      <c r="K921" s="293">
        <f t="shared" si="64"/>
        <v>0</v>
      </c>
      <c r="L921" s="292"/>
      <c r="M921" s="318"/>
      <c r="N921" s="293"/>
    </row>
    <row r="922" spans="1:14" ht="28.5" outlineLevel="3">
      <c r="A922" s="387" t="s">
        <v>2018</v>
      </c>
      <c r="B922" s="387" t="s">
        <v>2019</v>
      </c>
      <c r="C922" s="410" t="s">
        <v>2020</v>
      </c>
      <c r="D922" s="389" t="s">
        <v>312</v>
      </c>
      <c r="E922" s="390">
        <v>1</v>
      </c>
      <c r="F922" s="413">
        <v>8479910</v>
      </c>
      <c r="G922" s="391">
        <f t="shared" si="63"/>
        <v>8479910</v>
      </c>
      <c r="H922" s="392"/>
      <c r="I922" s="390">
        <v>1</v>
      </c>
      <c r="J922" s="318"/>
      <c r="K922" s="293">
        <f t="shared" si="64"/>
        <v>0</v>
      </c>
      <c r="L922" s="292"/>
      <c r="M922" s="318"/>
      <c r="N922" s="293"/>
    </row>
    <row r="923" spans="1:14" ht="28.5" outlineLevel="3">
      <c r="A923" s="387" t="s">
        <v>2021</v>
      </c>
      <c r="B923" s="387" t="s">
        <v>2022</v>
      </c>
      <c r="C923" s="410" t="s">
        <v>2023</v>
      </c>
      <c r="D923" s="389" t="s">
        <v>312</v>
      </c>
      <c r="E923" s="390">
        <v>1</v>
      </c>
      <c r="F923" s="413">
        <v>7962617</v>
      </c>
      <c r="G923" s="391">
        <f t="shared" si="63"/>
        <v>7962617</v>
      </c>
      <c r="H923" s="392"/>
      <c r="I923" s="390">
        <v>1</v>
      </c>
      <c r="J923" s="318"/>
      <c r="K923" s="293">
        <f t="shared" si="64"/>
        <v>0</v>
      </c>
      <c r="L923" s="292"/>
      <c r="M923" s="318"/>
      <c r="N923" s="293"/>
    </row>
    <row r="924" spans="1:14" ht="28.5" outlineLevel="3">
      <c r="A924" s="387" t="s">
        <v>2024</v>
      </c>
      <c r="B924" s="387" t="s">
        <v>2025</v>
      </c>
      <c r="C924" s="410" t="s">
        <v>2026</v>
      </c>
      <c r="D924" s="389" t="s">
        <v>312</v>
      </c>
      <c r="E924" s="390">
        <v>1</v>
      </c>
      <c r="F924" s="413">
        <v>7962617</v>
      </c>
      <c r="G924" s="391">
        <f t="shared" si="63"/>
        <v>7962617</v>
      </c>
      <c r="H924" s="392"/>
      <c r="I924" s="390">
        <v>1</v>
      </c>
      <c r="J924" s="318"/>
      <c r="K924" s="293">
        <f t="shared" si="64"/>
        <v>0</v>
      </c>
      <c r="L924" s="292"/>
      <c r="M924" s="318"/>
      <c r="N924" s="293"/>
    </row>
    <row r="925" spans="1:14" ht="28.5" outlineLevel="3">
      <c r="A925" s="387" t="s">
        <v>2027</v>
      </c>
      <c r="B925" s="387" t="s">
        <v>2028</v>
      </c>
      <c r="C925" s="410" t="s">
        <v>2029</v>
      </c>
      <c r="D925" s="389" t="s">
        <v>312</v>
      </c>
      <c r="E925" s="390">
        <v>1</v>
      </c>
      <c r="F925" s="413">
        <v>7962617</v>
      </c>
      <c r="G925" s="391">
        <f t="shared" si="63"/>
        <v>7962617</v>
      </c>
      <c r="H925" s="392"/>
      <c r="I925" s="390">
        <v>1</v>
      </c>
      <c r="J925" s="318"/>
      <c r="K925" s="293">
        <f t="shared" si="64"/>
        <v>0</v>
      </c>
      <c r="L925" s="292"/>
      <c r="M925" s="318"/>
      <c r="N925" s="293"/>
    </row>
    <row r="926" spans="1:14" ht="28.5" outlineLevel="3">
      <c r="A926" s="387" t="s">
        <v>2030</v>
      </c>
      <c r="B926" s="387" t="s">
        <v>2031</v>
      </c>
      <c r="C926" s="410" t="s">
        <v>2032</v>
      </c>
      <c r="D926" s="389" t="s">
        <v>312</v>
      </c>
      <c r="E926" s="390">
        <v>2</v>
      </c>
      <c r="F926" s="413">
        <v>10318148</v>
      </c>
      <c r="G926" s="391">
        <f t="shared" si="63"/>
        <v>20636296</v>
      </c>
      <c r="H926" s="392"/>
      <c r="I926" s="390">
        <v>2</v>
      </c>
      <c r="J926" s="318"/>
      <c r="K926" s="293">
        <f t="shared" si="64"/>
        <v>0</v>
      </c>
      <c r="L926" s="292"/>
      <c r="M926" s="318"/>
      <c r="N926" s="293"/>
    </row>
    <row r="927" spans="1:14" ht="28.5" outlineLevel="3">
      <c r="A927" s="387" t="s">
        <v>2033</v>
      </c>
      <c r="B927" s="387" t="s">
        <v>2034</v>
      </c>
      <c r="C927" s="410" t="s">
        <v>2035</v>
      </c>
      <c r="D927" s="389" t="s">
        <v>312</v>
      </c>
      <c r="E927" s="390">
        <v>3</v>
      </c>
      <c r="F927" s="413">
        <v>10318148</v>
      </c>
      <c r="G927" s="391">
        <f t="shared" si="63"/>
        <v>30954444</v>
      </c>
      <c r="H927" s="392"/>
      <c r="I927" s="390">
        <v>3</v>
      </c>
      <c r="J927" s="318"/>
      <c r="K927" s="293">
        <f t="shared" si="64"/>
        <v>0</v>
      </c>
      <c r="L927" s="292"/>
      <c r="M927" s="318"/>
      <c r="N927" s="293"/>
    </row>
    <row r="928" spans="1:14" ht="28.5" outlineLevel="3">
      <c r="A928" s="387" t="s">
        <v>2036</v>
      </c>
      <c r="B928" s="387" t="s">
        <v>2037</v>
      </c>
      <c r="C928" s="410" t="s">
        <v>2038</v>
      </c>
      <c r="D928" s="389" t="s">
        <v>312</v>
      </c>
      <c r="E928" s="390">
        <v>1</v>
      </c>
      <c r="F928" s="413">
        <v>7962617</v>
      </c>
      <c r="G928" s="391">
        <f t="shared" si="63"/>
        <v>7962617</v>
      </c>
      <c r="H928" s="392"/>
      <c r="I928" s="390">
        <v>1</v>
      </c>
      <c r="J928" s="318"/>
      <c r="K928" s="293">
        <f t="shared" si="64"/>
        <v>0</v>
      </c>
      <c r="L928" s="292"/>
      <c r="M928" s="318"/>
      <c r="N928" s="293"/>
    </row>
    <row r="929" spans="1:14" ht="28.5" outlineLevel="3">
      <c r="A929" s="387" t="s">
        <v>2039</v>
      </c>
      <c r="B929" s="387" t="s">
        <v>2040</v>
      </c>
      <c r="C929" s="410" t="s">
        <v>2041</v>
      </c>
      <c r="D929" s="389" t="s">
        <v>312</v>
      </c>
      <c r="E929" s="390">
        <v>1</v>
      </c>
      <c r="F929" s="413">
        <v>10318148</v>
      </c>
      <c r="G929" s="391">
        <f t="shared" si="63"/>
        <v>10318148</v>
      </c>
      <c r="H929" s="392"/>
      <c r="I929" s="390">
        <v>1</v>
      </c>
      <c r="J929" s="318"/>
      <c r="K929" s="293">
        <f t="shared" si="64"/>
        <v>0</v>
      </c>
      <c r="L929" s="292"/>
      <c r="M929" s="318"/>
      <c r="N929" s="293"/>
    </row>
    <row r="930" spans="1:14" ht="28.5" outlineLevel="3">
      <c r="A930" s="387" t="s">
        <v>2042</v>
      </c>
      <c r="B930" s="387" t="s">
        <v>2043</v>
      </c>
      <c r="C930" s="410" t="s">
        <v>2044</v>
      </c>
      <c r="D930" s="389" t="s">
        <v>312</v>
      </c>
      <c r="E930" s="390">
        <v>2</v>
      </c>
      <c r="F930" s="413">
        <v>8997203</v>
      </c>
      <c r="G930" s="391">
        <f t="shared" si="63"/>
        <v>17994406</v>
      </c>
      <c r="H930" s="392"/>
      <c r="I930" s="390">
        <v>2</v>
      </c>
      <c r="J930" s="318"/>
      <c r="K930" s="293">
        <f t="shared" si="64"/>
        <v>0</v>
      </c>
      <c r="L930" s="292"/>
      <c r="M930" s="318"/>
      <c r="N930" s="293"/>
    </row>
    <row r="931" spans="1:14" ht="28.5" outlineLevel="3">
      <c r="A931" s="387" t="s">
        <v>2045</v>
      </c>
      <c r="B931" s="387" t="s">
        <v>2046</v>
      </c>
      <c r="C931" s="410" t="s">
        <v>2047</v>
      </c>
      <c r="D931" s="389" t="s">
        <v>312</v>
      </c>
      <c r="E931" s="390">
        <v>1</v>
      </c>
      <c r="F931" s="413">
        <v>8997203</v>
      </c>
      <c r="G931" s="391">
        <f t="shared" si="63"/>
        <v>8997203</v>
      </c>
      <c r="H931" s="392"/>
      <c r="I931" s="390">
        <v>1</v>
      </c>
      <c r="J931" s="318"/>
      <c r="K931" s="293">
        <f t="shared" si="64"/>
        <v>0</v>
      </c>
      <c r="L931" s="292"/>
      <c r="M931" s="318"/>
      <c r="N931" s="293"/>
    </row>
    <row r="932" spans="1:14" ht="28.5" outlineLevel="3">
      <c r="A932" s="387" t="s">
        <v>2048</v>
      </c>
      <c r="B932" s="387" t="s">
        <v>2049</v>
      </c>
      <c r="C932" s="410" t="s">
        <v>2050</v>
      </c>
      <c r="D932" s="389" t="s">
        <v>312</v>
      </c>
      <c r="E932" s="390">
        <v>2</v>
      </c>
      <c r="F932" s="413">
        <v>10318148</v>
      </c>
      <c r="G932" s="391">
        <f t="shared" si="63"/>
        <v>20636296</v>
      </c>
      <c r="H932" s="392"/>
      <c r="I932" s="390">
        <v>2</v>
      </c>
      <c r="J932" s="318"/>
      <c r="K932" s="293">
        <f t="shared" si="64"/>
        <v>0</v>
      </c>
      <c r="L932" s="292"/>
      <c r="M932" s="318"/>
      <c r="N932" s="293"/>
    </row>
    <row r="933" spans="1:14" ht="28.5" outlineLevel="3">
      <c r="A933" s="387" t="s">
        <v>2051</v>
      </c>
      <c r="B933" s="387" t="s">
        <v>2052</v>
      </c>
      <c r="C933" s="410" t="s">
        <v>2053</v>
      </c>
      <c r="D933" s="389" t="s">
        <v>312</v>
      </c>
      <c r="E933" s="390">
        <v>1</v>
      </c>
      <c r="F933" s="413">
        <v>7011168</v>
      </c>
      <c r="G933" s="391">
        <f t="shared" si="63"/>
        <v>7011168</v>
      </c>
      <c r="H933" s="392"/>
      <c r="I933" s="390">
        <v>1</v>
      </c>
      <c r="J933" s="318"/>
      <c r="K933" s="293">
        <f t="shared" si="64"/>
        <v>0</v>
      </c>
      <c r="L933" s="292"/>
      <c r="M933" s="318"/>
      <c r="N933" s="293"/>
    </row>
    <row r="934" spans="1:14" ht="28.5" outlineLevel="3">
      <c r="A934" s="387" t="s">
        <v>2054</v>
      </c>
      <c r="B934" s="387" t="s">
        <v>2055</v>
      </c>
      <c r="C934" s="410" t="s">
        <v>2056</v>
      </c>
      <c r="D934" s="389" t="s">
        <v>312</v>
      </c>
      <c r="E934" s="390">
        <v>2</v>
      </c>
      <c r="F934" s="413">
        <v>7962617</v>
      </c>
      <c r="G934" s="391">
        <f t="shared" si="63"/>
        <v>15925234</v>
      </c>
      <c r="H934" s="392"/>
      <c r="I934" s="390">
        <v>2</v>
      </c>
      <c r="J934" s="318"/>
      <c r="K934" s="293">
        <f t="shared" si="64"/>
        <v>0</v>
      </c>
      <c r="L934" s="292"/>
      <c r="M934" s="318"/>
      <c r="N934" s="293"/>
    </row>
    <row r="935" spans="1:14" ht="28.5" outlineLevel="3">
      <c r="A935" s="387" t="s">
        <v>2057</v>
      </c>
      <c r="B935" s="387" t="s">
        <v>2058</v>
      </c>
      <c r="C935" s="410" t="s">
        <v>2059</v>
      </c>
      <c r="D935" s="389" t="s">
        <v>312</v>
      </c>
      <c r="E935" s="390">
        <v>1</v>
      </c>
      <c r="F935" s="413">
        <v>10318148</v>
      </c>
      <c r="G935" s="391">
        <f t="shared" si="63"/>
        <v>10318148</v>
      </c>
      <c r="H935" s="392"/>
      <c r="I935" s="390">
        <v>1</v>
      </c>
      <c r="J935" s="318"/>
      <c r="K935" s="293">
        <f t="shared" si="64"/>
        <v>0</v>
      </c>
      <c r="L935" s="292"/>
      <c r="M935" s="318"/>
      <c r="N935" s="293"/>
    </row>
    <row r="936" spans="1:14" ht="28.5" outlineLevel="3">
      <c r="A936" s="387" t="s">
        <v>2060</v>
      </c>
      <c r="B936" s="387" t="s">
        <v>2061</v>
      </c>
      <c r="C936" s="410" t="s">
        <v>2062</v>
      </c>
      <c r="D936" s="389" t="s">
        <v>312</v>
      </c>
      <c r="E936" s="390">
        <v>1</v>
      </c>
      <c r="F936" s="413">
        <v>10318148</v>
      </c>
      <c r="G936" s="391">
        <f t="shared" si="63"/>
        <v>10318148</v>
      </c>
      <c r="H936" s="392"/>
      <c r="I936" s="390">
        <v>1</v>
      </c>
      <c r="J936" s="318"/>
      <c r="K936" s="293">
        <f t="shared" si="64"/>
        <v>0</v>
      </c>
      <c r="L936" s="292"/>
      <c r="M936" s="318"/>
      <c r="N936" s="293"/>
    </row>
    <row r="937" spans="1:14" ht="28.5" outlineLevel="3">
      <c r="A937" s="387" t="s">
        <v>2063</v>
      </c>
      <c r="B937" s="387" t="s">
        <v>2064</v>
      </c>
      <c r="C937" s="410" t="s">
        <v>2065</v>
      </c>
      <c r="D937" s="389" t="s">
        <v>312</v>
      </c>
      <c r="E937" s="390">
        <v>1</v>
      </c>
      <c r="F937" s="413">
        <v>10318148</v>
      </c>
      <c r="G937" s="391">
        <f t="shared" si="63"/>
        <v>10318148</v>
      </c>
      <c r="H937" s="392"/>
      <c r="I937" s="390">
        <v>1</v>
      </c>
      <c r="J937" s="318"/>
      <c r="K937" s="293">
        <f t="shared" si="64"/>
        <v>0</v>
      </c>
      <c r="L937" s="292"/>
      <c r="M937" s="318"/>
      <c r="N937" s="293"/>
    </row>
    <row r="938" spans="1:14" ht="28.5" outlineLevel="3">
      <c r="A938" s="387" t="s">
        <v>2066</v>
      </c>
      <c r="B938" s="387" t="s">
        <v>2067</v>
      </c>
      <c r="C938" s="410" t="s">
        <v>2068</v>
      </c>
      <c r="D938" s="389" t="s">
        <v>312</v>
      </c>
      <c r="E938" s="390">
        <v>1</v>
      </c>
      <c r="F938" s="413">
        <v>8997203</v>
      </c>
      <c r="G938" s="391">
        <f t="shared" si="63"/>
        <v>8997203</v>
      </c>
      <c r="H938" s="392"/>
      <c r="I938" s="390">
        <v>1</v>
      </c>
      <c r="J938" s="318"/>
      <c r="K938" s="293">
        <f t="shared" si="64"/>
        <v>0</v>
      </c>
      <c r="L938" s="292"/>
      <c r="M938" s="318"/>
      <c r="N938" s="293"/>
    </row>
    <row r="939" spans="1:14" ht="28.5" outlineLevel="3">
      <c r="A939" s="387" t="s">
        <v>2069</v>
      </c>
      <c r="B939" s="387" t="s">
        <v>2070</v>
      </c>
      <c r="C939" s="410" t="s">
        <v>2071</v>
      </c>
      <c r="D939" s="389" t="s">
        <v>312</v>
      </c>
      <c r="E939" s="390">
        <v>2</v>
      </c>
      <c r="F939" s="413">
        <v>10318148</v>
      </c>
      <c r="G939" s="391">
        <f t="shared" si="63"/>
        <v>20636296</v>
      </c>
      <c r="H939" s="392"/>
      <c r="I939" s="390">
        <v>2</v>
      </c>
      <c r="J939" s="318"/>
      <c r="K939" s="293">
        <f t="shared" si="64"/>
        <v>0</v>
      </c>
      <c r="L939" s="292"/>
      <c r="M939" s="318"/>
      <c r="N939" s="293"/>
    </row>
    <row r="940" spans="1:14" ht="28.5" outlineLevel="3">
      <c r="A940" s="387" t="s">
        <v>2072</v>
      </c>
      <c r="B940" s="387" t="s">
        <v>2073</v>
      </c>
      <c r="C940" s="410" t="s">
        <v>2074</v>
      </c>
      <c r="D940" s="389" t="s">
        <v>312</v>
      </c>
      <c r="E940" s="390">
        <v>1</v>
      </c>
      <c r="F940" s="413">
        <v>10318148</v>
      </c>
      <c r="G940" s="391">
        <f t="shared" si="63"/>
        <v>10318148</v>
      </c>
      <c r="H940" s="392"/>
      <c r="I940" s="390">
        <v>1</v>
      </c>
      <c r="J940" s="318"/>
      <c r="K940" s="293">
        <f t="shared" si="64"/>
        <v>0</v>
      </c>
      <c r="L940" s="292"/>
      <c r="M940" s="318"/>
      <c r="N940" s="293"/>
    </row>
    <row r="941" spans="1:14" ht="28.5" outlineLevel="3">
      <c r="A941" s="387" t="s">
        <v>2075</v>
      </c>
      <c r="B941" s="387" t="s">
        <v>2076</v>
      </c>
      <c r="C941" s="410" t="s">
        <v>2077</v>
      </c>
      <c r="D941" s="389" t="s">
        <v>312</v>
      </c>
      <c r="E941" s="390">
        <v>2</v>
      </c>
      <c r="F941" s="413">
        <v>7962617</v>
      </c>
      <c r="G941" s="391">
        <f t="shared" si="63"/>
        <v>15925234</v>
      </c>
      <c r="H941" s="392"/>
      <c r="I941" s="390">
        <v>2</v>
      </c>
      <c r="J941" s="318"/>
      <c r="K941" s="293">
        <f t="shared" si="64"/>
        <v>0</v>
      </c>
      <c r="L941" s="292"/>
      <c r="M941" s="318"/>
      <c r="N941" s="293"/>
    </row>
    <row r="942" spans="1:14" ht="28.5" outlineLevel="3">
      <c r="A942" s="387" t="s">
        <v>2078</v>
      </c>
      <c r="B942" s="387" t="s">
        <v>2079</v>
      </c>
      <c r="C942" s="410" t="s">
        <v>2080</v>
      </c>
      <c r="D942" s="389" t="s">
        <v>312</v>
      </c>
      <c r="E942" s="390">
        <v>1</v>
      </c>
      <c r="F942" s="413">
        <v>10318148</v>
      </c>
      <c r="G942" s="391">
        <f t="shared" si="63"/>
        <v>10318148</v>
      </c>
      <c r="H942" s="392"/>
      <c r="I942" s="390">
        <v>1</v>
      </c>
      <c r="J942" s="318"/>
      <c r="K942" s="293">
        <f t="shared" si="64"/>
        <v>0</v>
      </c>
      <c r="L942" s="292"/>
      <c r="M942" s="318"/>
      <c r="N942" s="293"/>
    </row>
    <row r="943" spans="1:14" ht="28.5" outlineLevel="3">
      <c r="A943" s="387" t="s">
        <v>2081</v>
      </c>
      <c r="B943" s="387" t="s">
        <v>2082</v>
      </c>
      <c r="C943" s="410" t="s">
        <v>2083</v>
      </c>
      <c r="D943" s="389" t="s">
        <v>312</v>
      </c>
      <c r="E943" s="390">
        <v>1</v>
      </c>
      <c r="F943" s="413">
        <v>10318148</v>
      </c>
      <c r="G943" s="391">
        <f t="shared" si="63"/>
        <v>10318148</v>
      </c>
      <c r="H943" s="392"/>
      <c r="I943" s="390">
        <v>1</v>
      </c>
      <c r="J943" s="318"/>
      <c r="K943" s="293">
        <f t="shared" si="64"/>
        <v>0</v>
      </c>
      <c r="L943" s="292"/>
      <c r="M943" s="318"/>
      <c r="N943" s="293"/>
    </row>
    <row r="944" spans="1:14" ht="28.5" outlineLevel="3">
      <c r="A944" s="387" t="s">
        <v>2084</v>
      </c>
      <c r="B944" s="387" t="s">
        <v>2085</v>
      </c>
      <c r="C944" s="410" t="s">
        <v>2086</v>
      </c>
      <c r="D944" s="389" t="s">
        <v>312</v>
      </c>
      <c r="E944" s="390">
        <v>2</v>
      </c>
      <c r="F944" s="413">
        <v>10318148</v>
      </c>
      <c r="G944" s="391">
        <f t="shared" si="63"/>
        <v>20636296</v>
      </c>
      <c r="H944" s="392"/>
      <c r="I944" s="390">
        <v>2</v>
      </c>
      <c r="J944" s="318"/>
      <c r="K944" s="293">
        <f t="shared" si="64"/>
        <v>0</v>
      </c>
      <c r="L944" s="292"/>
      <c r="M944" s="318"/>
      <c r="N944" s="293"/>
    </row>
    <row r="945" spans="1:14" ht="28.5" outlineLevel="3">
      <c r="A945" s="387" t="s">
        <v>2087</v>
      </c>
      <c r="B945" s="399" t="s">
        <v>2088</v>
      </c>
      <c r="C945" s="410" t="s">
        <v>2089</v>
      </c>
      <c r="D945" s="389" t="s">
        <v>312</v>
      </c>
      <c r="E945" s="390">
        <v>3</v>
      </c>
      <c r="F945" s="413">
        <v>10318148</v>
      </c>
      <c r="G945" s="391">
        <f t="shared" si="63"/>
        <v>30954444</v>
      </c>
      <c r="H945" s="392"/>
      <c r="I945" s="390">
        <v>3</v>
      </c>
      <c r="J945" s="318"/>
      <c r="K945" s="293">
        <f t="shared" si="64"/>
        <v>0</v>
      </c>
      <c r="L945" s="292"/>
      <c r="M945" s="318"/>
      <c r="N945" s="293"/>
    </row>
    <row r="946" spans="1:14" ht="15" outlineLevel="3">
      <c r="A946" s="358"/>
      <c r="B946" s="376"/>
      <c r="C946" s="377"/>
      <c r="D946" s="376"/>
      <c r="E946" s="390"/>
      <c r="F946" s="378"/>
      <c r="G946" s="378"/>
      <c r="H946" s="370"/>
      <c r="I946" s="390"/>
      <c r="J946" s="289"/>
      <c r="K946" s="289"/>
      <c r="L946" s="287"/>
      <c r="M946" s="289"/>
      <c r="N946" s="289"/>
    </row>
    <row r="947" spans="1:14" ht="28.5" outlineLevel="2">
      <c r="A947" s="414"/>
      <c r="B947" s="414"/>
      <c r="C947" s="415" t="s">
        <v>2090</v>
      </c>
      <c r="D947" s="414"/>
      <c r="E947" s="414"/>
      <c r="F947" s="416"/>
      <c r="G947" s="416">
        <f>SUM(G882:G945)</f>
        <v>892200756</v>
      </c>
      <c r="H947" s="382"/>
      <c r="I947" s="414"/>
      <c r="J947" s="295"/>
      <c r="K947" s="295">
        <f>SUM(K882:K945)</f>
        <v>0</v>
      </c>
      <c r="L947" s="290"/>
      <c r="M947" s="295"/>
      <c r="N947" s="295"/>
    </row>
    <row r="948" spans="1:14" ht="15" outlineLevel="2">
      <c r="A948" s="358"/>
      <c r="B948" s="376"/>
      <c r="C948" s="377"/>
      <c r="D948" s="376"/>
      <c r="E948" s="376"/>
      <c r="F948" s="378"/>
      <c r="G948" s="378"/>
      <c r="H948" s="370"/>
      <c r="I948" s="376"/>
      <c r="J948" s="289"/>
      <c r="K948" s="289"/>
      <c r="L948" s="287"/>
      <c r="M948" s="289"/>
      <c r="N948" s="289"/>
    </row>
    <row r="949" spans="1:14" ht="28.5" outlineLevel="2">
      <c r="A949" s="414"/>
      <c r="B949" s="414" t="s">
        <v>2091</v>
      </c>
      <c r="C949" s="415" t="s">
        <v>2092</v>
      </c>
      <c r="D949" s="414"/>
      <c r="E949" s="414"/>
      <c r="F949" s="416"/>
      <c r="G949" s="416"/>
      <c r="H949" s="382"/>
      <c r="I949" s="414"/>
      <c r="J949" s="295"/>
      <c r="K949" s="295"/>
      <c r="L949" s="290"/>
      <c r="M949" s="295"/>
      <c r="N949" s="295"/>
    </row>
    <row r="950" spans="1:14" ht="42" outlineLevel="3">
      <c r="A950" s="387" t="s">
        <v>2093</v>
      </c>
      <c r="B950" s="387" t="s">
        <v>2094</v>
      </c>
      <c r="C950" s="410" t="s">
        <v>2095</v>
      </c>
      <c r="D950" s="389" t="s">
        <v>312</v>
      </c>
      <c r="E950" s="390">
        <v>10</v>
      </c>
      <c r="F950" s="413">
        <v>10163576</v>
      </c>
      <c r="G950" s="391">
        <f>F950*E950</f>
        <v>101635760</v>
      </c>
      <c r="H950" s="392"/>
      <c r="I950" s="390">
        <v>10</v>
      </c>
      <c r="J950" s="318"/>
      <c r="K950" s="293">
        <f>J950*I950</f>
        <v>0</v>
      </c>
      <c r="L950" s="292"/>
      <c r="M950" s="318"/>
      <c r="N950" s="293"/>
    </row>
    <row r="951" spans="1:14" ht="42" outlineLevel="3">
      <c r="A951" s="387" t="s">
        <v>2096</v>
      </c>
      <c r="B951" s="387" t="s">
        <v>2097</v>
      </c>
      <c r="C951" s="410" t="s">
        <v>2098</v>
      </c>
      <c r="D951" s="389" t="s">
        <v>312</v>
      </c>
      <c r="E951" s="390">
        <v>2</v>
      </c>
      <c r="F951" s="413">
        <v>1266383</v>
      </c>
      <c r="G951" s="391">
        <f>F951*E951</f>
        <v>2532766</v>
      </c>
      <c r="H951" s="392"/>
      <c r="I951" s="390">
        <v>2</v>
      </c>
      <c r="J951" s="318"/>
      <c r="K951" s="293">
        <f>J951*I951</f>
        <v>0</v>
      </c>
      <c r="L951" s="292"/>
      <c r="M951" s="318"/>
      <c r="N951" s="293"/>
    </row>
    <row r="952" spans="1:14" ht="28.5" outlineLevel="3">
      <c r="A952" s="387" t="s">
        <v>2099</v>
      </c>
      <c r="B952" s="387" t="s">
        <v>2100</v>
      </c>
      <c r="C952" s="410" t="s">
        <v>2101</v>
      </c>
      <c r="D952" s="389" t="s">
        <v>312</v>
      </c>
      <c r="E952" s="390">
        <v>6</v>
      </c>
      <c r="F952" s="413">
        <v>4509960</v>
      </c>
      <c r="G952" s="391">
        <f>F952*E952</f>
        <v>27059760</v>
      </c>
      <c r="H952" s="392"/>
      <c r="I952" s="390">
        <v>6</v>
      </c>
      <c r="J952" s="318"/>
      <c r="K952" s="293">
        <f>J952*I952</f>
        <v>0</v>
      </c>
      <c r="L952" s="292"/>
      <c r="M952" s="318"/>
      <c r="N952" s="293"/>
    </row>
    <row r="953" spans="1:14" ht="15" outlineLevel="3">
      <c r="A953" s="358"/>
      <c r="B953" s="376"/>
      <c r="C953" s="377"/>
      <c r="D953" s="376"/>
      <c r="E953" s="376"/>
      <c r="F953" s="378"/>
      <c r="G953" s="378"/>
      <c r="H953" s="370"/>
      <c r="I953" s="376"/>
      <c r="J953" s="289"/>
      <c r="K953" s="289"/>
      <c r="L953" s="287"/>
      <c r="M953" s="289"/>
      <c r="N953" s="289"/>
    </row>
    <row r="954" spans="1:14" ht="28.5" outlineLevel="2">
      <c r="A954" s="414"/>
      <c r="B954" s="414"/>
      <c r="C954" s="415" t="s">
        <v>2102</v>
      </c>
      <c r="D954" s="414"/>
      <c r="E954" s="414"/>
      <c r="F954" s="416"/>
      <c r="G954" s="416">
        <f>SUM(G950:G952)</f>
        <v>131228286</v>
      </c>
      <c r="H954" s="382"/>
      <c r="I954" s="414"/>
      <c r="J954" s="295"/>
      <c r="K954" s="295">
        <f>SUM(K950:K952)</f>
        <v>0</v>
      </c>
      <c r="L954" s="290"/>
      <c r="M954" s="295"/>
      <c r="N954" s="295"/>
    </row>
    <row r="955" spans="1:14" ht="15" outlineLevel="2">
      <c r="A955" s="358"/>
      <c r="B955" s="376"/>
      <c r="C955" s="377"/>
      <c r="D955" s="376"/>
      <c r="E955" s="376"/>
      <c r="F955" s="378"/>
      <c r="G955" s="378"/>
      <c r="H955" s="370"/>
      <c r="I955" s="376"/>
      <c r="J955" s="289"/>
      <c r="K955" s="289"/>
      <c r="L955" s="287"/>
      <c r="M955" s="289"/>
      <c r="N955" s="289"/>
    </row>
    <row r="956" spans="1:14" ht="15" outlineLevel="2">
      <c r="A956" s="414"/>
      <c r="B956" s="414" t="s">
        <v>2103</v>
      </c>
      <c r="C956" s="415" t="s">
        <v>2104</v>
      </c>
      <c r="D956" s="414"/>
      <c r="E956" s="414"/>
      <c r="F956" s="416"/>
      <c r="G956" s="416"/>
      <c r="H956" s="382"/>
      <c r="I956" s="414"/>
      <c r="J956" s="295"/>
      <c r="K956" s="295"/>
      <c r="L956" s="290"/>
      <c r="M956" s="295"/>
      <c r="N956" s="295"/>
    </row>
    <row r="957" spans="1:14" ht="28.5" outlineLevel="3">
      <c r="A957" s="387" t="s">
        <v>2105</v>
      </c>
      <c r="B957" s="387" t="s">
        <v>2106</v>
      </c>
      <c r="C957" s="410" t="s">
        <v>2107</v>
      </c>
      <c r="D957" s="389" t="s">
        <v>312</v>
      </c>
      <c r="E957" s="390">
        <v>1</v>
      </c>
      <c r="F957" s="413">
        <v>23097995</v>
      </c>
      <c r="G957" s="391">
        <f>F957*E957</f>
        <v>23097995</v>
      </c>
      <c r="H957" s="392"/>
      <c r="I957" s="390">
        <v>1</v>
      </c>
      <c r="J957" s="318"/>
      <c r="K957" s="293">
        <f>J957*I957</f>
        <v>0</v>
      </c>
      <c r="L957" s="292"/>
      <c r="M957" s="318"/>
      <c r="N957" s="293"/>
    </row>
    <row r="958" spans="1:14" ht="28.5" outlineLevel="3">
      <c r="A958" s="387" t="s">
        <v>2108</v>
      </c>
      <c r="B958" s="387" t="s">
        <v>2109</v>
      </c>
      <c r="C958" s="410" t="s">
        <v>2110</v>
      </c>
      <c r="D958" s="389" t="s">
        <v>312</v>
      </c>
      <c r="E958" s="390">
        <v>1</v>
      </c>
      <c r="F958" s="413">
        <v>27615810</v>
      </c>
      <c r="G958" s="391">
        <f>F958*E958</f>
        <v>27615810</v>
      </c>
      <c r="H958" s="392"/>
      <c r="I958" s="390">
        <v>1</v>
      </c>
      <c r="J958" s="318"/>
      <c r="K958" s="293">
        <f>J958*I958</f>
        <v>0</v>
      </c>
      <c r="L958" s="292"/>
      <c r="M958" s="318"/>
      <c r="N958" s="293"/>
    </row>
    <row r="959" spans="1:14" ht="28.5" outlineLevel="3">
      <c r="A959" s="387" t="s">
        <v>2111</v>
      </c>
      <c r="B959" s="387" t="s">
        <v>2112</v>
      </c>
      <c r="C959" s="410" t="s">
        <v>2113</v>
      </c>
      <c r="D959" s="389" t="s">
        <v>312</v>
      </c>
      <c r="E959" s="390">
        <v>1</v>
      </c>
      <c r="F959" s="413">
        <v>42478993</v>
      </c>
      <c r="G959" s="391">
        <f>F959*E959</f>
        <v>42478993</v>
      </c>
      <c r="H959" s="392"/>
      <c r="I959" s="390">
        <v>1</v>
      </c>
      <c r="J959" s="318"/>
      <c r="K959" s="293">
        <f>J959*I959</f>
        <v>0</v>
      </c>
      <c r="L959" s="292"/>
      <c r="M959" s="318"/>
      <c r="N959" s="293"/>
    </row>
    <row r="960" spans="1:14" ht="28.5" outlineLevel="3">
      <c r="A960" s="387" t="s">
        <v>2114</v>
      </c>
      <c r="B960" s="387" t="s">
        <v>2115</v>
      </c>
      <c r="C960" s="410" t="s">
        <v>2116</v>
      </c>
      <c r="D960" s="389" t="s">
        <v>312</v>
      </c>
      <c r="E960" s="390">
        <v>1</v>
      </c>
      <c r="F960" s="413">
        <v>42799838</v>
      </c>
      <c r="G960" s="391">
        <f>F960*E960</f>
        <v>42799838</v>
      </c>
      <c r="H960" s="392"/>
      <c r="I960" s="390">
        <v>1</v>
      </c>
      <c r="J960" s="318"/>
      <c r="K960" s="293">
        <f>J960*I960</f>
        <v>0</v>
      </c>
      <c r="L960" s="292"/>
      <c r="M960" s="318"/>
      <c r="N960" s="293"/>
    </row>
    <row r="961" spans="1:14" ht="15" outlineLevel="3">
      <c r="A961" s="358"/>
      <c r="B961" s="376"/>
      <c r="C961" s="377"/>
      <c r="D961" s="376"/>
      <c r="E961" s="376"/>
      <c r="F961" s="378"/>
      <c r="G961" s="378"/>
      <c r="H961" s="370"/>
      <c r="I961" s="376"/>
      <c r="J961" s="289"/>
      <c r="K961" s="289"/>
      <c r="L961" s="287"/>
      <c r="M961" s="289"/>
      <c r="N961" s="289"/>
    </row>
    <row r="962" spans="1:14" ht="15" outlineLevel="2">
      <c r="A962" s="414"/>
      <c r="B962" s="414"/>
      <c r="C962" s="415" t="s">
        <v>2117</v>
      </c>
      <c r="D962" s="414"/>
      <c r="E962" s="414"/>
      <c r="F962" s="416"/>
      <c r="G962" s="416">
        <f>SUM(G957:G960)</f>
        <v>135992636</v>
      </c>
      <c r="H962" s="382"/>
      <c r="I962" s="414"/>
      <c r="J962" s="295"/>
      <c r="K962" s="295">
        <f>SUM(K957:K960)</f>
        <v>0</v>
      </c>
      <c r="L962" s="290"/>
      <c r="M962" s="295"/>
      <c r="N962" s="295"/>
    </row>
    <row r="963" spans="1:14" ht="15" outlineLevel="2">
      <c r="A963" s="358"/>
      <c r="B963" s="376"/>
      <c r="C963" s="377"/>
      <c r="D963" s="376"/>
      <c r="E963" s="376"/>
      <c r="F963" s="378"/>
      <c r="G963" s="378"/>
      <c r="H963" s="370"/>
      <c r="I963" s="376"/>
      <c r="J963" s="289"/>
      <c r="K963" s="289"/>
      <c r="L963" s="287"/>
      <c r="M963" s="289"/>
      <c r="N963" s="289"/>
    </row>
    <row r="964" spans="1:14" ht="15" outlineLevel="2">
      <c r="A964" s="414"/>
      <c r="B964" s="414" t="s">
        <v>2118</v>
      </c>
      <c r="C964" s="415" t="s">
        <v>2119</v>
      </c>
      <c r="D964" s="414"/>
      <c r="E964" s="414"/>
      <c r="F964" s="416"/>
      <c r="G964" s="416"/>
      <c r="H964" s="382"/>
      <c r="I964" s="414"/>
      <c r="J964" s="295"/>
      <c r="K964" s="295"/>
      <c r="L964" s="290"/>
      <c r="M964" s="295"/>
      <c r="N964" s="295"/>
    </row>
    <row r="965" spans="1:14" ht="28.5" outlineLevel="3">
      <c r="A965" s="387" t="s">
        <v>2120</v>
      </c>
      <c r="B965" s="387" t="s">
        <v>2121</v>
      </c>
      <c r="C965" s="410" t="s">
        <v>2122</v>
      </c>
      <c r="D965" s="389" t="s">
        <v>312</v>
      </c>
      <c r="E965" s="390">
        <v>1</v>
      </c>
      <c r="F965" s="413">
        <v>25317250</v>
      </c>
      <c r="G965" s="391">
        <f t="shared" ref="G965:G983" si="65">F965*E965</f>
        <v>25317250</v>
      </c>
      <c r="H965" s="392"/>
      <c r="I965" s="390">
        <v>1</v>
      </c>
      <c r="J965" s="318"/>
      <c r="K965" s="293">
        <f t="shared" ref="K965:K983" si="66">J965*I965</f>
        <v>0</v>
      </c>
      <c r="L965" s="292"/>
      <c r="M965" s="318"/>
      <c r="N965" s="293"/>
    </row>
    <row r="966" spans="1:14" ht="28.5" outlineLevel="3">
      <c r="A966" s="387" t="s">
        <v>2123</v>
      </c>
      <c r="B966" s="387" t="s">
        <v>2124</v>
      </c>
      <c r="C966" s="410" t="s">
        <v>2125</v>
      </c>
      <c r="D966" s="389" t="s">
        <v>312</v>
      </c>
      <c r="E966" s="390">
        <v>1</v>
      </c>
      <c r="F966" s="413">
        <v>4446995</v>
      </c>
      <c r="G966" s="391">
        <f t="shared" si="65"/>
        <v>4446995</v>
      </c>
      <c r="H966" s="392"/>
      <c r="I966" s="390">
        <v>1</v>
      </c>
      <c r="J966" s="318"/>
      <c r="K966" s="293">
        <f t="shared" si="66"/>
        <v>0</v>
      </c>
      <c r="L966" s="292"/>
      <c r="M966" s="318"/>
      <c r="N966" s="293"/>
    </row>
    <row r="967" spans="1:14" ht="28.5" outlineLevel="3">
      <c r="A967" s="387" t="s">
        <v>2126</v>
      </c>
      <c r="B967" s="387" t="s">
        <v>2127</v>
      </c>
      <c r="C967" s="410" t="s">
        <v>2128</v>
      </c>
      <c r="D967" s="389" t="s">
        <v>312</v>
      </c>
      <c r="E967" s="390">
        <v>1</v>
      </c>
      <c r="F967" s="413">
        <v>3810246</v>
      </c>
      <c r="G967" s="391">
        <f t="shared" si="65"/>
        <v>3810246</v>
      </c>
      <c r="H967" s="392"/>
      <c r="I967" s="390">
        <v>1</v>
      </c>
      <c r="J967" s="318"/>
      <c r="K967" s="293">
        <f t="shared" si="66"/>
        <v>0</v>
      </c>
      <c r="L967" s="292"/>
      <c r="M967" s="318"/>
      <c r="N967" s="293"/>
    </row>
    <row r="968" spans="1:14" ht="28.5" outlineLevel="3">
      <c r="A968" s="387" t="s">
        <v>2129</v>
      </c>
      <c r="B968" s="387" t="s">
        <v>2130</v>
      </c>
      <c r="C968" s="410" t="s">
        <v>2131</v>
      </c>
      <c r="D968" s="389" t="s">
        <v>312</v>
      </c>
      <c r="E968" s="390">
        <v>1</v>
      </c>
      <c r="F968" s="413">
        <v>3810246</v>
      </c>
      <c r="G968" s="391">
        <f t="shared" si="65"/>
        <v>3810246</v>
      </c>
      <c r="H968" s="392"/>
      <c r="I968" s="390">
        <v>1</v>
      </c>
      <c r="J968" s="318"/>
      <c r="K968" s="293">
        <f t="shared" si="66"/>
        <v>0</v>
      </c>
      <c r="L968" s="292"/>
      <c r="M968" s="318"/>
      <c r="N968" s="293"/>
    </row>
    <row r="969" spans="1:14" ht="28.5" outlineLevel="3">
      <c r="A969" s="387" t="s">
        <v>2132</v>
      </c>
      <c r="B969" s="387" t="s">
        <v>2133</v>
      </c>
      <c r="C969" s="410" t="s">
        <v>2134</v>
      </c>
      <c r="D969" s="389" t="s">
        <v>312</v>
      </c>
      <c r="E969" s="390">
        <v>1</v>
      </c>
      <c r="F969" s="413">
        <v>3810246</v>
      </c>
      <c r="G969" s="391">
        <f t="shared" si="65"/>
        <v>3810246</v>
      </c>
      <c r="H969" s="392"/>
      <c r="I969" s="390">
        <v>1</v>
      </c>
      <c r="J969" s="318"/>
      <c r="K969" s="293">
        <f t="shared" si="66"/>
        <v>0</v>
      </c>
      <c r="L969" s="292"/>
      <c r="M969" s="318"/>
      <c r="N969" s="293"/>
    </row>
    <row r="970" spans="1:14" ht="28.5" outlineLevel="3">
      <c r="A970" s="387" t="s">
        <v>2135</v>
      </c>
      <c r="B970" s="387" t="s">
        <v>2136</v>
      </c>
      <c r="C970" s="410" t="s">
        <v>2137</v>
      </c>
      <c r="D970" s="389" t="s">
        <v>312</v>
      </c>
      <c r="E970" s="390">
        <v>1</v>
      </c>
      <c r="F970" s="413">
        <v>4693955</v>
      </c>
      <c r="G970" s="391">
        <f t="shared" si="65"/>
        <v>4693955</v>
      </c>
      <c r="H970" s="392"/>
      <c r="I970" s="390">
        <v>1</v>
      </c>
      <c r="J970" s="318"/>
      <c r="K970" s="293">
        <f t="shared" si="66"/>
        <v>0</v>
      </c>
      <c r="L970" s="292"/>
      <c r="M970" s="318"/>
      <c r="N970" s="293"/>
    </row>
    <row r="971" spans="1:14" ht="28.5" outlineLevel="3">
      <c r="A971" s="387" t="s">
        <v>2138</v>
      </c>
      <c r="B971" s="387" t="s">
        <v>2139</v>
      </c>
      <c r="C971" s="410" t="s">
        <v>2140</v>
      </c>
      <c r="D971" s="389" t="s">
        <v>312</v>
      </c>
      <c r="E971" s="390">
        <v>1</v>
      </c>
      <c r="F971" s="413">
        <v>4693955</v>
      </c>
      <c r="G971" s="391">
        <f t="shared" si="65"/>
        <v>4693955</v>
      </c>
      <c r="H971" s="392"/>
      <c r="I971" s="390">
        <v>1</v>
      </c>
      <c r="J971" s="318"/>
      <c r="K971" s="293">
        <f t="shared" si="66"/>
        <v>0</v>
      </c>
      <c r="L971" s="292"/>
      <c r="M971" s="318"/>
      <c r="N971" s="293"/>
    </row>
    <row r="972" spans="1:14" ht="28.5" outlineLevel="3">
      <c r="A972" s="387" t="s">
        <v>2141</v>
      </c>
      <c r="B972" s="387" t="s">
        <v>2142</v>
      </c>
      <c r="C972" s="410" t="s">
        <v>2143</v>
      </c>
      <c r="D972" s="389" t="s">
        <v>312</v>
      </c>
      <c r="E972" s="390">
        <v>1</v>
      </c>
      <c r="F972" s="413">
        <v>4693955</v>
      </c>
      <c r="G972" s="391">
        <f t="shared" si="65"/>
        <v>4693955</v>
      </c>
      <c r="H972" s="392"/>
      <c r="I972" s="390">
        <v>1</v>
      </c>
      <c r="J972" s="318"/>
      <c r="K972" s="293">
        <f t="shared" si="66"/>
        <v>0</v>
      </c>
      <c r="L972" s="292"/>
      <c r="M972" s="318"/>
      <c r="N972" s="293"/>
    </row>
    <row r="973" spans="1:14" ht="28.5" outlineLevel="3">
      <c r="A973" s="387" t="s">
        <v>2144</v>
      </c>
      <c r="B973" s="387" t="s">
        <v>2145</v>
      </c>
      <c r="C973" s="410" t="s">
        <v>2146</v>
      </c>
      <c r="D973" s="389" t="s">
        <v>312</v>
      </c>
      <c r="E973" s="390">
        <v>1</v>
      </c>
      <c r="F973" s="413">
        <v>3810246</v>
      </c>
      <c r="G973" s="391">
        <f t="shared" si="65"/>
        <v>3810246</v>
      </c>
      <c r="H973" s="392"/>
      <c r="I973" s="390">
        <v>1</v>
      </c>
      <c r="J973" s="318"/>
      <c r="K973" s="293">
        <f t="shared" si="66"/>
        <v>0</v>
      </c>
      <c r="L973" s="292"/>
      <c r="M973" s="318"/>
      <c r="N973" s="293"/>
    </row>
    <row r="974" spans="1:14" ht="28.5" outlineLevel="3">
      <c r="A974" s="387" t="s">
        <v>2147</v>
      </c>
      <c r="B974" s="387" t="s">
        <v>2148</v>
      </c>
      <c r="C974" s="410" t="s">
        <v>2149</v>
      </c>
      <c r="D974" s="389" t="s">
        <v>312</v>
      </c>
      <c r="E974" s="390">
        <v>1</v>
      </c>
      <c r="F974" s="413">
        <v>3810246</v>
      </c>
      <c r="G974" s="391">
        <f t="shared" si="65"/>
        <v>3810246</v>
      </c>
      <c r="H974" s="392"/>
      <c r="I974" s="390">
        <v>1</v>
      </c>
      <c r="J974" s="318"/>
      <c r="K974" s="293">
        <f t="shared" si="66"/>
        <v>0</v>
      </c>
      <c r="L974" s="292"/>
      <c r="M974" s="318"/>
      <c r="N974" s="293"/>
    </row>
    <row r="975" spans="1:14" ht="28.5" outlineLevel="3">
      <c r="A975" s="387" t="s">
        <v>2150</v>
      </c>
      <c r="B975" s="387" t="s">
        <v>2151</v>
      </c>
      <c r="C975" s="410" t="s">
        <v>2152</v>
      </c>
      <c r="D975" s="389" t="s">
        <v>312</v>
      </c>
      <c r="E975" s="390">
        <v>1</v>
      </c>
      <c r="F975" s="413">
        <v>3810246</v>
      </c>
      <c r="G975" s="391">
        <f t="shared" si="65"/>
        <v>3810246</v>
      </c>
      <c r="H975" s="392"/>
      <c r="I975" s="390">
        <v>1</v>
      </c>
      <c r="J975" s="318"/>
      <c r="K975" s="293">
        <f t="shared" si="66"/>
        <v>0</v>
      </c>
      <c r="L975" s="292"/>
      <c r="M975" s="318"/>
      <c r="N975" s="293"/>
    </row>
    <row r="976" spans="1:14" ht="28.5" outlineLevel="3">
      <c r="A976" s="387" t="s">
        <v>2153</v>
      </c>
      <c r="B976" s="387" t="s">
        <v>2154</v>
      </c>
      <c r="C976" s="410" t="s">
        <v>2155</v>
      </c>
      <c r="D976" s="389" t="s">
        <v>312</v>
      </c>
      <c r="E976" s="390">
        <v>1</v>
      </c>
      <c r="F976" s="413">
        <v>3810246</v>
      </c>
      <c r="G976" s="391">
        <f t="shared" si="65"/>
        <v>3810246</v>
      </c>
      <c r="H976" s="392"/>
      <c r="I976" s="390">
        <v>1</v>
      </c>
      <c r="J976" s="318"/>
      <c r="K976" s="293">
        <f t="shared" si="66"/>
        <v>0</v>
      </c>
      <c r="L976" s="292"/>
      <c r="M976" s="318"/>
      <c r="N976" s="293"/>
    </row>
    <row r="977" spans="1:14" ht="28.5" outlineLevel="3">
      <c r="A977" s="387" t="s">
        <v>2156</v>
      </c>
      <c r="B977" s="387" t="s">
        <v>2157</v>
      </c>
      <c r="C977" s="410" t="s">
        <v>2158</v>
      </c>
      <c r="D977" s="389" t="s">
        <v>312</v>
      </c>
      <c r="E977" s="390">
        <v>1</v>
      </c>
      <c r="F977" s="413">
        <v>3810246</v>
      </c>
      <c r="G977" s="391">
        <f t="shared" si="65"/>
        <v>3810246</v>
      </c>
      <c r="H977" s="392"/>
      <c r="I977" s="390">
        <v>1</v>
      </c>
      <c r="J977" s="318"/>
      <c r="K977" s="293">
        <f t="shared" si="66"/>
        <v>0</v>
      </c>
      <c r="L977" s="292"/>
      <c r="M977" s="318"/>
      <c r="N977" s="293"/>
    </row>
    <row r="978" spans="1:14" ht="28.5" outlineLevel="3">
      <c r="A978" s="387" t="s">
        <v>2159</v>
      </c>
      <c r="B978" s="387" t="s">
        <v>2160</v>
      </c>
      <c r="C978" s="410" t="s">
        <v>2161</v>
      </c>
      <c r="D978" s="389" t="s">
        <v>312</v>
      </c>
      <c r="E978" s="390">
        <v>1</v>
      </c>
      <c r="F978" s="413">
        <v>3810246</v>
      </c>
      <c r="G978" s="391">
        <f t="shared" si="65"/>
        <v>3810246</v>
      </c>
      <c r="H978" s="392"/>
      <c r="I978" s="390">
        <v>1</v>
      </c>
      <c r="J978" s="318"/>
      <c r="K978" s="293">
        <f t="shared" si="66"/>
        <v>0</v>
      </c>
      <c r="L978" s="292"/>
      <c r="M978" s="318"/>
      <c r="N978" s="293"/>
    </row>
    <row r="979" spans="1:14" ht="28.5" outlineLevel="3">
      <c r="A979" s="387" t="s">
        <v>2162</v>
      </c>
      <c r="B979" s="387" t="s">
        <v>2163</v>
      </c>
      <c r="C979" s="410" t="s">
        <v>2164</v>
      </c>
      <c r="D979" s="389" t="s">
        <v>312</v>
      </c>
      <c r="E979" s="390">
        <v>1</v>
      </c>
      <c r="F979" s="413">
        <v>3810246</v>
      </c>
      <c r="G979" s="391">
        <f t="shared" si="65"/>
        <v>3810246</v>
      </c>
      <c r="H979" s="392"/>
      <c r="I979" s="390">
        <v>1</v>
      </c>
      <c r="J979" s="318"/>
      <c r="K979" s="293">
        <f t="shared" si="66"/>
        <v>0</v>
      </c>
      <c r="L979" s="292"/>
      <c r="M979" s="318"/>
      <c r="N979" s="293"/>
    </row>
    <row r="980" spans="1:14" ht="28.5" outlineLevel="3">
      <c r="A980" s="387" t="s">
        <v>2165</v>
      </c>
      <c r="B980" s="387" t="s">
        <v>2166</v>
      </c>
      <c r="C980" s="410" t="s">
        <v>2167</v>
      </c>
      <c r="D980" s="389" t="s">
        <v>312</v>
      </c>
      <c r="E980" s="390">
        <v>1</v>
      </c>
      <c r="F980" s="413">
        <v>4693955</v>
      </c>
      <c r="G980" s="391">
        <f t="shared" si="65"/>
        <v>4693955</v>
      </c>
      <c r="H980" s="392"/>
      <c r="I980" s="390">
        <v>1</v>
      </c>
      <c r="J980" s="318"/>
      <c r="K980" s="293">
        <f t="shared" si="66"/>
        <v>0</v>
      </c>
      <c r="L980" s="292"/>
      <c r="M980" s="318"/>
      <c r="N980" s="293"/>
    </row>
    <row r="981" spans="1:14" ht="28.5" outlineLevel="3">
      <c r="A981" s="387" t="s">
        <v>2168</v>
      </c>
      <c r="B981" s="387" t="s">
        <v>2169</v>
      </c>
      <c r="C981" s="410" t="s">
        <v>2170</v>
      </c>
      <c r="D981" s="389" t="s">
        <v>312</v>
      </c>
      <c r="E981" s="390">
        <v>1</v>
      </c>
      <c r="F981" s="413">
        <v>4693955</v>
      </c>
      <c r="G981" s="391">
        <f t="shared" si="65"/>
        <v>4693955</v>
      </c>
      <c r="H981" s="392"/>
      <c r="I981" s="390">
        <v>1</v>
      </c>
      <c r="J981" s="318"/>
      <c r="K981" s="293">
        <f t="shared" si="66"/>
        <v>0</v>
      </c>
      <c r="L981" s="292"/>
      <c r="M981" s="318"/>
      <c r="N981" s="293"/>
    </row>
    <row r="982" spans="1:14" ht="28.5" outlineLevel="3">
      <c r="A982" s="387" t="s">
        <v>2171</v>
      </c>
      <c r="B982" s="387" t="s">
        <v>2172</v>
      </c>
      <c r="C982" s="410" t="s">
        <v>2173</v>
      </c>
      <c r="D982" s="389" t="s">
        <v>312</v>
      </c>
      <c r="E982" s="390">
        <v>1</v>
      </c>
      <c r="F982" s="413">
        <v>3810246</v>
      </c>
      <c r="G982" s="391">
        <f t="shared" si="65"/>
        <v>3810246</v>
      </c>
      <c r="H982" s="392"/>
      <c r="I982" s="390">
        <v>1</v>
      </c>
      <c r="J982" s="318"/>
      <c r="K982" s="293">
        <f t="shared" si="66"/>
        <v>0</v>
      </c>
      <c r="L982" s="292"/>
      <c r="M982" s="318"/>
      <c r="N982" s="293"/>
    </row>
    <row r="983" spans="1:14" ht="28.5" outlineLevel="3">
      <c r="A983" s="387" t="s">
        <v>2174</v>
      </c>
      <c r="B983" s="387" t="s">
        <v>2175</v>
      </c>
      <c r="C983" s="410" t="s">
        <v>2176</v>
      </c>
      <c r="D983" s="389" t="s">
        <v>312</v>
      </c>
      <c r="E983" s="390">
        <v>1</v>
      </c>
      <c r="F983" s="413">
        <v>3810246</v>
      </c>
      <c r="G983" s="391">
        <f t="shared" si="65"/>
        <v>3810246</v>
      </c>
      <c r="H983" s="392"/>
      <c r="I983" s="390">
        <v>1</v>
      </c>
      <c r="J983" s="318"/>
      <c r="K983" s="293">
        <f t="shared" si="66"/>
        <v>0</v>
      </c>
      <c r="L983" s="292"/>
      <c r="M983" s="318"/>
      <c r="N983" s="293"/>
    </row>
    <row r="984" spans="1:14" ht="15" outlineLevel="3">
      <c r="A984" s="358"/>
      <c r="B984" s="376"/>
      <c r="C984" s="377"/>
      <c r="D984" s="376"/>
      <c r="E984" s="390"/>
      <c r="F984" s="378"/>
      <c r="G984" s="378"/>
      <c r="H984" s="370"/>
      <c r="I984" s="390"/>
      <c r="J984" s="289"/>
      <c r="K984" s="289"/>
      <c r="L984" s="287"/>
      <c r="M984" s="289"/>
      <c r="N984" s="289"/>
    </row>
    <row r="985" spans="1:14" ht="28.5" outlineLevel="2">
      <c r="A985" s="414"/>
      <c r="B985" s="414"/>
      <c r="C985" s="415" t="s">
        <v>2177</v>
      </c>
      <c r="D985" s="414"/>
      <c r="E985" s="414"/>
      <c r="F985" s="416"/>
      <c r="G985" s="416">
        <f>SUM(G965:G983)</f>
        <v>98956972</v>
      </c>
      <c r="H985" s="382"/>
      <c r="I985" s="414"/>
      <c r="J985" s="295"/>
      <c r="K985" s="295">
        <f>SUM(K965:K983)</f>
        <v>0</v>
      </c>
      <c r="L985" s="290"/>
      <c r="M985" s="295"/>
      <c r="N985" s="295"/>
    </row>
    <row r="986" spans="1:14" ht="15" outlineLevel="2">
      <c r="A986" s="358"/>
      <c r="B986" s="376"/>
      <c r="C986" s="377"/>
      <c r="D986" s="376"/>
      <c r="E986" s="376"/>
      <c r="F986" s="378"/>
      <c r="G986" s="378"/>
      <c r="H986" s="370"/>
      <c r="I986" s="376"/>
      <c r="J986" s="289"/>
      <c r="K986" s="289"/>
      <c r="L986" s="287"/>
      <c r="M986" s="289"/>
      <c r="N986" s="289"/>
    </row>
    <row r="987" spans="1:14" ht="15" outlineLevel="2">
      <c r="A987" s="414"/>
      <c r="B987" s="414" t="s">
        <v>2178</v>
      </c>
      <c r="C987" s="415" t="s">
        <v>2179</v>
      </c>
      <c r="D987" s="414"/>
      <c r="E987" s="414"/>
      <c r="F987" s="416"/>
      <c r="G987" s="416"/>
      <c r="H987" s="382"/>
      <c r="I987" s="414"/>
      <c r="J987" s="295"/>
      <c r="K987" s="295"/>
      <c r="L987" s="290"/>
      <c r="M987" s="295"/>
      <c r="N987" s="295"/>
    </row>
    <row r="988" spans="1:14" ht="28.5" outlineLevel="3">
      <c r="A988" s="387" t="s">
        <v>2180</v>
      </c>
      <c r="B988" s="387" t="s">
        <v>2181</v>
      </c>
      <c r="C988" s="410" t="s">
        <v>2182</v>
      </c>
      <c r="D988" s="389" t="s">
        <v>312</v>
      </c>
      <c r="E988" s="390">
        <v>1</v>
      </c>
      <c r="F988" s="413">
        <v>25317250</v>
      </c>
      <c r="G988" s="391">
        <f>F988*E988</f>
        <v>25317250</v>
      </c>
      <c r="H988" s="392"/>
      <c r="I988" s="390">
        <v>1</v>
      </c>
      <c r="J988" s="318"/>
      <c r="K988" s="293">
        <f>J988*I988</f>
        <v>0</v>
      </c>
      <c r="L988" s="292"/>
      <c r="M988" s="318"/>
      <c r="N988" s="293"/>
    </row>
    <row r="989" spans="1:14" ht="28.5" outlineLevel="3">
      <c r="A989" s="387" t="s">
        <v>2183</v>
      </c>
      <c r="B989" s="387" t="s">
        <v>2184</v>
      </c>
      <c r="C989" s="410" t="s">
        <v>2185</v>
      </c>
      <c r="D989" s="389" t="s">
        <v>312</v>
      </c>
      <c r="E989" s="390">
        <v>1</v>
      </c>
      <c r="F989" s="413">
        <v>25317250</v>
      </c>
      <c r="G989" s="391">
        <f>F989*E989</f>
        <v>25317250</v>
      </c>
      <c r="H989" s="392"/>
      <c r="I989" s="390">
        <v>1</v>
      </c>
      <c r="J989" s="318"/>
      <c r="K989" s="293">
        <f>J989*I989</f>
        <v>0</v>
      </c>
      <c r="L989" s="292"/>
      <c r="M989" s="318"/>
      <c r="N989" s="293"/>
    </row>
    <row r="990" spans="1:14" ht="28.5" outlineLevel="3">
      <c r="A990" s="387" t="s">
        <v>2186</v>
      </c>
      <c r="B990" s="387" t="s">
        <v>2187</v>
      </c>
      <c r="C990" s="410" t="s">
        <v>2188</v>
      </c>
      <c r="D990" s="389" t="s">
        <v>312</v>
      </c>
      <c r="E990" s="390">
        <v>1</v>
      </c>
      <c r="F990" s="413">
        <v>25317250</v>
      </c>
      <c r="G990" s="391">
        <f>F990*E990</f>
        <v>25317250</v>
      </c>
      <c r="H990" s="392"/>
      <c r="I990" s="390">
        <v>1</v>
      </c>
      <c r="J990" s="318"/>
      <c r="K990" s="293">
        <f>J990*I990</f>
        <v>0</v>
      </c>
      <c r="L990" s="292"/>
      <c r="M990" s="318"/>
      <c r="N990" s="293"/>
    </row>
    <row r="991" spans="1:14" ht="28.5" outlineLevel="3">
      <c r="A991" s="387" t="s">
        <v>2189</v>
      </c>
      <c r="B991" s="387" t="s">
        <v>2190</v>
      </c>
      <c r="C991" s="410" t="s">
        <v>2191</v>
      </c>
      <c r="D991" s="389" t="s">
        <v>312</v>
      </c>
      <c r="E991" s="390">
        <v>1</v>
      </c>
      <c r="F991" s="413">
        <v>44722580</v>
      </c>
      <c r="G991" s="391">
        <f>F991*E991</f>
        <v>44722580</v>
      </c>
      <c r="H991" s="392"/>
      <c r="I991" s="390">
        <v>1</v>
      </c>
      <c r="J991" s="318"/>
      <c r="K991" s="293">
        <f>J991*I991</f>
        <v>0</v>
      </c>
      <c r="L991" s="292"/>
      <c r="M991" s="318"/>
      <c r="N991" s="293"/>
    </row>
    <row r="992" spans="1:14" ht="28.5" outlineLevel="3">
      <c r="A992" s="387" t="s">
        <v>2192</v>
      </c>
      <c r="B992" s="387" t="s">
        <v>2193</v>
      </c>
      <c r="C992" s="410" t="s">
        <v>2194</v>
      </c>
      <c r="D992" s="389" t="s">
        <v>312</v>
      </c>
      <c r="E992" s="390">
        <v>1</v>
      </c>
      <c r="F992" s="413">
        <v>25317250</v>
      </c>
      <c r="G992" s="391">
        <f>F992*E992</f>
        <v>25317250</v>
      </c>
      <c r="H992" s="392"/>
      <c r="I992" s="390">
        <v>1</v>
      </c>
      <c r="J992" s="318"/>
      <c r="K992" s="293">
        <f>J992*I992</f>
        <v>0</v>
      </c>
      <c r="L992" s="292"/>
      <c r="M992" s="318"/>
      <c r="N992" s="293"/>
    </row>
    <row r="993" spans="1:14" ht="15" outlineLevel="3">
      <c r="A993" s="358"/>
      <c r="B993" s="376"/>
      <c r="C993" s="377"/>
      <c r="D993" s="376"/>
      <c r="E993" s="376"/>
      <c r="F993" s="378"/>
      <c r="G993" s="378"/>
      <c r="H993" s="370"/>
      <c r="I993" s="376"/>
      <c r="J993" s="289"/>
      <c r="K993" s="289"/>
      <c r="L993" s="287"/>
      <c r="M993" s="289"/>
      <c r="N993" s="289"/>
    </row>
    <row r="994" spans="1:14" ht="28.5" outlineLevel="2">
      <c r="A994" s="414"/>
      <c r="B994" s="414"/>
      <c r="C994" s="415" t="s">
        <v>2195</v>
      </c>
      <c r="D994" s="414"/>
      <c r="E994" s="414"/>
      <c r="F994" s="416"/>
      <c r="G994" s="416">
        <f>SUM(G988:G992)</f>
        <v>145991580</v>
      </c>
      <c r="H994" s="382"/>
      <c r="I994" s="414"/>
      <c r="J994" s="295"/>
      <c r="K994" s="295">
        <f>SUM(K988:K992)</f>
        <v>0</v>
      </c>
      <c r="L994" s="290"/>
      <c r="M994" s="295"/>
      <c r="N994" s="295"/>
    </row>
    <row r="995" spans="1:14" ht="15" outlineLevel="2">
      <c r="A995" s="358"/>
      <c r="B995" s="376"/>
      <c r="C995" s="377"/>
      <c r="D995" s="376"/>
      <c r="E995" s="376"/>
      <c r="F995" s="378"/>
      <c r="G995" s="378"/>
      <c r="H995" s="370"/>
      <c r="I995" s="376"/>
      <c r="J995" s="289"/>
      <c r="K995" s="289"/>
      <c r="L995" s="287"/>
      <c r="M995" s="289"/>
      <c r="N995" s="289"/>
    </row>
    <row r="996" spans="1:14" ht="28.5" outlineLevel="2">
      <c r="A996" s="414"/>
      <c r="B996" s="414" t="s">
        <v>2196</v>
      </c>
      <c r="C996" s="415" t="s">
        <v>2197</v>
      </c>
      <c r="D996" s="414"/>
      <c r="E996" s="414"/>
      <c r="F996" s="416"/>
      <c r="G996" s="416"/>
      <c r="H996" s="382"/>
      <c r="I996" s="414"/>
      <c r="J996" s="295"/>
      <c r="K996" s="295"/>
      <c r="L996" s="290"/>
      <c r="M996" s="295"/>
      <c r="N996" s="295"/>
    </row>
    <row r="997" spans="1:14" ht="84.75" outlineLevel="3">
      <c r="A997" s="387" t="s">
        <v>2198</v>
      </c>
      <c r="B997" s="387" t="s">
        <v>2199</v>
      </c>
      <c r="C997" s="408" t="s">
        <v>2200</v>
      </c>
      <c r="D997" s="389" t="s">
        <v>312</v>
      </c>
      <c r="E997" s="390">
        <v>2</v>
      </c>
      <c r="F997" s="413">
        <v>582296750</v>
      </c>
      <c r="G997" s="391">
        <f>F997*E997</f>
        <v>1164593500</v>
      </c>
      <c r="H997" s="392"/>
      <c r="I997" s="390">
        <v>2</v>
      </c>
      <c r="J997" s="318"/>
      <c r="K997" s="293">
        <f>J997*I997</f>
        <v>0</v>
      </c>
      <c r="L997" s="292"/>
      <c r="M997" s="318"/>
      <c r="N997" s="293"/>
    </row>
    <row r="998" spans="1:14" ht="98.25" outlineLevel="3">
      <c r="A998" s="387" t="s">
        <v>2201</v>
      </c>
      <c r="B998" s="387" t="s">
        <v>2202</v>
      </c>
      <c r="C998" s="408" t="s">
        <v>2203</v>
      </c>
      <c r="D998" s="389" t="s">
        <v>312</v>
      </c>
      <c r="E998" s="390">
        <v>2</v>
      </c>
      <c r="F998" s="413">
        <v>1164593500</v>
      </c>
      <c r="G998" s="391">
        <f>F998*E998</f>
        <v>2329187000</v>
      </c>
      <c r="H998" s="392"/>
      <c r="I998" s="390">
        <v>2</v>
      </c>
      <c r="J998" s="318"/>
      <c r="K998" s="293">
        <f>J998*I998</f>
        <v>0</v>
      </c>
      <c r="L998" s="292"/>
      <c r="M998" s="318"/>
      <c r="N998" s="293"/>
    </row>
    <row r="999" spans="1:14" ht="15" outlineLevel="3">
      <c r="A999" s="358"/>
      <c r="B999" s="376"/>
      <c r="C999" s="377"/>
      <c r="D999" s="376"/>
      <c r="E999" s="376"/>
      <c r="F999" s="378"/>
      <c r="G999" s="378"/>
      <c r="H999" s="370"/>
      <c r="I999" s="376"/>
      <c r="J999" s="289"/>
      <c r="K999" s="289"/>
      <c r="L999" s="287"/>
      <c r="M999" s="289"/>
      <c r="N999" s="289"/>
    </row>
    <row r="1000" spans="1:14" ht="28.5" outlineLevel="2">
      <c r="A1000" s="414"/>
      <c r="B1000" s="414"/>
      <c r="C1000" s="415" t="s">
        <v>2204</v>
      </c>
      <c r="D1000" s="414"/>
      <c r="E1000" s="414"/>
      <c r="F1000" s="416"/>
      <c r="G1000" s="416">
        <f>SUM(G997:G998)</f>
        <v>3493780500</v>
      </c>
      <c r="H1000" s="382"/>
      <c r="I1000" s="414"/>
      <c r="J1000" s="295"/>
      <c r="K1000" s="295">
        <f>SUM(K997:K998)</f>
        <v>0</v>
      </c>
      <c r="L1000" s="290"/>
      <c r="M1000" s="295"/>
      <c r="N1000" s="295"/>
    </row>
    <row r="1001" spans="1:14" ht="15" outlineLevel="2">
      <c r="A1001" s="358"/>
      <c r="B1001" s="376"/>
      <c r="C1001" s="377"/>
      <c r="D1001" s="376"/>
      <c r="E1001" s="376"/>
      <c r="F1001" s="378"/>
      <c r="G1001" s="378"/>
      <c r="H1001" s="370"/>
      <c r="I1001" s="376"/>
      <c r="J1001" s="289"/>
      <c r="K1001" s="289"/>
      <c r="L1001" s="287"/>
      <c r="M1001" s="289"/>
      <c r="N1001" s="289"/>
    </row>
    <row r="1002" spans="1:14" ht="28.5" outlineLevel="2">
      <c r="A1002" s="414"/>
      <c r="B1002" s="414" t="s">
        <v>2205</v>
      </c>
      <c r="C1002" s="415" t="s">
        <v>2206</v>
      </c>
      <c r="D1002" s="414"/>
      <c r="E1002" s="414"/>
      <c r="F1002" s="416"/>
      <c r="G1002" s="416"/>
      <c r="H1002" s="382"/>
      <c r="I1002" s="414"/>
      <c r="J1002" s="295"/>
      <c r="K1002" s="295"/>
      <c r="L1002" s="290"/>
      <c r="M1002" s="295"/>
      <c r="N1002" s="295"/>
    </row>
    <row r="1003" spans="1:14" ht="15" outlineLevel="3">
      <c r="A1003" s="358"/>
      <c r="B1003" s="376"/>
      <c r="C1003" s="377"/>
      <c r="D1003" s="376"/>
      <c r="E1003" s="376"/>
      <c r="F1003" s="378"/>
      <c r="G1003" s="378"/>
      <c r="H1003" s="370"/>
      <c r="I1003" s="376"/>
      <c r="J1003" s="289"/>
      <c r="K1003" s="289"/>
      <c r="L1003" s="287"/>
      <c r="M1003" s="289"/>
      <c r="N1003" s="289"/>
    </row>
    <row r="1004" spans="1:14" ht="15" outlineLevel="3" collapsed="1">
      <c r="A1004" s="414"/>
      <c r="B1004" s="414" t="s">
        <v>2207</v>
      </c>
      <c r="C1004" s="415" t="s">
        <v>2208</v>
      </c>
      <c r="D1004" s="414"/>
      <c r="E1004" s="414"/>
      <c r="F1004" s="416"/>
      <c r="G1004" s="416"/>
      <c r="H1004" s="382"/>
      <c r="I1004" s="414"/>
      <c r="J1004" s="295"/>
      <c r="K1004" s="295"/>
      <c r="L1004" s="290"/>
      <c r="M1004" s="295"/>
      <c r="N1004" s="295"/>
    </row>
    <row r="1005" spans="1:14" ht="42" outlineLevel="3">
      <c r="A1005" s="387" t="s">
        <v>2209</v>
      </c>
      <c r="B1005" s="387" t="s">
        <v>2210</v>
      </c>
      <c r="C1005" s="410" t="s">
        <v>2211</v>
      </c>
      <c r="D1005" s="389" t="s">
        <v>312</v>
      </c>
      <c r="E1005" s="390">
        <v>4</v>
      </c>
      <c r="F1005" s="413">
        <v>49466710</v>
      </c>
      <c r="G1005" s="391">
        <f t="shared" ref="G1005:G1010" si="67">F1005*E1005</f>
        <v>197866840</v>
      </c>
      <c r="H1005" s="392"/>
      <c r="I1005" s="390">
        <v>4</v>
      </c>
      <c r="J1005" s="318"/>
      <c r="K1005" s="293">
        <f t="shared" ref="K1005:K1010" si="68">J1005*I1005</f>
        <v>0</v>
      </c>
      <c r="L1005" s="292"/>
      <c r="M1005" s="318"/>
      <c r="N1005" s="293"/>
    </row>
    <row r="1006" spans="1:14" ht="28.5" outlineLevel="3">
      <c r="A1006" s="387" t="s">
        <v>2212</v>
      </c>
      <c r="B1006" s="387" t="s">
        <v>2213</v>
      </c>
      <c r="C1006" s="410" t="s">
        <v>2214</v>
      </c>
      <c r="D1006" s="389" t="s">
        <v>312</v>
      </c>
      <c r="E1006" s="390">
        <v>4</v>
      </c>
      <c r="F1006" s="413">
        <v>15517070</v>
      </c>
      <c r="G1006" s="391">
        <f t="shared" si="67"/>
        <v>62068280</v>
      </c>
      <c r="H1006" s="392"/>
      <c r="I1006" s="390">
        <v>4</v>
      </c>
      <c r="J1006" s="318"/>
      <c r="K1006" s="293">
        <f t="shared" si="68"/>
        <v>0</v>
      </c>
      <c r="L1006" s="292"/>
      <c r="M1006" s="318"/>
      <c r="N1006" s="293"/>
    </row>
    <row r="1007" spans="1:14" ht="28.5" outlineLevel="3">
      <c r="A1007" s="387" t="s">
        <v>2215</v>
      </c>
      <c r="B1007" s="387" t="s">
        <v>2216</v>
      </c>
      <c r="C1007" s="410" t="s">
        <v>2217</v>
      </c>
      <c r="D1007" s="389" t="s">
        <v>312</v>
      </c>
      <c r="E1007" s="390">
        <v>4</v>
      </c>
      <c r="F1007" s="413">
        <v>9992935</v>
      </c>
      <c r="G1007" s="391">
        <f t="shared" si="67"/>
        <v>39971740</v>
      </c>
      <c r="H1007" s="392"/>
      <c r="I1007" s="390">
        <v>4</v>
      </c>
      <c r="J1007" s="318"/>
      <c r="K1007" s="293">
        <f t="shared" si="68"/>
        <v>0</v>
      </c>
      <c r="L1007" s="292"/>
      <c r="M1007" s="318"/>
      <c r="N1007" s="293"/>
    </row>
    <row r="1008" spans="1:14" ht="42" outlineLevel="3">
      <c r="A1008" s="387" t="s">
        <v>2218</v>
      </c>
      <c r="B1008" s="387" t="s">
        <v>2219</v>
      </c>
      <c r="C1008" s="410" t="s">
        <v>2220</v>
      </c>
      <c r="D1008" s="389" t="s">
        <v>312</v>
      </c>
      <c r="E1008" s="390">
        <v>4</v>
      </c>
      <c r="F1008" s="413">
        <v>130007500</v>
      </c>
      <c r="G1008" s="391">
        <f t="shared" si="67"/>
        <v>520030000</v>
      </c>
      <c r="H1008" s="392"/>
      <c r="I1008" s="390">
        <v>4</v>
      </c>
      <c r="J1008" s="318"/>
      <c r="K1008" s="293">
        <f t="shared" si="68"/>
        <v>0</v>
      </c>
      <c r="L1008" s="292"/>
      <c r="M1008" s="318"/>
      <c r="N1008" s="293"/>
    </row>
    <row r="1009" spans="1:14" ht="28.5" outlineLevel="3">
      <c r="A1009" s="387" t="s">
        <v>2221</v>
      </c>
      <c r="B1009" s="387" t="s">
        <v>2222</v>
      </c>
      <c r="C1009" s="410" t="s">
        <v>2223</v>
      </c>
      <c r="D1009" s="389" t="s">
        <v>312</v>
      </c>
      <c r="E1009" s="390">
        <v>4</v>
      </c>
      <c r="F1009" s="413">
        <v>30791250</v>
      </c>
      <c r="G1009" s="391">
        <f t="shared" si="67"/>
        <v>123165000</v>
      </c>
      <c r="H1009" s="392"/>
      <c r="I1009" s="390">
        <v>4</v>
      </c>
      <c r="J1009" s="318"/>
      <c r="K1009" s="293">
        <f t="shared" si="68"/>
        <v>0</v>
      </c>
      <c r="L1009" s="292"/>
      <c r="M1009" s="318"/>
      <c r="N1009" s="293"/>
    </row>
    <row r="1010" spans="1:14" ht="28.5" outlineLevel="3">
      <c r="A1010" s="387" t="s">
        <v>2224</v>
      </c>
      <c r="B1010" s="387" t="s">
        <v>2225</v>
      </c>
      <c r="C1010" s="410" t="s">
        <v>2226</v>
      </c>
      <c r="D1010" s="389" t="s">
        <v>312</v>
      </c>
      <c r="E1010" s="390">
        <v>4</v>
      </c>
      <c r="F1010" s="413">
        <v>25321356</v>
      </c>
      <c r="G1010" s="391">
        <f t="shared" si="67"/>
        <v>101285424</v>
      </c>
      <c r="H1010" s="392"/>
      <c r="I1010" s="390">
        <v>4</v>
      </c>
      <c r="J1010" s="318"/>
      <c r="K1010" s="293">
        <f t="shared" si="68"/>
        <v>0</v>
      </c>
      <c r="L1010" s="292"/>
      <c r="M1010" s="318"/>
      <c r="N1010" s="293"/>
    </row>
    <row r="1011" spans="1:14" ht="15" outlineLevel="3">
      <c r="A1011" s="358"/>
      <c r="B1011" s="376"/>
      <c r="C1011" s="377"/>
      <c r="D1011" s="376"/>
      <c r="E1011" s="376"/>
      <c r="F1011" s="378"/>
      <c r="G1011" s="378"/>
      <c r="H1011" s="370"/>
      <c r="I1011" s="376"/>
      <c r="J1011" s="289"/>
      <c r="K1011" s="289"/>
      <c r="L1011" s="287"/>
      <c r="M1011" s="289"/>
      <c r="N1011" s="289"/>
    </row>
    <row r="1012" spans="1:14" ht="28.5" outlineLevel="2">
      <c r="A1012" s="414"/>
      <c r="B1012" s="414"/>
      <c r="C1012" s="415" t="s">
        <v>2227</v>
      </c>
      <c r="D1012" s="414"/>
      <c r="E1012" s="414"/>
      <c r="F1012" s="416"/>
      <c r="G1012" s="416">
        <f>SUM(G1005:G1010)</f>
        <v>1044387284</v>
      </c>
      <c r="H1012" s="382"/>
      <c r="I1012" s="414"/>
      <c r="J1012" s="295"/>
      <c r="K1012" s="295">
        <f>SUM(K1005:K1010)</f>
        <v>0</v>
      </c>
      <c r="L1012" s="290"/>
      <c r="M1012" s="295"/>
      <c r="N1012" s="295"/>
    </row>
    <row r="1013" spans="1:14" ht="15" outlineLevel="2">
      <c r="A1013" s="358"/>
      <c r="B1013" s="376"/>
      <c r="C1013" s="377"/>
      <c r="D1013" s="376"/>
      <c r="E1013" s="376"/>
      <c r="F1013" s="378"/>
      <c r="G1013" s="378"/>
      <c r="H1013" s="370"/>
      <c r="I1013" s="376"/>
      <c r="J1013" s="289"/>
      <c r="K1013" s="289"/>
      <c r="L1013" s="287"/>
      <c r="M1013" s="289"/>
      <c r="N1013" s="289"/>
    </row>
    <row r="1014" spans="1:14" ht="15" outlineLevel="2">
      <c r="A1014" s="414"/>
      <c r="B1014" s="414" t="s">
        <v>2228</v>
      </c>
      <c r="C1014" s="415" t="s">
        <v>2229</v>
      </c>
      <c r="D1014" s="414"/>
      <c r="E1014" s="414"/>
      <c r="F1014" s="416"/>
      <c r="G1014" s="416"/>
      <c r="H1014" s="382"/>
      <c r="I1014" s="414"/>
      <c r="J1014" s="295"/>
      <c r="K1014" s="295"/>
      <c r="L1014" s="290"/>
      <c r="M1014" s="295"/>
      <c r="N1014" s="295"/>
    </row>
    <row r="1015" spans="1:14" ht="28.5" outlineLevel="3">
      <c r="A1015" s="387" t="s">
        <v>2230</v>
      </c>
      <c r="B1015" s="387" t="s">
        <v>2231</v>
      </c>
      <c r="C1015" s="410" t="s">
        <v>2232</v>
      </c>
      <c r="D1015" s="463" t="s">
        <v>312</v>
      </c>
      <c r="E1015" s="390">
        <v>6</v>
      </c>
      <c r="F1015" s="413">
        <v>728753620</v>
      </c>
      <c r="G1015" s="391">
        <f>F1015*E1015</f>
        <v>4372521720</v>
      </c>
      <c r="H1015" s="392"/>
      <c r="I1015" s="390">
        <v>6</v>
      </c>
      <c r="J1015" s="318"/>
      <c r="K1015" s="293">
        <f>J1015*I1015</f>
        <v>0</v>
      </c>
      <c r="L1015" s="292"/>
      <c r="M1015" s="318"/>
      <c r="N1015" s="293"/>
    </row>
    <row r="1016" spans="1:14" ht="15" outlineLevel="3">
      <c r="A1016" s="358"/>
      <c r="B1016" s="376"/>
      <c r="C1016" s="377"/>
      <c r="D1016" s="376"/>
      <c r="E1016" s="376"/>
      <c r="F1016" s="378"/>
      <c r="G1016" s="378"/>
      <c r="H1016" s="370"/>
      <c r="I1016" s="376"/>
      <c r="J1016" s="289"/>
      <c r="K1016" s="289"/>
      <c r="L1016" s="287"/>
      <c r="M1016" s="289"/>
      <c r="N1016" s="289"/>
    </row>
    <row r="1017" spans="1:14" ht="28.5" outlineLevel="2">
      <c r="A1017" s="414"/>
      <c r="B1017" s="414"/>
      <c r="C1017" s="415" t="s">
        <v>2233</v>
      </c>
      <c r="D1017" s="414"/>
      <c r="E1017" s="414"/>
      <c r="F1017" s="416"/>
      <c r="G1017" s="416">
        <f>G1015</f>
        <v>4372521720</v>
      </c>
      <c r="H1017" s="382"/>
      <c r="I1017" s="414"/>
      <c r="J1017" s="295"/>
      <c r="K1017" s="295">
        <f>K1015</f>
        <v>0</v>
      </c>
      <c r="L1017" s="290"/>
      <c r="M1017" s="295"/>
      <c r="N1017" s="295"/>
    </row>
    <row r="1018" spans="1:14" ht="15" outlineLevel="2">
      <c r="A1018" s="358"/>
      <c r="B1018" s="376"/>
      <c r="C1018" s="377"/>
      <c r="D1018" s="376"/>
      <c r="E1018" s="376"/>
      <c r="F1018" s="378"/>
      <c r="G1018" s="378"/>
      <c r="H1018" s="370"/>
      <c r="I1018" s="376"/>
      <c r="J1018" s="289"/>
      <c r="K1018" s="289"/>
      <c r="L1018" s="287"/>
      <c r="M1018" s="289"/>
      <c r="N1018" s="289"/>
    </row>
    <row r="1019" spans="1:14" ht="28.5" outlineLevel="2">
      <c r="A1019" s="414"/>
      <c r="B1019" s="414" t="s">
        <v>2234</v>
      </c>
      <c r="C1019" s="415" t="s">
        <v>2235</v>
      </c>
      <c r="D1019" s="414"/>
      <c r="E1019" s="414"/>
      <c r="F1019" s="416"/>
      <c r="G1019" s="416"/>
      <c r="H1019" s="382"/>
      <c r="I1019" s="414"/>
      <c r="J1019" s="295"/>
      <c r="K1019" s="295"/>
      <c r="L1019" s="290"/>
      <c r="M1019" s="295"/>
      <c r="N1019" s="295"/>
    </row>
    <row r="1020" spans="1:14" ht="28.5" outlineLevel="3">
      <c r="A1020" s="387" t="s">
        <v>2236</v>
      </c>
      <c r="B1020" s="387" t="s">
        <v>2237</v>
      </c>
      <c r="C1020" s="410" t="s">
        <v>2238</v>
      </c>
      <c r="D1020" s="389" t="s">
        <v>312</v>
      </c>
      <c r="E1020" s="390">
        <v>1</v>
      </c>
      <c r="F1020" s="413">
        <v>587681798</v>
      </c>
      <c r="G1020" s="391">
        <f>F1020*E1020</f>
        <v>587681798</v>
      </c>
      <c r="H1020" s="392"/>
      <c r="I1020" s="390">
        <v>1</v>
      </c>
      <c r="J1020" s="318"/>
      <c r="K1020" s="293">
        <f>J1020*I1020</f>
        <v>0</v>
      </c>
      <c r="L1020" s="292"/>
      <c r="M1020" s="318"/>
      <c r="N1020" s="293"/>
    </row>
    <row r="1021" spans="1:14" ht="28.5" outlineLevel="3">
      <c r="A1021" s="387" t="s">
        <v>2239</v>
      </c>
      <c r="B1021" s="387" t="s">
        <v>2240</v>
      </c>
      <c r="C1021" s="410" t="s">
        <v>2241</v>
      </c>
      <c r="D1021" s="389" t="s">
        <v>312</v>
      </c>
      <c r="E1021" s="390">
        <v>1</v>
      </c>
      <c r="F1021" s="413">
        <v>226781251</v>
      </c>
      <c r="G1021" s="391">
        <f>F1021*E1021</f>
        <v>226781251</v>
      </c>
      <c r="H1021" s="392"/>
      <c r="I1021" s="390">
        <v>1</v>
      </c>
      <c r="J1021" s="318"/>
      <c r="K1021" s="293">
        <f>J1021*I1021</f>
        <v>0</v>
      </c>
      <c r="L1021" s="292"/>
      <c r="M1021" s="318"/>
      <c r="N1021" s="293"/>
    </row>
    <row r="1022" spans="1:14" ht="28.5" outlineLevel="3">
      <c r="A1022" s="387" t="s">
        <v>2242</v>
      </c>
      <c r="B1022" s="387" t="s">
        <v>2243</v>
      </c>
      <c r="C1022" s="410" t="s">
        <v>2244</v>
      </c>
      <c r="D1022" s="389" t="s">
        <v>312</v>
      </c>
      <c r="E1022" s="390">
        <v>1</v>
      </c>
      <c r="F1022" s="413">
        <v>617065887</v>
      </c>
      <c r="G1022" s="391">
        <f>F1022*E1022</f>
        <v>617065887</v>
      </c>
      <c r="H1022" s="392"/>
      <c r="I1022" s="390">
        <v>1</v>
      </c>
      <c r="J1022" s="318"/>
      <c r="K1022" s="293">
        <f>J1022*I1022</f>
        <v>0</v>
      </c>
      <c r="L1022" s="292"/>
      <c r="M1022" s="318"/>
      <c r="N1022" s="293"/>
    </row>
    <row r="1023" spans="1:14" ht="28.5" outlineLevel="3">
      <c r="A1023" s="387" t="s">
        <v>2245</v>
      </c>
      <c r="B1023" s="387" t="s">
        <v>2246</v>
      </c>
      <c r="C1023" s="410" t="s">
        <v>2247</v>
      </c>
      <c r="D1023" s="389" t="s">
        <v>312</v>
      </c>
      <c r="E1023" s="390">
        <v>1</v>
      </c>
      <c r="F1023" s="413">
        <v>150907300</v>
      </c>
      <c r="G1023" s="391">
        <f>F1023*E1023</f>
        <v>150907300</v>
      </c>
      <c r="H1023" s="392"/>
      <c r="I1023" s="390">
        <v>1</v>
      </c>
      <c r="J1023" s="318"/>
      <c r="K1023" s="293">
        <f>J1023*I1023</f>
        <v>0</v>
      </c>
      <c r="L1023" s="292"/>
      <c r="M1023" s="318"/>
      <c r="N1023" s="293"/>
    </row>
    <row r="1024" spans="1:14" ht="15" outlineLevel="3">
      <c r="A1024" s="358"/>
      <c r="B1024" s="376"/>
      <c r="C1024" s="377"/>
      <c r="D1024" s="376"/>
      <c r="E1024" s="376"/>
      <c r="F1024" s="378"/>
      <c r="G1024" s="378"/>
      <c r="H1024" s="370"/>
      <c r="I1024" s="376"/>
      <c r="J1024" s="289"/>
      <c r="K1024" s="289"/>
      <c r="L1024" s="287"/>
      <c r="M1024" s="289"/>
      <c r="N1024" s="289"/>
    </row>
    <row r="1025" spans="1:45" ht="28.5" outlineLevel="2">
      <c r="A1025" s="414"/>
      <c r="B1025" s="414"/>
      <c r="C1025" s="415" t="s">
        <v>2248</v>
      </c>
      <c r="D1025" s="414"/>
      <c r="E1025" s="414"/>
      <c r="F1025" s="416"/>
      <c r="G1025" s="416">
        <f>SUM(G1020:G1023)</f>
        <v>1582436236</v>
      </c>
      <c r="H1025" s="382"/>
      <c r="I1025" s="414"/>
      <c r="J1025" s="295"/>
      <c r="K1025" s="295">
        <f>SUM(K1020:K1023)</f>
        <v>0</v>
      </c>
      <c r="L1025" s="290"/>
      <c r="M1025" s="295"/>
      <c r="N1025" s="295"/>
      <c r="AS1025" s="268" t="s">
        <v>2249</v>
      </c>
    </row>
    <row r="1026" spans="1:45" ht="15" outlineLevel="2">
      <c r="A1026" s="358"/>
      <c r="B1026" s="376"/>
      <c r="C1026" s="377"/>
      <c r="D1026" s="376"/>
      <c r="E1026" s="376"/>
      <c r="F1026" s="378"/>
      <c r="G1026" s="378"/>
      <c r="H1026" s="370"/>
      <c r="I1026" s="376"/>
      <c r="J1026" s="289"/>
      <c r="K1026" s="289"/>
      <c r="L1026" s="287"/>
      <c r="M1026" s="289"/>
      <c r="N1026" s="289"/>
    </row>
    <row r="1027" spans="1:45" ht="15" outlineLevel="2">
      <c r="A1027" s="414"/>
      <c r="B1027" s="464">
        <v>40555</v>
      </c>
      <c r="C1027" s="415" t="s">
        <v>2250</v>
      </c>
      <c r="D1027" s="414"/>
      <c r="E1027" s="414"/>
      <c r="F1027" s="416"/>
      <c r="G1027" s="416"/>
      <c r="H1027" s="382"/>
      <c r="I1027" s="414"/>
      <c r="J1027" s="295"/>
      <c r="K1027" s="295"/>
      <c r="L1027" s="290"/>
      <c r="M1027" s="295"/>
      <c r="N1027" s="295"/>
    </row>
    <row r="1028" spans="1:45" ht="42" outlineLevel="3">
      <c r="A1028" s="387" t="s">
        <v>2251</v>
      </c>
      <c r="B1028" s="399" t="s">
        <v>2252</v>
      </c>
      <c r="C1028" s="410" t="s">
        <v>2253</v>
      </c>
      <c r="D1028" s="389" t="s">
        <v>312</v>
      </c>
      <c r="E1028" s="390">
        <v>1</v>
      </c>
      <c r="F1028" s="413">
        <v>157701937</v>
      </c>
      <c r="G1028" s="391">
        <f>F1028*E1028</f>
        <v>157701937</v>
      </c>
      <c r="H1028" s="392"/>
      <c r="I1028" s="390">
        <v>1</v>
      </c>
      <c r="J1028" s="318"/>
      <c r="K1028" s="293">
        <f>J1028*I1028</f>
        <v>0</v>
      </c>
      <c r="L1028" s="292"/>
      <c r="M1028" s="318"/>
      <c r="N1028" s="293"/>
    </row>
    <row r="1029" spans="1:45" ht="42" outlineLevel="3">
      <c r="A1029" s="387" t="s">
        <v>2254</v>
      </c>
      <c r="B1029" s="399" t="s">
        <v>2255</v>
      </c>
      <c r="C1029" s="410" t="s">
        <v>2256</v>
      </c>
      <c r="D1029" s="389" t="s">
        <v>312</v>
      </c>
      <c r="E1029" s="390">
        <v>1</v>
      </c>
      <c r="F1029" s="413">
        <v>157693726</v>
      </c>
      <c r="G1029" s="391">
        <f>F1029*E1029</f>
        <v>157693726</v>
      </c>
      <c r="H1029" s="392"/>
      <c r="I1029" s="390">
        <v>1</v>
      </c>
      <c r="J1029" s="318"/>
      <c r="K1029" s="293">
        <f>J1029*I1029</f>
        <v>0</v>
      </c>
      <c r="L1029" s="292"/>
      <c r="M1029" s="318"/>
      <c r="N1029" s="293"/>
    </row>
    <row r="1030" spans="1:45" ht="56.25" outlineLevel="3">
      <c r="A1030" s="387" t="s">
        <v>2257</v>
      </c>
      <c r="B1030" s="399" t="s">
        <v>2258</v>
      </c>
      <c r="C1030" s="410" t="s">
        <v>2259</v>
      </c>
      <c r="D1030" s="389" t="s">
        <v>312</v>
      </c>
      <c r="E1030" s="390">
        <v>2</v>
      </c>
      <c r="F1030" s="413">
        <v>90054430</v>
      </c>
      <c r="G1030" s="391">
        <f>F1030*E1030</f>
        <v>180108860</v>
      </c>
      <c r="H1030" s="392"/>
      <c r="I1030" s="390">
        <v>2</v>
      </c>
      <c r="J1030" s="318"/>
      <c r="K1030" s="293">
        <f>J1030*I1030</f>
        <v>0</v>
      </c>
      <c r="L1030" s="292"/>
      <c r="M1030" s="318"/>
      <c r="N1030" s="293"/>
    </row>
    <row r="1031" spans="1:45" ht="15" outlineLevel="3">
      <c r="A1031" s="358"/>
      <c r="B1031" s="358"/>
      <c r="C1031" s="377"/>
      <c r="D1031" s="376"/>
      <c r="E1031" s="376"/>
      <c r="F1031" s="378"/>
      <c r="G1031" s="378"/>
      <c r="H1031" s="370"/>
      <c r="I1031" s="376"/>
      <c r="J1031" s="289"/>
      <c r="K1031" s="289"/>
      <c r="L1031" s="287"/>
      <c r="M1031" s="289"/>
      <c r="N1031" s="289"/>
    </row>
    <row r="1032" spans="1:45" ht="15" outlineLevel="2">
      <c r="A1032" s="414"/>
      <c r="B1032" s="414"/>
      <c r="C1032" s="415" t="s">
        <v>2260</v>
      </c>
      <c r="D1032" s="414"/>
      <c r="E1032" s="414"/>
      <c r="F1032" s="416"/>
      <c r="G1032" s="416">
        <f>SUM(G1028:G1030)</f>
        <v>495504523</v>
      </c>
      <c r="H1032" s="382"/>
      <c r="I1032" s="414"/>
      <c r="J1032" s="295"/>
      <c r="K1032" s="295">
        <f>SUM(K1028:K1030)</f>
        <v>0</v>
      </c>
      <c r="L1032" s="290"/>
      <c r="M1032" s="295"/>
      <c r="N1032" s="295"/>
    </row>
    <row r="1033" spans="1:45" ht="15" outlineLevel="2">
      <c r="A1033" s="358"/>
      <c r="B1033" s="358"/>
      <c r="C1033" s="377"/>
      <c r="D1033" s="376"/>
      <c r="E1033" s="376"/>
      <c r="F1033" s="378"/>
      <c r="G1033" s="378"/>
      <c r="H1033" s="370"/>
      <c r="I1033" s="376"/>
      <c r="J1033" s="289"/>
      <c r="K1033" s="289"/>
      <c r="L1033" s="287"/>
      <c r="M1033" s="289"/>
      <c r="N1033" s="289"/>
    </row>
    <row r="1034" spans="1:45" ht="15" outlineLevel="2">
      <c r="A1034" s="414"/>
      <c r="B1034" s="465">
        <v>40920</v>
      </c>
      <c r="C1034" s="415" t="s">
        <v>2261</v>
      </c>
      <c r="D1034" s="414"/>
      <c r="E1034" s="414"/>
      <c r="F1034" s="416"/>
      <c r="G1034" s="416"/>
      <c r="H1034" s="382"/>
      <c r="I1034" s="414"/>
      <c r="J1034" s="295"/>
      <c r="K1034" s="295"/>
      <c r="L1034" s="290"/>
      <c r="M1034" s="295"/>
      <c r="N1034" s="295"/>
    </row>
    <row r="1035" spans="1:45" ht="28.5" outlineLevel="3">
      <c r="A1035" s="387" t="s">
        <v>2262</v>
      </c>
      <c r="B1035" s="399" t="s">
        <v>2263</v>
      </c>
      <c r="C1035" s="410" t="s">
        <v>2264</v>
      </c>
      <c r="D1035" s="389" t="s">
        <v>312</v>
      </c>
      <c r="E1035" s="390">
        <v>1</v>
      </c>
      <c r="F1035" s="413">
        <v>34759900</v>
      </c>
      <c r="G1035" s="391">
        <f>F1035*E1035</f>
        <v>34759900</v>
      </c>
      <c r="H1035" s="392"/>
      <c r="I1035" s="390">
        <v>1</v>
      </c>
      <c r="J1035" s="318"/>
      <c r="K1035" s="293">
        <f>J1035*I1035</f>
        <v>0</v>
      </c>
      <c r="L1035" s="292"/>
      <c r="M1035" s="318"/>
      <c r="N1035" s="293"/>
    </row>
    <row r="1036" spans="1:45" ht="28.5" outlineLevel="3">
      <c r="A1036" s="387" t="s">
        <v>2254</v>
      </c>
      <c r="B1036" s="399" t="s">
        <v>2265</v>
      </c>
      <c r="C1036" s="410" t="s">
        <v>2266</v>
      </c>
      <c r="D1036" s="389" t="s">
        <v>312</v>
      </c>
      <c r="E1036" s="390">
        <v>1</v>
      </c>
      <c r="F1036" s="413">
        <v>36196825</v>
      </c>
      <c r="G1036" s="391">
        <f>F1036*E1036</f>
        <v>36196825</v>
      </c>
      <c r="H1036" s="392"/>
      <c r="I1036" s="390">
        <v>1</v>
      </c>
      <c r="J1036" s="318"/>
      <c r="K1036" s="293">
        <f>J1036*I1036</f>
        <v>0</v>
      </c>
      <c r="L1036" s="292"/>
      <c r="M1036" s="318"/>
      <c r="N1036" s="293"/>
    </row>
    <row r="1037" spans="1:45" ht="28.5" outlineLevel="3">
      <c r="A1037" s="387" t="s">
        <v>2257</v>
      </c>
      <c r="B1037" s="399" t="s">
        <v>2267</v>
      </c>
      <c r="C1037" s="410" t="s">
        <v>2268</v>
      </c>
      <c r="D1037" s="389" t="s">
        <v>312</v>
      </c>
      <c r="E1037" s="390">
        <v>1</v>
      </c>
      <c r="F1037" s="413">
        <v>36196825</v>
      </c>
      <c r="G1037" s="391">
        <f>F1037*E1037</f>
        <v>36196825</v>
      </c>
      <c r="H1037" s="392"/>
      <c r="I1037" s="390">
        <v>1</v>
      </c>
      <c r="J1037" s="318"/>
      <c r="K1037" s="293">
        <f>J1037*I1037</f>
        <v>0</v>
      </c>
      <c r="L1037" s="292"/>
      <c r="M1037" s="318"/>
      <c r="N1037" s="293"/>
    </row>
    <row r="1038" spans="1:45" ht="28.5" outlineLevel="3">
      <c r="A1038" s="387" t="s">
        <v>2269</v>
      </c>
      <c r="B1038" s="399" t="s">
        <v>2270</v>
      </c>
      <c r="C1038" s="410" t="s">
        <v>2271</v>
      </c>
      <c r="D1038" s="389" t="s">
        <v>312</v>
      </c>
      <c r="E1038" s="390">
        <v>1</v>
      </c>
      <c r="F1038" s="413">
        <v>43586725</v>
      </c>
      <c r="G1038" s="391">
        <f>F1038*E1038</f>
        <v>43586725</v>
      </c>
      <c r="H1038" s="392"/>
      <c r="I1038" s="390">
        <v>1</v>
      </c>
      <c r="J1038" s="318"/>
      <c r="K1038" s="293">
        <f>J1038*I1038</f>
        <v>0</v>
      </c>
      <c r="L1038" s="292"/>
      <c r="M1038" s="318"/>
      <c r="N1038" s="293"/>
    </row>
    <row r="1039" spans="1:45" ht="15" outlineLevel="3">
      <c r="A1039" s="358"/>
      <c r="B1039" s="358"/>
      <c r="C1039" s="377"/>
      <c r="D1039" s="376"/>
      <c r="E1039" s="376"/>
      <c r="F1039" s="378"/>
      <c r="G1039" s="378"/>
      <c r="H1039" s="370"/>
      <c r="I1039" s="376"/>
      <c r="J1039" s="289"/>
      <c r="K1039" s="289"/>
      <c r="L1039" s="287"/>
      <c r="M1039" s="289"/>
      <c r="N1039" s="289"/>
    </row>
    <row r="1040" spans="1:45" ht="15" outlineLevel="2">
      <c r="A1040" s="414"/>
      <c r="B1040" s="414"/>
      <c r="C1040" s="415" t="s">
        <v>2272</v>
      </c>
      <c r="D1040" s="414"/>
      <c r="E1040" s="414"/>
      <c r="F1040" s="416"/>
      <c r="G1040" s="416">
        <f>SUM(G1035:G1038)</f>
        <v>150740275</v>
      </c>
      <c r="H1040" s="382"/>
      <c r="I1040" s="414"/>
      <c r="J1040" s="295"/>
      <c r="K1040" s="295">
        <f>SUM(K1035:K1038)</f>
        <v>0</v>
      </c>
      <c r="L1040" s="290"/>
      <c r="M1040" s="295"/>
      <c r="N1040" s="295"/>
    </row>
    <row r="1041" spans="1:14" ht="15" outlineLevel="2">
      <c r="A1041" s="358"/>
      <c r="B1041" s="358"/>
      <c r="C1041" s="377"/>
      <c r="D1041" s="376"/>
      <c r="E1041" s="376"/>
      <c r="F1041" s="378"/>
      <c r="G1041" s="378"/>
      <c r="H1041" s="370"/>
      <c r="I1041" s="376"/>
      <c r="J1041" s="289"/>
      <c r="K1041" s="289"/>
      <c r="L1041" s="287"/>
      <c r="M1041" s="289"/>
      <c r="N1041" s="289"/>
    </row>
    <row r="1042" spans="1:14" ht="15" outlineLevel="2">
      <c r="A1042" s="414"/>
      <c r="B1042" s="465">
        <v>41286</v>
      </c>
      <c r="C1042" s="415" t="s">
        <v>2273</v>
      </c>
      <c r="D1042" s="414"/>
      <c r="E1042" s="414"/>
      <c r="F1042" s="416"/>
      <c r="G1042" s="416"/>
      <c r="H1042" s="382"/>
      <c r="I1042" s="414"/>
      <c r="J1042" s="295"/>
      <c r="K1042" s="295"/>
      <c r="L1042" s="290"/>
      <c r="M1042" s="295"/>
      <c r="N1042" s="295"/>
    </row>
    <row r="1043" spans="1:14" ht="28.5" outlineLevel="3">
      <c r="A1043" s="387" t="s">
        <v>2274</v>
      </c>
      <c r="B1043" s="399" t="s">
        <v>2275</v>
      </c>
      <c r="C1043" s="410" t="s">
        <v>2276</v>
      </c>
      <c r="D1043" s="389" t="s">
        <v>312</v>
      </c>
      <c r="E1043" s="390">
        <v>1</v>
      </c>
      <c r="F1043" s="413">
        <v>405760250</v>
      </c>
      <c r="G1043" s="391">
        <f>F1043*E1043</f>
        <v>405760250</v>
      </c>
      <c r="H1043" s="392"/>
      <c r="I1043" s="390">
        <v>1</v>
      </c>
      <c r="J1043" s="318"/>
      <c r="K1043" s="293">
        <f>J1043*I1043</f>
        <v>0</v>
      </c>
      <c r="L1043" s="292"/>
      <c r="M1043" s="318"/>
      <c r="N1043" s="293"/>
    </row>
    <row r="1044" spans="1:14" ht="28.5" outlineLevel="3">
      <c r="A1044" s="387" t="s">
        <v>2277</v>
      </c>
      <c r="B1044" s="399" t="s">
        <v>2278</v>
      </c>
      <c r="C1044" s="410" t="s">
        <v>2279</v>
      </c>
      <c r="D1044" s="389" t="s">
        <v>312</v>
      </c>
      <c r="E1044" s="390">
        <v>1</v>
      </c>
      <c r="F1044" s="413">
        <v>445857300</v>
      </c>
      <c r="G1044" s="391">
        <f>F1044*E1044</f>
        <v>445857300</v>
      </c>
      <c r="H1044" s="392"/>
      <c r="I1044" s="390">
        <v>1</v>
      </c>
      <c r="J1044" s="318"/>
      <c r="K1044" s="293">
        <f>J1044*I1044</f>
        <v>0</v>
      </c>
      <c r="L1044" s="292"/>
      <c r="M1044" s="318"/>
      <c r="N1044" s="293"/>
    </row>
    <row r="1045" spans="1:14" ht="15" outlineLevel="3">
      <c r="A1045" s="358"/>
      <c r="B1045" s="376"/>
      <c r="C1045" s="377"/>
      <c r="D1045" s="376"/>
      <c r="E1045" s="376"/>
      <c r="F1045" s="378"/>
      <c r="G1045" s="378"/>
      <c r="H1045" s="370"/>
      <c r="I1045" s="376"/>
      <c r="J1045" s="289"/>
      <c r="K1045" s="289"/>
      <c r="L1045" s="287"/>
      <c r="M1045" s="289"/>
      <c r="N1045" s="289"/>
    </row>
    <row r="1046" spans="1:14" ht="15" outlineLevel="2">
      <c r="A1046" s="414"/>
      <c r="B1046" s="414"/>
      <c r="C1046" s="415" t="s">
        <v>2280</v>
      </c>
      <c r="D1046" s="414"/>
      <c r="E1046" s="414"/>
      <c r="F1046" s="416"/>
      <c r="G1046" s="416">
        <f>SUM(G1043:G1044)</f>
        <v>851617550</v>
      </c>
      <c r="H1046" s="382"/>
      <c r="I1046" s="414"/>
      <c r="J1046" s="295"/>
      <c r="K1046" s="295">
        <f>SUM(K1043:K1044)</f>
        <v>0</v>
      </c>
      <c r="L1046" s="290"/>
      <c r="M1046" s="295"/>
      <c r="N1046" s="295"/>
    </row>
    <row r="1047" spans="1:14" ht="15" outlineLevel="2">
      <c r="A1047" s="358"/>
      <c r="B1047" s="376"/>
      <c r="C1047" s="377"/>
      <c r="D1047" s="376"/>
      <c r="E1047" s="376"/>
      <c r="F1047" s="378"/>
      <c r="G1047" s="378"/>
      <c r="H1047" s="370"/>
      <c r="I1047" s="376"/>
      <c r="J1047" s="289"/>
      <c r="K1047" s="289"/>
      <c r="L1047" s="287"/>
      <c r="M1047" s="289"/>
      <c r="N1047" s="289"/>
    </row>
    <row r="1048" spans="1:14" ht="15" outlineLevel="1">
      <c r="A1048" s="383"/>
      <c r="B1048" s="383"/>
      <c r="C1048" s="385" t="s">
        <v>2281</v>
      </c>
      <c r="D1048" s="383"/>
      <c r="E1048" s="383"/>
      <c r="F1048" s="386"/>
      <c r="G1048" s="386">
        <f>G1046+G1040+G1032+G1025+G1017+G1012+G1000+G994+G985+G962+G954+G947+G879</f>
        <v>13679953642</v>
      </c>
      <c r="H1048" s="382"/>
      <c r="I1048" s="383"/>
      <c r="J1048" s="294"/>
      <c r="K1048" s="294">
        <f>K1046+K1040+K1032+K1025+K1017+K1012+K1000+K994+K985+K962+K954+K947+K879</f>
        <v>0</v>
      </c>
      <c r="L1048" s="290"/>
      <c r="M1048" s="294"/>
      <c r="N1048" s="294"/>
    </row>
    <row r="1049" spans="1:14" ht="15" outlineLevel="1">
      <c r="A1049" s="358"/>
      <c r="B1049" s="376"/>
      <c r="C1049" s="377"/>
      <c r="D1049" s="376"/>
      <c r="E1049" s="376"/>
      <c r="F1049" s="378"/>
      <c r="G1049" s="378"/>
      <c r="H1049" s="370"/>
      <c r="I1049" s="376"/>
      <c r="J1049" s="289"/>
      <c r="K1049" s="289"/>
      <c r="L1049" s="287"/>
      <c r="M1049" s="289"/>
      <c r="N1049" s="289"/>
    </row>
    <row r="1050" spans="1:14" ht="15" outlineLevel="1">
      <c r="A1050" s="383"/>
      <c r="B1050" s="383" t="s">
        <v>2282</v>
      </c>
      <c r="C1050" s="385" t="s">
        <v>2283</v>
      </c>
      <c r="D1050" s="383"/>
      <c r="E1050" s="383"/>
      <c r="F1050" s="386"/>
      <c r="G1050" s="386"/>
      <c r="H1050" s="382"/>
      <c r="I1050" s="383"/>
      <c r="J1050" s="294"/>
      <c r="K1050" s="294"/>
      <c r="L1050" s="290"/>
      <c r="M1050" s="294"/>
      <c r="N1050" s="294"/>
    </row>
    <row r="1051" spans="1:14" ht="15" outlineLevel="2">
      <c r="A1051" s="358"/>
      <c r="B1051" s="376"/>
      <c r="C1051" s="377"/>
      <c r="D1051" s="376"/>
      <c r="E1051" s="376"/>
      <c r="F1051" s="378"/>
      <c r="G1051" s="378"/>
      <c r="H1051" s="370"/>
      <c r="I1051" s="376"/>
      <c r="J1051" s="289"/>
      <c r="K1051" s="289"/>
      <c r="L1051" s="287"/>
      <c r="M1051" s="289"/>
      <c r="N1051" s="289"/>
    </row>
    <row r="1052" spans="1:14" ht="28.5" outlineLevel="2">
      <c r="A1052" s="414"/>
      <c r="B1052" s="414" t="s">
        <v>2284</v>
      </c>
      <c r="C1052" s="415" t="s">
        <v>2285</v>
      </c>
      <c r="D1052" s="414"/>
      <c r="E1052" s="414"/>
      <c r="F1052" s="416"/>
      <c r="G1052" s="416"/>
      <c r="H1052" s="382"/>
      <c r="I1052" s="414"/>
      <c r="J1052" s="295"/>
      <c r="K1052" s="295"/>
      <c r="L1052" s="290"/>
      <c r="M1052" s="295"/>
      <c r="N1052" s="295"/>
    </row>
    <row r="1053" spans="1:14" ht="28.5" outlineLevel="3">
      <c r="A1053" s="387" t="s">
        <v>2286</v>
      </c>
      <c r="B1053" s="387" t="s">
        <v>2287</v>
      </c>
      <c r="C1053" s="410" t="s">
        <v>2288</v>
      </c>
      <c r="D1053" s="389" t="s">
        <v>74</v>
      </c>
      <c r="E1053" s="390">
        <v>9307</v>
      </c>
      <c r="F1053" s="413">
        <v>143693</v>
      </c>
      <c r="G1053" s="391">
        <f>F1053*E1053</f>
        <v>1337350751</v>
      </c>
      <c r="H1053" s="392"/>
      <c r="I1053" s="390">
        <v>9307</v>
      </c>
      <c r="J1053" s="318"/>
      <c r="K1053" s="293">
        <f>J1053*I1053</f>
        <v>0</v>
      </c>
      <c r="L1053" s="292"/>
      <c r="M1053" s="318"/>
      <c r="N1053" s="293"/>
    </row>
    <row r="1054" spans="1:14" ht="28.5" outlineLevel="3">
      <c r="A1054" s="387" t="s">
        <v>2289</v>
      </c>
      <c r="B1054" s="387" t="s">
        <v>2290</v>
      </c>
      <c r="C1054" s="410" t="s">
        <v>2291</v>
      </c>
      <c r="D1054" s="389" t="s">
        <v>308</v>
      </c>
      <c r="E1054" s="390">
        <v>2555</v>
      </c>
      <c r="F1054" s="413">
        <v>39687</v>
      </c>
      <c r="G1054" s="391">
        <f>F1054*E1054</f>
        <v>101400285</v>
      </c>
      <c r="H1054" s="392"/>
      <c r="I1054" s="390">
        <v>2555</v>
      </c>
      <c r="J1054" s="318"/>
      <c r="K1054" s="293">
        <f>J1054*I1054</f>
        <v>0</v>
      </c>
      <c r="L1054" s="292"/>
      <c r="M1054" s="318"/>
      <c r="N1054" s="293"/>
    </row>
    <row r="1055" spans="1:14" ht="15" outlineLevel="3">
      <c r="A1055" s="358"/>
      <c r="B1055" s="376"/>
      <c r="C1055" s="377"/>
      <c r="D1055" s="376"/>
      <c r="E1055" s="376"/>
      <c r="F1055" s="378"/>
      <c r="G1055" s="378"/>
      <c r="H1055" s="370"/>
      <c r="I1055" s="376"/>
      <c r="J1055" s="289"/>
      <c r="K1055" s="289"/>
      <c r="L1055" s="287"/>
      <c r="M1055" s="289"/>
      <c r="N1055" s="289"/>
    </row>
    <row r="1056" spans="1:14" ht="28.5" outlineLevel="2">
      <c r="A1056" s="414"/>
      <c r="B1056" s="414"/>
      <c r="C1056" s="415" t="s">
        <v>2292</v>
      </c>
      <c r="D1056" s="414"/>
      <c r="E1056" s="414"/>
      <c r="F1056" s="416"/>
      <c r="G1056" s="416">
        <f>SUM(G1053:G1054)</f>
        <v>1438751036</v>
      </c>
      <c r="H1056" s="382"/>
      <c r="I1056" s="414"/>
      <c r="J1056" s="295"/>
      <c r="K1056" s="295">
        <f>SUM(K1053:K1054)</f>
        <v>0</v>
      </c>
      <c r="L1056" s="290"/>
      <c r="M1056" s="295"/>
      <c r="N1056" s="295"/>
    </row>
    <row r="1057" spans="1:14" ht="15" outlineLevel="2">
      <c r="A1057" s="358"/>
      <c r="B1057" s="376"/>
      <c r="C1057" s="377"/>
      <c r="D1057" s="376"/>
      <c r="E1057" s="376"/>
      <c r="F1057" s="378"/>
      <c r="G1057" s="378"/>
      <c r="H1057" s="370"/>
      <c r="I1057" s="376"/>
      <c r="J1057" s="289"/>
      <c r="K1057" s="289"/>
      <c r="L1057" s="287"/>
      <c r="M1057" s="289"/>
      <c r="N1057" s="289"/>
    </row>
    <row r="1058" spans="1:14" ht="28.5" outlineLevel="2">
      <c r="A1058" s="414"/>
      <c r="B1058" s="414" t="s">
        <v>2293</v>
      </c>
      <c r="C1058" s="415" t="s">
        <v>2294</v>
      </c>
      <c r="D1058" s="414"/>
      <c r="E1058" s="414"/>
      <c r="F1058" s="416"/>
      <c r="G1058" s="416"/>
      <c r="H1058" s="382"/>
      <c r="I1058" s="414"/>
      <c r="J1058" s="295"/>
      <c r="K1058" s="295"/>
      <c r="L1058" s="290"/>
      <c r="M1058" s="295"/>
      <c r="N1058" s="295"/>
    </row>
    <row r="1059" spans="1:14" ht="42" outlineLevel="3">
      <c r="A1059" s="387" t="s">
        <v>2295</v>
      </c>
      <c r="B1059" s="387" t="s">
        <v>2296</v>
      </c>
      <c r="C1059" s="410" t="s">
        <v>2297</v>
      </c>
      <c r="D1059" s="389" t="s">
        <v>308</v>
      </c>
      <c r="E1059" s="390">
        <v>4635</v>
      </c>
      <c r="F1059" s="413">
        <v>75268</v>
      </c>
      <c r="G1059" s="391">
        <f>F1059*E1059</f>
        <v>348867180</v>
      </c>
      <c r="H1059" s="392"/>
      <c r="I1059" s="390">
        <v>4635</v>
      </c>
      <c r="J1059" s="318"/>
      <c r="K1059" s="293">
        <f>J1059*I1059</f>
        <v>0</v>
      </c>
      <c r="L1059" s="292"/>
      <c r="M1059" s="318"/>
      <c r="N1059" s="293"/>
    </row>
    <row r="1060" spans="1:14" ht="15" outlineLevel="3">
      <c r="A1060" s="358"/>
      <c r="B1060" s="376"/>
      <c r="C1060" s="377"/>
      <c r="D1060" s="376"/>
      <c r="E1060" s="376"/>
      <c r="F1060" s="378"/>
      <c r="G1060" s="378"/>
      <c r="H1060" s="370"/>
      <c r="I1060" s="376"/>
      <c r="J1060" s="289"/>
      <c r="K1060" s="289"/>
      <c r="L1060" s="287"/>
      <c r="M1060" s="289"/>
      <c r="N1060" s="289"/>
    </row>
    <row r="1061" spans="1:14" ht="28.5" outlineLevel="2">
      <c r="A1061" s="414"/>
      <c r="B1061" s="414"/>
      <c r="C1061" s="415" t="s">
        <v>2298</v>
      </c>
      <c r="D1061" s="414"/>
      <c r="E1061" s="414"/>
      <c r="F1061" s="416"/>
      <c r="G1061" s="416">
        <f>G1059</f>
        <v>348867180</v>
      </c>
      <c r="H1061" s="382"/>
      <c r="I1061" s="414"/>
      <c r="J1061" s="295"/>
      <c r="K1061" s="295">
        <f>K1059</f>
        <v>0</v>
      </c>
      <c r="L1061" s="290"/>
      <c r="M1061" s="295"/>
      <c r="N1061" s="295"/>
    </row>
    <row r="1062" spans="1:14" ht="15" outlineLevel="2">
      <c r="A1062" s="358"/>
      <c r="B1062" s="376"/>
      <c r="C1062" s="377"/>
      <c r="D1062" s="376"/>
      <c r="E1062" s="376"/>
      <c r="F1062" s="378"/>
      <c r="G1062" s="378"/>
      <c r="H1062" s="370"/>
      <c r="I1062" s="376"/>
      <c r="J1062" s="289"/>
      <c r="K1062" s="289"/>
      <c r="L1062" s="287"/>
      <c r="M1062" s="289"/>
      <c r="N1062" s="289"/>
    </row>
    <row r="1063" spans="1:14" ht="28.5" outlineLevel="2">
      <c r="A1063" s="414"/>
      <c r="B1063" s="414" t="s">
        <v>2299</v>
      </c>
      <c r="C1063" s="415" t="s">
        <v>2300</v>
      </c>
      <c r="D1063" s="414"/>
      <c r="E1063" s="414"/>
      <c r="F1063" s="416"/>
      <c r="G1063" s="416"/>
      <c r="H1063" s="382"/>
      <c r="I1063" s="414"/>
      <c r="J1063" s="295"/>
      <c r="K1063" s="295"/>
      <c r="L1063" s="290"/>
      <c r="M1063" s="295"/>
      <c r="N1063" s="295"/>
    </row>
    <row r="1064" spans="1:14" ht="28.5" outlineLevel="3">
      <c r="A1064" s="387" t="s">
        <v>2301</v>
      </c>
      <c r="B1064" s="387" t="s">
        <v>2302</v>
      </c>
      <c r="C1064" s="410" t="s">
        <v>2303</v>
      </c>
      <c r="D1064" s="389" t="s">
        <v>308</v>
      </c>
      <c r="E1064" s="390">
        <v>4903</v>
      </c>
      <c r="F1064" s="413">
        <v>75268</v>
      </c>
      <c r="G1064" s="391">
        <f>F1064*E1064</f>
        <v>369039004</v>
      </c>
      <c r="H1064" s="392"/>
      <c r="I1064" s="390">
        <v>4903</v>
      </c>
      <c r="J1064" s="318"/>
      <c r="K1064" s="293">
        <f>J1064*I1064</f>
        <v>0</v>
      </c>
      <c r="L1064" s="292"/>
      <c r="M1064" s="318"/>
      <c r="N1064" s="293"/>
    </row>
    <row r="1065" spans="1:14" ht="15" outlineLevel="3">
      <c r="A1065" s="358"/>
      <c r="B1065" s="376"/>
      <c r="C1065" s="377"/>
      <c r="D1065" s="376"/>
      <c r="E1065" s="376"/>
      <c r="F1065" s="378"/>
      <c r="G1065" s="378"/>
      <c r="H1065" s="370"/>
      <c r="I1065" s="376"/>
      <c r="J1065" s="289"/>
      <c r="K1065" s="289"/>
      <c r="L1065" s="287"/>
      <c r="M1065" s="289"/>
      <c r="N1065" s="289"/>
    </row>
    <row r="1066" spans="1:14" ht="28.5" outlineLevel="2">
      <c r="A1066" s="414"/>
      <c r="B1066" s="414"/>
      <c r="C1066" s="415" t="s">
        <v>2304</v>
      </c>
      <c r="D1066" s="414"/>
      <c r="E1066" s="414"/>
      <c r="F1066" s="416"/>
      <c r="G1066" s="416">
        <f>G1064</f>
        <v>369039004</v>
      </c>
      <c r="H1066" s="382"/>
      <c r="I1066" s="414"/>
      <c r="J1066" s="295"/>
      <c r="K1066" s="295">
        <f>K1064</f>
        <v>0</v>
      </c>
      <c r="L1066" s="290"/>
      <c r="M1066" s="295"/>
      <c r="N1066" s="295"/>
    </row>
    <row r="1067" spans="1:14" ht="15" outlineLevel="2">
      <c r="A1067" s="414"/>
      <c r="B1067" s="414" t="s">
        <v>2305</v>
      </c>
      <c r="C1067" s="415" t="s">
        <v>2306</v>
      </c>
      <c r="D1067" s="414"/>
      <c r="E1067" s="414"/>
      <c r="F1067" s="416"/>
      <c r="G1067" s="416"/>
      <c r="H1067" s="382"/>
      <c r="I1067" s="414"/>
      <c r="J1067" s="295"/>
      <c r="K1067" s="295"/>
      <c r="L1067" s="290"/>
      <c r="M1067" s="295"/>
      <c r="N1067" s="295"/>
    </row>
    <row r="1068" spans="1:14" ht="15" outlineLevel="3">
      <c r="A1068" s="387" t="s">
        <v>2307</v>
      </c>
      <c r="B1068" s="387" t="s">
        <v>2308</v>
      </c>
      <c r="C1068" s="410" t="s">
        <v>2309</v>
      </c>
      <c r="D1068" s="389" t="s">
        <v>176</v>
      </c>
      <c r="E1068" s="390">
        <v>124</v>
      </c>
      <c r="F1068" s="413">
        <v>88953</v>
      </c>
      <c r="G1068" s="391">
        <f>F1068*E1068</f>
        <v>11030172</v>
      </c>
      <c r="H1068" s="392"/>
      <c r="I1068" s="390">
        <v>124</v>
      </c>
      <c r="J1068" s="318"/>
      <c r="K1068" s="293">
        <f>J1068*I1068</f>
        <v>0</v>
      </c>
      <c r="L1068" s="292"/>
      <c r="M1068" s="318"/>
      <c r="N1068" s="293"/>
    </row>
    <row r="1069" spans="1:14" ht="15" outlineLevel="3">
      <c r="A1069" s="387" t="s">
        <v>2310</v>
      </c>
      <c r="B1069" s="387" t="s">
        <v>2311</v>
      </c>
      <c r="C1069" s="410" t="s">
        <v>2312</v>
      </c>
      <c r="D1069" s="389" t="s">
        <v>176</v>
      </c>
      <c r="E1069" s="390">
        <v>44</v>
      </c>
      <c r="F1069" s="413">
        <v>75268</v>
      </c>
      <c r="G1069" s="391">
        <f>F1069*E1069</f>
        <v>3311792</v>
      </c>
      <c r="H1069" s="392"/>
      <c r="I1069" s="390">
        <v>44</v>
      </c>
      <c r="J1069" s="318"/>
      <c r="K1069" s="293">
        <f>J1069*I1069</f>
        <v>0</v>
      </c>
      <c r="L1069" s="292"/>
      <c r="M1069" s="318"/>
      <c r="N1069" s="293"/>
    </row>
    <row r="1070" spans="1:14" ht="15" outlineLevel="3">
      <c r="A1070" s="387" t="s">
        <v>2313</v>
      </c>
      <c r="B1070" s="387" t="s">
        <v>2314</v>
      </c>
      <c r="C1070" s="410" t="s">
        <v>2315</v>
      </c>
      <c r="D1070" s="389" t="s">
        <v>176</v>
      </c>
      <c r="E1070" s="390">
        <v>18</v>
      </c>
      <c r="F1070" s="413">
        <v>61583</v>
      </c>
      <c r="G1070" s="391">
        <f>F1070*E1070</f>
        <v>1108494</v>
      </c>
      <c r="H1070" s="392"/>
      <c r="I1070" s="390">
        <v>18</v>
      </c>
      <c r="J1070" s="318"/>
      <c r="K1070" s="293">
        <f>J1070*I1070</f>
        <v>0</v>
      </c>
      <c r="L1070" s="292"/>
      <c r="M1070" s="318"/>
      <c r="N1070" s="293"/>
    </row>
    <row r="1071" spans="1:14" ht="15" outlineLevel="3">
      <c r="A1071" s="358"/>
      <c r="B1071" s="376"/>
      <c r="C1071" s="377"/>
      <c r="D1071" s="376"/>
      <c r="E1071" s="376"/>
      <c r="F1071" s="378"/>
      <c r="G1071" s="378"/>
      <c r="H1071" s="370"/>
      <c r="I1071" s="376"/>
      <c r="J1071" s="289"/>
      <c r="K1071" s="289"/>
      <c r="L1071" s="287"/>
      <c r="M1071" s="289"/>
      <c r="N1071" s="289"/>
    </row>
    <row r="1072" spans="1:14" ht="28.5" outlineLevel="2">
      <c r="A1072" s="414"/>
      <c r="B1072" s="414"/>
      <c r="C1072" s="415" t="s">
        <v>2316</v>
      </c>
      <c r="D1072" s="414"/>
      <c r="E1072" s="414"/>
      <c r="F1072" s="416"/>
      <c r="G1072" s="416">
        <f>SUM(G1068:G1070)</f>
        <v>15450458</v>
      </c>
      <c r="H1072" s="382"/>
      <c r="I1072" s="414"/>
      <c r="J1072" s="295"/>
      <c r="K1072" s="295">
        <f>SUM(K1068:K1070)</f>
        <v>0</v>
      </c>
      <c r="L1072" s="290"/>
      <c r="M1072" s="295"/>
      <c r="N1072" s="295"/>
    </row>
    <row r="1073" spans="1:14" ht="15" outlineLevel="2">
      <c r="A1073" s="358"/>
      <c r="B1073" s="376"/>
      <c r="C1073" s="377"/>
      <c r="D1073" s="376"/>
      <c r="E1073" s="376"/>
      <c r="F1073" s="378"/>
      <c r="G1073" s="378"/>
      <c r="H1073" s="370"/>
      <c r="I1073" s="376"/>
      <c r="J1073" s="289"/>
      <c r="K1073" s="289"/>
      <c r="L1073" s="287"/>
      <c r="M1073" s="289"/>
      <c r="N1073" s="289"/>
    </row>
    <row r="1074" spans="1:14" ht="15" outlineLevel="1">
      <c r="A1074" s="383"/>
      <c r="B1074" s="383"/>
      <c r="C1074" s="385" t="s">
        <v>2317</v>
      </c>
      <c r="D1074" s="383"/>
      <c r="E1074" s="383"/>
      <c r="F1074" s="386"/>
      <c r="G1074" s="386">
        <f>G1072+G1066+G1061+G1056</f>
        <v>2172107678</v>
      </c>
      <c r="H1074" s="382"/>
      <c r="I1074" s="383"/>
      <c r="J1074" s="294"/>
      <c r="K1074" s="294">
        <f>K1072+K1066+K1061+K1056</f>
        <v>0</v>
      </c>
      <c r="L1074" s="290"/>
      <c r="M1074" s="294"/>
      <c r="N1074" s="294"/>
    </row>
    <row r="1075" spans="1:14" ht="15" outlineLevel="1">
      <c r="A1075" s="358"/>
      <c r="B1075" s="376"/>
      <c r="C1075" s="377"/>
      <c r="D1075" s="376"/>
      <c r="E1075" s="376"/>
      <c r="F1075" s="378"/>
      <c r="G1075" s="378"/>
      <c r="H1075" s="370"/>
      <c r="I1075" s="376"/>
      <c r="J1075" s="289"/>
      <c r="K1075" s="289"/>
      <c r="L1075" s="287"/>
      <c r="M1075" s="289"/>
      <c r="N1075" s="289"/>
    </row>
    <row r="1076" spans="1:14" ht="15" outlineLevel="1">
      <c r="A1076" s="383"/>
      <c r="B1076" s="383" t="s">
        <v>2318</v>
      </c>
      <c r="C1076" s="385" t="s">
        <v>2319</v>
      </c>
      <c r="D1076" s="383"/>
      <c r="E1076" s="383"/>
      <c r="F1076" s="386"/>
      <c r="G1076" s="386"/>
      <c r="H1076" s="382"/>
      <c r="I1076" s="383"/>
      <c r="J1076" s="294"/>
      <c r="K1076" s="294"/>
      <c r="L1076" s="290"/>
      <c r="M1076" s="294"/>
      <c r="N1076" s="294"/>
    </row>
    <row r="1077" spans="1:14" ht="15" outlineLevel="2">
      <c r="A1077" s="358"/>
      <c r="B1077" s="376"/>
      <c r="C1077" s="377"/>
      <c r="D1077" s="376"/>
      <c r="E1077" s="376"/>
      <c r="F1077" s="378"/>
      <c r="G1077" s="378"/>
      <c r="H1077" s="370"/>
      <c r="I1077" s="376"/>
      <c r="J1077" s="289"/>
      <c r="K1077" s="289"/>
      <c r="L1077" s="287"/>
      <c r="M1077" s="289"/>
      <c r="N1077" s="289"/>
    </row>
    <row r="1078" spans="1:14" ht="15" outlineLevel="2">
      <c r="A1078" s="414"/>
      <c r="B1078" s="414" t="s">
        <v>2320</v>
      </c>
      <c r="C1078" s="415" t="s">
        <v>2321</v>
      </c>
      <c r="D1078" s="414"/>
      <c r="E1078" s="414"/>
      <c r="F1078" s="416"/>
      <c r="G1078" s="416"/>
      <c r="H1078" s="382"/>
      <c r="I1078" s="414"/>
      <c r="J1078" s="295"/>
      <c r="K1078" s="295"/>
      <c r="L1078" s="290"/>
      <c r="M1078" s="295"/>
      <c r="N1078" s="295"/>
    </row>
    <row r="1079" spans="1:14" ht="28.5" outlineLevel="3">
      <c r="A1079" s="387" t="s">
        <v>2322</v>
      </c>
      <c r="B1079" s="387" t="s">
        <v>2323</v>
      </c>
      <c r="C1079" s="410" t="s">
        <v>2324</v>
      </c>
      <c r="D1079" s="389" t="s">
        <v>312</v>
      </c>
      <c r="E1079" s="390">
        <v>13</v>
      </c>
      <c r="F1079" s="391">
        <v>491976</v>
      </c>
      <c r="G1079" s="391">
        <f t="shared" ref="G1079:G1100" si="69">F1079*E1079</f>
        <v>6395688</v>
      </c>
      <c r="H1079" s="392"/>
      <c r="I1079" s="390">
        <v>13</v>
      </c>
      <c r="J1079" s="293"/>
      <c r="K1079" s="293">
        <f t="shared" ref="K1079:K1100" si="70">J1079*I1079</f>
        <v>0</v>
      </c>
      <c r="L1079" s="292"/>
      <c r="M1079" s="293"/>
      <c r="N1079" s="293"/>
    </row>
    <row r="1080" spans="1:14" ht="28.5" outlineLevel="3">
      <c r="A1080" s="387" t="s">
        <v>2325</v>
      </c>
      <c r="B1080" s="387" t="s">
        <v>2326</v>
      </c>
      <c r="C1080" s="410" t="s">
        <v>2327</v>
      </c>
      <c r="D1080" s="389" t="s">
        <v>312</v>
      </c>
      <c r="E1080" s="390">
        <v>5</v>
      </c>
      <c r="F1080" s="391">
        <v>225803</v>
      </c>
      <c r="G1080" s="391">
        <f t="shared" si="69"/>
        <v>1129015</v>
      </c>
      <c r="H1080" s="392"/>
      <c r="I1080" s="390">
        <v>5</v>
      </c>
      <c r="J1080" s="293"/>
      <c r="K1080" s="293">
        <f t="shared" si="70"/>
        <v>0</v>
      </c>
      <c r="L1080" s="292"/>
      <c r="M1080" s="293"/>
      <c r="N1080" s="293"/>
    </row>
    <row r="1081" spans="1:14" ht="28.5" outlineLevel="3">
      <c r="A1081" s="387" t="s">
        <v>2328</v>
      </c>
      <c r="B1081" s="387" t="s">
        <v>2329</v>
      </c>
      <c r="C1081" s="410" t="s">
        <v>2330</v>
      </c>
      <c r="D1081" s="389" t="s">
        <v>312</v>
      </c>
      <c r="E1081" s="390">
        <v>70</v>
      </c>
      <c r="F1081" s="391">
        <v>225803</v>
      </c>
      <c r="G1081" s="391">
        <f t="shared" si="69"/>
        <v>15806210</v>
      </c>
      <c r="H1081" s="392"/>
      <c r="I1081" s="390">
        <v>70</v>
      </c>
      <c r="J1081" s="293"/>
      <c r="K1081" s="293">
        <f t="shared" si="70"/>
        <v>0</v>
      </c>
      <c r="L1081" s="292"/>
      <c r="M1081" s="293"/>
      <c r="N1081" s="293"/>
    </row>
    <row r="1082" spans="1:14" ht="28.5" outlineLevel="3">
      <c r="A1082" s="387" t="s">
        <v>2331</v>
      </c>
      <c r="B1082" s="387" t="s">
        <v>2332</v>
      </c>
      <c r="C1082" s="410" t="s">
        <v>2333</v>
      </c>
      <c r="D1082" s="389" t="s">
        <v>312</v>
      </c>
      <c r="E1082" s="390">
        <v>5</v>
      </c>
      <c r="F1082" s="391">
        <v>225803</v>
      </c>
      <c r="G1082" s="391">
        <f t="shared" si="69"/>
        <v>1129015</v>
      </c>
      <c r="H1082" s="392"/>
      <c r="I1082" s="390">
        <v>5</v>
      </c>
      <c r="J1082" s="293"/>
      <c r="K1082" s="293">
        <f t="shared" si="70"/>
        <v>0</v>
      </c>
      <c r="L1082" s="292"/>
      <c r="M1082" s="293"/>
      <c r="N1082" s="293"/>
    </row>
    <row r="1083" spans="1:14" ht="28.5" outlineLevel="3">
      <c r="A1083" s="387" t="s">
        <v>2334</v>
      </c>
      <c r="B1083" s="387" t="s">
        <v>2335</v>
      </c>
      <c r="C1083" s="410" t="s">
        <v>2336</v>
      </c>
      <c r="D1083" s="389" t="s">
        <v>312</v>
      </c>
      <c r="E1083" s="390">
        <v>1</v>
      </c>
      <c r="F1083" s="391">
        <v>157378</v>
      </c>
      <c r="G1083" s="391">
        <f t="shared" si="69"/>
        <v>157378</v>
      </c>
      <c r="H1083" s="392"/>
      <c r="I1083" s="390">
        <v>1</v>
      </c>
      <c r="J1083" s="293"/>
      <c r="K1083" s="293">
        <f t="shared" si="70"/>
        <v>0</v>
      </c>
      <c r="L1083" s="292"/>
      <c r="M1083" s="293"/>
      <c r="N1083" s="293"/>
    </row>
    <row r="1084" spans="1:14" ht="28.5" outlineLevel="3">
      <c r="A1084" s="387" t="s">
        <v>2337</v>
      </c>
      <c r="B1084" s="387" t="s">
        <v>2338</v>
      </c>
      <c r="C1084" s="410" t="s">
        <v>2339</v>
      </c>
      <c r="D1084" s="389" t="s">
        <v>312</v>
      </c>
      <c r="E1084" s="390">
        <v>31</v>
      </c>
      <c r="F1084" s="391">
        <v>143693</v>
      </c>
      <c r="G1084" s="391">
        <f t="shared" si="69"/>
        <v>4454483</v>
      </c>
      <c r="H1084" s="392"/>
      <c r="I1084" s="390">
        <v>31</v>
      </c>
      <c r="J1084" s="293"/>
      <c r="K1084" s="293">
        <f t="shared" si="70"/>
        <v>0</v>
      </c>
      <c r="L1084" s="292"/>
      <c r="M1084" s="293"/>
      <c r="N1084" s="293"/>
    </row>
    <row r="1085" spans="1:14" ht="28.5" outlineLevel="3">
      <c r="A1085" s="387" t="s">
        <v>2340</v>
      </c>
      <c r="B1085" s="387" t="s">
        <v>2341</v>
      </c>
      <c r="C1085" s="410" t="s">
        <v>2342</v>
      </c>
      <c r="D1085" s="389" t="s">
        <v>312</v>
      </c>
      <c r="E1085" s="390">
        <v>87</v>
      </c>
      <c r="F1085" s="391">
        <v>348968</v>
      </c>
      <c r="G1085" s="391">
        <f t="shared" si="69"/>
        <v>30360216</v>
      </c>
      <c r="H1085" s="392"/>
      <c r="I1085" s="390">
        <v>87</v>
      </c>
      <c r="J1085" s="293"/>
      <c r="K1085" s="293">
        <f t="shared" si="70"/>
        <v>0</v>
      </c>
      <c r="L1085" s="292"/>
      <c r="M1085" s="293"/>
      <c r="N1085" s="293"/>
    </row>
    <row r="1086" spans="1:14" ht="28.5" outlineLevel="3">
      <c r="A1086" s="387" t="s">
        <v>2343</v>
      </c>
      <c r="B1086" s="387" t="s">
        <v>2344</v>
      </c>
      <c r="C1086" s="410" t="s">
        <v>2345</v>
      </c>
      <c r="D1086" s="389" t="s">
        <v>312</v>
      </c>
      <c r="E1086" s="390">
        <v>1</v>
      </c>
      <c r="F1086" s="391">
        <v>342125</v>
      </c>
      <c r="G1086" s="391">
        <f t="shared" si="69"/>
        <v>342125</v>
      </c>
      <c r="H1086" s="392"/>
      <c r="I1086" s="390">
        <v>1</v>
      </c>
      <c r="J1086" s="293"/>
      <c r="K1086" s="293">
        <f t="shared" si="70"/>
        <v>0</v>
      </c>
      <c r="L1086" s="292"/>
      <c r="M1086" s="293"/>
      <c r="N1086" s="293"/>
    </row>
    <row r="1087" spans="1:14" ht="28.5" outlineLevel="3">
      <c r="A1087" s="387" t="s">
        <v>2346</v>
      </c>
      <c r="B1087" s="387" t="s">
        <v>2347</v>
      </c>
      <c r="C1087" s="410" t="s">
        <v>2348</v>
      </c>
      <c r="D1087" s="389" t="s">
        <v>312</v>
      </c>
      <c r="E1087" s="390">
        <v>2</v>
      </c>
      <c r="F1087" s="391">
        <v>328440</v>
      </c>
      <c r="G1087" s="391">
        <f t="shared" si="69"/>
        <v>656880</v>
      </c>
      <c r="H1087" s="392"/>
      <c r="I1087" s="390">
        <v>2</v>
      </c>
      <c r="J1087" s="293"/>
      <c r="K1087" s="293">
        <f t="shared" si="70"/>
        <v>0</v>
      </c>
      <c r="L1087" s="292"/>
      <c r="M1087" s="293"/>
      <c r="N1087" s="293"/>
    </row>
    <row r="1088" spans="1:14" ht="28.5" outlineLevel="3">
      <c r="A1088" s="387" t="s">
        <v>2349</v>
      </c>
      <c r="B1088" s="399" t="s">
        <v>2350</v>
      </c>
      <c r="C1088" s="410" t="s">
        <v>2351</v>
      </c>
      <c r="D1088" s="389" t="s">
        <v>312</v>
      </c>
      <c r="E1088" s="390">
        <v>3</v>
      </c>
      <c r="F1088" s="391">
        <v>513188</v>
      </c>
      <c r="G1088" s="391">
        <f t="shared" si="69"/>
        <v>1539564</v>
      </c>
      <c r="H1088" s="392"/>
      <c r="I1088" s="390">
        <v>3</v>
      </c>
      <c r="J1088" s="293"/>
      <c r="K1088" s="293">
        <f t="shared" si="70"/>
        <v>0</v>
      </c>
      <c r="L1088" s="292"/>
      <c r="M1088" s="293"/>
      <c r="N1088" s="293"/>
    </row>
    <row r="1089" spans="1:14" ht="28.5" outlineLevel="3">
      <c r="A1089" s="387" t="s">
        <v>2352</v>
      </c>
      <c r="B1089" s="399" t="s">
        <v>2353</v>
      </c>
      <c r="C1089" s="410" t="s">
        <v>2354</v>
      </c>
      <c r="D1089" s="389" t="s">
        <v>312</v>
      </c>
      <c r="E1089" s="390">
        <v>21</v>
      </c>
      <c r="F1089" s="391">
        <v>403708</v>
      </c>
      <c r="G1089" s="391">
        <f t="shared" si="69"/>
        <v>8477868</v>
      </c>
      <c r="H1089" s="392"/>
      <c r="I1089" s="390">
        <v>21</v>
      </c>
      <c r="J1089" s="293"/>
      <c r="K1089" s="293">
        <f t="shared" si="70"/>
        <v>0</v>
      </c>
      <c r="L1089" s="292"/>
      <c r="M1089" s="293"/>
      <c r="N1089" s="293"/>
    </row>
    <row r="1090" spans="1:14" ht="28.5" outlineLevel="3">
      <c r="A1090" s="387" t="s">
        <v>2355</v>
      </c>
      <c r="B1090" s="399" t="s">
        <v>2356</v>
      </c>
      <c r="C1090" s="410" t="s">
        <v>2357</v>
      </c>
      <c r="D1090" s="389" t="s">
        <v>312</v>
      </c>
      <c r="E1090" s="390">
        <v>8</v>
      </c>
      <c r="F1090" s="391">
        <v>225803</v>
      </c>
      <c r="G1090" s="391">
        <f t="shared" si="69"/>
        <v>1806424</v>
      </c>
      <c r="H1090" s="392"/>
      <c r="I1090" s="390">
        <v>8</v>
      </c>
      <c r="J1090" s="293"/>
      <c r="K1090" s="293">
        <f t="shared" si="70"/>
        <v>0</v>
      </c>
      <c r="L1090" s="292"/>
      <c r="M1090" s="293"/>
      <c r="N1090" s="293"/>
    </row>
    <row r="1091" spans="1:14" ht="28.5" outlineLevel="3">
      <c r="A1091" s="387" t="s">
        <v>2358</v>
      </c>
      <c r="B1091" s="399" t="s">
        <v>2359</v>
      </c>
      <c r="C1091" s="410" t="s">
        <v>2360</v>
      </c>
      <c r="D1091" s="389" t="s">
        <v>312</v>
      </c>
      <c r="E1091" s="390">
        <v>12</v>
      </c>
      <c r="F1091" s="391">
        <v>143693</v>
      </c>
      <c r="G1091" s="391">
        <f t="shared" si="69"/>
        <v>1724316</v>
      </c>
      <c r="H1091" s="392"/>
      <c r="I1091" s="390">
        <v>12</v>
      </c>
      <c r="J1091" s="293"/>
      <c r="K1091" s="293">
        <f t="shared" si="70"/>
        <v>0</v>
      </c>
      <c r="L1091" s="292"/>
      <c r="M1091" s="293"/>
      <c r="N1091" s="293"/>
    </row>
    <row r="1092" spans="1:14" ht="28.5" outlineLevel="3">
      <c r="A1092" s="387" t="s">
        <v>2361</v>
      </c>
      <c r="B1092" s="399" t="s">
        <v>2362</v>
      </c>
      <c r="C1092" s="410" t="s">
        <v>2363</v>
      </c>
      <c r="D1092" s="389" t="s">
        <v>312</v>
      </c>
      <c r="E1092" s="390">
        <v>2</v>
      </c>
      <c r="F1092" s="391">
        <v>513188</v>
      </c>
      <c r="G1092" s="391">
        <f t="shared" si="69"/>
        <v>1026376</v>
      </c>
      <c r="H1092" s="392"/>
      <c r="I1092" s="390">
        <v>2</v>
      </c>
      <c r="J1092" s="293"/>
      <c r="K1092" s="293">
        <f t="shared" si="70"/>
        <v>0</v>
      </c>
      <c r="L1092" s="292"/>
      <c r="M1092" s="293"/>
      <c r="N1092" s="293"/>
    </row>
    <row r="1093" spans="1:14" ht="28.5" outlineLevel="3">
      <c r="A1093" s="387" t="s">
        <v>2364</v>
      </c>
      <c r="B1093" s="399" t="s">
        <v>2365</v>
      </c>
      <c r="C1093" s="410" t="s">
        <v>2366</v>
      </c>
      <c r="D1093" s="389" t="s">
        <v>312</v>
      </c>
      <c r="E1093" s="390">
        <v>1</v>
      </c>
      <c r="F1093" s="391">
        <v>403708</v>
      </c>
      <c r="G1093" s="391">
        <f t="shared" si="69"/>
        <v>403708</v>
      </c>
      <c r="H1093" s="392"/>
      <c r="I1093" s="390">
        <v>1</v>
      </c>
      <c r="J1093" s="293"/>
      <c r="K1093" s="293">
        <f t="shared" si="70"/>
        <v>0</v>
      </c>
      <c r="L1093" s="292"/>
      <c r="M1093" s="293"/>
      <c r="N1093" s="293"/>
    </row>
    <row r="1094" spans="1:14" ht="28.5" outlineLevel="3">
      <c r="A1094" s="387" t="s">
        <v>2367</v>
      </c>
      <c r="B1094" s="399" t="s">
        <v>2368</v>
      </c>
      <c r="C1094" s="410" t="s">
        <v>2369</v>
      </c>
      <c r="D1094" s="389" t="s">
        <v>312</v>
      </c>
      <c r="E1094" s="390">
        <v>1</v>
      </c>
      <c r="F1094" s="391">
        <v>403708</v>
      </c>
      <c r="G1094" s="391">
        <f t="shared" si="69"/>
        <v>403708</v>
      </c>
      <c r="H1094" s="392"/>
      <c r="I1094" s="390">
        <v>1</v>
      </c>
      <c r="J1094" s="293"/>
      <c r="K1094" s="293">
        <f t="shared" si="70"/>
        <v>0</v>
      </c>
      <c r="L1094" s="292"/>
      <c r="M1094" s="293"/>
      <c r="N1094" s="293"/>
    </row>
    <row r="1095" spans="1:14" ht="28.5" outlineLevel="3">
      <c r="A1095" s="387" t="s">
        <v>2370</v>
      </c>
      <c r="B1095" s="399" t="s">
        <v>2371</v>
      </c>
      <c r="C1095" s="410" t="s">
        <v>2372</v>
      </c>
      <c r="D1095" s="389" t="s">
        <v>312</v>
      </c>
      <c r="E1095" s="390">
        <v>1</v>
      </c>
      <c r="F1095" s="391">
        <v>143693</v>
      </c>
      <c r="G1095" s="391">
        <f t="shared" si="69"/>
        <v>143693</v>
      </c>
      <c r="H1095" s="392"/>
      <c r="I1095" s="390">
        <v>1</v>
      </c>
      <c r="J1095" s="293"/>
      <c r="K1095" s="293">
        <f t="shared" si="70"/>
        <v>0</v>
      </c>
      <c r="L1095" s="292"/>
      <c r="M1095" s="293"/>
      <c r="N1095" s="293"/>
    </row>
    <row r="1096" spans="1:14" ht="28.5" outlineLevel="3">
      <c r="A1096" s="387" t="s">
        <v>2373</v>
      </c>
      <c r="B1096" s="399" t="s">
        <v>2374</v>
      </c>
      <c r="C1096" s="410" t="s">
        <v>2375</v>
      </c>
      <c r="D1096" s="389" t="s">
        <v>312</v>
      </c>
      <c r="E1096" s="390">
        <v>18</v>
      </c>
      <c r="F1096" s="391">
        <v>663723</v>
      </c>
      <c r="G1096" s="391">
        <f t="shared" si="69"/>
        <v>11947014</v>
      </c>
      <c r="H1096" s="392"/>
      <c r="I1096" s="390">
        <v>18</v>
      </c>
      <c r="J1096" s="293"/>
      <c r="K1096" s="293">
        <f t="shared" si="70"/>
        <v>0</v>
      </c>
      <c r="L1096" s="292"/>
      <c r="M1096" s="293"/>
      <c r="N1096" s="293"/>
    </row>
    <row r="1097" spans="1:14" ht="28.5" outlineLevel="3">
      <c r="A1097" s="387" t="s">
        <v>2376</v>
      </c>
      <c r="B1097" s="399" t="s">
        <v>2377</v>
      </c>
      <c r="C1097" s="410" t="s">
        <v>2378</v>
      </c>
      <c r="D1097" s="389" t="s">
        <v>312</v>
      </c>
      <c r="E1097" s="390">
        <v>4</v>
      </c>
      <c r="F1097" s="391">
        <v>348968</v>
      </c>
      <c r="G1097" s="391">
        <f t="shared" si="69"/>
        <v>1395872</v>
      </c>
      <c r="H1097" s="392"/>
      <c r="I1097" s="390">
        <v>4</v>
      </c>
      <c r="J1097" s="293"/>
      <c r="K1097" s="293">
        <f t="shared" si="70"/>
        <v>0</v>
      </c>
      <c r="L1097" s="292"/>
      <c r="M1097" s="293"/>
      <c r="N1097" s="293"/>
    </row>
    <row r="1098" spans="1:14" ht="28.5" outlineLevel="3">
      <c r="A1098" s="387" t="s">
        <v>2379</v>
      </c>
      <c r="B1098" s="399" t="s">
        <v>2380</v>
      </c>
      <c r="C1098" s="410" t="s">
        <v>2381</v>
      </c>
      <c r="D1098" s="389" t="s">
        <v>312</v>
      </c>
      <c r="E1098" s="390">
        <v>8</v>
      </c>
      <c r="F1098" s="391">
        <v>253173</v>
      </c>
      <c r="G1098" s="391">
        <f t="shared" si="69"/>
        <v>2025384</v>
      </c>
      <c r="H1098" s="392"/>
      <c r="I1098" s="390">
        <v>8</v>
      </c>
      <c r="J1098" s="293"/>
      <c r="K1098" s="293">
        <f t="shared" si="70"/>
        <v>0</v>
      </c>
      <c r="L1098" s="292"/>
      <c r="M1098" s="293"/>
      <c r="N1098" s="293"/>
    </row>
    <row r="1099" spans="1:14" ht="28.5" outlineLevel="3">
      <c r="A1099" s="387" t="s">
        <v>2382</v>
      </c>
      <c r="B1099" s="399" t="s">
        <v>2383</v>
      </c>
      <c r="C1099" s="410" t="s">
        <v>2384</v>
      </c>
      <c r="D1099" s="389" t="s">
        <v>312</v>
      </c>
      <c r="E1099" s="390">
        <v>2</v>
      </c>
      <c r="F1099" s="391">
        <v>253173</v>
      </c>
      <c r="G1099" s="391">
        <f t="shared" si="69"/>
        <v>506346</v>
      </c>
      <c r="H1099" s="392"/>
      <c r="I1099" s="390">
        <v>2</v>
      </c>
      <c r="J1099" s="293"/>
      <c r="K1099" s="293">
        <f t="shared" si="70"/>
        <v>0</v>
      </c>
      <c r="L1099" s="292"/>
      <c r="M1099" s="293"/>
      <c r="N1099" s="293"/>
    </row>
    <row r="1100" spans="1:14" ht="28.5" outlineLevel="3">
      <c r="A1100" s="387" t="s">
        <v>2385</v>
      </c>
      <c r="B1100" s="399" t="s">
        <v>2386</v>
      </c>
      <c r="C1100" s="410" t="s">
        <v>2387</v>
      </c>
      <c r="D1100" s="389" t="s">
        <v>312</v>
      </c>
      <c r="E1100" s="390">
        <v>3</v>
      </c>
      <c r="F1100" s="391">
        <v>663723</v>
      </c>
      <c r="G1100" s="391">
        <f t="shared" si="69"/>
        <v>1991169</v>
      </c>
      <c r="H1100" s="392"/>
      <c r="I1100" s="390">
        <v>3</v>
      </c>
      <c r="J1100" s="293"/>
      <c r="K1100" s="293">
        <f t="shared" si="70"/>
        <v>0</v>
      </c>
      <c r="L1100" s="292"/>
      <c r="M1100" s="293"/>
      <c r="N1100" s="293"/>
    </row>
    <row r="1101" spans="1:14" ht="15" outlineLevel="3">
      <c r="A1101" s="358"/>
      <c r="B1101" s="376"/>
      <c r="C1101" s="377"/>
      <c r="D1101" s="376"/>
      <c r="E1101" s="376"/>
      <c r="F1101" s="378"/>
      <c r="G1101" s="378"/>
      <c r="H1101" s="370"/>
      <c r="I1101" s="376"/>
      <c r="J1101" s="289"/>
      <c r="K1101" s="289"/>
      <c r="L1101" s="287"/>
      <c r="M1101" s="289"/>
      <c r="N1101" s="289"/>
    </row>
    <row r="1102" spans="1:14" ht="28.5" outlineLevel="2">
      <c r="A1102" s="414"/>
      <c r="B1102" s="414"/>
      <c r="C1102" s="415" t="s">
        <v>2388</v>
      </c>
      <c r="D1102" s="414"/>
      <c r="E1102" s="414"/>
      <c r="F1102" s="416"/>
      <c r="G1102" s="416">
        <f>SUM(G1079:G1100)</f>
        <v>93822452</v>
      </c>
      <c r="H1102" s="382"/>
      <c r="I1102" s="414"/>
      <c r="J1102" s="295"/>
      <c r="K1102" s="295">
        <f>SUM(K1079:K1100)</f>
        <v>0</v>
      </c>
      <c r="L1102" s="290"/>
      <c r="M1102" s="295"/>
      <c r="N1102" s="295"/>
    </row>
    <row r="1103" spans="1:14" ht="15" outlineLevel="2">
      <c r="A1103" s="358"/>
      <c r="B1103" s="376"/>
      <c r="C1103" s="377"/>
      <c r="D1103" s="376"/>
      <c r="E1103" s="376"/>
      <c r="F1103" s="378"/>
      <c r="G1103" s="378"/>
      <c r="H1103" s="370"/>
      <c r="I1103" s="376"/>
      <c r="J1103" s="289"/>
      <c r="K1103" s="289"/>
      <c r="L1103" s="287"/>
      <c r="M1103" s="289"/>
      <c r="N1103" s="289"/>
    </row>
    <row r="1104" spans="1:14" ht="15" outlineLevel="2">
      <c r="A1104" s="414"/>
      <c r="B1104" s="414" t="s">
        <v>2389</v>
      </c>
      <c r="C1104" s="415" t="s">
        <v>2390</v>
      </c>
      <c r="D1104" s="414"/>
      <c r="E1104" s="414"/>
      <c r="F1104" s="416"/>
      <c r="G1104" s="416"/>
      <c r="H1104" s="382"/>
      <c r="I1104" s="414"/>
      <c r="J1104" s="295"/>
      <c r="K1104" s="295"/>
      <c r="L1104" s="290"/>
      <c r="M1104" s="295"/>
      <c r="N1104" s="295"/>
    </row>
    <row r="1105" spans="1:14" ht="28.5" outlineLevel="3">
      <c r="A1105" s="387" t="s">
        <v>2391</v>
      </c>
      <c r="B1105" s="387" t="s">
        <v>2392</v>
      </c>
      <c r="C1105" s="410" t="s">
        <v>2393</v>
      </c>
      <c r="D1105" s="389" t="s">
        <v>312</v>
      </c>
      <c r="E1105" s="390">
        <v>6</v>
      </c>
      <c r="F1105" s="391">
        <v>632247</v>
      </c>
      <c r="G1105" s="391">
        <f t="shared" ref="G1105:G1110" si="71">F1105*E1105</f>
        <v>3793482</v>
      </c>
      <c r="H1105" s="392"/>
      <c r="I1105" s="390">
        <v>6</v>
      </c>
      <c r="J1105" s="293"/>
      <c r="K1105" s="293">
        <f t="shared" ref="K1105:K1110" si="72">J1105*I1105</f>
        <v>0</v>
      </c>
      <c r="L1105" s="292"/>
      <c r="M1105" s="293"/>
      <c r="N1105" s="293"/>
    </row>
    <row r="1106" spans="1:14" ht="28.5" outlineLevel="3">
      <c r="A1106" s="387" t="s">
        <v>2394</v>
      </c>
      <c r="B1106" s="387" t="s">
        <v>2395</v>
      </c>
      <c r="C1106" s="410" t="s">
        <v>2396</v>
      </c>
      <c r="D1106" s="389" t="s">
        <v>312</v>
      </c>
      <c r="E1106" s="390">
        <v>1</v>
      </c>
      <c r="F1106" s="391">
        <v>1175542</v>
      </c>
      <c r="G1106" s="391">
        <f t="shared" si="71"/>
        <v>1175542</v>
      </c>
      <c r="H1106" s="392"/>
      <c r="I1106" s="390">
        <v>1</v>
      </c>
      <c r="J1106" s="293"/>
      <c r="K1106" s="293">
        <f t="shared" si="72"/>
        <v>0</v>
      </c>
      <c r="L1106" s="292"/>
      <c r="M1106" s="293"/>
      <c r="N1106" s="293"/>
    </row>
    <row r="1107" spans="1:14" ht="28.5" outlineLevel="3">
      <c r="A1107" s="387" t="s">
        <v>2397</v>
      </c>
      <c r="B1107" s="387" t="s">
        <v>2398</v>
      </c>
      <c r="C1107" s="410" t="s">
        <v>2399</v>
      </c>
      <c r="D1107" s="389" t="s">
        <v>312</v>
      </c>
      <c r="E1107" s="390">
        <v>14</v>
      </c>
      <c r="F1107" s="391">
        <v>618562</v>
      </c>
      <c r="G1107" s="391">
        <f t="shared" si="71"/>
        <v>8659868</v>
      </c>
      <c r="H1107" s="392"/>
      <c r="I1107" s="390">
        <v>14</v>
      </c>
      <c r="J1107" s="293"/>
      <c r="K1107" s="293">
        <f t="shared" si="72"/>
        <v>0</v>
      </c>
      <c r="L1107" s="292"/>
      <c r="M1107" s="293"/>
      <c r="N1107" s="293"/>
    </row>
    <row r="1108" spans="1:14" ht="28.5" outlineLevel="3">
      <c r="A1108" s="387" t="s">
        <v>2400</v>
      </c>
      <c r="B1108" s="387" t="s">
        <v>2401</v>
      </c>
      <c r="C1108" s="410" t="s">
        <v>2402</v>
      </c>
      <c r="D1108" s="389" t="s">
        <v>312</v>
      </c>
      <c r="E1108" s="390">
        <v>17</v>
      </c>
      <c r="F1108" s="391">
        <v>608983</v>
      </c>
      <c r="G1108" s="391">
        <f t="shared" si="71"/>
        <v>10352711</v>
      </c>
      <c r="H1108" s="392"/>
      <c r="I1108" s="390">
        <v>17</v>
      </c>
      <c r="J1108" s="293"/>
      <c r="K1108" s="293">
        <f t="shared" si="72"/>
        <v>0</v>
      </c>
      <c r="L1108" s="292"/>
      <c r="M1108" s="293"/>
      <c r="N1108" s="293"/>
    </row>
    <row r="1109" spans="1:14" ht="28.5" outlineLevel="3">
      <c r="A1109" s="387" t="s">
        <v>2403</v>
      </c>
      <c r="B1109" s="387" t="s">
        <v>2404</v>
      </c>
      <c r="C1109" s="410" t="s">
        <v>2405</v>
      </c>
      <c r="D1109" s="389" t="s">
        <v>312</v>
      </c>
      <c r="E1109" s="390">
        <v>18</v>
      </c>
      <c r="F1109" s="391">
        <v>481986</v>
      </c>
      <c r="G1109" s="391">
        <f t="shared" si="71"/>
        <v>8675748</v>
      </c>
      <c r="H1109" s="392"/>
      <c r="I1109" s="390">
        <v>18</v>
      </c>
      <c r="J1109" s="293"/>
      <c r="K1109" s="293">
        <f t="shared" si="72"/>
        <v>0</v>
      </c>
      <c r="L1109" s="292"/>
      <c r="M1109" s="293"/>
      <c r="N1109" s="293"/>
    </row>
    <row r="1110" spans="1:14" ht="28.5" outlineLevel="3">
      <c r="A1110" s="387" t="s">
        <v>2406</v>
      </c>
      <c r="B1110" s="387" t="s">
        <v>2407</v>
      </c>
      <c r="C1110" s="410" t="s">
        <v>2408</v>
      </c>
      <c r="D1110" s="389" t="s">
        <v>312</v>
      </c>
      <c r="E1110" s="390">
        <v>5</v>
      </c>
      <c r="F1110" s="391">
        <v>481986</v>
      </c>
      <c r="G1110" s="391">
        <f t="shared" si="71"/>
        <v>2409930</v>
      </c>
      <c r="H1110" s="392"/>
      <c r="I1110" s="390">
        <v>5</v>
      </c>
      <c r="J1110" s="293"/>
      <c r="K1110" s="293">
        <f t="shared" si="72"/>
        <v>0</v>
      </c>
      <c r="L1110" s="292"/>
      <c r="M1110" s="293"/>
      <c r="N1110" s="293"/>
    </row>
    <row r="1111" spans="1:14" ht="15" outlineLevel="3">
      <c r="A1111" s="358"/>
      <c r="B1111" s="376"/>
      <c r="C1111" s="377"/>
      <c r="D1111" s="376"/>
      <c r="E1111" s="376"/>
      <c r="F1111" s="378"/>
      <c r="G1111" s="378"/>
      <c r="H1111" s="370"/>
      <c r="I1111" s="376"/>
      <c r="J1111" s="289"/>
      <c r="K1111" s="289"/>
      <c r="L1111" s="287"/>
      <c r="M1111" s="289"/>
      <c r="N1111" s="289"/>
    </row>
    <row r="1112" spans="1:14" ht="15" outlineLevel="2">
      <c r="A1112" s="414"/>
      <c r="B1112" s="414"/>
      <c r="C1112" s="415" t="s">
        <v>2409</v>
      </c>
      <c r="D1112" s="414"/>
      <c r="E1112" s="414"/>
      <c r="F1112" s="416"/>
      <c r="G1112" s="416">
        <f>SUM(G1105:G1110)</f>
        <v>35067281</v>
      </c>
      <c r="H1112" s="382"/>
      <c r="I1112" s="414"/>
      <c r="J1112" s="295"/>
      <c r="K1112" s="295">
        <f>SUM(K1105:K1110)</f>
        <v>0</v>
      </c>
      <c r="L1112" s="290"/>
      <c r="M1112" s="295"/>
      <c r="N1112" s="295"/>
    </row>
    <row r="1113" spans="1:14" ht="15" outlineLevel="2">
      <c r="A1113" s="358"/>
      <c r="B1113" s="376"/>
      <c r="C1113" s="377"/>
      <c r="D1113" s="376"/>
      <c r="E1113" s="376"/>
      <c r="F1113" s="378"/>
      <c r="G1113" s="378"/>
      <c r="H1113" s="370"/>
      <c r="I1113" s="376"/>
      <c r="J1113" s="289"/>
      <c r="K1113" s="289"/>
      <c r="L1113" s="287"/>
      <c r="M1113" s="289"/>
      <c r="N1113" s="289"/>
    </row>
    <row r="1114" spans="1:14" ht="15" outlineLevel="2">
      <c r="A1114" s="414"/>
      <c r="B1114" s="414" t="s">
        <v>2410</v>
      </c>
      <c r="C1114" s="415" t="s">
        <v>2411</v>
      </c>
      <c r="D1114" s="414"/>
      <c r="E1114" s="414"/>
      <c r="F1114" s="416"/>
      <c r="G1114" s="416"/>
      <c r="H1114" s="382"/>
      <c r="I1114" s="414"/>
      <c r="J1114" s="295"/>
      <c r="K1114" s="295"/>
      <c r="L1114" s="290"/>
      <c r="M1114" s="295"/>
      <c r="N1114" s="295"/>
    </row>
    <row r="1115" spans="1:14" ht="28.5" outlineLevel="3">
      <c r="A1115" s="387" t="s">
        <v>2412</v>
      </c>
      <c r="B1115" s="387" t="s">
        <v>2413</v>
      </c>
      <c r="C1115" s="410" t="s">
        <v>2414</v>
      </c>
      <c r="D1115" s="389" t="s">
        <v>312</v>
      </c>
      <c r="E1115" s="390">
        <v>6</v>
      </c>
      <c r="F1115" s="391">
        <v>567928</v>
      </c>
      <c r="G1115" s="391">
        <f t="shared" ref="G1115:G1126" si="73">F1115*E1115</f>
        <v>3407568</v>
      </c>
      <c r="H1115" s="392"/>
      <c r="I1115" s="390">
        <v>6</v>
      </c>
      <c r="J1115" s="293"/>
      <c r="K1115" s="293">
        <f t="shared" ref="K1115:K1126" si="74">J1115*I1115</f>
        <v>0</v>
      </c>
      <c r="L1115" s="292"/>
      <c r="M1115" s="293"/>
      <c r="N1115" s="293"/>
    </row>
    <row r="1116" spans="1:14" ht="28.5" outlineLevel="3">
      <c r="A1116" s="387" t="s">
        <v>2415</v>
      </c>
      <c r="B1116" s="387" t="s">
        <v>2416</v>
      </c>
      <c r="C1116" s="410" t="s">
        <v>2417</v>
      </c>
      <c r="D1116" s="389" t="s">
        <v>312</v>
      </c>
      <c r="E1116" s="390">
        <v>53</v>
      </c>
      <c r="F1116" s="391">
        <v>417393</v>
      </c>
      <c r="G1116" s="391">
        <f t="shared" si="73"/>
        <v>22121829</v>
      </c>
      <c r="H1116" s="392"/>
      <c r="I1116" s="390">
        <v>53</v>
      </c>
      <c r="J1116" s="293"/>
      <c r="K1116" s="293">
        <f t="shared" si="74"/>
        <v>0</v>
      </c>
      <c r="L1116" s="292"/>
      <c r="M1116" s="293"/>
      <c r="N1116" s="293"/>
    </row>
    <row r="1117" spans="1:14" ht="28.5" outlineLevel="3">
      <c r="A1117" s="387" t="s">
        <v>2418</v>
      </c>
      <c r="B1117" s="387" t="s">
        <v>2419</v>
      </c>
      <c r="C1117" s="410" t="s">
        <v>2420</v>
      </c>
      <c r="D1117" s="389" t="s">
        <v>312</v>
      </c>
      <c r="E1117" s="390">
        <v>2</v>
      </c>
      <c r="F1117" s="391">
        <v>216223</v>
      </c>
      <c r="G1117" s="391">
        <f t="shared" si="73"/>
        <v>432446</v>
      </c>
      <c r="H1117" s="392"/>
      <c r="I1117" s="390">
        <v>2</v>
      </c>
      <c r="J1117" s="293"/>
      <c r="K1117" s="293">
        <f t="shared" si="74"/>
        <v>0</v>
      </c>
      <c r="L1117" s="292"/>
      <c r="M1117" s="293"/>
      <c r="N1117" s="293"/>
    </row>
    <row r="1118" spans="1:14" ht="28.5" outlineLevel="3">
      <c r="A1118" s="387" t="s">
        <v>2421</v>
      </c>
      <c r="B1118" s="387" t="s">
        <v>2422</v>
      </c>
      <c r="C1118" s="410" t="s">
        <v>2423</v>
      </c>
      <c r="D1118" s="389" t="s">
        <v>312</v>
      </c>
      <c r="E1118" s="390">
        <v>1</v>
      </c>
      <c r="F1118" s="391">
        <v>130008</v>
      </c>
      <c r="G1118" s="391">
        <f t="shared" si="73"/>
        <v>130008</v>
      </c>
      <c r="H1118" s="392"/>
      <c r="I1118" s="390">
        <v>1</v>
      </c>
      <c r="J1118" s="293"/>
      <c r="K1118" s="293">
        <f t="shared" si="74"/>
        <v>0</v>
      </c>
      <c r="L1118" s="292"/>
      <c r="M1118" s="293"/>
      <c r="N1118" s="293"/>
    </row>
    <row r="1119" spans="1:14" ht="28.5" outlineLevel="3">
      <c r="A1119" s="387" t="s">
        <v>2424</v>
      </c>
      <c r="B1119" s="387" t="s">
        <v>2425</v>
      </c>
      <c r="C1119" s="410" t="s">
        <v>2426</v>
      </c>
      <c r="D1119" s="389" t="s">
        <v>312</v>
      </c>
      <c r="E1119" s="390">
        <v>6</v>
      </c>
      <c r="F1119" s="391">
        <v>478975</v>
      </c>
      <c r="G1119" s="391">
        <f t="shared" si="73"/>
        <v>2873850</v>
      </c>
      <c r="H1119" s="392"/>
      <c r="I1119" s="390">
        <v>6</v>
      </c>
      <c r="J1119" s="293"/>
      <c r="K1119" s="293">
        <f t="shared" si="74"/>
        <v>0</v>
      </c>
      <c r="L1119" s="292"/>
      <c r="M1119" s="293"/>
      <c r="N1119" s="293"/>
    </row>
    <row r="1120" spans="1:14" ht="28.5" outlineLevel="3">
      <c r="A1120" s="387" t="s">
        <v>2427</v>
      </c>
      <c r="B1120" s="387" t="s">
        <v>2428</v>
      </c>
      <c r="C1120" s="410" t="s">
        <v>2429</v>
      </c>
      <c r="D1120" s="389" t="s">
        <v>312</v>
      </c>
      <c r="E1120" s="390">
        <v>3</v>
      </c>
      <c r="F1120" s="391">
        <v>472133</v>
      </c>
      <c r="G1120" s="391">
        <f t="shared" si="73"/>
        <v>1416399</v>
      </c>
      <c r="H1120" s="392"/>
      <c r="I1120" s="390">
        <v>3</v>
      </c>
      <c r="J1120" s="293"/>
      <c r="K1120" s="293">
        <f t="shared" si="74"/>
        <v>0</v>
      </c>
      <c r="L1120" s="292"/>
      <c r="M1120" s="293"/>
      <c r="N1120" s="293"/>
    </row>
    <row r="1121" spans="1:14" ht="28.5" outlineLevel="3">
      <c r="A1121" s="387" t="s">
        <v>2430</v>
      </c>
      <c r="B1121" s="387" t="s">
        <v>2431</v>
      </c>
      <c r="C1121" s="410" t="s">
        <v>2432</v>
      </c>
      <c r="D1121" s="389" t="s">
        <v>312</v>
      </c>
      <c r="E1121" s="390">
        <v>47</v>
      </c>
      <c r="F1121" s="391">
        <v>444763</v>
      </c>
      <c r="G1121" s="391">
        <f t="shared" si="73"/>
        <v>20903861</v>
      </c>
      <c r="H1121" s="392"/>
      <c r="I1121" s="390">
        <v>47</v>
      </c>
      <c r="J1121" s="293"/>
      <c r="K1121" s="293">
        <f t="shared" si="74"/>
        <v>0</v>
      </c>
      <c r="L1121" s="292"/>
      <c r="M1121" s="293"/>
      <c r="N1121" s="293"/>
    </row>
    <row r="1122" spans="1:14" ht="28.5" outlineLevel="3">
      <c r="A1122" s="387" t="s">
        <v>2433</v>
      </c>
      <c r="B1122" s="387" t="s">
        <v>2434</v>
      </c>
      <c r="C1122" s="410" t="s">
        <v>2435</v>
      </c>
      <c r="D1122" s="389" t="s">
        <v>312</v>
      </c>
      <c r="E1122" s="390">
        <v>18</v>
      </c>
      <c r="F1122" s="391">
        <v>417393</v>
      </c>
      <c r="G1122" s="391">
        <f t="shared" si="73"/>
        <v>7513074</v>
      </c>
      <c r="H1122" s="392"/>
      <c r="I1122" s="390">
        <v>18</v>
      </c>
      <c r="J1122" s="293"/>
      <c r="K1122" s="293">
        <f t="shared" si="74"/>
        <v>0</v>
      </c>
      <c r="L1122" s="292"/>
      <c r="M1122" s="293"/>
      <c r="N1122" s="293"/>
    </row>
    <row r="1123" spans="1:14" ht="28.5" outlineLevel="3">
      <c r="A1123" s="387" t="s">
        <v>2436</v>
      </c>
      <c r="B1123" s="387" t="s">
        <v>2437</v>
      </c>
      <c r="C1123" s="410" t="s">
        <v>2438</v>
      </c>
      <c r="D1123" s="389" t="s">
        <v>312</v>
      </c>
      <c r="E1123" s="390">
        <v>5</v>
      </c>
      <c r="F1123" s="391">
        <v>478975</v>
      </c>
      <c r="G1123" s="391">
        <f t="shared" si="73"/>
        <v>2394875</v>
      </c>
      <c r="H1123" s="392"/>
      <c r="I1123" s="390">
        <v>5</v>
      </c>
      <c r="J1123" s="293"/>
      <c r="K1123" s="293">
        <f t="shared" si="74"/>
        <v>0</v>
      </c>
      <c r="L1123" s="292"/>
      <c r="M1123" s="293"/>
      <c r="N1123" s="293"/>
    </row>
    <row r="1124" spans="1:14" ht="28.5" outlineLevel="3">
      <c r="A1124" s="387" t="s">
        <v>2439</v>
      </c>
      <c r="B1124" s="387" t="s">
        <v>2440</v>
      </c>
      <c r="C1124" s="410" t="s">
        <v>2441</v>
      </c>
      <c r="D1124" s="389" t="s">
        <v>312</v>
      </c>
      <c r="E1124" s="390">
        <v>2</v>
      </c>
      <c r="F1124" s="391">
        <v>478975</v>
      </c>
      <c r="G1124" s="391">
        <f t="shared" si="73"/>
        <v>957950</v>
      </c>
      <c r="H1124" s="392"/>
      <c r="I1124" s="390">
        <v>2</v>
      </c>
      <c r="J1124" s="293"/>
      <c r="K1124" s="293">
        <f t="shared" si="74"/>
        <v>0</v>
      </c>
      <c r="L1124" s="292"/>
      <c r="M1124" s="293"/>
      <c r="N1124" s="293"/>
    </row>
    <row r="1125" spans="1:14" ht="28.5" outlineLevel="3">
      <c r="A1125" s="387" t="s">
        <v>2442</v>
      </c>
      <c r="B1125" s="387" t="s">
        <v>2443</v>
      </c>
      <c r="C1125" s="410" t="s">
        <v>2444</v>
      </c>
      <c r="D1125" s="389" t="s">
        <v>312</v>
      </c>
      <c r="E1125" s="390">
        <v>18</v>
      </c>
      <c r="F1125" s="391">
        <v>540558</v>
      </c>
      <c r="G1125" s="391">
        <f t="shared" si="73"/>
        <v>9730044</v>
      </c>
      <c r="H1125" s="392"/>
      <c r="I1125" s="390">
        <v>18</v>
      </c>
      <c r="J1125" s="293"/>
      <c r="K1125" s="293">
        <f t="shared" si="74"/>
        <v>0</v>
      </c>
      <c r="L1125" s="292"/>
      <c r="M1125" s="293"/>
      <c r="N1125" s="293"/>
    </row>
    <row r="1126" spans="1:14" ht="28.5" outlineLevel="3">
      <c r="A1126" s="387" t="s">
        <v>2445</v>
      </c>
      <c r="B1126" s="387" t="s">
        <v>2446</v>
      </c>
      <c r="C1126" s="410" t="s">
        <v>2447</v>
      </c>
      <c r="D1126" s="389" t="s">
        <v>312</v>
      </c>
      <c r="E1126" s="390">
        <v>2</v>
      </c>
      <c r="F1126" s="391">
        <v>198433</v>
      </c>
      <c r="G1126" s="391">
        <f t="shared" si="73"/>
        <v>396866</v>
      </c>
      <c r="H1126" s="392"/>
      <c r="I1126" s="390">
        <v>2</v>
      </c>
      <c r="J1126" s="293"/>
      <c r="K1126" s="293">
        <f t="shared" si="74"/>
        <v>0</v>
      </c>
      <c r="L1126" s="292"/>
      <c r="M1126" s="293"/>
      <c r="N1126" s="293"/>
    </row>
    <row r="1127" spans="1:14" ht="15" outlineLevel="3">
      <c r="A1127" s="358"/>
      <c r="B1127" s="376"/>
      <c r="C1127" s="377"/>
      <c r="D1127" s="376"/>
      <c r="E1127" s="376"/>
      <c r="F1127" s="378"/>
      <c r="G1127" s="378"/>
      <c r="H1127" s="370"/>
      <c r="I1127" s="376"/>
      <c r="J1127" s="289"/>
      <c r="K1127" s="289"/>
      <c r="L1127" s="287"/>
      <c r="M1127" s="289"/>
      <c r="N1127" s="289"/>
    </row>
    <row r="1128" spans="1:14" ht="15" outlineLevel="2">
      <c r="A1128" s="414"/>
      <c r="B1128" s="414"/>
      <c r="C1128" s="415" t="s">
        <v>2448</v>
      </c>
      <c r="D1128" s="414"/>
      <c r="E1128" s="414"/>
      <c r="F1128" s="416"/>
      <c r="G1128" s="416">
        <f>SUM(G1115:G1126)</f>
        <v>72278770</v>
      </c>
      <c r="H1128" s="382"/>
      <c r="I1128" s="414"/>
      <c r="J1128" s="295"/>
      <c r="K1128" s="295">
        <f>SUM(K1115:K1126)</f>
        <v>0</v>
      </c>
      <c r="L1128" s="290"/>
      <c r="M1128" s="295"/>
      <c r="N1128" s="295"/>
    </row>
    <row r="1129" spans="1:14" ht="15" outlineLevel="2">
      <c r="A1129" s="358"/>
      <c r="B1129" s="376"/>
      <c r="C1129" s="377"/>
      <c r="D1129" s="376"/>
      <c r="E1129" s="376"/>
      <c r="F1129" s="378"/>
      <c r="G1129" s="378"/>
      <c r="H1129" s="370"/>
      <c r="I1129" s="376"/>
      <c r="J1129" s="289"/>
      <c r="K1129" s="289"/>
      <c r="L1129" s="287"/>
      <c r="M1129" s="289"/>
      <c r="N1129" s="289"/>
    </row>
    <row r="1130" spans="1:14" ht="15" outlineLevel="2">
      <c r="A1130" s="414"/>
      <c r="B1130" s="414" t="s">
        <v>2449</v>
      </c>
      <c r="C1130" s="415" t="s">
        <v>2450</v>
      </c>
      <c r="D1130" s="414"/>
      <c r="E1130" s="414"/>
      <c r="F1130" s="416"/>
      <c r="G1130" s="416"/>
      <c r="H1130" s="382"/>
      <c r="I1130" s="414"/>
      <c r="J1130" s="295"/>
      <c r="K1130" s="295"/>
      <c r="L1130" s="290"/>
      <c r="M1130" s="295"/>
      <c r="N1130" s="295"/>
    </row>
    <row r="1131" spans="1:14" ht="28.5" outlineLevel="3">
      <c r="A1131" s="387" t="s">
        <v>2451</v>
      </c>
      <c r="B1131" s="387" t="s">
        <v>2452</v>
      </c>
      <c r="C1131" s="410" t="s">
        <v>2453</v>
      </c>
      <c r="D1131" s="389" t="s">
        <v>312</v>
      </c>
      <c r="E1131" s="390">
        <v>160</v>
      </c>
      <c r="F1131" s="391">
        <v>130008</v>
      </c>
      <c r="G1131" s="391">
        <f t="shared" ref="G1131:G1137" si="75">F1131*E1131</f>
        <v>20801280</v>
      </c>
      <c r="H1131" s="392"/>
      <c r="I1131" s="390">
        <v>160</v>
      </c>
      <c r="J1131" s="293"/>
      <c r="K1131" s="293">
        <f t="shared" ref="K1131:K1137" si="76">J1131*I1131</f>
        <v>0</v>
      </c>
      <c r="L1131" s="292"/>
      <c r="M1131" s="293"/>
      <c r="N1131" s="293"/>
    </row>
    <row r="1132" spans="1:14" ht="42" outlineLevel="3">
      <c r="A1132" s="387" t="s">
        <v>2454</v>
      </c>
      <c r="B1132" s="387" t="s">
        <v>2455</v>
      </c>
      <c r="C1132" s="410" t="s">
        <v>2456</v>
      </c>
      <c r="D1132" s="389" t="s">
        <v>312</v>
      </c>
      <c r="E1132" s="390">
        <v>1</v>
      </c>
      <c r="F1132" s="391">
        <v>1179647</v>
      </c>
      <c r="G1132" s="391">
        <f t="shared" si="75"/>
        <v>1179647</v>
      </c>
      <c r="H1132" s="392"/>
      <c r="I1132" s="390">
        <v>1</v>
      </c>
      <c r="J1132" s="293"/>
      <c r="K1132" s="293">
        <f t="shared" si="76"/>
        <v>0</v>
      </c>
      <c r="L1132" s="292"/>
      <c r="M1132" s="293"/>
      <c r="N1132" s="293"/>
    </row>
    <row r="1133" spans="1:14" ht="28.5" outlineLevel="3">
      <c r="A1133" s="387" t="s">
        <v>2457</v>
      </c>
      <c r="B1133" s="387" t="s">
        <v>2458</v>
      </c>
      <c r="C1133" s="410" t="s">
        <v>2459</v>
      </c>
      <c r="D1133" s="389" t="s">
        <v>312</v>
      </c>
      <c r="E1133" s="390">
        <v>3</v>
      </c>
      <c r="F1133" s="391">
        <v>171063</v>
      </c>
      <c r="G1133" s="391">
        <f t="shared" si="75"/>
        <v>513189</v>
      </c>
      <c r="H1133" s="392"/>
      <c r="I1133" s="390">
        <v>3</v>
      </c>
      <c r="J1133" s="293"/>
      <c r="K1133" s="293">
        <f t="shared" si="76"/>
        <v>0</v>
      </c>
      <c r="L1133" s="292"/>
      <c r="M1133" s="293"/>
      <c r="N1133" s="293"/>
    </row>
    <row r="1134" spans="1:14" ht="28.5" outlineLevel="3">
      <c r="A1134" s="387" t="s">
        <v>2460</v>
      </c>
      <c r="B1134" s="387" t="s">
        <v>2461</v>
      </c>
      <c r="C1134" s="410" t="s">
        <v>2462</v>
      </c>
      <c r="D1134" s="389" t="s">
        <v>312</v>
      </c>
      <c r="E1134" s="390">
        <v>9</v>
      </c>
      <c r="F1134" s="391">
        <v>198433</v>
      </c>
      <c r="G1134" s="391">
        <f t="shared" si="75"/>
        <v>1785897</v>
      </c>
      <c r="H1134" s="392"/>
      <c r="I1134" s="390">
        <v>9</v>
      </c>
      <c r="J1134" s="293"/>
      <c r="K1134" s="293">
        <f t="shared" si="76"/>
        <v>0</v>
      </c>
      <c r="L1134" s="292"/>
      <c r="M1134" s="293"/>
      <c r="N1134" s="293"/>
    </row>
    <row r="1135" spans="1:14" ht="28.5" outlineLevel="3">
      <c r="A1135" s="387" t="s">
        <v>2463</v>
      </c>
      <c r="B1135" s="387" t="s">
        <v>2464</v>
      </c>
      <c r="C1135" s="410" t="s">
        <v>2465</v>
      </c>
      <c r="D1135" s="389" t="s">
        <v>312</v>
      </c>
      <c r="E1135" s="390">
        <v>4</v>
      </c>
      <c r="F1135" s="391">
        <v>258647</v>
      </c>
      <c r="G1135" s="391">
        <f t="shared" si="75"/>
        <v>1034588</v>
      </c>
      <c r="H1135" s="392"/>
      <c r="I1135" s="390">
        <v>4</v>
      </c>
      <c r="J1135" s="293"/>
      <c r="K1135" s="293">
        <f t="shared" si="76"/>
        <v>0</v>
      </c>
      <c r="L1135" s="292"/>
      <c r="M1135" s="293"/>
      <c r="N1135" s="293"/>
    </row>
    <row r="1136" spans="1:14" ht="28.5" outlineLevel="3">
      <c r="A1136" s="387" t="s">
        <v>2466</v>
      </c>
      <c r="B1136" s="387" t="s">
        <v>2467</v>
      </c>
      <c r="C1136" s="410" t="s">
        <v>2468</v>
      </c>
      <c r="D1136" s="389" t="s">
        <v>312</v>
      </c>
      <c r="E1136" s="390">
        <v>8</v>
      </c>
      <c r="F1136" s="391">
        <v>171063</v>
      </c>
      <c r="G1136" s="391">
        <f t="shared" si="75"/>
        <v>1368504</v>
      </c>
      <c r="H1136" s="392"/>
      <c r="I1136" s="390">
        <v>8</v>
      </c>
      <c r="J1136" s="293"/>
      <c r="K1136" s="293">
        <f t="shared" si="76"/>
        <v>0</v>
      </c>
      <c r="L1136" s="292"/>
      <c r="M1136" s="293"/>
      <c r="N1136" s="293"/>
    </row>
    <row r="1137" spans="1:14" ht="28.5" outlineLevel="3">
      <c r="A1137" s="387" t="s">
        <v>2469</v>
      </c>
      <c r="B1137" s="387" t="s">
        <v>2470</v>
      </c>
      <c r="C1137" s="410" t="s">
        <v>2471</v>
      </c>
      <c r="D1137" s="389" t="s">
        <v>312</v>
      </c>
      <c r="E1137" s="390">
        <v>2</v>
      </c>
      <c r="F1137" s="391">
        <v>171063</v>
      </c>
      <c r="G1137" s="391">
        <f t="shared" si="75"/>
        <v>342126</v>
      </c>
      <c r="H1137" s="392"/>
      <c r="I1137" s="390">
        <v>2</v>
      </c>
      <c r="J1137" s="293"/>
      <c r="K1137" s="293">
        <f t="shared" si="76"/>
        <v>0</v>
      </c>
      <c r="L1137" s="292"/>
      <c r="M1137" s="293"/>
      <c r="N1137" s="293"/>
    </row>
    <row r="1138" spans="1:14" ht="15" outlineLevel="3">
      <c r="A1138" s="358"/>
      <c r="B1138" s="376"/>
      <c r="C1138" s="377"/>
      <c r="D1138" s="376"/>
      <c r="E1138" s="376"/>
      <c r="F1138" s="378"/>
      <c r="G1138" s="378"/>
      <c r="H1138" s="370"/>
      <c r="I1138" s="376"/>
      <c r="J1138" s="289"/>
      <c r="K1138" s="289"/>
      <c r="L1138" s="287"/>
      <c r="M1138" s="289"/>
      <c r="N1138" s="289"/>
    </row>
    <row r="1139" spans="1:14" ht="15" outlineLevel="2">
      <c r="A1139" s="414"/>
      <c r="B1139" s="414"/>
      <c r="C1139" s="415" t="s">
        <v>2472</v>
      </c>
      <c r="D1139" s="414"/>
      <c r="E1139" s="414"/>
      <c r="F1139" s="416"/>
      <c r="G1139" s="416">
        <f>SUM(G1131:G1137)</f>
        <v>27025231</v>
      </c>
      <c r="H1139" s="382"/>
      <c r="I1139" s="414"/>
      <c r="J1139" s="295"/>
      <c r="K1139" s="295">
        <f>SUM(K1131:K1137)</f>
        <v>0</v>
      </c>
      <c r="L1139" s="290"/>
      <c r="M1139" s="295"/>
      <c r="N1139" s="295"/>
    </row>
    <row r="1140" spans="1:14" ht="15" outlineLevel="2">
      <c r="A1140" s="358"/>
      <c r="B1140" s="376"/>
      <c r="C1140" s="377"/>
      <c r="D1140" s="376"/>
      <c r="E1140" s="376"/>
      <c r="F1140" s="378"/>
      <c r="G1140" s="378"/>
      <c r="H1140" s="370"/>
      <c r="I1140" s="376"/>
      <c r="J1140" s="289"/>
      <c r="K1140" s="289"/>
      <c r="L1140" s="287"/>
      <c r="M1140" s="289"/>
      <c r="N1140" s="289"/>
    </row>
    <row r="1141" spans="1:14" ht="15" outlineLevel="2">
      <c r="A1141" s="414"/>
      <c r="B1141" s="414" t="s">
        <v>2473</v>
      </c>
      <c r="C1141" s="415" t="s">
        <v>2474</v>
      </c>
      <c r="D1141" s="414"/>
      <c r="E1141" s="414"/>
      <c r="F1141" s="416"/>
      <c r="G1141" s="416"/>
      <c r="H1141" s="382"/>
      <c r="I1141" s="414"/>
      <c r="J1141" s="295"/>
      <c r="K1141" s="295"/>
      <c r="L1141" s="290"/>
      <c r="M1141" s="295"/>
      <c r="N1141" s="295"/>
    </row>
    <row r="1142" spans="1:14" ht="28.5" outlineLevel="3">
      <c r="A1142" s="387" t="s">
        <v>2475</v>
      </c>
      <c r="B1142" s="387" t="s">
        <v>2476</v>
      </c>
      <c r="C1142" s="410" t="s">
        <v>2477</v>
      </c>
      <c r="D1142" s="389" t="s">
        <v>312</v>
      </c>
      <c r="E1142" s="390">
        <v>8</v>
      </c>
      <c r="F1142" s="391">
        <v>491976</v>
      </c>
      <c r="G1142" s="391">
        <f>F1142*E1142</f>
        <v>3935808</v>
      </c>
      <c r="H1142" s="392"/>
      <c r="I1142" s="390">
        <v>8</v>
      </c>
      <c r="J1142" s="293"/>
      <c r="K1142" s="293">
        <f>J1142*I1142</f>
        <v>0</v>
      </c>
      <c r="L1142" s="292"/>
      <c r="M1142" s="293"/>
      <c r="N1142" s="293"/>
    </row>
    <row r="1143" spans="1:14" ht="28.5" outlineLevel="3">
      <c r="A1143" s="387" t="s">
        <v>2478</v>
      </c>
      <c r="B1143" s="387" t="s">
        <v>2479</v>
      </c>
      <c r="C1143" s="410" t="s">
        <v>2480</v>
      </c>
      <c r="D1143" s="389" t="s">
        <v>312</v>
      </c>
      <c r="E1143" s="390">
        <v>40</v>
      </c>
      <c r="F1143" s="391">
        <v>582297</v>
      </c>
      <c r="G1143" s="391">
        <f>F1143*E1143</f>
        <v>23291880</v>
      </c>
      <c r="H1143" s="392"/>
      <c r="I1143" s="390">
        <v>40</v>
      </c>
      <c r="J1143" s="293"/>
      <c r="K1143" s="293">
        <f>J1143*I1143</f>
        <v>0</v>
      </c>
      <c r="L1143" s="292"/>
      <c r="M1143" s="293"/>
      <c r="N1143" s="293"/>
    </row>
    <row r="1144" spans="1:14" ht="28.5" outlineLevel="3">
      <c r="A1144" s="387" t="s">
        <v>2481</v>
      </c>
      <c r="B1144" s="387" t="s">
        <v>2482</v>
      </c>
      <c r="C1144" s="410" t="s">
        <v>2483</v>
      </c>
      <c r="D1144" s="389" t="s">
        <v>312</v>
      </c>
      <c r="E1144" s="390">
        <v>60</v>
      </c>
      <c r="F1144" s="391">
        <v>691777</v>
      </c>
      <c r="G1144" s="391">
        <f>F1144*E1144</f>
        <v>41506620</v>
      </c>
      <c r="H1144" s="392"/>
      <c r="I1144" s="390">
        <v>60</v>
      </c>
      <c r="J1144" s="293"/>
      <c r="K1144" s="293">
        <f>J1144*I1144</f>
        <v>0</v>
      </c>
      <c r="L1144" s="292"/>
      <c r="M1144" s="293"/>
      <c r="N1144" s="293"/>
    </row>
    <row r="1145" spans="1:14" ht="28.5" outlineLevel="3">
      <c r="A1145" s="387" t="s">
        <v>2484</v>
      </c>
      <c r="B1145" s="387" t="s">
        <v>2485</v>
      </c>
      <c r="C1145" s="410" t="s">
        <v>2486</v>
      </c>
      <c r="D1145" s="389" t="s">
        <v>312</v>
      </c>
      <c r="E1145" s="390">
        <v>12</v>
      </c>
      <c r="F1145" s="391">
        <v>491976</v>
      </c>
      <c r="G1145" s="391">
        <f>F1145*E1145</f>
        <v>5903712</v>
      </c>
      <c r="H1145" s="392"/>
      <c r="I1145" s="390">
        <v>12</v>
      </c>
      <c r="J1145" s="293"/>
      <c r="K1145" s="293">
        <f>J1145*I1145</f>
        <v>0</v>
      </c>
      <c r="L1145" s="292"/>
      <c r="M1145" s="293"/>
      <c r="N1145" s="293"/>
    </row>
    <row r="1146" spans="1:14" ht="15" outlineLevel="3">
      <c r="A1146" s="358"/>
      <c r="B1146" s="376"/>
      <c r="C1146" s="377"/>
      <c r="D1146" s="376"/>
      <c r="E1146" s="376"/>
      <c r="F1146" s="378"/>
      <c r="G1146" s="378"/>
      <c r="H1146" s="370"/>
      <c r="I1146" s="376"/>
      <c r="J1146" s="289"/>
      <c r="K1146" s="289"/>
      <c r="L1146" s="287"/>
      <c r="M1146" s="289"/>
      <c r="N1146" s="289"/>
    </row>
    <row r="1147" spans="1:14" ht="28.5" outlineLevel="2">
      <c r="A1147" s="414"/>
      <c r="B1147" s="414"/>
      <c r="C1147" s="415" t="s">
        <v>2487</v>
      </c>
      <c r="D1147" s="414"/>
      <c r="E1147" s="414"/>
      <c r="F1147" s="416"/>
      <c r="G1147" s="416">
        <f>SUM(G1142:G1145)</f>
        <v>74638020</v>
      </c>
      <c r="H1147" s="382"/>
      <c r="I1147" s="414"/>
      <c r="J1147" s="295"/>
      <c r="K1147" s="295">
        <f>SUM(K1142:K1145)</f>
        <v>0</v>
      </c>
      <c r="L1147" s="290"/>
      <c r="M1147" s="295"/>
      <c r="N1147" s="295"/>
    </row>
    <row r="1148" spans="1:14" ht="15" outlineLevel="2">
      <c r="A1148" s="358"/>
      <c r="B1148" s="376"/>
      <c r="C1148" s="377"/>
      <c r="D1148" s="376"/>
      <c r="E1148" s="376"/>
      <c r="F1148" s="378"/>
      <c r="G1148" s="378"/>
      <c r="H1148" s="370"/>
      <c r="I1148" s="376"/>
      <c r="J1148" s="289"/>
      <c r="K1148" s="289"/>
      <c r="L1148" s="287"/>
      <c r="M1148" s="289"/>
      <c r="N1148" s="289"/>
    </row>
    <row r="1149" spans="1:14" ht="15" outlineLevel="1">
      <c r="A1149" s="383"/>
      <c r="B1149" s="383"/>
      <c r="C1149" s="385" t="s">
        <v>2488</v>
      </c>
      <c r="D1149" s="383"/>
      <c r="E1149" s="383"/>
      <c r="F1149" s="386"/>
      <c r="G1149" s="386">
        <f>G1147+G1139+G1128+G1112+G1102</f>
        <v>302831754</v>
      </c>
      <c r="H1149" s="382"/>
      <c r="I1149" s="383"/>
      <c r="J1149" s="294"/>
      <c r="K1149" s="294">
        <f>K1147+K1139+K1128+K1112+K1102</f>
        <v>0</v>
      </c>
      <c r="L1149" s="290"/>
      <c r="M1149" s="294"/>
      <c r="N1149" s="294"/>
    </row>
    <row r="1150" spans="1:14" ht="15" outlineLevel="1">
      <c r="A1150" s="358"/>
      <c r="B1150" s="376"/>
      <c r="C1150" s="377"/>
      <c r="D1150" s="376"/>
      <c r="E1150" s="376"/>
      <c r="F1150" s="378"/>
      <c r="G1150" s="378"/>
      <c r="H1150" s="370"/>
      <c r="I1150" s="376"/>
      <c r="J1150" s="289"/>
      <c r="K1150" s="289"/>
      <c r="L1150" s="287"/>
      <c r="M1150" s="289"/>
      <c r="N1150" s="289"/>
    </row>
    <row r="1151" spans="1:14" ht="28.5" outlineLevel="1">
      <c r="A1151" s="383"/>
      <c r="B1151" s="383" t="s">
        <v>2489</v>
      </c>
      <c r="C1151" s="385" t="s">
        <v>2490</v>
      </c>
      <c r="D1151" s="383"/>
      <c r="E1151" s="383"/>
      <c r="F1151" s="386"/>
      <c r="G1151" s="386"/>
      <c r="H1151" s="382"/>
      <c r="I1151" s="383"/>
      <c r="J1151" s="294"/>
      <c r="K1151" s="294"/>
      <c r="L1151" s="290"/>
      <c r="M1151" s="294"/>
      <c r="N1151" s="294"/>
    </row>
    <row r="1152" spans="1:14" ht="15" outlineLevel="2">
      <c r="A1152" s="358"/>
      <c r="B1152" s="376"/>
      <c r="C1152" s="377"/>
      <c r="D1152" s="376"/>
      <c r="E1152" s="376"/>
      <c r="F1152" s="378"/>
      <c r="G1152" s="378"/>
      <c r="H1152" s="370"/>
      <c r="I1152" s="376"/>
      <c r="J1152" s="289"/>
      <c r="K1152" s="289"/>
      <c r="L1152" s="287"/>
      <c r="M1152" s="289"/>
      <c r="N1152" s="289"/>
    </row>
    <row r="1153" spans="1:14" ht="28.5" outlineLevel="2">
      <c r="A1153" s="414"/>
      <c r="B1153" s="414" t="s">
        <v>2491</v>
      </c>
      <c r="C1153" s="415" t="s">
        <v>2492</v>
      </c>
      <c r="D1153" s="414"/>
      <c r="E1153" s="414"/>
      <c r="F1153" s="416"/>
      <c r="G1153" s="416"/>
      <c r="H1153" s="382"/>
      <c r="I1153" s="414"/>
      <c r="J1153" s="295"/>
      <c r="K1153" s="295"/>
      <c r="L1153" s="290"/>
      <c r="M1153" s="295"/>
      <c r="N1153" s="295"/>
    </row>
    <row r="1154" spans="1:14" ht="15" outlineLevel="3">
      <c r="A1154" s="358"/>
      <c r="B1154" s="376"/>
      <c r="C1154" s="377"/>
      <c r="D1154" s="376"/>
      <c r="E1154" s="376"/>
      <c r="F1154" s="378"/>
      <c r="G1154" s="378"/>
      <c r="H1154" s="370"/>
      <c r="I1154" s="376"/>
      <c r="J1154" s="289"/>
      <c r="K1154" s="289"/>
      <c r="L1154" s="287"/>
      <c r="M1154" s="289"/>
      <c r="N1154" s="289"/>
    </row>
    <row r="1155" spans="1:14" ht="15" outlineLevel="3">
      <c r="A1155" s="443"/>
      <c r="B1155" s="443" t="s">
        <v>2493</v>
      </c>
      <c r="C1155" s="444" t="s">
        <v>2494</v>
      </c>
      <c r="D1155" s="443"/>
      <c r="E1155" s="443"/>
      <c r="F1155" s="445"/>
      <c r="G1155" s="445"/>
      <c r="H1155" s="382"/>
      <c r="I1155" s="443"/>
      <c r="J1155" s="317"/>
      <c r="K1155" s="317"/>
      <c r="L1155" s="290"/>
      <c r="M1155" s="317"/>
      <c r="N1155" s="317"/>
    </row>
    <row r="1156" spans="1:14" ht="15" outlineLevel="4">
      <c r="A1156" s="387" t="s">
        <v>2495</v>
      </c>
      <c r="B1156" s="387" t="s">
        <v>2496</v>
      </c>
      <c r="C1156" s="410" t="s">
        <v>2497</v>
      </c>
      <c r="D1156" s="389" t="s">
        <v>176</v>
      </c>
      <c r="E1156" s="390">
        <v>341</v>
      </c>
      <c r="F1156" s="391">
        <v>766360</v>
      </c>
      <c r="G1156" s="391">
        <f t="shared" ref="G1156:G1167" si="77">F1156*E1156</f>
        <v>261328760</v>
      </c>
      <c r="H1156" s="392"/>
      <c r="I1156" s="390">
        <v>341</v>
      </c>
      <c r="J1156" s="293"/>
      <c r="K1156" s="293">
        <f t="shared" ref="K1156:K1167" si="78">J1156*I1156</f>
        <v>0</v>
      </c>
      <c r="L1156" s="292"/>
      <c r="M1156" s="293"/>
      <c r="N1156" s="293"/>
    </row>
    <row r="1157" spans="1:14" ht="15" outlineLevel="4">
      <c r="A1157" s="387" t="s">
        <v>2498</v>
      </c>
      <c r="B1157" s="387" t="s">
        <v>2499</v>
      </c>
      <c r="C1157" s="410" t="s">
        <v>2500</v>
      </c>
      <c r="D1157" s="389" t="s">
        <v>176</v>
      </c>
      <c r="E1157" s="390">
        <v>293</v>
      </c>
      <c r="F1157" s="391">
        <v>417393</v>
      </c>
      <c r="G1157" s="391">
        <f t="shared" si="77"/>
        <v>122296149</v>
      </c>
      <c r="H1157" s="392"/>
      <c r="I1157" s="390">
        <v>293</v>
      </c>
      <c r="J1157" s="293"/>
      <c r="K1157" s="293">
        <f t="shared" si="78"/>
        <v>0</v>
      </c>
      <c r="L1157" s="292"/>
      <c r="M1157" s="293"/>
      <c r="N1157" s="293"/>
    </row>
    <row r="1158" spans="1:14" ht="15" outlineLevel="4">
      <c r="A1158" s="387" t="s">
        <v>2501</v>
      </c>
      <c r="B1158" s="387" t="s">
        <v>2502</v>
      </c>
      <c r="C1158" s="410" t="s">
        <v>2503</v>
      </c>
      <c r="D1158" s="389" t="s">
        <v>176</v>
      </c>
      <c r="E1158" s="390">
        <v>339</v>
      </c>
      <c r="F1158" s="391">
        <v>376338</v>
      </c>
      <c r="G1158" s="391">
        <f t="shared" si="77"/>
        <v>127578582</v>
      </c>
      <c r="H1158" s="392"/>
      <c r="I1158" s="390">
        <v>339</v>
      </c>
      <c r="J1158" s="293"/>
      <c r="K1158" s="293">
        <f t="shared" si="78"/>
        <v>0</v>
      </c>
      <c r="L1158" s="292"/>
      <c r="M1158" s="293"/>
      <c r="N1158" s="293"/>
    </row>
    <row r="1159" spans="1:14" ht="15" outlineLevel="4">
      <c r="A1159" s="387" t="s">
        <v>2504</v>
      </c>
      <c r="B1159" s="387" t="s">
        <v>2505</v>
      </c>
      <c r="C1159" s="410" t="s">
        <v>2506</v>
      </c>
      <c r="D1159" s="389" t="s">
        <v>176</v>
      </c>
      <c r="E1159" s="390">
        <v>546</v>
      </c>
      <c r="F1159" s="391">
        <v>269595</v>
      </c>
      <c r="G1159" s="391">
        <f t="shared" si="77"/>
        <v>147198870</v>
      </c>
      <c r="H1159" s="392"/>
      <c r="I1159" s="390">
        <v>546</v>
      </c>
      <c r="J1159" s="293"/>
      <c r="K1159" s="293">
        <f t="shared" si="78"/>
        <v>0</v>
      </c>
      <c r="L1159" s="292"/>
      <c r="M1159" s="293"/>
      <c r="N1159" s="293"/>
    </row>
    <row r="1160" spans="1:14" ht="15" outlineLevel="4">
      <c r="A1160" s="387" t="s">
        <v>2507</v>
      </c>
      <c r="B1160" s="387" t="s">
        <v>2508</v>
      </c>
      <c r="C1160" s="410" t="s">
        <v>2509</v>
      </c>
      <c r="D1160" s="389" t="s">
        <v>176</v>
      </c>
      <c r="E1160" s="390">
        <v>271</v>
      </c>
      <c r="F1160" s="391">
        <v>266858</v>
      </c>
      <c r="G1160" s="391">
        <f t="shared" si="77"/>
        <v>72318518</v>
      </c>
      <c r="H1160" s="392"/>
      <c r="I1160" s="390">
        <v>271</v>
      </c>
      <c r="J1160" s="293"/>
      <c r="K1160" s="293">
        <f t="shared" si="78"/>
        <v>0</v>
      </c>
      <c r="L1160" s="292"/>
      <c r="M1160" s="293"/>
      <c r="N1160" s="293"/>
    </row>
    <row r="1161" spans="1:14" ht="15" outlineLevel="4">
      <c r="A1161" s="387" t="s">
        <v>2510</v>
      </c>
      <c r="B1161" s="387" t="s">
        <v>2511</v>
      </c>
      <c r="C1161" s="410" t="s">
        <v>2512</v>
      </c>
      <c r="D1161" s="389" t="s">
        <v>176</v>
      </c>
      <c r="E1161" s="390">
        <v>119</v>
      </c>
      <c r="F1161" s="391">
        <v>255910</v>
      </c>
      <c r="G1161" s="391">
        <f t="shared" si="77"/>
        <v>30453290</v>
      </c>
      <c r="H1161" s="392"/>
      <c r="I1161" s="390">
        <v>119</v>
      </c>
      <c r="J1161" s="293"/>
      <c r="K1161" s="293">
        <f t="shared" si="78"/>
        <v>0</v>
      </c>
      <c r="L1161" s="292"/>
      <c r="M1161" s="293"/>
      <c r="N1161" s="293"/>
    </row>
    <row r="1162" spans="1:14" ht="15" outlineLevel="4">
      <c r="A1162" s="387" t="s">
        <v>2513</v>
      </c>
      <c r="B1162" s="387" t="s">
        <v>2514</v>
      </c>
      <c r="C1162" s="410" t="s">
        <v>2515</v>
      </c>
      <c r="D1162" s="389" t="s">
        <v>176</v>
      </c>
      <c r="E1162" s="390">
        <v>252</v>
      </c>
      <c r="F1162" s="391">
        <v>1086589</v>
      </c>
      <c r="G1162" s="391">
        <f t="shared" si="77"/>
        <v>273820428</v>
      </c>
      <c r="H1162" s="392"/>
      <c r="I1162" s="390">
        <v>252</v>
      </c>
      <c r="J1162" s="293"/>
      <c r="K1162" s="293">
        <f t="shared" si="78"/>
        <v>0</v>
      </c>
      <c r="L1162" s="292"/>
      <c r="M1162" s="293"/>
      <c r="N1162" s="293"/>
    </row>
    <row r="1163" spans="1:14" ht="15" outlineLevel="4">
      <c r="A1163" s="387" t="s">
        <v>2516</v>
      </c>
      <c r="B1163" s="387" t="s">
        <v>2517</v>
      </c>
      <c r="C1163" s="410" t="s">
        <v>2518</v>
      </c>
      <c r="D1163" s="389" t="s">
        <v>176</v>
      </c>
      <c r="E1163" s="390">
        <v>142</v>
      </c>
      <c r="F1163" s="391">
        <v>1044166</v>
      </c>
      <c r="G1163" s="391">
        <f t="shared" si="77"/>
        <v>148271572</v>
      </c>
      <c r="H1163" s="392"/>
      <c r="I1163" s="390">
        <v>142</v>
      </c>
      <c r="J1163" s="293"/>
      <c r="K1163" s="293">
        <f t="shared" si="78"/>
        <v>0</v>
      </c>
      <c r="L1163" s="292"/>
      <c r="M1163" s="293"/>
      <c r="N1163" s="293"/>
    </row>
    <row r="1164" spans="1:14" ht="15" outlineLevel="4">
      <c r="A1164" s="387" t="s">
        <v>2519</v>
      </c>
      <c r="B1164" s="387" t="s">
        <v>2520</v>
      </c>
      <c r="C1164" s="410" t="s">
        <v>2521</v>
      </c>
      <c r="D1164" s="389" t="s">
        <v>176</v>
      </c>
      <c r="E1164" s="390">
        <v>272</v>
      </c>
      <c r="F1164" s="391">
        <v>959319</v>
      </c>
      <c r="G1164" s="391">
        <f t="shared" si="77"/>
        <v>260934768</v>
      </c>
      <c r="H1164" s="392"/>
      <c r="I1164" s="390">
        <v>272</v>
      </c>
      <c r="J1164" s="293"/>
      <c r="K1164" s="293">
        <f t="shared" si="78"/>
        <v>0</v>
      </c>
      <c r="L1164" s="292"/>
      <c r="M1164" s="293"/>
      <c r="N1164" s="293"/>
    </row>
    <row r="1165" spans="1:14" ht="23.25" outlineLevel="4">
      <c r="A1165" s="387" t="s">
        <v>2522</v>
      </c>
      <c r="B1165" s="387" t="s">
        <v>2523</v>
      </c>
      <c r="C1165" s="410" t="s">
        <v>2524</v>
      </c>
      <c r="D1165" s="389" t="s">
        <v>176</v>
      </c>
      <c r="E1165" s="390">
        <v>623</v>
      </c>
      <c r="F1165" s="391">
        <v>900473</v>
      </c>
      <c r="G1165" s="391">
        <f t="shared" si="77"/>
        <v>560994679</v>
      </c>
      <c r="H1165" s="392"/>
      <c r="I1165" s="390">
        <v>623</v>
      </c>
      <c r="J1165" s="293"/>
      <c r="K1165" s="293">
        <f t="shared" si="78"/>
        <v>0</v>
      </c>
      <c r="L1165" s="292"/>
      <c r="M1165" s="293"/>
      <c r="N1165" s="293"/>
    </row>
    <row r="1166" spans="1:14" ht="23.25" outlineLevel="4">
      <c r="A1166" s="387" t="s">
        <v>2525</v>
      </c>
      <c r="B1166" s="387" t="s">
        <v>2526</v>
      </c>
      <c r="C1166" s="410" t="s">
        <v>2527</v>
      </c>
      <c r="D1166" s="389" t="s">
        <v>176</v>
      </c>
      <c r="E1166" s="390">
        <v>82</v>
      </c>
      <c r="F1166" s="391">
        <v>1101643</v>
      </c>
      <c r="G1166" s="391">
        <f t="shared" si="77"/>
        <v>90334726</v>
      </c>
      <c r="H1166" s="392"/>
      <c r="I1166" s="390">
        <v>82</v>
      </c>
      <c r="J1166" s="293"/>
      <c r="K1166" s="293">
        <f t="shared" si="78"/>
        <v>0</v>
      </c>
      <c r="L1166" s="292"/>
      <c r="M1166" s="293"/>
      <c r="N1166" s="293"/>
    </row>
    <row r="1167" spans="1:14" ht="23.25" outlineLevel="4">
      <c r="A1167" s="387" t="s">
        <v>2528</v>
      </c>
      <c r="B1167" s="387" t="s">
        <v>2529</v>
      </c>
      <c r="C1167" s="410" t="s">
        <v>2530</v>
      </c>
      <c r="D1167" s="389" t="s">
        <v>176</v>
      </c>
      <c r="E1167" s="390">
        <v>69</v>
      </c>
      <c r="F1167" s="391">
        <v>1156383</v>
      </c>
      <c r="G1167" s="391">
        <f t="shared" si="77"/>
        <v>79790427</v>
      </c>
      <c r="H1167" s="392"/>
      <c r="I1167" s="390">
        <v>69</v>
      </c>
      <c r="J1167" s="293"/>
      <c r="K1167" s="293">
        <f t="shared" si="78"/>
        <v>0</v>
      </c>
      <c r="L1167" s="292"/>
      <c r="M1167" s="293"/>
      <c r="N1167" s="293"/>
    </row>
    <row r="1168" spans="1:14" ht="15" outlineLevel="4">
      <c r="A1168" s="358"/>
      <c r="B1168" s="376"/>
      <c r="C1168" s="377"/>
      <c r="D1168" s="376"/>
      <c r="E1168" s="376"/>
      <c r="F1168" s="378"/>
      <c r="G1168" s="378"/>
      <c r="H1168" s="370"/>
      <c r="I1168" s="376"/>
      <c r="J1168" s="289"/>
      <c r="K1168" s="289"/>
      <c r="L1168" s="287"/>
      <c r="M1168" s="289"/>
      <c r="N1168" s="289"/>
    </row>
    <row r="1169" spans="1:14" ht="15" outlineLevel="3">
      <c r="A1169" s="443"/>
      <c r="B1169" s="443"/>
      <c r="C1169" s="444" t="s">
        <v>2531</v>
      </c>
      <c r="D1169" s="443"/>
      <c r="E1169" s="443"/>
      <c r="F1169" s="445"/>
      <c r="G1169" s="445">
        <f>SUM(G1156:G1167)</f>
        <v>2175320769</v>
      </c>
      <c r="H1169" s="382"/>
      <c r="I1169" s="443"/>
      <c r="J1169" s="317"/>
      <c r="K1169" s="317">
        <f>SUM(K1156:K1167)</f>
        <v>0</v>
      </c>
      <c r="L1169" s="290"/>
      <c r="M1169" s="317"/>
      <c r="N1169" s="317"/>
    </row>
    <row r="1170" spans="1:14" ht="15" outlineLevel="3">
      <c r="A1170" s="358"/>
      <c r="B1170" s="376"/>
      <c r="C1170" s="377"/>
      <c r="D1170" s="376"/>
      <c r="E1170" s="376"/>
      <c r="F1170" s="378"/>
      <c r="G1170" s="378"/>
      <c r="H1170" s="370"/>
      <c r="I1170" s="376"/>
      <c r="J1170" s="289"/>
      <c r="K1170" s="289"/>
      <c r="L1170" s="287"/>
      <c r="M1170" s="289"/>
      <c r="N1170" s="289"/>
    </row>
    <row r="1171" spans="1:14" ht="15" outlineLevel="3">
      <c r="A1171" s="443"/>
      <c r="B1171" s="443" t="s">
        <v>2532</v>
      </c>
      <c r="C1171" s="444" t="s">
        <v>2533</v>
      </c>
      <c r="D1171" s="443"/>
      <c r="E1171" s="443"/>
      <c r="F1171" s="445"/>
      <c r="G1171" s="445"/>
      <c r="H1171" s="382"/>
      <c r="I1171" s="443"/>
      <c r="J1171" s="317"/>
      <c r="K1171" s="317"/>
      <c r="L1171" s="290"/>
      <c r="M1171" s="317"/>
      <c r="N1171" s="317"/>
    </row>
    <row r="1172" spans="1:14" ht="15" outlineLevel="4">
      <c r="A1172" s="387" t="s">
        <v>2534</v>
      </c>
      <c r="B1172" s="387" t="s">
        <v>2535</v>
      </c>
      <c r="C1172" s="410" t="s">
        <v>2536</v>
      </c>
      <c r="D1172" s="389" t="s">
        <v>312</v>
      </c>
      <c r="E1172" s="390">
        <v>24</v>
      </c>
      <c r="F1172" s="391">
        <v>266858</v>
      </c>
      <c r="G1172" s="391">
        <f t="shared" ref="G1172:G1182" si="79">F1172*E1172</f>
        <v>6404592</v>
      </c>
      <c r="H1172" s="392"/>
      <c r="I1172" s="390">
        <v>24</v>
      </c>
      <c r="J1172" s="293"/>
      <c r="K1172" s="293">
        <f t="shared" ref="K1172:K1182" si="80">J1172*I1172</f>
        <v>0</v>
      </c>
      <c r="L1172" s="292"/>
      <c r="M1172" s="293"/>
      <c r="N1172" s="293"/>
    </row>
    <row r="1173" spans="1:14" ht="15" outlineLevel="4">
      <c r="A1173" s="387" t="s">
        <v>2537</v>
      </c>
      <c r="B1173" s="387" t="s">
        <v>2538</v>
      </c>
      <c r="C1173" s="410" t="s">
        <v>2539</v>
      </c>
      <c r="D1173" s="389" t="s">
        <v>312</v>
      </c>
      <c r="E1173" s="390">
        <v>82</v>
      </c>
      <c r="F1173" s="391">
        <v>102638</v>
      </c>
      <c r="G1173" s="391">
        <f t="shared" si="79"/>
        <v>8416316</v>
      </c>
      <c r="H1173" s="392"/>
      <c r="I1173" s="390">
        <v>82</v>
      </c>
      <c r="J1173" s="293"/>
      <c r="K1173" s="293">
        <f t="shared" si="80"/>
        <v>0</v>
      </c>
      <c r="L1173" s="292"/>
      <c r="M1173" s="293"/>
      <c r="N1173" s="293"/>
    </row>
    <row r="1174" spans="1:14" ht="15" outlineLevel="4">
      <c r="A1174" s="387" t="s">
        <v>2540</v>
      </c>
      <c r="B1174" s="387" t="s">
        <v>2541</v>
      </c>
      <c r="C1174" s="410" t="s">
        <v>2542</v>
      </c>
      <c r="D1174" s="389" t="s">
        <v>312</v>
      </c>
      <c r="E1174" s="390">
        <v>60</v>
      </c>
      <c r="F1174" s="391">
        <v>75268</v>
      </c>
      <c r="G1174" s="391">
        <f t="shared" si="79"/>
        <v>4516080</v>
      </c>
      <c r="H1174" s="392"/>
      <c r="I1174" s="390">
        <v>60</v>
      </c>
      <c r="J1174" s="293"/>
      <c r="K1174" s="293">
        <f t="shared" si="80"/>
        <v>0</v>
      </c>
      <c r="L1174" s="292"/>
      <c r="M1174" s="293"/>
      <c r="N1174" s="293"/>
    </row>
    <row r="1175" spans="1:14" ht="15" outlineLevel="4">
      <c r="A1175" s="387" t="s">
        <v>2543</v>
      </c>
      <c r="B1175" s="387" t="s">
        <v>2544</v>
      </c>
      <c r="C1175" s="410" t="s">
        <v>2545</v>
      </c>
      <c r="D1175" s="389" t="s">
        <v>312</v>
      </c>
      <c r="E1175" s="390">
        <v>52</v>
      </c>
      <c r="F1175" s="391">
        <v>61583</v>
      </c>
      <c r="G1175" s="391">
        <f t="shared" si="79"/>
        <v>3202316</v>
      </c>
      <c r="H1175" s="392"/>
      <c r="I1175" s="390">
        <v>52</v>
      </c>
      <c r="J1175" s="293"/>
      <c r="K1175" s="293">
        <f t="shared" si="80"/>
        <v>0</v>
      </c>
      <c r="L1175" s="292"/>
      <c r="M1175" s="293"/>
      <c r="N1175" s="293"/>
    </row>
    <row r="1176" spans="1:14" ht="15" outlineLevel="4">
      <c r="A1176" s="387" t="s">
        <v>2546</v>
      </c>
      <c r="B1176" s="387" t="s">
        <v>2547</v>
      </c>
      <c r="C1176" s="410" t="s">
        <v>2548</v>
      </c>
      <c r="D1176" s="389" t="s">
        <v>312</v>
      </c>
      <c r="E1176" s="390">
        <v>46</v>
      </c>
      <c r="F1176" s="391">
        <v>312018</v>
      </c>
      <c r="G1176" s="391">
        <f t="shared" si="79"/>
        <v>14352828</v>
      </c>
      <c r="H1176" s="392"/>
      <c r="I1176" s="390">
        <v>46</v>
      </c>
      <c r="J1176" s="293"/>
      <c r="K1176" s="293">
        <f t="shared" si="80"/>
        <v>0</v>
      </c>
      <c r="L1176" s="292"/>
      <c r="M1176" s="293"/>
      <c r="N1176" s="293"/>
    </row>
    <row r="1177" spans="1:14" ht="15" outlineLevel="4">
      <c r="A1177" s="387" t="s">
        <v>2549</v>
      </c>
      <c r="B1177" s="387" t="s">
        <v>2550</v>
      </c>
      <c r="C1177" s="410" t="s">
        <v>2551</v>
      </c>
      <c r="D1177" s="389" t="s">
        <v>312</v>
      </c>
      <c r="E1177" s="390">
        <v>44</v>
      </c>
      <c r="F1177" s="391">
        <v>184748</v>
      </c>
      <c r="G1177" s="391">
        <f t="shared" si="79"/>
        <v>8128912</v>
      </c>
      <c r="H1177" s="392"/>
      <c r="I1177" s="390">
        <v>44</v>
      </c>
      <c r="J1177" s="293"/>
      <c r="K1177" s="293">
        <f t="shared" si="80"/>
        <v>0</v>
      </c>
      <c r="L1177" s="292"/>
      <c r="M1177" s="293"/>
      <c r="N1177" s="293"/>
    </row>
    <row r="1178" spans="1:14" ht="15" outlineLevel="4">
      <c r="A1178" s="387" t="s">
        <v>2552</v>
      </c>
      <c r="B1178" s="387" t="s">
        <v>2553</v>
      </c>
      <c r="C1178" s="410" t="s">
        <v>2554</v>
      </c>
      <c r="D1178" s="389" t="s">
        <v>312</v>
      </c>
      <c r="E1178" s="390">
        <v>92</v>
      </c>
      <c r="F1178" s="391">
        <v>130008</v>
      </c>
      <c r="G1178" s="391">
        <f t="shared" si="79"/>
        <v>11960736</v>
      </c>
      <c r="H1178" s="392"/>
      <c r="I1178" s="390">
        <v>92</v>
      </c>
      <c r="J1178" s="293"/>
      <c r="K1178" s="293">
        <f t="shared" si="80"/>
        <v>0</v>
      </c>
      <c r="L1178" s="292"/>
      <c r="M1178" s="293"/>
      <c r="N1178" s="293"/>
    </row>
    <row r="1179" spans="1:14" ht="15" outlineLevel="4">
      <c r="A1179" s="387" t="s">
        <v>2555</v>
      </c>
      <c r="B1179" s="387" t="s">
        <v>2556</v>
      </c>
      <c r="C1179" s="410" t="s">
        <v>2557</v>
      </c>
      <c r="D1179" s="389" t="s">
        <v>312</v>
      </c>
      <c r="E1179" s="390">
        <v>6</v>
      </c>
      <c r="F1179" s="391">
        <v>266858</v>
      </c>
      <c r="G1179" s="391">
        <f t="shared" si="79"/>
        <v>1601148</v>
      </c>
      <c r="H1179" s="392"/>
      <c r="I1179" s="390">
        <v>6</v>
      </c>
      <c r="J1179" s="293"/>
      <c r="K1179" s="293">
        <f t="shared" si="80"/>
        <v>0</v>
      </c>
      <c r="L1179" s="292"/>
      <c r="M1179" s="293"/>
      <c r="N1179" s="293"/>
    </row>
    <row r="1180" spans="1:14" ht="15" outlineLevel="4">
      <c r="A1180" s="387" t="s">
        <v>2558</v>
      </c>
      <c r="B1180" s="387" t="s">
        <v>2559</v>
      </c>
      <c r="C1180" s="410" t="s">
        <v>2560</v>
      </c>
      <c r="D1180" s="389" t="s">
        <v>312</v>
      </c>
      <c r="E1180" s="390">
        <v>20</v>
      </c>
      <c r="F1180" s="391">
        <v>489923</v>
      </c>
      <c r="G1180" s="391">
        <f t="shared" si="79"/>
        <v>9798460</v>
      </c>
      <c r="H1180" s="392"/>
      <c r="I1180" s="390">
        <v>20</v>
      </c>
      <c r="J1180" s="293"/>
      <c r="K1180" s="293">
        <f t="shared" si="80"/>
        <v>0</v>
      </c>
      <c r="L1180" s="292"/>
      <c r="M1180" s="293"/>
      <c r="N1180" s="293"/>
    </row>
    <row r="1181" spans="1:14" ht="23.25" outlineLevel="4">
      <c r="A1181" s="387" t="s">
        <v>2561</v>
      </c>
      <c r="B1181" s="387" t="s">
        <v>2562</v>
      </c>
      <c r="C1181" s="410" t="s">
        <v>2563</v>
      </c>
      <c r="D1181" s="389" t="s">
        <v>312</v>
      </c>
      <c r="E1181" s="390">
        <v>4</v>
      </c>
      <c r="F1181" s="391">
        <v>357179</v>
      </c>
      <c r="G1181" s="391">
        <f t="shared" si="79"/>
        <v>1428716</v>
      </c>
      <c r="H1181" s="392"/>
      <c r="I1181" s="390">
        <v>4</v>
      </c>
      <c r="J1181" s="293"/>
      <c r="K1181" s="293">
        <f t="shared" si="80"/>
        <v>0</v>
      </c>
      <c r="L1181" s="292"/>
      <c r="M1181" s="293"/>
      <c r="N1181" s="293"/>
    </row>
    <row r="1182" spans="1:14" ht="23.25" outlineLevel="4">
      <c r="A1182" s="387" t="s">
        <v>2564</v>
      </c>
      <c r="B1182" s="387" t="s">
        <v>2565</v>
      </c>
      <c r="C1182" s="410" t="s">
        <v>2566</v>
      </c>
      <c r="D1182" s="389" t="s">
        <v>312</v>
      </c>
      <c r="E1182" s="390">
        <v>20</v>
      </c>
      <c r="F1182" s="391">
        <v>801941</v>
      </c>
      <c r="G1182" s="391">
        <f t="shared" si="79"/>
        <v>16038820</v>
      </c>
      <c r="H1182" s="392"/>
      <c r="I1182" s="390">
        <v>20</v>
      </c>
      <c r="J1182" s="293"/>
      <c r="K1182" s="293">
        <f t="shared" si="80"/>
        <v>0</v>
      </c>
      <c r="L1182" s="292"/>
      <c r="M1182" s="293"/>
      <c r="N1182" s="293"/>
    </row>
    <row r="1183" spans="1:14" ht="15" outlineLevel="3">
      <c r="A1183" s="443"/>
      <c r="B1183" s="443"/>
      <c r="C1183" s="444" t="s">
        <v>2567</v>
      </c>
      <c r="D1183" s="443"/>
      <c r="E1183" s="443"/>
      <c r="F1183" s="445"/>
      <c r="G1183" s="445">
        <f>SUM(G1172:G1182)</f>
        <v>85848924</v>
      </c>
      <c r="H1183" s="382"/>
      <c r="I1183" s="443"/>
      <c r="J1183" s="317"/>
      <c r="K1183" s="317">
        <f>SUM(K1172:K1182)</f>
        <v>0</v>
      </c>
      <c r="L1183" s="290"/>
      <c r="M1183" s="317"/>
      <c r="N1183" s="317"/>
    </row>
    <row r="1184" spans="1:14" ht="15" outlineLevel="3">
      <c r="A1184" s="358"/>
      <c r="B1184" s="376"/>
      <c r="C1184" s="377"/>
      <c r="D1184" s="376"/>
      <c r="E1184" s="376"/>
      <c r="F1184" s="378"/>
      <c r="G1184" s="378"/>
      <c r="H1184" s="370"/>
      <c r="I1184" s="376"/>
      <c r="J1184" s="289"/>
      <c r="K1184" s="289"/>
      <c r="L1184" s="287"/>
      <c r="M1184" s="289"/>
      <c r="N1184" s="289"/>
    </row>
    <row r="1185" spans="1:14" ht="28.5" outlineLevel="3">
      <c r="A1185" s="443"/>
      <c r="B1185" s="443" t="s">
        <v>2568</v>
      </c>
      <c r="C1185" s="444" t="s">
        <v>2569</v>
      </c>
      <c r="D1185" s="443"/>
      <c r="E1185" s="443"/>
      <c r="F1185" s="445"/>
      <c r="G1185" s="445"/>
      <c r="H1185" s="382"/>
      <c r="I1185" s="443"/>
      <c r="J1185" s="317"/>
      <c r="K1185" s="317"/>
      <c r="L1185" s="290"/>
      <c r="M1185" s="317"/>
      <c r="N1185" s="317"/>
    </row>
    <row r="1186" spans="1:14" ht="28.5" outlineLevel="4">
      <c r="A1186" s="387" t="s">
        <v>2570</v>
      </c>
      <c r="B1186" s="387" t="s">
        <v>2571</v>
      </c>
      <c r="C1186" s="410" t="s">
        <v>2572</v>
      </c>
      <c r="D1186" s="389" t="s">
        <v>312</v>
      </c>
      <c r="E1186" s="390">
        <v>10</v>
      </c>
      <c r="F1186" s="391">
        <v>499503</v>
      </c>
      <c r="G1186" s="391">
        <f t="shared" ref="G1186:G1217" si="81">F1186*E1186</f>
        <v>4995030</v>
      </c>
      <c r="H1186" s="392"/>
      <c r="I1186" s="390">
        <v>10</v>
      </c>
      <c r="J1186" s="293"/>
      <c r="K1186" s="293">
        <f t="shared" ref="K1186:K1217" si="82">J1186*I1186</f>
        <v>0</v>
      </c>
      <c r="L1186" s="292"/>
      <c r="M1186" s="293"/>
      <c r="N1186" s="293"/>
    </row>
    <row r="1187" spans="1:14" ht="28.5" outlineLevel="4">
      <c r="A1187" s="387" t="s">
        <v>2573</v>
      </c>
      <c r="B1187" s="387" t="s">
        <v>2574</v>
      </c>
      <c r="C1187" s="410" t="s">
        <v>2575</v>
      </c>
      <c r="D1187" s="389" t="s">
        <v>312</v>
      </c>
      <c r="E1187" s="390">
        <v>6</v>
      </c>
      <c r="F1187" s="391">
        <v>335283</v>
      </c>
      <c r="G1187" s="391">
        <f t="shared" si="81"/>
        <v>2011698</v>
      </c>
      <c r="H1187" s="392"/>
      <c r="I1187" s="390">
        <v>6</v>
      </c>
      <c r="J1187" s="293"/>
      <c r="K1187" s="293">
        <f t="shared" si="82"/>
        <v>0</v>
      </c>
      <c r="L1187" s="292"/>
      <c r="M1187" s="293"/>
      <c r="N1187" s="293"/>
    </row>
    <row r="1188" spans="1:14" ht="28.5" outlineLevel="4">
      <c r="A1188" s="387" t="s">
        <v>2576</v>
      </c>
      <c r="B1188" s="387" t="s">
        <v>2577</v>
      </c>
      <c r="C1188" s="410" t="s">
        <v>2578</v>
      </c>
      <c r="D1188" s="389" t="s">
        <v>312</v>
      </c>
      <c r="E1188" s="390">
        <v>10</v>
      </c>
      <c r="F1188" s="391">
        <v>335283</v>
      </c>
      <c r="G1188" s="391">
        <f t="shared" si="81"/>
        <v>3352830</v>
      </c>
      <c r="H1188" s="392"/>
      <c r="I1188" s="390">
        <v>10</v>
      </c>
      <c r="J1188" s="293"/>
      <c r="K1188" s="293">
        <f t="shared" si="82"/>
        <v>0</v>
      </c>
      <c r="L1188" s="292"/>
      <c r="M1188" s="293"/>
      <c r="N1188" s="293"/>
    </row>
    <row r="1189" spans="1:14" ht="28.5" outlineLevel="4">
      <c r="A1189" s="387" t="s">
        <v>2579</v>
      </c>
      <c r="B1189" s="387" t="s">
        <v>2580</v>
      </c>
      <c r="C1189" s="410" t="s">
        <v>2581</v>
      </c>
      <c r="D1189" s="389" t="s">
        <v>312</v>
      </c>
      <c r="E1189" s="390">
        <v>16</v>
      </c>
      <c r="F1189" s="391">
        <v>321598</v>
      </c>
      <c r="G1189" s="391">
        <f t="shared" si="81"/>
        <v>5145568</v>
      </c>
      <c r="H1189" s="392"/>
      <c r="I1189" s="390">
        <v>16</v>
      </c>
      <c r="J1189" s="293"/>
      <c r="K1189" s="293">
        <f t="shared" si="82"/>
        <v>0</v>
      </c>
      <c r="L1189" s="292"/>
      <c r="M1189" s="293"/>
      <c r="N1189" s="293"/>
    </row>
    <row r="1190" spans="1:14" ht="28.5" outlineLevel="4">
      <c r="A1190" s="387" t="s">
        <v>2582</v>
      </c>
      <c r="B1190" s="387" t="s">
        <v>2583</v>
      </c>
      <c r="C1190" s="410" t="s">
        <v>2584</v>
      </c>
      <c r="D1190" s="389" t="s">
        <v>312</v>
      </c>
      <c r="E1190" s="390">
        <v>28</v>
      </c>
      <c r="F1190" s="391">
        <v>321598</v>
      </c>
      <c r="G1190" s="391">
        <f t="shared" si="81"/>
        <v>9004744</v>
      </c>
      <c r="H1190" s="392"/>
      <c r="I1190" s="390">
        <v>28</v>
      </c>
      <c r="J1190" s="293"/>
      <c r="K1190" s="293">
        <f t="shared" si="82"/>
        <v>0</v>
      </c>
      <c r="L1190" s="292"/>
      <c r="M1190" s="293"/>
      <c r="N1190" s="293"/>
    </row>
    <row r="1191" spans="1:14" ht="28.5" outlineLevel="4">
      <c r="A1191" s="387" t="s">
        <v>2585</v>
      </c>
      <c r="B1191" s="387" t="s">
        <v>2586</v>
      </c>
      <c r="C1191" s="410" t="s">
        <v>2587</v>
      </c>
      <c r="D1191" s="389" t="s">
        <v>312</v>
      </c>
      <c r="E1191" s="390">
        <v>6</v>
      </c>
      <c r="F1191" s="391">
        <v>321598</v>
      </c>
      <c r="G1191" s="391">
        <f t="shared" si="81"/>
        <v>1929588</v>
      </c>
      <c r="H1191" s="392"/>
      <c r="I1191" s="390">
        <v>6</v>
      </c>
      <c r="J1191" s="293"/>
      <c r="K1191" s="293">
        <f t="shared" si="82"/>
        <v>0</v>
      </c>
      <c r="L1191" s="292"/>
      <c r="M1191" s="293"/>
      <c r="N1191" s="293"/>
    </row>
    <row r="1192" spans="1:14" ht="28.5" outlineLevel="4">
      <c r="A1192" s="387" t="s">
        <v>2588</v>
      </c>
      <c r="B1192" s="387" t="s">
        <v>2589</v>
      </c>
      <c r="C1192" s="410" t="s">
        <v>2590</v>
      </c>
      <c r="D1192" s="389" t="s">
        <v>312</v>
      </c>
      <c r="E1192" s="390">
        <v>8</v>
      </c>
      <c r="F1192" s="391">
        <v>253173</v>
      </c>
      <c r="G1192" s="391">
        <f t="shared" si="81"/>
        <v>2025384</v>
      </c>
      <c r="H1192" s="392"/>
      <c r="I1192" s="390">
        <v>8</v>
      </c>
      <c r="J1192" s="293"/>
      <c r="K1192" s="293">
        <f t="shared" si="82"/>
        <v>0</v>
      </c>
      <c r="L1192" s="292"/>
      <c r="M1192" s="293"/>
      <c r="N1192" s="293"/>
    </row>
    <row r="1193" spans="1:14" ht="28.5" outlineLevel="4">
      <c r="A1193" s="387" t="s">
        <v>2591</v>
      </c>
      <c r="B1193" s="387" t="s">
        <v>2592</v>
      </c>
      <c r="C1193" s="410" t="s">
        <v>2593</v>
      </c>
      <c r="D1193" s="389" t="s">
        <v>312</v>
      </c>
      <c r="E1193" s="390">
        <v>2</v>
      </c>
      <c r="F1193" s="391">
        <v>718463</v>
      </c>
      <c r="G1193" s="391">
        <f t="shared" si="81"/>
        <v>1436926</v>
      </c>
      <c r="H1193" s="392"/>
      <c r="I1193" s="390">
        <v>2</v>
      </c>
      <c r="J1193" s="293"/>
      <c r="K1193" s="293">
        <f t="shared" si="82"/>
        <v>0</v>
      </c>
      <c r="L1193" s="292"/>
      <c r="M1193" s="293"/>
      <c r="N1193" s="293"/>
    </row>
    <row r="1194" spans="1:14" ht="28.5" outlineLevel="4">
      <c r="A1194" s="387" t="s">
        <v>2594</v>
      </c>
      <c r="B1194" s="387" t="s">
        <v>2595</v>
      </c>
      <c r="C1194" s="410" t="s">
        <v>2596</v>
      </c>
      <c r="D1194" s="389" t="s">
        <v>312</v>
      </c>
      <c r="E1194" s="390">
        <v>2</v>
      </c>
      <c r="F1194" s="391">
        <v>663723</v>
      </c>
      <c r="G1194" s="391">
        <f t="shared" si="81"/>
        <v>1327446</v>
      </c>
      <c r="H1194" s="392"/>
      <c r="I1194" s="390">
        <v>2</v>
      </c>
      <c r="J1194" s="293"/>
      <c r="K1194" s="293">
        <f t="shared" si="82"/>
        <v>0</v>
      </c>
      <c r="L1194" s="292"/>
      <c r="M1194" s="293"/>
      <c r="N1194" s="293"/>
    </row>
    <row r="1195" spans="1:14" ht="28.5" outlineLevel="4">
      <c r="A1195" s="387" t="s">
        <v>2597</v>
      </c>
      <c r="B1195" s="387" t="s">
        <v>2598</v>
      </c>
      <c r="C1195" s="410" t="s">
        <v>2599</v>
      </c>
      <c r="D1195" s="389" t="s">
        <v>312</v>
      </c>
      <c r="E1195" s="390">
        <v>2</v>
      </c>
      <c r="F1195" s="391">
        <v>499503</v>
      </c>
      <c r="G1195" s="391">
        <f t="shared" si="81"/>
        <v>999006</v>
      </c>
      <c r="H1195" s="392"/>
      <c r="I1195" s="390">
        <v>2</v>
      </c>
      <c r="J1195" s="293"/>
      <c r="K1195" s="293">
        <f t="shared" si="82"/>
        <v>0</v>
      </c>
      <c r="L1195" s="292"/>
      <c r="M1195" s="293"/>
      <c r="N1195" s="293"/>
    </row>
    <row r="1196" spans="1:14" ht="28.5" outlineLevel="4">
      <c r="A1196" s="387" t="s">
        <v>2600</v>
      </c>
      <c r="B1196" s="387" t="s">
        <v>2601</v>
      </c>
      <c r="C1196" s="410" t="s">
        <v>2602</v>
      </c>
      <c r="D1196" s="389" t="s">
        <v>312</v>
      </c>
      <c r="E1196" s="390">
        <v>2</v>
      </c>
      <c r="F1196" s="391">
        <v>499503</v>
      </c>
      <c r="G1196" s="391">
        <f t="shared" si="81"/>
        <v>999006</v>
      </c>
      <c r="H1196" s="392"/>
      <c r="I1196" s="390">
        <v>2</v>
      </c>
      <c r="J1196" s="293"/>
      <c r="K1196" s="293">
        <f t="shared" si="82"/>
        <v>0</v>
      </c>
      <c r="L1196" s="292"/>
      <c r="M1196" s="293"/>
      <c r="N1196" s="293"/>
    </row>
    <row r="1197" spans="1:14" ht="28.5" outlineLevel="4">
      <c r="A1197" s="387" t="s">
        <v>2603</v>
      </c>
      <c r="B1197" s="387" t="s">
        <v>2604</v>
      </c>
      <c r="C1197" s="410" t="s">
        <v>2605</v>
      </c>
      <c r="D1197" s="389" t="s">
        <v>312</v>
      </c>
      <c r="E1197" s="390">
        <v>4</v>
      </c>
      <c r="F1197" s="391">
        <v>663723</v>
      </c>
      <c r="G1197" s="391">
        <f t="shared" si="81"/>
        <v>2654892</v>
      </c>
      <c r="H1197" s="392"/>
      <c r="I1197" s="390">
        <v>4</v>
      </c>
      <c r="J1197" s="293"/>
      <c r="K1197" s="293">
        <f t="shared" si="82"/>
        <v>0</v>
      </c>
      <c r="L1197" s="292"/>
      <c r="M1197" s="293"/>
      <c r="N1197" s="293"/>
    </row>
    <row r="1198" spans="1:14" ht="28.5" outlineLevel="4">
      <c r="A1198" s="387" t="s">
        <v>2606</v>
      </c>
      <c r="B1198" s="387" t="s">
        <v>2607</v>
      </c>
      <c r="C1198" s="410" t="s">
        <v>2608</v>
      </c>
      <c r="D1198" s="389" t="s">
        <v>312</v>
      </c>
      <c r="E1198" s="390">
        <v>4</v>
      </c>
      <c r="F1198" s="391">
        <v>499503</v>
      </c>
      <c r="G1198" s="391">
        <f t="shared" si="81"/>
        <v>1998012</v>
      </c>
      <c r="H1198" s="392"/>
      <c r="I1198" s="390">
        <v>4</v>
      </c>
      <c r="J1198" s="293"/>
      <c r="K1198" s="293">
        <f t="shared" si="82"/>
        <v>0</v>
      </c>
      <c r="L1198" s="292"/>
      <c r="M1198" s="293"/>
      <c r="N1198" s="293"/>
    </row>
    <row r="1199" spans="1:14" ht="28.5" outlineLevel="4">
      <c r="A1199" s="387" t="s">
        <v>2609</v>
      </c>
      <c r="B1199" s="387" t="s">
        <v>2610</v>
      </c>
      <c r="C1199" s="410" t="s">
        <v>2611</v>
      </c>
      <c r="D1199" s="389" t="s">
        <v>312</v>
      </c>
      <c r="E1199" s="390">
        <v>2</v>
      </c>
      <c r="F1199" s="391">
        <v>581613</v>
      </c>
      <c r="G1199" s="391">
        <f t="shared" si="81"/>
        <v>1163226</v>
      </c>
      <c r="H1199" s="392"/>
      <c r="I1199" s="390">
        <v>2</v>
      </c>
      <c r="J1199" s="293"/>
      <c r="K1199" s="293">
        <f t="shared" si="82"/>
        <v>0</v>
      </c>
      <c r="L1199" s="292"/>
      <c r="M1199" s="293"/>
      <c r="N1199" s="293"/>
    </row>
    <row r="1200" spans="1:14" ht="28.5" outlineLevel="4">
      <c r="A1200" s="387" t="s">
        <v>2612</v>
      </c>
      <c r="B1200" s="387" t="s">
        <v>2613</v>
      </c>
      <c r="C1200" s="410" t="s">
        <v>2614</v>
      </c>
      <c r="D1200" s="389" t="s">
        <v>312</v>
      </c>
      <c r="E1200" s="390">
        <v>3</v>
      </c>
      <c r="F1200" s="391">
        <v>513188</v>
      </c>
      <c r="G1200" s="391">
        <f t="shared" si="81"/>
        <v>1539564</v>
      </c>
      <c r="H1200" s="392"/>
      <c r="I1200" s="390">
        <v>3</v>
      </c>
      <c r="J1200" s="293"/>
      <c r="K1200" s="293">
        <f t="shared" si="82"/>
        <v>0</v>
      </c>
      <c r="L1200" s="292"/>
      <c r="M1200" s="293"/>
      <c r="N1200" s="293"/>
    </row>
    <row r="1201" spans="1:14" ht="28.5" outlineLevel="4">
      <c r="A1201" s="387" t="s">
        <v>2615</v>
      </c>
      <c r="B1201" s="387" t="s">
        <v>2616</v>
      </c>
      <c r="C1201" s="410" t="s">
        <v>2617</v>
      </c>
      <c r="D1201" s="389" t="s">
        <v>312</v>
      </c>
      <c r="E1201" s="390">
        <v>2</v>
      </c>
      <c r="F1201" s="391">
        <v>513188</v>
      </c>
      <c r="G1201" s="391">
        <f t="shared" si="81"/>
        <v>1026376</v>
      </c>
      <c r="H1201" s="392"/>
      <c r="I1201" s="390">
        <v>2</v>
      </c>
      <c r="J1201" s="293"/>
      <c r="K1201" s="293">
        <f t="shared" si="82"/>
        <v>0</v>
      </c>
      <c r="L1201" s="292"/>
      <c r="M1201" s="293"/>
      <c r="N1201" s="293"/>
    </row>
    <row r="1202" spans="1:14" ht="28.5" outlineLevel="4">
      <c r="A1202" s="387" t="s">
        <v>2618</v>
      </c>
      <c r="B1202" s="387" t="s">
        <v>2619</v>
      </c>
      <c r="C1202" s="410" t="s">
        <v>2620</v>
      </c>
      <c r="D1202" s="389" t="s">
        <v>312</v>
      </c>
      <c r="E1202" s="390">
        <v>2</v>
      </c>
      <c r="F1202" s="391">
        <v>773203</v>
      </c>
      <c r="G1202" s="391">
        <f t="shared" si="81"/>
        <v>1546406</v>
      </c>
      <c r="H1202" s="392"/>
      <c r="I1202" s="390">
        <v>2</v>
      </c>
      <c r="J1202" s="293"/>
      <c r="K1202" s="293">
        <f t="shared" si="82"/>
        <v>0</v>
      </c>
      <c r="L1202" s="292"/>
      <c r="M1202" s="293"/>
      <c r="N1202" s="293"/>
    </row>
    <row r="1203" spans="1:14" ht="28.5" outlineLevel="4">
      <c r="A1203" s="387" t="s">
        <v>2621</v>
      </c>
      <c r="B1203" s="387" t="s">
        <v>2622</v>
      </c>
      <c r="C1203" s="410" t="s">
        <v>2623</v>
      </c>
      <c r="D1203" s="389" t="s">
        <v>312</v>
      </c>
      <c r="E1203" s="390">
        <v>2</v>
      </c>
      <c r="F1203" s="391">
        <v>663723</v>
      </c>
      <c r="G1203" s="391">
        <f t="shared" si="81"/>
        <v>1327446</v>
      </c>
      <c r="H1203" s="392"/>
      <c r="I1203" s="390">
        <v>2</v>
      </c>
      <c r="J1203" s="293"/>
      <c r="K1203" s="293">
        <f t="shared" si="82"/>
        <v>0</v>
      </c>
      <c r="L1203" s="292"/>
      <c r="M1203" s="293"/>
      <c r="N1203" s="293"/>
    </row>
    <row r="1204" spans="1:14" ht="28.5" outlineLevel="4">
      <c r="A1204" s="387" t="s">
        <v>2624</v>
      </c>
      <c r="B1204" s="387" t="s">
        <v>2625</v>
      </c>
      <c r="C1204" s="410" t="s">
        <v>2626</v>
      </c>
      <c r="D1204" s="389" t="s">
        <v>312</v>
      </c>
      <c r="E1204" s="390">
        <v>8</v>
      </c>
      <c r="F1204" s="391">
        <v>663723</v>
      </c>
      <c r="G1204" s="391">
        <f t="shared" si="81"/>
        <v>5309784</v>
      </c>
      <c r="H1204" s="392"/>
      <c r="I1204" s="390">
        <v>8</v>
      </c>
      <c r="J1204" s="293"/>
      <c r="K1204" s="293">
        <f t="shared" si="82"/>
        <v>0</v>
      </c>
      <c r="L1204" s="292"/>
      <c r="M1204" s="293"/>
      <c r="N1204" s="293"/>
    </row>
    <row r="1205" spans="1:14" ht="28.5" outlineLevel="4">
      <c r="A1205" s="387" t="s">
        <v>2627</v>
      </c>
      <c r="B1205" s="387" t="s">
        <v>2628</v>
      </c>
      <c r="C1205" s="410" t="s">
        <v>2629</v>
      </c>
      <c r="D1205" s="389" t="s">
        <v>312</v>
      </c>
      <c r="E1205" s="390">
        <v>2</v>
      </c>
      <c r="F1205" s="391">
        <v>663723</v>
      </c>
      <c r="G1205" s="391">
        <f t="shared" si="81"/>
        <v>1327446</v>
      </c>
      <c r="H1205" s="392"/>
      <c r="I1205" s="390">
        <v>2</v>
      </c>
      <c r="J1205" s="293"/>
      <c r="K1205" s="293">
        <f t="shared" si="82"/>
        <v>0</v>
      </c>
      <c r="L1205" s="292"/>
      <c r="M1205" s="293"/>
      <c r="N1205" s="293"/>
    </row>
    <row r="1206" spans="1:14" ht="28.5" outlineLevel="4">
      <c r="A1206" s="387" t="s">
        <v>2630</v>
      </c>
      <c r="B1206" s="387" t="s">
        <v>2631</v>
      </c>
      <c r="C1206" s="410" t="s">
        <v>2632</v>
      </c>
      <c r="D1206" s="389" t="s">
        <v>312</v>
      </c>
      <c r="E1206" s="390">
        <v>4</v>
      </c>
      <c r="F1206" s="391">
        <v>581613</v>
      </c>
      <c r="G1206" s="391">
        <f t="shared" si="81"/>
        <v>2326452</v>
      </c>
      <c r="H1206" s="392"/>
      <c r="I1206" s="390">
        <v>4</v>
      </c>
      <c r="J1206" s="293"/>
      <c r="K1206" s="293">
        <f t="shared" si="82"/>
        <v>0</v>
      </c>
      <c r="L1206" s="292"/>
      <c r="M1206" s="293"/>
      <c r="N1206" s="293"/>
    </row>
    <row r="1207" spans="1:14" ht="28.5" outlineLevel="4">
      <c r="A1207" s="387" t="s">
        <v>2633</v>
      </c>
      <c r="B1207" s="387" t="s">
        <v>2634</v>
      </c>
      <c r="C1207" s="410" t="s">
        <v>2635</v>
      </c>
      <c r="D1207" s="389" t="s">
        <v>312</v>
      </c>
      <c r="E1207" s="390">
        <v>12</v>
      </c>
      <c r="F1207" s="391">
        <v>581613</v>
      </c>
      <c r="G1207" s="391">
        <f t="shared" si="81"/>
        <v>6979356</v>
      </c>
      <c r="H1207" s="392"/>
      <c r="I1207" s="390">
        <v>12</v>
      </c>
      <c r="J1207" s="293"/>
      <c r="K1207" s="293">
        <f t="shared" si="82"/>
        <v>0</v>
      </c>
      <c r="L1207" s="292"/>
      <c r="M1207" s="293"/>
      <c r="N1207" s="293"/>
    </row>
    <row r="1208" spans="1:14" ht="28.5" outlineLevel="4">
      <c r="A1208" s="387" t="s">
        <v>2636</v>
      </c>
      <c r="B1208" s="387" t="s">
        <v>2637</v>
      </c>
      <c r="C1208" s="410" t="s">
        <v>2638</v>
      </c>
      <c r="D1208" s="389" t="s">
        <v>312</v>
      </c>
      <c r="E1208" s="390">
        <v>6</v>
      </c>
      <c r="F1208" s="391">
        <v>581613</v>
      </c>
      <c r="G1208" s="391">
        <f t="shared" si="81"/>
        <v>3489678</v>
      </c>
      <c r="H1208" s="392"/>
      <c r="I1208" s="390">
        <v>6</v>
      </c>
      <c r="J1208" s="293"/>
      <c r="K1208" s="293">
        <f t="shared" si="82"/>
        <v>0</v>
      </c>
      <c r="L1208" s="292"/>
      <c r="M1208" s="293"/>
      <c r="N1208" s="293"/>
    </row>
    <row r="1209" spans="1:14" ht="28.5" outlineLevel="4">
      <c r="A1209" s="387" t="s">
        <v>2639</v>
      </c>
      <c r="B1209" s="387" t="s">
        <v>2640</v>
      </c>
      <c r="C1209" s="410" t="s">
        <v>2641</v>
      </c>
      <c r="D1209" s="389" t="s">
        <v>312</v>
      </c>
      <c r="E1209" s="390">
        <v>2</v>
      </c>
      <c r="F1209" s="391">
        <v>581613</v>
      </c>
      <c r="G1209" s="391">
        <f t="shared" si="81"/>
        <v>1163226</v>
      </c>
      <c r="H1209" s="392"/>
      <c r="I1209" s="390">
        <v>2</v>
      </c>
      <c r="J1209" s="293"/>
      <c r="K1209" s="293">
        <f t="shared" si="82"/>
        <v>0</v>
      </c>
      <c r="L1209" s="292"/>
      <c r="M1209" s="293"/>
      <c r="N1209" s="293"/>
    </row>
    <row r="1210" spans="1:14" ht="28.5" outlineLevel="4">
      <c r="A1210" s="387" t="s">
        <v>2642</v>
      </c>
      <c r="B1210" s="387" t="s">
        <v>2643</v>
      </c>
      <c r="C1210" s="410" t="s">
        <v>2644</v>
      </c>
      <c r="D1210" s="389" t="s">
        <v>312</v>
      </c>
      <c r="E1210" s="390">
        <v>2</v>
      </c>
      <c r="F1210" s="391">
        <v>581613</v>
      </c>
      <c r="G1210" s="391">
        <f t="shared" si="81"/>
        <v>1163226</v>
      </c>
      <c r="H1210" s="392"/>
      <c r="I1210" s="390">
        <v>2</v>
      </c>
      <c r="J1210" s="293"/>
      <c r="K1210" s="293">
        <f t="shared" si="82"/>
        <v>0</v>
      </c>
      <c r="L1210" s="292"/>
      <c r="M1210" s="293"/>
      <c r="N1210" s="293"/>
    </row>
    <row r="1211" spans="1:14" ht="28.5" outlineLevel="4">
      <c r="A1211" s="387" t="s">
        <v>2645</v>
      </c>
      <c r="B1211" s="387" t="s">
        <v>2646</v>
      </c>
      <c r="C1211" s="410" t="s">
        <v>2647</v>
      </c>
      <c r="D1211" s="389" t="s">
        <v>312</v>
      </c>
      <c r="E1211" s="390">
        <v>8</v>
      </c>
      <c r="F1211" s="391">
        <v>506345</v>
      </c>
      <c r="G1211" s="391">
        <f t="shared" si="81"/>
        <v>4050760</v>
      </c>
      <c r="H1211" s="392"/>
      <c r="I1211" s="390">
        <v>8</v>
      </c>
      <c r="J1211" s="293"/>
      <c r="K1211" s="293">
        <f t="shared" si="82"/>
        <v>0</v>
      </c>
      <c r="L1211" s="292"/>
      <c r="M1211" s="293"/>
      <c r="N1211" s="293"/>
    </row>
    <row r="1212" spans="1:14" ht="28.5" outlineLevel="4">
      <c r="A1212" s="387" t="s">
        <v>2648</v>
      </c>
      <c r="B1212" s="387" t="s">
        <v>2649</v>
      </c>
      <c r="C1212" s="410" t="s">
        <v>2650</v>
      </c>
      <c r="D1212" s="389" t="s">
        <v>312</v>
      </c>
      <c r="E1212" s="390">
        <v>28</v>
      </c>
      <c r="F1212" s="391">
        <v>506345</v>
      </c>
      <c r="G1212" s="391">
        <f t="shared" si="81"/>
        <v>14177660</v>
      </c>
      <c r="H1212" s="392"/>
      <c r="I1212" s="390">
        <v>28</v>
      </c>
      <c r="J1212" s="293"/>
      <c r="K1212" s="293">
        <f t="shared" si="82"/>
        <v>0</v>
      </c>
      <c r="L1212" s="292"/>
      <c r="M1212" s="293"/>
      <c r="N1212" s="293"/>
    </row>
    <row r="1213" spans="1:14" ht="28.5" outlineLevel="4">
      <c r="A1213" s="387" t="s">
        <v>2651</v>
      </c>
      <c r="B1213" s="387" t="s">
        <v>2652</v>
      </c>
      <c r="C1213" s="410" t="s">
        <v>2653</v>
      </c>
      <c r="D1213" s="389" t="s">
        <v>312</v>
      </c>
      <c r="E1213" s="390">
        <v>4</v>
      </c>
      <c r="F1213" s="391">
        <v>506345</v>
      </c>
      <c r="G1213" s="391">
        <f t="shared" si="81"/>
        <v>2025380</v>
      </c>
      <c r="H1213" s="392"/>
      <c r="I1213" s="390">
        <v>4</v>
      </c>
      <c r="J1213" s="293"/>
      <c r="K1213" s="293">
        <f t="shared" si="82"/>
        <v>0</v>
      </c>
      <c r="L1213" s="292"/>
      <c r="M1213" s="293"/>
      <c r="N1213" s="293"/>
    </row>
    <row r="1214" spans="1:14" ht="28.5" outlineLevel="4">
      <c r="A1214" s="387" t="s">
        <v>2654</v>
      </c>
      <c r="B1214" s="387" t="s">
        <v>2655</v>
      </c>
      <c r="C1214" s="410" t="s">
        <v>2656</v>
      </c>
      <c r="D1214" s="389" t="s">
        <v>312</v>
      </c>
      <c r="E1214" s="390">
        <v>2</v>
      </c>
      <c r="F1214" s="391">
        <v>506345</v>
      </c>
      <c r="G1214" s="391">
        <f t="shared" si="81"/>
        <v>1012690</v>
      </c>
      <c r="H1214" s="392"/>
      <c r="I1214" s="390">
        <v>2</v>
      </c>
      <c r="J1214" s="293"/>
      <c r="K1214" s="293">
        <f t="shared" si="82"/>
        <v>0</v>
      </c>
      <c r="L1214" s="292"/>
      <c r="M1214" s="293"/>
      <c r="N1214" s="293"/>
    </row>
    <row r="1215" spans="1:14" ht="28.5" outlineLevel="4">
      <c r="A1215" s="387" t="s">
        <v>2657</v>
      </c>
      <c r="B1215" s="387" t="s">
        <v>2658</v>
      </c>
      <c r="C1215" s="410" t="s">
        <v>2659</v>
      </c>
      <c r="D1215" s="389" t="s">
        <v>312</v>
      </c>
      <c r="E1215" s="390">
        <v>6</v>
      </c>
      <c r="F1215" s="391">
        <v>506345</v>
      </c>
      <c r="G1215" s="391">
        <f t="shared" si="81"/>
        <v>3038070</v>
      </c>
      <c r="H1215" s="392"/>
      <c r="I1215" s="390">
        <v>6</v>
      </c>
      <c r="J1215" s="293"/>
      <c r="K1215" s="293">
        <f t="shared" si="82"/>
        <v>0</v>
      </c>
      <c r="L1215" s="292"/>
      <c r="M1215" s="293"/>
      <c r="N1215" s="293"/>
    </row>
    <row r="1216" spans="1:14" ht="28.5" outlineLevel="4">
      <c r="A1216" s="387" t="s">
        <v>2660</v>
      </c>
      <c r="B1216" s="387" t="s">
        <v>2661</v>
      </c>
      <c r="C1216" s="410" t="s">
        <v>2662</v>
      </c>
      <c r="D1216" s="389" t="s">
        <v>312</v>
      </c>
      <c r="E1216" s="390">
        <v>10</v>
      </c>
      <c r="F1216" s="391">
        <v>499503</v>
      </c>
      <c r="G1216" s="391">
        <f t="shared" si="81"/>
        <v>4995030</v>
      </c>
      <c r="H1216" s="392"/>
      <c r="I1216" s="390">
        <v>10</v>
      </c>
      <c r="J1216" s="293"/>
      <c r="K1216" s="293">
        <f t="shared" si="82"/>
        <v>0</v>
      </c>
      <c r="L1216" s="292"/>
      <c r="M1216" s="293"/>
      <c r="N1216" s="293"/>
    </row>
    <row r="1217" spans="1:14" ht="28.5" outlineLevel="4">
      <c r="A1217" s="387" t="s">
        <v>2663</v>
      </c>
      <c r="B1217" s="387" t="s">
        <v>2664</v>
      </c>
      <c r="C1217" s="410" t="s">
        <v>2665</v>
      </c>
      <c r="D1217" s="389" t="s">
        <v>312</v>
      </c>
      <c r="E1217" s="390">
        <v>2</v>
      </c>
      <c r="F1217" s="391">
        <v>335283</v>
      </c>
      <c r="G1217" s="391">
        <f t="shared" si="81"/>
        <v>670566</v>
      </c>
      <c r="H1217" s="392"/>
      <c r="I1217" s="390">
        <v>2</v>
      </c>
      <c r="J1217" s="293"/>
      <c r="K1217" s="293">
        <f t="shared" si="82"/>
        <v>0</v>
      </c>
      <c r="L1217" s="292"/>
      <c r="M1217" s="293"/>
      <c r="N1217" s="293"/>
    </row>
    <row r="1218" spans="1:14" ht="28.5" outlineLevel="4">
      <c r="A1218" s="387" t="s">
        <v>2666</v>
      </c>
      <c r="B1218" s="387" t="s">
        <v>2667</v>
      </c>
      <c r="C1218" s="410" t="s">
        <v>2668</v>
      </c>
      <c r="D1218" s="389" t="s">
        <v>312</v>
      </c>
      <c r="E1218" s="390">
        <v>4</v>
      </c>
      <c r="F1218" s="391">
        <v>253173</v>
      </c>
      <c r="G1218" s="391">
        <f t="shared" ref="G1218:G1249" si="83">F1218*E1218</f>
        <v>1012692</v>
      </c>
      <c r="H1218" s="392"/>
      <c r="I1218" s="390">
        <v>4</v>
      </c>
      <c r="J1218" s="293"/>
      <c r="K1218" s="293">
        <f t="shared" ref="K1218:K1249" si="84">J1218*I1218</f>
        <v>0</v>
      </c>
      <c r="L1218" s="292"/>
      <c r="M1218" s="293"/>
      <c r="N1218" s="293"/>
    </row>
    <row r="1219" spans="1:14" ht="28.5" outlineLevel="4">
      <c r="A1219" s="387" t="s">
        <v>2669</v>
      </c>
      <c r="B1219" s="387" t="s">
        <v>2670</v>
      </c>
      <c r="C1219" s="410" t="s">
        <v>2671</v>
      </c>
      <c r="D1219" s="389" t="s">
        <v>312</v>
      </c>
      <c r="E1219" s="390">
        <v>2</v>
      </c>
      <c r="F1219" s="391">
        <v>253173</v>
      </c>
      <c r="G1219" s="391">
        <f t="shared" si="83"/>
        <v>506346</v>
      </c>
      <c r="H1219" s="392"/>
      <c r="I1219" s="390">
        <v>2</v>
      </c>
      <c r="J1219" s="293"/>
      <c r="K1219" s="293">
        <f t="shared" si="84"/>
        <v>0</v>
      </c>
      <c r="L1219" s="292"/>
      <c r="M1219" s="293"/>
      <c r="N1219" s="293"/>
    </row>
    <row r="1220" spans="1:14" ht="28.5" outlineLevel="4">
      <c r="A1220" s="387" t="s">
        <v>2672</v>
      </c>
      <c r="B1220" s="387" t="s">
        <v>2673</v>
      </c>
      <c r="C1220" s="410" t="s">
        <v>2674</v>
      </c>
      <c r="D1220" s="389" t="s">
        <v>312</v>
      </c>
      <c r="E1220" s="390">
        <v>4</v>
      </c>
      <c r="F1220" s="391">
        <v>226803</v>
      </c>
      <c r="G1220" s="391">
        <f t="shared" si="83"/>
        <v>907212</v>
      </c>
      <c r="H1220" s="392"/>
      <c r="I1220" s="390">
        <v>4</v>
      </c>
      <c r="J1220" s="293"/>
      <c r="K1220" s="293">
        <f t="shared" si="84"/>
        <v>0</v>
      </c>
      <c r="L1220" s="292"/>
      <c r="M1220" s="293"/>
      <c r="N1220" s="293"/>
    </row>
    <row r="1221" spans="1:14" ht="28.5" outlineLevel="4">
      <c r="A1221" s="387" t="s">
        <v>2675</v>
      </c>
      <c r="B1221" s="387" t="s">
        <v>2676</v>
      </c>
      <c r="C1221" s="410" t="s">
        <v>2677</v>
      </c>
      <c r="D1221" s="389" t="s">
        <v>312</v>
      </c>
      <c r="E1221" s="390">
        <v>2</v>
      </c>
      <c r="F1221" s="391">
        <v>773203</v>
      </c>
      <c r="G1221" s="391">
        <f t="shared" si="83"/>
        <v>1546406</v>
      </c>
      <c r="H1221" s="392"/>
      <c r="I1221" s="390">
        <v>2</v>
      </c>
      <c r="J1221" s="293"/>
      <c r="K1221" s="293">
        <f t="shared" si="84"/>
        <v>0</v>
      </c>
      <c r="L1221" s="292"/>
      <c r="M1221" s="293"/>
      <c r="N1221" s="293"/>
    </row>
    <row r="1222" spans="1:14" ht="28.5" outlineLevel="4">
      <c r="A1222" s="387" t="s">
        <v>2678</v>
      </c>
      <c r="B1222" s="387" t="s">
        <v>2679</v>
      </c>
      <c r="C1222" s="410" t="s">
        <v>2680</v>
      </c>
      <c r="D1222" s="389" t="s">
        <v>312</v>
      </c>
      <c r="E1222" s="390">
        <v>2</v>
      </c>
      <c r="F1222" s="391">
        <v>581613</v>
      </c>
      <c r="G1222" s="391">
        <f t="shared" si="83"/>
        <v>1163226</v>
      </c>
      <c r="H1222" s="392"/>
      <c r="I1222" s="390">
        <v>2</v>
      </c>
      <c r="J1222" s="293"/>
      <c r="K1222" s="293">
        <f t="shared" si="84"/>
        <v>0</v>
      </c>
      <c r="L1222" s="292"/>
      <c r="M1222" s="293"/>
      <c r="N1222" s="293"/>
    </row>
    <row r="1223" spans="1:14" ht="28.5" outlineLevel="4">
      <c r="A1223" s="387" t="s">
        <v>2681</v>
      </c>
      <c r="B1223" s="387" t="s">
        <v>2682</v>
      </c>
      <c r="C1223" s="410" t="s">
        <v>2683</v>
      </c>
      <c r="D1223" s="389" t="s">
        <v>312</v>
      </c>
      <c r="E1223" s="390">
        <v>2</v>
      </c>
      <c r="F1223" s="391">
        <v>506345</v>
      </c>
      <c r="G1223" s="391">
        <f t="shared" si="83"/>
        <v>1012690</v>
      </c>
      <c r="H1223" s="392"/>
      <c r="I1223" s="390">
        <v>2</v>
      </c>
      <c r="J1223" s="293"/>
      <c r="K1223" s="293">
        <f t="shared" si="84"/>
        <v>0</v>
      </c>
      <c r="L1223" s="292"/>
      <c r="M1223" s="293"/>
      <c r="N1223" s="293"/>
    </row>
    <row r="1224" spans="1:14" ht="28.5" outlineLevel="4">
      <c r="A1224" s="387" t="s">
        <v>2684</v>
      </c>
      <c r="B1224" s="387" t="s">
        <v>2685</v>
      </c>
      <c r="C1224" s="410" t="s">
        <v>2686</v>
      </c>
      <c r="D1224" s="389" t="s">
        <v>312</v>
      </c>
      <c r="E1224" s="390">
        <v>2</v>
      </c>
      <c r="F1224" s="391">
        <v>499503</v>
      </c>
      <c r="G1224" s="391">
        <f t="shared" si="83"/>
        <v>999006</v>
      </c>
      <c r="H1224" s="392"/>
      <c r="I1224" s="390">
        <v>2</v>
      </c>
      <c r="J1224" s="293"/>
      <c r="K1224" s="293">
        <f t="shared" si="84"/>
        <v>0</v>
      </c>
      <c r="L1224" s="292"/>
      <c r="M1224" s="293"/>
      <c r="N1224" s="293"/>
    </row>
    <row r="1225" spans="1:14" ht="28.5" outlineLevel="4">
      <c r="A1225" s="387" t="s">
        <v>2687</v>
      </c>
      <c r="B1225" s="387" t="s">
        <v>2688</v>
      </c>
      <c r="C1225" s="410" t="s">
        <v>2689</v>
      </c>
      <c r="D1225" s="389" t="s">
        <v>312</v>
      </c>
      <c r="E1225" s="390">
        <v>4</v>
      </c>
      <c r="F1225" s="391">
        <v>499503</v>
      </c>
      <c r="G1225" s="391">
        <f t="shared" si="83"/>
        <v>1998012</v>
      </c>
      <c r="H1225" s="392"/>
      <c r="I1225" s="390">
        <v>4</v>
      </c>
      <c r="J1225" s="293"/>
      <c r="K1225" s="293">
        <f t="shared" si="84"/>
        <v>0</v>
      </c>
      <c r="L1225" s="292"/>
      <c r="M1225" s="293"/>
      <c r="N1225" s="293"/>
    </row>
    <row r="1226" spans="1:14" ht="28.5" outlineLevel="4">
      <c r="A1226" s="387" t="s">
        <v>2690</v>
      </c>
      <c r="B1226" s="387" t="s">
        <v>2691</v>
      </c>
      <c r="C1226" s="410" t="s">
        <v>2692</v>
      </c>
      <c r="D1226" s="389" t="s">
        <v>312</v>
      </c>
      <c r="E1226" s="390">
        <v>2</v>
      </c>
      <c r="F1226" s="391">
        <v>499503</v>
      </c>
      <c r="G1226" s="391">
        <f t="shared" si="83"/>
        <v>999006</v>
      </c>
      <c r="H1226" s="392"/>
      <c r="I1226" s="390">
        <v>2</v>
      </c>
      <c r="J1226" s="293"/>
      <c r="K1226" s="293">
        <f t="shared" si="84"/>
        <v>0</v>
      </c>
      <c r="L1226" s="292"/>
      <c r="M1226" s="293"/>
      <c r="N1226" s="293"/>
    </row>
    <row r="1227" spans="1:14" ht="28.5" outlineLevel="4">
      <c r="A1227" s="387" t="s">
        <v>2693</v>
      </c>
      <c r="B1227" s="387" t="s">
        <v>2694</v>
      </c>
      <c r="C1227" s="410" t="s">
        <v>2695</v>
      </c>
      <c r="D1227" s="389" t="s">
        <v>312</v>
      </c>
      <c r="E1227" s="390">
        <v>10</v>
      </c>
      <c r="F1227" s="391">
        <v>321598</v>
      </c>
      <c r="G1227" s="391">
        <f t="shared" si="83"/>
        <v>3215980</v>
      </c>
      <c r="H1227" s="392"/>
      <c r="I1227" s="390">
        <v>10</v>
      </c>
      <c r="J1227" s="293"/>
      <c r="K1227" s="293">
        <f t="shared" si="84"/>
        <v>0</v>
      </c>
      <c r="L1227" s="292"/>
      <c r="M1227" s="293"/>
      <c r="N1227" s="293"/>
    </row>
    <row r="1228" spans="1:14" ht="28.5" outlineLevel="4">
      <c r="A1228" s="387" t="s">
        <v>2696</v>
      </c>
      <c r="B1228" s="387" t="s">
        <v>2697</v>
      </c>
      <c r="C1228" s="410" t="s">
        <v>2698</v>
      </c>
      <c r="D1228" s="389" t="s">
        <v>312</v>
      </c>
      <c r="E1228" s="390">
        <v>8</v>
      </c>
      <c r="F1228" s="391">
        <v>773203</v>
      </c>
      <c r="G1228" s="391">
        <f t="shared" si="83"/>
        <v>6185624</v>
      </c>
      <c r="H1228" s="392"/>
      <c r="I1228" s="390">
        <v>8</v>
      </c>
      <c r="J1228" s="293"/>
      <c r="K1228" s="293">
        <f t="shared" si="84"/>
        <v>0</v>
      </c>
      <c r="L1228" s="292"/>
      <c r="M1228" s="293"/>
      <c r="N1228" s="293"/>
    </row>
    <row r="1229" spans="1:14" ht="28.5" outlineLevel="4">
      <c r="A1229" s="387" t="s">
        <v>2699</v>
      </c>
      <c r="B1229" s="387" t="s">
        <v>2700</v>
      </c>
      <c r="C1229" s="410" t="s">
        <v>2701</v>
      </c>
      <c r="D1229" s="389" t="s">
        <v>312</v>
      </c>
      <c r="E1229" s="390">
        <v>4</v>
      </c>
      <c r="F1229" s="391">
        <v>773203</v>
      </c>
      <c r="G1229" s="391">
        <f t="shared" si="83"/>
        <v>3092812</v>
      </c>
      <c r="H1229" s="392"/>
      <c r="I1229" s="390">
        <v>4</v>
      </c>
      <c r="J1229" s="293"/>
      <c r="K1229" s="293">
        <f t="shared" si="84"/>
        <v>0</v>
      </c>
      <c r="L1229" s="292"/>
      <c r="M1229" s="293"/>
      <c r="N1229" s="293"/>
    </row>
    <row r="1230" spans="1:14" ht="28.5" outlineLevel="4">
      <c r="A1230" s="387" t="s">
        <v>2702</v>
      </c>
      <c r="B1230" s="387" t="s">
        <v>2703</v>
      </c>
      <c r="C1230" s="410" t="s">
        <v>2704</v>
      </c>
      <c r="D1230" s="389" t="s">
        <v>312</v>
      </c>
      <c r="E1230" s="390">
        <v>4</v>
      </c>
      <c r="F1230" s="391">
        <v>663723</v>
      </c>
      <c r="G1230" s="391">
        <f t="shared" si="83"/>
        <v>2654892</v>
      </c>
      <c r="H1230" s="392"/>
      <c r="I1230" s="390">
        <v>4</v>
      </c>
      <c r="J1230" s="293"/>
      <c r="K1230" s="293">
        <f t="shared" si="84"/>
        <v>0</v>
      </c>
      <c r="L1230" s="292"/>
      <c r="M1230" s="293"/>
      <c r="N1230" s="293"/>
    </row>
    <row r="1231" spans="1:14" ht="28.5" outlineLevel="4">
      <c r="A1231" s="387" t="s">
        <v>2705</v>
      </c>
      <c r="B1231" s="387" t="s">
        <v>2706</v>
      </c>
      <c r="C1231" s="410" t="s">
        <v>2707</v>
      </c>
      <c r="D1231" s="389" t="s">
        <v>312</v>
      </c>
      <c r="E1231" s="390">
        <v>4</v>
      </c>
      <c r="F1231" s="391">
        <v>663723</v>
      </c>
      <c r="G1231" s="391">
        <f t="shared" si="83"/>
        <v>2654892</v>
      </c>
      <c r="H1231" s="392"/>
      <c r="I1231" s="390">
        <v>4</v>
      </c>
      <c r="J1231" s="293"/>
      <c r="K1231" s="293">
        <f t="shared" si="84"/>
        <v>0</v>
      </c>
      <c r="L1231" s="292"/>
      <c r="M1231" s="293"/>
      <c r="N1231" s="293"/>
    </row>
    <row r="1232" spans="1:14" ht="28.5" outlineLevel="4">
      <c r="A1232" s="387" t="s">
        <v>2708</v>
      </c>
      <c r="B1232" s="387" t="s">
        <v>2709</v>
      </c>
      <c r="C1232" s="410" t="s">
        <v>2710</v>
      </c>
      <c r="D1232" s="389" t="s">
        <v>312</v>
      </c>
      <c r="E1232" s="390">
        <v>2</v>
      </c>
      <c r="F1232" s="391">
        <v>814258</v>
      </c>
      <c r="G1232" s="391">
        <f t="shared" si="83"/>
        <v>1628516</v>
      </c>
      <c r="H1232" s="392"/>
      <c r="I1232" s="390">
        <v>2</v>
      </c>
      <c r="J1232" s="293"/>
      <c r="K1232" s="293">
        <f t="shared" si="84"/>
        <v>0</v>
      </c>
      <c r="L1232" s="292"/>
      <c r="M1232" s="293"/>
      <c r="N1232" s="293"/>
    </row>
    <row r="1233" spans="1:14" ht="28.5" outlineLevel="4">
      <c r="A1233" s="387" t="s">
        <v>2711</v>
      </c>
      <c r="B1233" s="387" t="s">
        <v>2712</v>
      </c>
      <c r="C1233" s="410" t="s">
        <v>2713</v>
      </c>
      <c r="D1233" s="389" t="s">
        <v>312</v>
      </c>
      <c r="E1233" s="390">
        <v>2</v>
      </c>
      <c r="F1233" s="391">
        <v>663723</v>
      </c>
      <c r="G1233" s="391">
        <f t="shared" si="83"/>
        <v>1327446</v>
      </c>
      <c r="H1233" s="392"/>
      <c r="I1233" s="390">
        <v>2</v>
      </c>
      <c r="J1233" s="293"/>
      <c r="K1233" s="293">
        <f t="shared" si="84"/>
        <v>0</v>
      </c>
      <c r="L1233" s="292"/>
      <c r="M1233" s="293"/>
      <c r="N1233" s="293"/>
    </row>
    <row r="1234" spans="1:14" ht="28.5" outlineLevel="4">
      <c r="A1234" s="387" t="s">
        <v>2714</v>
      </c>
      <c r="B1234" s="387" t="s">
        <v>2715</v>
      </c>
      <c r="C1234" s="410" t="s">
        <v>2716</v>
      </c>
      <c r="D1234" s="389" t="s">
        <v>312</v>
      </c>
      <c r="E1234" s="390">
        <v>4</v>
      </c>
      <c r="F1234" s="391">
        <v>506345</v>
      </c>
      <c r="G1234" s="391">
        <f t="shared" si="83"/>
        <v>2025380</v>
      </c>
      <c r="H1234" s="392"/>
      <c r="I1234" s="390">
        <v>4</v>
      </c>
      <c r="J1234" s="293"/>
      <c r="K1234" s="293">
        <f t="shared" si="84"/>
        <v>0</v>
      </c>
      <c r="L1234" s="292"/>
      <c r="M1234" s="293"/>
      <c r="N1234" s="293"/>
    </row>
    <row r="1235" spans="1:14" ht="28.5" outlineLevel="4">
      <c r="A1235" s="387" t="s">
        <v>2717</v>
      </c>
      <c r="B1235" s="387" t="s">
        <v>2718</v>
      </c>
      <c r="C1235" s="410" t="s">
        <v>2719</v>
      </c>
      <c r="D1235" s="389" t="s">
        <v>312</v>
      </c>
      <c r="E1235" s="390">
        <v>2</v>
      </c>
      <c r="F1235" s="391">
        <v>499503</v>
      </c>
      <c r="G1235" s="391">
        <f t="shared" si="83"/>
        <v>999006</v>
      </c>
      <c r="H1235" s="392"/>
      <c r="I1235" s="390">
        <v>2</v>
      </c>
      <c r="J1235" s="293"/>
      <c r="K1235" s="293">
        <f t="shared" si="84"/>
        <v>0</v>
      </c>
      <c r="L1235" s="292"/>
      <c r="M1235" s="293"/>
      <c r="N1235" s="293"/>
    </row>
    <row r="1236" spans="1:14" ht="28.5" outlineLevel="4">
      <c r="A1236" s="387" t="s">
        <v>2720</v>
      </c>
      <c r="B1236" s="387" t="s">
        <v>2721</v>
      </c>
      <c r="C1236" s="410" t="s">
        <v>2722</v>
      </c>
      <c r="D1236" s="389" t="s">
        <v>312</v>
      </c>
      <c r="E1236" s="390">
        <v>2</v>
      </c>
      <c r="F1236" s="391">
        <v>499503</v>
      </c>
      <c r="G1236" s="391">
        <f t="shared" si="83"/>
        <v>999006</v>
      </c>
      <c r="H1236" s="392"/>
      <c r="I1236" s="390">
        <v>2</v>
      </c>
      <c r="J1236" s="293"/>
      <c r="K1236" s="293">
        <f t="shared" si="84"/>
        <v>0</v>
      </c>
      <c r="L1236" s="292"/>
      <c r="M1236" s="293"/>
      <c r="N1236" s="293"/>
    </row>
    <row r="1237" spans="1:14" ht="28.5" outlineLevel="4">
      <c r="A1237" s="387" t="s">
        <v>2723</v>
      </c>
      <c r="B1237" s="387" t="s">
        <v>2724</v>
      </c>
      <c r="C1237" s="410" t="s">
        <v>2725</v>
      </c>
      <c r="D1237" s="389" t="s">
        <v>312</v>
      </c>
      <c r="E1237" s="390">
        <v>2</v>
      </c>
      <c r="F1237" s="391">
        <v>335283</v>
      </c>
      <c r="G1237" s="391">
        <f t="shared" si="83"/>
        <v>670566</v>
      </c>
      <c r="H1237" s="392"/>
      <c r="I1237" s="390">
        <v>2</v>
      </c>
      <c r="J1237" s="293"/>
      <c r="K1237" s="293">
        <f t="shared" si="84"/>
        <v>0</v>
      </c>
      <c r="L1237" s="292"/>
      <c r="M1237" s="293"/>
      <c r="N1237" s="293"/>
    </row>
    <row r="1238" spans="1:14" ht="28.5" outlineLevel="4">
      <c r="A1238" s="387" t="s">
        <v>2726</v>
      </c>
      <c r="B1238" s="387" t="s">
        <v>2727</v>
      </c>
      <c r="C1238" s="410" t="s">
        <v>2728</v>
      </c>
      <c r="D1238" s="389" t="s">
        <v>312</v>
      </c>
      <c r="E1238" s="390">
        <v>2</v>
      </c>
      <c r="F1238" s="391">
        <v>321598</v>
      </c>
      <c r="G1238" s="391">
        <f t="shared" si="83"/>
        <v>643196</v>
      </c>
      <c r="H1238" s="392"/>
      <c r="I1238" s="390">
        <v>2</v>
      </c>
      <c r="J1238" s="293"/>
      <c r="K1238" s="293">
        <f t="shared" si="84"/>
        <v>0</v>
      </c>
      <c r="L1238" s="292"/>
      <c r="M1238" s="293"/>
      <c r="N1238" s="293"/>
    </row>
    <row r="1239" spans="1:14" ht="28.5" outlineLevel="4">
      <c r="A1239" s="387" t="s">
        <v>2729</v>
      </c>
      <c r="B1239" s="387" t="s">
        <v>2730</v>
      </c>
      <c r="C1239" s="410" t="s">
        <v>2731</v>
      </c>
      <c r="D1239" s="389" t="s">
        <v>312</v>
      </c>
      <c r="E1239" s="390">
        <v>2</v>
      </c>
      <c r="F1239" s="391">
        <v>814258</v>
      </c>
      <c r="G1239" s="391">
        <f t="shared" si="83"/>
        <v>1628516</v>
      </c>
      <c r="H1239" s="392"/>
      <c r="I1239" s="390">
        <v>2</v>
      </c>
      <c r="J1239" s="293"/>
      <c r="K1239" s="293">
        <f t="shared" si="84"/>
        <v>0</v>
      </c>
      <c r="L1239" s="292"/>
      <c r="M1239" s="293"/>
      <c r="N1239" s="293"/>
    </row>
    <row r="1240" spans="1:14" ht="28.5" outlineLevel="4">
      <c r="A1240" s="387" t="s">
        <v>2732</v>
      </c>
      <c r="B1240" s="387" t="s">
        <v>2733</v>
      </c>
      <c r="C1240" s="410" t="s">
        <v>2734</v>
      </c>
      <c r="D1240" s="389" t="s">
        <v>312</v>
      </c>
      <c r="E1240" s="390">
        <v>2</v>
      </c>
      <c r="F1240" s="391">
        <v>663723</v>
      </c>
      <c r="G1240" s="391">
        <f t="shared" si="83"/>
        <v>1327446</v>
      </c>
      <c r="H1240" s="392"/>
      <c r="I1240" s="390">
        <v>2</v>
      </c>
      <c r="J1240" s="293"/>
      <c r="K1240" s="293">
        <f t="shared" si="84"/>
        <v>0</v>
      </c>
      <c r="L1240" s="292"/>
      <c r="M1240" s="293"/>
      <c r="N1240" s="293"/>
    </row>
    <row r="1241" spans="1:14" ht="28.5" outlineLevel="4">
      <c r="A1241" s="387" t="s">
        <v>2735</v>
      </c>
      <c r="B1241" s="387" t="s">
        <v>2736</v>
      </c>
      <c r="C1241" s="410" t="s">
        <v>2737</v>
      </c>
      <c r="D1241" s="389" t="s">
        <v>312</v>
      </c>
      <c r="E1241" s="390">
        <v>2</v>
      </c>
      <c r="F1241" s="391">
        <v>663723</v>
      </c>
      <c r="G1241" s="391">
        <f t="shared" si="83"/>
        <v>1327446</v>
      </c>
      <c r="H1241" s="392"/>
      <c r="I1241" s="390">
        <v>2</v>
      </c>
      <c r="J1241" s="293"/>
      <c r="K1241" s="293">
        <f t="shared" si="84"/>
        <v>0</v>
      </c>
      <c r="L1241" s="292"/>
      <c r="M1241" s="293"/>
      <c r="N1241" s="293"/>
    </row>
    <row r="1242" spans="1:14" ht="28.5" outlineLevel="4">
      <c r="A1242" s="387" t="s">
        <v>2738</v>
      </c>
      <c r="B1242" s="387" t="s">
        <v>2739</v>
      </c>
      <c r="C1242" s="410" t="s">
        <v>2740</v>
      </c>
      <c r="D1242" s="389" t="s">
        <v>312</v>
      </c>
      <c r="E1242" s="390">
        <v>2</v>
      </c>
      <c r="F1242" s="391">
        <v>506345</v>
      </c>
      <c r="G1242" s="391">
        <f t="shared" si="83"/>
        <v>1012690</v>
      </c>
      <c r="H1242" s="392"/>
      <c r="I1242" s="390">
        <v>2</v>
      </c>
      <c r="J1242" s="293"/>
      <c r="K1242" s="293">
        <f t="shared" si="84"/>
        <v>0</v>
      </c>
      <c r="L1242" s="292"/>
      <c r="M1242" s="293"/>
      <c r="N1242" s="293"/>
    </row>
    <row r="1243" spans="1:14" ht="28.5" outlineLevel="4">
      <c r="A1243" s="387" t="s">
        <v>2741</v>
      </c>
      <c r="B1243" s="387" t="s">
        <v>2742</v>
      </c>
      <c r="C1243" s="410" t="s">
        <v>2743</v>
      </c>
      <c r="D1243" s="389" t="s">
        <v>312</v>
      </c>
      <c r="E1243" s="390">
        <v>2</v>
      </c>
      <c r="F1243" s="391">
        <v>663723</v>
      </c>
      <c r="G1243" s="391">
        <f t="shared" si="83"/>
        <v>1327446</v>
      </c>
      <c r="H1243" s="392"/>
      <c r="I1243" s="390">
        <v>2</v>
      </c>
      <c r="J1243" s="293"/>
      <c r="K1243" s="293">
        <f t="shared" si="84"/>
        <v>0</v>
      </c>
      <c r="L1243" s="292"/>
      <c r="M1243" s="293"/>
      <c r="N1243" s="293"/>
    </row>
    <row r="1244" spans="1:14" ht="28.5" outlineLevel="4">
      <c r="A1244" s="387" t="s">
        <v>2744</v>
      </c>
      <c r="B1244" s="387" t="s">
        <v>2745</v>
      </c>
      <c r="C1244" s="410" t="s">
        <v>2746</v>
      </c>
      <c r="D1244" s="389" t="s">
        <v>312</v>
      </c>
      <c r="E1244" s="390">
        <v>2</v>
      </c>
      <c r="F1244" s="391">
        <v>506345</v>
      </c>
      <c r="G1244" s="391">
        <f t="shared" si="83"/>
        <v>1012690</v>
      </c>
      <c r="H1244" s="392"/>
      <c r="I1244" s="390">
        <v>2</v>
      </c>
      <c r="J1244" s="293"/>
      <c r="K1244" s="293">
        <f t="shared" si="84"/>
        <v>0</v>
      </c>
      <c r="L1244" s="292"/>
      <c r="M1244" s="293"/>
      <c r="N1244" s="293"/>
    </row>
    <row r="1245" spans="1:14" ht="28.5" outlineLevel="4">
      <c r="A1245" s="387" t="s">
        <v>2747</v>
      </c>
      <c r="B1245" s="387" t="s">
        <v>2748</v>
      </c>
      <c r="C1245" s="410" t="s">
        <v>2749</v>
      </c>
      <c r="D1245" s="389" t="s">
        <v>312</v>
      </c>
      <c r="E1245" s="390">
        <v>2</v>
      </c>
      <c r="F1245" s="391">
        <v>506345</v>
      </c>
      <c r="G1245" s="391">
        <f t="shared" si="83"/>
        <v>1012690</v>
      </c>
      <c r="H1245" s="392"/>
      <c r="I1245" s="390">
        <v>2</v>
      </c>
      <c r="J1245" s="293"/>
      <c r="K1245" s="293">
        <f t="shared" si="84"/>
        <v>0</v>
      </c>
      <c r="L1245" s="292"/>
      <c r="M1245" s="293"/>
      <c r="N1245" s="293"/>
    </row>
    <row r="1246" spans="1:14" ht="28.5" outlineLevel="4">
      <c r="A1246" s="387" t="s">
        <v>2750</v>
      </c>
      <c r="B1246" s="387" t="s">
        <v>2751</v>
      </c>
      <c r="C1246" s="410" t="s">
        <v>2752</v>
      </c>
      <c r="D1246" s="389" t="s">
        <v>312</v>
      </c>
      <c r="E1246" s="390">
        <v>4</v>
      </c>
      <c r="F1246" s="391">
        <v>506345</v>
      </c>
      <c r="G1246" s="391">
        <f t="shared" si="83"/>
        <v>2025380</v>
      </c>
      <c r="H1246" s="392"/>
      <c r="I1246" s="390">
        <v>4</v>
      </c>
      <c r="J1246" s="293"/>
      <c r="K1246" s="293">
        <f t="shared" si="84"/>
        <v>0</v>
      </c>
      <c r="L1246" s="292"/>
      <c r="M1246" s="293"/>
      <c r="N1246" s="293"/>
    </row>
    <row r="1247" spans="1:14" ht="28.5" outlineLevel="4">
      <c r="A1247" s="387" t="s">
        <v>2753</v>
      </c>
      <c r="B1247" s="387" t="s">
        <v>2754</v>
      </c>
      <c r="C1247" s="410" t="s">
        <v>2755</v>
      </c>
      <c r="D1247" s="389" t="s">
        <v>312</v>
      </c>
      <c r="E1247" s="390">
        <v>2</v>
      </c>
      <c r="F1247" s="391">
        <v>506345</v>
      </c>
      <c r="G1247" s="391">
        <f t="shared" si="83"/>
        <v>1012690</v>
      </c>
      <c r="H1247" s="392"/>
      <c r="I1247" s="390">
        <v>2</v>
      </c>
      <c r="J1247" s="293"/>
      <c r="K1247" s="293">
        <f t="shared" si="84"/>
        <v>0</v>
      </c>
      <c r="L1247" s="292"/>
      <c r="M1247" s="293"/>
      <c r="N1247" s="293"/>
    </row>
    <row r="1248" spans="1:14" ht="28.5" outlineLevel="4">
      <c r="A1248" s="387" t="s">
        <v>2756</v>
      </c>
      <c r="B1248" s="387" t="s">
        <v>2757</v>
      </c>
      <c r="C1248" s="410" t="s">
        <v>2758</v>
      </c>
      <c r="D1248" s="389" t="s">
        <v>312</v>
      </c>
      <c r="E1248" s="390">
        <v>2</v>
      </c>
      <c r="F1248" s="391">
        <v>506345</v>
      </c>
      <c r="G1248" s="391">
        <f t="shared" si="83"/>
        <v>1012690</v>
      </c>
      <c r="H1248" s="392"/>
      <c r="I1248" s="390">
        <v>2</v>
      </c>
      <c r="J1248" s="293"/>
      <c r="K1248" s="293">
        <f t="shared" si="84"/>
        <v>0</v>
      </c>
      <c r="L1248" s="292"/>
      <c r="M1248" s="293"/>
      <c r="N1248" s="293"/>
    </row>
    <row r="1249" spans="1:14" ht="28.5" outlineLevel="4">
      <c r="A1249" s="387" t="s">
        <v>2759</v>
      </c>
      <c r="B1249" s="387" t="s">
        <v>2760</v>
      </c>
      <c r="C1249" s="410" t="s">
        <v>2761</v>
      </c>
      <c r="D1249" s="389" t="s">
        <v>312</v>
      </c>
      <c r="E1249" s="390">
        <v>2</v>
      </c>
      <c r="F1249" s="391">
        <v>814258</v>
      </c>
      <c r="G1249" s="391">
        <f t="shared" si="83"/>
        <v>1628516</v>
      </c>
      <c r="H1249" s="392"/>
      <c r="I1249" s="390">
        <v>2</v>
      </c>
      <c r="J1249" s="293"/>
      <c r="K1249" s="293">
        <f t="shared" si="84"/>
        <v>0</v>
      </c>
      <c r="L1249" s="292"/>
      <c r="M1249" s="293"/>
      <c r="N1249" s="293"/>
    </row>
    <row r="1250" spans="1:14" ht="28.5" outlineLevel="4">
      <c r="A1250" s="387" t="s">
        <v>2762</v>
      </c>
      <c r="B1250" s="387" t="s">
        <v>2763</v>
      </c>
      <c r="C1250" s="410" t="s">
        <v>2764</v>
      </c>
      <c r="D1250" s="389" t="s">
        <v>312</v>
      </c>
      <c r="E1250" s="390">
        <v>2</v>
      </c>
      <c r="F1250" s="391">
        <v>773203</v>
      </c>
      <c r="G1250" s="391">
        <f t="shared" ref="G1250:G1256" si="85">F1250*E1250</f>
        <v>1546406</v>
      </c>
      <c r="H1250" s="392"/>
      <c r="I1250" s="390">
        <v>2</v>
      </c>
      <c r="J1250" s="293"/>
      <c r="K1250" s="293">
        <f t="shared" ref="K1250:K1256" si="86">J1250*I1250</f>
        <v>0</v>
      </c>
      <c r="L1250" s="292"/>
      <c r="M1250" s="293"/>
      <c r="N1250" s="293"/>
    </row>
    <row r="1251" spans="1:14" ht="28.5" outlineLevel="4">
      <c r="A1251" s="387" t="s">
        <v>2765</v>
      </c>
      <c r="B1251" s="387" t="s">
        <v>2766</v>
      </c>
      <c r="C1251" s="410" t="s">
        <v>2767</v>
      </c>
      <c r="D1251" s="389" t="s">
        <v>312</v>
      </c>
      <c r="E1251" s="390">
        <v>8</v>
      </c>
      <c r="F1251" s="391">
        <v>773203</v>
      </c>
      <c r="G1251" s="391">
        <f t="shared" si="85"/>
        <v>6185624</v>
      </c>
      <c r="H1251" s="392"/>
      <c r="I1251" s="390">
        <v>8</v>
      </c>
      <c r="J1251" s="293"/>
      <c r="K1251" s="293">
        <f t="shared" si="86"/>
        <v>0</v>
      </c>
      <c r="L1251" s="292"/>
      <c r="M1251" s="293"/>
      <c r="N1251" s="293"/>
    </row>
    <row r="1252" spans="1:14" ht="28.5" outlineLevel="4">
      <c r="A1252" s="387" t="s">
        <v>2768</v>
      </c>
      <c r="B1252" s="387" t="s">
        <v>2769</v>
      </c>
      <c r="C1252" s="410" t="s">
        <v>2770</v>
      </c>
      <c r="D1252" s="389" t="s">
        <v>312</v>
      </c>
      <c r="E1252" s="390">
        <v>4</v>
      </c>
      <c r="F1252" s="391">
        <v>773203</v>
      </c>
      <c r="G1252" s="391">
        <f t="shared" si="85"/>
        <v>3092812</v>
      </c>
      <c r="H1252" s="392"/>
      <c r="I1252" s="390">
        <v>4</v>
      </c>
      <c r="J1252" s="293"/>
      <c r="K1252" s="293">
        <f t="shared" si="86"/>
        <v>0</v>
      </c>
      <c r="L1252" s="292"/>
      <c r="M1252" s="293"/>
      <c r="N1252" s="293"/>
    </row>
    <row r="1253" spans="1:14" ht="28.5" outlineLevel="4">
      <c r="A1253" s="387" t="s">
        <v>2771</v>
      </c>
      <c r="B1253" s="387" t="s">
        <v>2772</v>
      </c>
      <c r="C1253" s="410" t="s">
        <v>2773</v>
      </c>
      <c r="D1253" s="389" t="s">
        <v>312</v>
      </c>
      <c r="E1253" s="390">
        <v>2</v>
      </c>
      <c r="F1253" s="391">
        <v>335283</v>
      </c>
      <c r="G1253" s="391">
        <f t="shared" si="85"/>
        <v>670566</v>
      </c>
      <c r="H1253" s="392"/>
      <c r="I1253" s="390">
        <v>2</v>
      </c>
      <c r="J1253" s="293"/>
      <c r="K1253" s="293">
        <f t="shared" si="86"/>
        <v>0</v>
      </c>
      <c r="L1253" s="292"/>
      <c r="M1253" s="293"/>
      <c r="N1253" s="293"/>
    </row>
    <row r="1254" spans="1:14" ht="28.5" outlineLevel="4">
      <c r="A1254" s="387" t="s">
        <v>2774</v>
      </c>
      <c r="B1254" s="387" t="s">
        <v>2775</v>
      </c>
      <c r="C1254" s="410" t="s">
        <v>2776</v>
      </c>
      <c r="D1254" s="389" t="s">
        <v>312</v>
      </c>
      <c r="E1254" s="390">
        <v>2</v>
      </c>
      <c r="F1254" s="391">
        <v>321598</v>
      </c>
      <c r="G1254" s="391">
        <f t="shared" si="85"/>
        <v>643196</v>
      </c>
      <c r="H1254" s="392"/>
      <c r="I1254" s="390">
        <v>2</v>
      </c>
      <c r="J1254" s="293"/>
      <c r="K1254" s="293">
        <f t="shared" si="86"/>
        <v>0</v>
      </c>
      <c r="L1254" s="292"/>
      <c r="M1254" s="293"/>
      <c r="N1254" s="293"/>
    </row>
    <row r="1255" spans="1:14" ht="28.5" outlineLevel="4">
      <c r="A1255" s="387" t="s">
        <v>2777</v>
      </c>
      <c r="B1255" s="387" t="s">
        <v>2778</v>
      </c>
      <c r="C1255" s="410" t="s">
        <v>2779</v>
      </c>
      <c r="D1255" s="389" t="s">
        <v>312</v>
      </c>
      <c r="E1255" s="390">
        <v>2</v>
      </c>
      <c r="F1255" s="391">
        <v>253173</v>
      </c>
      <c r="G1255" s="391">
        <f t="shared" si="85"/>
        <v>506346</v>
      </c>
      <c r="H1255" s="392"/>
      <c r="I1255" s="390">
        <v>2</v>
      </c>
      <c r="J1255" s="293"/>
      <c r="K1255" s="293">
        <f t="shared" si="86"/>
        <v>0</v>
      </c>
      <c r="L1255" s="292"/>
      <c r="M1255" s="293"/>
      <c r="N1255" s="293"/>
    </row>
    <row r="1256" spans="1:14" ht="28.5" outlineLevel="4">
      <c r="A1256" s="387" t="s">
        <v>2780</v>
      </c>
      <c r="B1256" s="387" t="s">
        <v>2781</v>
      </c>
      <c r="C1256" s="410" t="s">
        <v>2782</v>
      </c>
      <c r="D1256" s="389" t="s">
        <v>312</v>
      </c>
      <c r="E1256" s="390">
        <v>2</v>
      </c>
      <c r="F1256" s="391">
        <v>225803</v>
      </c>
      <c r="G1256" s="391">
        <f t="shared" si="85"/>
        <v>451606</v>
      </c>
      <c r="H1256" s="392"/>
      <c r="I1256" s="390">
        <v>2</v>
      </c>
      <c r="J1256" s="293"/>
      <c r="K1256" s="293">
        <f t="shared" si="86"/>
        <v>0</v>
      </c>
      <c r="L1256" s="292"/>
      <c r="M1256" s="293"/>
      <c r="N1256" s="293"/>
    </row>
    <row r="1257" spans="1:14" ht="28.5" outlineLevel="3">
      <c r="A1257" s="443"/>
      <c r="B1257" s="443"/>
      <c r="C1257" s="444" t="s">
        <v>2783</v>
      </c>
      <c r="D1257" s="443"/>
      <c r="E1257" s="443"/>
      <c r="F1257" s="445"/>
      <c r="G1257" s="445">
        <f>SUM(G1186:G1256)</f>
        <v>159879140</v>
      </c>
      <c r="H1257" s="382"/>
      <c r="I1257" s="443"/>
      <c r="J1257" s="317"/>
      <c r="K1257" s="317">
        <f>SUM(K1186:K1256)</f>
        <v>0</v>
      </c>
      <c r="L1257" s="290"/>
      <c r="M1257" s="317"/>
      <c r="N1257" s="317"/>
    </row>
    <row r="1258" spans="1:14" ht="28.5" outlineLevel="2">
      <c r="A1258" s="414"/>
      <c r="B1258" s="414"/>
      <c r="C1258" s="415" t="s">
        <v>2784</v>
      </c>
      <c r="D1258" s="414"/>
      <c r="E1258" s="414"/>
      <c r="F1258" s="416"/>
      <c r="G1258" s="416">
        <f>G1257+G1183+G1169</f>
        <v>2421048833</v>
      </c>
      <c r="H1258" s="382"/>
      <c r="I1258" s="414"/>
      <c r="J1258" s="295"/>
      <c r="K1258" s="295">
        <f>K1257+K1183+K1169</f>
        <v>0</v>
      </c>
      <c r="L1258" s="290"/>
      <c r="M1258" s="295"/>
      <c r="N1258" s="295"/>
    </row>
    <row r="1259" spans="1:14" ht="15" outlineLevel="2">
      <c r="A1259" s="358"/>
      <c r="B1259" s="376"/>
      <c r="C1259" s="377"/>
      <c r="D1259" s="376"/>
      <c r="E1259" s="376"/>
      <c r="F1259" s="378"/>
      <c r="G1259" s="378"/>
      <c r="H1259" s="370"/>
      <c r="I1259" s="376"/>
      <c r="J1259" s="289"/>
      <c r="K1259" s="289"/>
      <c r="L1259" s="287"/>
      <c r="M1259" s="289"/>
      <c r="N1259" s="289"/>
    </row>
    <row r="1260" spans="1:14" ht="15" outlineLevel="2">
      <c r="A1260" s="414"/>
      <c r="B1260" s="414" t="s">
        <v>2785</v>
      </c>
      <c r="C1260" s="415" t="s">
        <v>2786</v>
      </c>
      <c r="D1260" s="414"/>
      <c r="E1260" s="414"/>
      <c r="F1260" s="416"/>
      <c r="G1260" s="416"/>
      <c r="H1260" s="382"/>
      <c r="I1260" s="414"/>
      <c r="J1260" s="295"/>
      <c r="K1260" s="295"/>
      <c r="L1260" s="290"/>
      <c r="M1260" s="295"/>
      <c r="N1260" s="295"/>
    </row>
    <row r="1261" spans="1:14" ht="15" outlineLevel="3">
      <c r="A1261" s="358"/>
      <c r="B1261" s="376"/>
      <c r="C1261" s="377"/>
      <c r="D1261" s="376"/>
      <c r="E1261" s="376"/>
      <c r="F1261" s="378"/>
      <c r="G1261" s="378"/>
      <c r="H1261" s="370"/>
      <c r="I1261" s="376"/>
      <c r="J1261" s="289"/>
      <c r="K1261" s="289"/>
      <c r="L1261" s="287"/>
      <c r="M1261" s="289"/>
      <c r="N1261" s="289"/>
    </row>
    <row r="1262" spans="1:14" ht="15" outlineLevel="3">
      <c r="A1262" s="443"/>
      <c r="B1262" s="443" t="s">
        <v>2787</v>
      </c>
      <c r="C1262" s="444" t="s">
        <v>2788</v>
      </c>
      <c r="D1262" s="443"/>
      <c r="E1262" s="443"/>
      <c r="F1262" s="445"/>
      <c r="G1262" s="445"/>
      <c r="H1262" s="382"/>
      <c r="I1262" s="443"/>
      <c r="J1262" s="317"/>
      <c r="K1262" s="317"/>
      <c r="L1262" s="290"/>
      <c r="M1262" s="317"/>
      <c r="N1262" s="317"/>
    </row>
    <row r="1263" spans="1:14" ht="15" outlineLevel="4">
      <c r="A1263" s="387" t="s">
        <v>2789</v>
      </c>
      <c r="B1263" s="387" t="s">
        <v>2790</v>
      </c>
      <c r="C1263" s="408" t="s">
        <v>2791</v>
      </c>
      <c r="D1263" s="389" t="s">
        <v>312</v>
      </c>
      <c r="E1263" s="390">
        <v>10</v>
      </c>
      <c r="F1263" s="391">
        <v>294228</v>
      </c>
      <c r="G1263" s="391">
        <f t="shared" ref="G1263:G1275" si="87">F1263*E1263</f>
        <v>2942280</v>
      </c>
      <c r="H1263" s="392"/>
      <c r="I1263" s="390">
        <v>10</v>
      </c>
      <c r="J1263" s="293"/>
      <c r="K1263" s="293">
        <f t="shared" ref="K1263:K1275" si="88">J1263*I1263</f>
        <v>0</v>
      </c>
      <c r="L1263" s="292"/>
      <c r="M1263" s="293"/>
      <c r="N1263" s="293"/>
    </row>
    <row r="1264" spans="1:14" ht="15" outlineLevel="4">
      <c r="A1264" s="387" t="s">
        <v>2792</v>
      </c>
      <c r="B1264" s="387" t="s">
        <v>2793</v>
      </c>
      <c r="C1264" s="408" t="s">
        <v>2794</v>
      </c>
      <c r="D1264" s="389" t="s">
        <v>312</v>
      </c>
      <c r="E1264" s="390">
        <v>136</v>
      </c>
      <c r="F1264" s="391">
        <v>157378</v>
      </c>
      <c r="G1264" s="391">
        <f t="shared" si="87"/>
        <v>21403408</v>
      </c>
      <c r="H1264" s="392"/>
      <c r="I1264" s="390">
        <v>136</v>
      </c>
      <c r="J1264" s="293"/>
      <c r="K1264" s="293">
        <f t="shared" si="88"/>
        <v>0</v>
      </c>
      <c r="L1264" s="292"/>
      <c r="M1264" s="293"/>
      <c r="N1264" s="293"/>
    </row>
    <row r="1265" spans="1:14" ht="15" outlineLevel="4">
      <c r="A1265" s="387" t="s">
        <v>2795</v>
      </c>
      <c r="B1265" s="387" t="s">
        <v>2796</v>
      </c>
      <c r="C1265" s="408" t="s">
        <v>2797</v>
      </c>
      <c r="D1265" s="389" t="s">
        <v>312</v>
      </c>
      <c r="E1265" s="390">
        <v>150</v>
      </c>
      <c r="F1265" s="391">
        <v>116323</v>
      </c>
      <c r="G1265" s="391">
        <f t="shared" si="87"/>
        <v>17448450</v>
      </c>
      <c r="H1265" s="392"/>
      <c r="I1265" s="390">
        <v>150</v>
      </c>
      <c r="J1265" s="293"/>
      <c r="K1265" s="293">
        <f t="shared" si="88"/>
        <v>0</v>
      </c>
      <c r="L1265" s="292"/>
      <c r="M1265" s="293"/>
      <c r="N1265" s="293"/>
    </row>
    <row r="1266" spans="1:14" ht="15" outlineLevel="4">
      <c r="A1266" s="387" t="s">
        <v>2798</v>
      </c>
      <c r="B1266" s="387" t="s">
        <v>2799</v>
      </c>
      <c r="C1266" s="408" t="s">
        <v>2800</v>
      </c>
      <c r="D1266" s="389" t="s">
        <v>312</v>
      </c>
      <c r="E1266" s="390">
        <v>40</v>
      </c>
      <c r="F1266" s="391">
        <v>102638</v>
      </c>
      <c r="G1266" s="391">
        <f t="shared" si="87"/>
        <v>4105520</v>
      </c>
      <c r="H1266" s="392"/>
      <c r="I1266" s="390">
        <v>40</v>
      </c>
      <c r="J1266" s="293"/>
      <c r="K1266" s="293">
        <f t="shared" si="88"/>
        <v>0</v>
      </c>
      <c r="L1266" s="292"/>
      <c r="M1266" s="293"/>
      <c r="N1266" s="293"/>
    </row>
    <row r="1267" spans="1:14" ht="15" outlineLevel="4">
      <c r="A1267" s="387" t="s">
        <v>2801</v>
      </c>
      <c r="B1267" s="387" t="s">
        <v>2802</v>
      </c>
      <c r="C1267" s="408" t="s">
        <v>2803</v>
      </c>
      <c r="D1267" s="389" t="s">
        <v>312</v>
      </c>
      <c r="E1267" s="390">
        <v>4</v>
      </c>
      <c r="F1267" s="391">
        <v>253173</v>
      </c>
      <c r="G1267" s="391">
        <f t="shared" si="87"/>
        <v>1012692</v>
      </c>
      <c r="H1267" s="392"/>
      <c r="I1267" s="390">
        <v>4</v>
      </c>
      <c r="J1267" s="293"/>
      <c r="K1267" s="293">
        <f t="shared" si="88"/>
        <v>0</v>
      </c>
      <c r="L1267" s="292"/>
      <c r="M1267" s="293"/>
      <c r="N1267" s="293"/>
    </row>
    <row r="1268" spans="1:14" ht="15" outlineLevel="4">
      <c r="A1268" s="387" t="s">
        <v>2804</v>
      </c>
      <c r="B1268" s="387" t="s">
        <v>2805</v>
      </c>
      <c r="C1268" s="408" t="s">
        <v>2806</v>
      </c>
      <c r="D1268" s="389" t="s">
        <v>312</v>
      </c>
      <c r="E1268" s="390">
        <v>8</v>
      </c>
      <c r="F1268" s="391">
        <v>225803</v>
      </c>
      <c r="G1268" s="391">
        <f t="shared" si="87"/>
        <v>1806424</v>
      </c>
      <c r="H1268" s="392"/>
      <c r="I1268" s="390">
        <v>8</v>
      </c>
      <c r="J1268" s="293"/>
      <c r="K1268" s="293">
        <f t="shared" si="88"/>
        <v>0</v>
      </c>
      <c r="L1268" s="292"/>
      <c r="M1268" s="293"/>
      <c r="N1268" s="293"/>
    </row>
    <row r="1269" spans="1:14" ht="15" outlineLevel="4">
      <c r="A1269" s="387" t="s">
        <v>2807</v>
      </c>
      <c r="B1269" s="387" t="s">
        <v>2808</v>
      </c>
      <c r="C1269" s="408" t="s">
        <v>2809</v>
      </c>
      <c r="D1269" s="389" t="s">
        <v>312</v>
      </c>
      <c r="E1269" s="390">
        <v>4</v>
      </c>
      <c r="F1269" s="391">
        <v>786888</v>
      </c>
      <c r="G1269" s="391">
        <f t="shared" si="87"/>
        <v>3147552</v>
      </c>
      <c r="H1269" s="392"/>
      <c r="I1269" s="390">
        <v>4</v>
      </c>
      <c r="J1269" s="293"/>
      <c r="K1269" s="293">
        <f t="shared" si="88"/>
        <v>0</v>
      </c>
      <c r="L1269" s="292"/>
      <c r="M1269" s="293"/>
      <c r="N1269" s="293"/>
    </row>
    <row r="1270" spans="1:14" ht="15" outlineLevel="4">
      <c r="A1270" s="387" t="s">
        <v>2810</v>
      </c>
      <c r="B1270" s="387" t="s">
        <v>2811</v>
      </c>
      <c r="C1270" s="408" t="s">
        <v>2812</v>
      </c>
      <c r="D1270" s="389" t="s">
        <v>312</v>
      </c>
      <c r="E1270" s="390">
        <v>8</v>
      </c>
      <c r="F1270" s="391">
        <v>636353</v>
      </c>
      <c r="G1270" s="391">
        <f t="shared" si="87"/>
        <v>5090824</v>
      </c>
      <c r="H1270" s="392"/>
      <c r="I1270" s="390">
        <v>8</v>
      </c>
      <c r="J1270" s="293"/>
      <c r="K1270" s="293">
        <f t="shared" si="88"/>
        <v>0</v>
      </c>
      <c r="L1270" s="292"/>
      <c r="M1270" s="293"/>
      <c r="N1270" s="293"/>
    </row>
    <row r="1271" spans="1:14" ht="15" outlineLevel="4">
      <c r="A1271" s="387" t="s">
        <v>2813</v>
      </c>
      <c r="B1271" s="387" t="s">
        <v>2814</v>
      </c>
      <c r="C1271" s="408" t="s">
        <v>2815</v>
      </c>
      <c r="D1271" s="389" t="s">
        <v>312</v>
      </c>
      <c r="E1271" s="390">
        <v>14</v>
      </c>
      <c r="F1271" s="391">
        <v>526873</v>
      </c>
      <c r="G1271" s="391">
        <f t="shared" si="87"/>
        <v>7376222</v>
      </c>
      <c r="H1271" s="392"/>
      <c r="I1271" s="390">
        <v>14</v>
      </c>
      <c r="J1271" s="293"/>
      <c r="K1271" s="293">
        <f t="shared" si="88"/>
        <v>0</v>
      </c>
      <c r="L1271" s="292"/>
      <c r="M1271" s="293"/>
      <c r="N1271" s="293"/>
    </row>
    <row r="1272" spans="1:14" ht="23.25" outlineLevel="4">
      <c r="A1272" s="387" t="s">
        <v>2816</v>
      </c>
      <c r="B1272" s="387" t="s">
        <v>2817</v>
      </c>
      <c r="C1272" s="408" t="s">
        <v>2818</v>
      </c>
      <c r="D1272" s="389" t="s">
        <v>312</v>
      </c>
      <c r="E1272" s="390">
        <v>2</v>
      </c>
      <c r="F1272" s="391">
        <v>116323</v>
      </c>
      <c r="G1272" s="391">
        <f t="shared" si="87"/>
        <v>232646</v>
      </c>
      <c r="H1272" s="392"/>
      <c r="I1272" s="390">
        <v>2</v>
      </c>
      <c r="J1272" s="293"/>
      <c r="K1272" s="293">
        <f t="shared" si="88"/>
        <v>0</v>
      </c>
      <c r="L1272" s="292"/>
      <c r="M1272" s="293"/>
      <c r="N1272" s="293"/>
    </row>
    <row r="1273" spans="1:14" ht="23.25" outlineLevel="4">
      <c r="A1273" s="387" t="s">
        <v>2819</v>
      </c>
      <c r="B1273" s="387" t="s">
        <v>2820</v>
      </c>
      <c r="C1273" s="408" t="s">
        <v>2821</v>
      </c>
      <c r="D1273" s="389" t="s">
        <v>312</v>
      </c>
      <c r="E1273" s="390">
        <v>2</v>
      </c>
      <c r="F1273" s="391">
        <v>1320603</v>
      </c>
      <c r="G1273" s="391">
        <f t="shared" si="87"/>
        <v>2641206</v>
      </c>
      <c r="H1273" s="392"/>
      <c r="I1273" s="390">
        <v>2</v>
      </c>
      <c r="J1273" s="293"/>
      <c r="K1273" s="293">
        <f t="shared" si="88"/>
        <v>0</v>
      </c>
      <c r="L1273" s="292"/>
      <c r="M1273" s="293"/>
      <c r="N1273" s="293"/>
    </row>
    <row r="1274" spans="1:14" ht="23.25" outlineLevel="4">
      <c r="A1274" s="387" t="s">
        <v>2822</v>
      </c>
      <c r="B1274" s="387" t="s">
        <v>2823</v>
      </c>
      <c r="C1274" s="408" t="s">
        <v>2824</v>
      </c>
      <c r="D1274" s="389" t="s">
        <v>312</v>
      </c>
      <c r="E1274" s="390">
        <v>4</v>
      </c>
      <c r="F1274" s="391">
        <v>1087958</v>
      </c>
      <c r="G1274" s="391">
        <f t="shared" si="87"/>
        <v>4351832</v>
      </c>
      <c r="H1274" s="392"/>
      <c r="I1274" s="390">
        <v>4</v>
      </c>
      <c r="J1274" s="293"/>
      <c r="K1274" s="293">
        <f t="shared" si="88"/>
        <v>0</v>
      </c>
      <c r="L1274" s="292"/>
      <c r="M1274" s="293"/>
      <c r="N1274" s="293"/>
    </row>
    <row r="1275" spans="1:14" ht="23.25" outlineLevel="4">
      <c r="A1275" s="387" t="s">
        <v>2825</v>
      </c>
      <c r="B1275" s="387" t="s">
        <v>2826</v>
      </c>
      <c r="C1275" s="408" t="s">
        <v>2827</v>
      </c>
      <c r="D1275" s="389" t="s">
        <v>312</v>
      </c>
      <c r="E1275" s="390">
        <v>20</v>
      </c>
      <c r="F1275" s="391">
        <v>472133</v>
      </c>
      <c r="G1275" s="391">
        <f t="shared" si="87"/>
        <v>9442660</v>
      </c>
      <c r="H1275" s="392"/>
      <c r="I1275" s="390">
        <v>20</v>
      </c>
      <c r="J1275" s="293"/>
      <c r="K1275" s="293">
        <f t="shared" si="88"/>
        <v>0</v>
      </c>
      <c r="L1275" s="292"/>
      <c r="M1275" s="293"/>
      <c r="N1275" s="293"/>
    </row>
    <row r="1276" spans="1:14" ht="15" outlineLevel="4">
      <c r="A1276" s="358"/>
      <c r="B1276" s="376"/>
      <c r="C1276" s="377"/>
      <c r="D1276" s="376"/>
      <c r="E1276" s="390"/>
      <c r="F1276" s="378"/>
      <c r="G1276" s="378"/>
      <c r="H1276" s="370"/>
      <c r="I1276" s="390"/>
      <c r="J1276" s="289"/>
      <c r="K1276" s="289"/>
      <c r="L1276" s="287"/>
      <c r="M1276" s="289"/>
      <c r="N1276" s="289"/>
    </row>
    <row r="1277" spans="1:14" ht="15" outlineLevel="3">
      <c r="A1277" s="443"/>
      <c r="B1277" s="443"/>
      <c r="C1277" s="444" t="s">
        <v>2828</v>
      </c>
      <c r="D1277" s="443"/>
      <c r="E1277" s="443"/>
      <c r="F1277" s="445"/>
      <c r="G1277" s="445">
        <f>SUM(G1263:G1275)</f>
        <v>81001716</v>
      </c>
      <c r="H1277" s="382"/>
      <c r="I1277" s="443"/>
      <c r="J1277" s="317"/>
      <c r="K1277" s="317">
        <f>SUM(K1263:K1275)</f>
        <v>0</v>
      </c>
      <c r="L1277" s="290"/>
      <c r="M1277" s="317"/>
      <c r="N1277" s="317"/>
    </row>
    <row r="1278" spans="1:14" ht="15" outlineLevel="3">
      <c r="A1278" s="358"/>
      <c r="B1278" s="376"/>
      <c r="C1278" s="377"/>
      <c r="D1278" s="376"/>
      <c r="E1278" s="376"/>
      <c r="F1278" s="378"/>
      <c r="G1278" s="378"/>
      <c r="H1278" s="370"/>
      <c r="I1278" s="376"/>
      <c r="J1278" s="289"/>
      <c r="K1278" s="289"/>
      <c r="L1278" s="287"/>
      <c r="M1278" s="289"/>
      <c r="N1278" s="289"/>
    </row>
    <row r="1279" spans="1:14" ht="15" outlineLevel="2">
      <c r="A1279" s="414"/>
      <c r="B1279" s="414"/>
      <c r="C1279" s="415" t="s">
        <v>2829</v>
      </c>
      <c r="D1279" s="414"/>
      <c r="E1279" s="414"/>
      <c r="F1279" s="416"/>
      <c r="G1279" s="416">
        <f>G1277</f>
        <v>81001716</v>
      </c>
      <c r="H1279" s="382"/>
      <c r="I1279" s="414"/>
      <c r="J1279" s="295"/>
      <c r="K1279" s="295">
        <f>K1277</f>
        <v>0</v>
      </c>
      <c r="L1279" s="290"/>
      <c r="M1279" s="295"/>
      <c r="N1279" s="295"/>
    </row>
    <row r="1280" spans="1:14" ht="15" outlineLevel="2">
      <c r="A1280" s="358"/>
      <c r="B1280" s="376"/>
      <c r="C1280" s="377"/>
      <c r="D1280" s="376"/>
      <c r="E1280" s="376"/>
      <c r="F1280" s="378"/>
      <c r="G1280" s="378"/>
      <c r="H1280" s="370"/>
      <c r="I1280" s="376"/>
      <c r="J1280" s="289"/>
      <c r="K1280" s="289"/>
      <c r="L1280" s="287"/>
      <c r="M1280" s="289"/>
      <c r="N1280" s="289"/>
    </row>
    <row r="1281" spans="1:14" ht="15" outlineLevel="2">
      <c r="A1281" s="414"/>
      <c r="B1281" s="414" t="s">
        <v>2830</v>
      </c>
      <c r="C1281" s="415" t="s">
        <v>2831</v>
      </c>
      <c r="D1281" s="414"/>
      <c r="E1281" s="414"/>
      <c r="F1281" s="416"/>
      <c r="G1281" s="416"/>
      <c r="H1281" s="382"/>
      <c r="I1281" s="414"/>
      <c r="J1281" s="295"/>
      <c r="K1281" s="295"/>
      <c r="L1281" s="290"/>
      <c r="M1281" s="295"/>
      <c r="N1281" s="295"/>
    </row>
    <row r="1282" spans="1:14" ht="28.5" outlineLevel="3">
      <c r="A1282" s="443"/>
      <c r="B1282" s="443" t="s">
        <v>2832</v>
      </c>
      <c r="C1282" s="444" t="s">
        <v>2833</v>
      </c>
      <c r="D1282" s="443"/>
      <c r="E1282" s="443"/>
      <c r="F1282" s="445"/>
      <c r="G1282" s="445"/>
      <c r="H1282" s="382"/>
      <c r="I1282" s="443"/>
      <c r="J1282" s="317"/>
      <c r="K1282" s="317"/>
      <c r="L1282" s="290"/>
      <c r="M1282" s="317"/>
      <c r="N1282" s="317"/>
    </row>
    <row r="1283" spans="1:14" ht="28.5" outlineLevel="4">
      <c r="A1283" s="387" t="s">
        <v>2834</v>
      </c>
      <c r="B1283" s="387" t="s">
        <v>2835</v>
      </c>
      <c r="C1283" s="408" t="s">
        <v>2836</v>
      </c>
      <c r="D1283" s="389" t="s">
        <v>312</v>
      </c>
      <c r="E1283" s="390">
        <v>67</v>
      </c>
      <c r="F1283" s="391">
        <v>1075778</v>
      </c>
      <c r="G1283" s="391">
        <f t="shared" ref="G1283:G1293" si="89">F1283*E1283</f>
        <v>72077126</v>
      </c>
      <c r="H1283" s="392"/>
      <c r="I1283" s="390">
        <v>67</v>
      </c>
      <c r="J1283" s="293"/>
      <c r="K1283" s="293">
        <f t="shared" ref="K1283:K1293" si="90">J1283*I1283</f>
        <v>0</v>
      </c>
      <c r="L1283" s="292"/>
      <c r="M1283" s="293"/>
      <c r="N1283" s="293"/>
    </row>
    <row r="1284" spans="1:14" ht="28.5" outlineLevel="4">
      <c r="A1284" s="387" t="s">
        <v>2837</v>
      </c>
      <c r="B1284" s="387" t="s">
        <v>2838</v>
      </c>
      <c r="C1284" s="408" t="s">
        <v>2839</v>
      </c>
      <c r="D1284" s="389" t="s">
        <v>312</v>
      </c>
      <c r="E1284" s="390">
        <v>76</v>
      </c>
      <c r="F1284" s="391">
        <v>1019533</v>
      </c>
      <c r="G1284" s="391">
        <f t="shared" si="89"/>
        <v>77484508</v>
      </c>
      <c r="H1284" s="392"/>
      <c r="I1284" s="390">
        <v>76</v>
      </c>
      <c r="J1284" s="293"/>
      <c r="K1284" s="293">
        <f t="shared" si="90"/>
        <v>0</v>
      </c>
      <c r="L1284" s="292"/>
      <c r="M1284" s="293"/>
      <c r="N1284" s="293"/>
    </row>
    <row r="1285" spans="1:14" ht="28.5" outlineLevel="4">
      <c r="A1285" s="387" t="s">
        <v>2840</v>
      </c>
      <c r="B1285" s="387" t="s">
        <v>2841</v>
      </c>
      <c r="C1285" s="408" t="s">
        <v>2842</v>
      </c>
      <c r="D1285" s="389" t="s">
        <v>312</v>
      </c>
      <c r="E1285" s="390">
        <v>18</v>
      </c>
      <c r="F1285" s="391">
        <v>900473</v>
      </c>
      <c r="G1285" s="391">
        <f t="shared" si="89"/>
        <v>16208514</v>
      </c>
      <c r="H1285" s="392"/>
      <c r="I1285" s="390">
        <v>18</v>
      </c>
      <c r="J1285" s="293"/>
      <c r="K1285" s="293">
        <f t="shared" si="90"/>
        <v>0</v>
      </c>
      <c r="L1285" s="292"/>
      <c r="M1285" s="293"/>
      <c r="N1285" s="293"/>
    </row>
    <row r="1286" spans="1:14" ht="28.5" outlineLevel="4">
      <c r="A1286" s="387" t="s">
        <v>2843</v>
      </c>
      <c r="B1286" s="387" t="s">
        <v>2844</v>
      </c>
      <c r="C1286" s="408" t="s">
        <v>2845</v>
      </c>
      <c r="D1286" s="389" t="s">
        <v>312</v>
      </c>
      <c r="E1286" s="390">
        <v>92</v>
      </c>
      <c r="F1286" s="391">
        <v>563822</v>
      </c>
      <c r="G1286" s="391">
        <f t="shared" si="89"/>
        <v>51871624</v>
      </c>
      <c r="H1286" s="392"/>
      <c r="I1286" s="390">
        <v>92</v>
      </c>
      <c r="J1286" s="293"/>
      <c r="K1286" s="293">
        <f t="shared" si="90"/>
        <v>0</v>
      </c>
      <c r="L1286" s="292"/>
      <c r="M1286" s="293"/>
      <c r="N1286" s="293"/>
    </row>
    <row r="1287" spans="1:14" ht="28.5" outlineLevel="4">
      <c r="A1287" s="387" t="s">
        <v>2846</v>
      </c>
      <c r="B1287" s="387" t="s">
        <v>2847</v>
      </c>
      <c r="C1287" s="408" t="s">
        <v>2848</v>
      </c>
      <c r="D1287" s="389" t="s">
        <v>312</v>
      </c>
      <c r="E1287" s="390">
        <v>65</v>
      </c>
      <c r="F1287" s="391">
        <v>804678</v>
      </c>
      <c r="G1287" s="391">
        <f t="shared" si="89"/>
        <v>52304070</v>
      </c>
      <c r="H1287" s="392"/>
      <c r="I1287" s="390">
        <v>65</v>
      </c>
      <c r="J1287" s="293"/>
      <c r="K1287" s="293">
        <f t="shared" si="90"/>
        <v>0</v>
      </c>
      <c r="L1287" s="292"/>
      <c r="M1287" s="293"/>
      <c r="N1287" s="293"/>
    </row>
    <row r="1288" spans="1:14" ht="42" outlineLevel="4">
      <c r="A1288" s="387" t="s">
        <v>2849</v>
      </c>
      <c r="B1288" s="387" t="s">
        <v>2850</v>
      </c>
      <c r="C1288" s="408" t="s">
        <v>2851</v>
      </c>
      <c r="D1288" s="389" t="s">
        <v>312</v>
      </c>
      <c r="E1288" s="390">
        <v>3</v>
      </c>
      <c r="F1288" s="391">
        <v>3128254</v>
      </c>
      <c r="G1288" s="391">
        <f t="shared" si="89"/>
        <v>9384762</v>
      </c>
      <c r="H1288" s="392"/>
      <c r="I1288" s="390">
        <v>3</v>
      </c>
      <c r="J1288" s="293"/>
      <c r="K1288" s="293">
        <f t="shared" si="90"/>
        <v>0</v>
      </c>
      <c r="L1288" s="292"/>
      <c r="M1288" s="293"/>
      <c r="N1288" s="293"/>
    </row>
    <row r="1289" spans="1:14" ht="28.5" outlineLevel="4">
      <c r="A1289" s="387" t="s">
        <v>2852</v>
      </c>
      <c r="B1289" s="387" t="s">
        <v>2853</v>
      </c>
      <c r="C1289" s="408" t="s">
        <v>2854</v>
      </c>
      <c r="D1289" s="389" t="s">
        <v>312</v>
      </c>
      <c r="E1289" s="390">
        <v>4</v>
      </c>
      <c r="F1289" s="391">
        <v>2580854</v>
      </c>
      <c r="G1289" s="391">
        <f t="shared" si="89"/>
        <v>10323416</v>
      </c>
      <c r="H1289" s="392"/>
      <c r="I1289" s="390">
        <v>4</v>
      </c>
      <c r="J1289" s="293"/>
      <c r="K1289" s="293">
        <f t="shared" si="90"/>
        <v>0</v>
      </c>
      <c r="L1289" s="292"/>
      <c r="M1289" s="293"/>
      <c r="N1289" s="293"/>
    </row>
    <row r="1290" spans="1:14" ht="42" outlineLevel="4">
      <c r="A1290" s="387" t="s">
        <v>2855</v>
      </c>
      <c r="B1290" s="387" t="s">
        <v>2856</v>
      </c>
      <c r="C1290" s="408" t="s">
        <v>2857</v>
      </c>
      <c r="D1290" s="389" t="s">
        <v>312</v>
      </c>
      <c r="E1290" s="390">
        <v>4</v>
      </c>
      <c r="F1290" s="391">
        <v>1075778</v>
      </c>
      <c r="G1290" s="391">
        <f t="shared" si="89"/>
        <v>4303112</v>
      </c>
      <c r="H1290" s="392"/>
      <c r="I1290" s="390">
        <v>4</v>
      </c>
      <c r="J1290" s="293"/>
      <c r="K1290" s="293">
        <f t="shared" si="90"/>
        <v>0</v>
      </c>
      <c r="L1290" s="292"/>
      <c r="M1290" s="293"/>
      <c r="N1290" s="293"/>
    </row>
    <row r="1291" spans="1:14" ht="28.5" outlineLevel="4">
      <c r="A1291" s="387" t="s">
        <v>2858</v>
      </c>
      <c r="B1291" s="387" t="s">
        <v>2859</v>
      </c>
      <c r="C1291" s="408" t="s">
        <v>2860</v>
      </c>
      <c r="D1291" s="389" t="s">
        <v>312</v>
      </c>
      <c r="E1291" s="390">
        <v>7</v>
      </c>
      <c r="F1291" s="391">
        <v>11476104</v>
      </c>
      <c r="G1291" s="391">
        <f t="shared" si="89"/>
        <v>80332728</v>
      </c>
      <c r="H1291" s="392"/>
      <c r="I1291" s="390">
        <v>7</v>
      </c>
      <c r="J1291" s="293"/>
      <c r="K1291" s="293">
        <f t="shared" si="90"/>
        <v>0</v>
      </c>
      <c r="L1291" s="292"/>
      <c r="M1291" s="293"/>
      <c r="N1291" s="293"/>
    </row>
    <row r="1292" spans="1:14" ht="28.5" outlineLevel="4">
      <c r="A1292" s="387" t="s">
        <v>2861</v>
      </c>
      <c r="B1292" s="387" t="s">
        <v>2862</v>
      </c>
      <c r="C1292" s="408" t="s">
        <v>2863</v>
      </c>
      <c r="D1292" s="389" t="s">
        <v>312</v>
      </c>
      <c r="E1292" s="390">
        <v>6</v>
      </c>
      <c r="F1292" s="391">
        <v>3900225</v>
      </c>
      <c r="G1292" s="391">
        <f t="shared" si="89"/>
        <v>23401350</v>
      </c>
      <c r="H1292" s="392"/>
      <c r="I1292" s="390">
        <v>6</v>
      </c>
      <c r="J1292" s="293"/>
      <c r="K1292" s="293">
        <f t="shared" si="90"/>
        <v>0</v>
      </c>
      <c r="L1292" s="292"/>
      <c r="M1292" s="293"/>
      <c r="N1292" s="293"/>
    </row>
    <row r="1293" spans="1:14" ht="42" outlineLevel="4">
      <c r="A1293" s="387" t="s">
        <v>2864</v>
      </c>
      <c r="B1293" s="387" t="s">
        <v>2865</v>
      </c>
      <c r="C1293" s="408" t="s">
        <v>2866</v>
      </c>
      <c r="D1293" s="389" t="s">
        <v>312</v>
      </c>
      <c r="E1293" s="390">
        <v>1</v>
      </c>
      <c r="F1293" s="391">
        <v>4733505</v>
      </c>
      <c r="G1293" s="391">
        <f t="shared" si="89"/>
        <v>4733505</v>
      </c>
      <c r="H1293" s="392"/>
      <c r="I1293" s="390">
        <v>1</v>
      </c>
      <c r="J1293" s="293"/>
      <c r="K1293" s="293">
        <f t="shared" si="90"/>
        <v>0</v>
      </c>
      <c r="L1293" s="292"/>
      <c r="M1293" s="293"/>
      <c r="N1293" s="293"/>
    </row>
    <row r="1294" spans="1:14" ht="15" outlineLevel="4">
      <c r="A1294" s="358"/>
      <c r="B1294" s="376"/>
      <c r="C1294" s="377"/>
      <c r="D1294" s="376"/>
      <c r="E1294" s="376"/>
      <c r="F1294" s="378"/>
      <c r="G1294" s="378"/>
      <c r="H1294" s="370"/>
      <c r="I1294" s="376"/>
      <c r="J1294" s="289"/>
      <c r="K1294" s="289"/>
      <c r="L1294" s="287"/>
      <c r="M1294" s="289"/>
      <c r="N1294" s="289"/>
    </row>
    <row r="1295" spans="1:14" ht="28.5" outlineLevel="3">
      <c r="A1295" s="443"/>
      <c r="B1295" s="443"/>
      <c r="C1295" s="444" t="s">
        <v>2867</v>
      </c>
      <c r="D1295" s="443"/>
      <c r="E1295" s="443"/>
      <c r="F1295" s="445"/>
      <c r="G1295" s="445">
        <f>SUM(G1283:G1293)</f>
        <v>402424715</v>
      </c>
      <c r="H1295" s="382"/>
      <c r="I1295" s="443"/>
      <c r="J1295" s="317"/>
      <c r="K1295" s="317">
        <f>SUM(K1283:K1293)</f>
        <v>0</v>
      </c>
      <c r="L1295" s="290"/>
      <c r="M1295" s="317"/>
      <c r="N1295" s="317"/>
    </row>
    <row r="1296" spans="1:14" ht="15" outlineLevel="3">
      <c r="A1296" s="358"/>
      <c r="B1296" s="376"/>
      <c r="C1296" s="377"/>
      <c r="D1296" s="376"/>
      <c r="E1296" s="376"/>
      <c r="F1296" s="378"/>
      <c r="G1296" s="378"/>
      <c r="H1296" s="370"/>
      <c r="I1296" s="376"/>
      <c r="J1296" s="289"/>
      <c r="K1296" s="289"/>
      <c r="L1296" s="287"/>
      <c r="M1296" s="289"/>
      <c r="N1296" s="289"/>
    </row>
    <row r="1297" spans="1:14" ht="15" outlineLevel="3">
      <c r="A1297" s="443"/>
      <c r="B1297" s="443" t="s">
        <v>2868</v>
      </c>
      <c r="C1297" s="444" t="s">
        <v>2869</v>
      </c>
      <c r="D1297" s="443"/>
      <c r="E1297" s="443"/>
      <c r="F1297" s="445"/>
      <c r="G1297" s="445"/>
      <c r="H1297" s="382"/>
      <c r="I1297" s="443"/>
      <c r="J1297" s="317"/>
      <c r="K1297" s="317"/>
      <c r="L1297" s="290"/>
      <c r="M1297" s="317"/>
      <c r="N1297" s="317"/>
    </row>
    <row r="1298" spans="1:14" ht="28.5" outlineLevel="4">
      <c r="A1298" s="387" t="s">
        <v>2870</v>
      </c>
      <c r="B1298" s="387" t="s">
        <v>2871</v>
      </c>
      <c r="C1298" s="408" t="s">
        <v>2872</v>
      </c>
      <c r="D1298" s="389" t="s">
        <v>312</v>
      </c>
      <c r="E1298" s="390">
        <v>24</v>
      </c>
      <c r="F1298" s="391">
        <v>925731</v>
      </c>
      <c r="G1298" s="391">
        <f>F1298*E1298</f>
        <v>22217544</v>
      </c>
      <c r="H1298" s="392"/>
      <c r="I1298" s="390">
        <v>24</v>
      </c>
      <c r="J1298" s="293"/>
      <c r="K1298" s="293">
        <f>J1298*I1298</f>
        <v>0</v>
      </c>
      <c r="L1298" s="292"/>
      <c r="M1298" s="293"/>
      <c r="N1298" s="293"/>
    </row>
    <row r="1299" spans="1:14" ht="15" outlineLevel="4">
      <c r="A1299" s="387" t="s">
        <v>2873</v>
      </c>
      <c r="B1299" s="387" t="s">
        <v>2874</v>
      </c>
      <c r="C1299" s="408" t="s">
        <v>2875</v>
      </c>
      <c r="D1299" s="389" t="s">
        <v>312</v>
      </c>
      <c r="E1299" s="390">
        <v>24</v>
      </c>
      <c r="F1299" s="391">
        <v>119060</v>
      </c>
      <c r="G1299" s="391">
        <f>F1299*E1299</f>
        <v>2857440</v>
      </c>
      <c r="H1299" s="392"/>
      <c r="I1299" s="390">
        <v>24</v>
      </c>
      <c r="J1299" s="293"/>
      <c r="K1299" s="293">
        <f>J1299*I1299</f>
        <v>0</v>
      </c>
      <c r="L1299" s="292"/>
      <c r="M1299" s="293"/>
      <c r="N1299" s="293"/>
    </row>
    <row r="1300" spans="1:14" ht="15" outlineLevel="4">
      <c r="A1300" s="358"/>
      <c r="B1300" s="376"/>
      <c r="C1300" s="377"/>
      <c r="D1300" s="376"/>
      <c r="E1300" s="376"/>
      <c r="F1300" s="378"/>
      <c r="G1300" s="378"/>
      <c r="H1300" s="370"/>
      <c r="I1300" s="376"/>
      <c r="J1300" s="289"/>
      <c r="K1300" s="289"/>
      <c r="L1300" s="287"/>
      <c r="M1300" s="289"/>
      <c r="N1300" s="289"/>
    </row>
    <row r="1301" spans="1:14" ht="15" outlineLevel="3">
      <c r="A1301" s="443"/>
      <c r="B1301" s="443"/>
      <c r="C1301" s="444" t="s">
        <v>2876</v>
      </c>
      <c r="D1301" s="443"/>
      <c r="E1301" s="443"/>
      <c r="F1301" s="445"/>
      <c r="G1301" s="445">
        <f>SUM(G1298:G1299)</f>
        <v>25074984</v>
      </c>
      <c r="H1301" s="382"/>
      <c r="I1301" s="443"/>
      <c r="J1301" s="317"/>
      <c r="K1301" s="317">
        <f>SUM(K1298:K1299)</f>
        <v>0</v>
      </c>
      <c r="L1301" s="290"/>
      <c r="M1301" s="317"/>
      <c r="N1301" s="317"/>
    </row>
    <row r="1302" spans="1:14" ht="15" outlineLevel="3">
      <c r="A1302" s="358"/>
      <c r="B1302" s="376"/>
      <c r="C1302" s="377"/>
      <c r="D1302" s="376"/>
      <c r="E1302" s="376"/>
      <c r="F1302" s="378"/>
      <c r="G1302" s="378"/>
      <c r="H1302" s="370"/>
      <c r="I1302" s="376"/>
      <c r="J1302" s="289"/>
      <c r="K1302" s="289"/>
      <c r="L1302" s="287"/>
      <c r="M1302" s="289"/>
      <c r="N1302" s="289"/>
    </row>
    <row r="1303" spans="1:14" ht="15" outlineLevel="3">
      <c r="A1303" s="443"/>
      <c r="B1303" s="443" t="s">
        <v>2877</v>
      </c>
      <c r="C1303" s="444" t="s">
        <v>2878</v>
      </c>
      <c r="D1303" s="443"/>
      <c r="E1303" s="443"/>
      <c r="F1303" s="445"/>
      <c r="G1303" s="445"/>
      <c r="H1303" s="382"/>
      <c r="I1303" s="443"/>
      <c r="J1303" s="317"/>
      <c r="K1303" s="317"/>
      <c r="L1303" s="290"/>
      <c r="M1303" s="317"/>
      <c r="N1303" s="317"/>
    </row>
    <row r="1304" spans="1:14" ht="28.5" outlineLevel="4">
      <c r="A1304" s="387" t="s">
        <v>2879</v>
      </c>
      <c r="B1304" s="387" t="s">
        <v>2880</v>
      </c>
      <c r="C1304" s="408" t="s">
        <v>2881</v>
      </c>
      <c r="D1304" s="389" t="s">
        <v>312</v>
      </c>
      <c r="E1304" s="390">
        <v>20</v>
      </c>
      <c r="F1304" s="391">
        <v>614956</v>
      </c>
      <c r="G1304" s="391">
        <f>F1304*E1304</f>
        <v>12299120</v>
      </c>
      <c r="H1304" s="392"/>
      <c r="I1304" s="390">
        <v>20</v>
      </c>
      <c r="J1304" s="293"/>
      <c r="K1304" s="293">
        <f>J1304*I1304</f>
        <v>0</v>
      </c>
      <c r="L1304" s="292"/>
      <c r="M1304" s="293"/>
      <c r="N1304" s="293"/>
    </row>
    <row r="1305" spans="1:14" ht="28.5" outlineLevel="4">
      <c r="A1305" s="387" t="s">
        <v>2882</v>
      </c>
      <c r="B1305" s="387" t="s">
        <v>2883</v>
      </c>
      <c r="C1305" s="408" t="s">
        <v>2884</v>
      </c>
      <c r="D1305" s="389" t="s">
        <v>312</v>
      </c>
      <c r="E1305" s="390">
        <v>8</v>
      </c>
      <c r="F1305" s="391">
        <v>594428</v>
      </c>
      <c r="G1305" s="391">
        <f>F1305*E1305</f>
        <v>4755424</v>
      </c>
      <c r="H1305" s="392"/>
      <c r="I1305" s="390">
        <v>8</v>
      </c>
      <c r="J1305" s="293"/>
      <c r="K1305" s="293">
        <f>J1305*I1305</f>
        <v>0</v>
      </c>
      <c r="L1305" s="292"/>
      <c r="M1305" s="293"/>
      <c r="N1305" s="293"/>
    </row>
    <row r="1306" spans="1:14" ht="28.5" outlineLevel="4">
      <c r="A1306" s="387" t="s">
        <v>2885</v>
      </c>
      <c r="B1306" s="387" t="s">
        <v>2886</v>
      </c>
      <c r="C1306" s="408" t="s">
        <v>2887</v>
      </c>
      <c r="D1306" s="389" t="s">
        <v>312</v>
      </c>
      <c r="E1306" s="390">
        <v>28</v>
      </c>
      <c r="F1306" s="391">
        <v>141681</v>
      </c>
      <c r="G1306" s="391">
        <f>F1306*E1306</f>
        <v>3967068</v>
      </c>
      <c r="H1306" s="392"/>
      <c r="I1306" s="390">
        <v>28</v>
      </c>
      <c r="J1306" s="293"/>
      <c r="K1306" s="293">
        <f>J1306*I1306</f>
        <v>0</v>
      </c>
      <c r="L1306" s="292"/>
      <c r="M1306" s="293"/>
      <c r="N1306" s="293"/>
    </row>
    <row r="1307" spans="1:14" ht="15" outlineLevel="4">
      <c r="A1307" s="358"/>
      <c r="B1307" s="376"/>
      <c r="C1307" s="377"/>
      <c r="D1307" s="376"/>
      <c r="E1307" s="376"/>
      <c r="F1307" s="378"/>
      <c r="G1307" s="378"/>
      <c r="H1307" s="370"/>
      <c r="I1307" s="376"/>
      <c r="J1307" s="289"/>
      <c r="K1307" s="289"/>
      <c r="L1307" s="287"/>
      <c r="M1307" s="289"/>
      <c r="N1307" s="289"/>
    </row>
    <row r="1308" spans="1:14" ht="15" outlineLevel="3">
      <c r="A1308" s="443"/>
      <c r="B1308" s="443"/>
      <c r="C1308" s="444" t="s">
        <v>2888</v>
      </c>
      <c r="D1308" s="443"/>
      <c r="E1308" s="443"/>
      <c r="F1308" s="445"/>
      <c r="G1308" s="445">
        <f>SUM(G1304:G1306)</f>
        <v>21021612</v>
      </c>
      <c r="H1308" s="382"/>
      <c r="I1308" s="443"/>
      <c r="J1308" s="317"/>
      <c r="K1308" s="317">
        <f>SUM(K1304:K1306)</f>
        <v>0</v>
      </c>
      <c r="L1308" s="290"/>
      <c r="M1308" s="317"/>
      <c r="N1308" s="317"/>
    </row>
    <row r="1309" spans="1:14" ht="15" outlineLevel="3">
      <c r="A1309" s="358"/>
      <c r="B1309" s="376"/>
      <c r="C1309" s="377"/>
      <c r="D1309" s="376"/>
      <c r="E1309" s="376"/>
      <c r="F1309" s="378"/>
      <c r="G1309" s="378"/>
      <c r="H1309" s="370"/>
      <c r="I1309" s="376"/>
      <c r="J1309" s="289"/>
      <c r="K1309" s="289"/>
      <c r="L1309" s="287"/>
      <c r="M1309" s="289"/>
      <c r="N1309" s="289"/>
    </row>
    <row r="1310" spans="1:14" ht="15" outlineLevel="3">
      <c r="A1310" s="443"/>
      <c r="B1310" s="443" t="s">
        <v>2889</v>
      </c>
      <c r="C1310" s="444" t="s">
        <v>2890</v>
      </c>
      <c r="D1310" s="443"/>
      <c r="E1310" s="443"/>
      <c r="F1310" s="445"/>
      <c r="G1310" s="445"/>
      <c r="H1310" s="382"/>
      <c r="I1310" s="443"/>
      <c r="J1310" s="317"/>
      <c r="K1310" s="317"/>
      <c r="L1310" s="290"/>
      <c r="M1310" s="317"/>
      <c r="N1310" s="317"/>
    </row>
    <row r="1311" spans="1:14" ht="15" outlineLevel="4">
      <c r="A1311" s="387" t="s">
        <v>2891</v>
      </c>
      <c r="B1311" s="387" t="s">
        <v>2892</v>
      </c>
      <c r="C1311" s="408" t="s">
        <v>2893</v>
      </c>
      <c r="D1311" s="389" t="s">
        <v>312</v>
      </c>
      <c r="E1311" s="390">
        <v>8</v>
      </c>
      <c r="F1311" s="391">
        <v>1169563</v>
      </c>
      <c r="G1311" s="391">
        <f t="shared" ref="G1311:G1316" si="91">F1311*E1311</f>
        <v>9356504</v>
      </c>
      <c r="H1311" s="392"/>
      <c r="I1311" s="390">
        <v>8</v>
      </c>
      <c r="J1311" s="293"/>
      <c r="K1311" s="293">
        <f t="shared" ref="K1311:K1316" si="92">J1311*I1311</f>
        <v>0</v>
      </c>
      <c r="L1311" s="292"/>
      <c r="M1311" s="293"/>
      <c r="N1311" s="293"/>
    </row>
    <row r="1312" spans="1:14" ht="15" outlineLevel="4">
      <c r="A1312" s="387" t="s">
        <v>2894</v>
      </c>
      <c r="B1312" s="387" t="s">
        <v>2895</v>
      </c>
      <c r="C1312" s="408" t="s">
        <v>2896</v>
      </c>
      <c r="D1312" s="389" t="s">
        <v>312</v>
      </c>
      <c r="E1312" s="390">
        <v>8</v>
      </c>
      <c r="F1312" s="391">
        <v>1018164</v>
      </c>
      <c r="G1312" s="391">
        <f t="shared" si="91"/>
        <v>8145312</v>
      </c>
      <c r="H1312" s="392"/>
      <c r="I1312" s="390">
        <v>8</v>
      </c>
      <c r="J1312" s="293"/>
      <c r="K1312" s="293">
        <f t="shared" si="92"/>
        <v>0</v>
      </c>
      <c r="L1312" s="292"/>
      <c r="M1312" s="293"/>
      <c r="N1312" s="293"/>
    </row>
    <row r="1313" spans="1:14" ht="15" outlineLevel="4">
      <c r="A1313" s="387" t="s">
        <v>2897</v>
      </c>
      <c r="B1313" s="387" t="s">
        <v>2898</v>
      </c>
      <c r="C1313" s="408" t="s">
        <v>2899</v>
      </c>
      <c r="D1313" s="389" t="s">
        <v>312</v>
      </c>
      <c r="E1313" s="390">
        <v>12</v>
      </c>
      <c r="F1313" s="391">
        <v>736163</v>
      </c>
      <c r="G1313" s="391">
        <f t="shared" si="91"/>
        <v>8833956</v>
      </c>
      <c r="H1313" s="392"/>
      <c r="I1313" s="390">
        <v>12</v>
      </c>
      <c r="J1313" s="293"/>
      <c r="K1313" s="293">
        <f t="shared" si="92"/>
        <v>0</v>
      </c>
      <c r="L1313" s="292"/>
      <c r="M1313" s="293"/>
      <c r="N1313" s="293"/>
    </row>
    <row r="1314" spans="1:14" ht="15" outlineLevel="4">
      <c r="A1314" s="387" t="s">
        <v>2900</v>
      </c>
      <c r="B1314" s="387" t="s">
        <v>2901</v>
      </c>
      <c r="C1314" s="408" t="s">
        <v>2902</v>
      </c>
      <c r="D1314" s="389" t="s">
        <v>312</v>
      </c>
      <c r="E1314" s="390">
        <v>4</v>
      </c>
      <c r="F1314" s="391">
        <v>1169563</v>
      </c>
      <c r="G1314" s="391">
        <f t="shared" si="91"/>
        <v>4678252</v>
      </c>
      <c r="H1314" s="392"/>
      <c r="I1314" s="390">
        <v>4</v>
      </c>
      <c r="J1314" s="293"/>
      <c r="K1314" s="293">
        <f t="shared" si="92"/>
        <v>0</v>
      </c>
      <c r="L1314" s="292"/>
      <c r="M1314" s="293"/>
      <c r="N1314" s="293"/>
    </row>
    <row r="1315" spans="1:14" ht="15" outlineLevel="4">
      <c r="A1315" s="387" t="s">
        <v>2903</v>
      </c>
      <c r="B1315" s="387" t="s">
        <v>2904</v>
      </c>
      <c r="C1315" s="408" t="s">
        <v>2905</v>
      </c>
      <c r="D1315" s="389" t="s">
        <v>312</v>
      </c>
      <c r="E1315" s="390">
        <v>8</v>
      </c>
      <c r="F1315" s="391">
        <v>1018164</v>
      </c>
      <c r="G1315" s="391">
        <f t="shared" si="91"/>
        <v>8145312</v>
      </c>
      <c r="H1315" s="392"/>
      <c r="I1315" s="390">
        <v>8</v>
      </c>
      <c r="J1315" s="293"/>
      <c r="K1315" s="293">
        <f t="shared" si="92"/>
        <v>0</v>
      </c>
      <c r="L1315" s="292"/>
      <c r="M1315" s="293"/>
      <c r="N1315" s="293"/>
    </row>
    <row r="1316" spans="1:14" ht="15" outlineLevel="4">
      <c r="A1316" s="387" t="s">
        <v>2906</v>
      </c>
      <c r="B1316" s="387" t="s">
        <v>2907</v>
      </c>
      <c r="C1316" s="408" t="s">
        <v>2908</v>
      </c>
      <c r="D1316" s="389" t="s">
        <v>312</v>
      </c>
      <c r="E1316" s="390">
        <v>8</v>
      </c>
      <c r="F1316" s="391">
        <v>736163</v>
      </c>
      <c r="G1316" s="391">
        <f t="shared" si="91"/>
        <v>5889304</v>
      </c>
      <c r="H1316" s="392"/>
      <c r="I1316" s="390">
        <v>8</v>
      </c>
      <c r="J1316" s="293"/>
      <c r="K1316" s="293">
        <f t="shared" si="92"/>
        <v>0</v>
      </c>
      <c r="L1316" s="292"/>
      <c r="M1316" s="293"/>
      <c r="N1316" s="293"/>
    </row>
    <row r="1317" spans="1:14" ht="15" outlineLevel="4">
      <c r="A1317" s="358"/>
      <c r="B1317" s="376"/>
      <c r="C1317" s="377"/>
      <c r="D1317" s="376"/>
      <c r="E1317" s="376"/>
      <c r="F1317" s="378"/>
      <c r="G1317" s="378"/>
      <c r="H1317" s="370"/>
      <c r="I1317" s="376"/>
      <c r="J1317" s="289"/>
      <c r="K1317" s="289"/>
      <c r="L1317" s="287"/>
      <c r="M1317" s="289"/>
      <c r="N1317" s="289"/>
    </row>
    <row r="1318" spans="1:14" ht="15" outlineLevel="3">
      <c r="A1318" s="443"/>
      <c r="B1318" s="443"/>
      <c r="C1318" s="444" t="s">
        <v>2909</v>
      </c>
      <c r="D1318" s="443"/>
      <c r="E1318" s="443"/>
      <c r="F1318" s="445"/>
      <c r="G1318" s="445">
        <f>SUM(G1311:G1316)</f>
        <v>45048640</v>
      </c>
      <c r="H1318" s="382"/>
      <c r="I1318" s="443"/>
      <c r="J1318" s="317"/>
      <c r="K1318" s="317">
        <f>SUM(K1311:K1316)</f>
        <v>0</v>
      </c>
      <c r="L1318" s="290"/>
      <c r="M1318" s="317"/>
      <c r="N1318" s="317"/>
    </row>
    <row r="1319" spans="1:14" ht="15" outlineLevel="3">
      <c r="A1319" s="358"/>
      <c r="B1319" s="376"/>
      <c r="C1319" s="377"/>
      <c r="D1319" s="376"/>
      <c r="E1319" s="376"/>
      <c r="F1319" s="378"/>
      <c r="G1319" s="378"/>
      <c r="H1319" s="370"/>
      <c r="I1319" s="376"/>
      <c r="J1319" s="289"/>
      <c r="K1319" s="289"/>
      <c r="L1319" s="287"/>
      <c r="M1319" s="289"/>
      <c r="N1319" s="289"/>
    </row>
    <row r="1320" spans="1:14" ht="15" outlineLevel="3">
      <c r="A1320" s="443"/>
      <c r="B1320" s="443" t="s">
        <v>2910</v>
      </c>
      <c r="C1320" s="444" t="s">
        <v>2911</v>
      </c>
      <c r="D1320" s="443"/>
      <c r="E1320" s="443"/>
      <c r="F1320" s="445"/>
      <c r="G1320" s="445"/>
      <c r="H1320" s="382"/>
      <c r="I1320" s="443"/>
      <c r="J1320" s="317"/>
      <c r="K1320" s="317"/>
      <c r="L1320" s="290"/>
      <c r="M1320" s="317"/>
      <c r="N1320" s="317"/>
    </row>
    <row r="1321" spans="1:14" ht="28.5" outlineLevel="4">
      <c r="A1321" s="387" t="s">
        <v>2912</v>
      </c>
      <c r="B1321" s="387" t="s">
        <v>2913</v>
      </c>
      <c r="C1321" s="408" t="s">
        <v>2914</v>
      </c>
      <c r="D1321" s="389" t="s">
        <v>312</v>
      </c>
      <c r="E1321" s="390">
        <v>1</v>
      </c>
      <c r="F1321" s="391">
        <v>17268705</v>
      </c>
      <c r="G1321" s="391">
        <f>F1321*E1321</f>
        <v>17268705</v>
      </c>
      <c r="H1321" s="392"/>
      <c r="I1321" s="390">
        <v>1</v>
      </c>
      <c r="J1321" s="293"/>
      <c r="K1321" s="293">
        <f>J1321*I1321</f>
        <v>0</v>
      </c>
      <c r="L1321" s="292"/>
      <c r="M1321" s="293"/>
      <c r="N1321" s="293"/>
    </row>
    <row r="1322" spans="1:14" ht="28.5" outlineLevel="4">
      <c r="A1322" s="387" t="s">
        <v>2915</v>
      </c>
      <c r="B1322" s="387" t="s">
        <v>2916</v>
      </c>
      <c r="C1322" s="408" t="s">
        <v>2917</v>
      </c>
      <c r="D1322" s="389" t="s">
        <v>312</v>
      </c>
      <c r="E1322" s="390">
        <v>1</v>
      </c>
      <c r="F1322" s="391">
        <v>79920400</v>
      </c>
      <c r="G1322" s="391">
        <f>F1322*E1322</f>
        <v>79920400</v>
      </c>
      <c r="H1322" s="392"/>
      <c r="I1322" s="390">
        <v>1</v>
      </c>
      <c r="J1322" s="293"/>
      <c r="K1322" s="293">
        <f>J1322*I1322</f>
        <v>0</v>
      </c>
      <c r="L1322" s="292"/>
      <c r="M1322" s="293"/>
      <c r="N1322" s="293"/>
    </row>
    <row r="1323" spans="1:14" ht="15" outlineLevel="4">
      <c r="A1323" s="358"/>
      <c r="B1323" s="376"/>
      <c r="C1323" s="377"/>
      <c r="D1323" s="376"/>
      <c r="E1323" s="376"/>
      <c r="F1323" s="378"/>
      <c r="G1323" s="378"/>
      <c r="H1323" s="370"/>
      <c r="I1323" s="376"/>
      <c r="J1323" s="289"/>
      <c r="K1323" s="289"/>
      <c r="L1323" s="287"/>
      <c r="M1323" s="289"/>
      <c r="N1323" s="289"/>
    </row>
    <row r="1324" spans="1:14" ht="15" outlineLevel="3">
      <c r="A1324" s="443"/>
      <c r="B1324" s="443"/>
      <c r="C1324" s="444" t="s">
        <v>2918</v>
      </c>
      <c r="D1324" s="443"/>
      <c r="E1324" s="443"/>
      <c r="F1324" s="445"/>
      <c r="G1324" s="445">
        <f>SUM(G1321:G1322)</f>
        <v>97189105</v>
      </c>
      <c r="H1324" s="382"/>
      <c r="I1324" s="443"/>
      <c r="J1324" s="317"/>
      <c r="K1324" s="317">
        <f>SUM(K1321:K1322)</f>
        <v>0</v>
      </c>
      <c r="L1324" s="290"/>
      <c r="M1324" s="317"/>
      <c r="N1324" s="317"/>
    </row>
    <row r="1325" spans="1:14" ht="15" outlineLevel="3">
      <c r="A1325" s="358"/>
      <c r="B1325" s="376"/>
      <c r="C1325" s="377"/>
      <c r="D1325" s="376"/>
      <c r="E1325" s="376"/>
      <c r="F1325" s="378"/>
      <c r="G1325" s="378"/>
      <c r="H1325" s="370"/>
      <c r="I1325" s="376"/>
      <c r="J1325" s="289"/>
      <c r="K1325" s="289"/>
      <c r="L1325" s="287"/>
      <c r="M1325" s="289"/>
      <c r="N1325" s="289"/>
    </row>
    <row r="1326" spans="1:14" ht="15" outlineLevel="3">
      <c r="A1326" s="443"/>
      <c r="B1326" s="443" t="s">
        <v>2919</v>
      </c>
      <c r="C1326" s="444" t="s">
        <v>2920</v>
      </c>
      <c r="D1326" s="443"/>
      <c r="E1326" s="443"/>
      <c r="F1326" s="445"/>
      <c r="G1326" s="445"/>
      <c r="H1326" s="382"/>
      <c r="I1326" s="443"/>
      <c r="J1326" s="317"/>
      <c r="K1326" s="317"/>
      <c r="L1326" s="290"/>
      <c r="M1326" s="317"/>
      <c r="N1326" s="317"/>
    </row>
    <row r="1327" spans="1:14" ht="28.5" outlineLevel="4">
      <c r="A1327" s="387" t="s">
        <v>2921</v>
      </c>
      <c r="B1327" s="387" t="s">
        <v>2922</v>
      </c>
      <c r="C1327" s="408" t="s">
        <v>2923</v>
      </c>
      <c r="D1327" s="389" t="s">
        <v>312</v>
      </c>
      <c r="E1327" s="390">
        <v>1</v>
      </c>
      <c r="F1327" s="391">
        <v>39341963</v>
      </c>
      <c r="G1327" s="391">
        <f>F1327*E1327</f>
        <v>39341963</v>
      </c>
      <c r="H1327" s="392"/>
      <c r="I1327" s="390">
        <v>1</v>
      </c>
      <c r="J1327" s="293"/>
      <c r="K1327" s="293">
        <f>J1327*I1327</f>
        <v>0</v>
      </c>
      <c r="L1327" s="292"/>
      <c r="M1327" s="293"/>
      <c r="N1327" s="293"/>
    </row>
    <row r="1328" spans="1:14" ht="28.5" outlineLevel="4">
      <c r="A1328" s="387" t="s">
        <v>2924</v>
      </c>
      <c r="B1328" s="387" t="s">
        <v>2925</v>
      </c>
      <c r="C1328" s="408" t="s">
        <v>2926</v>
      </c>
      <c r="D1328" s="389" t="s">
        <v>312</v>
      </c>
      <c r="E1328" s="390">
        <v>1</v>
      </c>
      <c r="F1328" s="391">
        <v>67877600</v>
      </c>
      <c r="G1328" s="391">
        <f>F1328*E1328</f>
        <v>67877600</v>
      </c>
      <c r="H1328" s="392"/>
      <c r="I1328" s="390">
        <v>1</v>
      </c>
      <c r="J1328" s="293"/>
      <c r="K1328" s="293">
        <f>J1328*I1328</f>
        <v>0</v>
      </c>
      <c r="L1328" s="292"/>
      <c r="M1328" s="293"/>
      <c r="N1328" s="293"/>
    </row>
    <row r="1329" spans="1:14" ht="15" outlineLevel="4">
      <c r="A1329" s="358"/>
      <c r="B1329" s="376"/>
      <c r="C1329" s="377"/>
      <c r="D1329" s="376"/>
      <c r="E1329" s="376"/>
      <c r="F1329" s="378"/>
      <c r="G1329" s="378"/>
      <c r="H1329" s="370"/>
      <c r="I1329" s="376"/>
      <c r="J1329" s="289"/>
      <c r="K1329" s="289"/>
      <c r="L1329" s="287"/>
      <c r="M1329" s="289"/>
      <c r="N1329" s="289"/>
    </row>
    <row r="1330" spans="1:14" ht="15" outlineLevel="3">
      <c r="A1330" s="443"/>
      <c r="B1330" s="443"/>
      <c r="C1330" s="444" t="s">
        <v>2927</v>
      </c>
      <c r="D1330" s="443"/>
      <c r="E1330" s="443"/>
      <c r="F1330" s="445"/>
      <c r="G1330" s="445">
        <f>SUM(G1327:G1328)</f>
        <v>107219563</v>
      </c>
      <c r="H1330" s="382"/>
      <c r="I1330" s="443"/>
      <c r="J1330" s="317"/>
      <c r="K1330" s="317">
        <f>SUM(K1327:K1328)</f>
        <v>0</v>
      </c>
      <c r="L1330" s="290"/>
      <c r="M1330" s="317"/>
      <c r="N1330" s="317"/>
    </row>
    <row r="1331" spans="1:14" ht="15" outlineLevel="3">
      <c r="A1331" s="358"/>
      <c r="B1331" s="376"/>
      <c r="C1331" s="377"/>
      <c r="D1331" s="376"/>
      <c r="E1331" s="376"/>
      <c r="F1331" s="378"/>
      <c r="G1331" s="378"/>
      <c r="H1331" s="370"/>
      <c r="I1331" s="376"/>
      <c r="J1331" s="289"/>
      <c r="K1331" s="289"/>
      <c r="L1331" s="287"/>
      <c r="M1331" s="289"/>
      <c r="N1331" s="289"/>
    </row>
    <row r="1332" spans="1:14" ht="15" outlineLevel="2">
      <c r="A1332" s="414"/>
      <c r="B1332" s="414"/>
      <c r="C1332" s="415" t="s">
        <v>2928</v>
      </c>
      <c r="D1332" s="414"/>
      <c r="E1332" s="414"/>
      <c r="F1332" s="416"/>
      <c r="G1332" s="416">
        <f>G1330+G1324+G1318+G1308+G1301+G1295</f>
        <v>697978619</v>
      </c>
      <c r="H1332" s="382"/>
      <c r="I1332" s="414"/>
      <c r="J1332" s="295"/>
      <c r="K1332" s="295">
        <f>K1330+K1324+K1318+K1308+K1301+K1295</f>
        <v>0</v>
      </c>
      <c r="L1332" s="290"/>
      <c r="M1332" s="295"/>
      <c r="N1332" s="295"/>
    </row>
    <row r="1333" spans="1:14" ht="15" outlineLevel="2">
      <c r="A1333" s="358"/>
      <c r="B1333" s="376"/>
      <c r="C1333" s="377"/>
      <c r="D1333" s="376"/>
      <c r="E1333" s="376"/>
      <c r="F1333" s="378"/>
      <c r="G1333" s="378"/>
      <c r="H1333" s="370"/>
      <c r="I1333" s="376"/>
      <c r="J1333" s="289"/>
      <c r="K1333" s="289"/>
      <c r="L1333" s="287"/>
      <c r="M1333" s="289"/>
      <c r="N1333" s="289"/>
    </row>
    <row r="1334" spans="1:14" ht="28.5" outlineLevel="1">
      <c r="A1334" s="383"/>
      <c r="B1334" s="383"/>
      <c r="C1334" s="385" t="s">
        <v>2929</v>
      </c>
      <c r="D1334" s="383"/>
      <c r="E1334" s="383"/>
      <c r="F1334" s="386"/>
      <c r="G1334" s="386">
        <f>G1332+G1279+G1258</f>
        <v>3200029168</v>
      </c>
      <c r="H1334" s="382"/>
      <c r="I1334" s="383"/>
      <c r="J1334" s="294"/>
      <c r="K1334" s="294">
        <f>K1332+K1279+K1258</f>
        <v>0</v>
      </c>
      <c r="L1334" s="290"/>
      <c r="M1334" s="294"/>
      <c r="N1334" s="294"/>
    </row>
    <row r="1335" spans="1:14" ht="15" outlineLevel="1">
      <c r="A1335" s="358"/>
      <c r="B1335" s="376"/>
      <c r="C1335" s="377"/>
      <c r="D1335" s="376"/>
      <c r="E1335" s="376"/>
      <c r="F1335" s="378"/>
      <c r="G1335" s="378"/>
      <c r="H1335" s="370"/>
      <c r="I1335" s="376"/>
      <c r="J1335" s="289"/>
      <c r="K1335" s="289"/>
      <c r="L1335" s="287"/>
      <c r="M1335" s="289"/>
      <c r="N1335" s="289"/>
    </row>
    <row r="1336" spans="1:14" ht="15" outlineLevel="1">
      <c r="A1336" s="383"/>
      <c r="B1336" s="383" t="s">
        <v>2930</v>
      </c>
      <c r="C1336" s="385" t="s">
        <v>2931</v>
      </c>
      <c r="D1336" s="383"/>
      <c r="E1336" s="383"/>
      <c r="F1336" s="386"/>
      <c r="G1336" s="386"/>
      <c r="H1336" s="382"/>
      <c r="I1336" s="383"/>
      <c r="J1336" s="294"/>
      <c r="K1336" s="294"/>
      <c r="L1336" s="290"/>
      <c r="M1336" s="294"/>
      <c r="N1336" s="294"/>
    </row>
    <row r="1337" spans="1:14" ht="28.5" outlineLevel="2">
      <c r="A1337" s="387" t="s">
        <v>2932</v>
      </c>
      <c r="B1337" s="387" t="s">
        <v>2933</v>
      </c>
      <c r="C1337" s="408" t="s">
        <v>2934</v>
      </c>
      <c r="D1337" s="389" t="s">
        <v>312</v>
      </c>
      <c r="E1337" s="390">
        <v>1</v>
      </c>
      <c r="F1337" s="391">
        <v>36675800</v>
      </c>
      <c r="G1337" s="391">
        <f t="shared" ref="G1337:G1348" si="93">F1337*E1337</f>
        <v>36675800</v>
      </c>
      <c r="H1337" s="392"/>
      <c r="I1337" s="390">
        <v>1</v>
      </c>
      <c r="J1337" s="293"/>
      <c r="K1337" s="293">
        <f t="shared" ref="K1337:K1348" si="94">J1337*I1337</f>
        <v>0</v>
      </c>
      <c r="L1337" s="292"/>
      <c r="M1337" s="293"/>
      <c r="N1337" s="293"/>
    </row>
    <row r="1338" spans="1:14" ht="28.5" outlineLevel="2">
      <c r="A1338" s="387" t="s">
        <v>2935</v>
      </c>
      <c r="B1338" s="387" t="s">
        <v>2936</v>
      </c>
      <c r="C1338" s="408" t="s">
        <v>2937</v>
      </c>
      <c r="D1338" s="389" t="s">
        <v>312</v>
      </c>
      <c r="E1338" s="390">
        <v>1</v>
      </c>
      <c r="F1338" s="391">
        <v>21896000</v>
      </c>
      <c r="G1338" s="391">
        <f t="shared" si="93"/>
        <v>21896000</v>
      </c>
      <c r="H1338" s="392"/>
      <c r="I1338" s="390">
        <v>1</v>
      </c>
      <c r="J1338" s="293"/>
      <c r="K1338" s="293">
        <f t="shared" si="94"/>
        <v>0</v>
      </c>
      <c r="L1338" s="292"/>
      <c r="M1338" s="293"/>
      <c r="N1338" s="293"/>
    </row>
    <row r="1339" spans="1:14" ht="28.5" outlineLevel="2">
      <c r="A1339" s="387" t="s">
        <v>2938</v>
      </c>
      <c r="B1339" s="387" t="s">
        <v>2939</v>
      </c>
      <c r="C1339" s="408" t="s">
        <v>2940</v>
      </c>
      <c r="D1339" s="389" t="s">
        <v>312</v>
      </c>
      <c r="E1339" s="390">
        <v>1</v>
      </c>
      <c r="F1339" s="391">
        <v>6637225</v>
      </c>
      <c r="G1339" s="391">
        <f t="shared" si="93"/>
        <v>6637225</v>
      </c>
      <c r="H1339" s="392"/>
      <c r="I1339" s="390">
        <v>1</v>
      </c>
      <c r="J1339" s="293"/>
      <c r="K1339" s="293">
        <f t="shared" si="94"/>
        <v>0</v>
      </c>
      <c r="L1339" s="292"/>
      <c r="M1339" s="293"/>
      <c r="N1339" s="293"/>
    </row>
    <row r="1340" spans="1:14" ht="15" outlineLevel="2">
      <c r="A1340" s="387" t="s">
        <v>2941</v>
      </c>
      <c r="B1340" s="387" t="s">
        <v>2942</v>
      </c>
      <c r="C1340" s="408" t="s">
        <v>2943</v>
      </c>
      <c r="D1340" s="389" t="s">
        <v>312</v>
      </c>
      <c r="E1340" s="390">
        <v>1</v>
      </c>
      <c r="F1340" s="391">
        <v>390023</v>
      </c>
      <c r="G1340" s="391">
        <f t="shared" si="93"/>
        <v>390023</v>
      </c>
      <c r="H1340" s="392"/>
      <c r="I1340" s="390">
        <v>1</v>
      </c>
      <c r="J1340" s="293"/>
      <c r="K1340" s="293">
        <f t="shared" si="94"/>
        <v>0</v>
      </c>
      <c r="L1340" s="292"/>
      <c r="M1340" s="293"/>
      <c r="N1340" s="293"/>
    </row>
    <row r="1341" spans="1:14" ht="28.5" outlineLevel="2">
      <c r="A1341" s="387" t="s">
        <v>2944</v>
      </c>
      <c r="B1341" s="387" t="s">
        <v>2945</v>
      </c>
      <c r="C1341" s="408" t="s">
        <v>2946</v>
      </c>
      <c r="D1341" s="389" t="s">
        <v>312</v>
      </c>
      <c r="E1341" s="390">
        <v>1</v>
      </c>
      <c r="F1341" s="391">
        <v>36675800</v>
      </c>
      <c r="G1341" s="391">
        <f t="shared" si="93"/>
        <v>36675800</v>
      </c>
      <c r="H1341" s="392"/>
      <c r="I1341" s="390">
        <v>1</v>
      </c>
      <c r="J1341" s="293"/>
      <c r="K1341" s="293">
        <f t="shared" si="94"/>
        <v>0</v>
      </c>
      <c r="L1341" s="292"/>
      <c r="M1341" s="293"/>
      <c r="N1341" s="293"/>
    </row>
    <row r="1342" spans="1:14" ht="28.5" outlineLevel="2">
      <c r="A1342" s="387" t="s">
        <v>2947</v>
      </c>
      <c r="B1342" s="387" t="s">
        <v>2948</v>
      </c>
      <c r="C1342" s="408" t="s">
        <v>2946</v>
      </c>
      <c r="D1342" s="389" t="s">
        <v>312</v>
      </c>
      <c r="E1342" s="390">
        <v>1</v>
      </c>
      <c r="F1342" s="391">
        <v>36675800</v>
      </c>
      <c r="G1342" s="391">
        <f t="shared" si="93"/>
        <v>36675800</v>
      </c>
      <c r="H1342" s="392"/>
      <c r="I1342" s="390">
        <v>1</v>
      </c>
      <c r="J1342" s="293"/>
      <c r="K1342" s="293">
        <f t="shared" si="94"/>
        <v>0</v>
      </c>
      <c r="L1342" s="292"/>
      <c r="M1342" s="293"/>
      <c r="N1342" s="293"/>
    </row>
    <row r="1343" spans="1:14" ht="28.5" outlineLevel="2">
      <c r="A1343" s="387" t="s">
        <v>2949</v>
      </c>
      <c r="B1343" s="387" t="s">
        <v>2950</v>
      </c>
      <c r="C1343" s="408" t="s">
        <v>2951</v>
      </c>
      <c r="D1343" s="389" t="s">
        <v>312</v>
      </c>
      <c r="E1343" s="390">
        <v>1</v>
      </c>
      <c r="F1343" s="391">
        <v>36675800</v>
      </c>
      <c r="G1343" s="391">
        <f t="shared" si="93"/>
        <v>36675800</v>
      </c>
      <c r="H1343" s="392"/>
      <c r="I1343" s="390">
        <v>1</v>
      </c>
      <c r="J1343" s="293"/>
      <c r="K1343" s="293">
        <f t="shared" si="94"/>
        <v>0</v>
      </c>
      <c r="L1343" s="292"/>
      <c r="M1343" s="293"/>
      <c r="N1343" s="293"/>
    </row>
    <row r="1344" spans="1:14" ht="28.5" outlineLevel="2">
      <c r="A1344" s="387" t="s">
        <v>2952</v>
      </c>
      <c r="B1344" s="387" t="s">
        <v>2953</v>
      </c>
      <c r="C1344" s="408" t="s">
        <v>2954</v>
      </c>
      <c r="D1344" s="389" t="s">
        <v>312</v>
      </c>
      <c r="E1344" s="390">
        <v>1</v>
      </c>
      <c r="F1344" s="391">
        <v>17106250</v>
      </c>
      <c r="G1344" s="391">
        <f t="shared" si="93"/>
        <v>17106250</v>
      </c>
      <c r="H1344" s="392"/>
      <c r="I1344" s="390">
        <v>1</v>
      </c>
      <c r="J1344" s="293"/>
      <c r="K1344" s="293">
        <f t="shared" si="94"/>
        <v>0</v>
      </c>
      <c r="L1344" s="292"/>
      <c r="M1344" s="293"/>
      <c r="N1344" s="293"/>
    </row>
    <row r="1345" spans="1:14" ht="28.5" outlineLevel="2">
      <c r="A1345" s="387" t="s">
        <v>2955</v>
      </c>
      <c r="B1345" s="387" t="s">
        <v>2956</v>
      </c>
      <c r="C1345" s="408" t="s">
        <v>2957</v>
      </c>
      <c r="D1345" s="389" t="s">
        <v>312</v>
      </c>
      <c r="E1345" s="390">
        <v>1</v>
      </c>
      <c r="F1345" s="391">
        <v>112873880</v>
      </c>
      <c r="G1345" s="391">
        <f t="shared" si="93"/>
        <v>112873880</v>
      </c>
      <c r="H1345" s="392"/>
      <c r="I1345" s="390">
        <v>1</v>
      </c>
      <c r="J1345" s="293"/>
      <c r="K1345" s="293">
        <f t="shared" si="94"/>
        <v>0</v>
      </c>
      <c r="L1345" s="292"/>
      <c r="M1345" s="293"/>
      <c r="N1345" s="293"/>
    </row>
    <row r="1346" spans="1:14" ht="28.5" outlineLevel="2">
      <c r="A1346" s="387" t="s">
        <v>2958</v>
      </c>
      <c r="B1346" s="387" t="s">
        <v>2959</v>
      </c>
      <c r="C1346" s="408" t="s">
        <v>2960</v>
      </c>
      <c r="D1346" s="389" t="s">
        <v>312</v>
      </c>
      <c r="E1346" s="390">
        <v>1</v>
      </c>
      <c r="F1346" s="391">
        <v>36675800</v>
      </c>
      <c r="G1346" s="391">
        <f t="shared" si="93"/>
        <v>36675800</v>
      </c>
      <c r="H1346" s="392"/>
      <c r="I1346" s="390">
        <v>1</v>
      </c>
      <c r="J1346" s="293"/>
      <c r="K1346" s="293">
        <f t="shared" si="94"/>
        <v>0</v>
      </c>
      <c r="L1346" s="292"/>
      <c r="M1346" s="293"/>
      <c r="N1346" s="293"/>
    </row>
    <row r="1347" spans="1:14" ht="28.5" outlineLevel="2">
      <c r="A1347" s="387" t="s">
        <v>2961</v>
      </c>
      <c r="B1347" s="387" t="s">
        <v>2962</v>
      </c>
      <c r="C1347" s="408" t="s">
        <v>2963</v>
      </c>
      <c r="D1347" s="389" t="s">
        <v>312</v>
      </c>
      <c r="E1347" s="390">
        <v>1</v>
      </c>
      <c r="F1347" s="391">
        <v>43518300</v>
      </c>
      <c r="G1347" s="391">
        <f t="shared" si="93"/>
        <v>43518300</v>
      </c>
      <c r="H1347" s="392"/>
      <c r="I1347" s="390">
        <v>1</v>
      </c>
      <c r="J1347" s="293"/>
      <c r="K1347" s="293">
        <f t="shared" si="94"/>
        <v>0</v>
      </c>
      <c r="L1347" s="292"/>
      <c r="M1347" s="293"/>
      <c r="N1347" s="293"/>
    </row>
    <row r="1348" spans="1:14" ht="28.5" outlineLevel="2">
      <c r="A1348" s="399" t="s">
        <v>2964</v>
      </c>
      <c r="B1348" s="399" t="s">
        <v>2965</v>
      </c>
      <c r="C1348" s="408" t="s">
        <v>2966</v>
      </c>
      <c r="D1348" s="389" t="s">
        <v>312</v>
      </c>
      <c r="E1348" s="390">
        <v>1</v>
      </c>
      <c r="F1348" s="391">
        <v>89527270</v>
      </c>
      <c r="G1348" s="391">
        <f t="shared" si="93"/>
        <v>89527270</v>
      </c>
      <c r="H1348" s="392"/>
      <c r="I1348" s="390">
        <v>1</v>
      </c>
      <c r="J1348" s="293"/>
      <c r="K1348" s="293">
        <f t="shared" si="94"/>
        <v>0</v>
      </c>
      <c r="L1348" s="292"/>
      <c r="M1348" s="293"/>
      <c r="N1348" s="293"/>
    </row>
    <row r="1349" spans="1:14" ht="15" outlineLevel="2">
      <c r="A1349" s="358"/>
      <c r="B1349" s="376"/>
      <c r="C1349" s="377"/>
      <c r="D1349" s="376"/>
      <c r="E1349" s="376"/>
      <c r="F1349" s="378"/>
      <c r="G1349" s="378"/>
      <c r="H1349" s="370"/>
      <c r="I1349" s="376"/>
      <c r="J1349" s="289"/>
      <c r="K1349" s="289"/>
      <c r="L1349" s="287"/>
      <c r="M1349" s="289"/>
      <c r="N1349" s="289"/>
    </row>
    <row r="1350" spans="1:14" ht="15" outlineLevel="1">
      <c r="A1350" s="383"/>
      <c r="B1350" s="383"/>
      <c r="C1350" s="385" t="s">
        <v>2967</v>
      </c>
      <c r="D1350" s="383"/>
      <c r="E1350" s="383"/>
      <c r="F1350" s="386"/>
      <c r="G1350" s="386">
        <f>SUM(G1337:G1348)</f>
        <v>475327948</v>
      </c>
      <c r="H1350" s="382"/>
      <c r="I1350" s="383"/>
      <c r="J1350" s="294"/>
      <c r="K1350" s="294">
        <f>SUM(K1337:K1348)</f>
        <v>0</v>
      </c>
      <c r="L1350" s="290"/>
      <c r="M1350" s="294"/>
      <c r="N1350" s="294"/>
    </row>
    <row r="1351" spans="1:14" ht="15" outlineLevel="1">
      <c r="A1351" s="358"/>
      <c r="B1351" s="376"/>
      <c r="C1351" s="377"/>
      <c r="D1351" s="376"/>
      <c r="E1351" s="376"/>
      <c r="F1351" s="378"/>
      <c r="G1351" s="378"/>
      <c r="H1351" s="370"/>
      <c r="I1351" s="376"/>
      <c r="J1351" s="289"/>
      <c r="K1351" s="289"/>
      <c r="L1351" s="287"/>
      <c r="M1351" s="289"/>
      <c r="N1351" s="289"/>
    </row>
    <row r="1352" spans="1:14" ht="15" outlineLevel="1">
      <c r="A1352" s="383"/>
      <c r="B1352" s="383" t="s">
        <v>2968</v>
      </c>
      <c r="C1352" s="385" t="s">
        <v>2969</v>
      </c>
      <c r="D1352" s="383"/>
      <c r="E1352" s="383"/>
      <c r="F1352" s="386"/>
      <c r="G1352" s="386"/>
      <c r="H1352" s="382"/>
      <c r="I1352" s="383"/>
      <c r="J1352" s="294"/>
      <c r="K1352" s="294"/>
      <c r="L1352" s="290"/>
      <c r="M1352" s="294"/>
      <c r="N1352" s="294"/>
    </row>
    <row r="1353" spans="1:14" ht="15" outlineLevel="2">
      <c r="A1353" s="387" t="s">
        <v>2970</v>
      </c>
      <c r="B1353" s="387" t="s">
        <v>2971</v>
      </c>
      <c r="C1353" s="408" t="s">
        <v>2972</v>
      </c>
      <c r="D1353" s="389" t="s">
        <v>312</v>
      </c>
      <c r="E1353" s="390">
        <v>1</v>
      </c>
      <c r="F1353" s="391">
        <v>1710625</v>
      </c>
      <c r="G1353" s="391">
        <f t="shared" ref="G1353:G1384" si="95">F1353*E1353</f>
        <v>1710625</v>
      </c>
      <c r="H1353" s="392"/>
      <c r="I1353" s="390">
        <v>1</v>
      </c>
      <c r="J1353" s="293"/>
      <c r="K1353" s="293">
        <f t="shared" ref="K1353:K1384" si="96">J1353*I1353</f>
        <v>0</v>
      </c>
      <c r="L1353" s="292"/>
      <c r="M1353" s="293"/>
      <c r="N1353" s="293"/>
    </row>
    <row r="1354" spans="1:14" ht="28.5" outlineLevel="2">
      <c r="A1354" s="387" t="s">
        <v>2973</v>
      </c>
      <c r="B1354" s="387" t="s">
        <v>2974</v>
      </c>
      <c r="C1354" s="408" t="s">
        <v>2975</v>
      </c>
      <c r="D1354" s="389" t="s">
        <v>312</v>
      </c>
      <c r="E1354" s="390">
        <v>1</v>
      </c>
      <c r="F1354" s="391">
        <v>1375343</v>
      </c>
      <c r="G1354" s="391">
        <f t="shared" si="95"/>
        <v>1375343</v>
      </c>
      <c r="H1354" s="392"/>
      <c r="I1354" s="390">
        <v>1</v>
      </c>
      <c r="J1354" s="293"/>
      <c r="K1354" s="293">
        <f t="shared" si="96"/>
        <v>0</v>
      </c>
      <c r="L1354" s="292"/>
      <c r="M1354" s="293"/>
      <c r="N1354" s="293"/>
    </row>
    <row r="1355" spans="1:14" ht="15" outlineLevel="2">
      <c r="A1355" s="387" t="s">
        <v>2976</v>
      </c>
      <c r="B1355" s="387" t="s">
        <v>2977</v>
      </c>
      <c r="C1355" s="408" t="s">
        <v>2978</v>
      </c>
      <c r="D1355" s="389" t="s">
        <v>312</v>
      </c>
      <c r="E1355" s="390">
        <v>1</v>
      </c>
      <c r="F1355" s="391">
        <v>1163225</v>
      </c>
      <c r="G1355" s="391">
        <f t="shared" si="95"/>
        <v>1163225</v>
      </c>
      <c r="H1355" s="392"/>
      <c r="I1355" s="390">
        <v>1</v>
      </c>
      <c r="J1355" s="293"/>
      <c r="K1355" s="293">
        <f t="shared" si="96"/>
        <v>0</v>
      </c>
      <c r="L1355" s="292"/>
      <c r="M1355" s="293"/>
      <c r="N1355" s="293"/>
    </row>
    <row r="1356" spans="1:14" ht="15" outlineLevel="2">
      <c r="A1356" s="387" t="s">
        <v>2979</v>
      </c>
      <c r="B1356" s="387" t="s">
        <v>2980</v>
      </c>
      <c r="C1356" s="408" t="s">
        <v>2981</v>
      </c>
      <c r="D1356" s="389" t="s">
        <v>312</v>
      </c>
      <c r="E1356" s="390">
        <v>1</v>
      </c>
      <c r="F1356" s="391">
        <v>390023</v>
      </c>
      <c r="G1356" s="391">
        <f t="shared" si="95"/>
        <v>390023</v>
      </c>
      <c r="H1356" s="392"/>
      <c r="I1356" s="390">
        <v>1</v>
      </c>
      <c r="J1356" s="293"/>
      <c r="K1356" s="293">
        <f t="shared" si="96"/>
        <v>0</v>
      </c>
      <c r="L1356" s="292"/>
      <c r="M1356" s="293"/>
      <c r="N1356" s="293"/>
    </row>
    <row r="1357" spans="1:14" ht="15" outlineLevel="2">
      <c r="A1357" s="387" t="s">
        <v>2982</v>
      </c>
      <c r="B1357" s="387" t="s">
        <v>2983</v>
      </c>
      <c r="C1357" s="408" t="s">
        <v>2984</v>
      </c>
      <c r="D1357" s="389" t="s">
        <v>312</v>
      </c>
      <c r="E1357" s="390">
        <v>1</v>
      </c>
      <c r="F1357" s="391">
        <v>3352825</v>
      </c>
      <c r="G1357" s="391">
        <f t="shared" si="95"/>
        <v>3352825</v>
      </c>
      <c r="H1357" s="392"/>
      <c r="I1357" s="390">
        <v>1</v>
      </c>
      <c r="J1357" s="293"/>
      <c r="K1357" s="293">
        <f t="shared" si="96"/>
        <v>0</v>
      </c>
      <c r="L1357" s="292"/>
      <c r="M1357" s="293"/>
      <c r="N1357" s="293"/>
    </row>
    <row r="1358" spans="1:14" ht="28.5" outlineLevel="2">
      <c r="A1358" s="387" t="s">
        <v>2985</v>
      </c>
      <c r="B1358" s="387" t="s">
        <v>2986</v>
      </c>
      <c r="C1358" s="408" t="s">
        <v>2987</v>
      </c>
      <c r="D1358" s="389" t="s">
        <v>312</v>
      </c>
      <c r="E1358" s="390">
        <v>1</v>
      </c>
      <c r="F1358" s="391">
        <v>2134860</v>
      </c>
      <c r="G1358" s="391">
        <f t="shared" si="95"/>
        <v>2134860</v>
      </c>
      <c r="H1358" s="392"/>
      <c r="I1358" s="390">
        <v>1</v>
      </c>
      <c r="J1358" s="293"/>
      <c r="K1358" s="293">
        <f t="shared" si="96"/>
        <v>0</v>
      </c>
      <c r="L1358" s="292"/>
      <c r="M1358" s="293"/>
      <c r="N1358" s="293"/>
    </row>
    <row r="1359" spans="1:14" ht="15" outlineLevel="2">
      <c r="A1359" s="387" t="s">
        <v>2988</v>
      </c>
      <c r="B1359" s="387" t="s">
        <v>2989</v>
      </c>
      <c r="C1359" s="408" t="s">
        <v>2990</v>
      </c>
      <c r="D1359" s="389" t="s">
        <v>312</v>
      </c>
      <c r="E1359" s="390">
        <v>1</v>
      </c>
      <c r="F1359" s="391">
        <v>2052750</v>
      </c>
      <c r="G1359" s="391">
        <f t="shared" si="95"/>
        <v>2052750</v>
      </c>
      <c r="H1359" s="392"/>
      <c r="I1359" s="390">
        <v>1</v>
      </c>
      <c r="J1359" s="293"/>
      <c r="K1359" s="293">
        <f t="shared" si="96"/>
        <v>0</v>
      </c>
      <c r="L1359" s="292"/>
      <c r="M1359" s="293"/>
      <c r="N1359" s="293"/>
    </row>
    <row r="1360" spans="1:14" ht="15" outlineLevel="2">
      <c r="A1360" s="387" t="s">
        <v>2991</v>
      </c>
      <c r="B1360" s="387" t="s">
        <v>2992</v>
      </c>
      <c r="C1360" s="408" t="s">
        <v>2993</v>
      </c>
      <c r="D1360" s="389" t="s">
        <v>312</v>
      </c>
      <c r="E1360" s="390">
        <v>1</v>
      </c>
      <c r="F1360" s="391">
        <v>17106250</v>
      </c>
      <c r="G1360" s="391">
        <f t="shared" si="95"/>
        <v>17106250</v>
      </c>
      <c r="H1360" s="392"/>
      <c r="I1360" s="390">
        <v>1</v>
      </c>
      <c r="J1360" s="293"/>
      <c r="K1360" s="293">
        <f t="shared" si="96"/>
        <v>0</v>
      </c>
      <c r="L1360" s="292"/>
      <c r="M1360" s="293"/>
      <c r="N1360" s="293"/>
    </row>
    <row r="1361" spans="1:14" ht="15" outlineLevel="2">
      <c r="A1361" s="387" t="s">
        <v>2994</v>
      </c>
      <c r="B1361" s="387" t="s">
        <v>2995</v>
      </c>
      <c r="C1361" s="408" t="s">
        <v>2996</v>
      </c>
      <c r="D1361" s="389" t="s">
        <v>312</v>
      </c>
      <c r="E1361" s="390">
        <v>1</v>
      </c>
      <c r="F1361" s="391">
        <v>3352825</v>
      </c>
      <c r="G1361" s="391">
        <f t="shared" si="95"/>
        <v>3352825</v>
      </c>
      <c r="H1361" s="392"/>
      <c r="I1361" s="390">
        <v>1</v>
      </c>
      <c r="J1361" s="293"/>
      <c r="K1361" s="293">
        <f t="shared" si="96"/>
        <v>0</v>
      </c>
      <c r="L1361" s="292"/>
      <c r="M1361" s="293"/>
      <c r="N1361" s="293"/>
    </row>
    <row r="1362" spans="1:14" ht="28.5" outlineLevel="2">
      <c r="A1362" s="387" t="s">
        <v>2997</v>
      </c>
      <c r="B1362" s="387" t="s">
        <v>2998</v>
      </c>
      <c r="C1362" s="408" t="s">
        <v>2999</v>
      </c>
      <c r="D1362" s="389" t="s">
        <v>312</v>
      </c>
      <c r="E1362" s="390">
        <v>1</v>
      </c>
      <c r="F1362" s="391">
        <v>2134860</v>
      </c>
      <c r="G1362" s="391">
        <f t="shared" si="95"/>
        <v>2134860</v>
      </c>
      <c r="H1362" s="392"/>
      <c r="I1362" s="390">
        <v>1</v>
      </c>
      <c r="J1362" s="293"/>
      <c r="K1362" s="293">
        <f t="shared" si="96"/>
        <v>0</v>
      </c>
      <c r="L1362" s="292"/>
      <c r="M1362" s="293"/>
      <c r="N1362" s="293"/>
    </row>
    <row r="1363" spans="1:14" ht="15" outlineLevel="2">
      <c r="A1363" s="387" t="s">
        <v>3000</v>
      </c>
      <c r="B1363" s="387" t="s">
        <v>3001</v>
      </c>
      <c r="C1363" s="408" t="s">
        <v>3002</v>
      </c>
      <c r="D1363" s="389" t="s">
        <v>312</v>
      </c>
      <c r="E1363" s="390">
        <v>1</v>
      </c>
      <c r="F1363" s="391">
        <v>2052750</v>
      </c>
      <c r="G1363" s="391">
        <f t="shared" si="95"/>
        <v>2052750</v>
      </c>
      <c r="H1363" s="392"/>
      <c r="I1363" s="390">
        <v>1</v>
      </c>
      <c r="J1363" s="293"/>
      <c r="K1363" s="293">
        <f t="shared" si="96"/>
        <v>0</v>
      </c>
      <c r="L1363" s="292"/>
      <c r="M1363" s="293"/>
      <c r="N1363" s="293"/>
    </row>
    <row r="1364" spans="1:14" ht="15" outlineLevel="2">
      <c r="A1364" s="387" t="s">
        <v>3003</v>
      </c>
      <c r="B1364" s="387" t="s">
        <v>3004</v>
      </c>
      <c r="C1364" s="408" t="s">
        <v>3005</v>
      </c>
      <c r="D1364" s="389" t="s">
        <v>312</v>
      </c>
      <c r="E1364" s="390">
        <v>1</v>
      </c>
      <c r="F1364" s="391">
        <v>1984325</v>
      </c>
      <c r="G1364" s="391">
        <f t="shared" si="95"/>
        <v>1984325</v>
      </c>
      <c r="H1364" s="392"/>
      <c r="I1364" s="390">
        <v>1</v>
      </c>
      <c r="J1364" s="293"/>
      <c r="K1364" s="293">
        <f t="shared" si="96"/>
        <v>0</v>
      </c>
      <c r="L1364" s="292"/>
      <c r="M1364" s="293"/>
      <c r="N1364" s="293"/>
    </row>
    <row r="1365" spans="1:14" ht="15" outlineLevel="2">
      <c r="A1365" s="387" t="s">
        <v>3006</v>
      </c>
      <c r="B1365" s="387" t="s">
        <v>3007</v>
      </c>
      <c r="C1365" s="408" t="s">
        <v>3008</v>
      </c>
      <c r="D1365" s="389" t="s">
        <v>312</v>
      </c>
      <c r="E1365" s="390">
        <v>1</v>
      </c>
      <c r="F1365" s="391">
        <v>2531725</v>
      </c>
      <c r="G1365" s="391">
        <f t="shared" si="95"/>
        <v>2531725</v>
      </c>
      <c r="H1365" s="392"/>
      <c r="I1365" s="390">
        <v>1</v>
      </c>
      <c r="J1365" s="293"/>
      <c r="K1365" s="293">
        <f t="shared" si="96"/>
        <v>0</v>
      </c>
      <c r="L1365" s="292"/>
      <c r="M1365" s="293"/>
      <c r="N1365" s="293"/>
    </row>
    <row r="1366" spans="1:14" ht="28.5" outlineLevel="2">
      <c r="A1366" s="387" t="s">
        <v>3009</v>
      </c>
      <c r="B1366" s="387" t="s">
        <v>3010</v>
      </c>
      <c r="C1366" s="408" t="s">
        <v>3011</v>
      </c>
      <c r="D1366" s="389" t="s">
        <v>312</v>
      </c>
      <c r="E1366" s="390">
        <v>1</v>
      </c>
      <c r="F1366" s="391">
        <v>1450610</v>
      </c>
      <c r="G1366" s="391">
        <f t="shared" si="95"/>
        <v>1450610</v>
      </c>
      <c r="H1366" s="392"/>
      <c r="I1366" s="390">
        <v>1</v>
      </c>
      <c r="J1366" s="293"/>
      <c r="K1366" s="293">
        <f t="shared" si="96"/>
        <v>0</v>
      </c>
      <c r="L1366" s="292"/>
      <c r="M1366" s="293"/>
      <c r="N1366" s="293"/>
    </row>
    <row r="1367" spans="1:14" ht="15" outlineLevel="2">
      <c r="A1367" s="387" t="s">
        <v>3012</v>
      </c>
      <c r="B1367" s="387" t="s">
        <v>3013</v>
      </c>
      <c r="C1367" s="408" t="s">
        <v>3014</v>
      </c>
      <c r="D1367" s="389" t="s">
        <v>312</v>
      </c>
      <c r="E1367" s="390">
        <v>1</v>
      </c>
      <c r="F1367" s="391">
        <v>1163225</v>
      </c>
      <c r="G1367" s="391">
        <f t="shared" si="95"/>
        <v>1163225</v>
      </c>
      <c r="H1367" s="392"/>
      <c r="I1367" s="390">
        <v>1</v>
      </c>
      <c r="J1367" s="293"/>
      <c r="K1367" s="293">
        <f t="shared" si="96"/>
        <v>0</v>
      </c>
      <c r="L1367" s="292"/>
      <c r="M1367" s="293"/>
      <c r="N1367" s="293"/>
    </row>
    <row r="1368" spans="1:14" ht="15" outlineLevel="2">
      <c r="A1368" s="387" t="s">
        <v>3015</v>
      </c>
      <c r="B1368" s="387" t="s">
        <v>3016</v>
      </c>
      <c r="C1368" s="408" t="s">
        <v>3017</v>
      </c>
      <c r="D1368" s="389" t="s">
        <v>312</v>
      </c>
      <c r="E1368" s="390">
        <v>1</v>
      </c>
      <c r="F1368" s="391">
        <v>1300075</v>
      </c>
      <c r="G1368" s="391">
        <f t="shared" si="95"/>
        <v>1300075</v>
      </c>
      <c r="H1368" s="392"/>
      <c r="I1368" s="390">
        <v>1</v>
      </c>
      <c r="J1368" s="293"/>
      <c r="K1368" s="293">
        <f t="shared" si="96"/>
        <v>0</v>
      </c>
      <c r="L1368" s="292"/>
      <c r="M1368" s="293"/>
      <c r="N1368" s="293"/>
    </row>
    <row r="1369" spans="1:14" ht="15" outlineLevel="2">
      <c r="A1369" s="387" t="s">
        <v>3018</v>
      </c>
      <c r="B1369" s="387" t="s">
        <v>3019</v>
      </c>
      <c r="C1369" s="408" t="s">
        <v>3020</v>
      </c>
      <c r="D1369" s="389" t="s">
        <v>312</v>
      </c>
      <c r="E1369" s="390">
        <v>1</v>
      </c>
      <c r="F1369" s="391">
        <v>17037825</v>
      </c>
      <c r="G1369" s="391">
        <f t="shared" si="95"/>
        <v>17037825</v>
      </c>
      <c r="H1369" s="392"/>
      <c r="I1369" s="390">
        <v>1</v>
      </c>
      <c r="J1369" s="293"/>
      <c r="K1369" s="293">
        <f t="shared" si="96"/>
        <v>0</v>
      </c>
      <c r="L1369" s="292"/>
      <c r="M1369" s="293"/>
      <c r="N1369" s="293"/>
    </row>
    <row r="1370" spans="1:14" ht="28.5" outlineLevel="2">
      <c r="A1370" s="387" t="s">
        <v>3021</v>
      </c>
      <c r="B1370" s="387" t="s">
        <v>3022</v>
      </c>
      <c r="C1370" s="408" t="s">
        <v>3023</v>
      </c>
      <c r="D1370" s="389" t="s">
        <v>312</v>
      </c>
      <c r="E1370" s="390">
        <v>1</v>
      </c>
      <c r="F1370" s="391">
        <v>15819860</v>
      </c>
      <c r="G1370" s="391">
        <f t="shared" si="95"/>
        <v>15819860</v>
      </c>
      <c r="H1370" s="392"/>
      <c r="I1370" s="390">
        <v>1</v>
      </c>
      <c r="J1370" s="293"/>
      <c r="K1370" s="293">
        <f t="shared" si="96"/>
        <v>0</v>
      </c>
      <c r="L1370" s="292"/>
      <c r="M1370" s="293"/>
      <c r="N1370" s="293"/>
    </row>
    <row r="1371" spans="1:14" ht="15" outlineLevel="2">
      <c r="A1371" s="387" t="s">
        <v>3024</v>
      </c>
      <c r="B1371" s="387" t="s">
        <v>3025</v>
      </c>
      <c r="C1371" s="408" t="s">
        <v>3026</v>
      </c>
      <c r="D1371" s="389" t="s">
        <v>312</v>
      </c>
      <c r="E1371" s="390">
        <v>1</v>
      </c>
      <c r="F1371" s="391">
        <v>13505760.710000001</v>
      </c>
      <c r="G1371" s="391">
        <f t="shared" si="95"/>
        <v>13505760.710000001</v>
      </c>
      <c r="H1371" s="392"/>
      <c r="I1371" s="390">
        <v>1</v>
      </c>
      <c r="J1371" s="293"/>
      <c r="K1371" s="293">
        <f t="shared" si="96"/>
        <v>0</v>
      </c>
      <c r="L1371" s="292"/>
      <c r="M1371" s="293"/>
      <c r="N1371" s="293"/>
    </row>
    <row r="1372" spans="1:14" ht="15" outlineLevel="2">
      <c r="A1372" s="387" t="s">
        <v>3027</v>
      </c>
      <c r="B1372" s="387" t="s">
        <v>3028</v>
      </c>
      <c r="C1372" s="408" t="s">
        <v>3029</v>
      </c>
      <c r="D1372" s="389" t="s">
        <v>312</v>
      </c>
      <c r="E1372" s="390">
        <v>1</v>
      </c>
      <c r="F1372" s="391">
        <v>17106250</v>
      </c>
      <c r="G1372" s="391">
        <f t="shared" si="95"/>
        <v>17106250</v>
      </c>
      <c r="H1372" s="392"/>
      <c r="I1372" s="390">
        <v>1</v>
      </c>
      <c r="J1372" s="293"/>
      <c r="K1372" s="293">
        <f t="shared" si="96"/>
        <v>0</v>
      </c>
      <c r="L1372" s="292"/>
      <c r="M1372" s="293"/>
      <c r="N1372" s="293"/>
    </row>
    <row r="1373" spans="1:14" ht="15" outlineLevel="2">
      <c r="A1373" s="387" t="s">
        <v>3030</v>
      </c>
      <c r="B1373" s="387" t="s">
        <v>3031</v>
      </c>
      <c r="C1373" s="408" t="s">
        <v>3032</v>
      </c>
      <c r="D1373" s="389" t="s">
        <v>312</v>
      </c>
      <c r="E1373" s="390">
        <v>1</v>
      </c>
      <c r="F1373" s="391">
        <v>3352825</v>
      </c>
      <c r="G1373" s="391">
        <f t="shared" si="95"/>
        <v>3352825</v>
      </c>
      <c r="H1373" s="392"/>
      <c r="I1373" s="390">
        <v>1</v>
      </c>
      <c r="J1373" s="293"/>
      <c r="K1373" s="293">
        <f t="shared" si="96"/>
        <v>0</v>
      </c>
      <c r="L1373" s="292"/>
      <c r="M1373" s="293"/>
      <c r="N1373" s="293"/>
    </row>
    <row r="1374" spans="1:14" ht="28.5" outlineLevel="2">
      <c r="A1374" s="387" t="s">
        <v>3033</v>
      </c>
      <c r="B1374" s="387" t="s">
        <v>3034</v>
      </c>
      <c r="C1374" s="408" t="s">
        <v>3035</v>
      </c>
      <c r="D1374" s="389" t="s">
        <v>312</v>
      </c>
      <c r="E1374" s="390">
        <v>1</v>
      </c>
      <c r="F1374" s="391">
        <v>2134860</v>
      </c>
      <c r="G1374" s="391">
        <f t="shared" si="95"/>
        <v>2134860</v>
      </c>
      <c r="H1374" s="392"/>
      <c r="I1374" s="390">
        <v>1</v>
      </c>
      <c r="J1374" s="293"/>
      <c r="K1374" s="293">
        <f t="shared" si="96"/>
        <v>0</v>
      </c>
      <c r="L1374" s="292"/>
      <c r="M1374" s="293"/>
      <c r="N1374" s="293"/>
    </row>
    <row r="1375" spans="1:14" ht="15" outlineLevel="2">
      <c r="A1375" s="387" t="s">
        <v>3036</v>
      </c>
      <c r="B1375" s="387" t="s">
        <v>3037</v>
      </c>
      <c r="C1375" s="408" t="s">
        <v>3038</v>
      </c>
      <c r="D1375" s="389" t="s">
        <v>312</v>
      </c>
      <c r="E1375" s="390">
        <v>1</v>
      </c>
      <c r="F1375" s="391">
        <v>2052750</v>
      </c>
      <c r="G1375" s="391">
        <f t="shared" si="95"/>
        <v>2052750</v>
      </c>
      <c r="H1375" s="392"/>
      <c r="I1375" s="390">
        <v>1</v>
      </c>
      <c r="J1375" s="293"/>
      <c r="K1375" s="293">
        <f t="shared" si="96"/>
        <v>0</v>
      </c>
      <c r="L1375" s="292"/>
      <c r="M1375" s="293"/>
      <c r="N1375" s="293"/>
    </row>
    <row r="1376" spans="1:14" ht="15" outlineLevel="2">
      <c r="A1376" s="387" t="s">
        <v>3039</v>
      </c>
      <c r="B1376" s="387" t="s">
        <v>3040</v>
      </c>
      <c r="C1376" s="408" t="s">
        <v>3041</v>
      </c>
      <c r="D1376" s="389" t="s">
        <v>312</v>
      </c>
      <c r="E1376" s="390">
        <v>1</v>
      </c>
      <c r="F1376" s="391">
        <v>1984325</v>
      </c>
      <c r="G1376" s="391">
        <f t="shared" si="95"/>
        <v>1984325</v>
      </c>
      <c r="H1376" s="392"/>
      <c r="I1376" s="390">
        <v>1</v>
      </c>
      <c r="J1376" s="293"/>
      <c r="K1376" s="293">
        <f t="shared" si="96"/>
        <v>0</v>
      </c>
      <c r="L1376" s="292"/>
      <c r="M1376" s="293"/>
      <c r="N1376" s="293"/>
    </row>
    <row r="1377" spans="1:14" ht="15" outlineLevel="2">
      <c r="A1377" s="387" t="s">
        <v>3042</v>
      </c>
      <c r="B1377" s="387" t="s">
        <v>3043</v>
      </c>
      <c r="C1377" s="408" t="s">
        <v>3044</v>
      </c>
      <c r="D1377" s="389" t="s">
        <v>312</v>
      </c>
      <c r="E1377" s="390">
        <v>1</v>
      </c>
      <c r="F1377" s="391">
        <v>7458325</v>
      </c>
      <c r="G1377" s="391">
        <f t="shared" si="95"/>
        <v>7458325</v>
      </c>
      <c r="H1377" s="392"/>
      <c r="I1377" s="390">
        <v>1</v>
      </c>
      <c r="J1377" s="293"/>
      <c r="K1377" s="293">
        <f t="shared" si="96"/>
        <v>0</v>
      </c>
      <c r="L1377" s="292"/>
      <c r="M1377" s="293"/>
      <c r="N1377" s="293"/>
    </row>
    <row r="1378" spans="1:14" ht="28.5" outlineLevel="2">
      <c r="A1378" s="387" t="s">
        <v>3045</v>
      </c>
      <c r="B1378" s="387" t="s">
        <v>3046</v>
      </c>
      <c r="C1378" s="408" t="s">
        <v>3047</v>
      </c>
      <c r="D1378" s="389" t="s">
        <v>312</v>
      </c>
      <c r="E1378" s="390">
        <v>1</v>
      </c>
      <c r="F1378" s="391">
        <v>4871860</v>
      </c>
      <c r="G1378" s="391">
        <f t="shared" si="95"/>
        <v>4871860</v>
      </c>
      <c r="H1378" s="392"/>
      <c r="I1378" s="390">
        <v>1</v>
      </c>
      <c r="J1378" s="293"/>
      <c r="K1378" s="293">
        <f t="shared" si="96"/>
        <v>0</v>
      </c>
      <c r="L1378" s="292"/>
      <c r="M1378" s="293"/>
      <c r="N1378" s="293"/>
    </row>
    <row r="1379" spans="1:14" ht="15" outlineLevel="2">
      <c r="A1379" s="387" t="s">
        <v>3048</v>
      </c>
      <c r="B1379" s="387" t="s">
        <v>3049</v>
      </c>
      <c r="C1379" s="408" t="s">
        <v>3050</v>
      </c>
      <c r="D1379" s="389" t="s">
        <v>312</v>
      </c>
      <c r="E1379" s="390">
        <v>1</v>
      </c>
      <c r="F1379" s="391">
        <v>6158250</v>
      </c>
      <c r="G1379" s="391">
        <f t="shared" si="95"/>
        <v>6158250</v>
      </c>
      <c r="H1379" s="392"/>
      <c r="I1379" s="390">
        <v>1</v>
      </c>
      <c r="J1379" s="293"/>
      <c r="K1379" s="293">
        <f t="shared" si="96"/>
        <v>0</v>
      </c>
      <c r="L1379" s="292"/>
      <c r="M1379" s="293"/>
      <c r="N1379" s="293"/>
    </row>
    <row r="1380" spans="1:14" ht="15" outlineLevel="2">
      <c r="A1380" s="387" t="s">
        <v>3051</v>
      </c>
      <c r="B1380" s="387" t="s">
        <v>3052</v>
      </c>
      <c r="C1380" s="408" t="s">
        <v>3053</v>
      </c>
      <c r="D1380" s="389" t="s">
        <v>312</v>
      </c>
      <c r="E1380" s="390">
        <v>1</v>
      </c>
      <c r="F1380" s="391">
        <v>7184625</v>
      </c>
      <c r="G1380" s="391">
        <f t="shared" si="95"/>
        <v>7184625</v>
      </c>
      <c r="H1380" s="392"/>
      <c r="I1380" s="390">
        <v>1</v>
      </c>
      <c r="J1380" s="293"/>
      <c r="K1380" s="293">
        <f t="shared" si="96"/>
        <v>0</v>
      </c>
      <c r="L1380" s="292"/>
      <c r="M1380" s="293"/>
      <c r="N1380" s="293"/>
    </row>
    <row r="1381" spans="1:14" ht="15" outlineLevel="2">
      <c r="A1381" s="387" t="s">
        <v>3054</v>
      </c>
      <c r="B1381" s="387" t="s">
        <v>3055</v>
      </c>
      <c r="C1381" s="408" t="s">
        <v>3056</v>
      </c>
      <c r="D1381" s="389" t="s">
        <v>312</v>
      </c>
      <c r="E1381" s="390">
        <v>1</v>
      </c>
      <c r="F1381" s="391">
        <v>17037825</v>
      </c>
      <c r="G1381" s="391">
        <f t="shared" si="95"/>
        <v>17037825</v>
      </c>
      <c r="H1381" s="392"/>
      <c r="I1381" s="390">
        <v>1</v>
      </c>
      <c r="J1381" s="293"/>
      <c r="K1381" s="293">
        <f t="shared" si="96"/>
        <v>0</v>
      </c>
      <c r="L1381" s="292"/>
      <c r="M1381" s="293"/>
      <c r="N1381" s="293"/>
    </row>
    <row r="1382" spans="1:14" ht="28.5" outlineLevel="2">
      <c r="A1382" s="387" t="s">
        <v>3057</v>
      </c>
      <c r="B1382" s="387" t="s">
        <v>3058</v>
      </c>
      <c r="C1382" s="408" t="s">
        <v>3059</v>
      </c>
      <c r="D1382" s="389" t="s">
        <v>312</v>
      </c>
      <c r="E1382" s="390">
        <v>1</v>
      </c>
      <c r="F1382" s="391">
        <v>15819860</v>
      </c>
      <c r="G1382" s="391">
        <f t="shared" si="95"/>
        <v>15819860</v>
      </c>
      <c r="H1382" s="392"/>
      <c r="I1382" s="390">
        <v>1</v>
      </c>
      <c r="J1382" s="293"/>
      <c r="K1382" s="293">
        <f t="shared" si="96"/>
        <v>0</v>
      </c>
      <c r="L1382" s="292"/>
      <c r="M1382" s="293"/>
      <c r="N1382" s="293"/>
    </row>
    <row r="1383" spans="1:14" ht="15" outlineLevel="2">
      <c r="A1383" s="387" t="s">
        <v>3060</v>
      </c>
      <c r="B1383" s="387" t="s">
        <v>3061</v>
      </c>
      <c r="C1383" s="408" t="s">
        <v>3062</v>
      </c>
      <c r="D1383" s="389" t="s">
        <v>312</v>
      </c>
      <c r="E1383" s="390">
        <v>1</v>
      </c>
      <c r="F1383" s="391">
        <v>10263750</v>
      </c>
      <c r="G1383" s="391">
        <f t="shared" si="95"/>
        <v>10263750</v>
      </c>
      <c r="H1383" s="392"/>
      <c r="I1383" s="390">
        <v>1</v>
      </c>
      <c r="J1383" s="293"/>
      <c r="K1383" s="293">
        <f t="shared" si="96"/>
        <v>0</v>
      </c>
      <c r="L1383" s="292"/>
      <c r="M1383" s="293"/>
      <c r="N1383" s="293"/>
    </row>
    <row r="1384" spans="1:14" ht="15" outlineLevel="2">
      <c r="A1384" s="387" t="s">
        <v>3063</v>
      </c>
      <c r="B1384" s="387" t="s">
        <v>3064</v>
      </c>
      <c r="C1384" s="408" t="s">
        <v>3065</v>
      </c>
      <c r="D1384" s="389" t="s">
        <v>312</v>
      </c>
      <c r="E1384" s="390">
        <v>1</v>
      </c>
      <c r="F1384" s="391">
        <v>17106250</v>
      </c>
      <c r="G1384" s="391">
        <f t="shared" si="95"/>
        <v>17106250</v>
      </c>
      <c r="H1384" s="392"/>
      <c r="I1384" s="390">
        <v>1</v>
      </c>
      <c r="J1384" s="293"/>
      <c r="K1384" s="293">
        <f t="shared" si="96"/>
        <v>0</v>
      </c>
      <c r="L1384" s="292"/>
      <c r="M1384" s="293"/>
      <c r="N1384" s="293"/>
    </row>
    <row r="1385" spans="1:14" ht="15" outlineLevel="2">
      <c r="A1385" s="358"/>
      <c r="B1385" s="376"/>
      <c r="C1385" s="377"/>
      <c r="D1385" s="376"/>
      <c r="E1385" s="376"/>
      <c r="F1385" s="378"/>
      <c r="G1385" s="378"/>
      <c r="H1385" s="370"/>
      <c r="I1385" s="376"/>
      <c r="J1385" s="289"/>
      <c r="K1385" s="289"/>
      <c r="L1385" s="287"/>
      <c r="M1385" s="289"/>
      <c r="N1385" s="289"/>
    </row>
    <row r="1386" spans="1:14" ht="15" outlineLevel="1">
      <c r="A1386" s="383"/>
      <c r="B1386" s="383"/>
      <c r="C1386" s="385" t="s">
        <v>3066</v>
      </c>
      <c r="D1386" s="383"/>
      <c r="E1386" s="383"/>
      <c r="F1386" s="386"/>
      <c r="G1386" s="386">
        <f>SUM(G1353:G1384)</f>
        <v>204151496.71000001</v>
      </c>
      <c r="H1386" s="382"/>
      <c r="I1386" s="383"/>
      <c r="J1386" s="294"/>
      <c r="K1386" s="294">
        <f>SUM(K1353:K1384)</f>
        <v>0</v>
      </c>
      <c r="L1386" s="290"/>
      <c r="M1386" s="294"/>
      <c r="N1386" s="294"/>
    </row>
    <row r="1387" spans="1:14" ht="15" outlineLevel="1">
      <c r="A1387" s="358"/>
      <c r="B1387" s="376"/>
      <c r="C1387" s="377"/>
      <c r="D1387" s="376"/>
      <c r="E1387" s="376"/>
      <c r="F1387" s="378"/>
      <c r="G1387" s="378"/>
      <c r="H1387" s="370"/>
      <c r="I1387" s="376"/>
      <c r="J1387" s="289"/>
      <c r="K1387" s="289"/>
      <c r="L1387" s="287"/>
      <c r="M1387" s="289"/>
      <c r="N1387" s="289"/>
    </row>
    <row r="1388" spans="1:14" ht="15" outlineLevel="1">
      <c r="A1388" s="383"/>
      <c r="B1388" s="383" t="s">
        <v>3067</v>
      </c>
      <c r="C1388" s="385" t="s">
        <v>3068</v>
      </c>
      <c r="D1388" s="383"/>
      <c r="E1388" s="383"/>
      <c r="F1388" s="386"/>
      <c r="G1388" s="386"/>
      <c r="H1388" s="382"/>
      <c r="I1388" s="383"/>
      <c r="J1388" s="294"/>
      <c r="K1388" s="294"/>
      <c r="L1388" s="290"/>
      <c r="M1388" s="294"/>
      <c r="N1388" s="294"/>
    </row>
    <row r="1389" spans="1:14" ht="15" outlineLevel="2">
      <c r="A1389" s="387" t="s">
        <v>3069</v>
      </c>
      <c r="B1389" s="387" t="s">
        <v>3070</v>
      </c>
      <c r="C1389" s="408" t="s">
        <v>3071</v>
      </c>
      <c r="D1389" s="389" t="s">
        <v>312</v>
      </c>
      <c r="E1389" s="390">
        <v>1</v>
      </c>
      <c r="F1389" s="391">
        <v>5090820</v>
      </c>
      <c r="G1389" s="391">
        <f t="shared" ref="G1389:G1397" si="97">F1389*E1389</f>
        <v>5090820</v>
      </c>
      <c r="H1389" s="392"/>
      <c r="I1389" s="390">
        <v>1</v>
      </c>
      <c r="J1389" s="293"/>
      <c r="K1389" s="293">
        <f t="shared" ref="K1389:K1397" si="98">J1389*I1389</f>
        <v>0</v>
      </c>
      <c r="L1389" s="292"/>
      <c r="M1389" s="293"/>
      <c r="N1389" s="293"/>
    </row>
    <row r="1390" spans="1:14" ht="15" outlineLevel="2">
      <c r="A1390" s="387" t="s">
        <v>3072</v>
      </c>
      <c r="B1390" s="387" t="s">
        <v>3073</v>
      </c>
      <c r="C1390" s="408" t="s">
        <v>3074</v>
      </c>
      <c r="D1390" s="389" t="s">
        <v>312</v>
      </c>
      <c r="E1390" s="390">
        <v>1</v>
      </c>
      <c r="F1390" s="391">
        <v>2216970</v>
      </c>
      <c r="G1390" s="391">
        <f t="shared" si="97"/>
        <v>2216970</v>
      </c>
      <c r="H1390" s="392"/>
      <c r="I1390" s="390">
        <v>1</v>
      </c>
      <c r="J1390" s="293"/>
      <c r="K1390" s="293">
        <f t="shared" si="98"/>
        <v>0</v>
      </c>
      <c r="L1390" s="292"/>
      <c r="M1390" s="293"/>
      <c r="N1390" s="293"/>
    </row>
    <row r="1391" spans="1:14" ht="15" outlineLevel="2">
      <c r="A1391" s="387" t="s">
        <v>3075</v>
      </c>
      <c r="B1391" s="387" t="s">
        <v>3076</v>
      </c>
      <c r="C1391" s="408" t="s">
        <v>3077</v>
      </c>
      <c r="D1391" s="389" t="s">
        <v>312</v>
      </c>
      <c r="E1391" s="390">
        <v>1</v>
      </c>
      <c r="F1391" s="391">
        <v>12959695</v>
      </c>
      <c r="G1391" s="391">
        <f t="shared" si="97"/>
        <v>12959695</v>
      </c>
      <c r="H1391" s="392"/>
      <c r="I1391" s="390">
        <v>1</v>
      </c>
      <c r="J1391" s="293"/>
      <c r="K1391" s="293">
        <f t="shared" si="98"/>
        <v>0</v>
      </c>
      <c r="L1391" s="292"/>
      <c r="M1391" s="293"/>
      <c r="N1391" s="293"/>
    </row>
    <row r="1392" spans="1:14" ht="15" outlineLevel="2">
      <c r="A1392" s="387" t="s">
        <v>3078</v>
      </c>
      <c r="B1392" s="387" t="s">
        <v>3079</v>
      </c>
      <c r="C1392" s="408" t="s">
        <v>3080</v>
      </c>
      <c r="D1392" s="389" t="s">
        <v>312</v>
      </c>
      <c r="E1392" s="390">
        <v>1</v>
      </c>
      <c r="F1392" s="391">
        <v>12959695</v>
      </c>
      <c r="G1392" s="391">
        <f t="shared" si="97"/>
        <v>12959695</v>
      </c>
      <c r="H1392" s="392"/>
      <c r="I1392" s="390">
        <v>1</v>
      </c>
      <c r="J1392" s="293"/>
      <c r="K1392" s="293">
        <f t="shared" si="98"/>
        <v>0</v>
      </c>
      <c r="L1392" s="292"/>
      <c r="M1392" s="293"/>
      <c r="N1392" s="293"/>
    </row>
    <row r="1393" spans="1:14" ht="15" outlineLevel="2">
      <c r="A1393" s="387" t="s">
        <v>3081</v>
      </c>
      <c r="B1393" s="387" t="s">
        <v>3082</v>
      </c>
      <c r="C1393" s="408" t="s">
        <v>3083</v>
      </c>
      <c r="D1393" s="389" t="s">
        <v>312</v>
      </c>
      <c r="E1393" s="390">
        <v>1</v>
      </c>
      <c r="F1393" s="391">
        <v>6117195</v>
      </c>
      <c r="G1393" s="391">
        <f t="shared" si="97"/>
        <v>6117195</v>
      </c>
      <c r="H1393" s="392"/>
      <c r="I1393" s="390">
        <v>1</v>
      </c>
      <c r="J1393" s="293"/>
      <c r="K1393" s="293">
        <f t="shared" si="98"/>
        <v>0</v>
      </c>
      <c r="L1393" s="292"/>
      <c r="M1393" s="293"/>
      <c r="N1393" s="293"/>
    </row>
    <row r="1394" spans="1:14" ht="15" outlineLevel="2">
      <c r="A1394" s="387" t="s">
        <v>3084</v>
      </c>
      <c r="B1394" s="387" t="s">
        <v>3085</v>
      </c>
      <c r="C1394" s="408" t="s">
        <v>3086</v>
      </c>
      <c r="D1394" s="389" t="s">
        <v>312</v>
      </c>
      <c r="E1394" s="390">
        <v>1</v>
      </c>
      <c r="F1394" s="391">
        <v>39631760</v>
      </c>
      <c r="G1394" s="391">
        <f t="shared" si="97"/>
        <v>39631760</v>
      </c>
      <c r="H1394" s="392"/>
      <c r="I1394" s="390">
        <v>1</v>
      </c>
      <c r="J1394" s="293"/>
      <c r="K1394" s="293">
        <f t="shared" si="98"/>
        <v>0</v>
      </c>
      <c r="L1394" s="292"/>
      <c r="M1394" s="293"/>
      <c r="N1394" s="293"/>
    </row>
    <row r="1395" spans="1:14" ht="15" outlineLevel="2">
      <c r="A1395" s="387" t="s">
        <v>3087</v>
      </c>
      <c r="B1395" s="387" t="s">
        <v>3088</v>
      </c>
      <c r="C1395" s="408" t="s">
        <v>3089</v>
      </c>
      <c r="D1395" s="389" t="s">
        <v>312</v>
      </c>
      <c r="E1395" s="390">
        <v>1</v>
      </c>
      <c r="F1395" s="391">
        <v>9750563</v>
      </c>
      <c r="G1395" s="391">
        <f t="shared" si="97"/>
        <v>9750563</v>
      </c>
      <c r="H1395" s="392"/>
      <c r="I1395" s="390">
        <v>1</v>
      </c>
      <c r="J1395" s="293"/>
      <c r="K1395" s="293">
        <f t="shared" si="98"/>
        <v>0</v>
      </c>
      <c r="L1395" s="292"/>
      <c r="M1395" s="293"/>
      <c r="N1395" s="293"/>
    </row>
    <row r="1396" spans="1:14" ht="15" outlineLevel="2">
      <c r="A1396" s="387" t="s">
        <v>3090</v>
      </c>
      <c r="B1396" s="387" t="s">
        <v>3091</v>
      </c>
      <c r="C1396" s="408" t="s">
        <v>3092</v>
      </c>
      <c r="D1396" s="389" t="s">
        <v>312</v>
      </c>
      <c r="E1396" s="390">
        <v>1</v>
      </c>
      <c r="F1396" s="391">
        <v>22067063</v>
      </c>
      <c r="G1396" s="391">
        <f t="shared" si="97"/>
        <v>22067063</v>
      </c>
      <c r="H1396" s="392"/>
      <c r="I1396" s="390">
        <v>1</v>
      </c>
      <c r="J1396" s="293"/>
      <c r="K1396" s="293">
        <f t="shared" si="98"/>
        <v>0</v>
      </c>
      <c r="L1396" s="292"/>
      <c r="M1396" s="293"/>
      <c r="N1396" s="293"/>
    </row>
    <row r="1397" spans="1:14" ht="15" outlineLevel="2">
      <c r="A1397" s="387" t="s">
        <v>3093</v>
      </c>
      <c r="B1397" s="387" t="s">
        <v>3094</v>
      </c>
      <c r="C1397" s="408" t="s">
        <v>3095</v>
      </c>
      <c r="D1397" s="389" t="s">
        <v>312</v>
      </c>
      <c r="E1397" s="390">
        <v>1</v>
      </c>
      <c r="F1397" s="391">
        <v>39631760</v>
      </c>
      <c r="G1397" s="391">
        <f t="shared" si="97"/>
        <v>39631760</v>
      </c>
      <c r="H1397" s="392"/>
      <c r="I1397" s="390">
        <v>1</v>
      </c>
      <c r="J1397" s="293"/>
      <c r="K1397" s="293">
        <f t="shared" si="98"/>
        <v>0</v>
      </c>
      <c r="L1397" s="292"/>
      <c r="M1397" s="293"/>
      <c r="N1397" s="293"/>
    </row>
    <row r="1398" spans="1:14" ht="15" outlineLevel="2">
      <c r="A1398" s="358"/>
      <c r="B1398" s="376"/>
      <c r="C1398" s="377"/>
      <c r="D1398" s="376"/>
      <c r="E1398" s="376"/>
      <c r="F1398" s="378"/>
      <c r="G1398" s="378"/>
      <c r="H1398" s="370"/>
      <c r="I1398" s="376"/>
      <c r="J1398" s="289"/>
      <c r="K1398" s="289"/>
      <c r="L1398" s="287"/>
      <c r="M1398" s="289"/>
      <c r="N1398" s="289"/>
    </row>
    <row r="1399" spans="1:14" ht="15" outlineLevel="1">
      <c r="A1399" s="383"/>
      <c r="B1399" s="383"/>
      <c r="C1399" s="385" t="s">
        <v>3096</v>
      </c>
      <c r="D1399" s="383"/>
      <c r="E1399" s="383"/>
      <c r="F1399" s="386"/>
      <c r="G1399" s="386">
        <f>SUM(G1389:G1397)</f>
        <v>150425521</v>
      </c>
      <c r="H1399" s="382"/>
      <c r="I1399" s="383"/>
      <c r="J1399" s="294"/>
      <c r="K1399" s="294">
        <f>SUM(K1389:K1397)</f>
        <v>0</v>
      </c>
      <c r="L1399" s="290"/>
      <c r="M1399" s="294"/>
      <c r="N1399" s="294"/>
    </row>
    <row r="1400" spans="1:14" ht="15" outlineLevel="1">
      <c r="A1400" s="358"/>
      <c r="B1400" s="376"/>
      <c r="C1400" s="377"/>
      <c r="D1400" s="376"/>
      <c r="E1400" s="376"/>
      <c r="F1400" s="378"/>
      <c r="G1400" s="378"/>
      <c r="H1400" s="370"/>
      <c r="I1400" s="376"/>
      <c r="J1400" s="289"/>
      <c r="K1400" s="289"/>
      <c r="L1400" s="287"/>
      <c r="M1400" s="289"/>
      <c r="N1400" s="289"/>
    </row>
    <row r="1401" spans="1:14" ht="15">
      <c r="A1401" s="379"/>
      <c r="B1401" s="379"/>
      <c r="C1401" s="380" t="s">
        <v>3097</v>
      </c>
      <c r="D1401" s="379"/>
      <c r="E1401" s="379"/>
      <c r="F1401" s="381"/>
      <c r="G1401" s="381">
        <f>SUM(G1399+G1386+G1350+G1334+G1149+G1074+G1048)</f>
        <v>20184827207.709999</v>
      </c>
      <c r="H1401" s="382"/>
      <c r="I1401" s="379"/>
      <c r="J1401" s="291"/>
      <c r="K1401" s="291">
        <f>SUM(K1399+K1386+K1350+K1334+K1149+K1074+K1048)</f>
        <v>0</v>
      </c>
      <c r="L1401" s="290"/>
      <c r="M1401" s="291"/>
      <c r="N1401" s="291"/>
    </row>
    <row r="1402" spans="1:14" ht="15">
      <c r="A1402" s="358"/>
      <c r="B1402" s="376"/>
      <c r="C1402" s="377"/>
      <c r="D1402" s="376"/>
      <c r="E1402" s="376"/>
      <c r="F1402" s="378"/>
      <c r="G1402" s="378"/>
      <c r="H1402" s="370"/>
      <c r="I1402" s="376"/>
      <c r="J1402" s="289"/>
      <c r="K1402" s="289"/>
      <c r="L1402" s="287"/>
      <c r="M1402" s="289"/>
      <c r="N1402" s="289"/>
    </row>
    <row r="1403" spans="1:14" ht="15">
      <c r="A1403" s="379"/>
      <c r="B1403" s="379" t="s">
        <v>3098</v>
      </c>
      <c r="C1403" s="380" t="s">
        <v>3099</v>
      </c>
      <c r="D1403" s="379"/>
      <c r="E1403" s="379"/>
      <c r="F1403" s="381"/>
      <c r="G1403" s="381"/>
      <c r="H1403" s="382"/>
      <c r="I1403" s="379"/>
      <c r="J1403" s="291"/>
      <c r="K1403" s="291"/>
      <c r="L1403" s="290"/>
      <c r="M1403" s="291"/>
      <c r="N1403" s="291"/>
    </row>
    <row r="1404" spans="1:14" ht="15">
      <c r="A1404" s="379"/>
      <c r="B1404" s="466"/>
      <c r="C1404" s="467"/>
      <c r="D1404" s="466"/>
      <c r="E1404" s="466"/>
      <c r="F1404" s="468"/>
      <c r="G1404" s="468"/>
      <c r="H1404" s="382"/>
      <c r="I1404" s="466"/>
      <c r="J1404" s="316"/>
      <c r="K1404" s="316"/>
      <c r="L1404" s="290"/>
      <c r="M1404" s="316"/>
      <c r="N1404" s="316"/>
    </row>
    <row r="1405" spans="1:14" ht="15" outlineLevel="1">
      <c r="A1405" s="383"/>
      <c r="B1405" s="383" t="s">
        <v>3100</v>
      </c>
      <c r="C1405" s="385" t="s">
        <v>3101</v>
      </c>
      <c r="D1405" s="383"/>
      <c r="E1405" s="383"/>
      <c r="F1405" s="386"/>
      <c r="G1405" s="386"/>
      <c r="H1405" s="382"/>
      <c r="I1405" s="383"/>
      <c r="J1405" s="294"/>
      <c r="K1405" s="294"/>
      <c r="L1405" s="290"/>
      <c r="M1405" s="294"/>
      <c r="N1405" s="294"/>
    </row>
    <row r="1406" spans="1:14" ht="407.25" outlineLevel="2">
      <c r="A1406" s="387" t="s">
        <v>3102</v>
      </c>
      <c r="B1406" s="387" t="s">
        <v>3103</v>
      </c>
      <c r="C1406" s="408" t="s">
        <v>3104</v>
      </c>
      <c r="D1406" s="389" t="s">
        <v>312</v>
      </c>
      <c r="E1406" s="390">
        <v>1</v>
      </c>
      <c r="F1406" s="391">
        <v>436122663.16000003</v>
      </c>
      <c r="G1406" s="391">
        <f>F1406*E1406</f>
        <v>436122663.16000003</v>
      </c>
      <c r="H1406" s="392"/>
      <c r="I1406" s="390">
        <v>1</v>
      </c>
      <c r="J1406" s="293"/>
      <c r="K1406" s="293">
        <f>J1406*I1406</f>
        <v>0</v>
      </c>
      <c r="L1406" s="292"/>
      <c r="M1406" s="293"/>
      <c r="N1406" s="293"/>
    </row>
    <row r="1407" spans="1:14" ht="15" outlineLevel="2">
      <c r="A1407" s="358"/>
      <c r="B1407" s="376"/>
      <c r="C1407" s="377"/>
      <c r="D1407" s="376"/>
      <c r="E1407" s="376"/>
      <c r="F1407" s="378"/>
      <c r="G1407" s="378"/>
      <c r="H1407" s="370"/>
      <c r="I1407" s="376"/>
      <c r="J1407" s="289"/>
      <c r="K1407" s="289"/>
      <c r="L1407" s="287"/>
      <c r="M1407" s="289"/>
      <c r="N1407" s="289"/>
    </row>
    <row r="1408" spans="1:14" ht="28.5" outlineLevel="1">
      <c r="A1408" s="383"/>
      <c r="B1408" s="383"/>
      <c r="C1408" s="385" t="s">
        <v>3105</v>
      </c>
      <c r="D1408" s="383"/>
      <c r="E1408" s="383"/>
      <c r="F1408" s="386"/>
      <c r="G1408" s="386">
        <f>G1406</f>
        <v>436122663.16000003</v>
      </c>
      <c r="H1408" s="382"/>
      <c r="I1408" s="383"/>
      <c r="J1408" s="294"/>
      <c r="K1408" s="294">
        <f>K1406</f>
        <v>0</v>
      </c>
      <c r="L1408" s="290"/>
      <c r="M1408" s="294"/>
      <c r="N1408" s="294"/>
    </row>
    <row r="1409" spans="1:14" ht="15" outlineLevel="1">
      <c r="A1409" s="358"/>
      <c r="B1409" s="376"/>
      <c r="C1409" s="377"/>
      <c r="D1409" s="376"/>
      <c r="E1409" s="376"/>
      <c r="F1409" s="378"/>
      <c r="G1409" s="378"/>
      <c r="H1409" s="370"/>
      <c r="I1409" s="376"/>
      <c r="J1409" s="289"/>
      <c r="K1409" s="289"/>
      <c r="L1409" s="287"/>
      <c r="M1409" s="289"/>
      <c r="N1409" s="289"/>
    </row>
    <row r="1410" spans="1:14" ht="15" outlineLevel="1">
      <c r="A1410" s="383"/>
      <c r="B1410" s="383" t="s">
        <v>3106</v>
      </c>
      <c r="C1410" s="385" t="s">
        <v>3107</v>
      </c>
      <c r="D1410" s="383"/>
      <c r="E1410" s="383"/>
      <c r="F1410" s="386"/>
      <c r="G1410" s="386"/>
      <c r="H1410" s="382"/>
      <c r="I1410" s="383"/>
      <c r="J1410" s="294"/>
      <c r="K1410" s="294"/>
      <c r="L1410" s="290"/>
      <c r="M1410" s="294"/>
      <c r="N1410" s="294"/>
    </row>
    <row r="1411" spans="1:14" ht="309" outlineLevel="2">
      <c r="A1411" s="387" t="s">
        <v>3108</v>
      </c>
      <c r="B1411" s="387" t="s">
        <v>3109</v>
      </c>
      <c r="C1411" s="408" t="s">
        <v>3110</v>
      </c>
      <c r="D1411" s="389" t="s">
        <v>312</v>
      </c>
      <c r="E1411" s="390">
        <v>1</v>
      </c>
      <c r="F1411" s="391">
        <v>65926259</v>
      </c>
      <c r="G1411" s="391">
        <f>F1411*E1411</f>
        <v>65926259</v>
      </c>
      <c r="H1411" s="392"/>
      <c r="I1411" s="390">
        <v>1</v>
      </c>
      <c r="J1411" s="293"/>
      <c r="K1411" s="293">
        <f>J1411*I1411</f>
        <v>0</v>
      </c>
      <c r="L1411" s="292"/>
      <c r="M1411" s="293"/>
      <c r="N1411" s="293"/>
    </row>
    <row r="1412" spans="1:14" ht="15" outlineLevel="1">
      <c r="A1412" s="383"/>
      <c r="B1412" s="383"/>
      <c r="C1412" s="385" t="s">
        <v>3111</v>
      </c>
      <c r="D1412" s="383"/>
      <c r="E1412" s="383"/>
      <c r="F1412" s="386"/>
      <c r="G1412" s="386">
        <f>G1411</f>
        <v>65926259</v>
      </c>
      <c r="H1412" s="382"/>
      <c r="I1412" s="383"/>
      <c r="J1412" s="294"/>
      <c r="K1412" s="294">
        <f>K1411</f>
        <v>0</v>
      </c>
      <c r="L1412" s="290"/>
      <c r="M1412" s="294"/>
      <c r="N1412" s="294"/>
    </row>
    <row r="1413" spans="1:14" ht="15" outlineLevel="1">
      <c r="A1413" s="358"/>
      <c r="B1413" s="376"/>
      <c r="C1413" s="377"/>
      <c r="D1413" s="376"/>
      <c r="E1413" s="376"/>
      <c r="F1413" s="378"/>
      <c r="G1413" s="378"/>
      <c r="H1413" s="370"/>
      <c r="I1413" s="376"/>
      <c r="J1413" s="289"/>
      <c r="K1413" s="289"/>
      <c r="L1413" s="287"/>
      <c r="M1413" s="289"/>
      <c r="N1413" s="289"/>
    </row>
    <row r="1414" spans="1:14" ht="28.5" outlineLevel="1">
      <c r="A1414" s="383"/>
      <c r="B1414" s="469" t="s">
        <v>3112</v>
      </c>
      <c r="C1414" s="385" t="s">
        <v>3113</v>
      </c>
      <c r="D1414" s="383"/>
      <c r="E1414" s="383"/>
      <c r="F1414" s="386"/>
      <c r="G1414" s="386"/>
      <c r="H1414" s="382"/>
      <c r="I1414" s="383"/>
      <c r="J1414" s="294"/>
      <c r="K1414" s="294"/>
      <c r="L1414" s="290"/>
      <c r="M1414" s="294"/>
      <c r="N1414" s="294"/>
    </row>
    <row r="1415" spans="1:14" ht="210.75" outlineLevel="2">
      <c r="A1415" s="387" t="s">
        <v>3114</v>
      </c>
      <c r="B1415" s="387" t="s">
        <v>3115</v>
      </c>
      <c r="C1415" s="408" t="s">
        <v>3116</v>
      </c>
      <c r="D1415" s="389" t="s">
        <v>312</v>
      </c>
      <c r="E1415" s="390">
        <v>1</v>
      </c>
      <c r="F1415" s="391">
        <v>40698737</v>
      </c>
      <c r="G1415" s="391">
        <f>F1415*E1415</f>
        <v>40698737</v>
      </c>
      <c r="H1415" s="392"/>
      <c r="I1415" s="390">
        <v>1</v>
      </c>
      <c r="J1415" s="293"/>
      <c r="K1415" s="293">
        <f>J1415*I1415</f>
        <v>0</v>
      </c>
      <c r="L1415" s="292"/>
      <c r="M1415" s="293"/>
      <c r="N1415" s="293"/>
    </row>
    <row r="1416" spans="1:14" ht="15" outlineLevel="2">
      <c r="A1416" s="358"/>
      <c r="B1416" s="376"/>
      <c r="C1416" s="377"/>
      <c r="D1416" s="376"/>
      <c r="E1416" s="376"/>
      <c r="F1416" s="378"/>
      <c r="G1416" s="378"/>
      <c r="H1416" s="370"/>
      <c r="I1416" s="376"/>
      <c r="J1416" s="289"/>
      <c r="K1416" s="289"/>
      <c r="L1416" s="287"/>
      <c r="M1416" s="289"/>
      <c r="N1416" s="289"/>
    </row>
    <row r="1417" spans="1:14" ht="28.5" outlineLevel="1">
      <c r="A1417" s="383"/>
      <c r="B1417" s="383"/>
      <c r="C1417" s="385" t="s">
        <v>3117</v>
      </c>
      <c r="D1417" s="383"/>
      <c r="E1417" s="383"/>
      <c r="F1417" s="386"/>
      <c r="G1417" s="386">
        <f>G1415</f>
        <v>40698737</v>
      </c>
      <c r="H1417" s="382"/>
      <c r="I1417" s="383"/>
      <c r="J1417" s="294"/>
      <c r="K1417" s="294">
        <f>K1415</f>
        <v>0</v>
      </c>
      <c r="L1417" s="290"/>
      <c r="M1417" s="294"/>
      <c r="N1417" s="294"/>
    </row>
    <row r="1418" spans="1:14" ht="15" outlineLevel="1">
      <c r="A1418" s="358"/>
      <c r="B1418" s="376"/>
      <c r="C1418" s="377"/>
      <c r="D1418" s="376"/>
      <c r="E1418" s="376"/>
      <c r="F1418" s="378"/>
      <c r="G1418" s="378"/>
      <c r="H1418" s="370"/>
      <c r="I1418" s="376"/>
      <c r="J1418" s="289"/>
      <c r="K1418" s="289"/>
      <c r="L1418" s="287"/>
      <c r="M1418" s="289"/>
      <c r="N1418" s="289"/>
    </row>
    <row r="1419" spans="1:14" ht="15" outlineLevel="1">
      <c r="A1419" s="383"/>
      <c r="B1419" s="383" t="s">
        <v>3118</v>
      </c>
      <c r="C1419" s="385" t="s">
        <v>3119</v>
      </c>
      <c r="D1419" s="383"/>
      <c r="E1419" s="383"/>
      <c r="F1419" s="386"/>
      <c r="G1419" s="386"/>
      <c r="H1419" s="382"/>
      <c r="I1419" s="383"/>
      <c r="J1419" s="294"/>
      <c r="K1419" s="294"/>
      <c r="L1419" s="290"/>
      <c r="M1419" s="294"/>
      <c r="N1419" s="294"/>
    </row>
    <row r="1420" spans="1:14" ht="15" outlineLevel="2">
      <c r="A1420" s="358"/>
      <c r="B1420" s="376"/>
      <c r="C1420" s="377"/>
      <c r="D1420" s="376"/>
      <c r="E1420" s="376"/>
      <c r="F1420" s="378"/>
      <c r="G1420" s="378"/>
      <c r="H1420" s="370"/>
      <c r="I1420" s="376"/>
      <c r="J1420" s="289"/>
      <c r="K1420" s="289"/>
      <c r="L1420" s="287"/>
      <c r="M1420" s="289"/>
      <c r="N1420" s="289"/>
    </row>
    <row r="1421" spans="1:14" ht="15" outlineLevel="2">
      <c r="A1421" s="414"/>
      <c r="B1421" s="414" t="s">
        <v>3120</v>
      </c>
      <c r="C1421" s="415" t="s">
        <v>3121</v>
      </c>
      <c r="D1421" s="414"/>
      <c r="E1421" s="414"/>
      <c r="F1421" s="416"/>
      <c r="G1421" s="416"/>
      <c r="H1421" s="382"/>
      <c r="I1421" s="414"/>
      <c r="J1421" s="295"/>
      <c r="K1421" s="295"/>
      <c r="L1421" s="290"/>
      <c r="M1421" s="295"/>
      <c r="N1421" s="295"/>
    </row>
    <row r="1422" spans="1:14" ht="56.25" outlineLevel="3">
      <c r="A1422" s="387" t="s">
        <v>3122</v>
      </c>
      <c r="B1422" s="387" t="s">
        <v>3123</v>
      </c>
      <c r="C1422" s="408" t="s">
        <v>3124</v>
      </c>
      <c r="D1422" s="389" t="s">
        <v>312</v>
      </c>
      <c r="E1422" s="390">
        <v>1</v>
      </c>
      <c r="F1422" s="391">
        <v>6888766</v>
      </c>
      <c r="G1422" s="391">
        <f t="shared" ref="G1422:G1427" si="99">F1422*E1422</f>
        <v>6888766</v>
      </c>
      <c r="H1422" s="392"/>
      <c r="I1422" s="390">
        <v>1</v>
      </c>
      <c r="J1422" s="293"/>
      <c r="K1422" s="293">
        <f t="shared" ref="K1422:K1427" si="100">J1422*I1422</f>
        <v>0</v>
      </c>
      <c r="L1422" s="292"/>
      <c r="M1422" s="293"/>
      <c r="N1422" s="293"/>
    </row>
    <row r="1423" spans="1:14" ht="42" outlineLevel="3">
      <c r="A1423" s="387" t="s">
        <v>3125</v>
      </c>
      <c r="B1423" s="387" t="s">
        <v>3126</v>
      </c>
      <c r="C1423" s="408" t="s">
        <v>3127</v>
      </c>
      <c r="D1423" s="389" t="s">
        <v>176</v>
      </c>
      <c r="E1423" s="390">
        <v>60</v>
      </c>
      <c r="F1423" s="391">
        <v>511788.5</v>
      </c>
      <c r="G1423" s="391">
        <f t="shared" si="99"/>
        <v>30707310</v>
      </c>
      <c r="H1423" s="392"/>
      <c r="I1423" s="390">
        <v>60</v>
      </c>
      <c r="J1423" s="293"/>
      <c r="K1423" s="293">
        <f t="shared" si="100"/>
        <v>0</v>
      </c>
      <c r="L1423" s="292"/>
      <c r="M1423" s="293"/>
      <c r="N1423" s="293"/>
    </row>
    <row r="1424" spans="1:14" ht="42" outlineLevel="3">
      <c r="A1424" s="387" t="s">
        <v>3128</v>
      </c>
      <c r="B1424" s="387" t="s">
        <v>3129</v>
      </c>
      <c r="C1424" s="408" t="s">
        <v>3130</v>
      </c>
      <c r="D1424" s="389" t="s">
        <v>312</v>
      </c>
      <c r="E1424" s="390">
        <v>2</v>
      </c>
      <c r="F1424" s="391">
        <v>3001695.12</v>
      </c>
      <c r="G1424" s="391">
        <f t="shared" si="99"/>
        <v>6003390.2400000002</v>
      </c>
      <c r="H1424" s="392"/>
      <c r="I1424" s="390">
        <v>2</v>
      </c>
      <c r="J1424" s="293"/>
      <c r="K1424" s="293">
        <f t="shared" si="100"/>
        <v>0</v>
      </c>
      <c r="L1424" s="292"/>
      <c r="M1424" s="293"/>
      <c r="N1424" s="293"/>
    </row>
    <row r="1425" spans="1:14" ht="42" outlineLevel="3">
      <c r="A1425" s="387" t="s">
        <v>3131</v>
      </c>
      <c r="B1425" s="387" t="s">
        <v>3132</v>
      </c>
      <c r="C1425" s="408" t="s">
        <v>3133</v>
      </c>
      <c r="D1425" s="389" t="s">
        <v>3134</v>
      </c>
      <c r="E1425" s="390">
        <v>1</v>
      </c>
      <c r="F1425" s="391">
        <v>2367931.4500000002</v>
      </c>
      <c r="G1425" s="391">
        <f t="shared" si="99"/>
        <v>2367931.4500000002</v>
      </c>
      <c r="H1425" s="392"/>
      <c r="I1425" s="390">
        <v>1</v>
      </c>
      <c r="J1425" s="293"/>
      <c r="K1425" s="293">
        <f t="shared" si="100"/>
        <v>0</v>
      </c>
      <c r="L1425" s="292"/>
      <c r="M1425" s="293"/>
      <c r="N1425" s="293"/>
    </row>
    <row r="1426" spans="1:14" ht="42" outlineLevel="3">
      <c r="A1426" s="387" t="s">
        <v>3135</v>
      </c>
      <c r="B1426" s="387" t="s">
        <v>3136</v>
      </c>
      <c r="C1426" s="408" t="s">
        <v>3137</v>
      </c>
      <c r="D1426" s="389" t="s">
        <v>3134</v>
      </c>
      <c r="E1426" s="390">
        <v>11</v>
      </c>
      <c r="F1426" s="391">
        <v>2187239.34</v>
      </c>
      <c r="G1426" s="391">
        <f t="shared" si="99"/>
        <v>24059632.739999998</v>
      </c>
      <c r="H1426" s="392"/>
      <c r="I1426" s="390">
        <v>11</v>
      </c>
      <c r="J1426" s="293"/>
      <c r="K1426" s="293">
        <f t="shared" si="100"/>
        <v>0</v>
      </c>
      <c r="L1426" s="292"/>
      <c r="M1426" s="293"/>
      <c r="N1426" s="293"/>
    </row>
    <row r="1427" spans="1:14" ht="42" outlineLevel="3">
      <c r="A1427" s="387" t="s">
        <v>3138</v>
      </c>
      <c r="B1427" s="387" t="s">
        <v>3139</v>
      </c>
      <c r="C1427" s="408" t="s">
        <v>3140</v>
      </c>
      <c r="D1427" s="389" t="s">
        <v>176</v>
      </c>
      <c r="E1427" s="390">
        <v>137</v>
      </c>
      <c r="F1427" s="391">
        <v>388898.18</v>
      </c>
      <c r="G1427" s="391">
        <f t="shared" si="99"/>
        <v>53279050.659999996</v>
      </c>
      <c r="H1427" s="392"/>
      <c r="I1427" s="390">
        <v>137</v>
      </c>
      <c r="J1427" s="293"/>
      <c r="K1427" s="293">
        <f t="shared" si="100"/>
        <v>0</v>
      </c>
      <c r="L1427" s="292"/>
      <c r="M1427" s="293"/>
      <c r="N1427" s="293"/>
    </row>
    <row r="1428" spans="1:14" ht="15" outlineLevel="3">
      <c r="A1428" s="358"/>
      <c r="B1428" s="376"/>
      <c r="C1428" s="377"/>
      <c r="D1428" s="376"/>
      <c r="E1428" s="376"/>
      <c r="F1428" s="378"/>
      <c r="G1428" s="378"/>
      <c r="H1428" s="370"/>
      <c r="I1428" s="376"/>
      <c r="J1428" s="289"/>
      <c r="K1428" s="289"/>
      <c r="L1428" s="287"/>
      <c r="M1428" s="289"/>
      <c r="N1428" s="289"/>
    </row>
    <row r="1429" spans="1:14" ht="28.5" outlineLevel="2">
      <c r="A1429" s="414"/>
      <c r="B1429" s="414"/>
      <c r="C1429" s="415" t="s">
        <v>3141</v>
      </c>
      <c r="D1429" s="414"/>
      <c r="E1429" s="414"/>
      <c r="F1429" s="416"/>
      <c r="G1429" s="416">
        <f>SUM(G1422:G1427)</f>
        <v>123306081.09</v>
      </c>
      <c r="H1429" s="382"/>
      <c r="I1429" s="414"/>
      <c r="J1429" s="295"/>
      <c r="K1429" s="295">
        <f>SUM(K1422:K1427)</f>
        <v>0</v>
      </c>
      <c r="L1429" s="290"/>
      <c r="M1429" s="295"/>
      <c r="N1429" s="295"/>
    </row>
    <row r="1430" spans="1:14" ht="15" outlineLevel="2">
      <c r="A1430" s="358"/>
      <c r="B1430" s="376"/>
      <c r="C1430" s="377"/>
      <c r="D1430" s="376"/>
      <c r="E1430" s="376"/>
      <c r="F1430" s="378"/>
      <c r="G1430" s="378"/>
      <c r="H1430" s="370"/>
      <c r="I1430" s="376"/>
      <c r="J1430" s="289"/>
      <c r="K1430" s="289"/>
      <c r="L1430" s="287"/>
      <c r="M1430" s="289"/>
      <c r="N1430" s="289"/>
    </row>
    <row r="1431" spans="1:14" ht="15" outlineLevel="2">
      <c r="A1431" s="414"/>
      <c r="B1431" s="414" t="s">
        <v>3142</v>
      </c>
      <c r="C1431" s="415" t="s">
        <v>3143</v>
      </c>
      <c r="D1431" s="414"/>
      <c r="E1431" s="414"/>
      <c r="F1431" s="416"/>
      <c r="G1431" s="416"/>
      <c r="H1431" s="382"/>
      <c r="I1431" s="414"/>
      <c r="J1431" s="295"/>
      <c r="K1431" s="295"/>
      <c r="L1431" s="290"/>
      <c r="M1431" s="295"/>
      <c r="N1431" s="295"/>
    </row>
    <row r="1432" spans="1:14" ht="98.25" outlineLevel="3">
      <c r="A1432" s="387" t="s">
        <v>3144</v>
      </c>
      <c r="B1432" s="387" t="s">
        <v>3145</v>
      </c>
      <c r="C1432" s="408" t="s">
        <v>3146</v>
      </c>
      <c r="D1432" s="389" t="s">
        <v>312</v>
      </c>
      <c r="E1432" s="390">
        <v>1</v>
      </c>
      <c r="F1432" s="391">
        <v>205487586</v>
      </c>
      <c r="G1432" s="391">
        <f t="shared" ref="G1432:G1437" si="101">F1432*E1432</f>
        <v>205487586</v>
      </c>
      <c r="H1432" s="392"/>
      <c r="I1432" s="390">
        <v>1</v>
      </c>
      <c r="J1432" s="293"/>
      <c r="K1432" s="293">
        <f t="shared" ref="K1432:K1437" si="102">J1432*I1432</f>
        <v>0</v>
      </c>
      <c r="L1432" s="292"/>
      <c r="M1432" s="293"/>
      <c r="N1432" s="293"/>
    </row>
    <row r="1433" spans="1:14" ht="56.25" outlineLevel="3">
      <c r="A1433" s="387" t="s">
        <v>3147</v>
      </c>
      <c r="B1433" s="387" t="s">
        <v>3148</v>
      </c>
      <c r="C1433" s="408" t="s">
        <v>3149</v>
      </c>
      <c r="D1433" s="389" t="s">
        <v>312</v>
      </c>
      <c r="E1433" s="390">
        <v>1</v>
      </c>
      <c r="F1433" s="391">
        <v>317010536</v>
      </c>
      <c r="G1433" s="391">
        <f t="shared" si="101"/>
        <v>317010536</v>
      </c>
      <c r="H1433" s="392"/>
      <c r="I1433" s="390">
        <v>1</v>
      </c>
      <c r="J1433" s="293"/>
      <c r="K1433" s="293">
        <f t="shared" si="102"/>
        <v>0</v>
      </c>
      <c r="L1433" s="292"/>
      <c r="M1433" s="293"/>
      <c r="N1433" s="293"/>
    </row>
    <row r="1434" spans="1:14" ht="56.25" outlineLevel="3">
      <c r="A1434" s="387" t="s">
        <v>3150</v>
      </c>
      <c r="B1434" s="387" t="s">
        <v>3151</v>
      </c>
      <c r="C1434" s="408" t="s">
        <v>3152</v>
      </c>
      <c r="D1434" s="389" t="s">
        <v>312</v>
      </c>
      <c r="E1434" s="390">
        <v>1</v>
      </c>
      <c r="F1434" s="391">
        <v>50583526</v>
      </c>
      <c r="G1434" s="391">
        <f t="shared" si="101"/>
        <v>50583526</v>
      </c>
      <c r="H1434" s="392"/>
      <c r="I1434" s="390">
        <v>1</v>
      </c>
      <c r="J1434" s="293"/>
      <c r="K1434" s="293">
        <f t="shared" si="102"/>
        <v>0</v>
      </c>
      <c r="L1434" s="292"/>
      <c r="M1434" s="293"/>
      <c r="N1434" s="293"/>
    </row>
    <row r="1435" spans="1:14" ht="112.5" outlineLevel="3">
      <c r="A1435" s="387" t="s">
        <v>3153</v>
      </c>
      <c r="B1435" s="387" t="s">
        <v>3154</v>
      </c>
      <c r="C1435" s="408" t="s">
        <v>3155</v>
      </c>
      <c r="D1435" s="389" t="s">
        <v>312</v>
      </c>
      <c r="E1435" s="390">
        <v>4</v>
      </c>
      <c r="F1435" s="391">
        <v>102973930</v>
      </c>
      <c r="G1435" s="391">
        <f t="shared" si="101"/>
        <v>411895720</v>
      </c>
      <c r="H1435" s="392"/>
      <c r="I1435" s="390">
        <v>4</v>
      </c>
      <c r="J1435" s="293"/>
      <c r="K1435" s="293">
        <f t="shared" si="102"/>
        <v>0</v>
      </c>
      <c r="L1435" s="292"/>
      <c r="M1435" s="293"/>
      <c r="N1435" s="293"/>
    </row>
    <row r="1436" spans="1:14" ht="56.25" outlineLevel="3">
      <c r="A1436" s="387" t="s">
        <v>3156</v>
      </c>
      <c r="B1436" s="387" t="s">
        <v>3157</v>
      </c>
      <c r="C1436" s="408" t="s">
        <v>3158</v>
      </c>
      <c r="D1436" s="389" t="s">
        <v>312</v>
      </c>
      <c r="E1436" s="390">
        <v>1</v>
      </c>
      <c r="F1436" s="391">
        <v>29439488.030000001</v>
      </c>
      <c r="G1436" s="391">
        <f t="shared" si="101"/>
        <v>29439488.030000001</v>
      </c>
      <c r="H1436" s="392"/>
      <c r="I1436" s="390">
        <v>1</v>
      </c>
      <c r="J1436" s="293"/>
      <c r="K1436" s="293">
        <f t="shared" si="102"/>
        <v>0</v>
      </c>
      <c r="L1436" s="292"/>
      <c r="M1436" s="293"/>
      <c r="N1436" s="293"/>
    </row>
    <row r="1437" spans="1:14" ht="56.25" outlineLevel="3">
      <c r="A1437" s="387" t="s">
        <v>3159</v>
      </c>
      <c r="B1437" s="387" t="s">
        <v>3160</v>
      </c>
      <c r="C1437" s="408" t="s">
        <v>3161</v>
      </c>
      <c r="D1437" s="362" t="s">
        <v>176</v>
      </c>
      <c r="E1437" s="390">
        <v>11</v>
      </c>
      <c r="F1437" s="391">
        <v>1217474</v>
      </c>
      <c r="G1437" s="391">
        <f t="shared" si="101"/>
        <v>13392214</v>
      </c>
      <c r="H1437" s="392"/>
      <c r="I1437" s="390">
        <v>11</v>
      </c>
      <c r="J1437" s="293"/>
      <c r="K1437" s="293">
        <f t="shared" si="102"/>
        <v>0</v>
      </c>
      <c r="L1437" s="292"/>
      <c r="M1437" s="293"/>
      <c r="N1437" s="293"/>
    </row>
    <row r="1438" spans="1:14" ht="15" outlineLevel="3">
      <c r="A1438" s="358"/>
      <c r="B1438" s="376"/>
      <c r="C1438" s="377"/>
      <c r="D1438" s="376"/>
      <c r="E1438" s="376"/>
      <c r="F1438" s="378"/>
      <c r="G1438" s="378"/>
      <c r="H1438" s="370"/>
      <c r="I1438" s="376"/>
      <c r="J1438" s="289"/>
      <c r="K1438" s="289"/>
      <c r="L1438" s="287"/>
      <c r="M1438" s="289"/>
      <c r="N1438" s="289"/>
    </row>
    <row r="1439" spans="1:14" ht="15" outlineLevel="2">
      <c r="A1439" s="414"/>
      <c r="B1439" s="414"/>
      <c r="C1439" s="415" t="s">
        <v>3162</v>
      </c>
      <c r="D1439" s="414"/>
      <c r="E1439" s="414"/>
      <c r="F1439" s="416"/>
      <c r="G1439" s="416">
        <f>SUM(G1432:G1437)</f>
        <v>1027809070.03</v>
      </c>
      <c r="H1439" s="382"/>
      <c r="I1439" s="414"/>
      <c r="J1439" s="295"/>
      <c r="K1439" s="295">
        <f>SUM(K1432:K1437)</f>
        <v>0</v>
      </c>
      <c r="L1439" s="290"/>
      <c r="M1439" s="295"/>
      <c r="N1439" s="295"/>
    </row>
    <row r="1440" spans="1:14" ht="15" outlineLevel="2">
      <c r="A1440" s="358"/>
      <c r="B1440" s="376"/>
      <c r="C1440" s="377"/>
      <c r="D1440" s="376"/>
      <c r="E1440" s="376"/>
      <c r="F1440" s="378"/>
      <c r="G1440" s="378"/>
      <c r="H1440" s="370"/>
      <c r="I1440" s="376"/>
      <c r="J1440" s="289"/>
      <c r="K1440" s="289"/>
      <c r="L1440" s="287"/>
      <c r="M1440" s="289"/>
      <c r="N1440" s="289"/>
    </row>
    <row r="1441" spans="1:14" ht="15" outlineLevel="2">
      <c r="A1441" s="414"/>
      <c r="B1441" s="414" t="s">
        <v>3163</v>
      </c>
      <c r="C1441" s="415" t="s">
        <v>3164</v>
      </c>
      <c r="D1441" s="414"/>
      <c r="E1441" s="414"/>
      <c r="F1441" s="416"/>
      <c r="G1441" s="416"/>
      <c r="H1441" s="382"/>
      <c r="I1441" s="414"/>
      <c r="J1441" s="295"/>
      <c r="K1441" s="295"/>
      <c r="L1441" s="290"/>
      <c r="M1441" s="295"/>
      <c r="N1441" s="295"/>
    </row>
    <row r="1442" spans="1:14" ht="112.5" outlineLevel="3">
      <c r="A1442" s="387" t="s">
        <v>3165</v>
      </c>
      <c r="B1442" s="387" t="s">
        <v>3166</v>
      </c>
      <c r="C1442" s="408" t="s">
        <v>3167</v>
      </c>
      <c r="D1442" s="389" t="s">
        <v>312</v>
      </c>
      <c r="E1442" s="390">
        <v>1</v>
      </c>
      <c r="F1442" s="391">
        <v>197272385.69999999</v>
      </c>
      <c r="G1442" s="391">
        <f>F1442*E1442</f>
        <v>197272385.69999999</v>
      </c>
      <c r="H1442" s="392"/>
      <c r="I1442" s="390">
        <v>1</v>
      </c>
      <c r="J1442" s="293"/>
      <c r="K1442" s="293">
        <f>J1442*I1442</f>
        <v>0</v>
      </c>
      <c r="L1442" s="292"/>
      <c r="M1442" s="293"/>
      <c r="N1442" s="293"/>
    </row>
    <row r="1443" spans="1:14" ht="112.5" outlineLevel="3">
      <c r="A1443" s="387" t="s">
        <v>3168</v>
      </c>
      <c r="B1443" s="387" t="s">
        <v>3169</v>
      </c>
      <c r="C1443" s="408" t="s">
        <v>3170</v>
      </c>
      <c r="D1443" s="389" t="s">
        <v>312</v>
      </c>
      <c r="E1443" s="390">
        <v>1</v>
      </c>
      <c r="F1443" s="391">
        <v>161036885.69999999</v>
      </c>
      <c r="G1443" s="391">
        <f>F1443*E1443</f>
        <v>161036885.69999999</v>
      </c>
      <c r="H1443" s="392"/>
      <c r="I1443" s="390">
        <v>1</v>
      </c>
      <c r="J1443" s="293"/>
      <c r="K1443" s="293">
        <f>J1443*I1443</f>
        <v>0</v>
      </c>
      <c r="L1443" s="292"/>
      <c r="M1443" s="293"/>
      <c r="N1443" s="293"/>
    </row>
    <row r="1444" spans="1:14" ht="112.5" outlineLevel="3">
      <c r="A1444" s="387" t="s">
        <v>3171</v>
      </c>
      <c r="B1444" s="387" t="s">
        <v>3172</v>
      </c>
      <c r="C1444" s="408" t="s">
        <v>3173</v>
      </c>
      <c r="D1444" s="389" t="s">
        <v>312</v>
      </c>
      <c r="E1444" s="390">
        <v>2</v>
      </c>
      <c r="F1444" s="391">
        <v>157213415.69999999</v>
      </c>
      <c r="G1444" s="391">
        <f>F1444*E1444</f>
        <v>314426831.39999998</v>
      </c>
      <c r="H1444" s="392"/>
      <c r="I1444" s="390">
        <v>2</v>
      </c>
      <c r="J1444" s="293"/>
      <c r="K1444" s="293">
        <f>J1444*I1444</f>
        <v>0</v>
      </c>
      <c r="L1444" s="292"/>
      <c r="M1444" s="293"/>
      <c r="N1444" s="293"/>
    </row>
    <row r="1445" spans="1:14" ht="15" outlineLevel="3">
      <c r="A1445" s="358"/>
      <c r="B1445" s="376"/>
      <c r="C1445" s="377"/>
      <c r="D1445" s="376"/>
      <c r="E1445" s="376"/>
      <c r="F1445" s="378"/>
      <c r="G1445" s="378"/>
      <c r="H1445" s="370"/>
      <c r="I1445" s="376"/>
      <c r="J1445" s="289"/>
      <c r="K1445" s="289"/>
      <c r="L1445" s="287"/>
      <c r="M1445" s="289"/>
      <c r="N1445" s="289"/>
    </row>
    <row r="1446" spans="1:14" ht="15" outlineLevel="2">
      <c r="A1446" s="414"/>
      <c r="B1446" s="414"/>
      <c r="C1446" s="415" t="s">
        <v>3174</v>
      </c>
      <c r="D1446" s="414"/>
      <c r="E1446" s="414"/>
      <c r="F1446" s="416"/>
      <c r="G1446" s="416">
        <f>SUM(G1442:G1444)</f>
        <v>672736102.79999995</v>
      </c>
      <c r="H1446" s="382"/>
      <c r="I1446" s="414"/>
      <c r="J1446" s="295"/>
      <c r="K1446" s="295">
        <f>SUM(K1442:K1444)</f>
        <v>0</v>
      </c>
      <c r="L1446" s="290"/>
      <c r="M1446" s="295"/>
      <c r="N1446" s="295"/>
    </row>
    <row r="1447" spans="1:14" ht="15" outlineLevel="2">
      <c r="A1447" s="358"/>
      <c r="B1447" s="376"/>
      <c r="C1447" s="377"/>
      <c r="D1447" s="376"/>
      <c r="E1447" s="376"/>
      <c r="F1447" s="378"/>
      <c r="G1447" s="378"/>
      <c r="H1447" s="370"/>
      <c r="I1447" s="376"/>
      <c r="J1447" s="289"/>
      <c r="K1447" s="289"/>
      <c r="L1447" s="287"/>
      <c r="M1447" s="289"/>
      <c r="N1447" s="289"/>
    </row>
    <row r="1448" spans="1:14" ht="15" outlineLevel="2">
      <c r="A1448" s="414"/>
      <c r="B1448" s="414" t="s">
        <v>3175</v>
      </c>
      <c r="C1448" s="415" t="s">
        <v>3176</v>
      </c>
      <c r="D1448" s="414"/>
      <c r="E1448" s="414"/>
      <c r="F1448" s="416"/>
      <c r="G1448" s="416"/>
      <c r="H1448" s="382"/>
      <c r="I1448" s="414"/>
      <c r="J1448" s="295"/>
      <c r="K1448" s="295"/>
      <c r="L1448" s="290"/>
      <c r="M1448" s="295"/>
      <c r="N1448" s="295"/>
    </row>
    <row r="1449" spans="1:14" ht="84.75" outlineLevel="3">
      <c r="A1449" s="387" t="s">
        <v>3177</v>
      </c>
      <c r="B1449" s="387" t="s">
        <v>3178</v>
      </c>
      <c r="C1449" s="470" t="s">
        <v>3179</v>
      </c>
      <c r="D1449" s="389" t="s">
        <v>312</v>
      </c>
      <c r="E1449" s="390">
        <v>1</v>
      </c>
      <c r="F1449" s="391">
        <v>775405035</v>
      </c>
      <c r="G1449" s="391">
        <f>F1449*E1449</f>
        <v>775405035</v>
      </c>
      <c r="H1449" s="392"/>
      <c r="I1449" s="390">
        <v>1</v>
      </c>
      <c r="J1449" s="293"/>
      <c r="K1449" s="293">
        <f>J1449*I1449</f>
        <v>0</v>
      </c>
      <c r="L1449" s="292"/>
      <c r="M1449" s="293"/>
      <c r="N1449" s="293"/>
    </row>
    <row r="1450" spans="1:14" ht="84.75" outlineLevel="3">
      <c r="A1450" s="387" t="s">
        <v>3180</v>
      </c>
      <c r="B1450" s="387" t="s">
        <v>3181</v>
      </c>
      <c r="C1450" s="470" t="s">
        <v>3182</v>
      </c>
      <c r="D1450" s="389" t="s">
        <v>312</v>
      </c>
      <c r="E1450" s="390">
        <v>1</v>
      </c>
      <c r="F1450" s="391">
        <v>776139421</v>
      </c>
      <c r="G1450" s="391">
        <f>F1450*E1450</f>
        <v>776139421</v>
      </c>
      <c r="H1450" s="392"/>
      <c r="I1450" s="390">
        <v>1</v>
      </c>
      <c r="J1450" s="293"/>
      <c r="K1450" s="293">
        <f>J1450*I1450</f>
        <v>0</v>
      </c>
      <c r="L1450" s="292"/>
      <c r="M1450" s="293"/>
      <c r="N1450" s="293"/>
    </row>
    <row r="1451" spans="1:14" ht="112.5" outlineLevel="3">
      <c r="A1451" s="387" t="s">
        <v>3183</v>
      </c>
      <c r="B1451" s="387" t="s">
        <v>3184</v>
      </c>
      <c r="C1451" s="470" t="s">
        <v>3185</v>
      </c>
      <c r="D1451" s="389" t="s">
        <v>312</v>
      </c>
      <c r="E1451" s="390">
        <v>2</v>
      </c>
      <c r="F1451" s="391">
        <v>628487183</v>
      </c>
      <c r="G1451" s="391">
        <f>F1451*E1451</f>
        <v>1256974366</v>
      </c>
      <c r="H1451" s="392"/>
      <c r="I1451" s="390">
        <v>2</v>
      </c>
      <c r="J1451" s="293"/>
      <c r="K1451" s="293">
        <f>J1451*I1451</f>
        <v>0</v>
      </c>
      <c r="L1451" s="292"/>
      <c r="M1451" s="293"/>
      <c r="N1451" s="293"/>
    </row>
    <row r="1452" spans="1:14" ht="15" outlineLevel="3">
      <c r="A1452" s="358"/>
      <c r="B1452" s="376"/>
      <c r="C1452" s="377"/>
      <c r="D1452" s="376"/>
      <c r="E1452" s="376"/>
      <c r="F1452" s="378"/>
      <c r="G1452" s="378"/>
      <c r="H1452" s="370"/>
      <c r="I1452" s="376"/>
      <c r="J1452" s="289"/>
      <c r="K1452" s="289"/>
      <c r="L1452" s="287"/>
      <c r="M1452" s="289"/>
      <c r="N1452" s="289"/>
    </row>
    <row r="1453" spans="1:14" ht="15" outlineLevel="2">
      <c r="A1453" s="414"/>
      <c r="B1453" s="414"/>
      <c r="C1453" s="415" t="s">
        <v>3186</v>
      </c>
      <c r="D1453" s="414"/>
      <c r="E1453" s="414"/>
      <c r="F1453" s="416"/>
      <c r="G1453" s="416">
        <f>SUM(G1449:G1451)</f>
        <v>2808518822</v>
      </c>
      <c r="H1453" s="382"/>
      <c r="I1453" s="414"/>
      <c r="J1453" s="295"/>
      <c r="K1453" s="295">
        <f>SUM(K1449:K1451)</f>
        <v>0</v>
      </c>
      <c r="L1453" s="290"/>
      <c r="M1453" s="295"/>
      <c r="N1453" s="295"/>
    </row>
    <row r="1454" spans="1:14" ht="15" outlineLevel="2">
      <c r="A1454" s="358"/>
      <c r="B1454" s="376"/>
      <c r="C1454" s="377"/>
      <c r="D1454" s="376"/>
      <c r="E1454" s="376"/>
      <c r="F1454" s="378"/>
      <c r="G1454" s="378"/>
      <c r="H1454" s="370"/>
      <c r="I1454" s="376"/>
      <c r="J1454" s="289"/>
      <c r="K1454" s="289"/>
      <c r="L1454" s="287"/>
      <c r="M1454" s="289"/>
      <c r="N1454" s="289"/>
    </row>
    <row r="1455" spans="1:14" ht="15" outlineLevel="1">
      <c r="A1455" s="383"/>
      <c r="B1455" s="383"/>
      <c r="C1455" s="385" t="s">
        <v>3187</v>
      </c>
      <c r="D1455" s="383"/>
      <c r="E1455" s="383"/>
      <c r="F1455" s="386"/>
      <c r="G1455" s="386">
        <f>SUM(G1453+G1446+G1439+G1429)</f>
        <v>4632370075.9200001</v>
      </c>
      <c r="H1455" s="382"/>
      <c r="I1455" s="383"/>
      <c r="J1455" s="294"/>
      <c r="K1455" s="294">
        <f>SUM(K1453+K1446+K1439+K1429)</f>
        <v>0</v>
      </c>
      <c r="L1455" s="290"/>
      <c r="M1455" s="294"/>
      <c r="N1455" s="294"/>
    </row>
    <row r="1456" spans="1:14" ht="15" outlineLevel="1">
      <c r="A1456" s="358"/>
      <c r="B1456" s="376"/>
      <c r="C1456" s="377"/>
      <c r="D1456" s="376"/>
      <c r="E1456" s="376"/>
      <c r="F1456" s="378"/>
      <c r="G1456" s="378"/>
      <c r="H1456" s="370"/>
      <c r="I1456" s="376"/>
      <c r="J1456" s="289"/>
      <c r="K1456" s="289"/>
      <c r="L1456" s="287"/>
      <c r="M1456" s="289"/>
      <c r="N1456" s="289"/>
    </row>
    <row r="1457" spans="1:14" ht="28.5" outlineLevel="1">
      <c r="A1457" s="383"/>
      <c r="B1457" s="383" t="s">
        <v>3188</v>
      </c>
      <c r="C1457" s="385" t="s">
        <v>3189</v>
      </c>
      <c r="D1457" s="383"/>
      <c r="E1457" s="383"/>
      <c r="F1457" s="386"/>
      <c r="G1457" s="386"/>
      <c r="H1457" s="382"/>
      <c r="I1457" s="383"/>
      <c r="J1457" s="294"/>
      <c r="K1457" s="294"/>
      <c r="L1457" s="290"/>
      <c r="M1457" s="294"/>
      <c r="N1457" s="294"/>
    </row>
    <row r="1458" spans="1:14" ht="84.75" outlineLevel="2">
      <c r="A1458" s="387" t="s">
        <v>3190</v>
      </c>
      <c r="B1458" s="387" t="s">
        <v>3191</v>
      </c>
      <c r="C1458" s="408" t="s">
        <v>3192</v>
      </c>
      <c r="D1458" s="389" t="s">
        <v>312</v>
      </c>
      <c r="E1458" s="390">
        <v>1</v>
      </c>
      <c r="F1458" s="391">
        <v>102700997.40000001</v>
      </c>
      <c r="G1458" s="391">
        <f t="shared" ref="G1458:G1463" si="103">F1458*E1458</f>
        <v>102700997.40000001</v>
      </c>
      <c r="H1458" s="392"/>
      <c r="I1458" s="390">
        <v>1</v>
      </c>
      <c r="J1458" s="293"/>
      <c r="K1458" s="293">
        <f t="shared" ref="K1458:K1463" si="104">J1458*I1458</f>
        <v>0</v>
      </c>
      <c r="L1458" s="292"/>
      <c r="M1458" s="293"/>
      <c r="N1458" s="293"/>
    </row>
    <row r="1459" spans="1:14" ht="84.75" outlineLevel="2">
      <c r="A1459" s="387" t="s">
        <v>3193</v>
      </c>
      <c r="B1459" s="387" t="s">
        <v>3194</v>
      </c>
      <c r="C1459" s="408" t="s">
        <v>3195</v>
      </c>
      <c r="D1459" s="389" t="s">
        <v>312</v>
      </c>
      <c r="E1459" s="390">
        <v>5</v>
      </c>
      <c r="F1459" s="391">
        <v>128621528.40000001</v>
      </c>
      <c r="G1459" s="391">
        <f t="shared" si="103"/>
        <v>643107642</v>
      </c>
      <c r="H1459" s="392"/>
      <c r="I1459" s="390">
        <v>5</v>
      </c>
      <c r="J1459" s="293"/>
      <c r="K1459" s="293">
        <f t="shared" si="104"/>
        <v>0</v>
      </c>
      <c r="L1459" s="292"/>
      <c r="M1459" s="293"/>
      <c r="N1459" s="293"/>
    </row>
    <row r="1460" spans="1:14" ht="112.5" outlineLevel="2">
      <c r="A1460" s="387" t="s">
        <v>3196</v>
      </c>
      <c r="B1460" s="387" t="s">
        <v>3197</v>
      </c>
      <c r="C1460" s="408" t="s">
        <v>3198</v>
      </c>
      <c r="D1460" s="389" t="s">
        <v>312</v>
      </c>
      <c r="E1460" s="390">
        <v>1</v>
      </c>
      <c r="F1460" s="391">
        <v>152103400.09999999</v>
      </c>
      <c r="G1460" s="391">
        <f t="shared" si="103"/>
        <v>152103400.09999999</v>
      </c>
      <c r="H1460" s="392"/>
      <c r="I1460" s="390">
        <v>1</v>
      </c>
      <c r="J1460" s="293"/>
      <c r="K1460" s="293">
        <f t="shared" si="104"/>
        <v>0</v>
      </c>
      <c r="L1460" s="292"/>
      <c r="M1460" s="293"/>
      <c r="N1460" s="293"/>
    </row>
    <row r="1461" spans="1:14" ht="42" outlineLevel="2">
      <c r="A1461" s="387" t="s">
        <v>3199</v>
      </c>
      <c r="B1461" s="387" t="s">
        <v>3200</v>
      </c>
      <c r="C1461" s="408" t="s">
        <v>3201</v>
      </c>
      <c r="D1461" s="389" t="s">
        <v>312</v>
      </c>
      <c r="E1461" s="390">
        <v>8</v>
      </c>
      <c r="F1461" s="391">
        <v>7606355</v>
      </c>
      <c r="G1461" s="391">
        <f t="shared" si="103"/>
        <v>60850840</v>
      </c>
      <c r="H1461" s="392"/>
      <c r="I1461" s="390">
        <v>8</v>
      </c>
      <c r="J1461" s="293"/>
      <c r="K1461" s="293">
        <f t="shared" si="104"/>
        <v>0</v>
      </c>
      <c r="L1461" s="292"/>
      <c r="M1461" s="293"/>
      <c r="N1461" s="293"/>
    </row>
    <row r="1462" spans="1:14" ht="112.5" outlineLevel="2">
      <c r="A1462" s="387" t="s">
        <v>3202</v>
      </c>
      <c r="B1462" s="387" t="s">
        <v>3203</v>
      </c>
      <c r="C1462" s="408" t="s">
        <v>3204</v>
      </c>
      <c r="D1462" s="389" t="s">
        <v>312</v>
      </c>
      <c r="E1462" s="390">
        <v>1</v>
      </c>
      <c r="F1462" s="391">
        <v>237161306.09999999</v>
      </c>
      <c r="G1462" s="391">
        <f t="shared" si="103"/>
        <v>237161306.09999999</v>
      </c>
      <c r="H1462" s="392"/>
      <c r="I1462" s="390">
        <v>1</v>
      </c>
      <c r="J1462" s="293"/>
      <c r="K1462" s="293">
        <f t="shared" si="104"/>
        <v>0</v>
      </c>
      <c r="L1462" s="292"/>
      <c r="M1462" s="293"/>
      <c r="N1462" s="293"/>
    </row>
    <row r="1463" spans="1:14" ht="112.5" outlineLevel="2">
      <c r="A1463" s="387" t="s">
        <v>3205</v>
      </c>
      <c r="B1463" s="387" t="s">
        <v>3206</v>
      </c>
      <c r="C1463" s="408" t="s">
        <v>3207</v>
      </c>
      <c r="D1463" s="389" t="s">
        <v>312</v>
      </c>
      <c r="E1463" s="390">
        <v>1</v>
      </c>
      <c r="F1463" s="391">
        <v>194877153.09999999</v>
      </c>
      <c r="G1463" s="391">
        <f t="shared" si="103"/>
        <v>194877153.09999999</v>
      </c>
      <c r="H1463" s="392"/>
      <c r="I1463" s="390">
        <v>1</v>
      </c>
      <c r="J1463" s="293"/>
      <c r="K1463" s="293">
        <f t="shared" si="104"/>
        <v>0</v>
      </c>
      <c r="L1463" s="292"/>
      <c r="M1463" s="293"/>
      <c r="N1463" s="293"/>
    </row>
    <row r="1464" spans="1:14" ht="15" outlineLevel="2">
      <c r="A1464" s="358"/>
      <c r="B1464" s="376"/>
      <c r="C1464" s="377"/>
      <c r="D1464" s="376"/>
      <c r="E1464" s="376"/>
      <c r="F1464" s="378"/>
      <c r="G1464" s="378"/>
      <c r="H1464" s="370"/>
      <c r="I1464" s="376"/>
      <c r="J1464" s="289"/>
      <c r="K1464" s="289"/>
      <c r="L1464" s="287"/>
      <c r="M1464" s="289"/>
      <c r="N1464" s="289"/>
    </row>
    <row r="1465" spans="1:14" ht="28.5" outlineLevel="1">
      <c r="A1465" s="383"/>
      <c r="B1465" s="383"/>
      <c r="C1465" s="385" t="s">
        <v>3208</v>
      </c>
      <c r="D1465" s="383"/>
      <c r="E1465" s="383"/>
      <c r="F1465" s="386"/>
      <c r="G1465" s="386">
        <f>SUM(G1458:G1463)</f>
        <v>1390801338.6999998</v>
      </c>
      <c r="H1465" s="382"/>
      <c r="I1465" s="383"/>
      <c r="J1465" s="294"/>
      <c r="K1465" s="294">
        <f>SUM(K1458:K1463)</f>
        <v>0</v>
      </c>
      <c r="L1465" s="290"/>
      <c r="M1465" s="294"/>
      <c r="N1465" s="294"/>
    </row>
    <row r="1466" spans="1:14" ht="15" outlineLevel="1">
      <c r="A1466" s="358"/>
      <c r="B1466" s="376"/>
      <c r="C1466" s="377"/>
      <c r="D1466" s="376"/>
      <c r="E1466" s="376"/>
      <c r="F1466" s="378"/>
      <c r="G1466" s="378"/>
      <c r="H1466" s="370"/>
      <c r="I1466" s="376"/>
      <c r="J1466" s="289"/>
      <c r="K1466" s="289"/>
      <c r="L1466" s="287"/>
      <c r="M1466" s="289"/>
      <c r="N1466" s="289"/>
    </row>
    <row r="1467" spans="1:14" ht="15" outlineLevel="1">
      <c r="A1467" s="383"/>
      <c r="B1467" s="383" t="s">
        <v>3209</v>
      </c>
      <c r="C1467" s="385" t="s">
        <v>3210</v>
      </c>
      <c r="D1467" s="383"/>
      <c r="E1467" s="383"/>
      <c r="F1467" s="386"/>
      <c r="G1467" s="386"/>
      <c r="H1467" s="382"/>
      <c r="I1467" s="383"/>
      <c r="J1467" s="294"/>
      <c r="K1467" s="294"/>
      <c r="L1467" s="290"/>
      <c r="M1467" s="294"/>
      <c r="N1467" s="294"/>
    </row>
    <row r="1468" spans="1:14" ht="98.25" outlineLevel="2">
      <c r="A1468" s="387" t="s">
        <v>3211</v>
      </c>
      <c r="B1468" s="387" t="s">
        <v>3212</v>
      </c>
      <c r="C1468" s="408" t="s">
        <v>3213</v>
      </c>
      <c r="D1468" s="389" t="s">
        <v>312</v>
      </c>
      <c r="E1468" s="390">
        <v>2</v>
      </c>
      <c r="F1468" s="391">
        <v>852396099</v>
      </c>
      <c r="G1468" s="391">
        <f t="shared" ref="G1468:G1473" si="105">F1468*E1468</f>
        <v>1704792198</v>
      </c>
      <c r="H1468" s="392"/>
      <c r="I1468" s="390">
        <v>2</v>
      </c>
      <c r="J1468" s="293"/>
      <c r="K1468" s="293">
        <f t="shared" ref="K1468:K1473" si="106">J1468*I1468</f>
        <v>0</v>
      </c>
      <c r="L1468" s="292"/>
      <c r="M1468" s="293"/>
      <c r="N1468" s="293"/>
    </row>
    <row r="1469" spans="1:14" ht="42" outlineLevel="2">
      <c r="A1469" s="387" t="s">
        <v>3214</v>
      </c>
      <c r="B1469" s="387" t="s">
        <v>3215</v>
      </c>
      <c r="C1469" s="408" t="s">
        <v>3216</v>
      </c>
      <c r="D1469" s="389" t="s">
        <v>312</v>
      </c>
      <c r="E1469" s="390">
        <v>2</v>
      </c>
      <c r="F1469" s="391">
        <v>190034606.80000001</v>
      </c>
      <c r="G1469" s="391">
        <f t="shared" si="105"/>
        <v>380069213.60000002</v>
      </c>
      <c r="H1469" s="392"/>
      <c r="I1469" s="390">
        <v>2</v>
      </c>
      <c r="J1469" s="293"/>
      <c r="K1469" s="293">
        <f t="shared" si="106"/>
        <v>0</v>
      </c>
      <c r="L1469" s="292"/>
      <c r="M1469" s="293"/>
      <c r="N1469" s="293"/>
    </row>
    <row r="1470" spans="1:14" ht="42" outlineLevel="2">
      <c r="A1470" s="387" t="s">
        <v>3217</v>
      </c>
      <c r="B1470" s="387" t="s">
        <v>3218</v>
      </c>
      <c r="C1470" s="408" t="s">
        <v>3219</v>
      </c>
      <c r="D1470" s="389" t="s">
        <v>312</v>
      </c>
      <c r="E1470" s="390">
        <v>2</v>
      </c>
      <c r="F1470" s="391">
        <v>182784152.09999999</v>
      </c>
      <c r="G1470" s="391">
        <f t="shared" si="105"/>
        <v>365568304.19999999</v>
      </c>
      <c r="H1470" s="392"/>
      <c r="I1470" s="390">
        <v>2</v>
      </c>
      <c r="J1470" s="293"/>
      <c r="K1470" s="293">
        <f t="shared" si="106"/>
        <v>0</v>
      </c>
      <c r="L1470" s="292"/>
      <c r="M1470" s="293"/>
      <c r="N1470" s="293"/>
    </row>
    <row r="1471" spans="1:14" ht="42" outlineLevel="2">
      <c r="A1471" s="387" t="s">
        <v>3220</v>
      </c>
      <c r="B1471" s="387" t="s">
        <v>3221</v>
      </c>
      <c r="C1471" s="408" t="s">
        <v>3222</v>
      </c>
      <c r="D1471" s="389" t="s">
        <v>176</v>
      </c>
      <c r="E1471" s="390">
        <v>145</v>
      </c>
      <c r="F1471" s="391">
        <v>178203.06</v>
      </c>
      <c r="G1471" s="391">
        <f t="shared" si="105"/>
        <v>25839443.699999999</v>
      </c>
      <c r="H1471" s="392"/>
      <c r="I1471" s="390">
        <v>145</v>
      </c>
      <c r="J1471" s="293"/>
      <c r="K1471" s="293">
        <f t="shared" si="106"/>
        <v>0</v>
      </c>
      <c r="L1471" s="292"/>
      <c r="M1471" s="293"/>
      <c r="N1471" s="293"/>
    </row>
    <row r="1472" spans="1:14" ht="28.5" outlineLevel="2">
      <c r="A1472" s="387" t="s">
        <v>3223</v>
      </c>
      <c r="B1472" s="387" t="s">
        <v>3224</v>
      </c>
      <c r="C1472" s="408" t="s">
        <v>3225</v>
      </c>
      <c r="D1472" s="389" t="s">
        <v>176</v>
      </c>
      <c r="E1472" s="390">
        <v>9000</v>
      </c>
      <c r="F1472" s="391">
        <v>6868.81</v>
      </c>
      <c r="G1472" s="391">
        <f t="shared" si="105"/>
        <v>61819290</v>
      </c>
      <c r="H1472" s="392"/>
      <c r="I1472" s="390">
        <v>9000</v>
      </c>
      <c r="J1472" s="293"/>
      <c r="K1472" s="293">
        <f t="shared" si="106"/>
        <v>0</v>
      </c>
      <c r="L1472" s="292"/>
      <c r="M1472" s="293"/>
      <c r="N1472" s="293"/>
    </row>
    <row r="1473" spans="1:14" ht="42" outlineLevel="2">
      <c r="A1473" s="387" t="s">
        <v>3226</v>
      </c>
      <c r="B1473" s="387" t="s">
        <v>3227</v>
      </c>
      <c r="C1473" s="408" t="s">
        <v>3228</v>
      </c>
      <c r="D1473" s="389" t="s">
        <v>312</v>
      </c>
      <c r="E1473" s="390">
        <v>50</v>
      </c>
      <c r="F1473" s="391">
        <v>414038.14</v>
      </c>
      <c r="G1473" s="391">
        <f t="shared" si="105"/>
        <v>20701907</v>
      </c>
      <c r="H1473" s="392"/>
      <c r="I1473" s="390">
        <v>50</v>
      </c>
      <c r="J1473" s="293"/>
      <c r="K1473" s="293">
        <f t="shared" si="106"/>
        <v>0</v>
      </c>
      <c r="L1473" s="292"/>
      <c r="M1473" s="293"/>
      <c r="N1473" s="293"/>
    </row>
    <row r="1474" spans="1:14" ht="15" outlineLevel="2">
      <c r="A1474" s="358"/>
      <c r="B1474" s="376"/>
      <c r="C1474" s="377"/>
      <c r="D1474" s="376"/>
      <c r="E1474" s="376"/>
      <c r="F1474" s="378"/>
      <c r="G1474" s="378"/>
      <c r="H1474" s="370"/>
      <c r="I1474" s="376"/>
      <c r="J1474" s="289"/>
      <c r="K1474" s="289"/>
      <c r="L1474" s="287"/>
      <c r="M1474" s="289"/>
      <c r="N1474" s="289"/>
    </row>
    <row r="1475" spans="1:14" ht="15" outlineLevel="1">
      <c r="A1475" s="383"/>
      <c r="B1475" s="383"/>
      <c r="C1475" s="385" t="s">
        <v>3229</v>
      </c>
      <c r="D1475" s="383"/>
      <c r="E1475" s="383"/>
      <c r="F1475" s="386"/>
      <c r="G1475" s="386">
        <f>SUM(G1468:G1473)</f>
        <v>2558790356.4999995</v>
      </c>
      <c r="H1475" s="382"/>
      <c r="I1475" s="383"/>
      <c r="J1475" s="294"/>
      <c r="K1475" s="294">
        <f>SUM(K1468:K1473)</f>
        <v>0</v>
      </c>
      <c r="L1475" s="290"/>
      <c r="M1475" s="294"/>
      <c r="N1475" s="294"/>
    </row>
    <row r="1476" spans="1:14" ht="15" outlineLevel="1">
      <c r="A1476" s="358"/>
      <c r="B1476" s="376"/>
      <c r="C1476" s="377"/>
      <c r="D1476" s="376"/>
      <c r="E1476" s="376"/>
      <c r="F1476" s="378"/>
      <c r="G1476" s="378"/>
      <c r="H1476" s="370"/>
      <c r="I1476" s="376"/>
      <c r="J1476" s="289"/>
      <c r="K1476" s="289"/>
      <c r="L1476" s="287"/>
      <c r="M1476" s="289"/>
      <c r="N1476" s="289"/>
    </row>
    <row r="1477" spans="1:14" ht="28.5" outlineLevel="1">
      <c r="A1477" s="383"/>
      <c r="B1477" s="383" t="s">
        <v>3230</v>
      </c>
      <c r="C1477" s="385" t="s">
        <v>3231</v>
      </c>
      <c r="D1477" s="383"/>
      <c r="E1477" s="383"/>
      <c r="F1477" s="386"/>
      <c r="G1477" s="386"/>
      <c r="H1477" s="382"/>
      <c r="I1477" s="383"/>
      <c r="J1477" s="294"/>
      <c r="K1477" s="294"/>
      <c r="L1477" s="290"/>
      <c r="M1477" s="294"/>
      <c r="N1477" s="294"/>
    </row>
    <row r="1478" spans="1:14" ht="42" outlineLevel="2">
      <c r="A1478" s="387" t="s">
        <v>3232</v>
      </c>
      <c r="B1478" s="387" t="s">
        <v>3233</v>
      </c>
      <c r="C1478" s="408" t="s">
        <v>3234</v>
      </c>
      <c r="D1478" s="389" t="s">
        <v>312</v>
      </c>
      <c r="E1478" s="390">
        <v>3678</v>
      </c>
      <c r="F1478" s="391">
        <v>312038.14</v>
      </c>
      <c r="G1478" s="391">
        <f t="shared" ref="G1478:G1507" si="107">F1478*E1478</f>
        <v>1147676278.9200001</v>
      </c>
      <c r="H1478" s="392"/>
      <c r="I1478" s="390">
        <v>3678</v>
      </c>
      <c r="J1478" s="293"/>
      <c r="K1478" s="293">
        <f t="shared" ref="K1478:K1507" si="108">J1478*I1478</f>
        <v>0</v>
      </c>
      <c r="L1478" s="292"/>
      <c r="M1478" s="293"/>
      <c r="N1478" s="293"/>
    </row>
    <row r="1479" spans="1:14" ht="42" outlineLevel="2">
      <c r="A1479" s="387" t="s">
        <v>3235</v>
      </c>
      <c r="B1479" s="387" t="s">
        <v>3236</v>
      </c>
      <c r="C1479" s="408" t="s">
        <v>3237</v>
      </c>
      <c r="D1479" s="389" t="s">
        <v>312</v>
      </c>
      <c r="E1479" s="390">
        <v>25</v>
      </c>
      <c r="F1479" s="391">
        <v>328138.14</v>
      </c>
      <c r="G1479" s="391">
        <f t="shared" si="107"/>
        <v>8203453.5</v>
      </c>
      <c r="H1479" s="392"/>
      <c r="I1479" s="390">
        <v>25</v>
      </c>
      <c r="J1479" s="293"/>
      <c r="K1479" s="293">
        <f t="shared" si="108"/>
        <v>0</v>
      </c>
      <c r="L1479" s="292"/>
      <c r="M1479" s="293"/>
      <c r="N1479" s="293"/>
    </row>
    <row r="1480" spans="1:14" ht="42" outlineLevel="2">
      <c r="A1480" s="387" t="s">
        <v>3238</v>
      </c>
      <c r="B1480" s="387" t="s">
        <v>3239</v>
      </c>
      <c r="C1480" s="388" t="s">
        <v>3240</v>
      </c>
      <c r="D1480" s="389" t="s">
        <v>312</v>
      </c>
      <c r="E1480" s="390">
        <v>16</v>
      </c>
      <c r="F1480" s="391">
        <v>1545436.1</v>
      </c>
      <c r="G1480" s="391">
        <f t="shared" si="107"/>
        <v>24726977.600000001</v>
      </c>
      <c r="H1480" s="392"/>
      <c r="I1480" s="390">
        <v>16</v>
      </c>
      <c r="J1480" s="293"/>
      <c r="K1480" s="293">
        <f t="shared" si="108"/>
        <v>0</v>
      </c>
      <c r="L1480" s="292"/>
      <c r="M1480" s="293"/>
      <c r="N1480" s="293"/>
    </row>
    <row r="1481" spans="1:14" ht="42" outlineLevel="2">
      <c r="A1481" s="387" t="s">
        <v>3241</v>
      </c>
      <c r="B1481" s="387" t="s">
        <v>3242</v>
      </c>
      <c r="C1481" s="408" t="s">
        <v>3243</v>
      </c>
      <c r="D1481" s="389" t="s">
        <v>312</v>
      </c>
      <c r="E1481" s="390">
        <v>48</v>
      </c>
      <c r="F1481" s="391">
        <v>2510510.1</v>
      </c>
      <c r="G1481" s="391">
        <f t="shared" si="107"/>
        <v>120504484.80000001</v>
      </c>
      <c r="H1481" s="392"/>
      <c r="I1481" s="390">
        <v>48</v>
      </c>
      <c r="J1481" s="293"/>
      <c r="K1481" s="293">
        <f t="shared" si="108"/>
        <v>0</v>
      </c>
      <c r="L1481" s="292"/>
      <c r="M1481" s="293"/>
      <c r="N1481" s="293"/>
    </row>
    <row r="1482" spans="1:14" ht="42" outlineLevel="2">
      <c r="A1482" s="387" t="s">
        <v>3244</v>
      </c>
      <c r="B1482" s="387" t="s">
        <v>3245</v>
      </c>
      <c r="C1482" s="408" t="s">
        <v>3246</v>
      </c>
      <c r="D1482" s="389" t="s">
        <v>312</v>
      </c>
      <c r="E1482" s="390">
        <v>144</v>
      </c>
      <c r="F1482" s="391">
        <v>603276.1</v>
      </c>
      <c r="G1482" s="391">
        <f t="shared" si="107"/>
        <v>86871758.399999991</v>
      </c>
      <c r="H1482" s="392"/>
      <c r="I1482" s="390">
        <v>144</v>
      </c>
      <c r="J1482" s="293"/>
      <c r="K1482" s="293">
        <f t="shared" si="108"/>
        <v>0</v>
      </c>
      <c r="L1482" s="292"/>
      <c r="M1482" s="293"/>
      <c r="N1482" s="293"/>
    </row>
    <row r="1483" spans="1:14" ht="42" outlineLevel="2">
      <c r="A1483" s="387" t="s">
        <v>3247</v>
      </c>
      <c r="B1483" s="387" t="s">
        <v>3248</v>
      </c>
      <c r="C1483" s="408" t="s">
        <v>3249</v>
      </c>
      <c r="D1483" s="389" t="s">
        <v>312</v>
      </c>
      <c r="E1483" s="390">
        <v>414</v>
      </c>
      <c r="F1483" s="391">
        <v>326103.09000000003</v>
      </c>
      <c r="G1483" s="391">
        <f t="shared" si="107"/>
        <v>135006679.26000002</v>
      </c>
      <c r="H1483" s="392"/>
      <c r="I1483" s="390">
        <v>414</v>
      </c>
      <c r="J1483" s="293"/>
      <c r="K1483" s="293">
        <f t="shared" si="108"/>
        <v>0</v>
      </c>
      <c r="L1483" s="292"/>
      <c r="M1483" s="293"/>
      <c r="N1483" s="293"/>
    </row>
    <row r="1484" spans="1:14" ht="42" outlineLevel="2">
      <c r="A1484" s="387" t="s">
        <v>3250</v>
      </c>
      <c r="B1484" s="387" t="s">
        <v>3251</v>
      </c>
      <c r="C1484" s="408" t="s">
        <v>3252</v>
      </c>
      <c r="D1484" s="389" t="s">
        <v>312</v>
      </c>
      <c r="E1484" s="390">
        <v>290</v>
      </c>
      <c r="F1484" s="391">
        <v>308640.09000000003</v>
      </c>
      <c r="G1484" s="391">
        <f t="shared" si="107"/>
        <v>89505626.100000009</v>
      </c>
      <c r="H1484" s="392"/>
      <c r="I1484" s="390">
        <v>290</v>
      </c>
      <c r="J1484" s="293"/>
      <c r="K1484" s="293">
        <f t="shared" si="108"/>
        <v>0</v>
      </c>
      <c r="L1484" s="292"/>
      <c r="M1484" s="293"/>
      <c r="N1484" s="293"/>
    </row>
    <row r="1485" spans="1:14" ht="42" outlineLevel="2">
      <c r="A1485" s="387" t="s">
        <v>3253</v>
      </c>
      <c r="B1485" s="387" t="s">
        <v>3254</v>
      </c>
      <c r="C1485" s="408" t="s">
        <v>3255</v>
      </c>
      <c r="D1485" s="389" t="s">
        <v>312</v>
      </c>
      <c r="E1485" s="390">
        <v>34</v>
      </c>
      <c r="F1485" s="391">
        <v>900544.09</v>
      </c>
      <c r="G1485" s="391">
        <f t="shared" si="107"/>
        <v>30618499.059999999</v>
      </c>
      <c r="H1485" s="392"/>
      <c r="I1485" s="390">
        <v>34</v>
      </c>
      <c r="J1485" s="293"/>
      <c r="K1485" s="293">
        <f t="shared" si="108"/>
        <v>0</v>
      </c>
      <c r="L1485" s="292"/>
      <c r="M1485" s="293"/>
      <c r="N1485" s="293"/>
    </row>
    <row r="1486" spans="1:14" ht="42" outlineLevel="2">
      <c r="A1486" s="387" t="s">
        <v>3256</v>
      </c>
      <c r="B1486" s="387" t="s">
        <v>3257</v>
      </c>
      <c r="C1486" s="408" t="s">
        <v>3258</v>
      </c>
      <c r="D1486" s="389" t="s">
        <v>312</v>
      </c>
      <c r="E1486" s="390">
        <v>80</v>
      </c>
      <c r="F1486" s="391">
        <v>5934513.0899999999</v>
      </c>
      <c r="G1486" s="391">
        <f t="shared" si="107"/>
        <v>474761047.19999999</v>
      </c>
      <c r="H1486" s="392"/>
      <c r="I1486" s="390">
        <v>80</v>
      </c>
      <c r="J1486" s="293"/>
      <c r="K1486" s="293">
        <f t="shared" si="108"/>
        <v>0</v>
      </c>
      <c r="L1486" s="292"/>
      <c r="M1486" s="293"/>
      <c r="N1486" s="293"/>
    </row>
    <row r="1487" spans="1:14" ht="42" outlineLevel="2">
      <c r="A1487" s="387" t="s">
        <v>3259</v>
      </c>
      <c r="B1487" s="387" t="s">
        <v>3260</v>
      </c>
      <c r="C1487" s="408" t="s">
        <v>3261</v>
      </c>
      <c r="D1487" s="389" t="s">
        <v>312</v>
      </c>
      <c r="E1487" s="390">
        <v>45</v>
      </c>
      <c r="F1487" s="391">
        <v>4179799.09</v>
      </c>
      <c r="G1487" s="391">
        <f t="shared" si="107"/>
        <v>188090959.04999998</v>
      </c>
      <c r="H1487" s="392"/>
      <c r="I1487" s="390">
        <v>45</v>
      </c>
      <c r="J1487" s="293"/>
      <c r="K1487" s="293">
        <f t="shared" si="108"/>
        <v>0</v>
      </c>
      <c r="L1487" s="292"/>
      <c r="M1487" s="293"/>
      <c r="N1487" s="293"/>
    </row>
    <row r="1488" spans="1:14" ht="42" outlineLevel="2">
      <c r="A1488" s="387" t="s">
        <v>3262</v>
      </c>
      <c r="B1488" s="387" t="s">
        <v>3263</v>
      </c>
      <c r="C1488" s="408" t="s">
        <v>3264</v>
      </c>
      <c r="D1488" s="389" t="s">
        <v>312</v>
      </c>
      <c r="E1488" s="390">
        <v>90</v>
      </c>
      <c r="F1488" s="391">
        <v>1571027.09</v>
      </c>
      <c r="G1488" s="391">
        <f t="shared" si="107"/>
        <v>141392438.09999999</v>
      </c>
      <c r="H1488" s="392"/>
      <c r="I1488" s="390">
        <v>90</v>
      </c>
      <c r="J1488" s="293"/>
      <c r="K1488" s="293">
        <f t="shared" si="108"/>
        <v>0</v>
      </c>
      <c r="L1488" s="292"/>
      <c r="M1488" s="293"/>
      <c r="N1488" s="293"/>
    </row>
    <row r="1489" spans="1:14" ht="42" outlineLevel="2">
      <c r="A1489" s="387" t="s">
        <v>3265</v>
      </c>
      <c r="B1489" s="387" t="s">
        <v>3266</v>
      </c>
      <c r="C1489" s="408" t="s">
        <v>3267</v>
      </c>
      <c r="D1489" s="389" t="s">
        <v>312</v>
      </c>
      <c r="E1489" s="390">
        <v>119</v>
      </c>
      <c r="F1489" s="391">
        <v>1059235.0900000001</v>
      </c>
      <c r="G1489" s="391">
        <f t="shared" si="107"/>
        <v>126048975.71000001</v>
      </c>
      <c r="H1489" s="392"/>
      <c r="I1489" s="390">
        <v>119</v>
      </c>
      <c r="J1489" s="293"/>
      <c r="K1489" s="293">
        <f t="shared" si="108"/>
        <v>0</v>
      </c>
      <c r="L1489" s="292"/>
      <c r="M1489" s="293"/>
      <c r="N1489" s="293"/>
    </row>
    <row r="1490" spans="1:14" ht="42" outlineLevel="2">
      <c r="A1490" s="387" t="s">
        <v>3268</v>
      </c>
      <c r="B1490" s="387" t="s">
        <v>3269</v>
      </c>
      <c r="C1490" s="408" t="s">
        <v>3270</v>
      </c>
      <c r="D1490" s="389" t="s">
        <v>312</v>
      </c>
      <c r="E1490" s="390">
        <v>30</v>
      </c>
      <c r="F1490" s="391">
        <v>1539113.09</v>
      </c>
      <c r="G1490" s="391">
        <f t="shared" si="107"/>
        <v>46173392.700000003</v>
      </c>
      <c r="H1490" s="392"/>
      <c r="I1490" s="390">
        <v>30</v>
      </c>
      <c r="J1490" s="293"/>
      <c r="K1490" s="293">
        <f t="shared" si="108"/>
        <v>0</v>
      </c>
      <c r="L1490" s="292"/>
      <c r="M1490" s="293"/>
      <c r="N1490" s="293"/>
    </row>
    <row r="1491" spans="1:14" ht="42" outlineLevel="2">
      <c r="A1491" s="387" t="s">
        <v>3271</v>
      </c>
      <c r="B1491" s="387" t="s">
        <v>3272</v>
      </c>
      <c r="C1491" s="408" t="s">
        <v>3273</v>
      </c>
      <c r="D1491" s="389" t="s">
        <v>312</v>
      </c>
      <c r="E1491" s="390">
        <v>20</v>
      </c>
      <c r="F1491" s="391">
        <v>588033.09</v>
      </c>
      <c r="G1491" s="391">
        <f t="shared" si="107"/>
        <v>11760661.799999999</v>
      </c>
      <c r="H1491" s="392"/>
      <c r="I1491" s="390">
        <v>20</v>
      </c>
      <c r="J1491" s="293"/>
      <c r="K1491" s="293">
        <f t="shared" si="108"/>
        <v>0</v>
      </c>
      <c r="L1491" s="292"/>
      <c r="M1491" s="293"/>
      <c r="N1491" s="293"/>
    </row>
    <row r="1492" spans="1:14" ht="42" outlineLevel="2">
      <c r="A1492" s="387" t="s">
        <v>3274</v>
      </c>
      <c r="B1492" s="387" t="s">
        <v>3275</v>
      </c>
      <c r="C1492" s="408" t="s">
        <v>3276</v>
      </c>
      <c r="D1492" s="389" t="s">
        <v>312</v>
      </c>
      <c r="E1492" s="390">
        <v>22</v>
      </c>
      <c r="F1492" s="391">
        <v>444423.09</v>
      </c>
      <c r="G1492" s="391">
        <f t="shared" si="107"/>
        <v>9777307.9800000004</v>
      </c>
      <c r="H1492" s="392"/>
      <c r="I1492" s="390">
        <v>22</v>
      </c>
      <c r="J1492" s="293"/>
      <c r="K1492" s="293">
        <f t="shared" si="108"/>
        <v>0</v>
      </c>
      <c r="L1492" s="292"/>
      <c r="M1492" s="293"/>
      <c r="N1492" s="293"/>
    </row>
    <row r="1493" spans="1:14" ht="28.5" outlineLevel="2">
      <c r="A1493" s="387" t="s">
        <v>3277</v>
      </c>
      <c r="B1493" s="387" t="s">
        <v>3278</v>
      </c>
      <c r="C1493" s="408" t="s">
        <v>3279</v>
      </c>
      <c r="D1493" s="389" t="s">
        <v>312</v>
      </c>
      <c r="E1493" s="390">
        <v>3</v>
      </c>
      <c r="F1493" s="391">
        <v>339005.09</v>
      </c>
      <c r="G1493" s="391">
        <f t="shared" si="107"/>
        <v>1017015.27</v>
      </c>
      <c r="H1493" s="392"/>
      <c r="I1493" s="390">
        <v>3</v>
      </c>
      <c r="J1493" s="293"/>
      <c r="K1493" s="293">
        <f t="shared" si="108"/>
        <v>0</v>
      </c>
      <c r="L1493" s="292"/>
      <c r="M1493" s="293"/>
      <c r="N1493" s="293"/>
    </row>
    <row r="1494" spans="1:14" ht="42" outlineLevel="2">
      <c r="A1494" s="387" t="s">
        <v>3280</v>
      </c>
      <c r="B1494" s="387" t="s">
        <v>3281</v>
      </c>
      <c r="C1494" s="408" t="s">
        <v>3282</v>
      </c>
      <c r="D1494" s="389" t="s">
        <v>312</v>
      </c>
      <c r="E1494" s="390">
        <v>27</v>
      </c>
      <c r="F1494" s="391">
        <v>1126216.0900000001</v>
      </c>
      <c r="G1494" s="391">
        <f t="shared" si="107"/>
        <v>30407834.430000003</v>
      </c>
      <c r="H1494" s="392"/>
      <c r="I1494" s="390">
        <v>27</v>
      </c>
      <c r="J1494" s="293"/>
      <c r="K1494" s="293">
        <f t="shared" si="108"/>
        <v>0</v>
      </c>
      <c r="L1494" s="292"/>
      <c r="M1494" s="293"/>
      <c r="N1494" s="293"/>
    </row>
    <row r="1495" spans="1:14" ht="42" outlineLevel="2">
      <c r="A1495" s="387" t="s">
        <v>3283</v>
      </c>
      <c r="B1495" s="387" t="s">
        <v>3284</v>
      </c>
      <c r="C1495" s="388" t="s">
        <v>3285</v>
      </c>
      <c r="D1495" s="389" t="s">
        <v>312</v>
      </c>
      <c r="E1495" s="390">
        <v>326</v>
      </c>
      <c r="F1495" s="391">
        <v>349761.09</v>
      </c>
      <c r="G1495" s="391">
        <f t="shared" si="107"/>
        <v>114022115.34</v>
      </c>
      <c r="H1495" s="392"/>
      <c r="I1495" s="390">
        <v>326</v>
      </c>
      <c r="J1495" s="293"/>
      <c r="K1495" s="293">
        <f t="shared" si="108"/>
        <v>0</v>
      </c>
      <c r="L1495" s="292"/>
      <c r="M1495" s="293"/>
      <c r="N1495" s="293"/>
    </row>
    <row r="1496" spans="1:14" ht="42" outlineLevel="2">
      <c r="A1496" s="387" t="s">
        <v>3286</v>
      </c>
      <c r="B1496" s="387" t="s">
        <v>3287</v>
      </c>
      <c r="C1496" s="388" t="s">
        <v>3288</v>
      </c>
      <c r="D1496" s="389" t="s">
        <v>312</v>
      </c>
      <c r="E1496" s="390">
        <v>19</v>
      </c>
      <c r="F1496" s="391">
        <v>297286.09000000003</v>
      </c>
      <c r="G1496" s="391">
        <f t="shared" si="107"/>
        <v>5648435.7100000009</v>
      </c>
      <c r="H1496" s="392"/>
      <c r="I1496" s="390">
        <v>19</v>
      </c>
      <c r="J1496" s="293"/>
      <c r="K1496" s="293">
        <f t="shared" si="108"/>
        <v>0</v>
      </c>
      <c r="L1496" s="292"/>
      <c r="M1496" s="293"/>
      <c r="N1496" s="293"/>
    </row>
    <row r="1497" spans="1:14" ht="42" outlineLevel="2">
      <c r="A1497" s="387" t="s">
        <v>3289</v>
      </c>
      <c r="B1497" s="387" t="s">
        <v>3290</v>
      </c>
      <c r="C1497" s="408" t="s">
        <v>3291</v>
      </c>
      <c r="D1497" s="389" t="s">
        <v>312</v>
      </c>
      <c r="E1497" s="390">
        <v>1410</v>
      </c>
      <c r="F1497" s="391">
        <v>1484529.09</v>
      </c>
      <c r="G1497" s="391">
        <f t="shared" si="107"/>
        <v>2093186016.9000001</v>
      </c>
      <c r="H1497" s="392"/>
      <c r="I1497" s="390">
        <v>1410</v>
      </c>
      <c r="J1497" s="293"/>
      <c r="K1497" s="293">
        <f t="shared" si="108"/>
        <v>0</v>
      </c>
      <c r="L1497" s="292"/>
      <c r="M1497" s="293"/>
      <c r="N1497" s="293"/>
    </row>
    <row r="1498" spans="1:14" ht="42" outlineLevel="2">
      <c r="A1498" s="387" t="s">
        <v>3292</v>
      </c>
      <c r="B1498" s="387" t="s">
        <v>3293</v>
      </c>
      <c r="C1498" s="408" t="s">
        <v>3294</v>
      </c>
      <c r="D1498" s="389" t="s">
        <v>312</v>
      </c>
      <c r="E1498" s="390">
        <v>336</v>
      </c>
      <c r="F1498" s="391">
        <v>848604.09</v>
      </c>
      <c r="G1498" s="391">
        <f t="shared" si="107"/>
        <v>285130974.24000001</v>
      </c>
      <c r="H1498" s="392"/>
      <c r="I1498" s="390">
        <v>336</v>
      </c>
      <c r="J1498" s="293"/>
      <c r="K1498" s="293">
        <f t="shared" si="108"/>
        <v>0</v>
      </c>
      <c r="L1498" s="292"/>
      <c r="M1498" s="293"/>
      <c r="N1498" s="293"/>
    </row>
    <row r="1499" spans="1:14" ht="42" outlineLevel="2">
      <c r="A1499" s="387" t="s">
        <v>3295</v>
      </c>
      <c r="B1499" s="387" t="s">
        <v>3296</v>
      </c>
      <c r="C1499" s="408" t="s">
        <v>3297</v>
      </c>
      <c r="D1499" s="389" t="s">
        <v>312</v>
      </c>
      <c r="E1499" s="390">
        <v>26</v>
      </c>
      <c r="F1499" s="391">
        <v>1000499.09</v>
      </c>
      <c r="G1499" s="391">
        <f t="shared" si="107"/>
        <v>26012976.34</v>
      </c>
      <c r="H1499" s="392"/>
      <c r="I1499" s="390">
        <v>26</v>
      </c>
      <c r="J1499" s="293"/>
      <c r="K1499" s="293">
        <f t="shared" si="108"/>
        <v>0</v>
      </c>
      <c r="L1499" s="292"/>
      <c r="M1499" s="293"/>
      <c r="N1499" s="293"/>
    </row>
    <row r="1500" spans="1:14" ht="42" outlineLevel="2">
      <c r="A1500" s="387" t="s">
        <v>3298</v>
      </c>
      <c r="B1500" s="387" t="s">
        <v>3299</v>
      </c>
      <c r="C1500" s="408" t="s">
        <v>3300</v>
      </c>
      <c r="D1500" s="389" t="s">
        <v>312</v>
      </c>
      <c r="E1500" s="390">
        <v>127</v>
      </c>
      <c r="F1500" s="391">
        <v>1431352.09</v>
      </c>
      <c r="G1500" s="391">
        <f t="shared" si="107"/>
        <v>181781715.43000001</v>
      </c>
      <c r="H1500" s="392"/>
      <c r="I1500" s="390">
        <v>127</v>
      </c>
      <c r="J1500" s="293"/>
      <c r="K1500" s="293">
        <f t="shared" si="108"/>
        <v>0</v>
      </c>
      <c r="L1500" s="292"/>
      <c r="M1500" s="293"/>
      <c r="N1500" s="293"/>
    </row>
    <row r="1501" spans="1:14" ht="42" outlineLevel="2">
      <c r="A1501" s="387" t="s">
        <v>3301</v>
      </c>
      <c r="B1501" s="387" t="s">
        <v>3302</v>
      </c>
      <c r="C1501" s="408" t="s">
        <v>3303</v>
      </c>
      <c r="D1501" s="389" t="s">
        <v>312</v>
      </c>
      <c r="E1501" s="390">
        <v>10</v>
      </c>
      <c r="F1501" s="391">
        <v>1724645.09</v>
      </c>
      <c r="G1501" s="391">
        <f t="shared" si="107"/>
        <v>17246450.900000002</v>
      </c>
      <c r="H1501" s="392"/>
      <c r="I1501" s="390">
        <v>10</v>
      </c>
      <c r="J1501" s="293"/>
      <c r="K1501" s="293">
        <f t="shared" si="108"/>
        <v>0</v>
      </c>
      <c r="L1501" s="292"/>
      <c r="M1501" s="293"/>
      <c r="N1501" s="293"/>
    </row>
    <row r="1502" spans="1:14" ht="56.25" outlineLevel="2">
      <c r="A1502" s="387" t="s">
        <v>3304</v>
      </c>
      <c r="B1502" s="387" t="s">
        <v>3305</v>
      </c>
      <c r="C1502" s="408" t="s">
        <v>3306</v>
      </c>
      <c r="D1502" s="389" t="s">
        <v>312</v>
      </c>
      <c r="E1502" s="390">
        <v>9</v>
      </c>
      <c r="F1502" s="391">
        <v>1488233.09</v>
      </c>
      <c r="G1502" s="391">
        <f t="shared" si="107"/>
        <v>13394097.810000001</v>
      </c>
      <c r="H1502" s="392"/>
      <c r="I1502" s="390">
        <v>9</v>
      </c>
      <c r="J1502" s="293"/>
      <c r="K1502" s="293">
        <f t="shared" si="108"/>
        <v>0</v>
      </c>
      <c r="L1502" s="292"/>
      <c r="M1502" s="293"/>
      <c r="N1502" s="293"/>
    </row>
    <row r="1503" spans="1:14" ht="56.25" outlineLevel="2">
      <c r="A1503" s="387" t="s">
        <v>3307</v>
      </c>
      <c r="B1503" s="387" t="s">
        <v>3308</v>
      </c>
      <c r="C1503" s="408" t="s">
        <v>3309</v>
      </c>
      <c r="D1503" s="389" t="s">
        <v>312</v>
      </c>
      <c r="E1503" s="390">
        <v>18</v>
      </c>
      <c r="F1503" s="391">
        <v>1780271.09</v>
      </c>
      <c r="G1503" s="391">
        <f t="shared" si="107"/>
        <v>32044879.620000001</v>
      </c>
      <c r="H1503" s="392"/>
      <c r="I1503" s="390">
        <v>18</v>
      </c>
      <c r="J1503" s="293"/>
      <c r="K1503" s="293">
        <f t="shared" si="108"/>
        <v>0</v>
      </c>
      <c r="L1503" s="292"/>
      <c r="M1503" s="293"/>
      <c r="N1503" s="293"/>
    </row>
    <row r="1504" spans="1:14" ht="42" outlineLevel="2">
      <c r="A1504" s="387" t="s">
        <v>3310</v>
      </c>
      <c r="B1504" s="387" t="s">
        <v>3311</v>
      </c>
      <c r="C1504" s="408" t="s">
        <v>3312</v>
      </c>
      <c r="D1504" s="389" t="s">
        <v>312</v>
      </c>
      <c r="E1504" s="390">
        <v>14</v>
      </c>
      <c r="F1504" s="391">
        <v>5274020.3899999997</v>
      </c>
      <c r="G1504" s="391">
        <f t="shared" si="107"/>
        <v>73836285.459999993</v>
      </c>
      <c r="H1504" s="392"/>
      <c r="I1504" s="390">
        <v>14</v>
      </c>
      <c r="J1504" s="293"/>
      <c r="K1504" s="293">
        <f t="shared" si="108"/>
        <v>0</v>
      </c>
      <c r="L1504" s="292"/>
      <c r="M1504" s="293"/>
      <c r="N1504" s="293"/>
    </row>
    <row r="1505" spans="1:14" ht="42" outlineLevel="2">
      <c r="A1505" s="387" t="s">
        <v>3313</v>
      </c>
      <c r="B1505" s="387" t="s">
        <v>3314</v>
      </c>
      <c r="C1505" s="408" t="s">
        <v>3315</v>
      </c>
      <c r="D1505" s="389" t="s">
        <v>312</v>
      </c>
      <c r="E1505" s="390">
        <v>1030</v>
      </c>
      <c r="F1505" s="391">
        <v>156466.09</v>
      </c>
      <c r="G1505" s="391">
        <f t="shared" si="107"/>
        <v>161160072.69999999</v>
      </c>
      <c r="H1505" s="392"/>
      <c r="I1505" s="390">
        <v>1030</v>
      </c>
      <c r="J1505" s="293"/>
      <c r="K1505" s="293">
        <f t="shared" si="108"/>
        <v>0</v>
      </c>
      <c r="L1505" s="292"/>
      <c r="M1505" s="293"/>
      <c r="N1505" s="293"/>
    </row>
    <row r="1506" spans="1:14" ht="56.25" outlineLevel="2">
      <c r="A1506" s="387" t="s">
        <v>3316</v>
      </c>
      <c r="B1506" s="387" t="s">
        <v>3317</v>
      </c>
      <c r="C1506" s="408" t="s">
        <v>3318</v>
      </c>
      <c r="D1506" s="389" t="s">
        <v>312</v>
      </c>
      <c r="E1506" s="390">
        <v>356</v>
      </c>
      <c r="F1506" s="391">
        <v>3360470.23</v>
      </c>
      <c r="G1506" s="391">
        <f t="shared" si="107"/>
        <v>1196327401.8799999</v>
      </c>
      <c r="H1506" s="392"/>
      <c r="I1506" s="390">
        <v>356</v>
      </c>
      <c r="J1506" s="293"/>
      <c r="K1506" s="293">
        <f t="shared" si="108"/>
        <v>0</v>
      </c>
      <c r="L1506" s="292"/>
      <c r="M1506" s="293"/>
      <c r="N1506" s="293"/>
    </row>
    <row r="1507" spans="1:14" ht="56.25" outlineLevel="2">
      <c r="A1507" s="387" t="s">
        <v>3319</v>
      </c>
      <c r="B1507" s="387" t="s">
        <v>3320</v>
      </c>
      <c r="C1507" s="408" t="s">
        <v>3321</v>
      </c>
      <c r="D1507" s="389" t="s">
        <v>312</v>
      </c>
      <c r="E1507" s="390">
        <v>1</v>
      </c>
      <c r="F1507" s="391">
        <v>2412488288.75</v>
      </c>
      <c r="G1507" s="391">
        <f t="shared" si="107"/>
        <v>2412488288.75</v>
      </c>
      <c r="H1507" s="392"/>
      <c r="I1507" s="390">
        <v>1</v>
      </c>
      <c r="J1507" s="293"/>
      <c r="K1507" s="293">
        <f t="shared" si="108"/>
        <v>0</v>
      </c>
      <c r="L1507" s="292"/>
      <c r="M1507" s="293"/>
      <c r="N1507" s="293"/>
    </row>
    <row r="1508" spans="1:14" ht="15" outlineLevel="2">
      <c r="A1508" s="358"/>
      <c r="B1508" s="376"/>
      <c r="C1508" s="377"/>
      <c r="D1508" s="376"/>
      <c r="E1508" s="376"/>
      <c r="F1508" s="378"/>
      <c r="G1508" s="378"/>
      <c r="H1508" s="370"/>
      <c r="I1508" s="376"/>
      <c r="J1508" s="289"/>
      <c r="K1508" s="289"/>
      <c r="L1508" s="287"/>
      <c r="M1508" s="289"/>
      <c r="N1508" s="289"/>
    </row>
    <row r="1509" spans="1:14" ht="28.5" outlineLevel="1">
      <c r="A1509" s="383"/>
      <c r="B1509" s="383"/>
      <c r="C1509" s="385" t="s">
        <v>3322</v>
      </c>
      <c r="D1509" s="383"/>
      <c r="E1509" s="383"/>
      <c r="F1509" s="386"/>
      <c r="G1509" s="386">
        <f>SUM(G1478:G1507)</f>
        <v>9284823100.9599991</v>
      </c>
      <c r="H1509" s="382"/>
      <c r="I1509" s="383"/>
      <c r="J1509" s="294"/>
      <c r="K1509" s="294">
        <f>SUM(K1478:K1507)</f>
        <v>0</v>
      </c>
      <c r="L1509" s="290"/>
      <c r="M1509" s="294"/>
      <c r="N1509" s="294"/>
    </row>
    <row r="1510" spans="1:14" ht="15" outlineLevel="1">
      <c r="A1510" s="358"/>
      <c r="B1510" s="376"/>
      <c r="C1510" s="377"/>
      <c r="D1510" s="376"/>
      <c r="E1510" s="376"/>
      <c r="F1510" s="378"/>
      <c r="G1510" s="378"/>
      <c r="H1510" s="370"/>
      <c r="I1510" s="376"/>
      <c r="J1510" s="289"/>
      <c r="K1510" s="289"/>
      <c r="L1510" s="287"/>
      <c r="M1510" s="289"/>
      <c r="N1510" s="289"/>
    </row>
    <row r="1511" spans="1:14" ht="42" outlineLevel="1">
      <c r="A1511" s="383"/>
      <c r="B1511" s="383" t="s">
        <v>3323</v>
      </c>
      <c r="C1511" s="385" t="s">
        <v>3324</v>
      </c>
      <c r="D1511" s="383"/>
      <c r="E1511" s="383"/>
      <c r="F1511" s="386"/>
      <c r="G1511" s="386"/>
      <c r="H1511" s="382"/>
      <c r="I1511" s="383"/>
      <c r="J1511" s="294"/>
      <c r="K1511" s="294"/>
      <c r="L1511" s="290"/>
      <c r="M1511" s="294"/>
      <c r="N1511" s="294"/>
    </row>
    <row r="1512" spans="1:14" ht="70.5" outlineLevel="2">
      <c r="A1512" s="387" t="s">
        <v>3325</v>
      </c>
      <c r="B1512" s="387" t="s">
        <v>3326</v>
      </c>
      <c r="C1512" s="408" t="s">
        <v>3327</v>
      </c>
      <c r="D1512" s="389" t="s">
        <v>312</v>
      </c>
      <c r="E1512" s="390">
        <v>1</v>
      </c>
      <c r="F1512" s="391">
        <v>1660751.95</v>
      </c>
      <c r="G1512" s="391">
        <f>F1512*E1512</f>
        <v>1660751.95</v>
      </c>
      <c r="H1512" s="392"/>
      <c r="I1512" s="390">
        <v>1</v>
      </c>
      <c r="J1512" s="293"/>
      <c r="K1512" s="293">
        <f>J1512*I1512</f>
        <v>0</v>
      </c>
      <c r="L1512" s="292"/>
      <c r="M1512" s="293"/>
      <c r="N1512" s="293"/>
    </row>
    <row r="1513" spans="1:14" ht="70.5" outlineLevel="2">
      <c r="A1513" s="387" t="s">
        <v>3328</v>
      </c>
      <c r="B1513" s="387" t="s">
        <v>3329</v>
      </c>
      <c r="C1513" s="408" t="s">
        <v>3330</v>
      </c>
      <c r="D1513" s="389" t="s">
        <v>312</v>
      </c>
      <c r="E1513" s="390">
        <v>2</v>
      </c>
      <c r="F1513" s="391">
        <v>2374437.4</v>
      </c>
      <c r="G1513" s="391">
        <f>F1513*E1513</f>
        <v>4748874.8</v>
      </c>
      <c r="H1513" s="392"/>
      <c r="I1513" s="390">
        <v>2</v>
      </c>
      <c r="J1513" s="293"/>
      <c r="K1513" s="293">
        <f>J1513*I1513</f>
        <v>0</v>
      </c>
      <c r="L1513" s="292"/>
      <c r="M1513" s="293"/>
      <c r="N1513" s="293"/>
    </row>
    <row r="1514" spans="1:14" ht="70.5" outlineLevel="2">
      <c r="A1514" s="387" t="s">
        <v>3331</v>
      </c>
      <c r="B1514" s="387" t="s">
        <v>3332</v>
      </c>
      <c r="C1514" s="408" t="s">
        <v>3333</v>
      </c>
      <c r="D1514" s="389" t="s">
        <v>312</v>
      </c>
      <c r="E1514" s="390">
        <v>4</v>
      </c>
      <c r="F1514" s="391">
        <v>3002214.95</v>
      </c>
      <c r="G1514" s="391">
        <f>F1514*E1514</f>
        <v>12008859.800000001</v>
      </c>
      <c r="H1514" s="392"/>
      <c r="I1514" s="390">
        <v>4</v>
      </c>
      <c r="J1514" s="293"/>
      <c r="K1514" s="293">
        <f>J1514*I1514</f>
        <v>0</v>
      </c>
      <c r="L1514" s="292"/>
      <c r="M1514" s="293"/>
      <c r="N1514" s="293"/>
    </row>
    <row r="1515" spans="1:14" ht="70.5" outlineLevel="2">
      <c r="A1515" s="387" t="s">
        <v>3334</v>
      </c>
      <c r="B1515" s="387" t="s">
        <v>3335</v>
      </c>
      <c r="C1515" s="408" t="s">
        <v>3336</v>
      </c>
      <c r="D1515" s="389" t="s">
        <v>312</v>
      </c>
      <c r="E1515" s="390">
        <v>15</v>
      </c>
      <c r="F1515" s="391">
        <v>3651954.95</v>
      </c>
      <c r="G1515" s="391">
        <f>F1515*E1515</f>
        <v>54779324.25</v>
      </c>
      <c r="H1515" s="392"/>
      <c r="I1515" s="390">
        <v>15</v>
      </c>
      <c r="J1515" s="293"/>
      <c r="K1515" s="293">
        <f>J1515*I1515</f>
        <v>0</v>
      </c>
      <c r="L1515" s="292"/>
      <c r="M1515" s="293"/>
      <c r="N1515" s="293"/>
    </row>
    <row r="1516" spans="1:14" ht="70.5" outlineLevel="2">
      <c r="A1516" s="387" t="s">
        <v>3337</v>
      </c>
      <c r="B1516" s="387" t="s">
        <v>3338</v>
      </c>
      <c r="C1516" s="408" t="s">
        <v>3339</v>
      </c>
      <c r="D1516" s="389" t="s">
        <v>312</v>
      </c>
      <c r="E1516" s="390">
        <v>2</v>
      </c>
      <c r="F1516" s="391">
        <v>4121766.95</v>
      </c>
      <c r="G1516" s="391">
        <f>F1516*E1516</f>
        <v>8243533.9000000004</v>
      </c>
      <c r="H1516" s="392"/>
      <c r="I1516" s="390">
        <v>2</v>
      </c>
      <c r="J1516" s="293"/>
      <c r="K1516" s="293">
        <f>J1516*I1516</f>
        <v>0</v>
      </c>
      <c r="L1516" s="292"/>
      <c r="M1516" s="293"/>
      <c r="N1516" s="293"/>
    </row>
    <row r="1517" spans="1:14" ht="15" outlineLevel="2">
      <c r="A1517" s="358"/>
      <c r="B1517" s="376"/>
      <c r="C1517" s="377"/>
      <c r="D1517" s="376"/>
      <c r="E1517" s="376"/>
      <c r="F1517" s="378"/>
      <c r="G1517" s="378"/>
      <c r="H1517" s="370"/>
      <c r="I1517" s="376"/>
      <c r="J1517" s="289"/>
      <c r="K1517" s="289"/>
      <c r="L1517" s="287"/>
      <c r="M1517" s="289"/>
      <c r="N1517" s="289"/>
    </row>
    <row r="1518" spans="1:14" ht="42" outlineLevel="1">
      <c r="A1518" s="383"/>
      <c r="B1518" s="383"/>
      <c r="C1518" s="385" t="s">
        <v>3340</v>
      </c>
      <c r="D1518" s="383"/>
      <c r="E1518" s="383"/>
      <c r="F1518" s="386"/>
      <c r="G1518" s="386">
        <f>SUM(G1512:G1516)</f>
        <v>81441344.700000003</v>
      </c>
      <c r="H1518" s="382"/>
      <c r="I1518" s="383"/>
      <c r="J1518" s="294"/>
      <c r="K1518" s="294">
        <f>SUM(K1512:K1516)</f>
        <v>0</v>
      </c>
      <c r="L1518" s="290"/>
      <c r="M1518" s="294"/>
      <c r="N1518" s="294"/>
    </row>
    <row r="1519" spans="1:14" ht="15" outlineLevel="1">
      <c r="A1519" s="383"/>
      <c r="B1519" s="383" t="s">
        <v>3341</v>
      </c>
      <c r="C1519" s="385" t="s">
        <v>3342</v>
      </c>
      <c r="D1519" s="383"/>
      <c r="E1519" s="383"/>
      <c r="F1519" s="386"/>
      <c r="G1519" s="386"/>
      <c r="H1519" s="382"/>
      <c r="I1519" s="383"/>
      <c r="J1519" s="294"/>
      <c r="K1519" s="294"/>
      <c r="L1519" s="290"/>
      <c r="M1519" s="294"/>
      <c r="N1519" s="294"/>
    </row>
    <row r="1520" spans="1:14" ht="56.25" outlineLevel="2">
      <c r="A1520" s="387" t="s">
        <v>3343</v>
      </c>
      <c r="B1520" s="387" t="s">
        <v>3344</v>
      </c>
      <c r="C1520" s="408" t="s">
        <v>3345</v>
      </c>
      <c r="D1520" s="389" t="s">
        <v>312</v>
      </c>
      <c r="E1520" s="390">
        <v>200</v>
      </c>
      <c r="F1520" s="391">
        <v>312038.14</v>
      </c>
      <c r="G1520" s="391">
        <f t="shared" ref="G1520:G1528" si="109">F1520*E1520</f>
        <v>62407628</v>
      </c>
      <c r="H1520" s="392"/>
      <c r="I1520" s="390">
        <v>200</v>
      </c>
      <c r="J1520" s="293"/>
      <c r="K1520" s="293">
        <f t="shared" ref="K1520:K1528" si="110">J1520*I1520</f>
        <v>0</v>
      </c>
      <c r="L1520" s="292"/>
      <c r="M1520" s="293"/>
      <c r="N1520" s="293"/>
    </row>
    <row r="1521" spans="1:14" ht="42" outlineLevel="2">
      <c r="A1521" s="387" t="s">
        <v>3346</v>
      </c>
      <c r="B1521" s="387" t="s">
        <v>3347</v>
      </c>
      <c r="C1521" s="408" t="s">
        <v>3348</v>
      </c>
      <c r="D1521" s="389" t="s">
        <v>312</v>
      </c>
      <c r="E1521" s="390">
        <v>1425</v>
      </c>
      <c r="F1521" s="391">
        <v>312038.14</v>
      </c>
      <c r="G1521" s="391">
        <f t="shared" si="109"/>
        <v>444654349.5</v>
      </c>
      <c r="H1521" s="392"/>
      <c r="I1521" s="390">
        <v>1425</v>
      </c>
      <c r="J1521" s="293"/>
      <c r="K1521" s="293">
        <f t="shared" si="110"/>
        <v>0</v>
      </c>
      <c r="L1521" s="292"/>
      <c r="M1521" s="293"/>
      <c r="N1521" s="293"/>
    </row>
    <row r="1522" spans="1:14" ht="42" outlineLevel="2">
      <c r="A1522" s="387" t="s">
        <v>3349</v>
      </c>
      <c r="B1522" s="387" t="s">
        <v>3350</v>
      </c>
      <c r="C1522" s="408" t="s">
        <v>3351</v>
      </c>
      <c r="D1522" s="389" t="s">
        <v>312</v>
      </c>
      <c r="E1522" s="390">
        <v>2436</v>
      </c>
      <c r="F1522" s="391">
        <v>340438.14</v>
      </c>
      <c r="G1522" s="391">
        <f t="shared" si="109"/>
        <v>829307309.04000008</v>
      </c>
      <c r="H1522" s="392"/>
      <c r="I1522" s="390">
        <v>2436</v>
      </c>
      <c r="J1522" s="293"/>
      <c r="K1522" s="293">
        <f t="shared" si="110"/>
        <v>0</v>
      </c>
      <c r="L1522" s="292"/>
      <c r="M1522" s="293"/>
      <c r="N1522" s="293"/>
    </row>
    <row r="1523" spans="1:14" ht="56.25" outlineLevel="2">
      <c r="A1523" s="387" t="s">
        <v>3352</v>
      </c>
      <c r="B1523" s="387" t="s">
        <v>3353</v>
      </c>
      <c r="C1523" s="408" t="s">
        <v>3354</v>
      </c>
      <c r="D1523" s="389" t="s">
        <v>312</v>
      </c>
      <c r="E1523" s="390">
        <v>1500</v>
      </c>
      <c r="F1523" s="391">
        <v>118125.06</v>
      </c>
      <c r="G1523" s="391">
        <f t="shared" si="109"/>
        <v>177187590</v>
      </c>
      <c r="H1523" s="392"/>
      <c r="I1523" s="390">
        <v>1500</v>
      </c>
      <c r="J1523" s="293"/>
      <c r="K1523" s="293">
        <f t="shared" si="110"/>
        <v>0</v>
      </c>
      <c r="L1523" s="292"/>
      <c r="M1523" s="293"/>
      <c r="N1523" s="293"/>
    </row>
    <row r="1524" spans="1:14" ht="56.25" outlineLevel="2">
      <c r="A1524" s="387" t="s">
        <v>3355</v>
      </c>
      <c r="B1524" s="387" t="s">
        <v>3356</v>
      </c>
      <c r="C1524" s="408" t="s">
        <v>3357</v>
      </c>
      <c r="D1524" s="389" t="s">
        <v>312</v>
      </c>
      <c r="E1524" s="390">
        <v>1</v>
      </c>
      <c r="F1524" s="391">
        <v>502138.14</v>
      </c>
      <c r="G1524" s="391">
        <f t="shared" si="109"/>
        <v>502138.14</v>
      </c>
      <c r="H1524" s="392"/>
      <c r="I1524" s="390">
        <v>1</v>
      </c>
      <c r="J1524" s="293"/>
      <c r="K1524" s="293">
        <f t="shared" si="110"/>
        <v>0</v>
      </c>
      <c r="L1524" s="292"/>
      <c r="M1524" s="293"/>
      <c r="N1524" s="293"/>
    </row>
    <row r="1525" spans="1:14" ht="56.25" outlineLevel="2">
      <c r="A1525" s="387" t="s">
        <v>3358</v>
      </c>
      <c r="B1525" s="387" t="s">
        <v>3359</v>
      </c>
      <c r="C1525" s="408" t="s">
        <v>3360</v>
      </c>
      <c r="D1525" s="389" t="s">
        <v>312</v>
      </c>
      <c r="E1525" s="390">
        <v>185</v>
      </c>
      <c r="F1525" s="391">
        <v>430538.14</v>
      </c>
      <c r="G1525" s="391">
        <f t="shared" si="109"/>
        <v>79649555.900000006</v>
      </c>
      <c r="H1525" s="392"/>
      <c r="I1525" s="390">
        <v>185</v>
      </c>
      <c r="J1525" s="293"/>
      <c r="K1525" s="293">
        <f t="shared" si="110"/>
        <v>0</v>
      </c>
      <c r="L1525" s="292"/>
      <c r="M1525" s="293"/>
      <c r="N1525" s="293"/>
    </row>
    <row r="1526" spans="1:14" ht="56.25" outlineLevel="2">
      <c r="A1526" s="387" t="s">
        <v>3361</v>
      </c>
      <c r="B1526" s="387" t="s">
        <v>3362</v>
      </c>
      <c r="C1526" s="408" t="s">
        <v>3363</v>
      </c>
      <c r="D1526" s="389" t="s">
        <v>312</v>
      </c>
      <c r="E1526" s="390">
        <v>1</v>
      </c>
      <c r="F1526" s="391">
        <v>10984215.949999999</v>
      </c>
      <c r="G1526" s="391">
        <f t="shared" si="109"/>
        <v>10984215.949999999</v>
      </c>
      <c r="H1526" s="392"/>
      <c r="I1526" s="390">
        <v>1</v>
      </c>
      <c r="J1526" s="293"/>
      <c r="K1526" s="293">
        <f t="shared" si="110"/>
        <v>0</v>
      </c>
      <c r="L1526" s="292"/>
      <c r="M1526" s="293"/>
      <c r="N1526" s="293"/>
    </row>
    <row r="1527" spans="1:14" ht="56.25" outlineLevel="2">
      <c r="A1527" s="387" t="s">
        <v>3364</v>
      </c>
      <c r="B1527" s="387" t="s">
        <v>3365</v>
      </c>
      <c r="C1527" s="408" t="s">
        <v>3366</v>
      </c>
      <c r="D1527" s="389" t="s">
        <v>312</v>
      </c>
      <c r="E1527" s="390">
        <v>5</v>
      </c>
      <c r="F1527" s="391">
        <v>3800055.47</v>
      </c>
      <c r="G1527" s="391">
        <f t="shared" si="109"/>
        <v>19000277.350000001</v>
      </c>
      <c r="H1527" s="392"/>
      <c r="I1527" s="390">
        <v>5</v>
      </c>
      <c r="J1527" s="293"/>
      <c r="K1527" s="293">
        <f t="shared" si="110"/>
        <v>0</v>
      </c>
      <c r="L1527" s="292"/>
      <c r="M1527" s="293"/>
      <c r="N1527" s="293"/>
    </row>
    <row r="1528" spans="1:14" ht="56.25" outlineLevel="2">
      <c r="A1528" s="387" t="s">
        <v>3367</v>
      </c>
      <c r="B1528" s="387" t="s">
        <v>3368</v>
      </c>
      <c r="C1528" s="408" t="s">
        <v>3369</v>
      </c>
      <c r="D1528" s="389" t="s">
        <v>312</v>
      </c>
      <c r="E1528" s="390">
        <v>4</v>
      </c>
      <c r="F1528" s="391">
        <v>7473275.9500000002</v>
      </c>
      <c r="G1528" s="391">
        <f t="shared" si="109"/>
        <v>29893103.800000001</v>
      </c>
      <c r="H1528" s="392"/>
      <c r="I1528" s="390">
        <v>4</v>
      </c>
      <c r="J1528" s="293"/>
      <c r="K1528" s="293">
        <f t="shared" si="110"/>
        <v>0</v>
      </c>
      <c r="L1528" s="292"/>
      <c r="M1528" s="293"/>
      <c r="N1528" s="293"/>
    </row>
    <row r="1529" spans="1:14" ht="15" outlineLevel="2">
      <c r="A1529" s="358"/>
      <c r="B1529" s="376"/>
      <c r="C1529" s="377"/>
      <c r="D1529" s="376"/>
      <c r="E1529" s="376"/>
      <c r="F1529" s="378"/>
      <c r="G1529" s="378"/>
      <c r="H1529" s="370"/>
      <c r="I1529" s="376"/>
      <c r="J1529" s="289"/>
      <c r="K1529" s="289"/>
      <c r="L1529" s="287"/>
      <c r="M1529" s="289"/>
      <c r="N1529" s="289"/>
    </row>
    <row r="1530" spans="1:14" ht="15" outlineLevel="1">
      <c r="A1530" s="383"/>
      <c r="B1530" s="383"/>
      <c r="C1530" s="385" t="s">
        <v>3370</v>
      </c>
      <c r="D1530" s="383"/>
      <c r="E1530" s="383"/>
      <c r="F1530" s="386"/>
      <c r="G1530" s="386">
        <f>SUM(G1520:G1528)</f>
        <v>1653586167.6800001</v>
      </c>
      <c r="H1530" s="382"/>
      <c r="I1530" s="383"/>
      <c r="J1530" s="294"/>
      <c r="K1530" s="294">
        <f>SUM(K1520:K1528)</f>
        <v>0</v>
      </c>
      <c r="L1530" s="290"/>
      <c r="M1530" s="294"/>
      <c r="N1530" s="294"/>
    </row>
    <row r="1531" spans="1:14" ht="15" outlineLevel="1">
      <c r="A1531" s="358"/>
      <c r="B1531" s="376"/>
      <c r="C1531" s="377"/>
      <c r="D1531" s="376"/>
      <c r="E1531" s="376"/>
      <c r="F1531" s="378"/>
      <c r="G1531" s="378"/>
      <c r="H1531" s="370"/>
      <c r="I1531" s="376"/>
      <c r="J1531" s="289"/>
      <c r="K1531" s="289"/>
      <c r="L1531" s="287"/>
      <c r="M1531" s="289"/>
      <c r="N1531" s="289"/>
    </row>
    <row r="1532" spans="1:14" ht="15" outlineLevel="1">
      <c r="A1532" s="383"/>
      <c r="B1532" s="383" t="s">
        <v>3371</v>
      </c>
      <c r="C1532" s="385" t="s">
        <v>3372</v>
      </c>
      <c r="D1532" s="383"/>
      <c r="E1532" s="383"/>
      <c r="F1532" s="386"/>
      <c r="G1532" s="386"/>
      <c r="H1532" s="382"/>
      <c r="I1532" s="383"/>
      <c r="J1532" s="294"/>
      <c r="K1532" s="294"/>
      <c r="L1532" s="290"/>
      <c r="M1532" s="294"/>
      <c r="N1532" s="294"/>
    </row>
    <row r="1533" spans="1:14" ht="42" outlineLevel="2">
      <c r="A1533" s="387" t="s">
        <v>3373</v>
      </c>
      <c r="B1533" s="387" t="s">
        <v>3374</v>
      </c>
      <c r="C1533" s="408" t="s">
        <v>3375</v>
      </c>
      <c r="D1533" s="389" t="s">
        <v>312</v>
      </c>
      <c r="E1533" s="390">
        <v>1440</v>
      </c>
      <c r="F1533" s="391">
        <v>357233.15</v>
      </c>
      <c r="G1533" s="391">
        <f>F1533*E1533</f>
        <v>514415736.00000006</v>
      </c>
      <c r="H1533" s="392"/>
      <c r="I1533" s="390">
        <v>1440</v>
      </c>
      <c r="J1533" s="293"/>
      <c r="K1533" s="293">
        <f>J1533*I1533</f>
        <v>0</v>
      </c>
      <c r="L1533" s="292"/>
      <c r="M1533" s="293"/>
      <c r="N1533" s="293"/>
    </row>
    <row r="1534" spans="1:14" ht="42" outlineLevel="2">
      <c r="A1534" s="387" t="s">
        <v>3376</v>
      </c>
      <c r="B1534" s="387" t="s">
        <v>3377</v>
      </c>
      <c r="C1534" s="408" t="s">
        <v>3378</v>
      </c>
      <c r="D1534" s="389" t="s">
        <v>312</v>
      </c>
      <c r="E1534" s="390">
        <v>50</v>
      </c>
      <c r="F1534" s="391">
        <v>189425.09</v>
      </c>
      <c r="G1534" s="391">
        <f>F1534*E1534</f>
        <v>9471254.5</v>
      </c>
      <c r="H1534" s="392"/>
      <c r="I1534" s="390">
        <v>50</v>
      </c>
      <c r="J1534" s="293"/>
      <c r="K1534" s="293">
        <f>J1534*I1534</f>
        <v>0</v>
      </c>
      <c r="L1534" s="292"/>
      <c r="M1534" s="293"/>
      <c r="N1534" s="293"/>
    </row>
    <row r="1535" spans="1:14" ht="42" outlineLevel="2">
      <c r="A1535" s="387" t="s">
        <v>3379</v>
      </c>
      <c r="B1535" s="387" t="s">
        <v>3380</v>
      </c>
      <c r="C1535" s="408" t="s">
        <v>3381</v>
      </c>
      <c r="D1535" s="389" t="s">
        <v>312</v>
      </c>
      <c r="E1535" s="390">
        <v>36</v>
      </c>
      <c r="F1535" s="391">
        <v>294479.14</v>
      </c>
      <c r="G1535" s="391">
        <f>F1535*E1535</f>
        <v>10601249.040000001</v>
      </c>
      <c r="H1535" s="392"/>
      <c r="I1535" s="390">
        <v>36</v>
      </c>
      <c r="J1535" s="293"/>
      <c r="K1535" s="293">
        <f>J1535*I1535</f>
        <v>0</v>
      </c>
      <c r="L1535" s="292"/>
      <c r="M1535" s="293"/>
      <c r="N1535" s="293"/>
    </row>
    <row r="1536" spans="1:14" ht="15" outlineLevel="2">
      <c r="A1536" s="358"/>
      <c r="B1536" s="376"/>
      <c r="C1536" s="377"/>
      <c r="D1536" s="376"/>
      <c r="E1536" s="376"/>
      <c r="F1536" s="378"/>
      <c r="G1536" s="378"/>
      <c r="H1536" s="370"/>
      <c r="I1536" s="376"/>
      <c r="J1536" s="289"/>
      <c r="K1536" s="289"/>
      <c r="L1536" s="287"/>
      <c r="M1536" s="289"/>
      <c r="N1536" s="289"/>
    </row>
    <row r="1537" spans="1:14" ht="15" outlineLevel="1">
      <c r="A1537" s="383"/>
      <c r="B1537" s="383"/>
      <c r="C1537" s="385" t="s">
        <v>3382</v>
      </c>
      <c r="D1537" s="383"/>
      <c r="E1537" s="383"/>
      <c r="F1537" s="386"/>
      <c r="G1537" s="386">
        <f>SUM(G1533:G1535)</f>
        <v>534488239.54000008</v>
      </c>
      <c r="H1537" s="382"/>
      <c r="I1537" s="383"/>
      <c r="J1537" s="294"/>
      <c r="K1537" s="294">
        <f>SUM(K1533:K1535)</f>
        <v>0</v>
      </c>
      <c r="L1537" s="290"/>
      <c r="M1537" s="294"/>
      <c r="N1537" s="294"/>
    </row>
    <row r="1538" spans="1:14" ht="15" outlineLevel="1">
      <c r="A1538" s="358"/>
      <c r="B1538" s="376"/>
      <c r="C1538" s="377"/>
      <c r="D1538" s="376"/>
      <c r="E1538" s="376"/>
      <c r="F1538" s="378"/>
      <c r="G1538" s="378"/>
      <c r="H1538" s="370"/>
      <c r="I1538" s="376"/>
      <c r="J1538" s="289"/>
      <c r="K1538" s="289"/>
      <c r="L1538" s="287"/>
      <c r="M1538" s="289"/>
      <c r="N1538" s="289"/>
    </row>
    <row r="1539" spans="1:14" ht="15" outlineLevel="1">
      <c r="A1539" s="383"/>
      <c r="B1539" s="383" t="s">
        <v>3383</v>
      </c>
      <c r="C1539" s="385" t="s">
        <v>3384</v>
      </c>
      <c r="D1539" s="383"/>
      <c r="E1539" s="383"/>
      <c r="F1539" s="386"/>
      <c r="G1539" s="386"/>
      <c r="H1539" s="382"/>
      <c r="I1539" s="383"/>
      <c r="J1539" s="294"/>
      <c r="K1539" s="294"/>
      <c r="L1539" s="290"/>
      <c r="M1539" s="294"/>
      <c r="N1539" s="294"/>
    </row>
    <row r="1540" spans="1:14" ht="56.25" outlineLevel="2">
      <c r="A1540" s="387" t="s">
        <v>3385</v>
      </c>
      <c r="B1540" s="387" t="s">
        <v>3386</v>
      </c>
      <c r="C1540" s="408" t="s">
        <v>3387</v>
      </c>
      <c r="D1540" s="389" t="s">
        <v>176</v>
      </c>
      <c r="E1540" s="390">
        <v>196</v>
      </c>
      <c r="F1540" s="391">
        <v>262964.43</v>
      </c>
      <c r="G1540" s="391">
        <f t="shared" ref="G1540:G1566" si="111">F1540*E1540</f>
        <v>51541028.280000001</v>
      </c>
      <c r="H1540" s="392"/>
      <c r="I1540" s="390">
        <v>196</v>
      </c>
      <c r="J1540" s="293"/>
      <c r="K1540" s="293">
        <f t="shared" ref="K1540:K1566" si="112">J1540*I1540</f>
        <v>0</v>
      </c>
      <c r="L1540" s="292"/>
      <c r="M1540" s="293"/>
      <c r="N1540" s="293"/>
    </row>
    <row r="1541" spans="1:14" ht="56.25" outlineLevel="2">
      <c r="A1541" s="387" t="s">
        <v>3388</v>
      </c>
      <c r="B1541" s="387" t="s">
        <v>3389</v>
      </c>
      <c r="C1541" s="408" t="s">
        <v>3390</v>
      </c>
      <c r="D1541" s="389" t="s">
        <v>176</v>
      </c>
      <c r="E1541" s="390">
        <v>15</v>
      </c>
      <c r="F1541" s="391">
        <v>769119.17</v>
      </c>
      <c r="G1541" s="391">
        <f t="shared" si="111"/>
        <v>11536787.550000001</v>
      </c>
      <c r="H1541" s="392"/>
      <c r="I1541" s="390">
        <v>15</v>
      </c>
      <c r="J1541" s="293"/>
      <c r="K1541" s="293">
        <f t="shared" si="112"/>
        <v>0</v>
      </c>
      <c r="L1541" s="292"/>
      <c r="M1541" s="293"/>
      <c r="N1541" s="293"/>
    </row>
    <row r="1542" spans="1:14" ht="42" outlineLevel="2">
      <c r="A1542" s="387" t="s">
        <v>3391</v>
      </c>
      <c r="B1542" s="387" t="s">
        <v>3392</v>
      </c>
      <c r="C1542" s="408" t="s">
        <v>3393</v>
      </c>
      <c r="D1542" s="389" t="s">
        <v>176</v>
      </c>
      <c r="E1542" s="390">
        <v>40</v>
      </c>
      <c r="F1542" s="391">
        <v>187813.97</v>
      </c>
      <c r="G1542" s="391">
        <f t="shared" si="111"/>
        <v>7512558.7999999998</v>
      </c>
      <c r="H1542" s="392"/>
      <c r="I1542" s="390">
        <v>40</v>
      </c>
      <c r="J1542" s="293"/>
      <c r="K1542" s="293">
        <f t="shared" si="112"/>
        <v>0</v>
      </c>
      <c r="L1542" s="292"/>
      <c r="M1542" s="293"/>
      <c r="N1542" s="293"/>
    </row>
    <row r="1543" spans="1:14" ht="56.25" outlineLevel="2">
      <c r="A1543" s="387" t="s">
        <v>3394</v>
      </c>
      <c r="B1543" s="387" t="s">
        <v>3395</v>
      </c>
      <c r="C1543" s="408" t="s">
        <v>3396</v>
      </c>
      <c r="D1543" s="389" t="s">
        <v>176</v>
      </c>
      <c r="E1543" s="390">
        <v>15</v>
      </c>
      <c r="F1543" s="391">
        <v>332121.19</v>
      </c>
      <c r="G1543" s="391">
        <f t="shared" si="111"/>
        <v>4981817.8499999996</v>
      </c>
      <c r="H1543" s="392"/>
      <c r="I1543" s="390">
        <v>15</v>
      </c>
      <c r="J1543" s="293"/>
      <c r="K1543" s="293">
        <f t="shared" si="112"/>
        <v>0</v>
      </c>
      <c r="L1543" s="292"/>
      <c r="M1543" s="293"/>
      <c r="N1543" s="293"/>
    </row>
    <row r="1544" spans="1:14" ht="28.5" outlineLevel="2">
      <c r="A1544" s="387" t="s">
        <v>3397</v>
      </c>
      <c r="B1544" s="387" t="s">
        <v>3398</v>
      </c>
      <c r="C1544" s="408" t="s">
        <v>3399</v>
      </c>
      <c r="D1544" s="389" t="s">
        <v>176</v>
      </c>
      <c r="E1544" s="390">
        <v>344</v>
      </c>
      <c r="F1544" s="391">
        <v>375081.97</v>
      </c>
      <c r="G1544" s="391">
        <f t="shared" si="111"/>
        <v>129028197.67999999</v>
      </c>
      <c r="H1544" s="392"/>
      <c r="I1544" s="390">
        <v>344</v>
      </c>
      <c r="J1544" s="293"/>
      <c r="K1544" s="293">
        <f t="shared" si="112"/>
        <v>0</v>
      </c>
      <c r="L1544" s="292"/>
      <c r="M1544" s="293"/>
      <c r="N1544" s="293"/>
    </row>
    <row r="1545" spans="1:14" ht="56.25" outlineLevel="2">
      <c r="A1545" s="387" t="s">
        <v>3400</v>
      </c>
      <c r="B1545" s="387" t="s">
        <v>3401</v>
      </c>
      <c r="C1545" s="408" t="s">
        <v>3402</v>
      </c>
      <c r="D1545" s="389" t="s">
        <v>176</v>
      </c>
      <c r="E1545" s="390">
        <v>16</v>
      </c>
      <c r="F1545" s="391">
        <v>234283.92</v>
      </c>
      <c r="G1545" s="391">
        <f t="shared" si="111"/>
        <v>3748542.72</v>
      </c>
      <c r="H1545" s="392"/>
      <c r="I1545" s="390">
        <v>16</v>
      </c>
      <c r="J1545" s="293"/>
      <c r="K1545" s="293">
        <f t="shared" si="112"/>
        <v>0</v>
      </c>
      <c r="L1545" s="292"/>
      <c r="M1545" s="293"/>
      <c r="N1545" s="293"/>
    </row>
    <row r="1546" spans="1:14" ht="56.25" outlineLevel="2">
      <c r="A1546" s="387" t="s">
        <v>3403</v>
      </c>
      <c r="B1546" s="387" t="s">
        <v>3404</v>
      </c>
      <c r="C1546" s="408" t="s">
        <v>3405</v>
      </c>
      <c r="D1546" s="389" t="s">
        <v>176</v>
      </c>
      <c r="E1546" s="390">
        <v>313</v>
      </c>
      <c r="F1546" s="391">
        <v>155478.32</v>
      </c>
      <c r="G1546" s="391">
        <f t="shared" si="111"/>
        <v>48664714.160000004</v>
      </c>
      <c r="H1546" s="392"/>
      <c r="I1546" s="390">
        <v>313</v>
      </c>
      <c r="J1546" s="293"/>
      <c r="K1546" s="293">
        <f t="shared" si="112"/>
        <v>0</v>
      </c>
      <c r="L1546" s="292"/>
      <c r="M1546" s="293"/>
      <c r="N1546" s="293"/>
    </row>
    <row r="1547" spans="1:14" ht="42" outlineLevel="2">
      <c r="A1547" s="387" t="s">
        <v>3406</v>
      </c>
      <c r="B1547" s="387" t="s">
        <v>3407</v>
      </c>
      <c r="C1547" s="408" t="s">
        <v>3408</v>
      </c>
      <c r="D1547" s="389" t="s">
        <v>176</v>
      </c>
      <c r="E1547" s="390">
        <v>108</v>
      </c>
      <c r="F1547" s="391">
        <v>471692.98</v>
      </c>
      <c r="G1547" s="391">
        <f t="shared" si="111"/>
        <v>50942841.839999996</v>
      </c>
      <c r="H1547" s="392"/>
      <c r="I1547" s="390">
        <v>108</v>
      </c>
      <c r="J1547" s="293"/>
      <c r="K1547" s="293">
        <f t="shared" si="112"/>
        <v>0</v>
      </c>
      <c r="L1547" s="292"/>
      <c r="M1547" s="293"/>
      <c r="N1547" s="293"/>
    </row>
    <row r="1548" spans="1:14" ht="42" outlineLevel="2">
      <c r="A1548" s="387" t="s">
        <v>3409</v>
      </c>
      <c r="B1548" s="387" t="s">
        <v>3410</v>
      </c>
      <c r="C1548" s="408" t="s">
        <v>3411</v>
      </c>
      <c r="D1548" s="389" t="s">
        <v>176</v>
      </c>
      <c r="E1548" s="390">
        <v>175000</v>
      </c>
      <c r="F1548" s="391">
        <v>6868.01</v>
      </c>
      <c r="G1548" s="391">
        <f t="shared" si="111"/>
        <v>1201901750</v>
      </c>
      <c r="H1548" s="392"/>
      <c r="I1548" s="390">
        <v>175000</v>
      </c>
      <c r="J1548" s="293"/>
      <c r="K1548" s="293">
        <f t="shared" si="112"/>
        <v>0</v>
      </c>
      <c r="L1548" s="292"/>
      <c r="M1548" s="293"/>
      <c r="N1548" s="293"/>
    </row>
    <row r="1549" spans="1:14" ht="42" outlineLevel="2">
      <c r="A1549" s="387" t="s">
        <v>3412</v>
      </c>
      <c r="B1549" s="387" t="s">
        <v>3413</v>
      </c>
      <c r="C1549" s="408" t="s">
        <v>3414</v>
      </c>
      <c r="D1549" s="389" t="s">
        <v>176</v>
      </c>
      <c r="E1549" s="390">
        <v>148</v>
      </c>
      <c r="F1549" s="391">
        <v>134673.01999999999</v>
      </c>
      <c r="G1549" s="391">
        <f t="shared" si="111"/>
        <v>19931606.959999997</v>
      </c>
      <c r="H1549" s="392"/>
      <c r="I1549" s="390">
        <v>148</v>
      </c>
      <c r="J1549" s="293"/>
      <c r="K1549" s="293">
        <f t="shared" si="112"/>
        <v>0</v>
      </c>
      <c r="L1549" s="292"/>
      <c r="M1549" s="293"/>
      <c r="N1549" s="293"/>
    </row>
    <row r="1550" spans="1:14" ht="56.25" outlineLevel="2">
      <c r="A1550" s="387" t="s">
        <v>3415</v>
      </c>
      <c r="B1550" s="387" t="s">
        <v>3416</v>
      </c>
      <c r="C1550" s="408" t="s">
        <v>3417</v>
      </c>
      <c r="D1550" s="389" t="s">
        <v>176</v>
      </c>
      <c r="E1550" s="390">
        <v>105</v>
      </c>
      <c r="F1550" s="391">
        <v>419933.97</v>
      </c>
      <c r="G1550" s="391">
        <f t="shared" si="111"/>
        <v>44093066.849999994</v>
      </c>
      <c r="H1550" s="392"/>
      <c r="I1550" s="390">
        <v>105</v>
      </c>
      <c r="J1550" s="293"/>
      <c r="K1550" s="293">
        <f t="shared" si="112"/>
        <v>0</v>
      </c>
      <c r="L1550" s="292"/>
      <c r="M1550" s="293"/>
      <c r="N1550" s="293"/>
    </row>
    <row r="1551" spans="1:14" ht="56.25" outlineLevel="2">
      <c r="A1551" s="387" t="s">
        <v>3418</v>
      </c>
      <c r="B1551" s="387" t="s">
        <v>3419</v>
      </c>
      <c r="C1551" s="408" t="s">
        <v>3420</v>
      </c>
      <c r="D1551" s="389" t="s">
        <v>176</v>
      </c>
      <c r="E1551" s="390">
        <v>8</v>
      </c>
      <c r="F1551" s="391">
        <v>742151.19</v>
      </c>
      <c r="G1551" s="391">
        <f t="shared" si="111"/>
        <v>5937209.5199999996</v>
      </c>
      <c r="H1551" s="392"/>
      <c r="I1551" s="390">
        <v>8</v>
      </c>
      <c r="J1551" s="293"/>
      <c r="K1551" s="293">
        <f t="shared" si="112"/>
        <v>0</v>
      </c>
      <c r="L1551" s="292"/>
      <c r="M1551" s="293"/>
      <c r="N1551" s="293"/>
    </row>
    <row r="1552" spans="1:14" ht="56.25" outlineLevel="2">
      <c r="A1552" s="387" t="s">
        <v>3421</v>
      </c>
      <c r="B1552" s="387" t="s">
        <v>3422</v>
      </c>
      <c r="C1552" s="408" t="s">
        <v>3423</v>
      </c>
      <c r="D1552" s="389" t="s">
        <v>176</v>
      </c>
      <c r="E1552" s="390">
        <v>524</v>
      </c>
      <c r="F1552" s="391">
        <v>356933.97</v>
      </c>
      <c r="G1552" s="391">
        <f t="shared" si="111"/>
        <v>187033400.27999997</v>
      </c>
      <c r="H1552" s="392"/>
      <c r="I1552" s="390">
        <v>524</v>
      </c>
      <c r="J1552" s="293"/>
      <c r="K1552" s="293">
        <f t="shared" si="112"/>
        <v>0</v>
      </c>
      <c r="L1552" s="292"/>
      <c r="M1552" s="293"/>
      <c r="N1552" s="293"/>
    </row>
    <row r="1553" spans="1:14" ht="56.25" outlineLevel="2">
      <c r="A1553" s="387" t="s">
        <v>3424</v>
      </c>
      <c r="B1553" s="387" t="s">
        <v>3425</v>
      </c>
      <c r="C1553" s="408" t="s">
        <v>3426</v>
      </c>
      <c r="D1553" s="389" t="s">
        <v>176</v>
      </c>
      <c r="E1553" s="390">
        <v>15</v>
      </c>
      <c r="F1553" s="391">
        <v>1434161.99</v>
      </c>
      <c r="G1553" s="391">
        <f t="shared" si="111"/>
        <v>21512429.850000001</v>
      </c>
      <c r="H1553" s="392"/>
      <c r="I1553" s="390">
        <v>15</v>
      </c>
      <c r="J1553" s="293"/>
      <c r="K1553" s="293">
        <f t="shared" si="112"/>
        <v>0</v>
      </c>
      <c r="L1553" s="292"/>
      <c r="M1553" s="293"/>
      <c r="N1553" s="293"/>
    </row>
    <row r="1554" spans="1:14" ht="56.25" outlineLevel="2">
      <c r="A1554" s="387" t="s">
        <v>3427</v>
      </c>
      <c r="B1554" s="387" t="s">
        <v>3428</v>
      </c>
      <c r="C1554" s="408" t="s">
        <v>3429</v>
      </c>
      <c r="D1554" s="389" t="s">
        <v>176</v>
      </c>
      <c r="E1554" s="390">
        <v>60</v>
      </c>
      <c r="F1554" s="391">
        <v>2332610.44</v>
      </c>
      <c r="G1554" s="391">
        <f t="shared" si="111"/>
        <v>139956626.40000001</v>
      </c>
      <c r="H1554" s="392"/>
      <c r="I1554" s="390">
        <v>60</v>
      </c>
      <c r="J1554" s="293"/>
      <c r="K1554" s="293">
        <f t="shared" si="112"/>
        <v>0</v>
      </c>
      <c r="L1554" s="292"/>
      <c r="M1554" s="293"/>
      <c r="N1554" s="293"/>
    </row>
    <row r="1555" spans="1:14" ht="56.25" outlineLevel="2">
      <c r="A1555" s="387" t="s">
        <v>3430</v>
      </c>
      <c r="B1555" s="387" t="s">
        <v>3431</v>
      </c>
      <c r="C1555" s="408" t="s">
        <v>3432</v>
      </c>
      <c r="D1555" s="389" t="s">
        <v>176</v>
      </c>
      <c r="E1555" s="390">
        <v>8</v>
      </c>
      <c r="F1555" s="391">
        <v>966637.22</v>
      </c>
      <c r="G1555" s="391">
        <f t="shared" si="111"/>
        <v>7733097.7599999998</v>
      </c>
      <c r="H1555" s="392"/>
      <c r="I1555" s="390">
        <v>8</v>
      </c>
      <c r="J1555" s="293"/>
      <c r="K1555" s="293">
        <f t="shared" si="112"/>
        <v>0</v>
      </c>
      <c r="L1555" s="292"/>
      <c r="M1555" s="293"/>
      <c r="N1555" s="293"/>
    </row>
    <row r="1556" spans="1:14" ht="56.25" outlineLevel="2">
      <c r="A1556" s="387" t="s">
        <v>3433</v>
      </c>
      <c r="B1556" s="387" t="s">
        <v>3434</v>
      </c>
      <c r="C1556" s="408" t="s">
        <v>3435</v>
      </c>
      <c r="D1556" s="389" t="s">
        <v>176</v>
      </c>
      <c r="E1556" s="390">
        <v>35</v>
      </c>
      <c r="F1556" s="391">
        <v>636560.22</v>
      </c>
      <c r="G1556" s="391">
        <f t="shared" si="111"/>
        <v>22279607.699999999</v>
      </c>
      <c r="H1556" s="392"/>
      <c r="I1556" s="390">
        <v>35</v>
      </c>
      <c r="J1556" s="293"/>
      <c r="K1556" s="293">
        <f t="shared" si="112"/>
        <v>0</v>
      </c>
      <c r="L1556" s="292"/>
      <c r="M1556" s="293"/>
      <c r="N1556" s="293"/>
    </row>
    <row r="1557" spans="1:14" ht="42" outlineLevel="2">
      <c r="A1557" s="387" t="s">
        <v>3436</v>
      </c>
      <c r="B1557" s="387" t="s">
        <v>3437</v>
      </c>
      <c r="C1557" s="408" t="s">
        <v>3438</v>
      </c>
      <c r="D1557" s="389" t="s">
        <v>176</v>
      </c>
      <c r="E1557" s="390">
        <v>102</v>
      </c>
      <c r="F1557" s="391">
        <v>189096.28</v>
      </c>
      <c r="G1557" s="391">
        <f t="shared" si="111"/>
        <v>19287820.559999999</v>
      </c>
      <c r="H1557" s="392"/>
      <c r="I1557" s="390">
        <v>102</v>
      </c>
      <c r="J1557" s="293"/>
      <c r="K1557" s="293">
        <f t="shared" si="112"/>
        <v>0</v>
      </c>
      <c r="L1557" s="292"/>
      <c r="M1557" s="293"/>
      <c r="N1557" s="293"/>
    </row>
    <row r="1558" spans="1:14" ht="42" outlineLevel="2">
      <c r="A1558" s="387" t="s">
        <v>3439</v>
      </c>
      <c r="B1558" s="387" t="s">
        <v>3440</v>
      </c>
      <c r="C1558" s="408" t="s">
        <v>3441</v>
      </c>
      <c r="D1558" s="389" t="s">
        <v>176</v>
      </c>
      <c r="E1558" s="390">
        <v>98</v>
      </c>
      <c r="F1558" s="391">
        <v>813111.17</v>
      </c>
      <c r="G1558" s="391">
        <f t="shared" si="111"/>
        <v>79684894.660000011</v>
      </c>
      <c r="H1558" s="392"/>
      <c r="I1558" s="390">
        <v>98</v>
      </c>
      <c r="J1558" s="293"/>
      <c r="K1558" s="293">
        <f t="shared" si="112"/>
        <v>0</v>
      </c>
      <c r="L1558" s="292"/>
      <c r="M1558" s="293"/>
      <c r="N1558" s="293"/>
    </row>
    <row r="1559" spans="1:14" ht="42" outlineLevel="2">
      <c r="A1559" s="387" t="s">
        <v>3442</v>
      </c>
      <c r="B1559" s="387" t="s">
        <v>3443</v>
      </c>
      <c r="C1559" s="408" t="s">
        <v>3444</v>
      </c>
      <c r="D1559" s="389" t="s">
        <v>176</v>
      </c>
      <c r="E1559" s="390">
        <v>97</v>
      </c>
      <c r="F1559" s="391">
        <v>50106.239999999998</v>
      </c>
      <c r="G1559" s="391">
        <f t="shared" si="111"/>
        <v>4860305.28</v>
      </c>
      <c r="H1559" s="392"/>
      <c r="I1559" s="390">
        <v>97</v>
      </c>
      <c r="J1559" s="293"/>
      <c r="K1559" s="293">
        <f t="shared" si="112"/>
        <v>0</v>
      </c>
      <c r="L1559" s="292"/>
      <c r="M1559" s="293"/>
      <c r="N1559" s="293"/>
    </row>
    <row r="1560" spans="1:14" ht="42" outlineLevel="2">
      <c r="A1560" s="387" t="s">
        <v>3445</v>
      </c>
      <c r="B1560" s="387" t="s">
        <v>3446</v>
      </c>
      <c r="C1560" s="408" t="s">
        <v>3447</v>
      </c>
      <c r="D1560" s="389" t="s">
        <v>176</v>
      </c>
      <c r="E1560" s="390">
        <v>177</v>
      </c>
      <c r="F1560" s="391">
        <v>62087.360000000001</v>
      </c>
      <c r="G1560" s="391">
        <f t="shared" si="111"/>
        <v>10989462.720000001</v>
      </c>
      <c r="H1560" s="392"/>
      <c r="I1560" s="390">
        <v>177</v>
      </c>
      <c r="J1560" s="293"/>
      <c r="K1560" s="293">
        <f t="shared" si="112"/>
        <v>0</v>
      </c>
      <c r="L1560" s="292"/>
      <c r="M1560" s="293"/>
      <c r="N1560" s="293"/>
    </row>
    <row r="1561" spans="1:14" ht="56.25" outlineLevel="2">
      <c r="A1561" s="387" t="s">
        <v>3448</v>
      </c>
      <c r="B1561" s="387" t="s">
        <v>3449</v>
      </c>
      <c r="C1561" s="408" t="s">
        <v>3450</v>
      </c>
      <c r="D1561" s="389" t="s">
        <v>176</v>
      </c>
      <c r="E1561" s="390">
        <v>177</v>
      </c>
      <c r="F1561" s="391">
        <v>55825.36</v>
      </c>
      <c r="G1561" s="391">
        <f t="shared" si="111"/>
        <v>9881088.7200000007</v>
      </c>
      <c r="H1561" s="392"/>
      <c r="I1561" s="390">
        <v>177</v>
      </c>
      <c r="J1561" s="293"/>
      <c r="K1561" s="293">
        <f t="shared" si="112"/>
        <v>0</v>
      </c>
      <c r="L1561" s="292"/>
      <c r="M1561" s="293"/>
      <c r="N1561" s="293"/>
    </row>
    <row r="1562" spans="1:14" ht="56.25" outlineLevel="2">
      <c r="A1562" s="387" t="s">
        <v>3451</v>
      </c>
      <c r="B1562" s="387" t="s">
        <v>3452</v>
      </c>
      <c r="C1562" s="408" t="s">
        <v>3453</v>
      </c>
      <c r="D1562" s="389" t="s">
        <v>176</v>
      </c>
      <c r="E1562" s="390">
        <v>136</v>
      </c>
      <c r="F1562" s="391">
        <v>107627.27</v>
      </c>
      <c r="G1562" s="391">
        <f t="shared" si="111"/>
        <v>14637308.720000001</v>
      </c>
      <c r="H1562" s="392"/>
      <c r="I1562" s="390">
        <v>136</v>
      </c>
      <c r="J1562" s="293"/>
      <c r="K1562" s="293">
        <f t="shared" si="112"/>
        <v>0</v>
      </c>
      <c r="L1562" s="292"/>
      <c r="M1562" s="293"/>
      <c r="N1562" s="293"/>
    </row>
    <row r="1563" spans="1:14" ht="56.25" outlineLevel="2">
      <c r="A1563" s="387" t="s">
        <v>3454</v>
      </c>
      <c r="B1563" s="387" t="s">
        <v>3455</v>
      </c>
      <c r="C1563" s="408" t="s">
        <v>3456</v>
      </c>
      <c r="D1563" s="389" t="s">
        <v>176</v>
      </c>
      <c r="E1563" s="390">
        <v>40</v>
      </c>
      <c r="F1563" s="391">
        <v>151214.28</v>
      </c>
      <c r="G1563" s="391">
        <f t="shared" si="111"/>
        <v>6048571.2000000002</v>
      </c>
      <c r="H1563" s="392"/>
      <c r="I1563" s="390">
        <v>40</v>
      </c>
      <c r="J1563" s="293"/>
      <c r="K1563" s="293">
        <f t="shared" si="112"/>
        <v>0</v>
      </c>
      <c r="L1563" s="292"/>
      <c r="M1563" s="293"/>
      <c r="N1563" s="293"/>
    </row>
    <row r="1564" spans="1:14" ht="56.25" outlineLevel="2">
      <c r="A1564" s="387" t="s">
        <v>3457</v>
      </c>
      <c r="B1564" s="387" t="s">
        <v>3458</v>
      </c>
      <c r="C1564" s="408" t="s">
        <v>3459</v>
      </c>
      <c r="D1564" s="389" t="s">
        <v>176</v>
      </c>
      <c r="E1564" s="390">
        <v>55</v>
      </c>
      <c r="F1564" s="391">
        <v>225284.49</v>
      </c>
      <c r="G1564" s="391">
        <f t="shared" si="111"/>
        <v>12390646.949999999</v>
      </c>
      <c r="H1564" s="392"/>
      <c r="I1564" s="390">
        <v>55</v>
      </c>
      <c r="J1564" s="293"/>
      <c r="K1564" s="293">
        <f t="shared" si="112"/>
        <v>0</v>
      </c>
      <c r="L1564" s="292"/>
      <c r="M1564" s="293"/>
      <c r="N1564" s="293"/>
    </row>
    <row r="1565" spans="1:14" ht="56.25" outlineLevel="2">
      <c r="A1565" s="387" t="s">
        <v>3460</v>
      </c>
      <c r="B1565" s="387" t="s">
        <v>3461</v>
      </c>
      <c r="C1565" s="408" t="s">
        <v>3462</v>
      </c>
      <c r="D1565" s="389" t="s">
        <v>176</v>
      </c>
      <c r="E1565" s="390">
        <v>81</v>
      </c>
      <c r="F1565" s="391">
        <v>128413.07</v>
      </c>
      <c r="G1565" s="391">
        <f t="shared" si="111"/>
        <v>10401458.67</v>
      </c>
      <c r="H1565" s="392"/>
      <c r="I1565" s="390">
        <v>81</v>
      </c>
      <c r="J1565" s="293"/>
      <c r="K1565" s="293">
        <f t="shared" si="112"/>
        <v>0</v>
      </c>
      <c r="L1565" s="292"/>
      <c r="M1565" s="293"/>
      <c r="N1565" s="293"/>
    </row>
    <row r="1566" spans="1:14" ht="56.25" outlineLevel="2">
      <c r="A1566" s="387" t="s">
        <v>3463</v>
      </c>
      <c r="B1566" s="387" t="s">
        <v>3464</v>
      </c>
      <c r="C1566" s="408" t="s">
        <v>3465</v>
      </c>
      <c r="D1566" s="389" t="s">
        <v>176</v>
      </c>
      <c r="E1566" s="390">
        <v>65</v>
      </c>
      <c r="F1566" s="391">
        <v>430439.34</v>
      </c>
      <c r="G1566" s="391">
        <f t="shared" si="111"/>
        <v>27978557.100000001</v>
      </c>
      <c r="H1566" s="392"/>
      <c r="I1566" s="390">
        <v>65</v>
      </c>
      <c r="J1566" s="293"/>
      <c r="K1566" s="293">
        <f t="shared" si="112"/>
        <v>0</v>
      </c>
      <c r="L1566" s="292"/>
      <c r="M1566" s="293"/>
      <c r="N1566" s="293"/>
    </row>
    <row r="1567" spans="1:14" ht="15" outlineLevel="2">
      <c r="A1567" s="358"/>
      <c r="B1567" s="376"/>
      <c r="C1567" s="377"/>
      <c r="D1567" s="376"/>
      <c r="E1567" s="376"/>
      <c r="F1567" s="378"/>
      <c r="G1567" s="378"/>
      <c r="H1567" s="370"/>
      <c r="I1567" s="376"/>
      <c r="J1567" s="289"/>
      <c r="K1567" s="289"/>
      <c r="L1567" s="287"/>
      <c r="M1567" s="289"/>
      <c r="N1567" s="289"/>
    </row>
    <row r="1568" spans="1:14" ht="15" outlineLevel="1">
      <c r="A1568" s="383"/>
      <c r="B1568" s="383"/>
      <c r="C1568" s="385" t="s">
        <v>3466</v>
      </c>
      <c r="D1568" s="383"/>
      <c r="E1568" s="383"/>
      <c r="F1568" s="386"/>
      <c r="G1568" s="386">
        <f>SUM(G1540:G1566)</f>
        <v>2154495398.7800002</v>
      </c>
      <c r="H1568" s="382"/>
      <c r="I1568" s="383"/>
      <c r="J1568" s="294"/>
      <c r="K1568" s="294">
        <f>SUM(K1540:K1566)</f>
        <v>0</v>
      </c>
      <c r="L1568" s="290"/>
      <c r="M1568" s="294"/>
      <c r="N1568" s="294"/>
    </row>
    <row r="1569" spans="1:14" ht="15" outlineLevel="1">
      <c r="A1569" s="358"/>
      <c r="B1569" s="376"/>
      <c r="C1569" s="377"/>
      <c r="D1569" s="376"/>
      <c r="E1569" s="376"/>
      <c r="F1569" s="378"/>
      <c r="G1569" s="378"/>
      <c r="H1569" s="370"/>
      <c r="I1569" s="376"/>
      <c r="J1569" s="289"/>
      <c r="K1569" s="289"/>
      <c r="L1569" s="287"/>
      <c r="M1569" s="289"/>
      <c r="N1569" s="289"/>
    </row>
    <row r="1570" spans="1:14" ht="15" outlineLevel="1">
      <c r="A1570" s="383"/>
      <c r="B1570" s="383" t="s">
        <v>3467</v>
      </c>
      <c r="C1570" s="385" t="s">
        <v>3468</v>
      </c>
      <c r="D1570" s="383"/>
      <c r="E1570" s="383"/>
      <c r="F1570" s="386"/>
      <c r="G1570" s="386"/>
      <c r="H1570" s="382"/>
      <c r="I1570" s="383"/>
      <c r="J1570" s="294"/>
      <c r="K1570" s="294"/>
      <c r="L1570" s="290"/>
      <c r="M1570" s="294"/>
      <c r="N1570" s="294"/>
    </row>
    <row r="1571" spans="1:14" ht="126.75" outlineLevel="2">
      <c r="A1571" s="387" t="s">
        <v>3469</v>
      </c>
      <c r="B1571" s="387" t="s">
        <v>3470</v>
      </c>
      <c r="C1571" s="408" t="s">
        <v>3471</v>
      </c>
      <c r="D1571" s="389" t="s">
        <v>312</v>
      </c>
      <c r="E1571" s="390">
        <v>1</v>
      </c>
      <c r="F1571" s="391">
        <v>86335738.450000003</v>
      </c>
      <c r="G1571" s="391">
        <f t="shared" ref="G1571:G1599" si="113">F1571*E1571</f>
        <v>86335738.450000003</v>
      </c>
      <c r="H1571" s="392"/>
      <c r="I1571" s="390">
        <v>1</v>
      </c>
      <c r="J1571" s="293"/>
      <c r="K1571" s="293">
        <f t="shared" ref="K1571:K1599" si="114">J1571*I1571</f>
        <v>0</v>
      </c>
      <c r="L1571" s="292"/>
      <c r="M1571" s="293"/>
      <c r="N1571" s="293"/>
    </row>
    <row r="1572" spans="1:14" ht="56.25" outlineLevel="2">
      <c r="A1572" s="387" t="s">
        <v>3472</v>
      </c>
      <c r="B1572" s="387" t="s">
        <v>3473</v>
      </c>
      <c r="C1572" s="408" t="s">
        <v>3474</v>
      </c>
      <c r="D1572" s="389" t="s">
        <v>312</v>
      </c>
      <c r="E1572" s="390">
        <v>1</v>
      </c>
      <c r="F1572" s="391">
        <v>28506490.850000001</v>
      </c>
      <c r="G1572" s="391">
        <f t="shared" si="113"/>
        <v>28506490.850000001</v>
      </c>
      <c r="H1572" s="392"/>
      <c r="I1572" s="390">
        <v>1</v>
      </c>
      <c r="J1572" s="293"/>
      <c r="K1572" s="293">
        <f t="shared" si="114"/>
        <v>0</v>
      </c>
      <c r="L1572" s="292"/>
      <c r="M1572" s="293"/>
      <c r="N1572" s="293"/>
    </row>
    <row r="1573" spans="1:14" ht="42" outlineLevel="2">
      <c r="A1573" s="387" t="s">
        <v>3475</v>
      </c>
      <c r="B1573" s="387" t="s">
        <v>3476</v>
      </c>
      <c r="C1573" s="408" t="s">
        <v>3477</v>
      </c>
      <c r="D1573" s="389" t="s">
        <v>312</v>
      </c>
      <c r="E1573" s="390">
        <v>1</v>
      </c>
      <c r="F1573" s="391">
        <v>239338994.59999999</v>
      </c>
      <c r="G1573" s="391">
        <f t="shared" si="113"/>
        <v>239338994.59999999</v>
      </c>
      <c r="H1573" s="392"/>
      <c r="I1573" s="390">
        <v>1</v>
      </c>
      <c r="J1573" s="293"/>
      <c r="K1573" s="293">
        <f t="shared" si="114"/>
        <v>0</v>
      </c>
      <c r="L1573" s="292"/>
      <c r="M1573" s="293"/>
      <c r="N1573" s="293"/>
    </row>
    <row r="1574" spans="1:14" ht="56.25" outlineLevel="2">
      <c r="A1574" s="387" t="s">
        <v>3478</v>
      </c>
      <c r="B1574" s="387" t="s">
        <v>3479</v>
      </c>
      <c r="C1574" s="408" t="s">
        <v>3480</v>
      </c>
      <c r="D1574" s="389" t="s">
        <v>312</v>
      </c>
      <c r="E1574" s="390">
        <v>2</v>
      </c>
      <c r="F1574" s="391">
        <v>172752844.59999999</v>
      </c>
      <c r="G1574" s="391">
        <f t="shared" si="113"/>
        <v>345505689.19999999</v>
      </c>
      <c r="H1574" s="392"/>
      <c r="I1574" s="390">
        <v>2</v>
      </c>
      <c r="J1574" s="293"/>
      <c r="K1574" s="293">
        <f t="shared" si="114"/>
        <v>0</v>
      </c>
      <c r="L1574" s="292"/>
      <c r="M1574" s="293"/>
      <c r="N1574" s="293"/>
    </row>
    <row r="1575" spans="1:14" ht="42" outlineLevel="2">
      <c r="A1575" s="387" t="s">
        <v>3481</v>
      </c>
      <c r="B1575" s="387" t="s">
        <v>3482</v>
      </c>
      <c r="C1575" s="408" t="s">
        <v>3483</v>
      </c>
      <c r="D1575" s="389" t="s">
        <v>312</v>
      </c>
      <c r="E1575" s="390">
        <v>2</v>
      </c>
      <c r="F1575" s="391">
        <v>132053996.8</v>
      </c>
      <c r="G1575" s="391">
        <f t="shared" si="113"/>
        <v>264107993.59999999</v>
      </c>
      <c r="H1575" s="392"/>
      <c r="I1575" s="390">
        <v>2</v>
      </c>
      <c r="J1575" s="293"/>
      <c r="K1575" s="293">
        <f t="shared" si="114"/>
        <v>0</v>
      </c>
      <c r="L1575" s="292"/>
      <c r="M1575" s="293"/>
      <c r="N1575" s="293"/>
    </row>
    <row r="1576" spans="1:14" ht="42" outlineLevel="2">
      <c r="A1576" s="387" t="s">
        <v>3484</v>
      </c>
      <c r="B1576" s="387" t="s">
        <v>3485</v>
      </c>
      <c r="C1576" s="408" t="s">
        <v>3486</v>
      </c>
      <c r="D1576" s="389" t="s">
        <v>312</v>
      </c>
      <c r="E1576" s="390">
        <v>2</v>
      </c>
      <c r="F1576" s="391">
        <v>58424052.200000003</v>
      </c>
      <c r="G1576" s="391">
        <f t="shared" si="113"/>
        <v>116848104.40000001</v>
      </c>
      <c r="H1576" s="392"/>
      <c r="I1576" s="390">
        <v>2</v>
      </c>
      <c r="J1576" s="293"/>
      <c r="K1576" s="293">
        <f t="shared" si="114"/>
        <v>0</v>
      </c>
      <c r="L1576" s="292"/>
      <c r="M1576" s="293"/>
      <c r="N1576" s="293"/>
    </row>
    <row r="1577" spans="1:14" ht="42" outlineLevel="2">
      <c r="A1577" s="387" t="s">
        <v>3487</v>
      </c>
      <c r="B1577" s="387" t="s">
        <v>3488</v>
      </c>
      <c r="C1577" s="408" t="s">
        <v>3489</v>
      </c>
      <c r="D1577" s="389" t="s">
        <v>312</v>
      </c>
      <c r="E1577" s="390">
        <v>4</v>
      </c>
      <c r="F1577" s="391">
        <v>61175376.200000003</v>
      </c>
      <c r="G1577" s="391">
        <f t="shared" si="113"/>
        <v>244701504.80000001</v>
      </c>
      <c r="H1577" s="392"/>
      <c r="I1577" s="390">
        <v>4</v>
      </c>
      <c r="J1577" s="293"/>
      <c r="K1577" s="293">
        <f t="shared" si="114"/>
        <v>0</v>
      </c>
      <c r="L1577" s="292"/>
      <c r="M1577" s="293"/>
      <c r="N1577" s="293"/>
    </row>
    <row r="1578" spans="1:14" ht="28.5" outlineLevel="2">
      <c r="A1578" s="387" t="s">
        <v>3490</v>
      </c>
      <c r="B1578" s="387" t="s">
        <v>3491</v>
      </c>
      <c r="C1578" s="408" t="s">
        <v>3492</v>
      </c>
      <c r="D1578" s="389" t="s">
        <v>312</v>
      </c>
      <c r="E1578" s="390">
        <v>3</v>
      </c>
      <c r="F1578" s="391">
        <v>63230094.799999997</v>
      </c>
      <c r="G1578" s="391">
        <f t="shared" si="113"/>
        <v>189690284.39999998</v>
      </c>
      <c r="H1578" s="392"/>
      <c r="I1578" s="390">
        <v>3</v>
      </c>
      <c r="J1578" s="293"/>
      <c r="K1578" s="293">
        <f t="shared" si="114"/>
        <v>0</v>
      </c>
      <c r="L1578" s="292"/>
      <c r="M1578" s="293"/>
      <c r="N1578" s="293"/>
    </row>
    <row r="1579" spans="1:14" ht="42" outlineLevel="2">
      <c r="A1579" s="387" t="s">
        <v>3493</v>
      </c>
      <c r="B1579" s="387" t="s">
        <v>3494</v>
      </c>
      <c r="C1579" s="408" t="s">
        <v>3495</v>
      </c>
      <c r="D1579" s="389" t="s">
        <v>312</v>
      </c>
      <c r="E1579" s="390">
        <v>8</v>
      </c>
      <c r="F1579" s="391">
        <v>3416740.3</v>
      </c>
      <c r="G1579" s="391">
        <f t="shared" si="113"/>
        <v>27333922.399999999</v>
      </c>
      <c r="H1579" s="392"/>
      <c r="I1579" s="390">
        <v>8</v>
      </c>
      <c r="J1579" s="293"/>
      <c r="K1579" s="293">
        <f t="shared" si="114"/>
        <v>0</v>
      </c>
      <c r="L1579" s="292"/>
      <c r="M1579" s="293"/>
      <c r="N1579" s="293"/>
    </row>
    <row r="1580" spans="1:14" ht="56.25" outlineLevel="2">
      <c r="A1580" s="387" t="s">
        <v>3496</v>
      </c>
      <c r="B1580" s="387" t="s">
        <v>3497</v>
      </c>
      <c r="C1580" s="408" t="s">
        <v>3498</v>
      </c>
      <c r="D1580" s="389" t="s">
        <v>312</v>
      </c>
      <c r="E1580" s="390">
        <v>1</v>
      </c>
      <c r="F1580" s="391">
        <v>86674138.450000003</v>
      </c>
      <c r="G1580" s="391">
        <f t="shared" si="113"/>
        <v>86674138.450000003</v>
      </c>
      <c r="H1580" s="392"/>
      <c r="I1580" s="390">
        <v>1</v>
      </c>
      <c r="J1580" s="293"/>
      <c r="K1580" s="293">
        <f t="shared" si="114"/>
        <v>0</v>
      </c>
      <c r="L1580" s="292"/>
      <c r="M1580" s="293"/>
      <c r="N1580" s="293"/>
    </row>
    <row r="1581" spans="1:14" ht="56.25" outlineLevel="2">
      <c r="A1581" s="387" t="s">
        <v>3499</v>
      </c>
      <c r="B1581" s="387" t="s">
        <v>3500</v>
      </c>
      <c r="C1581" s="408" t="s">
        <v>3501</v>
      </c>
      <c r="D1581" s="389" t="s">
        <v>312</v>
      </c>
      <c r="E1581" s="390">
        <v>1</v>
      </c>
      <c r="F1581" s="391">
        <v>121230271.45</v>
      </c>
      <c r="G1581" s="391">
        <f t="shared" si="113"/>
        <v>121230271.45</v>
      </c>
      <c r="H1581" s="392"/>
      <c r="I1581" s="390">
        <v>1</v>
      </c>
      <c r="J1581" s="293"/>
      <c r="K1581" s="293">
        <f t="shared" si="114"/>
        <v>0</v>
      </c>
      <c r="L1581" s="292"/>
      <c r="M1581" s="293"/>
      <c r="N1581" s="293"/>
    </row>
    <row r="1582" spans="1:14" ht="56.25" outlineLevel="2">
      <c r="A1582" s="387" t="s">
        <v>3502</v>
      </c>
      <c r="B1582" s="387" t="s">
        <v>3503</v>
      </c>
      <c r="C1582" s="408" t="s">
        <v>3504</v>
      </c>
      <c r="D1582" s="389" t="s">
        <v>312</v>
      </c>
      <c r="E1582" s="390">
        <v>1</v>
      </c>
      <c r="F1582" s="391">
        <v>121230271.45</v>
      </c>
      <c r="G1582" s="391">
        <f t="shared" si="113"/>
        <v>121230271.45</v>
      </c>
      <c r="H1582" s="392"/>
      <c r="I1582" s="390">
        <v>1</v>
      </c>
      <c r="J1582" s="293"/>
      <c r="K1582" s="293">
        <f t="shared" si="114"/>
        <v>0</v>
      </c>
      <c r="L1582" s="292"/>
      <c r="M1582" s="293"/>
      <c r="N1582" s="293"/>
    </row>
    <row r="1583" spans="1:14" ht="56.25" outlineLevel="2">
      <c r="A1583" s="387" t="s">
        <v>3505</v>
      </c>
      <c r="B1583" s="387" t="s">
        <v>3506</v>
      </c>
      <c r="C1583" s="408" t="s">
        <v>3507</v>
      </c>
      <c r="D1583" s="389" t="s">
        <v>312</v>
      </c>
      <c r="E1583" s="390">
        <v>1</v>
      </c>
      <c r="F1583" s="391">
        <v>85360345.450000003</v>
      </c>
      <c r="G1583" s="391">
        <f t="shared" si="113"/>
        <v>85360345.450000003</v>
      </c>
      <c r="H1583" s="392"/>
      <c r="I1583" s="390">
        <v>1</v>
      </c>
      <c r="J1583" s="293"/>
      <c r="K1583" s="293">
        <f t="shared" si="114"/>
        <v>0</v>
      </c>
      <c r="L1583" s="292"/>
      <c r="M1583" s="293"/>
      <c r="N1583" s="293"/>
    </row>
    <row r="1584" spans="1:14" ht="56.25" outlineLevel="2">
      <c r="A1584" s="387" t="s">
        <v>3508</v>
      </c>
      <c r="B1584" s="387" t="s">
        <v>3509</v>
      </c>
      <c r="C1584" s="408" t="s">
        <v>3510</v>
      </c>
      <c r="D1584" s="389" t="s">
        <v>312</v>
      </c>
      <c r="E1584" s="390">
        <v>1</v>
      </c>
      <c r="F1584" s="391">
        <v>126082672.45</v>
      </c>
      <c r="G1584" s="391">
        <f t="shared" si="113"/>
        <v>126082672.45</v>
      </c>
      <c r="H1584" s="392"/>
      <c r="I1584" s="390">
        <v>1</v>
      </c>
      <c r="J1584" s="293"/>
      <c r="K1584" s="293">
        <f t="shared" si="114"/>
        <v>0</v>
      </c>
      <c r="L1584" s="292"/>
      <c r="M1584" s="293"/>
      <c r="N1584" s="293"/>
    </row>
    <row r="1585" spans="1:14" ht="56.25" outlineLevel="2">
      <c r="A1585" s="387" t="s">
        <v>3511</v>
      </c>
      <c r="B1585" s="387" t="s">
        <v>3512</v>
      </c>
      <c r="C1585" s="408" t="s">
        <v>3513</v>
      </c>
      <c r="D1585" s="389" t="s">
        <v>312</v>
      </c>
      <c r="E1585" s="390">
        <v>1</v>
      </c>
      <c r="F1585" s="391">
        <v>128800990.45</v>
      </c>
      <c r="G1585" s="391">
        <f t="shared" si="113"/>
        <v>128800990.45</v>
      </c>
      <c r="H1585" s="392"/>
      <c r="I1585" s="390">
        <v>1</v>
      </c>
      <c r="J1585" s="293"/>
      <c r="K1585" s="293">
        <f t="shared" si="114"/>
        <v>0</v>
      </c>
      <c r="L1585" s="292"/>
      <c r="M1585" s="293"/>
      <c r="N1585" s="293"/>
    </row>
    <row r="1586" spans="1:14" ht="56.25" outlineLevel="2">
      <c r="A1586" s="387" t="s">
        <v>3514</v>
      </c>
      <c r="B1586" s="387" t="s">
        <v>3515</v>
      </c>
      <c r="C1586" s="408" t="s">
        <v>3516</v>
      </c>
      <c r="D1586" s="389" t="s">
        <v>312</v>
      </c>
      <c r="E1586" s="390">
        <v>11</v>
      </c>
      <c r="F1586" s="391">
        <v>148000228.90000001</v>
      </c>
      <c r="G1586" s="391">
        <f t="shared" si="113"/>
        <v>1628002517.9000001</v>
      </c>
      <c r="H1586" s="392"/>
      <c r="I1586" s="390">
        <v>11</v>
      </c>
      <c r="J1586" s="293"/>
      <c r="K1586" s="293">
        <f t="shared" si="114"/>
        <v>0</v>
      </c>
      <c r="L1586" s="292"/>
      <c r="M1586" s="293"/>
      <c r="N1586" s="293"/>
    </row>
    <row r="1587" spans="1:14" ht="56.25" outlineLevel="2">
      <c r="A1587" s="387" t="s">
        <v>3517</v>
      </c>
      <c r="B1587" s="387" t="s">
        <v>3518</v>
      </c>
      <c r="C1587" s="408" t="s">
        <v>3519</v>
      </c>
      <c r="D1587" s="389" t="s">
        <v>312</v>
      </c>
      <c r="E1587" s="390">
        <v>3</v>
      </c>
      <c r="F1587" s="391">
        <v>157740978.90000001</v>
      </c>
      <c r="G1587" s="391">
        <f t="shared" si="113"/>
        <v>473222936.70000005</v>
      </c>
      <c r="H1587" s="392"/>
      <c r="I1587" s="390">
        <v>3</v>
      </c>
      <c r="J1587" s="293"/>
      <c r="K1587" s="293">
        <f t="shared" si="114"/>
        <v>0</v>
      </c>
      <c r="L1587" s="292"/>
      <c r="M1587" s="293"/>
      <c r="N1587" s="293"/>
    </row>
    <row r="1588" spans="1:14" ht="56.25" outlineLevel="2">
      <c r="A1588" s="387" t="s">
        <v>3520</v>
      </c>
      <c r="B1588" s="387" t="s">
        <v>3521</v>
      </c>
      <c r="C1588" s="408" t="s">
        <v>3522</v>
      </c>
      <c r="D1588" s="389" t="s">
        <v>312</v>
      </c>
      <c r="E1588" s="390">
        <v>1</v>
      </c>
      <c r="F1588" s="391">
        <v>649842856.5</v>
      </c>
      <c r="G1588" s="391">
        <f t="shared" si="113"/>
        <v>649842856.5</v>
      </c>
      <c r="H1588" s="392"/>
      <c r="I1588" s="390">
        <v>1</v>
      </c>
      <c r="J1588" s="293"/>
      <c r="K1588" s="293">
        <f t="shared" si="114"/>
        <v>0</v>
      </c>
      <c r="L1588" s="292"/>
      <c r="M1588" s="293"/>
      <c r="N1588" s="293"/>
    </row>
    <row r="1589" spans="1:14" ht="56.25" outlineLevel="2">
      <c r="A1589" s="387" t="s">
        <v>3523</v>
      </c>
      <c r="B1589" s="387" t="s">
        <v>3524</v>
      </c>
      <c r="C1589" s="408" t="s">
        <v>3525</v>
      </c>
      <c r="D1589" s="389" t="s">
        <v>312</v>
      </c>
      <c r="E1589" s="390">
        <v>1</v>
      </c>
      <c r="F1589" s="391">
        <v>377412249.5</v>
      </c>
      <c r="G1589" s="391">
        <f t="shared" si="113"/>
        <v>377412249.5</v>
      </c>
      <c r="H1589" s="392"/>
      <c r="I1589" s="390">
        <v>1</v>
      </c>
      <c r="J1589" s="293"/>
      <c r="K1589" s="293">
        <f t="shared" si="114"/>
        <v>0</v>
      </c>
      <c r="L1589" s="292"/>
      <c r="M1589" s="293"/>
      <c r="N1589" s="293"/>
    </row>
    <row r="1590" spans="1:14" ht="56.25" outlineLevel="2">
      <c r="A1590" s="387" t="s">
        <v>3526</v>
      </c>
      <c r="B1590" s="387" t="s">
        <v>3527</v>
      </c>
      <c r="C1590" s="408" t="s">
        <v>3528</v>
      </c>
      <c r="D1590" s="389" t="s">
        <v>312</v>
      </c>
      <c r="E1590" s="390">
        <v>2</v>
      </c>
      <c r="F1590" s="391">
        <v>677758513.5</v>
      </c>
      <c r="G1590" s="391">
        <f t="shared" si="113"/>
        <v>1355517027</v>
      </c>
      <c r="H1590" s="392"/>
      <c r="I1590" s="390">
        <v>2</v>
      </c>
      <c r="J1590" s="293"/>
      <c r="K1590" s="293">
        <f t="shared" si="114"/>
        <v>0</v>
      </c>
      <c r="L1590" s="292"/>
      <c r="M1590" s="293"/>
      <c r="N1590" s="293"/>
    </row>
    <row r="1591" spans="1:14" ht="56.25" outlineLevel="2">
      <c r="A1591" s="387" t="s">
        <v>3529</v>
      </c>
      <c r="B1591" s="387" t="s">
        <v>3530</v>
      </c>
      <c r="C1591" s="408" t="s">
        <v>3531</v>
      </c>
      <c r="D1591" s="389" t="s">
        <v>312</v>
      </c>
      <c r="E1591" s="390">
        <v>1</v>
      </c>
      <c r="F1591" s="391">
        <v>317633235.5</v>
      </c>
      <c r="G1591" s="391">
        <f t="shared" si="113"/>
        <v>317633235.5</v>
      </c>
      <c r="H1591" s="392"/>
      <c r="I1591" s="390">
        <v>1</v>
      </c>
      <c r="J1591" s="293"/>
      <c r="K1591" s="293">
        <f t="shared" si="114"/>
        <v>0</v>
      </c>
      <c r="L1591" s="292"/>
      <c r="M1591" s="293"/>
      <c r="N1591" s="293"/>
    </row>
    <row r="1592" spans="1:14" ht="56.25" outlineLevel="2">
      <c r="A1592" s="387" t="s">
        <v>3532</v>
      </c>
      <c r="B1592" s="387" t="s">
        <v>3533</v>
      </c>
      <c r="C1592" s="408" t="s">
        <v>3534</v>
      </c>
      <c r="D1592" s="389" t="s">
        <v>312</v>
      </c>
      <c r="E1592" s="390">
        <v>1</v>
      </c>
      <c r="F1592" s="391">
        <v>177048810.80000001</v>
      </c>
      <c r="G1592" s="391">
        <f t="shared" si="113"/>
        <v>177048810.80000001</v>
      </c>
      <c r="H1592" s="392"/>
      <c r="I1592" s="390">
        <v>1</v>
      </c>
      <c r="J1592" s="293"/>
      <c r="K1592" s="293">
        <f t="shared" si="114"/>
        <v>0</v>
      </c>
      <c r="L1592" s="292"/>
      <c r="M1592" s="293"/>
      <c r="N1592" s="293"/>
    </row>
    <row r="1593" spans="1:14" ht="56.25" outlineLevel="2">
      <c r="A1593" s="387" t="s">
        <v>3535</v>
      </c>
      <c r="B1593" s="387" t="s">
        <v>3536</v>
      </c>
      <c r="C1593" s="408" t="s">
        <v>3537</v>
      </c>
      <c r="D1593" s="389" t="s">
        <v>312</v>
      </c>
      <c r="E1593" s="390">
        <v>2</v>
      </c>
      <c r="F1593" s="391">
        <v>269841831.80000001</v>
      </c>
      <c r="G1593" s="391">
        <f t="shared" si="113"/>
        <v>539683663.60000002</v>
      </c>
      <c r="H1593" s="392"/>
      <c r="I1593" s="390">
        <v>2</v>
      </c>
      <c r="J1593" s="293"/>
      <c r="K1593" s="293">
        <f t="shared" si="114"/>
        <v>0</v>
      </c>
      <c r="L1593" s="292"/>
      <c r="M1593" s="293"/>
      <c r="N1593" s="293"/>
    </row>
    <row r="1594" spans="1:14" ht="56.25" outlineLevel="2">
      <c r="A1594" s="387" t="s">
        <v>3538</v>
      </c>
      <c r="B1594" s="387" t="s">
        <v>3539</v>
      </c>
      <c r="C1594" s="408" t="s">
        <v>3540</v>
      </c>
      <c r="D1594" s="389" t="s">
        <v>312</v>
      </c>
      <c r="E1594" s="390">
        <v>1</v>
      </c>
      <c r="F1594" s="391">
        <v>137028016.40000001</v>
      </c>
      <c r="G1594" s="391">
        <f t="shared" si="113"/>
        <v>137028016.40000001</v>
      </c>
      <c r="H1594" s="392"/>
      <c r="I1594" s="390">
        <v>1</v>
      </c>
      <c r="J1594" s="293"/>
      <c r="K1594" s="293">
        <f t="shared" si="114"/>
        <v>0</v>
      </c>
      <c r="L1594" s="292"/>
      <c r="M1594" s="293"/>
      <c r="N1594" s="293"/>
    </row>
    <row r="1595" spans="1:14" ht="56.25" outlineLevel="2">
      <c r="A1595" s="387" t="s">
        <v>3541</v>
      </c>
      <c r="B1595" s="387" t="s">
        <v>3542</v>
      </c>
      <c r="C1595" s="408" t="s">
        <v>3543</v>
      </c>
      <c r="D1595" s="389" t="s">
        <v>312</v>
      </c>
      <c r="E1595" s="390">
        <v>2</v>
      </c>
      <c r="F1595" s="391">
        <v>131005135.40000001</v>
      </c>
      <c r="G1595" s="391">
        <f t="shared" si="113"/>
        <v>262010270.80000001</v>
      </c>
      <c r="H1595" s="392"/>
      <c r="I1595" s="390">
        <v>2</v>
      </c>
      <c r="J1595" s="293"/>
      <c r="K1595" s="293">
        <f t="shared" si="114"/>
        <v>0</v>
      </c>
      <c r="L1595" s="292"/>
      <c r="M1595" s="293"/>
      <c r="N1595" s="293"/>
    </row>
    <row r="1596" spans="1:14" ht="42" outlineLevel="2">
      <c r="A1596" s="387" t="s">
        <v>3544</v>
      </c>
      <c r="B1596" s="387" t="s">
        <v>3545</v>
      </c>
      <c r="C1596" s="408" t="s">
        <v>3546</v>
      </c>
      <c r="D1596" s="389" t="s">
        <v>312</v>
      </c>
      <c r="E1596" s="390">
        <v>1</v>
      </c>
      <c r="F1596" s="391">
        <v>155947102.80000001</v>
      </c>
      <c r="G1596" s="391">
        <f t="shared" si="113"/>
        <v>155947102.80000001</v>
      </c>
      <c r="H1596" s="392"/>
      <c r="I1596" s="390">
        <v>1</v>
      </c>
      <c r="J1596" s="293"/>
      <c r="K1596" s="293">
        <f t="shared" si="114"/>
        <v>0</v>
      </c>
      <c r="L1596" s="292"/>
      <c r="M1596" s="293"/>
      <c r="N1596" s="293"/>
    </row>
    <row r="1597" spans="1:14" ht="56.25" outlineLevel="2">
      <c r="A1597" s="387" t="s">
        <v>3547</v>
      </c>
      <c r="B1597" s="387" t="s">
        <v>3548</v>
      </c>
      <c r="C1597" s="408" t="s">
        <v>3549</v>
      </c>
      <c r="D1597" s="389" t="s">
        <v>312</v>
      </c>
      <c r="E1597" s="390">
        <v>1</v>
      </c>
      <c r="F1597" s="391">
        <v>440238311.5</v>
      </c>
      <c r="G1597" s="391">
        <f t="shared" si="113"/>
        <v>440238311.5</v>
      </c>
      <c r="H1597" s="392"/>
      <c r="I1597" s="390">
        <v>1</v>
      </c>
      <c r="J1597" s="293"/>
      <c r="K1597" s="293">
        <f t="shared" si="114"/>
        <v>0</v>
      </c>
      <c r="L1597" s="292"/>
      <c r="M1597" s="293"/>
      <c r="N1597" s="293"/>
    </row>
    <row r="1598" spans="1:14" ht="56.25" outlineLevel="2">
      <c r="A1598" s="387" t="s">
        <v>3550</v>
      </c>
      <c r="B1598" s="387" t="s">
        <v>3551</v>
      </c>
      <c r="C1598" s="408" t="s">
        <v>3552</v>
      </c>
      <c r="D1598" s="389" t="s">
        <v>312</v>
      </c>
      <c r="E1598" s="390">
        <v>1</v>
      </c>
      <c r="F1598" s="391">
        <v>190260065.5</v>
      </c>
      <c r="G1598" s="391">
        <f t="shared" si="113"/>
        <v>190260065.5</v>
      </c>
      <c r="H1598" s="392"/>
      <c r="I1598" s="390">
        <v>1</v>
      </c>
      <c r="J1598" s="293"/>
      <c r="K1598" s="293">
        <f t="shared" si="114"/>
        <v>0</v>
      </c>
      <c r="L1598" s="292"/>
      <c r="M1598" s="293"/>
      <c r="N1598" s="293"/>
    </row>
    <row r="1599" spans="1:14" ht="56.25" outlineLevel="2">
      <c r="A1599" s="399" t="s">
        <v>3553</v>
      </c>
      <c r="B1599" s="399" t="s">
        <v>3554</v>
      </c>
      <c r="C1599" s="408" t="s">
        <v>3555</v>
      </c>
      <c r="D1599" s="389" t="s">
        <v>312</v>
      </c>
      <c r="E1599" s="390">
        <v>1</v>
      </c>
      <c r="F1599" s="391">
        <v>190260065.5</v>
      </c>
      <c r="G1599" s="391">
        <f t="shared" si="113"/>
        <v>190260065.5</v>
      </c>
      <c r="H1599" s="392"/>
      <c r="I1599" s="390">
        <v>1</v>
      </c>
      <c r="J1599" s="293"/>
      <c r="K1599" s="293">
        <f t="shared" si="114"/>
        <v>0</v>
      </c>
      <c r="L1599" s="292"/>
      <c r="M1599" s="293"/>
      <c r="N1599" s="293"/>
    </row>
    <row r="1600" spans="1:14" ht="15" outlineLevel="1">
      <c r="A1600" s="383"/>
      <c r="B1600" s="383"/>
      <c r="C1600" s="385" t="s">
        <v>3556</v>
      </c>
      <c r="D1600" s="383"/>
      <c r="E1600" s="383"/>
      <c r="F1600" s="386"/>
      <c r="G1600" s="386">
        <f>SUM(G1571:G1599)</f>
        <v>9105854542.4000015</v>
      </c>
      <c r="H1600" s="382"/>
      <c r="I1600" s="383"/>
      <c r="J1600" s="294"/>
      <c r="K1600" s="294">
        <f>SUM(K1571:K1599)</f>
        <v>0</v>
      </c>
      <c r="L1600" s="290"/>
      <c r="M1600" s="294"/>
      <c r="N1600" s="294"/>
    </row>
    <row r="1601" spans="1:14" ht="15" outlineLevel="1">
      <c r="A1601" s="358"/>
      <c r="B1601" s="376"/>
      <c r="C1601" s="377"/>
      <c r="D1601" s="376"/>
      <c r="E1601" s="376"/>
      <c r="F1601" s="378"/>
      <c r="G1601" s="378"/>
      <c r="H1601" s="370"/>
      <c r="I1601" s="376"/>
      <c r="J1601" s="289"/>
      <c r="K1601" s="289"/>
      <c r="L1601" s="287"/>
      <c r="M1601" s="289"/>
      <c r="N1601" s="289"/>
    </row>
    <row r="1602" spans="1:14" ht="28.5" outlineLevel="1">
      <c r="A1602" s="383"/>
      <c r="B1602" s="383" t="s">
        <v>3557</v>
      </c>
      <c r="C1602" s="385" t="s">
        <v>3558</v>
      </c>
      <c r="D1602" s="383"/>
      <c r="E1602" s="383"/>
      <c r="F1602" s="386"/>
      <c r="G1602" s="386"/>
      <c r="H1602" s="382"/>
      <c r="I1602" s="383"/>
      <c r="J1602" s="294"/>
      <c r="K1602" s="294"/>
      <c r="L1602" s="290"/>
      <c r="M1602" s="294"/>
      <c r="N1602" s="294"/>
    </row>
    <row r="1603" spans="1:14" ht="84.75" outlineLevel="2">
      <c r="A1603" s="387" t="s">
        <v>3559</v>
      </c>
      <c r="B1603" s="387" t="s">
        <v>3560</v>
      </c>
      <c r="C1603" s="408" t="s">
        <v>3561</v>
      </c>
      <c r="D1603" s="389" t="s">
        <v>176</v>
      </c>
      <c r="E1603" s="390">
        <v>22</v>
      </c>
      <c r="F1603" s="391">
        <v>9986955.2300000004</v>
      </c>
      <c r="G1603" s="391">
        <f t="shared" ref="G1603:G1612" si="115">F1603*E1603</f>
        <v>219713015.06</v>
      </c>
      <c r="H1603" s="392"/>
      <c r="I1603" s="390">
        <v>22</v>
      </c>
      <c r="J1603" s="293"/>
      <c r="K1603" s="293">
        <f t="shared" ref="K1603:K1612" si="116">J1603*I1603</f>
        <v>0</v>
      </c>
      <c r="L1603" s="292"/>
      <c r="M1603" s="293"/>
      <c r="N1603" s="293"/>
    </row>
    <row r="1604" spans="1:14" ht="84.75" outlineLevel="2">
      <c r="A1604" s="387" t="s">
        <v>3562</v>
      </c>
      <c r="B1604" s="387" t="s">
        <v>3563</v>
      </c>
      <c r="C1604" s="408" t="s">
        <v>3564</v>
      </c>
      <c r="D1604" s="389" t="s">
        <v>176</v>
      </c>
      <c r="E1604" s="390">
        <v>167</v>
      </c>
      <c r="F1604" s="391">
        <v>5963877.2800000003</v>
      </c>
      <c r="G1604" s="391">
        <f t="shared" si="115"/>
        <v>995967505.75999999</v>
      </c>
      <c r="H1604" s="392"/>
      <c r="I1604" s="390">
        <v>167</v>
      </c>
      <c r="J1604" s="293"/>
      <c r="K1604" s="293">
        <f t="shared" si="116"/>
        <v>0</v>
      </c>
      <c r="L1604" s="292"/>
      <c r="M1604" s="293"/>
      <c r="N1604" s="293"/>
    </row>
    <row r="1605" spans="1:14" ht="84.75" outlineLevel="2">
      <c r="A1605" s="387" t="s">
        <v>3565</v>
      </c>
      <c r="B1605" s="387" t="s">
        <v>3566</v>
      </c>
      <c r="C1605" s="408" t="s">
        <v>3567</v>
      </c>
      <c r="D1605" s="389" t="s">
        <v>176</v>
      </c>
      <c r="E1605" s="390">
        <v>352</v>
      </c>
      <c r="F1605" s="391">
        <v>6740972.2800000003</v>
      </c>
      <c r="G1605" s="391">
        <f t="shared" si="115"/>
        <v>2372822242.5599999</v>
      </c>
      <c r="H1605" s="392"/>
      <c r="I1605" s="390">
        <v>352</v>
      </c>
      <c r="J1605" s="293"/>
      <c r="K1605" s="293">
        <f t="shared" si="116"/>
        <v>0</v>
      </c>
      <c r="L1605" s="292"/>
      <c r="M1605" s="293"/>
      <c r="N1605" s="293"/>
    </row>
    <row r="1606" spans="1:14" ht="84.75" outlineLevel="2">
      <c r="A1606" s="387" t="s">
        <v>3568</v>
      </c>
      <c r="B1606" s="387" t="s">
        <v>3569</v>
      </c>
      <c r="C1606" s="408" t="s">
        <v>3570</v>
      </c>
      <c r="D1606" s="389" t="s">
        <v>176</v>
      </c>
      <c r="E1606" s="390">
        <v>70</v>
      </c>
      <c r="F1606" s="391">
        <v>4803115.38</v>
      </c>
      <c r="G1606" s="391">
        <f t="shared" si="115"/>
        <v>336218076.59999996</v>
      </c>
      <c r="H1606" s="392"/>
      <c r="I1606" s="390">
        <v>70</v>
      </c>
      <c r="J1606" s="293"/>
      <c r="K1606" s="293">
        <f t="shared" si="116"/>
        <v>0</v>
      </c>
      <c r="L1606" s="292"/>
      <c r="M1606" s="293"/>
      <c r="N1606" s="293"/>
    </row>
    <row r="1607" spans="1:14" ht="84.75" outlineLevel="2">
      <c r="A1607" s="387" t="s">
        <v>3571</v>
      </c>
      <c r="B1607" s="387" t="s">
        <v>3572</v>
      </c>
      <c r="C1607" s="408" t="s">
        <v>3573</v>
      </c>
      <c r="D1607" s="389" t="s">
        <v>176</v>
      </c>
      <c r="E1607" s="390">
        <v>60</v>
      </c>
      <c r="F1607" s="391">
        <v>4504196.08</v>
      </c>
      <c r="G1607" s="391">
        <f t="shared" si="115"/>
        <v>270251764.80000001</v>
      </c>
      <c r="H1607" s="392"/>
      <c r="I1607" s="390">
        <v>60</v>
      </c>
      <c r="J1607" s="293"/>
      <c r="K1607" s="293">
        <f t="shared" si="116"/>
        <v>0</v>
      </c>
      <c r="L1607" s="292"/>
      <c r="M1607" s="293"/>
      <c r="N1607" s="293"/>
    </row>
    <row r="1608" spans="1:14" ht="56.25" outlineLevel="2">
      <c r="A1608" s="387" t="s">
        <v>3574</v>
      </c>
      <c r="B1608" s="387" t="s">
        <v>3575</v>
      </c>
      <c r="C1608" s="408" t="s">
        <v>3576</v>
      </c>
      <c r="D1608" s="389" t="s">
        <v>312</v>
      </c>
      <c r="E1608" s="390">
        <v>7</v>
      </c>
      <c r="F1608" s="391">
        <v>4160883.1</v>
      </c>
      <c r="G1608" s="391">
        <f t="shared" si="115"/>
        <v>29126181.699999999</v>
      </c>
      <c r="H1608" s="392"/>
      <c r="I1608" s="390">
        <v>7</v>
      </c>
      <c r="J1608" s="293"/>
      <c r="K1608" s="293">
        <f t="shared" si="116"/>
        <v>0</v>
      </c>
      <c r="L1608" s="292"/>
      <c r="M1608" s="293"/>
      <c r="N1608" s="293"/>
    </row>
    <row r="1609" spans="1:14" ht="42" outlineLevel="2">
      <c r="A1609" s="387" t="s">
        <v>3577</v>
      </c>
      <c r="B1609" s="387" t="s">
        <v>3578</v>
      </c>
      <c r="C1609" s="408" t="s">
        <v>3579</v>
      </c>
      <c r="D1609" s="389" t="s">
        <v>312</v>
      </c>
      <c r="E1609" s="390">
        <v>1</v>
      </c>
      <c r="F1609" s="391">
        <v>4366883.0999999996</v>
      </c>
      <c r="G1609" s="391">
        <f t="shared" si="115"/>
        <v>4366883.0999999996</v>
      </c>
      <c r="H1609" s="392"/>
      <c r="I1609" s="390">
        <v>1</v>
      </c>
      <c r="J1609" s="293"/>
      <c r="K1609" s="293">
        <f t="shared" si="116"/>
        <v>0</v>
      </c>
      <c r="L1609" s="292"/>
      <c r="M1609" s="293"/>
      <c r="N1609" s="293"/>
    </row>
    <row r="1610" spans="1:14" ht="42" outlineLevel="2">
      <c r="A1610" s="387" t="s">
        <v>3580</v>
      </c>
      <c r="B1610" s="387" t="s">
        <v>3581</v>
      </c>
      <c r="C1610" s="408" t="s">
        <v>3582</v>
      </c>
      <c r="D1610" s="389" t="s">
        <v>312</v>
      </c>
      <c r="E1610" s="390">
        <v>7</v>
      </c>
      <c r="F1610" s="391">
        <v>4607336.0999999996</v>
      </c>
      <c r="G1610" s="391">
        <f t="shared" si="115"/>
        <v>32251352.699999996</v>
      </c>
      <c r="H1610" s="392"/>
      <c r="I1610" s="390">
        <v>7</v>
      </c>
      <c r="J1610" s="293"/>
      <c r="K1610" s="293">
        <f t="shared" si="116"/>
        <v>0</v>
      </c>
      <c r="L1610" s="292"/>
      <c r="M1610" s="293"/>
      <c r="N1610" s="293"/>
    </row>
    <row r="1611" spans="1:14" ht="42" outlineLevel="2">
      <c r="A1611" s="387" t="s">
        <v>3583</v>
      </c>
      <c r="B1611" s="387" t="s">
        <v>3584</v>
      </c>
      <c r="C1611" s="408" t="s">
        <v>3585</v>
      </c>
      <c r="D1611" s="389" t="s">
        <v>312</v>
      </c>
      <c r="E1611" s="390">
        <v>4</v>
      </c>
      <c r="F1611" s="391">
        <v>4916336.0999999996</v>
      </c>
      <c r="G1611" s="391">
        <f t="shared" si="115"/>
        <v>19665344.399999999</v>
      </c>
      <c r="H1611" s="392"/>
      <c r="I1611" s="390">
        <v>4</v>
      </c>
      <c r="J1611" s="293"/>
      <c r="K1611" s="293">
        <f t="shared" si="116"/>
        <v>0</v>
      </c>
      <c r="L1611" s="292"/>
      <c r="M1611" s="293"/>
      <c r="N1611" s="293"/>
    </row>
    <row r="1612" spans="1:14" ht="42" outlineLevel="2">
      <c r="A1612" s="387" t="s">
        <v>3586</v>
      </c>
      <c r="B1612" s="387" t="s">
        <v>3587</v>
      </c>
      <c r="C1612" s="408" t="s">
        <v>3588</v>
      </c>
      <c r="D1612" s="389" t="s">
        <v>312</v>
      </c>
      <c r="E1612" s="390">
        <v>7</v>
      </c>
      <c r="F1612" s="391">
        <v>4280257.0999999996</v>
      </c>
      <c r="G1612" s="391">
        <f t="shared" si="115"/>
        <v>29961799.699999996</v>
      </c>
      <c r="H1612" s="392"/>
      <c r="I1612" s="390">
        <v>7</v>
      </c>
      <c r="J1612" s="293"/>
      <c r="K1612" s="293">
        <f t="shared" si="116"/>
        <v>0</v>
      </c>
      <c r="L1612" s="292"/>
      <c r="M1612" s="293"/>
      <c r="N1612" s="293"/>
    </row>
    <row r="1613" spans="1:14" ht="15" outlineLevel="2">
      <c r="A1613" s="358"/>
      <c r="B1613" s="376"/>
      <c r="C1613" s="377"/>
      <c r="D1613" s="376"/>
      <c r="E1613" s="390"/>
      <c r="F1613" s="378"/>
      <c r="G1613" s="378"/>
      <c r="H1613" s="370"/>
      <c r="I1613" s="390"/>
      <c r="J1613" s="289"/>
      <c r="K1613" s="289"/>
      <c r="L1613" s="287"/>
      <c r="M1613" s="289"/>
      <c r="N1613" s="289"/>
    </row>
    <row r="1614" spans="1:14" ht="28.5" outlineLevel="1">
      <c r="A1614" s="383"/>
      <c r="B1614" s="383"/>
      <c r="C1614" s="385" t="s">
        <v>3589</v>
      </c>
      <c r="D1614" s="383"/>
      <c r="E1614" s="383"/>
      <c r="F1614" s="386"/>
      <c r="G1614" s="386">
        <f>SUM(G1603:G1612)</f>
        <v>4310344166.3800001</v>
      </c>
      <c r="H1614" s="382"/>
      <c r="I1614" s="383"/>
      <c r="J1614" s="294"/>
      <c r="K1614" s="294">
        <f>SUM(K1603:K1612)</f>
        <v>0</v>
      </c>
      <c r="L1614" s="290"/>
      <c r="M1614" s="294"/>
      <c r="N1614" s="294"/>
    </row>
    <row r="1615" spans="1:14" ht="15" outlineLevel="1">
      <c r="A1615" s="358"/>
      <c r="B1615" s="376"/>
      <c r="C1615" s="377"/>
      <c r="D1615" s="376"/>
      <c r="E1615" s="376"/>
      <c r="F1615" s="378"/>
      <c r="G1615" s="378"/>
      <c r="H1615" s="370"/>
      <c r="I1615" s="376"/>
      <c r="J1615" s="289"/>
      <c r="K1615" s="289"/>
      <c r="L1615" s="287"/>
      <c r="M1615" s="289"/>
      <c r="N1615" s="289"/>
    </row>
    <row r="1616" spans="1:14" ht="28.5" outlineLevel="1">
      <c r="A1616" s="383"/>
      <c r="B1616" s="383" t="s">
        <v>3590</v>
      </c>
      <c r="C1616" s="385" t="s">
        <v>3591</v>
      </c>
      <c r="D1616" s="383"/>
      <c r="E1616" s="383"/>
      <c r="F1616" s="386"/>
      <c r="G1616" s="386"/>
      <c r="H1616" s="382"/>
      <c r="I1616" s="383"/>
      <c r="J1616" s="294"/>
      <c r="K1616" s="294"/>
      <c r="L1616" s="290"/>
      <c r="M1616" s="294"/>
      <c r="N1616" s="294"/>
    </row>
    <row r="1617" spans="1:14" ht="15" outlineLevel="2">
      <c r="A1617" s="399" t="s">
        <v>3592</v>
      </c>
      <c r="B1617" s="399" t="s">
        <v>3593</v>
      </c>
      <c r="C1617" s="408" t="s">
        <v>3594</v>
      </c>
      <c r="D1617" s="389" t="s">
        <v>312</v>
      </c>
      <c r="E1617" s="390">
        <v>1</v>
      </c>
      <c r="F1617" s="391">
        <v>82707200</v>
      </c>
      <c r="G1617" s="391">
        <f>F1617*E1617</f>
        <v>82707200</v>
      </c>
      <c r="H1617" s="392"/>
      <c r="I1617" s="390">
        <v>1</v>
      </c>
      <c r="J1617" s="293"/>
      <c r="K1617" s="293">
        <f>J1617*I1617</f>
        <v>0</v>
      </c>
      <c r="L1617" s="292"/>
      <c r="M1617" s="293"/>
      <c r="N1617" s="293"/>
    </row>
    <row r="1618" spans="1:14" ht="28.5" outlineLevel="2">
      <c r="A1618" s="399" t="s">
        <v>3595</v>
      </c>
      <c r="B1618" s="399" t="s">
        <v>3596</v>
      </c>
      <c r="C1618" s="408" t="s">
        <v>3597</v>
      </c>
      <c r="D1618" s="389" t="s">
        <v>312</v>
      </c>
      <c r="E1618" s="390">
        <v>1</v>
      </c>
      <c r="F1618" s="391">
        <v>17045970</v>
      </c>
      <c r="G1618" s="391">
        <f>F1618*E1618</f>
        <v>17045970</v>
      </c>
      <c r="H1618" s="392"/>
      <c r="I1618" s="390">
        <v>1</v>
      </c>
      <c r="J1618" s="293"/>
      <c r="K1618" s="293">
        <f>J1618*I1618</f>
        <v>0</v>
      </c>
      <c r="L1618" s="292"/>
      <c r="M1618" s="293"/>
      <c r="N1618" s="293"/>
    </row>
    <row r="1619" spans="1:14" ht="15" outlineLevel="2">
      <c r="A1619" s="358"/>
      <c r="B1619" s="376"/>
      <c r="C1619" s="377"/>
      <c r="D1619" s="376"/>
      <c r="E1619" s="376"/>
      <c r="F1619" s="378"/>
      <c r="G1619" s="378"/>
      <c r="H1619" s="370"/>
      <c r="I1619" s="376"/>
      <c r="J1619" s="289"/>
      <c r="K1619" s="289"/>
      <c r="L1619" s="287"/>
      <c r="M1619" s="289"/>
      <c r="N1619" s="289"/>
    </row>
    <row r="1620" spans="1:14" ht="28.5" outlineLevel="1">
      <c r="A1620" s="383"/>
      <c r="B1620" s="383"/>
      <c r="C1620" s="385" t="s">
        <v>3598</v>
      </c>
      <c r="D1620" s="383"/>
      <c r="E1620" s="383"/>
      <c r="F1620" s="386"/>
      <c r="G1620" s="386">
        <f>SUM(G1617:G1618)</f>
        <v>99753170</v>
      </c>
      <c r="H1620" s="382"/>
      <c r="I1620" s="383"/>
      <c r="J1620" s="294"/>
      <c r="K1620" s="294">
        <f>SUM(K1617:K1618)</f>
        <v>0</v>
      </c>
      <c r="L1620" s="290"/>
      <c r="M1620" s="294"/>
      <c r="N1620" s="294"/>
    </row>
    <row r="1621" spans="1:14" ht="15" outlineLevel="1">
      <c r="A1621" s="358"/>
      <c r="B1621" s="376"/>
      <c r="C1621" s="377"/>
      <c r="D1621" s="376"/>
      <c r="E1621" s="376"/>
      <c r="F1621" s="378"/>
      <c r="G1621" s="378"/>
      <c r="H1621" s="370"/>
      <c r="I1621" s="376"/>
      <c r="J1621" s="289"/>
      <c r="K1621" s="289"/>
      <c r="L1621" s="287"/>
      <c r="M1621" s="289"/>
      <c r="N1621" s="289"/>
    </row>
    <row r="1622" spans="1:14" ht="15">
      <c r="A1622" s="379"/>
      <c r="B1622" s="379"/>
      <c r="C1622" s="380" t="s">
        <v>3599</v>
      </c>
      <c r="D1622" s="379"/>
      <c r="E1622" s="379"/>
      <c r="F1622" s="381"/>
      <c r="G1622" s="381">
        <f>SUM(G1620+G1614+G1600+G1568+G1537+G1530+G1518+G1509+G1475++G1465+G1455+G1417+G1412+G1408)</f>
        <v>36349495560.720009</v>
      </c>
      <c r="H1622" s="382"/>
      <c r="I1622" s="379"/>
      <c r="J1622" s="291"/>
      <c r="K1622" s="291">
        <f>SUM(K1620+K1614+K1600+K1568+K1537+K1530+K1518+K1509+K1475++K1465+K1455+K1417+K1412+K1408)</f>
        <v>0</v>
      </c>
      <c r="L1622" s="290"/>
      <c r="M1622" s="291"/>
      <c r="N1622" s="291"/>
    </row>
    <row r="1623" spans="1:14" ht="15">
      <c r="A1623" s="358"/>
      <c r="B1623" s="376"/>
      <c r="C1623" s="377"/>
      <c r="D1623" s="376"/>
      <c r="E1623" s="376"/>
      <c r="F1623" s="378"/>
      <c r="G1623" s="378"/>
      <c r="H1623" s="370"/>
      <c r="I1623" s="376"/>
      <c r="J1623" s="289"/>
      <c r="K1623" s="289"/>
      <c r="L1623" s="287"/>
      <c r="M1623" s="289"/>
      <c r="N1623" s="289"/>
    </row>
    <row r="1624" spans="1:14" ht="15">
      <c r="A1624" s="379"/>
      <c r="B1624" s="379" t="s">
        <v>3600</v>
      </c>
      <c r="C1624" s="380" t="s">
        <v>3601</v>
      </c>
      <c r="D1624" s="379"/>
      <c r="E1624" s="379"/>
      <c r="F1624" s="381"/>
      <c r="G1624" s="381"/>
      <c r="H1624" s="382"/>
      <c r="I1624" s="379"/>
      <c r="J1624" s="291"/>
      <c r="K1624" s="291"/>
      <c r="L1624" s="290"/>
      <c r="M1624" s="291"/>
      <c r="N1624" s="291"/>
    </row>
    <row r="1625" spans="1:14" ht="15" outlineLevel="1">
      <c r="A1625" s="383"/>
      <c r="B1625" s="383" t="s">
        <v>3602</v>
      </c>
      <c r="C1625" s="385" t="s">
        <v>3603</v>
      </c>
      <c r="D1625" s="383"/>
      <c r="E1625" s="383"/>
      <c r="F1625" s="386"/>
      <c r="G1625" s="386"/>
      <c r="H1625" s="382"/>
      <c r="I1625" s="383"/>
      <c r="J1625" s="294"/>
      <c r="K1625" s="294"/>
      <c r="L1625" s="290"/>
      <c r="M1625" s="294"/>
      <c r="N1625" s="294"/>
    </row>
    <row r="1626" spans="1:14" ht="253.5" outlineLevel="2">
      <c r="A1626" s="387" t="s">
        <v>3604</v>
      </c>
      <c r="B1626" s="387" t="s">
        <v>3605</v>
      </c>
      <c r="C1626" s="410" t="s">
        <v>3606</v>
      </c>
      <c r="D1626" s="389" t="s">
        <v>312</v>
      </c>
      <c r="E1626" s="390">
        <v>3</v>
      </c>
      <c r="F1626" s="391">
        <v>346282603</v>
      </c>
      <c r="G1626" s="391">
        <f>F1626*E1626</f>
        <v>1038847809</v>
      </c>
      <c r="H1626" s="392"/>
      <c r="I1626" s="390">
        <v>3</v>
      </c>
      <c r="J1626" s="293"/>
      <c r="K1626" s="293">
        <f>J1626*I1626</f>
        <v>0</v>
      </c>
      <c r="L1626" s="292"/>
      <c r="M1626" s="293"/>
      <c r="N1626" s="293"/>
    </row>
    <row r="1627" spans="1:14" ht="351" outlineLevel="2">
      <c r="A1627" s="387" t="s">
        <v>3607</v>
      </c>
      <c r="B1627" s="387" t="s">
        <v>3608</v>
      </c>
      <c r="C1627" s="410" t="s">
        <v>3609</v>
      </c>
      <c r="D1627" s="389" t="s">
        <v>312</v>
      </c>
      <c r="E1627" s="390">
        <v>1</v>
      </c>
      <c r="F1627" s="391">
        <v>245544423.88</v>
      </c>
      <c r="G1627" s="391">
        <f>F1627*E1627</f>
        <v>245544423.88</v>
      </c>
      <c r="H1627" s="392"/>
      <c r="I1627" s="390">
        <v>1</v>
      </c>
      <c r="J1627" s="293"/>
      <c r="K1627" s="293">
        <f>J1627*I1627</f>
        <v>0</v>
      </c>
      <c r="L1627" s="292"/>
      <c r="M1627" s="293"/>
      <c r="N1627" s="293"/>
    </row>
    <row r="1628" spans="1:14" ht="141" outlineLevel="2">
      <c r="A1628" s="387" t="s">
        <v>3610</v>
      </c>
      <c r="B1628" s="387" t="s">
        <v>3611</v>
      </c>
      <c r="C1628" s="408" t="s">
        <v>3612</v>
      </c>
      <c r="D1628" s="389" t="s">
        <v>312</v>
      </c>
      <c r="E1628" s="390">
        <v>1</v>
      </c>
      <c r="F1628" s="391">
        <v>47243000</v>
      </c>
      <c r="G1628" s="391">
        <f>F1628*E1628</f>
        <v>47243000</v>
      </c>
      <c r="H1628" s="392"/>
      <c r="I1628" s="390">
        <v>1</v>
      </c>
      <c r="J1628" s="293"/>
      <c r="K1628" s="293">
        <f>J1628*I1628</f>
        <v>0</v>
      </c>
      <c r="L1628" s="292"/>
      <c r="M1628" s="293"/>
      <c r="N1628" s="293"/>
    </row>
    <row r="1629" spans="1:14" ht="15" outlineLevel="2">
      <c r="A1629" s="358"/>
      <c r="B1629" s="376"/>
      <c r="C1629" s="377"/>
      <c r="D1629" s="376"/>
      <c r="E1629" s="376"/>
      <c r="F1629" s="378"/>
      <c r="G1629" s="378"/>
      <c r="H1629" s="370"/>
      <c r="I1629" s="376"/>
      <c r="J1629" s="289"/>
      <c r="K1629" s="289"/>
      <c r="L1629" s="287"/>
      <c r="M1629" s="289"/>
      <c r="N1629" s="289"/>
    </row>
    <row r="1630" spans="1:14" ht="15" outlineLevel="1">
      <c r="A1630" s="383"/>
      <c r="B1630" s="383"/>
      <c r="C1630" s="385" t="s">
        <v>3613</v>
      </c>
      <c r="D1630" s="383"/>
      <c r="E1630" s="383"/>
      <c r="F1630" s="386"/>
      <c r="G1630" s="386">
        <f>SUM(G1626:G1628)</f>
        <v>1331635232.8800001</v>
      </c>
      <c r="H1630" s="382"/>
      <c r="I1630" s="383"/>
      <c r="J1630" s="294"/>
      <c r="K1630" s="294">
        <f>SUM(K1626:K1628)</f>
        <v>0</v>
      </c>
      <c r="L1630" s="290"/>
      <c r="M1630" s="294"/>
      <c r="N1630" s="294"/>
    </row>
    <row r="1631" spans="1:14" ht="15" outlineLevel="1">
      <c r="A1631" s="358"/>
      <c r="B1631" s="376"/>
      <c r="C1631" s="377"/>
      <c r="D1631" s="376"/>
      <c r="E1631" s="376"/>
      <c r="F1631" s="378"/>
      <c r="G1631" s="378"/>
      <c r="H1631" s="370"/>
      <c r="I1631" s="376"/>
      <c r="J1631" s="289"/>
      <c r="K1631" s="289"/>
      <c r="L1631" s="287"/>
      <c r="M1631" s="289"/>
      <c r="N1631" s="289"/>
    </row>
    <row r="1632" spans="1:14" ht="15">
      <c r="A1632" s="379"/>
      <c r="B1632" s="379"/>
      <c r="C1632" s="380" t="s">
        <v>3614</v>
      </c>
      <c r="D1632" s="379"/>
      <c r="E1632" s="379"/>
      <c r="F1632" s="381"/>
      <c r="G1632" s="381">
        <f>G1630</f>
        <v>1331635232.8800001</v>
      </c>
      <c r="H1632" s="382"/>
      <c r="I1632" s="379"/>
      <c r="J1632" s="291"/>
      <c r="K1632" s="291">
        <f>K1630</f>
        <v>0</v>
      </c>
      <c r="L1632" s="290"/>
      <c r="M1632" s="291"/>
      <c r="N1632" s="291"/>
    </row>
    <row r="1633" spans="1:14" ht="15">
      <c r="A1633" s="358"/>
      <c r="B1633" s="376"/>
      <c r="C1633" s="377"/>
      <c r="D1633" s="376"/>
      <c r="E1633" s="376"/>
      <c r="F1633" s="378"/>
      <c r="G1633" s="378"/>
      <c r="H1633" s="370"/>
      <c r="I1633" s="376"/>
      <c r="J1633" s="289"/>
      <c r="K1633" s="289"/>
      <c r="L1633" s="287"/>
      <c r="M1633" s="289"/>
      <c r="N1633" s="289"/>
    </row>
    <row r="1634" spans="1:14" s="315" customFormat="1" ht="15">
      <c r="A1634" s="379"/>
      <c r="B1634" s="379" t="s">
        <v>3615</v>
      </c>
      <c r="C1634" s="380" t="s">
        <v>3616</v>
      </c>
      <c r="D1634" s="379"/>
      <c r="E1634" s="379"/>
      <c r="F1634" s="381"/>
      <c r="G1634" s="381"/>
      <c r="H1634" s="382"/>
      <c r="I1634" s="379"/>
      <c r="J1634" s="291"/>
      <c r="K1634" s="291"/>
      <c r="L1634" s="290"/>
      <c r="M1634" s="291"/>
      <c r="N1634" s="291"/>
    </row>
    <row r="1635" spans="1:14" ht="15" outlineLevel="1">
      <c r="A1635" s="383"/>
      <c r="B1635" s="383" t="s">
        <v>3617</v>
      </c>
      <c r="C1635" s="385" t="s">
        <v>3618</v>
      </c>
      <c r="D1635" s="383"/>
      <c r="E1635" s="383"/>
      <c r="F1635" s="386"/>
      <c r="G1635" s="386"/>
      <c r="H1635" s="382"/>
      <c r="I1635" s="383"/>
      <c r="J1635" s="294"/>
      <c r="K1635" s="294"/>
      <c r="L1635" s="290"/>
      <c r="M1635" s="294"/>
      <c r="N1635" s="294"/>
    </row>
    <row r="1636" spans="1:14" ht="28.5" outlineLevel="1">
      <c r="A1636" s="471" t="s">
        <v>3619</v>
      </c>
      <c r="B1636" s="399" t="s">
        <v>3620</v>
      </c>
      <c r="C1636" s="410" t="s">
        <v>3621</v>
      </c>
      <c r="D1636" s="389" t="s">
        <v>3622</v>
      </c>
      <c r="E1636" s="390">
        <v>17</v>
      </c>
      <c r="F1636" s="391">
        <v>3500000</v>
      </c>
      <c r="G1636" s="391">
        <f>F1636*E1636</f>
        <v>59500000</v>
      </c>
      <c r="H1636" s="392"/>
      <c r="I1636" s="390">
        <v>17</v>
      </c>
      <c r="J1636" s="293"/>
      <c r="K1636" s="293">
        <f>J1636*I1636</f>
        <v>0</v>
      </c>
      <c r="L1636" s="292"/>
      <c r="M1636" s="293"/>
      <c r="N1636" s="293"/>
    </row>
    <row r="1637" spans="1:14" ht="42" outlineLevel="1">
      <c r="A1637" s="471" t="s">
        <v>3623</v>
      </c>
      <c r="B1637" s="399" t="s">
        <v>3624</v>
      </c>
      <c r="C1637" s="410" t="s">
        <v>3625</v>
      </c>
      <c r="D1637" s="389" t="s">
        <v>312</v>
      </c>
      <c r="E1637" s="390">
        <v>9</v>
      </c>
      <c r="F1637" s="391">
        <v>3500000</v>
      </c>
      <c r="G1637" s="391">
        <f>F1637*E1637</f>
        <v>31500000</v>
      </c>
      <c r="H1637" s="392"/>
      <c r="I1637" s="390">
        <v>9</v>
      </c>
      <c r="J1637" s="293"/>
      <c r="K1637" s="293">
        <f>J1637*I1637</f>
        <v>0</v>
      </c>
      <c r="L1637" s="292"/>
      <c r="M1637" s="293"/>
      <c r="N1637" s="293"/>
    </row>
    <row r="1638" spans="1:14" ht="15" outlineLevel="1">
      <c r="A1638" s="358"/>
      <c r="B1638" s="376"/>
      <c r="C1638" s="377"/>
      <c r="D1638" s="376"/>
      <c r="E1638" s="376"/>
      <c r="F1638" s="378"/>
      <c r="G1638" s="378"/>
      <c r="H1638" s="370"/>
      <c r="I1638" s="376"/>
      <c r="J1638" s="289"/>
      <c r="K1638" s="289"/>
      <c r="L1638" s="287"/>
      <c r="M1638" s="289"/>
      <c r="N1638" s="289"/>
    </row>
    <row r="1639" spans="1:14" ht="15">
      <c r="A1639" s="379"/>
      <c r="B1639" s="379"/>
      <c r="C1639" s="380" t="s">
        <v>3626</v>
      </c>
      <c r="D1639" s="379"/>
      <c r="E1639" s="379"/>
      <c r="F1639" s="381"/>
      <c r="G1639" s="381">
        <f>SUM(G1636:G1637)</f>
        <v>91000000</v>
      </c>
      <c r="H1639" s="382"/>
      <c r="I1639" s="379"/>
      <c r="J1639" s="291"/>
      <c r="K1639" s="291">
        <f>SUM(K1636:K1637)</f>
        <v>0</v>
      </c>
      <c r="L1639" s="290"/>
      <c r="M1639" s="291"/>
      <c r="N1639" s="291"/>
    </row>
    <row r="1640" spans="1:14" ht="15">
      <c r="A1640" s="472"/>
      <c r="B1640" s="472"/>
      <c r="C1640" s="473"/>
      <c r="D1640" s="472"/>
      <c r="E1640" s="472"/>
      <c r="F1640" s="474"/>
      <c r="G1640" s="474"/>
      <c r="H1640" s="382"/>
      <c r="I1640" s="472"/>
      <c r="J1640" s="314"/>
      <c r="K1640" s="314"/>
      <c r="L1640" s="290"/>
      <c r="M1640" s="314"/>
      <c r="N1640" s="314"/>
    </row>
    <row r="1641" spans="1:14" s="299" customFormat="1" ht="14.25">
      <c r="A1641" s="379">
        <v>1610</v>
      </c>
      <c r="B1641" s="379" t="s">
        <v>3627</v>
      </c>
      <c r="C1641" s="380" t="s">
        <v>3628</v>
      </c>
      <c r="D1641" s="379"/>
      <c r="E1641" s="379"/>
      <c r="F1641" s="381"/>
      <c r="G1641" s="381"/>
      <c r="H1641" s="382"/>
      <c r="I1641" s="379"/>
      <c r="J1641" s="291"/>
      <c r="K1641" s="291"/>
      <c r="L1641" s="290"/>
      <c r="M1641" s="291"/>
      <c r="N1641" s="291"/>
    </row>
    <row r="1642" spans="1:14" s="310" customFormat="1" ht="69" outlineLevel="1">
      <c r="A1642" s="475"/>
      <c r="B1642" s="476" t="s">
        <v>3629</v>
      </c>
      <c r="C1642" s="477" t="s">
        <v>3630</v>
      </c>
      <c r="D1642" s="478" t="s">
        <v>78</v>
      </c>
      <c r="E1642" s="406">
        <v>1</v>
      </c>
      <c r="F1642" s="313">
        <v>27769396</v>
      </c>
      <c r="G1642" s="479">
        <f>F1642*E1642</f>
        <v>27769396</v>
      </c>
      <c r="H1642" s="382"/>
      <c r="I1642" s="406">
        <v>1</v>
      </c>
      <c r="J1642" s="312"/>
      <c r="K1642" s="311">
        <f>J1642*I1642</f>
        <v>0</v>
      </c>
      <c r="L1642" s="290"/>
      <c r="M1642" s="312"/>
      <c r="N1642" s="311"/>
    </row>
    <row r="1643" spans="1:14" s="299" customFormat="1" ht="12.75" outlineLevel="1">
      <c r="A1643" s="480"/>
      <c r="B1643" s="480"/>
      <c r="C1643" s="481"/>
      <c r="D1643" s="480"/>
      <c r="E1643" s="480"/>
      <c r="F1643" s="480"/>
      <c r="G1643" s="304">
        <f>+G1642</f>
        <v>27769396</v>
      </c>
      <c r="H1643" s="303"/>
      <c r="I1643" s="480"/>
      <c r="J1643" s="302"/>
      <c r="K1643" s="301">
        <f>+K1642</f>
        <v>0</v>
      </c>
      <c r="L1643" s="300"/>
      <c r="M1643" s="302"/>
      <c r="N1643" s="301"/>
    </row>
    <row r="1644" spans="1:14" s="299" customFormat="1" ht="12.75" outlineLevel="1">
      <c r="A1644" s="376"/>
      <c r="B1644" s="376"/>
      <c r="C1644" s="482"/>
      <c r="D1644" s="358"/>
      <c r="E1644" s="358"/>
      <c r="F1644" s="358"/>
      <c r="G1644" s="309"/>
      <c r="H1644" s="308"/>
      <c r="I1644" s="358"/>
      <c r="J1644" s="307"/>
      <c r="K1644" s="306"/>
      <c r="L1644" s="305"/>
      <c r="M1644" s="307"/>
      <c r="N1644" s="306"/>
    </row>
    <row r="1645" spans="1:14" s="299" customFormat="1" ht="14.25" collapsed="1">
      <c r="A1645" s="379"/>
      <c r="B1645" s="379"/>
      <c r="C1645" s="380" t="s">
        <v>3631</v>
      </c>
      <c r="D1645" s="379"/>
      <c r="E1645" s="379"/>
      <c r="F1645" s="381"/>
      <c r="G1645" s="381">
        <f>+G1643</f>
        <v>27769396</v>
      </c>
      <c r="H1645" s="382"/>
      <c r="I1645" s="379"/>
      <c r="J1645" s="291"/>
      <c r="K1645" s="291">
        <f>+K1643</f>
        <v>0</v>
      </c>
      <c r="L1645" s="290"/>
      <c r="M1645" s="291"/>
      <c r="N1645" s="291"/>
    </row>
    <row r="1646" spans="1:14" ht="15">
      <c r="A1646" s="358"/>
      <c r="B1646" s="376"/>
      <c r="C1646" s="377"/>
      <c r="D1646" s="376"/>
      <c r="E1646" s="376"/>
      <c r="F1646" s="378"/>
      <c r="G1646" s="378"/>
      <c r="H1646" s="370"/>
      <c r="I1646" s="376"/>
      <c r="J1646" s="289"/>
      <c r="K1646" s="289"/>
      <c r="L1646" s="287"/>
      <c r="M1646" s="289"/>
      <c r="N1646" s="289"/>
    </row>
    <row r="1647" spans="1:14" ht="15">
      <c r="A1647" s="379"/>
      <c r="B1647" s="379" t="s">
        <v>3632</v>
      </c>
      <c r="C1647" s="380" t="s">
        <v>3633</v>
      </c>
      <c r="D1647" s="379"/>
      <c r="E1647" s="379"/>
      <c r="F1647" s="381"/>
      <c r="G1647" s="381"/>
      <c r="H1647" s="382"/>
      <c r="I1647" s="379"/>
      <c r="J1647" s="291"/>
      <c r="K1647" s="291"/>
      <c r="L1647" s="290"/>
      <c r="M1647" s="291"/>
      <c r="N1647" s="291"/>
    </row>
    <row r="1648" spans="1:14" ht="15" outlineLevel="1">
      <c r="A1648" s="358"/>
      <c r="B1648" s="376"/>
      <c r="C1648" s="377"/>
      <c r="D1648" s="376"/>
      <c r="E1648" s="376"/>
      <c r="F1648" s="378"/>
      <c r="G1648" s="378"/>
      <c r="H1648" s="370"/>
      <c r="I1648" s="376"/>
      <c r="J1648" s="289"/>
      <c r="K1648" s="289"/>
      <c r="L1648" s="287"/>
      <c r="M1648" s="289"/>
      <c r="N1648" s="289"/>
    </row>
    <row r="1649" spans="1:14" ht="15" outlineLevel="1">
      <c r="A1649" s="383"/>
      <c r="B1649" s="383" t="s">
        <v>3634</v>
      </c>
      <c r="C1649" s="385" t="s">
        <v>3635</v>
      </c>
      <c r="D1649" s="383"/>
      <c r="E1649" s="383"/>
      <c r="F1649" s="386"/>
      <c r="G1649" s="386"/>
      <c r="H1649" s="382"/>
      <c r="I1649" s="383"/>
      <c r="J1649" s="294"/>
      <c r="K1649" s="294"/>
      <c r="L1649" s="290"/>
      <c r="M1649" s="294"/>
      <c r="N1649" s="294"/>
    </row>
    <row r="1650" spans="1:14" ht="168.75" outlineLevel="2">
      <c r="A1650" s="387" t="s">
        <v>3636</v>
      </c>
      <c r="B1650" s="387" t="s">
        <v>3637</v>
      </c>
      <c r="C1650" s="408" t="s">
        <v>3638</v>
      </c>
      <c r="D1650" s="389" t="s">
        <v>312</v>
      </c>
      <c r="E1650" s="390">
        <v>3</v>
      </c>
      <c r="F1650" s="391">
        <v>703035.57</v>
      </c>
      <c r="G1650" s="391">
        <f t="shared" ref="G1650:G1656" si="117">F1650*E1650</f>
        <v>2109106.71</v>
      </c>
      <c r="H1650" s="392"/>
      <c r="I1650" s="390">
        <v>3</v>
      </c>
      <c r="J1650" s="293"/>
      <c r="K1650" s="293">
        <f t="shared" ref="K1650:K1656" si="118">J1650*I1650</f>
        <v>0</v>
      </c>
      <c r="L1650" s="292"/>
      <c r="M1650" s="293"/>
      <c r="N1650" s="293"/>
    </row>
    <row r="1651" spans="1:14" ht="168.75" outlineLevel="2">
      <c r="A1651" s="387" t="s">
        <v>3639</v>
      </c>
      <c r="B1651" s="387" t="s">
        <v>3640</v>
      </c>
      <c r="C1651" s="408" t="s">
        <v>3641</v>
      </c>
      <c r="D1651" s="389" t="s">
        <v>312</v>
      </c>
      <c r="E1651" s="390">
        <v>42</v>
      </c>
      <c r="F1651" s="391">
        <v>673812.13</v>
      </c>
      <c r="G1651" s="391">
        <f t="shared" si="117"/>
        <v>28300109.460000001</v>
      </c>
      <c r="H1651" s="392"/>
      <c r="I1651" s="390">
        <v>42</v>
      </c>
      <c r="J1651" s="293"/>
      <c r="K1651" s="293">
        <f t="shared" si="118"/>
        <v>0</v>
      </c>
      <c r="L1651" s="292"/>
      <c r="M1651" s="293"/>
      <c r="N1651" s="293"/>
    </row>
    <row r="1652" spans="1:14" ht="168.75" outlineLevel="2">
      <c r="A1652" s="387" t="s">
        <v>3642</v>
      </c>
      <c r="B1652" s="387" t="s">
        <v>3643</v>
      </c>
      <c r="C1652" s="408" t="s">
        <v>3644</v>
      </c>
      <c r="D1652" s="389" t="s">
        <v>312</v>
      </c>
      <c r="E1652" s="390">
        <v>7</v>
      </c>
      <c r="F1652" s="391">
        <v>1139137.1299999999</v>
      </c>
      <c r="G1652" s="391">
        <f t="shared" si="117"/>
        <v>7973959.9099999992</v>
      </c>
      <c r="H1652" s="392"/>
      <c r="I1652" s="390">
        <v>7</v>
      </c>
      <c r="J1652" s="293"/>
      <c r="K1652" s="293">
        <f t="shared" si="118"/>
        <v>0</v>
      </c>
      <c r="L1652" s="292"/>
      <c r="M1652" s="293"/>
      <c r="N1652" s="293"/>
    </row>
    <row r="1653" spans="1:14" ht="70.5" outlineLevel="2">
      <c r="A1653" s="387" t="s">
        <v>3645</v>
      </c>
      <c r="B1653" s="387" t="s">
        <v>3646</v>
      </c>
      <c r="C1653" s="419" t="s">
        <v>3647</v>
      </c>
      <c r="D1653" s="389" t="s">
        <v>312</v>
      </c>
      <c r="E1653" s="390">
        <v>21</v>
      </c>
      <c r="F1653" s="391">
        <v>1105674.94</v>
      </c>
      <c r="G1653" s="391">
        <f t="shared" si="117"/>
        <v>23219173.739999998</v>
      </c>
      <c r="H1653" s="392"/>
      <c r="I1653" s="390">
        <v>21</v>
      </c>
      <c r="J1653" s="293"/>
      <c r="K1653" s="293">
        <f t="shared" si="118"/>
        <v>0</v>
      </c>
      <c r="L1653" s="292"/>
      <c r="M1653" s="293"/>
      <c r="N1653" s="293"/>
    </row>
    <row r="1654" spans="1:14" ht="70.5" outlineLevel="2">
      <c r="A1654" s="387" t="s">
        <v>3648</v>
      </c>
      <c r="B1654" s="387" t="s">
        <v>3649</v>
      </c>
      <c r="C1654" s="410" t="s">
        <v>3650</v>
      </c>
      <c r="D1654" s="389" t="s">
        <v>312</v>
      </c>
      <c r="E1654" s="390">
        <v>8</v>
      </c>
      <c r="F1654" s="391">
        <v>4053677.44</v>
      </c>
      <c r="G1654" s="391">
        <f t="shared" si="117"/>
        <v>32429419.52</v>
      </c>
      <c r="H1654" s="392"/>
      <c r="I1654" s="390">
        <v>8</v>
      </c>
      <c r="J1654" s="293"/>
      <c r="K1654" s="293">
        <f t="shared" si="118"/>
        <v>0</v>
      </c>
      <c r="L1654" s="292"/>
      <c r="M1654" s="293"/>
      <c r="N1654" s="293"/>
    </row>
    <row r="1655" spans="1:14" ht="70.5" outlineLevel="2">
      <c r="A1655" s="387" t="s">
        <v>3651</v>
      </c>
      <c r="B1655" s="387" t="s">
        <v>3652</v>
      </c>
      <c r="C1655" s="410" t="s">
        <v>3653</v>
      </c>
      <c r="D1655" s="389" t="s">
        <v>312</v>
      </c>
      <c r="E1655" s="390">
        <v>6</v>
      </c>
      <c r="F1655" s="391">
        <v>3661383.44</v>
      </c>
      <c r="G1655" s="391">
        <f t="shared" si="117"/>
        <v>21968300.640000001</v>
      </c>
      <c r="H1655" s="392"/>
      <c r="I1655" s="390">
        <v>6</v>
      </c>
      <c r="J1655" s="293"/>
      <c r="K1655" s="293">
        <f t="shared" si="118"/>
        <v>0</v>
      </c>
      <c r="L1655" s="292"/>
      <c r="M1655" s="293"/>
      <c r="N1655" s="293"/>
    </row>
    <row r="1656" spans="1:14" ht="70.5" outlineLevel="2">
      <c r="A1656" s="387" t="s">
        <v>3654</v>
      </c>
      <c r="B1656" s="387" t="s">
        <v>3655</v>
      </c>
      <c r="C1656" s="410" t="s">
        <v>3656</v>
      </c>
      <c r="D1656" s="389" t="s">
        <v>312</v>
      </c>
      <c r="E1656" s="390">
        <v>11</v>
      </c>
      <c r="F1656" s="391">
        <v>2592677.11</v>
      </c>
      <c r="G1656" s="391">
        <f t="shared" si="117"/>
        <v>28519448.209999997</v>
      </c>
      <c r="H1656" s="392"/>
      <c r="I1656" s="390">
        <v>11</v>
      </c>
      <c r="J1656" s="293"/>
      <c r="K1656" s="293">
        <f t="shared" si="118"/>
        <v>0</v>
      </c>
      <c r="L1656" s="292"/>
      <c r="M1656" s="293"/>
      <c r="N1656" s="293"/>
    </row>
    <row r="1657" spans="1:14" ht="15" outlineLevel="2">
      <c r="A1657" s="358"/>
      <c r="B1657" s="376"/>
      <c r="C1657" s="377"/>
      <c r="D1657" s="376"/>
      <c r="E1657" s="376"/>
      <c r="F1657" s="378"/>
      <c r="G1657" s="378"/>
      <c r="H1657" s="370"/>
      <c r="I1657" s="376"/>
      <c r="J1657" s="289"/>
      <c r="K1657" s="289"/>
      <c r="L1657" s="287"/>
      <c r="M1657" s="289"/>
      <c r="N1657" s="289"/>
    </row>
    <row r="1658" spans="1:14" ht="15" outlineLevel="1">
      <c r="A1658" s="383"/>
      <c r="B1658" s="383"/>
      <c r="C1658" s="385" t="s">
        <v>3657</v>
      </c>
      <c r="D1658" s="383"/>
      <c r="E1658" s="383"/>
      <c r="F1658" s="386"/>
      <c r="G1658" s="386">
        <f>SUM(G1650:G1656)</f>
        <v>144519518.19</v>
      </c>
      <c r="H1658" s="382"/>
      <c r="I1658" s="383"/>
      <c r="J1658" s="294"/>
      <c r="K1658" s="294">
        <f>SUM(K1650:K1656)</f>
        <v>0</v>
      </c>
      <c r="L1658" s="290"/>
      <c r="M1658" s="294"/>
      <c r="N1658" s="294"/>
    </row>
    <row r="1659" spans="1:14" ht="15" outlineLevel="1">
      <c r="A1659" s="358"/>
      <c r="B1659" s="376"/>
      <c r="C1659" s="377"/>
      <c r="D1659" s="376"/>
      <c r="E1659" s="376"/>
      <c r="F1659" s="378"/>
      <c r="G1659" s="378"/>
      <c r="H1659" s="370"/>
      <c r="I1659" s="376"/>
      <c r="J1659" s="289"/>
      <c r="K1659" s="289"/>
      <c r="L1659" s="287"/>
      <c r="M1659" s="289"/>
      <c r="N1659" s="289"/>
    </row>
    <row r="1660" spans="1:14" ht="15" outlineLevel="1">
      <c r="A1660" s="383"/>
      <c r="B1660" s="383" t="s">
        <v>3658</v>
      </c>
      <c r="C1660" s="385" t="s">
        <v>3659</v>
      </c>
      <c r="D1660" s="383"/>
      <c r="E1660" s="383"/>
      <c r="F1660" s="386"/>
      <c r="G1660" s="386"/>
      <c r="H1660" s="382"/>
      <c r="I1660" s="383"/>
      <c r="J1660" s="294"/>
      <c r="K1660" s="294"/>
      <c r="L1660" s="290"/>
      <c r="M1660" s="294"/>
      <c r="N1660" s="294"/>
    </row>
    <row r="1661" spans="1:14" ht="126.75" outlineLevel="2">
      <c r="A1661" s="387" t="s">
        <v>3660</v>
      </c>
      <c r="B1661" s="387" t="s">
        <v>3661</v>
      </c>
      <c r="C1661" s="408" t="s">
        <v>3662</v>
      </c>
      <c r="D1661" s="389" t="s">
        <v>176</v>
      </c>
      <c r="E1661" s="390">
        <v>1157.5396000000001</v>
      </c>
      <c r="F1661" s="407">
        <v>90239.039999999994</v>
      </c>
      <c r="G1661" s="407">
        <f>F1661*E1661</f>
        <v>104455262.265984</v>
      </c>
      <c r="H1661" s="392"/>
      <c r="I1661" s="390">
        <v>1157.5396000000001</v>
      </c>
      <c r="J1661" s="298"/>
      <c r="K1661" s="298">
        <f>J1661*I1661</f>
        <v>0</v>
      </c>
      <c r="L1661" s="292"/>
      <c r="M1661" s="298"/>
      <c r="N1661" s="298"/>
    </row>
    <row r="1662" spans="1:14" ht="98.25" outlineLevel="2">
      <c r="A1662" s="387" t="s">
        <v>3663</v>
      </c>
      <c r="B1662" s="387" t="s">
        <v>3664</v>
      </c>
      <c r="C1662" s="408" t="s">
        <v>3665</v>
      </c>
      <c r="D1662" s="389" t="s">
        <v>176</v>
      </c>
      <c r="E1662" s="390">
        <v>305.25979999999998</v>
      </c>
      <c r="F1662" s="407">
        <v>49095.03</v>
      </c>
      <c r="G1662" s="407">
        <f>F1662*E1662</f>
        <v>14986739.038794</v>
      </c>
      <c r="H1662" s="392"/>
      <c r="I1662" s="390">
        <v>305.25979999999998</v>
      </c>
      <c r="J1662" s="298"/>
      <c r="K1662" s="298">
        <f>J1662*I1662</f>
        <v>0</v>
      </c>
      <c r="L1662" s="292"/>
      <c r="M1662" s="298"/>
      <c r="N1662" s="298"/>
    </row>
    <row r="1663" spans="1:14" ht="15" outlineLevel="2">
      <c r="A1663" s="358"/>
      <c r="B1663" s="376"/>
      <c r="C1663" s="377"/>
      <c r="D1663" s="376"/>
      <c r="E1663" s="376"/>
      <c r="F1663" s="378"/>
      <c r="G1663" s="378"/>
      <c r="H1663" s="370"/>
      <c r="I1663" s="376"/>
      <c r="J1663" s="289"/>
      <c r="K1663" s="289"/>
      <c r="L1663" s="287"/>
      <c r="M1663" s="289"/>
      <c r="N1663" s="289"/>
    </row>
    <row r="1664" spans="1:14" ht="15" outlineLevel="1">
      <c r="A1664" s="383"/>
      <c r="B1664" s="383"/>
      <c r="C1664" s="385" t="s">
        <v>3666</v>
      </c>
      <c r="D1664" s="383"/>
      <c r="E1664" s="383"/>
      <c r="F1664" s="386"/>
      <c r="G1664" s="386">
        <f>SUM(G1661:G1662)</f>
        <v>119442001.30477799</v>
      </c>
      <c r="H1664" s="382"/>
      <c r="I1664" s="383"/>
      <c r="J1664" s="294"/>
      <c r="K1664" s="294">
        <f>SUM(K1661:K1662)</f>
        <v>0</v>
      </c>
      <c r="L1664" s="290"/>
      <c r="M1664" s="294"/>
      <c r="N1664" s="294"/>
    </row>
    <row r="1665" spans="1:14" ht="15" outlineLevel="1">
      <c r="A1665" s="358"/>
      <c r="B1665" s="376"/>
      <c r="C1665" s="377"/>
      <c r="D1665" s="376"/>
      <c r="E1665" s="376"/>
      <c r="F1665" s="378"/>
      <c r="G1665" s="378"/>
      <c r="H1665" s="370"/>
      <c r="I1665" s="376"/>
      <c r="J1665" s="289"/>
      <c r="K1665" s="289"/>
      <c r="L1665" s="287"/>
      <c r="M1665" s="289"/>
      <c r="N1665" s="289"/>
    </row>
    <row r="1666" spans="1:14" ht="15" outlineLevel="1">
      <c r="A1666" s="383"/>
      <c r="B1666" s="383" t="s">
        <v>3667</v>
      </c>
      <c r="C1666" s="385" t="s">
        <v>3668</v>
      </c>
      <c r="D1666" s="383"/>
      <c r="E1666" s="383"/>
      <c r="F1666" s="386"/>
      <c r="G1666" s="386"/>
      <c r="H1666" s="382"/>
      <c r="I1666" s="383"/>
      <c r="J1666" s="294"/>
      <c r="K1666" s="294"/>
      <c r="L1666" s="290"/>
      <c r="M1666" s="294"/>
      <c r="N1666" s="294"/>
    </row>
    <row r="1667" spans="1:14" ht="70.5" outlineLevel="2">
      <c r="A1667" s="387" t="s">
        <v>3669</v>
      </c>
      <c r="B1667" s="387" t="s">
        <v>3670</v>
      </c>
      <c r="C1667" s="408" t="s">
        <v>3671</v>
      </c>
      <c r="D1667" s="389" t="s">
        <v>312</v>
      </c>
      <c r="E1667" s="390">
        <v>15</v>
      </c>
      <c r="F1667" s="407">
        <v>517972.28</v>
      </c>
      <c r="G1667" s="391">
        <f>F1667*E1667</f>
        <v>7769584.2000000002</v>
      </c>
      <c r="H1667" s="392"/>
      <c r="I1667" s="390">
        <v>15</v>
      </c>
      <c r="J1667" s="298"/>
      <c r="K1667" s="293">
        <f>J1667*I1667</f>
        <v>0</v>
      </c>
      <c r="L1667" s="292"/>
      <c r="M1667" s="298"/>
      <c r="N1667" s="293"/>
    </row>
    <row r="1668" spans="1:14" ht="56.25" outlineLevel="2">
      <c r="A1668" s="387" t="s">
        <v>3672</v>
      </c>
      <c r="B1668" s="387" t="s">
        <v>3673</v>
      </c>
      <c r="C1668" s="408" t="s">
        <v>3674</v>
      </c>
      <c r="D1668" s="389" t="s">
        <v>312</v>
      </c>
      <c r="E1668" s="390">
        <v>7</v>
      </c>
      <c r="F1668" s="407">
        <v>160061.92000000001</v>
      </c>
      <c r="G1668" s="391">
        <f>F1668*E1668</f>
        <v>1120433.4400000002</v>
      </c>
      <c r="H1668" s="392"/>
      <c r="I1668" s="390">
        <v>7</v>
      </c>
      <c r="J1668" s="298"/>
      <c r="K1668" s="293">
        <f>J1668*I1668</f>
        <v>0</v>
      </c>
      <c r="L1668" s="292"/>
      <c r="M1668" s="298"/>
      <c r="N1668" s="293"/>
    </row>
    <row r="1669" spans="1:14" ht="15" outlineLevel="2">
      <c r="A1669" s="358"/>
      <c r="B1669" s="376"/>
      <c r="C1669" s="377"/>
      <c r="D1669" s="376"/>
      <c r="E1669" s="376"/>
      <c r="F1669" s="378"/>
      <c r="G1669" s="378"/>
      <c r="H1669" s="370"/>
      <c r="I1669" s="376"/>
      <c r="J1669" s="289"/>
      <c r="K1669" s="289"/>
      <c r="L1669" s="287"/>
      <c r="M1669" s="289"/>
      <c r="N1669" s="289"/>
    </row>
    <row r="1670" spans="1:14" ht="15" outlineLevel="1">
      <c r="A1670" s="383"/>
      <c r="B1670" s="383"/>
      <c r="C1670" s="385" t="s">
        <v>3675</v>
      </c>
      <c r="D1670" s="383"/>
      <c r="E1670" s="383"/>
      <c r="F1670" s="386"/>
      <c r="G1670" s="386">
        <f>SUM(G1667:G1668)</f>
        <v>8890017.6400000006</v>
      </c>
      <c r="H1670" s="382"/>
      <c r="I1670" s="383"/>
      <c r="J1670" s="294"/>
      <c r="K1670" s="294">
        <f>SUM(K1667:K1668)</f>
        <v>0</v>
      </c>
      <c r="L1670" s="290"/>
      <c r="M1670" s="294"/>
      <c r="N1670" s="294"/>
    </row>
    <row r="1671" spans="1:14" ht="15" outlineLevel="1">
      <c r="A1671" s="358"/>
      <c r="B1671" s="376"/>
      <c r="C1671" s="377"/>
      <c r="D1671" s="376"/>
      <c r="E1671" s="376"/>
      <c r="F1671" s="378"/>
      <c r="G1671" s="378"/>
      <c r="H1671" s="370"/>
      <c r="I1671" s="376"/>
      <c r="J1671" s="289"/>
      <c r="K1671" s="289"/>
      <c r="L1671" s="287"/>
      <c r="M1671" s="289"/>
      <c r="N1671" s="289"/>
    </row>
    <row r="1672" spans="1:14" ht="15" outlineLevel="1">
      <c r="A1672" s="383"/>
      <c r="B1672" s="383" t="s">
        <v>3676</v>
      </c>
      <c r="C1672" s="385" t="s">
        <v>3677</v>
      </c>
      <c r="D1672" s="383"/>
      <c r="E1672" s="383"/>
      <c r="F1672" s="386"/>
      <c r="G1672" s="386"/>
      <c r="H1672" s="382"/>
      <c r="I1672" s="383"/>
      <c r="J1672" s="294"/>
      <c r="K1672" s="294"/>
      <c r="L1672" s="290"/>
      <c r="M1672" s="294"/>
      <c r="N1672" s="294"/>
    </row>
    <row r="1673" spans="1:14" ht="112.5" outlineLevel="2">
      <c r="A1673" s="387" t="s">
        <v>3678</v>
      </c>
      <c r="B1673" s="387" t="s">
        <v>3679</v>
      </c>
      <c r="C1673" s="408" t="s">
        <v>3680</v>
      </c>
      <c r="D1673" s="389" t="s">
        <v>176</v>
      </c>
      <c r="E1673" s="390">
        <v>348.0455</v>
      </c>
      <c r="F1673" s="391">
        <v>37547.06</v>
      </c>
      <c r="G1673" s="391">
        <f t="shared" ref="G1673:G1678" si="119">F1673*E1673</f>
        <v>13068085.271229999</v>
      </c>
      <c r="H1673" s="392"/>
      <c r="I1673" s="390">
        <v>348.0455</v>
      </c>
      <c r="J1673" s="293"/>
      <c r="K1673" s="293">
        <f t="shared" ref="K1673:K1678" si="120">J1673*I1673</f>
        <v>0</v>
      </c>
      <c r="L1673" s="292"/>
      <c r="M1673" s="293"/>
      <c r="N1673" s="293"/>
    </row>
    <row r="1674" spans="1:14" ht="84.75" outlineLevel="2">
      <c r="A1674" s="387" t="s">
        <v>3681</v>
      </c>
      <c r="B1674" s="387" t="s">
        <v>3682</v>
      </c>
      <c r="C1674" s="408" t="s">
        <v>3683</v>
      </c>
      <c r="D1674" s="389" t="s">
        <v>74</v>
      </c>
      <c r="E1674" s="390">
        <v>1024.5999999999999</v>
      </c>
      <c r="F1674" s="391">
        <v>225628.23</v>
      </c>
      <c r="G1674" s="391">
        <f t="shared" si="119"/>
        <v>231178684.458</v>
      </c>
      <c r="H1674" s="392"/>
      <c r="I1674" s="390">
        <v>1024.5999999999999</v>
      </c>
      <c r="J1674" s="293"/>
      <c r="K1674" s="293">
        <f t="shared" si="120"/>
        <v>0</v>
      </c>
      <c r="L1674" s="292"/>
      <c r="M1674" s="293"/>
      <c r="N1674" s="293"/>
    </row>
    <row r="1675" spans="1:14" ht="84.75" outlineLevel="2">
      <c r="A1675" s="387" t="s">
        <v>3684</v>
      </c>
      <c r="B1675" s="387" t="s">
        <v>3685</v>
      </c>
      <c r="C1675" s="408" t="s">
        <v>3686</v>
      </c>
      <c r="D1675" s="389" t="s">
        <v>176</v>
      </c>
      <c r="E1675" s="390">
        <v>86.247900000000001</v>
      </c>
      <c r="F1675" s="391">
        <v>18261.939999999999</v>
      </c>
      <c r="G1675" s="391">
        <f t="shared" si="119"/>
        <v>1575053.974926</v>
      </c>
      <c r="H1675" s="392"/>
      <c r="I1675" s="390">
        <v>86.247900000000001</v>
      </c>
      <c r="J1675" s="293"/>
      <c r="K1675" s="293">
        <f t="shared" si="120"/>
        <v>0</v>
      </c>
      <c r="L1675" s="292"/>
      <c r="M1675" s="293"/>
      <c r="N1675" s="293"/>
    </row>
    <row r="1676" spans="1:14" ht="84.75" outlineLevel="2">
      <c r="A1676" s="387" t="s">
        <v>3687</v>
      </c>
      <c r="B1676" s="387" t="s">
        <v>3688</v>
      </c>
      <c r="C1676" s="408" t="s">
        <v>3689</v>
      </c>
      <c r="D1676" s="389" t="s">
        <v>74</v>
      </c>
      <c r="E1676" s="390">
        <v>5.4</v>
      </c>
      <c r="F1676" s="391">
        <v>75199.98</v>
      </c>
      <c r="G1676" s="391">
        <f t="shared" si="119"/>
        <v>406079.89199999999</v>
      </c>
      <c r="H1676" s="392"/>
      <c r="I1676" s="390">
        <v>5.4</v>
      </c>
      <c r="J1676" s="293"/>
      <c r="K1676" s="293">
        <f t="shared" si="120"/>
        <v>0</v>
      </c>
      <c r="L1676" s="292"/>
      <c r="M1676" s="293"/>
      <c r="N1676" s="293"/>
    </row>
    <row r="1677" spans="1:14" ht="98.25" outlineLevel="2">
      <c r="A1677" s="387" t="s">
        <v>3690</v>
      </c>
      <c r="B1677" s="387" t="s">
        <v>3691</v>
      </c>
      <c r="C1677" s="408" t="s">
        <v>3692</v>
      </c>
      <c r="D1677" s="389" t="s">
        <v>74</v>
      </c>
      <c r="E1677" s="390">
        <v>67.349999999999994</v>
      </c>
      <c r="F1677" s="391">
        <v>248712.48</v>
      </c>
      <c r="G1677" s="391">
        <f t="shared" si="119"/>
        <v>16750785.527999999</v>
      </c>
      <c r="H1677" s="392"/>
      <c r="I1677" s="390">
        <v>67.349999999999994</v>
      </c>
      <c r="J1677" s="293"/>
      <c r="K1677" s="293">
        <f t="shared" si="120"/>
        <v>0</v>
      </c>
      <c r="L1677" s="292"/>
      <c r="M1677" s="293"/>
      <c r="N1677" s="293"/>
    </row>
    <row r="1678" spans="1:14" ht="70.5" outlineLevel="2">
      <c r="A1678" s="387"/>
      <c r="B1678" s="387" t="s">
        <v>3693</v>
      </c>
      <c r="C1678" s="408" t="s">
        <v>3694</v>
      </c>
      <c r="D1678" s="389" t="s">
        <v>74</v>
      </c>
      <c r="E1678" s="390">
        <v>1001.4313</v>
      </c>
      <c r="F1678" s="391">
        <v>14650</v>
      </c>
      <c r="G1678" s="391">
        <f t="shared" si="119"/>
        <v>14670968.545</v>
      </c>
      <c r="H1678" s="392"/>
      <c r="I1678" s="390">
        <v>1001.4313</v>
      </c>
      <c r="J1678" s="293"/>
      <c r="K1678" s="293">
        <f t="shared" si="120"/>
        <v>0</v>
      </c>
      <c r="L1678" s="292"/>
      <c r="M1678" s="293"/>
      <c r="N1678" s="293"/>
    </row>
    <row r="1679" spans="1:14" ht="15" outlineLevel="2">
      <c r="A1679" s="358"/>
      <c r="B1679" s="376"/>
      <c r="C1679" s="377"/>
      <c r="D1679" s="376"/>
      <c r="E1679" s="376"/>
      <c r="F1679" s="378"/>
      <c r="G1679" s="378"/>
      <c r="H1679" s="370"/>
      <c r="I1679" s="376"/>
      <c r="J1679" s="289"/>
      <c r="K1679" s="289"/>
      <c r="L1679" s="287"/>
      <c r="M1679" s="289"/>
      <c r="N1679" s="289"/>
    </row>
    <row r="1680" spans="1:14" ht="15" outlineLevel="1">
      <c r="A1680" s="383"/>
      <c r="B1680" s="383"/>
      <c r="C1680" s="385" t="s">
        <v>3695</v>
      </c>
      <c r="D1680" s="383"/>
      <c r="E1680" s="383"/>
      <c r="F1680" s="386"/>
      <c r="G1680" s="386">
        <f>SUM(G1673:G1677)</f>
        <v>262978689.124156</v>
      </c>
      <c r="H1680" s="382"/>
      <c r="I1680" s="383"/>
      <c r="J1680" s="294"/>
      <c r="K1680" s="294">
        <f>SUM(K1673:K1677)</f>
        <v>0</v>
      </c>
      <c r="L1680" s="290"/>
      <c r="M1680" s="294"/>
      <c r="N1680" s="294"/>
    </row>
    <row r="1681" spans="1:14" s="299" customFormat="1" ht="12.75" outlineLevel="1">
      <c r="A1681" s="480">
        <v>1750</v>
      </c>
      <c r="B1681" s="480"/>
      <c r="C1681" s="481" t="s">
        <v>3696</v>
      </c>
      <c r="D1681" s="480"/>
      <c r="E1681" s="480"/>
      <c r="F1681" s="480"/>
      <c r="G1681" s="304"/>
      <c r="H1681" s="303"/>
      <c r="I1681" s="480"/>
      <c r="J1681" s="302"/>
      <c r="K1681" s="301"/>
      <c r="L1681" s="300"/>
      <c r="M1681" s="302"/>
      <c r="N1681" s="301"/>
    </row>
    <row r="1682" spans="1:14" ht="15" outlineLevel="1">
      <c r="A1682" s="358"/>
      <c r="B1682" s="376"/>
      <c r="C1682" s="377"/>
      <c r="D1682" s="376"/>
      <c r="E1682" s="376"/>
      <c r="F1682" s="378"/>
      <c r="G1682" s="359"/>
      <c r="H1682" s="370"/>
      <c r="I1682" s="376"/>
      <c r="J1682" s="289"/>
      <c r="K1682" s="268"/>
      <c r="L1682" s="287"/>
      <c r="M1682" s="289"/>
    </row>
    <row r="1683" spans="1:14" ht="15">
      <c r="A1683" s="379"/>
      <c r="B1683" s="379"/>
      <c r="C1683" s="380" t="s">
        <v>3697</v>
      </c>
      <c r="D1683" s="379"/>
      <c r="E1683" s="379"/>
      <c r="F1683" s="381"/>
      <c r="G1683" s="381">
        <f>G1680+G1670+G1664+G1658</f>
        <v>535830226.25893396</v>
      </c>
      <c r="H1683" s="382"/>
      <c r="I1683" s="379"/>
      <c r="J1683" s="291"/>
      <c r="K1683" s="291">
        <f>K1680+K1670+K1664+K1658</f>
        <v>0</v>
      </c>
      <c r="L1683" s="290"/>
      <c r="M1683" s="291"/>
      <c r="N1683" s="291"/>
    </row>
    <row r="1684" spans="1:14">
      <c r="N1684" s="270"/>
    </row>
    <row r="1685" spans="1:14" ht="15">
      <c r="A1685" s="379"/>
      <c r="B1685" s="379" t="s">
        <v>3698</v>
      </c>
      <c r="C1685" s="380" t="s">
        <v>3699</v>
      </c>
      <c r="D1685" s="379"/>
      <c r="E1685" s="379"/>
      <c r="F1685" s="381"/>
      <c r="G1685" s="381"/>
      <c r="H1685" s="382"/>
      <c r="I1685" s="379"/>
      <c r="J1685" s="291"/>
      <c r="K1685" s="291"/>
      <c r="L1685" s="290"/>
      <c r="M1685" s="291"/>
      <c r="N1685" s="291"/>
    </row>
    <row r="1686" spans="1:14" ht="15" outlineLevel="1">
      <c r="A1686" s="358"/>
      <c r="B1686" s="376"/>
      <c r="C1686" s="377"/>
      <c r="D1686" s="376"/>
      <c r="E1686" s="376"/>
      <c r="F1686" s="378"/>
      <c r="G1686" s="378"/>
      <c r="H1686" s="370"/>
      <c r="I1686" s="376"/>
      <c r="J1686" s="289"/>
      <c r="K1686" s="289"/>
      <c r="L1686" s="287"/>
      <c r="M1686" s="289"/>
      <c r="N1686" s="289"/>
    </row>
    <row r="1687" spans="1:14" ht="15" outlineLevel="1">
      <c r="A1687" s="383"/>
      <c r="B1687" s="383" t="s">
        <v>3700</v>
      </c>
      <c r="C1687" s="385" t="s">
        <v>3701</v>
      </c>
      <c r="D1687" s="383"/>
      <c r="E1687" s="383"/>
      <c r="F1687" s="386"/>
      <c r="G1687" s="386"/>
      <c r="H1687" s="382"/>
      <c r="I1687" s="383"/>
      <c r="J1687" s="294"/>
      <c r="K1687" s="294"/>
      <c r="L1687" s="290"/>
      <c r="M1687" s="294"/>
      <c r="N1687" s="294"/>
    </row>
    <row r="1688" spans="1:14" ht="98.25" outlineLevel="2">
      <c r="A1688" s="387" t="s">
        <v>3702</v>
      </c>
      <c r="B1688" s="387" t="s">
        <v>3703</v>
      </c>
      <c r="C1688" s="408" t="s">
        <v>3704</v>
      </c>
      <c r="D1688" s="389" t="s">
        <v>312</v>
      </c>
      <c r="E1688" s="390">
        <v>54</v>
      </c>
      <c r="F1688" s="391">
        <v>26180</v>
      </c>
      <c r="G1688" s="391">
        <f t="shared" ref="G1688:G1732" si="121">F1688*E1688</f>
        <v>1413720</v>
      </c>
      <c r="H1688" s="392"/>
      <c r="I1688" s="390">
        <v>54</v>
      </c>
      <c r="J1688" s="293"/>
      <c r="K1688" s="293">
        <f t="shared" ref="K1688:K1732" si="122">J1688*I1688</f>
        <v>0</v>
      </c>
      <c r="L1688" s="292"/>
      <c r="M1688" s="293"/>
      <c r="N1688" s="293"/>
    </row>
    <row r="1689" spans="1:14" ht="98.25" outlineLevel="2">
      <c r="A1689" s="387" t="s">
        <v>3705</v>
      </c>
      <c r="B1689" s="387" t="s">
        <v>3706</v>
      </c>
      <c r="C1689" s="408" t="s">
        <v>3707</v>
      </c>
      <c r="D1689" s="389" t="s">
        <v>312</v>
      </c>
      <c r="E1689" s="390">
        <v>93</v>
      </c>
      <c r="F1689" s="391">
        <v>21420</v>
      </c>
      <c r="G1689" s="391">
        <f t="shared" si="121"/>
        <v>1992060</v>
      </c>
      <c r="H1689" s="392"/>
      <c r="I1689" s="390">
        <v>93</v>
      </c>
      <c r="J1689" s="293"/>
      <c r="K1689" s="293">
        <f t="shared" si="122"/>
        <v>0</v>
      </c>
      <c r="L1689" s="292"/>
      <c r="M1689" s="293"/>
      <c r="N1689" s="293"/>
    </row>
    <row r="1690" spans="1:14" ht="112.5" outlineLevel="2">
      <c r="A1690" s="387" t="s">
        <v>3708</v>
      </c>
      <c r="B1690" s="387" t="s">
        <v>3709</v>
      </c>
      <c r="C1690" s="408" t="s">
        <v>3710</v>
      </c>
      <c r="D1690" s="389" t="s">
        <v>312</v>
      </c>
      <c r="E1690" s="390">
        <v>179</v>
      </c>
      <c r="F1690" s="391">
        <v>9282</v>
      </c>
      <c r="G1690" s="391">
        <f t="shared" si="121"/>
        <v>1661478</v>
      </c>
      <c r="H1690" s="392"/>
      <c r="I1690" s="390">
        <v>179</v>
      </c>
      <c r="J1690" s="293"/>
      <c r="K1690" s="293">
        <f t="shared" si="122"/>
        <v>0</v>
      </c>
      <c r="L1690" s="292"/>
      <c r="M1690" s="293"/>
      <c r="N1690" s="293"/>
    </row>
    <row r="1691" spans="1:14" ht="98.25" outlineLevel="2">
      <c r="A1691" s="387" t="s">
        <v>3711</v>
      </c>
      <c r="B1691" s="387" t="s">
        <v>3712</v>
      </c>
      <c r="C1691" s="408" t="s">
        <v>3713</v>
      </c>
      <c r="D1691" s="389" t="s">
        <v>312</v>
      </c>
      <c r="E1691" s="390">
        <v>47</v>
      </c>
      <c r="F1691" s="391">
        <v>17850</v>
      </c>
      <c r="G1691" s="391">
        <f t="shared" si="121"/>
        <v>838950</v>
      </c>
      <c r="H1691" s="392"/>
      <c r="I1691" s="390">
        <v>47</v>
      </c>
      <c r="J1691" s="293"/>
      <c r="K1691" s="293">
        <f t="shared" si="122"/>
        <v>0</v>
      </c>
      <c r="L1691" s="292"/>
      <c r="M1691" s="293"/>
      <c r="N1691" s="293"/>
    </row>
    <row r="1692" spans="1:14" ht="98.25" outlineLevel="2">
      <c r="A1692" s="387" t="s">
        <v>3714</v>
      </c>
      <c r="B1692" s="387" t="s">
        <v>3715</v>
      </c>
      <c r="C1692" s="408" t="s">
        <v>3716</v>
      </c>
      <c r="D1692" s="389" t="s">
        <v>312</v>
      </c>
      <c r="E1692" s="390">
        <v>55</v>
      </c>
      <c r="F1692" s="391">
        <v>17850</v>
      </c>
      <c r="G1692" s="391">
        <f t="shared" si="121"/>
        <v>981750</v>
      </c>
      <c r="H1692" s="392"/>
      <c r="I1692" s="390">
        <v>55</v>
      </c>
      <c r="J1692" s="293"/>
      <c r="K1692" s="293">
        <f t="shared" si="122"/>
        <v>0</v>
      </c>
      <c r="L1692" s="292"/>
      <c r="M1692" s="293"/>
      <c r="N1692" s="293"/>
    </row>
    <row r="1693" spans="1:14" ht="98.25" outlineLevel="2">
      <c r="A1693" s="387" t="s">
        <v>3717</v>
      </c>
      <c r="B1693" s="387" t="s">
        <v>3718</v>
      </c>
      <c r="C1693" s="408" t="s">
        <v>3719</v>
      </c>
      <c r="D1693" s="389" t="s">
        <v>312</v>
      </c>
      <c r="E1693" s="390">
        <v>246</v>
      </c>
      <c r="F1693" s="391">
        <v>7735</v>
      </c>
      <c r="G1693" s="391">
        <f t="shared" si="121"/>
        <v>1902810</v>
      </c>
      <c r="H1693" s="392"/>
      <c r="I1693" s="390">
        <v>246</v>
      </c>
      <c r="J1693" s="293"/>
      <c r="K1693" s="293">
        <f t="shared" si="122"/>
        <v>0</v>
      </c>
      <c r="L1693" s="292"/>
      <c r="M1693" s="293"/>
      <c r="N1693" s="293"/>
    </row>
    <row r="1694" spans="1:14" ht="98.25" outlineLevel="2">
      <c r="A1694" s="387" t="s">
        <v>3720</v>
      </c>
      <c r="B1694" s="387" t="s">
        <v>3721</v>
      </c>
      <c r="C1694" s="408" t="s">
        <v>3722</v>
      </c>
      <c r="D1694" s="389" t="s">
        <v>312</v>
      </c>
      <c r="E1694" s="390">
        <v>50</v>
      </c>
      <c r="F1694" s="391">
        <v>21420</v>
      </c>
      <c r="G1694" s="391">
        <f t="shared" si="121"/>
        <v>1071000</v>
      </c>
      <c r="H1694" s="392"/>
      <c r="I1694" s="390">
        <v>50</v>
      </c>
      <c r="J1694" s="293"/>
      <c r="K1694" s="293">
        <f t="shared" si="122"/>
        <v>0</v>
      </c>
      <c r="L1694" s="292"/>
      <c r="M1694" s="293"/>
      <c r="N1694" s="293"/>
    </row>
    <row r="1695" spans="1:14" ht="98.25" outlineLevel="2">
      <c r="A1695" s="387" t="s">
        <v>3723</v>
      </c>
      <c r="B1695" s="387" t="s">
        <v>3724</v>
      </c>
      <c r="C1695" s="408" t="s">
        <v>3725</v>
      </c>
      <c r="D1695" s="389" t="s">
        <v>312</v>
      </c>
      <c r="E1695" s="390">
        <v>80</v>
      </c>
      <c r="F1695" s="391">
        <v>16660</v>
      </c>
      <c r="G1695" s="391">
        <f t="shared" si="121"/>
        <v>1332800</v>
      </c>
      <c r="H1695" s="392"/>
      <c r="I1695" s="390">
        <v>80</v>
      </c>
      <c r="J1695" s="293"/>
      <c r="K1695" s="293">
        <f t="shared" si="122"/>
        <v>0</v>
      </c>
      <c r="L1695" s="292"/>
      <c r="M1695" s="293"/>
      <c r="N1695" s="293"/>
    </row>
    <row r="1696" spans="1:14" ht="98.25" outlineLevel="2">
      <c r="A1696" s="387" t="s">
        <v>3726</v>
      </c>
      <c r="B1696" s="387" t="s">
        <v>3727</v>
      </c>
      <c r="C1696" s="408" t="s">
        <v>3728</v>
      </c>
      <c r="D1696" s="389" t="s">
        <v>312</v>
      </c>
      <c r="E1696" s="390">
        <v>160</v>
      </c>
      <c r="F1696" s="391">
        <v>15470</v>
      </c>
      <c r="G1696" s="391">
        <f t="shared" si="121"/>
        <v>2475200</v>
      </c>
      <c r="H1696" s="392"/>
      <c r="I1696" s="390">
        <v>160</v>
      </c>
      <c r="J1696" s="293"/>
      <c r="K1696" s="293">
        <f t="shared" si="122"/>
        <v>0</v>
      </c>
      <c r="L1696" s="292"/>
      <c r="M1696" s="293"/>
      <c r="N1696" s="293"/>
    </row>
    <row r="1697" spans="1:14" ht="112.5" outlineLevel="2">
      <c r="A1697" s="387" t="s">
        <v>3729</v>
      </c>
      <c r="B1697" s="387" t="s">
        <v>3730</v>
      </c>
      <c r="C1697" s="408" t="s">
        <v>3731</v>
      </c>
      <c r="D1697" s="389" t="s">
        <v>312</v>
      </c>
      <c r="E1697" s="390">
        <v>106</v>
      </c>
      <c r="F1697" s="391">
        <v>5355</v>
      </c>
      <c r="G1697" s="391">
        <f t="shared" si="121"/>
        <v>567630</v>
      </c>
      <c r="H1697" s="392"/>
      <c r="I1697" s="390">
        <v>106</v>
      </c>
      <c r="J1697" s="293"/>
      <c r="K1697" s="293">
        <f t="shared" si="122"/>
        <v>0</v>
      </c>
      <c r="L1697" s="292"/>
      <c r="M1697" s="293"/>
      <c r="N1697" s="293"/>
    </row>
    <row r="1698" spans="1:14" ht="98.25" outlineLevel="2">
      <c r="A1698" s="387" t="s">
        <v>3732</v>
      </c>
      <c r="B1698" s="387" t="s">
        <v>3733</v>
      </c>
      <c r="C1698" s="408" t="s">
        <v>3734</v>
      </c>
      <c r="D1698" s="389" t="s">
        <v>312</v>
      </c>
      <c r="E1698" s="390">
        <v>263</v>
      </c>
      <c r="F1698" s="391">
        <v>3570</v>
      </c>
      <c r="G1698" s="391">
        <f t="shared" si="121"/>
        <v>938910</v>
      </c>
      <c r="H1698" s="392"/>
      <c r="I1698" s="390">
        <v>263</v>
      </c>
      <c r="J1698" s="293"/>
      <c r="K1698" s="293">
        <f t="shared" si="122"/>
        <v>0</v>
      </c>
      <c r="L1698" s="292"/>
      <c r="M1698" s="293"/>
      <c r="N1698" s="293"/>
    </row>
    <row r="1699" spans="1:14" ht="112.5" outlineLevel="2">
      <c r="A1699" s="387" t="s">
        <v>3735</v>
      </c>
      <c r="B1699" s="387" t="s">
        <v>3736</v>
      </c>
      <c r="C1699" s="408" t="s">
        <v>3737</v>
      </c>
      <c r="D1699" s="389" t="s">
        <v>312</v>
      </c>
      <c r="E1699" s="390">
        <v>113</v>
      </c>
      <c r="F1699" s="391">
        <v>4760</v>
      </c>
      <c r="G1699" s="391">
        <f t="shared" si="121"/>
        <v>537880</v>
      </c>
      <c r="H1699" s="392"/>
      <c r="I1699" s="390">
        <v>113</v>
      </c>
      <c r="J1699" s="293"/>
      <c r="K1699" s="293">
        <f t="shared" si="122"/>
        <v>0</v>
      </c>
      <c r="L1699" s="292"/>
      <c r="M1699" s="293"/>
      <c r="N1699" s="293"/>
    </row>
    <row r="1700" spans="1:14" ht="98.25" outlineLevel="2">
      <c r="A1700" s="387" t="s">
        <v>3738</v>
      </c>
      <c r="B1700" s="387" t="s">
        <v>3739</v>
      </c>
      <c r="C1700" s="408" t="s">
        <v>3740</v>
      </c>
      <c r="D1700" s="389" t="s">
        <v>312</v>
      </c>
      <c r="E1700" s="390">
        <v>68</v>
      </c>
      <c r="F1700" s="391">
        <v>8925</v>
      </c>
      <c r="G1700" s="391">
        <f t="shared" si="121"/>
        <v>606900</v>
      </c>
      <c r="H1700" s="392"/>
      <c r="I1700" s="390">
        <v>68</v>
      </c>
      <c r="J1700" s="293"/>
      <c r="K1700" s="293">
        <f t="shared" si="122"/>
        <v>0</v>
      </c>
      <c r="L1700" s="292"/>
      <c r="M1700" s="293"/>
      <c r="N1700" s="293"/>
    </row>
    <row r="1701" spans="1:14" ht="98.25" outlineLevel="2">
      <c r="A1701" s="387" t="s">
        <v>3741</v>
      </c>
      <c r="B1701" s="387" t="s">
        <v>3742</v>
      </c>
      <c r="C1701" s="408" t="s">
        <v>3743</v>
      </c>
      <c r="D1701" s="389" t="s">
        <v>312</v>
      </c>
      <c r="E1701" s="390">
        <v>117</v>
      </c>
      <c r="F1701" s="391">
        <v>21420</v>
      </c>
      <c r="G1701" s="391">
        <f t="shared" si="121"/>
        <v>2506140</v>
      </c>
      <c r="H1701" s="392"/>
      <c r="I1701" s="390">
        <v>117</v>
      </c>
      <c r="J1701" s="293"/>
      <c r="K1701" s="293">
        <f t="shared" si="122"/>
        <v>0</v>
      </c>
      <c r="L1701" s="292"/>
      <c r="M1701" s="293"/>
      <c r="N1701" s="293"/>
    </row>
    <row r="1702" spans="1:14" ht="98.25" outlineLevel="2">
      <c r="A1702" s="387" t="s">
        <v>3744</v>
      </c>
      <c r="B1702" s="387" t="s">
        <v>3745</v>
      </c>
      <c r="C1702" s="408" t="s">
        <v>3746</v>
      </c>
      <c r="D1702" s="389" t="s">
        <v>312</v>
      </c>
      <c r="E1702" s="390">
        <v>161</v>
      </c>
      <c r="F1702" s="391">
        <v>3808</v>
      </c>
      <c r="G1702" s="391">
        <f t="shared" si="121"/>
        <v>613088</v>
      </c>
      <c r="H1702" s="392"/>
      <c r="I1702" s="390">
        <v>161</v>
      </c>
      <c r="J1702" s="293"/>
      <c r="K1702" s="293">
        <f t="shared" si="122"/>
        <v>0</v>
      </c>
      <c r="L1702" s="292"/>
      <c r="M1702" s="293"/>
      <c r="N1702" s="293"/>
    </row>
    <row r="1703" spans="1:14" ht="98.25" outlineLevel="2">
      <c r="A1703" s="387" t="s">
        <v>3747</v>
      </c>
      <c r="B1703" s="387" t="s">
        <v>3748</v>
      </c>
      <c r="C1703" s="408" t="s">
        <v>3749</v>
      </c>
      <c r="D1703" s="389" t="s">
        <v>312</v>
      </c>
      <c r="E1703" s="390">
        <v>159</v>
      </c>
      <c r="F1703" s="391">
        <v>7735</v>
      </c>
      <c r="G1703" s="391">
        <f t="shared" si="121"/>
        <v>1229865</v>
      </c>
      <c r="H1703" s="392"/>
      <c r="I1703" s="390">
        <v>159</v>
      </c>
      <c r="J1703" s="293"/>
      <c r="K1703" s="293">
        <f t="shared" si="122"/>
        <v>0</v>
      </c>
      <c r="L1703" s="292"/>
      <c r="M1703" s="293"/>
      <c r="N1703" s="293"/>
    </row>
    <row r="1704" spans="1:14" ht="98.25" outlineLevel="2">
      <c r="A1704" s="387" t="s">
        <v>3750</v>
      </c>
      <c r="B1704" s="387" t="s">
        <v>3751</v>
      </c>
      <c r="C1704" s="408" t="s">
        <v>3752</v>
      </c>
      <c r="D1704" s="389" t="s">
        <v>312</v>
      </c>
      <c r="E1704" s="390">
        <v>403</v>
      </c>
      <c r="F1704" s="391">
        <v>1309</v>
      </c>
      <c r="G1704" s="391">
        <f t="shared" si="121"/>
        <v>527527</v>
      </c>
      <c r="H1704" s="392"/>
      <c r="I1704" s="390">
        <v>403</v>
      </c>
      <c r="J1704" s="293"/>
      <c r="K1704" s="293">
        <f t="shared" si="122"/>
        <v>0</v>
      </c>
      <c r="L1704" s="292"/>
      <c r="M1704" s="293"/>
      <c r="N1704" s="293"/>
    </row>
    <row r="1705" spans="1:14" ht="98.25" outlineLevel="2">
      <c r="A1705" s="387" t="s">
        <v>3753</v>
      </c>
      <c r="B1705" s="387" t="s">
        <v>3754</v>
      </c>
      <c r="C1705" s="408" t="s">
        <v>3755</v>
      </c>
      <c r="D1705" s="389" t="s">
        <v>312</v>
      </c>
      <c r="E1705" s="390">
        <v>131</v>
      </c>
      <c r="F1705" s="391">
        <v>8758</v>
      </c>
      <c r="G1705" s="391">
        <f t="shared" si="121"/>
        <v>1147298</v>
      </c>
      <c r="H1705" s="392"/>
      <c r="I1705" s="390">
        <v>131</v>
      </c>
      <c r="J1705" s="293"/>
      <c r="K1705" s="293">
        <f t="shared" si="122"/>
        <v>0</v>
      </c>
      <c r="L1705" s="292"/>
      <c r="M1705" s="293"/>
      <c r="N1705" s="293"/>
    </row>
    <row r="1706" spans="1:14" ht="98.25" outlineLevel="2">
      <c r="A1706" s="387" t="s">
        <v>3756</v>
      </c>
      <c r="B1706" s="387" t="s">
        <v>3757</v>
      </c>
      <c r="C1706" s="408" t="s">
        <v>3758</v>
      </c>
      <c r="D1706" s="389" t="s">
        <v>312</v>
      </c>
      <c r="E1706" s="390">
        <v>290</v>
      </c>
      <c r="F1706" s="391">
        <v>23205</v>
      </c>
      <c r="G1706" s="391">
        <f t="shared" si="121"/>
        <v>6729450</v>
      </c>
      <c r="H1706" s="392"/>
      <c r="I1706" s="390">
        <v>290</v>
      </c>
      <c r="J1706" s="293"/>
      <c r="K1706" s="293">
        <f t="shared" si="122"/>
        <v>0</v>
      </c>
      <c r="L1706" s="292"/>
      <c r="M1706" s="293"/>
      <c r="N1706" s="293"/>
    </row>
    <row r="1707" spans="1:14" ht="112.5" outlineLevel="2">
      <c r="A1707" s="387" t="s">
        <v>3759</v>
      </c>
      <c r="B1707" s="387" t="s">
        <v>3760</v>
      </c>
      <c r="C1707" s="408" t="s">
        <v>3761</v>
      </c>
      <c r="D1707" s="389" t="s">
        <v>312</v>
      </c>
      <c r="E1707" s="390">
        <v>396</v>
      </c>
      <c r="F1707" s="391">
        <v>11305</v>
      </c>
      <c r="G1707" s="391">
        <f t="shared" si="121"/>
        <v>4476780</v>
      </c>
      <c r="H1707" s="392"/>
      <c r="I1707" s="390">
        <v>396</v>
      </c>
      <c r="J1707" s="293"/>
      <c r="K1707" s="293">
        <f t="shared" si="122"/>
        <v>0</v>
      </c>
      <c r="L1707" s="292"/>
      <c r="M1707" s="293"/>
      <c r="N1707" s="293"/>
    </row>
    <row r="1708" spans="1:14" ht="98.25" outlineLevel="2">
      <c r="A1708" s="387" t="s">
        <v>3762</v>
      </c>
      <c r="B1708" s="387" t="s">
        <v>3763</v>
      </c>
      <c r="C1708" s="408" t="s">
        <v>3764</v>
      </c>
      <c r="D1708" s="389" t="s">
        <v>312</v>
      </c>
      <c r="E1708" s="390">
        <v>137</v>
      </c>
      <c r="F1708" s="391">
        <v>17850</v>
      </c>
      <c r="G1708" s="391">
        <f t="shared" si="121"/>
        <v>2445450</v>
      </c>
      <c r="H1708" s="392"/>
      <c r="I1708" s="390">
        <v>137</v>
      </c>
      <c r="J1708" s="293"/>
      <c r="K1708" s="293">
        <f t="shared" si="122"/>
        <v>0</v>
      </c>
      <c r="L1708" s="292"/>
      <c r="M1708" s="293"/>
      <c r="N1708" s="293"/>
    </row>
    <row r="1709" spans="1:14" ht="98.25" outlineLevel="2">
      <c r="A1709" s="387" t="s">
        <v>3765</v>
      </c>
      <c r="B1709" s="387" t="s">
        <v>3766</v>
      </c>
      <c r="C1709" s="408" t="s">
        <v>3767</v>
      </c>
      <c r="D1709" s="389" t="s">
        <v>312</v>
      </c>
      <c r="E1709" s="390">
        <v>137</v>
      </c>
      <c r="F1709" s="391">
        <v>5712</v>
      </c>
      <c r="G1709" s="391">
        <f t="shared" si="121"/>
        <v>782544</v>
      </c>
      <c r="H1709" s="392"/>
      <c r="I1709" s="390">
        <v>137</v>
      </c>
      <c r="J1709" s="293"/>
      <c r="K1709" s="293">
        <f t="shared" si="122"/>
        <v>0</v>
      </c>
      <c r="L1709" s="292"/>
      <c r="M1709" s="293"/>
      <c r="N1709" s="293"/>
    </row>
    <row r="1710" spans="1:14" ht="98.25" outlineLevel="2">
      <c r="A1710" s="387" t="s">
        <v>3768</v>
      </c>
      <c r="B1710" s="387" t="s">
        <v>3769</v>
      </c>
      <c r="C1710" s="408" t="s">
        <v>3770</v>
      </c>
      <c r="D1710" s="389" t="s">
        <v>312</v>
      </c>
      <c r="E1710" s="390">
        <v>88</v>
      </c>
      <c r="F1710" s="391">
        <v>6545</v>
      </c>
      <c r="G1710" s="391">
        <f t="shared" si="121"/>
        <v>575960</v>
      </c>
      <c r="H1710" s="392"/>
      <c r="I1710" s="390">
        <v>88</v>
      </c>
      <c r="J1710" s="293"/>
      <c r="K1710" s="293">
        <f t="shared" si="122"/>
        <v>0</v>
      </c>
      <c r="L1710" s="292"/>
      <c r="M1710" s="293"/>
      <c r="N1710" s="293"/>
    </row>
    <row r="1711" spans="1:14" ht="98.25" outlineLevel="2">
      <c r="A1711" s="387" t="s">
        <v>3771</v>
      </c>
      <c r="B1711" s="387" t="s">
        <v>3772</v>
      </c>
      <c r="C1711" s="408" t="s">
        <v>3773</v>
      </c>
      <c r="D1711" s="389" t="s">
        <v>312</v>
      </c>
      <c r="E1711" s="390">
        <v>131</v>
      </c>
      <c r="F1711" s="391">
        <v>27489</v>
      </c>
      <c r="G1711" s="391">
        <f t="shared" si="121"/>
        <v>3601059</v>
      </c>
      <c r="H1711" s="392"/>
      <c r="I1711" s="390">
        <v>131</v>
      </c>
      <c r="J1711" s="293"/>
      <c r="K1711" s="293">
        <f t="shared" si="122"/>
        <v>0</v>
      </c>
      <c r="L1711" s="292"/>
      <c r="M1711" s="293"/>
      <c r="N1711" s="293"/>
    </row>
    <row r="1712" spans="1:14" ht="98.25" outlineLevel="2">
      <c r="A1712" s="387" t="s">
        <v>3774</v>
      </c>
      <c r="B1712" s="387" t="s">
        <v>3775</v>
      </c>
      <c r="C1712" s="408" t="s">
        <v>3776</v>
      </c>
      <c r="D1712" s="389" t="s">
        <v>312</v>
      </c>
      <c r="E1712" s="390">
        <v>49</v>
      </c>
      <c r="F1712" s="391">
        <v>6902</v>
      </c>
      <c r="G1712" s="391">
        <f t="shared" si="121"/>
        <v>338198</v>
      </c>
      <c r="H1712" s="392"/>
      <c r="I1712" s="390">
        <v>49</v>
      </c>
      <c r="J1712" s="293"/>
      <c r="K1712" s="293">
        <f t="shared" si="122"/>
        <v>0</v>
      </c>
      <c r="L1712" s="292"/>
      <c r="M1712" s="293"/>
      <c r="N1712" s="293"/>
    </row>
    <row r="1713" spans="1:14" ht="98.25" outlineLevel="2">
      <c r="A1713" s="387" t="s">
        <v>3777</v>
      </c>
      <c r="B1713" s="387" t="s">
        <v>3778</v>
      </c>
      <c r="C1713" s="408" t="s">
        <v>3779</v>
      </c>
      <c r="D1713" s="389" t="s">
        <v>312</v>
      </c>
      <c r="E1713" s="390">
        <v>97</v>
      </c>
      <c r="F1713" s="391">
        <v>5593</v>
      </c>
      <c r="G1713" s="391">
        <f t="shared" si="121"/>
        <v>542521</v>
      </c>
      <c r="H1713" s="392"/>
      <c r="I1713" s="390">
        <v>97</v>
      </c>
      <c r="J1713" s="293"/>
      <c r="K1713" s="293">
        <f t="shared" si="122"/>
        <v>0</v>
      </c>
      <c r="L1713" s="292"/>
      <c r="M1713" s="293"/>
      <c r="N1713" s="293"/>
    </row>
    <row r="1714" spans="1:14" ht="98.25" outlineLevel="2">
      <c r="A1714" s="387" t="s">
        <v>3780</v>
      </c>
      <c r="B1714" s="387" t="s">
        <v>3781</v>
      </c>
      <c r="C1714" s="408" t="s">
        <v>3782</v>
      </c>
      <c r="D1714" s="389" t="s">
        <v>312</v>
      </c>
      <c r="E1714" s="390">
        <v>97</v>
      </c>
      <c r="F1714" s="391">
        <v>11781</v>
      </c>
      <c r="G1714" s="391">
        <f t="shared" si="121"/>
        <v>1142757</v>
      </c>
      <c r="H1714" s="392"/>
      <c r="I1714" s="390">
        <v>97</v>
      </c>
      <c r="J1714" s="293"/>
      <c r="K1714" s="293">
        <f t="shared" si="122"/>
        <v>0</v>
      </c>
      <c r="L1714" s="292"/>
      <c r="M1714" s="293"/>
      <c r="N1714" s="293"/>
    </row>
    <row r="1715" spans="1:14" ht="98.25" outlineLevel="2">
      <c r="A1715" s="387" t="s">
        <v>3783</v>
      </c>
      <c r="B1715" s="387" t="s">
        <v>3784</v>
      </c>
      <c r="C1715" s="408" t="s">
        <v>3785</v>
      </c>
      <c r="D1715" s="389" t="s">
        <v>312</v>
      </c>
      <c r="E1715" s="390">
        <v>98</v>
      </c>
      <c r="F1715" s="391">
        <v>19635</v>
      </c>
      <c r="G1715" s="391">
        <f t="shared" si="121"/>
        <v>1924230</v>
      </c>
      <c r="H1715" s="392"/>
      <c r="I1715" s="390">
        <v>98</v>
      </c>
      <c r="J1715" s="293"/>
      <c r="K1715" s="293">
        <f t="shared" si="122"/>
        <v>0</v>
      </c>
      <c r="L1715" s="292"/>
      <c r="M1715" s="293"/>
      <c r="N1715" s="293"/>
    </row>
    <row r="1716" spans="1:14" ht="112.5" outlineLevel="2">
      <c r="A1716" s="387" t="s">
        <v>3786</v>
      </c>
      <c r="B1716" s="387" t="s">
        <v>3787</v>
      </c>
      <c r="C1716" s="408" t="s">
        <v>3788</v>
      </c>
      <c r="D1716" s="389" t="s">
        <v>312</v>
      </c>
      <c r="E1716" s="390">
        <v>281</v>
      </c>
      <c r="F1716" s="391">
        <v>11305</v>
      </c>
      <c r="G1716" s="391">
        <f t="shared" si="121"/>
        <v>3176705</v>
      </c>
      <c r="H1716" s="392"/>
      <c r="I1716" s="390">
        <v>281</v>
      </c>
      <c r="J1716" s="293"/>
      <c r="K1716" s="293">
        <f t="shared" si="122"/>
        <v>0</v>
      </c>
      <c r="L1716" s="292"/>
      <c r="M1716" s="293"/>
      <c r="N1716" s="293"/>
    </row>
    <row r="1717" spans="1:14" ht="112.5" outlineLevel="2">
      <c r="A1717" s="387" t="s">
        <v>3789</v>
      </c>
      <c r="B1717" s="387" t="s">
        <v>3790</v>
      </c>
      <c r="C1717" s="408" t="s">
        <v>3791</v>
      </c>
      <c r="D1717" s="389" t="s">
        <v>312</v>
      </c>
      <c r="E1717" s="390">
        <v>182</v>
      </c>
      <c r="F1717" s="391">
        <v>2975</v>
      </c>
      <c r="G1717" s="391">
        <f t="shared" si="121"/>
        <v>541450</v>
      </c>
      <c r="H1717" s="392"/>
      <c r="I1717" s="390">
        <v>182</v>
      </c>
      <c r="J1717" s="293"/>
      <c r="K1717" s="293">
        <f t="shared" si="122"/>
        <v>0</v>
      </c>
      <c r="L1717" s="292"/>
      <c r="M1717" s="293"/>
      <c r="N1717" s="293"/>
    </row>
    <row r="1718" spans="1:14" ht="98.25" outlineLevel="2">
      <c r="A1718" s="387" t="s">
        <v>3792</v>
      </c>
      <c r="B1718" s="387" t="s">
        <v>3793</v>
      </c>
      <c r="C1718" s="408" t="s">
        <v>3794</v>
      </c>
      <c r="D1718" s="389" t="s">
        <v>312</v>
      </c>
      <c r="E1718" s="390">
        <v>246</v>
      </c>
      <c r="F1718" s="391">
        <v>17850</v>
      </c>
      <c r="G1718" s="391">
        <f t="shared" si="121"/>
        <v>4391100</v>
      </c>
      <c r="H1718" s="392"/>
      <c r="I1718" s="390">
        <v>246</v>
      </c>
      <c r="J1718" s="293"/>
      <c r="K1718" s="293">
        <f t="shared" si="122"/>
        <v>0</v>
      </c>
      <c r="L1718" s="292"/>
      <c r="M1718" s="293"/>
      <c r="N1718" s="293"/>
    </row>
    <row r="1719" spans="1:14" ht="98.25" outlineLevel="2">
      <c r="A1719" s="387" t="s">
        <v>3795</v>
      </c>
      <c r="B1719" s="387" t="s">
        <v>3796</v>
      </c>
      <c r="C1719" s="408" t="s">
        <v>3797</v>
      </c>
      <c r="D1719" s="389" t="s">
        <v>312</v>
      </c>
      <c r="E1719" s="390">
        <v>239</v>
      </c>
      <c r="F1719" s="391">
        <v>5712</v>
      </c>
      <c r="G1719" s="391">
        <f t="shared" si="121"/>
        <v>1365168</v>
      </c>
      <c r="H1719" s="392"/>
      <c r="I1719" s="390">
        <v>239</v>
      </c>
      <c r="J1719" s="293"/>
      <c r="K1719" s="293">
        <f t="shared" si="122"/>
        <v>0</v>
      </c>
      <c r="L1719" s="292"/>
      <c r="M1719" s="293"/>
      <c r="N1719" s="293"/>
    </row>
    <row r="1720" spans="1:14" ht="98.25" outlineLevel="2">
      <c r="A1720" s="387" t="s">
        <v>3798</v>
      </c>
      <c r="B1720" s="387" t="s">
        <v>3799</v>
      </c>
      <c r="C1720" s="408" t="s">
        <v>3800</v>
      </c>
      <c r="D1720" s="389" t="s">
        <v>312</v>
      </c>
      <c r="E1720" s="390">
        <v>61</v>
      </c>
      <c r="F1720" s="391">
        <v>4165</v>
      </c>
      <c r="G1720" s="391">
        <f t="shared" si="121"/>
        <v>254065</v>
      </c>
      <c r="H1720" s="392"/>
      <c r="I1720" s="390">
        <v>61</v>
      </c>
      <c r="J1720" s="293"/>
      <c r="K1720" s="293">
        <f t="shared" si="122"/>
        <v>0</v>
      </c>
      <c r="L1720" s="292"/>
      <c r="M1720" s="293"/>
      <c r="N1720" s="293"/>
    </row>
    <row r="1721" spans="1:14" ht="112.5" outlineLevel="2">
      <c r="A1721" s="387" t="s">
        <v>3801</v>
      </c>
      <c r="B1721" s="387" t="s">
        <v>3802</v>
      </c>
      <c r="C1721" s="408" t="s">
        <v>3803</v>
      </c>
      <c r="D1721" s="389" t="s">
        <v>312</v>
      </c>
      <c r="E1721" s="390">
        <v>6</v>
      </c>
      <c r="F1721" s="391">
        <v>92820</v>
      </c>
      <c r="G1721" s="391">
        <f t="shared" si="121"/>
        <v>556920</v>
      </c>
      <c r="H1721" s="392"/>
      <c r="I1721" s="390">
        <v>6</v>
      </c>
      <c r="J1721" s="293"/>
      <c r="K1721" s="293">
        <f t="shared" si="122"/>
        <v>0</v>
      </c>
      <c r="L1721" s="292"/>
      <c r="M1721" s="293"/>
      <c r="N1721" s="293"/>
    </row>
    <row r="1722" spans="1:14" ht="112.5" outlineLevel="2">
      <c r="A1722" s="387" t="s">
        <v>3804</v>
      </c>
      <c r="B1722" s="387" t="s">
        <v>3805</v>
      </c>
      <c r="C1722" s="408" t="s">
        <v>3806</v>
      </c>
      <c r="D1722" s="389" t="s">
        <v>312</v>
      </c>
      <c r="E1722" s="390">
        <v>3</v>
      </c>
      <c r="F1722" s="391">
        <v>14042</v>
      </c>
      <c r="G1722" s="391">
        <f t="shared" si="121"/>
        <v>42126</v>
      </c>
      <c r="H1722" s="392"/>
      <c r="I1722" s="390">
        <v>3</v>
      </c>
      <c r="J1722" s="293"/>
      <c r="K1722" s="293">
        <f t="shared" si="122"/>
        <v>0</v>
      </c>
      <c r="L1722" s="292"/>
      <c r="M1722" s="293"/>
      <c r="N1722" s="293"/>
    </row>
    <row r="1723" spans="1:14" ht="112.5" outlineLevel="2">
      <c r="A1723" s="387" t="s">
        <v>3807</v>
      </c>
      <c r="B1723" s="387" t="s">
        <v>3808</v>
      </c>
      <c r="C1723" s="408" t="s">
        <v>3809</v>
      </c>
      <c r="D1723" s="389" t="s">
        <v>312</v>
      </c>
      <c r="E1723" s="390">
        <v>6</v>
      </c>
      <c r="F1723" s="391">
        <v>10591</v>
      </c>
      <c r="G1723" s="391">
        <f t="shared" si="121"/>
        <v>63546</v>
      </c>
      <c r="H1723" s="392"/>
      <c r="I1723" s="390">
        <v>6</v>
      </c>
      <c r="J1723" s="293"/>
      <c r="K1723" s="293">
        <f t="shared" si="122"/>
        <v>0</v>
      </c>
      <c r="L1723" s="292"/>
      <c r="M1723" s="293"/>
      <c r="N1723" s="293"/>
    </row>
    <row r="1724" spans="1:14" ht="98.25" outlineLevel="2">
      <c r="A1724" s="387" t="s">
        <v>3810</v>
      </c>
      <c r="B1724" s="387" t="s">
        <v>3811</v>
      </c>
      <c r="C1724" s="408" t="s">
        <v>3812</v>
      </c>
      <c r="D1724" s="389" t="s">
        <v>312</v>
      </c>
      <c r="E1724" s="390">
        <v>3</v>
      </c>
      <c r="F1724" s="391">
        <v>23562</v>
      </c>
      <c r="G1724" s="391">
        <f t="shared" si="121"/>
        <v>70686</v>
      </c>
      <c r="H1724" s="392"/>
      <c r="I1724" s="390">
        <v>3</v>
      </c>
      <c r="J1724" s="293"/>
      <c r="K1724" s="293">
        <f t="shared" si="122"/>
        <v>0</v>
      </c>
      <c r="L1724" s="292"/>
      <c r="M1724" s="293"/>
      <c r="N1724" s="293"/>
    </row>
    <row r="1725" spans="1:14" ht="112.5" outlineLevel="2">
      <c r="A1725" s="387" t="s">
        <v>3813</v>
      </c>
      <c r="B1725" s="387" t="s">
        <v>3814</v>
      </c>
      <c r="C1725" s="408" t="s">
        <v>3815</v>
      </c>
      <c r="D1725" s="389" t="s">
        <v>312</v>
      </c>
      <c r="E1725" s="390">
        <v>6</v>
      </c>
      <c r="F1725" s="391">
        <v>8092</v>
      </c>
      <c r="G1725" s="391">
        <f t="shared" si="121"/>
        <v>48552</v>
      </c>
      <c r="H1725" s="392"/>
      <c r="I1725" s="390">
        <v>6</v>
      </c>
      <c r="J1725" s="293"/>
      <c r="K1725" s="293">
        <f t="shared" si="122"/>
        <v>0</v>
      </c>
      <c r="L1725" s="292"/>
      <c r="M1725" s="293"/>
      <c r="N1725" s="293"/>
    </row>
    <row r="1726" spans="1:14" ht="112.5" outlineLevel="2">
      <c r="A1726" s="387" t="s">
        <v>3816</v>
      </c>
      <c r="B1726" s="387" t="s">
        <v>3817</v>
      </c>
      <c r="C1726" s="408" t="s">
        <v>3818</v>
      </c>
      <c r="D1726" s="389" t="s">
        <v>312</v>
      </c>
      <c r="E1726" s="390">
        <v>6</v>
      </c>
      <c r="F1726" s="391">
        <v>29631</v>
      </c>
      <c r="G1726" s="391">
        <f t="shared" si="121"/>
        <v>177786</v>
      </c>
      <c r="H1726" s="392"/>
      <c r="I1726" s="390">
        <v>6</v>
      </c>
      <c r="J1726" s="293"/>
      <c r="K1726" s="293">
        <f t="shared" si="122"/>
        <v>0</v>
      </c>
      <c r="L1726" s="292"/>
      <c r="M1726" s="293"/>
      <c r="N1726" s="293"/>
    </row>
    <row r="1727" spans="1:14" ht="112.5" outlineLevel="2">
      <c r="A1727" s="387" t="s">
        <v>3819</v>
      </c>
      <c r="B1727" s="387" t="s">
        <v>3820</v>
      </c>
      <c r="C1727" s="408" t="s">
        <v>3821</v>
      </c>
      <c r="D1727" s="389" t="s">
        <v>312</v>
      </c>
      <c r="E1727" s="390">
        <v>18</v>
      </c>
      <c r="F1727" s="391">
        <v>12852</v>
      </c>
      <c r="G1727" s="391">
        <f t="shared" si="121"/>
        <v>231336</v>
      </c>
      <c r="H1727" s="392"/>
      <c r="I1727" s="390">
        <v>18</v>
      </c>
      <c r="J1727" s="293"/>
      <c r="K1727" s="293">
        <f t="shared" si="122"/>
        <v>0</v>
      </c>
      <c r="L1727" s="292"/>
      <c r="M1727" s="293"/>
      <c r="N1727" s="293"/>
    </row>
    <row r="1728" spans="1:14" ht="98.25" outlineLevel="2">
      <c r="A1728" s="387" t="s">
        <v>3822</v>
      </c>
      <c r="B1728" s="387" t="s">
        <v>3823</v>
      </c>
      <c r="C1728" s="408" t="s">
        <v>3824</v>
      </c>
      <c r="D1728" s="389" t="s">
        <v>312</v>
      </c>
      <c r="E1728" s="390">
        <v>6</v>
      </c>
      <c r="F1728" s="391">
        <v>11186</v>
      </c>
      <c r="G1728" s="391">
        <f t="shared" si="121"/>
        <v>67116</v>
      </c>
      <c r="H1728" s="392"/>
      <c r="I1728" s="390">
        <v>6</v>
      </c>
      <c r="J1728" s="293"/>
      <c r="K1728" s="293">
        <f t="shared" si="122"/>
        <v>0</v>
      </c>
      <c r="L1728" s="292"/>
      <c r="M1728" s="293"/>
      <c r="N1728" s="293"/>
    </row>
    <row r="1729" spans="1:14" ht="112.5" outlineLevel="2">
      <c r="A1729" s="387" t="s">
        <v>3825</v>
      </c>
      <c r="B1729" s="387" t="s">
        <v>3826</v>
      </c>
      <c r="C1729" s="408" t="s">
        <v>3827</v>
      </c>
      <c r="D1729" s="389" t="s">
        <v>312</v>
      </c>
      <c r="E1729" s="390">
        <v>3</v>
      </c>
      <c r="F1729" s="391">
        <v>9164</v>
      </c>
      <c r="G1729" s="391">
        <f t="shared" si="121"/>
        <v>27492</v>
      </c>
      <c r="H1729" s="392"/>
      <c r="I1729" s="390">
        <v>3</v>
      </c>
      <c r="J1729" s="293"/>
      <c r="K1729" s="293">
        <f t="shared" si="122"/>
        <v>0</v>
      </c>
      <c r="L1729" s="292"/>
      <c r="M1729" s="293"/>
      <c r="N1729" s="293"/>
    </row>
    <row r="1730" spans="1:14" ht="112.5" outlineLevel="2">
      <c r="A1730" s="387" t="s">
        <v>3828</v>
      </c>
      <c r="B1730" s="387" t="s">
        <v>3829</v>
      </c>
      <c r="C1730" s="408" t="s">
        <v>3830</v>
      </c>
      <c r="D1730" s="389" t="s">
        <v>312</v>
      </c>
      <c r="E1730" s="390">
        <v>6</v>
      </c>
      <c r="F1730" s="391">
        <v>20111</v>
      </c>
      <c r="G1730" s="391">
        <f t="shared" si="121"/>
        <v>120666</v>
      </c>
      <c r="H1730" s="392"/>
      <c r="I1730" s="390">
        <v>6</v>
      </c>
      <c r="J1730" s="293"/>
      <c r="K1730" s="293">
        <f t="shared" si="122"/>
        <v>0</v>
      </c>
      <c r="L1730" s="292"/>
      <c r="M1730" s="293"/>
      <c r="N1730" s="293"/>
    </row>
    <row r="1731" spans="1:14" ht="112.5" outlineLevel="2">
      <c r="A1731" s="387" t="s">
        <v>3831</v>
      </c>
      <c r="B1731" s="387" t="s">
        <v>3832</v>
      </c>
      <c r="C1731" s="408" t="s">
        <v>3833</v>
      </c>
      <c r="D1731" s="389" t="s">
        <v>312</v>
      </c>
      <c r="E1731" s="390">
        <v>6</v>
      </c>
      <c r="F1731" s="391">
        <v>17731</v>
      </c>
      <c r="G1731" s="391">
        <f t="shared" si="121"/>
        <v>106386</v>
      </c>
      <c r="H1731" s="392"/>
      <c r="I1731" s="390">
        <v>6</v>
      </c>
      <c r="J1731" s="293"/>
      <c r="K1731" s="293">
        <f t="shared" si="122"/>
        <v>0</v>
      </c>
      <c r="L1731" s="292"/>
      <c r="M1731" s="293"/>
      <c r="N1731" s="293"/>
    </row>
    <row r="1732" spans="1:14" ht="112.5" outlineLevel="2">
      <c r="A1732" s="387" t="s">
        <v>3834</v>
      </c>
      <c r="B1732" s="387" t="s">
        <v>3835</v>
      </c>
      <c r="C1732" s="408" t="s">
        <v>3836</v>
      </c>
      <c r="D1732" s="389" t="s">
        <v>312</v>
      </c>
      <c r="E1732" s="390">
        <v>18</v>
      </c>
      <c r="F1732" s="391">
        <v>3451</v>
      </c>
      <c r="G1732" s="391">
        <f t="shared" si="121"/>
        <v>62118</v>
      </c>
      <c r="H1732" s="392"/>
      <c r="I1732" s="390">
        <v>18</v>
      </c>
      <c r="J1732" s="293"/>
      <c r="K1732" s="293">
        <f t="shared" si="122"/>
        <v>0</v>
      </c>
      <c r="L1732" s="292"/>
      <c r="M1732" s="293"/>
      <c r="N1732" s="293"/>
    </row>
    <row r="1733" spans="1:14" ht="15" outlineLevel="2">
      <c r="A1733" s="358"/>
      <c r="B1733" s="376"/>
      <c r="C1733" s="377"/>
      <c r="D1733" s="376"/>
      <c r="E1733" s="376"/>
      <c r="F1733" s="378"/>
      <c r="G1733" s="378"/>
      <c r="H1733" s="370"/>
      <c r="I1733" s="376"/>
      <c r="J1733" s="289"/>
      <c r="K1733" s="289"/>
      <c r="L1733" s="287"/>
      <c r="M1733" s="289"/>
      <c r="N1733" s="289"/>
    </row>
    <row r="1734" spans="1:14" ht="15" outlineLevel="1">
      <c r="A1734" s="383"/>
      <c r="B1734" s="383"/>
      <c r="C1734" s="385" t="s">
        <v>3837</v>
      </c>
      <c r="D1734" s="383"/>
      <c r="E1734" s="383"/>
      <c r="F1734" s="386"/>
      <c r="G1734" s="386">
        <f>SUM(G1688:G1732)</f>
        <v>56207173</v>
      </c>
      <c r="H1734" s="382"/>
      <c r="I1734" s="383"/>
      <c r="J1734" s="294"/>
      <c r="K1734" s="294">
        <f>SUM(K1688:K1732)</f>
        <v>0</v>
      </c>
      <c r="L1734" s="290"/>
      <c r="M1734" s="294"/>
      <c r="N1734" s="294"/>
    </row>
    <row r="1735" spans="1:14" ht="15" outlineLevel="1">
      <c r="A1735" s="358"/>
      <c r="B1735" s="376"/>
      <c r="C1735" s="377"/>
      <c r="D1735" s="376"/>
      <c r="E1735" s="376"/>
      <c r="F1735" s="378"/>
      <c r="G1735" s="378"/>
      <c r="H1735" s="370"/>
      <c r="I1735" s="376"/>
      <c r="J1735" s="289"/>
      <c r="K1735" s="289"/>
      <c r="L1735" s="287"/>
      <c r="M1735" s="289"/>
      <c r="N1735" s="289"/>
    </row>
    <row r="1736" spans="1:14" ht="15" outlineLevel="1">
      <c r="A1736" s="383"/>
      <c r="B1736" s="383" t="s">
        <v>3838</v>
      </c>
      <c r="C1736" s="385" t="s">
        <v>3839</v>
      </c>
      <c r="D1736" s="383"/>
      <c r="E1736" s="383"/>
      <c r="F1736" s="386"/>
      <c r="G1736" s="386"/>
      <c r="H1736" s="382"/>
      <c r="I1736" s="383"/>
      <c r="J1736" s="294"/>
      <c r="K1736" s="294"/>
      <c r="L1736" s="290"/>
      <c r="M1736" s="294"/>
      <c r="N1736" s="294"/>
    </row>
    <row r="1737" spans="1:14" ht="112.5" outlineLevel="2">
      <c r="A1737" s="387" t="s">
        <v>3840</v>
      </c>
      <c r="B1737" s="387" t="s">
        <v>3841</v>
      </c>
      <c r="C1737" s="408" t="s">
        <v>3842</v>
      </c>
      <c r="D1737" s="389" t="s">
        <v>312</v>
      </c>
      <c r="E1737" s="390">
        <v>44</v>
      </c>
      <c r="F1737" s="407">
        <v>256001.26</v>
      </c>
      <c r="G1737" s="391">
        <f>F1737*E1737</f>
        <v>11264055.440000001</v>
      </c>
      <c r="H1737" s="392"/>
      <c r="I1737" s="390">
        <v>44</v>
      </c>
      <c r="J1737" s="298"/>
      <c r="K1737" s="293">
        <f>J1737*I1737</f>
        <v>0</v>
      </c>
      <c r="L1737" s="292"/>
      <c r="M1737" s="298"/>
      <c r="N1737" s="293"/>
    </row>
    <row r="1738" spans="1:14" ht="15" outlineLevel="2">
      <c r="A1738" s="358"/>
      <c r="B1738" s="376"/>
      <c r="C1738" s="377"/>
      <c r="D1738" s="376"/>
      <c r="E1738" s="376"/>
      <c r="F1738" s="378"/>
      <c r="G1738" s="378"/>
      <c r="H1738" s="370"/>
      <c r="I1738" s="376"/>
      <c r="J1738" s="289"/>
      <c r="K1738" s="289"/>
      <c r="L1738" s="287"/>
      <c r="M1738" s="289"/>
      <c r="N1738" s="289"/>
    </row>
    <row r="1739" spans="1:14" ht="15" outlineLevel="1">
      <c r="A1739" s="383"/>
      <c r="B1739" s="383"/>
      <c r="C1739" s="385" t="s">
        <v>3843</v>
      </c>
      <c r="D1739" s="383"/>
      <c r="E1739" s="383"/>
      <c r="F1739" s="386"/>
      <c r="G1739" s="386">
        <f>G1737</f>
        <v>11264055.440000001</v>
      </c>
      <c r="H1739" s="382"/>
      <c r="I1739" s="383"/>
      <c r="J1739" s="294"/>
      <c r="K1739" s="294">
        <f>K1737</f>
        <v>0</v>
      </c>
      <c r="L1739" s="290"/>
      <c r="M1739" s="294"/>
      <c r="N1739" s="294"/>
    </row>
    <row r="1740" spans="1:14" ht="15" outlineLevel="1">
      <c r="A1740" s="358"/>
      <c r="B1740" s="376"/>
      <c r="C1740" s="377"/>
      <c r="D1740" s="376"/>
      <c r="E1740" s="376"/>
      <c r="F1740" s="378"/>
      <c r="G1740" s="378"/>
      <c r="H1740" s="370"/>
      <c r="I1740" s="376"/>
      <c r="J1740" s="289"/>
      <c r="K1740" s="289"/>
      <c r="L1740" s="287"/>
      <c r="M1740" s="289"/>
      <c r="N1740" s="289"/>
    </row>
    <row r="1741" spans="1:14" ht="15" outlineLevel="1">
      <c r="A1741" s="383"/>
      <c r="B1741" s="383" t="s">
        <v>3844</v>
      </c>
      <c r="C1741" s="385" t="s">
        <v>3845</v>
      </c>
      <c r="D1741" s="383"/>
      <c r="E1741" s="383"/>
      <c r="F1741" s="386"/>
      <c r="G1741" s="386"/>
      <c r="H1741" s="382"/>
      <c r="I1741" s="383"/>
      <c r="J1741" s="294"/>
      <c r="K1741" s="294"/>
      <c r="L1741" s="290"/>
      <c r="M1741" s="294"/>
      <c r="N1741" s="294"/>
    </row>
    <row r="1742" spans="1:14" ht="141" outlineLevel="2">
      <c r="A1742" s="387" t="s">
        <v>3846</v>
      </c>
      <c r="B1742" s="387" t="s">
        <v>3847</v>
      </c>
      <c r="C1742" s="408" t="s">
        <v>3848</v>
      </c>
      <c r="D1742" s="389" t="s">
        <v>78</v>
      </c>
      <c r="E1742" s="390">
        <v>1</v>
      </c>
      <c r="F1742" s="391">
        <v>12673500</v>
      </c>
      <c r="G1742" s="391">
        <f>F1742*E1742</f>
        <v>12673500</v>
      </c>
      <c r="H1742" s="392"/>
      <c r="I1742" s="390">
        <v>1</v>
      </c>
      <c r="J1742" s="293"/>
      <c r="K1742" s="293">
        <f>J1742*I1742</f>
        <v>0</v>
      </c>
      <c r="L1742" s="292"/>
      <c r="M1742" s="293"/>
      <c r="N1742" s="293"/>
    </row>
    <row r="1743" spans="1:14" ht="15" outlineLevel="2">
      <c r="A1743" s="358"/>
      <c r="B1743" s="376"/>
      <c r="C1743" s="377"/>
      <c r="D1743" s="376"/>
      <c r="E1743" s="376"/>
      <c r="F1743" s="378"/>
      <c r="G1743" s="378"/>
      <c r="H1743" s="370"/>
      <c r="I1743" s="376"/>
      <c r="J1743" s="289"/>
      <c r="K1743" s="289"/>
      <c r="L1743" s="287"/>
      <c r="M1743" s="289"/>
      <c r="N1743" s="289"/>
    </row>
    <row r="1744" spans="1:14" ht="15" outlineLevel="1">
      <c r="A1744" s="383"/>
      <c r="B1744" s="383"/>
      <c r="C1744" s="385" t="s">
        <v>3849</v>
      </c>
      <c r="D1744" s="383"/>
      <c r="E1744" s="383"/>
      <c r="F1744" s="386"/>
      <c r="G1744" s="386">
        <f>G1742</f>
        <v>12673500</v>
      </c>
      <c r="H1744" s="382"/>
      <c r="I1744" s="383"/>
      <c r="J1744" s="294"/>
      <c r="K1744" s="294">
        <f>K1742</f>
        <v>0</v>
      </c>
      <c r="L1744" s="290"/>
      <c r="M1744" s="294"/>
      <c r="N1744" s="294"/>
    </row>
    <row r="1745" spans="1:14" ht="15" outlineLevel="1">
      <c r="A1745" s="358"/>
      <c r="B1745" s="376"/>
      <c r="C1745" s="377"/>
      <c r="D1745" s="376"/>
      <c r="E1745" s="376"/>
      <c r="F1745" s="378"/>
      <c r="G1745" s="378"/>
      <c r="H1745" s="370"/>
      <c r="I1745" s="376"/>
      <c r="J1745" s="289"/>
      <c r="K1745" s="289"/>
      <c r="L1745" s="287"/>
      <c r="M1745" s="289"/>
      <c r="N1745" s="289"/>
    </row>
    <row r="1746" spans="1:14" ht="15" outlineLevel="1">
      <c r="A1746" s="383"/>
      <c r="B1746" s="383" t="s">
        <v>3850</v>
      </c>
      <c r="C1746" s="385" t="s">
        <v>3851</v>
      </c>
      <c r="D1746" s="383"/>
      <c r="E1746" s="383"/>
      <c r="F1746" s="386"/>
      <c r="G1746" s="386"/>
      <c r="H1746" s="382"/>
      <c r="I1746" s="383"/>
      <c r="J1746" s="294"/>
      <c r="K1746" s="294"/>
      <c r="L1746" s="290"/>
      <c r="M1746" s="294"/>
      <c r="N1746" s="294"/>
    </row>
    <row r="1747" spans="1:14" ht="56.25" outlineLevel="2">
      <c r="A1747" s="387" t="s">
        <v>3852</v>
      </c>
      <c r="B1747" s="387" t="s">
        <v>3853</v>
      </c>
      <c r="C1747" s="408" t="s">
        <v>3854</v>
      </c>
      <c r="D1747" s="389" t="s">
        <v>312</v>
      </c>
      <c r="E1747" s="390">
        <v>4</v>
      </c>
      <c r="F1747" s="483">
        <v>2825311</v>
      </c>
      <c r="G1747" s="391">
        <f t="shared" ref="G1747:G1755" si="123">F1747*E1747</f>
        <v>11301244</v>
      </c>
      <c r="H1747" s="392"/>
      <c r="I1747" s="390">
        <v>4</v>
      </c>
      <c r="J1747" s="297"/>
      <c r="K1747" s="293">
        <f t="shared" ref="K1747:K1755" si="124">J1747*I1747</f>
        <v>0</v>
      </c>
      <c r="L1747" s="292"/>
      <c r="M1747" s="297"/>
      <c r="N1747" s="293"/>
    </row>
    <row r="1748" spans="1:14" ht="56.25" outlineLevel="2">
      <c r="A1748" s="387" t="s">
        <v>3855</v>
      </c>
      <c r="B1748" s="387" t="s">
        <v>3856</v>
      </c>
      <c r="C1748" s="408" t="s">
        <v>3857</v>
      </c>
      <c r="D1748" s="389" t="s">
        <v>312</v>
      </c>
      <c r="E1748" s="390">
        <v>0</v>
      </c>
      <c r="F1748" s="483">
        <v>3444111</v>
      </c>
      <c r="G1748" s="391">
        <f t="shared" si="123"/>
        <v>0</v>
      </c>
      <c r="H1748" s="392"/>
      <c r="I1748" s="390">
        <v>0</v>
      </c>
      <c r="J1748" s="297"/>
      <c r="K1748" s="293">
        <f t="shared" si="124"/>
        <v>0</v>
      </c>
      <c r="L1748" s="292"/>
      <c r="M1748" s="297"/>
      <c r="N1748" s="293"/>
    </row>
    <row r="1749" spans="1:14" ht="56.25" outlineLevel="2">
      <c r="A1749" s="387" t="s">
        <v>3858</v>
      </c>
      <c r="B1749" s="387" t="s">
        <v>3859</v>
      </c>
      <c r="C1749" s="408" t="s">
        <v>3860</v>
      </c>
      <c r="D1749" s="389" t="s">
        <v>312</v>
      </c>
      <c r="E1749" s="390">
        <v>8</v>
      </c>
      <c r="F1749" s="483">
        <v>3420311</v>
      </c>
      <c r="G1749" s="391">
        <f t="shared" si="123"/>
        <v>27362488</v>
      </c>
      <c r="H1749" s="392"/>
      <c r="I1749" s="390">
        <v>8</v>
      </c>
      <c r="J1749" s="297"/>
      <c r="K1749" s="293">
        <f t="shared" si="124"/>
        <v>0</v>
      </c>
      <c r="L1749" s="292"/>
      <c r="M1749" s="297"/>
      <c r="N1749" s="293"/>
    </row>
    <row r="1750" spans="1:14" ht="56.25" outlineLevel="2">
      <c r="A1750" s="387" t="s">
        <v>3861</v>
      </c>
      <c r="B1750" s="387" t="s">
        <v>3862</v>
      </c>
      <c r="C1750" s="408" t="s">
        <v>3863</v>
      </c>
      <c r="D1750" s="389" t="s">
        <v>312</v>
      </c>
      <c r="E1750" s="390">
        <v>1</v>
      </c>
      <c r="F1750" s="483">
        <v>2141061</v>
      </c>
      <c r="G1750" s="391">
        <f t="shared" si="123"/>
        <v>2141061</v>
      </c>
      <c r="H1750" s="392"/>
      <c r="I1750" s="390">
        <v>1</v>
      </c>
      <c r="J1750" s="297"/>
      <c r="K1750" s="293">
        <f t="shared" si="124"/>
        <v>0</v>
      </c>
      <c r="L1750" s="292"/>
      <c r="M1750" s="297"/>
      <c r="N1750" s="293"/>
    </row>
    <row r="1751" spans="1:14" ht="56.25" outlineLevel="2">
      <c r="A1751" s="387" t="s">
        <v>3864</v>
      </c>
      <c r="B1751" s="387" t="s">
        <v>3865</v>
      </c>
      <c r="C1751" s="408" t="s">
        <v>3866</v>
      </c>
      <c r="D1751" s="389" t="s">
        <v>312</v>
      </c>
      <c r="E1751" s="390">
        <v>4</v>
      </c>
      <c r="F1751" s="483">
        <v>3289411</v>
      </c>
      <c r="G1751" s="391">
        <f t="shared" si="123"/>
        <v>13157644</v>
      </c>
      <c r="H1751" s="392"/>
      <c r="I1751" s="390">
        <v>4</v>
      </c>
      <c r="J1751" s="297"/>
      <c r="K1751" s="293">
        <f t="shared" si="124"/>
        <v>0</v>
      </c>
      <c r="L1751" s="292"/>
      <c r="M1751" s="297"/>
      <c r="N1751" s="293"/>
    </row>
    <row r="1752" spans="1:14" ht="112.5" outlineLevel="2">
      <c r="A1752" s="387" t="s">
        <v>3867</v>
      </c>
      <c r="B1752" s="387" t="s">
        <v>3868</v>
      </c>
      <c r="C1752" s="408" t="s">
        <v>3869</v>
      </c>
      <c r="D1752" s="389" t="s">
        <v>312</v>
      </c>
      <c r="E1752" s="390">
        <v>253</v>
      </c>
      <c r="F1752" s="391">
        <v>2017301</v>
      </c>
      <c r="G1752" s="391">
        <f t="shared" si="123"/>
        <v>510377153</v>
      </c>
      <c r="H1752" s="392"/>
      <c r="I1752" s="390">
        <v>253</v>
      </c>
      <c r="J1752" s="293"/>
      <c r="K1752" s="293">
        <f t="shared" si="124"/>
        <v>0</v>
      </c>
      <c r="L1752" s="292"/>
      <c r="M1752" s="293"/>
      <c r="N1752" s="293"/>
    </row>
    <row r="1753" spans="1:14" ht="98.25" outlineLevel="2">
      <c r="A1753" s="387" t="s">
        <v>3870</v>
      </c>
      <c r="B1753" s="387" t="s">
        <v>3871</v>
      </c>
      <c r="C1753" s="408" t="s">
        <v>3872</v>
      </c>
      <c r="D1753" s="389" t="s">
        <v>176</v>
      </c>
      <c r="E1753" s="390">
        <v>670</v>
      </c>
      <c r="F1753" s="391">
        <v>16519</v>
      </c>
      <c r="G1753" s="391">
        <f t="shared" si="123"/>
        <v>11067730</v>
      </c>
      <c r="H1753" s="392"/>
      <c r="I1753" s="390">
        <v>670</v>
      </c>
      <c r="J1753" s="293"/>
      <c r="K1753" s="293">
        <f t="shared" si="124"/>
        <v>0</v>
      </c>
      <c r="L1753" s="292"/>
      <c r="M1753" s="293"/>
      <c r="N1753" s="293"/>
    </row>
    <row r="1754" spans="1:14" ht="56.25" outlineLevel="2">
      <c r="A1754" s="387"/>
      <c r="B1754" s="387" t="s">
        <v>3873</v>
      </c>
      <c r="C1754" s="408" t="s">
        <v>3874</v>
      </c>
      <c r="D1754" s="389" t="s">
        <v>312</v>
      </c>
      <c r="E1754" s="390">
        <v>10</v>
      </c>
      <c r="F1754" s="391">
        <v>1428000</v>
      </c>
      <c r="G1754" s="391">
        <f t="shared" si="123"/>
        <v>14280000</v>
      </c>
      <c r="H1754" s="392"/>
      <c r="I1754" s="390">
        <v>10</v>
      </c>
      <c r="J1754" s="293"/>
      <c r="K1754" s="293">
        <f t="shared" si="124"/>
        <v>0</v>
      </c>
      <c r="L1754" s="292"/>
      <c r="M1754" s="293"/>
      <c r="N1754" s="293"/>
    </row>
    <row r="1755" spans="1:14" ht="56.25" outlineLevel="2">
      <c r="A1755" s="387"/>
      <c r="B1755" s="387" t="s">
        <v>3875</v>
      </c>
      <c r="C1755" s="408" t="s">
        <v>3876</v>
      </c>
      <c r="D1755" s="389" t="s">
        <v>312</v>
      </c>
      <c r="E1755" s="390">
        <v>1</v>
      </c>
      <c r="F1755" s="391">
        <v>940100</v>
      </c>
      <c r="G1755" s="391">
        <f t="shared" si="123"/>
        <v>940100</v>
      </c>
      <c r="H1755" s="392"/>
      <c r="I1755" s="390">
        <v>1</v>
      </c>
      <c r="J1755" s="293"/>
      <c r="K1755" s="293">
        <f t="shared" si="124"/>
        <v>0</v>
      </c>
      <c r="L1755" s="292"/>
      <c r="M1755" s="293"/>
      <c r="N1755" s="293"/>
    </row>
    <row r="1756" spans="1:14" ht="15" outlineLevel="2">
      <c r="A1756" s="358"/>
      <c r="B1756" s="376"/>
      <c r="C1756" s="377"/>
      <c r="D1756" s="376"/>
      <c r="E1756" s="376"/>
      <c r="F1756" s="378"/>
      <c r="G1756" s="378"/>
      <c r="H1756" s="370"/>
      <c r="I1756" s="376"/>
      <c r="J1756" s="289"/>
      <c r="K1756" s="289"/>
      <c r="L1756" s="287"/>
      <c r="M1756" s="289"/>
      <c r="N1756" s="289"/>
    </row>
    <row r="1757" spans="1:14" ht="15" outlineLevel="1">
      <c r="A1757" s="383"/>
      <c r="B1757" s="383"/>
      <c r="C1757" s="385" t="s">
        <v>3877</v>
      </c>
      <c r="D1757" s="383"/>
      <c r="E1757" s="383"/>
      <c r="F1757" s="386"/>
      <c r="G1757" s="386">
        <f>SUM(G1747:G1755)</f>
        <v>590627420</v>
      </c>
      <c r="H1757" s="382"/>
      <c r="I1757" s="383"/>
      <c r="J1757" s="294"/>
      <c r="K1757" s="294">
        <f>SUM(K1747:K1755)</f>
        <v>0</v>
      </c>
      <c r="L1757" s="290"/>
      <c r="M1757" s="294"/>
      <c r="N1757" s="294"/>
    </row>
    <row r="1758" spans="1:14" ht="15" outlineLevel="1">
      <c r="A1758" s="358"/>
      <c r="B1758" s="376"/>
      <c r="C1758" s="377"/>
      <c r="D1758" s="376"/>
      <c r="E1758" s="376"/>
      <c r="F1758" s="378"/>
      <c r="G1758" s="378"/>
      <c r="H1758" s="370"/>
      <c r="I1758" s="376"/>
      <c r="J1758" s="289"/>
      <c r="K1758" s="289"/>
      <c r="L1758" s="287"/>
      <c r="M1758" s="289"/>
      <c r="N1758" s="289"/>
    </row>
    <row r="1759" spans="1:14" ht="15">
      <c r="A1759" s="379"/>
      <c r="B1759" s="379"/>
      <c r="C1759" s="380" t="s">
        <v>3878</v>
      </c>
      <c r="D1759" s="379"/>
      <c r="E1759" s="379"/>
      <c r="F1759" s="381"/>
      <c r="G1759" s="381">
        <f>SUM(G1757+G1744+G1739+G1734)</f>
        <v>670772148.44000006</v>
      </c>
      <c r="H1759" s="382"/>
      <c r="I1759" s="379"/>
      <c r="J1759" s="291"/>
      <c r="K1759" s="291">
        <f>SUM(K1757+K1744+K1739+K1734)</f>
        <v>0</v>
      </c>
      <c r="L1759" s="290"/>
      <c r="M1759" s="291"/>
      <c r="N1759" s="291"/>
    </row>
    <row r="1760" spans="1:14" ht="15">
      <c r="A1760" s="358"/>
      <c r="B1760" s="376"/>
      <c r="C1760" s="377"/>
      <c r="D1760" s="376"/>
      <c r="E1760" s="376"/>
      <c r="F1760" s="378"/>
      <c r="G1760" s="378"/>
      <c r="H1760" s="370"/>
      <c r="I1760" s="376"/>
      <c r="J1760" s="289"/>
      <c r="K1760" s="289"/>
      <c r="L1760" s="287"/>
      <c r="M1760" s="289"/>
      <c r="N1760" s="289"/>
    </row>
    <row r="1761" spans="1:14" ht="15">
      <c r="A1761" s="484"/>
      <c r="B1761" s="484" t="s">
        <v>3879</v>
      </c>
      <c r="C1761" s="485" t="s">
        <v>3880</v>
      </c>
      <c r="D1761" s="484"/>
      <c r="E1761" s="484"/>
      <c r="F1761" s="486"/>
      <c r="G1761" s="486"/>
      <c r="H1761" s="382"/>
      <c r="I1761" s="484"/>
      <c r="J1761" s="296"/>
      <c r="K1761" s="296"/>
      <c r="L1761" s="290"/>
      <c r="M1761" s="296"/>
      <c r="N1761" s="296"/>
    </row>
    <row r="1762" spans="1:14" ht="15" outlineLevel="1">
      <c r="A1762" s="358"/>
      <c r="B1762" s="376"/>
      <c r="C1762" s="377"/>
      <c r="D1762" s="376"/>
      <c r="E1762" s="376"/>
      <c r="F1762" s="378"/>
      <c r="G1762" s="378"/>
      <c r="H1762" s="370"/>
      <c r="I1762" s="376"/>
      <c r="J1762" s="289"/>
      <c r="K1762" s="289"/>
      <c r="L1762" s="287"/>
      <c r="M1762" s="289"/>
      <c r="N1762" s="289"/>
    </row>
    <row r="1763" spans="1:14" ht="15" outlineLevel="1">
      <c r="A1763" s="383"/>
      <c r="B1763" s="383" t="s">
        <v>3881</v>
      </c>
      <c r="C1763" s="385" t="s">
        <v>3882</v>
      </c>
      <c r="D1763" s="383"/>
      <c r="E1763" s="383"/>
      <c r="F1763" s="386"/>
      <c r="G1763" s="386"/>
      <c r="H1763" s="382"/>
      <c r="I1763" s="383"/>
      <c r="J1763" s="294"/>
      <c r="K1763" s="294"/>
      <c r="L1763" s="290"/>
      <c r="M1763" s="294"/>
      <c r="N1763" s="294"/>
    </row>
    <row r="1764" spans="1:14" ht="98.25" outlineLevel="2">
      <c r="A1764" s="387" t="s">
        <v>3883</v>
      </c>
      <c r="B1764" s="387" t="s">
        <v>3884</v>
      </c>
      <c r="C1764" s="408" t="s">
        <v>3885</v>
      </c>
      <c r="D1764" s="389" t="s">
        <v>312</v>
      </c>
      <c r="E1764" s="390">
        <v>140</v>
      </c>
      <c r="F1764" s="391">
        <v>76430.5</v>
      </c>
      <c r="G1764" s="391">
        <f>F1764*E1764</f>
        <v>10700270</v>
      </c>
      <c r="H1764" s="392"/>
      <c r="I1764" s="390">
        <v>140</v>
      </c>
      <c r="J1764" s="293"/>
      <c r="K1764" s="293">
        <f>J1764*I1764</f>
        <v>0</v>
      </c>
      <c r="L1764" s="292"/>
      <c r="M1764" s="293"/>
      <c r="N1764" s="293"/>
    </row>
    <row r="1765" spans="1:14" ht="141" outlineLevel="2">
      <c r="A1765" s="387" t="s">
        <v>3886</v>
      </c>
      <c r="B1765" s="387" t="s">
        <v>3887</v>
      </c>
      <c r="C1765" s="408" t="s">
        <v>3888</v>
      </c>
      <c r="D1765" s="389" t="s">
        <v>74</v>
      </c>
      <c r="E1765" s="390">
        <v>450.75</v>
      </c>
      <c r="F1765" s="391">
        <v>191133.9</v>
      </c>
      <c r="G1765" s="391">
        <f>F1765*E1765</f>
        <v>86153605.424999997</v>
      </c>
      <c r="H1765" s="392"/>
      <c r="I1765" s="390">
        <v>450.75</v>
      </c>
      <c r="J1765" s="293"/>
      <c r="K1765" s="293">
        <f>J1765*I1765</f>
        <v>0</v>
      </c>
      <c r="L1765" s="292"/>
      <c r="M1765" s="293"/>
      <c r="N1765" s="293"/>
    </row>
    <row r="1766" spans="1:14" ht="407.25" outlineLevel="2">
      <c r="A1766" s="387" t="s">
        <v>3889</v>
      </c>
      <c r="B1766" s="387" t="s">
        <v>3890</v>
      </c>
      <c r="C1766" s="427" t="s">
        <v>3891</v>
      </c>
      <c r="D1766" s="389" t="s">
        <v>312</v>
      </c>
      <c r="E1766" s="390">
        <v>15</v>
      </c>
      <c r="F1766" s="391">
        <v>807012</v>
      </c>
      <c r="G1766" s="391">
        <f>F1766*E1766</f>
        <v>12105180</v>
      </c>
      <c r="H1766" s="392"/>
      <c r="I1766" s="390">
        <v>15</v>
      </c>
      <c r="J1766" s="293"/>
      <c r="K1766" s="293">
        <f>J1766*I1766</f>
        <v>0</v>
      </c>
      <c r="L1766" s="292"/>
      <c r="M1766" s="293"/>
      <c r="N1766" s="293"/>
    </row>
    <row r="1767" spans="1:14" ht="84.75" outlineLevel="2">
      <c r="A1767" s="387" t="s">
        <v>3892</v>
      </c>
      <c r="B1767" s="387" t="s">
        <v>3893</v>
      </c>
      <c r="C1767" s="408" t="s">
        <v>3894</v>
      </c>
      <c r="D1767" s="389" t="s">
        <v>67</v>
      </c>
      <c r="E1767" s="390">
        <v>179.7</v>
      </c>
      <c r="F1767" s="391">
        <v>1696778.18</v>
      </c>
      <c r="G1767" s="391">
        <f>F1767*E1767</f>
        <v>304911038.94599998</v>
      </c>
      <c r="H1767" s="392"/>
      <c r="I1767" s="390">
        <v>179.7</v>
      </c>
      <c r="J1767" s="293"/>
      <c r="K1767" s="293">
        <f>J1767*I1767</f>
        <v>0</v>
      </c>
      <c r="L1767" s="292"/>
      <c r="M1767" s="293"/>
      <c r="N1767" s="293"/>
    </row>
    <row r="1768" spans="1:14" ht="15" outlineLevel="1">
      <c r="A1768" s="383"/>
      <c r="B1768" s="383"/>
      <c r="C1768" s="385" t="s">
        <v>3895</v>
      </c>
      <c r="D1768" s="383"/>
      <c r="E1768" s="383"/>
      <c r="F1768" s="386"/>
      <c r="G1768" s="386">
        <f>SUM(G1764:G1767)</f>
        <v>413870094.37099999</v>
      </c>
      <c r="H1768" s="382"/>
      <c r="I1768" s="383"/>
      <c r="J1768" s="294"/>
      <c r="K1768" s="294">
        <f>SUM(K1764:K1767)</f>
        <v>0</v>
      </c>
      <c r="L1768" s="290"/>
      <c r="M1768" s="294"/>
      <c r="N1768" s="294"/>
    </row>
    <row r="1769" spans="1:14" ht="15" outlineLevel="1">
      <c r="A1769" s="358"/>
      <c r="B1769" s="376"/>
      <c r="C1769" s="377"/>
      <c r="D1769" s="376"/>
      <c r="E1769" s="376"/>
      <c r="F1769" s="378"/>
      <c r="G1769" s="378"/>
      <c r="H1769" s="370"/>
      <c r="I1769" s="376"/>
      <c r="J1769" s="289"/>
      <c r="K1769" s="289"/>
      <c r="L1769" s="287"/>
      <c r="M1769" s="289"/>
      <c r="N1769" s="289"/>
    </row>
    <row r="1770" spans="1:14" ht="15" outlineLevel="1">
      <c r="A1770" s="383"/>
      <c r="B1770" s="383" t="s">
        <v>3896</v>
      </c>
      <c r="C1770" s="385" t="s">
        <v>3897</v>
      </c>
      <c r="D1770" s="383"/>
      <c r="E1770" s="383"/>
      <c r="F1770" s="386"/>
      <c r="G1770" s="386"/>
      <c r="H1770" s="382"/>
      <c r="I1770" s="383"/>
      <c r="J1770" s="294"/>
      <c r="K1770" s="294"/>
      <c r="L1770" s="290"/>
      <c r="M1770" s="294"/>
      <c r="N1770" s="294"/>
    </row>
    <row r="1771" spans="1:14" ht="15" outlineLevel="2">
      <c r="A1771" s="358"/>
      <c r="B1771" s="376"/>
      <c r="C1771" s="377"/>
      <c r="D1771" s="376"/>
      <c r="E1771" s="376"/>
      <c r="F1771" s="378"/>
      <c r="G1771" s="378"/>
      <c r="H1771" s="370"/>
      <c r="I1771" s="376"/>
      <c r="J1771" s="289"/>
      <c r="K1771" s="289"/>
      <c r="L1771" s="287"/>
      <c r="M1771" s="289"/>
      <c r="N1771" s="289"/>
    </row>
    <row r="1772" spans="1:14" ht="15" outlineLevel="2">
      <c r="A1772" s="414"/>
      <c r="B1772" s="414" t="s">
        <v>3898</v>
      </c>
      <c r="C1772" s="415" t="s">
        <v>3899</v>
      </c>
      <c r="D1772" s="414"/>
      <c r="E1772" s="414"/>
      <c r="F1772" s="416"/>
      <c r="G1772" s="416"/>
      <c r="H1772" s="382"/>
      <c r="I1772" s="414"/>
      <c r="J1772" s="295"/>
      <c r="K1772" s="295"/>
      <c r="L1772" s="290"/>
      <c r="M1772" s="295"/>
      <c r="N1772" s="295"/>
    </row>
    <row r="1773" spans="1:14" ht="70.5" outlineLevel="3">
      <c r="A1773" s="387" t="s">
        <v>3900</v>
      </c>
      <c r="B1773" s="387" t="s">
        <v>3901</v>
      </c>
      <c r="C1773" s="408" t="s">
        <v>3902</v>
      </c>
      <c r="D1773" s="389" t="s">
        <v>312</v>
      </c>
      <c r="E1773" s="390">
        <v>4</v>
      </c>
      <c r="F1773" s="391">
        <v>335129.39</v>
      </c>
      <c r="G1773" s="391">
        <f>F1773*E1773</f>
        <v>1340517.56</v>
      </c>
      <c r="H1773" s="392"/>
      <c r="I1773" s="390">
        <v>4</v>
      </c>
      <c r="J1773" s="293"/>
      <c r="K1773" s="293">
        <f>J1773*I1773</f>
        <v>0</v>
      </c>
      <c r="L1773" s="292"/>
      <c r="M1773" s="293"/>
      <c r="N1773" s="293"/>
    </row>
    <row r="1774" spans="1:14" ht="84.75" outlineLevel="3">
      <c r="A1774" s="387" t="s">
        <v>3903</v>
      </c>
      <c r="B1774" s="387" t="s">
        <v>3904</v>
      </c>
      <c r="C1774" s="408" t="s">
        <v>3905</v>
      </c>
      <c r="D1774" s="389" t="s">
        <v>312</v>
      </c>
      <c r="E1774" s="390">
        <v>8</v>
      </c>
      <c r="F1774" s="391">
        <v>295179.90000000002</v>
      </c>
      <c r="G1774" s="391">
        <f>F1774*E1774</f>
        <v>2361439.2000000002</v>
      </c>
      <c r="H1774" s="392"/>
      <c r="I1774" s="390">
        <v>8</v>
      </c>
      <c r="J1774" s="293"/>
      <c r="K1774" s="293">
        <f>J1774*I1774</f>
        <v>0</v>
      </c>
      <c r="L1774" s="292"/>
      <c r="M1774" s="293"/>
      <c r="N1774" s="293"/>
    </row>
    <row r="1775" spans="1:14" ht="70.5" outlineLevel="3">
      <c r="A1775" s="387" t="s">
        <v>3906</v>
      </c>
      <c r="B1775" s="387" t="s">
        <v>3907</v>
      </c>
      <c r="C1775" s="408" t="s">
        <v>3908</v>
      </c>
      <c r="D1775" s="389" t="s">
        <v>312</v>
      </c>
      <c r="E1775" s="390">
        <v>2</v>
      </c>
      <c r="F1775" s="391">
        <v>295179.90000000002</v>
      </c>
      <c r="G1775" s="391">
        <f>F1775*E1775</f>
        <v>590359.80000000005</v>
      </c>
      <c r="H1775" s="392"/>
      <c r="I1775" s="390">
        <v>2</v>
      </c>
      <c r="J1775" s="293"/>
      <c r="K1775" s="293">
        <f>J1775*I1775</f>
        <v>0</v>
      </c>
      <c r="L1775" s="292"/>
      <c r="M1775" s="293"/>
      <c r="N1775" s="293"/>
    </row>
    <row r="1776" spans="1:14" ht="70.5" outlineLevel="3">
      <c r="A1776" s="387" t="s">
        <v>3909</v>
      </c>
      <c r="B1776" s="387" t="s">
        <v>3910</v>
      </c>
      <c r="C1776" s="408" t="s">
        <v>3911</v>
      </c>
      <c r="D1776" s="389" t="s">
        <v>312</v>
      </c>
      <c r="E1776" s="390">
        <v>2</v>
      </c>
      <c r="F1776" s="391">
        <v>295179.90000000002</v>
      </c>
      <c r="G1776" s="391">
        <f>F1776*E1776</f>
        <v>590359.80000000005</v>
      </c>
      <c r="H1776" s="392"/>
      <c r="I1776" s="390">
        <v>2</v>
      </c>
      <c r="J1776" s="293"/>
      <c r="K1776" s="293">
        <f>J1776*I1776</f>
        <v>0</v>
      </c>
      <c r="L1776" s="292"/>
      <c r="M1776" s="293"/>
      <c r="N1776" s="293"/>
    </row>
    <row r="1777" spans="1:14" ht="70.5" outlineLevel="3">
      <c r="A1777" s="387" t="s">
        <v>3912</v>
      </c>
      <c r="B1777" s="387" t="s">
        <v>3913</v>
      </c>
      <c r="C1777" s="408" t="s">
        <v>3914</v>
      </c>
      <c r="D1777" s="389" t="s">
        <v>312</v>
      </c>
      <c r="E1777" s="390">
        <v>2</v>
      </c>
      <c r="F1777" s="391">
        <v>295179.90000000002</v>
      </c>
      <c r="G1777" s="391">
        <f>F1777*E1777</f>
        <v>590359.80000000005</v>
      </c>
      <c r="H1777" s="392"/>
      <c r="I1777" s="390">
        <v>2</v>
      </c>
      <c r="J1777" s="293"/>
      <c r="K1777" s="293">
        <f>J1777*I1777</f>
        <v>0</v>
      </c>
      <c r="L1777" s="292"/>
      <c r="M1777" s="293"/>
      <c r="N1777" s="293"/>
    </row>
    <row r="1778" spans="1:14" ht="15" outlineLevel="3">
      <c r="A1778" s="358"/>
      <c r="B1778" s="376"/>
      <c r="C1778" s="377"/>
      <c r="D1778" s="376"/>
      <c r="E1778" s="376"/>
      <c r="F1778" s="378"/>
      <c r="G1778" s="378"/>
      <c r="H1778" s="370"/>
      <c r="I1778" s="376"/>
      <c r="J1778" s="289"/>
      <c r="K1778" s="289"/>
      <c r="L1778" s="287"/>
      <c r="M1778" s="289"/>
      <c r="N1778" s="289"/>
    </row>
    <row r="1779" spans="1:14" ht="15" outlineLevel="2">
      <c r="A1779" s="414"/>
      <c r="B1779" s="414"/>
      <c r="C1779" s="415" t="s">
        <v>3915</v>
      </c>
      <c r="D1779" s="414"/>
      <c r="E1779" s="414"/>
      <c r="F1779" s="416"/>
      <c r="G1779" s="416">
        <f>SUM(G1773:G1777)</f>
        <v>5473036.1600000001</v>
      </c>
      <c r="H1779" s="382"/>
      <c r="I1779" s="414"/>
      <c r="J1779" s="295"/>
      <c r="K1779" s="295">
        <f>SUM(K1773:K1777)</f>
        <v>0</v>
      </c>
      <c r="L1779" s="290"/>
      <c r="M1779" s="295"/>
      <c r="N1779" s="295"/>
    </row>
    <row r="1780" spans="1:14" ht="15" outlineLevel="2">
      <c r="A1780" s="358"/>
      <c r="B1780" s="376"/>
      <c r="C1780" s="377"/>
      <c r="D1780" s="376"/>
      <c r="E1780" s="376"/>
      <c r="F1780" s="378"/>
      <c r="G1780" s="378"/>
      <c r="H1780" s="370"/>
      <c r="I1780" s="376"/>
      <c r="J1780" s="289"/>
      <c r="K1780" s="289"/>
      <c r="L1780" s="287"/>
      <c r="M1780" s="289"/>
      <c r="N1780" s="289"/>
    </row>
    <row r="1781" spans="1:14" ht="15" outlineLevel="2">
      <c r="A1781" s="414"/>
      <c r="B1781" s="414" t="s">
        <v>3916</v>
      </c>
      <c r="C1781" s="415" t="s">
        <v>3917</v>
      </c>
      <c r="D1781" s="414"/>
      <c r="E1781" s="414"/>
      <c r="F1781" s="416"/>
      <c r="G1781" s="416"/>
      <c r="H1781" s="382"/>
      <c r="I1781" s="414"/>
      <c r="J1781" s="295"/>
      <c r="K1781" s="295"/>
      <c r="L1781" s="290"/>
      <c r="M1781" s="295"/>
      <c r="N1781" s="295"/>
    </row>
    <row r="1782" spans="1:14" ht="56.25" outlineLevel="3">
      <c r="A1782" s="387" t="s">
        <v>3918</v>
      </c>
      <c r="B1782" s="387" t="s">
        <v>3919</v>
      </c>
      <c r="C1782" s="408" t="s">
        <v>3920</v>
      </c>
      <c r="D1782" s="389" t="s">
        <v>176</v>
      </c>
      <c r="E1782" s="390">
        <v>2237.63</v>
      </c>
      <c r="F1782" s="391">
        <v>13126.24</v>
      </c>
      <c r="G1782" s="391">
        <f>F1782*E1782</f>
        <v>29371668.411200002</v>
      </c>
      <c r="H1782" s="392"/>
      <c r="I1782" s="390">
        <v>2237.63</v>
      </c>
      <c r="J1782" s="293"/>
      <c r="K1782" s="293">
        <f>J1782*I1782</f>
        <v>0</v>
      </c>
      <c r="L1782" s="292"/>
      <c r="M1782" s="293"/>
      <c r="N1782" s="293"/>
    </row>
    <row r="1783" spans="1:14" ht="141" outlineLevel="3">
      <c r="A1783" s="387" t="s">
        <v>3921</v>
      </c>
      <c r="B1783" s="387" t="s">
        <v>3922</v>
      </c>
      <c r="C1783" s="419" t="s">
        <v>3923</v>
      </c>
      <c r="D1783" s="389" t="s">
        <v>74</v>
      </c>
      <c r="E1783" s="390">
        <v>34.64</v>
      </c>
      <c r="F1783" s="391">
        <v>38778.81</v>
      </c>
      <c r="G1783" s="391">
        <f>F1783*E1783</f>
        <v>1343297.9783999999</v>
      </c>
      <c r="H1783" s="392"/>
      <c r="I1783" s="390">
        <v>34.64</v>
      </c>
      <c r="J1783" s="293"/>
      <c r="K1783" s="293">
        <f>J1783*I1783</f>
        <v>0</v>
      </c>
      <c r="L1783" s="292"/>
      <c r="M1783" s="293"/>
      <c r="N1783" s="293"/>
    </row>
    <row r="1784" spans="1:14" ht="98.25" outlineLevel="3">
      <c r="A1784" s="387" t="s">
        <v>3924</v>
      </c>
      <c r="B1784" s="387" t="s">
        <v>3925</v>
      </c>
      <c r="C1784" s="408" t="s">
        <v>3926</v>
      </c>
      <c r="D1784" s="389" t="s">
        <v>312</v>
      </c>
      <c r="E1784" s="390">
        <v>104</v>
      </c>
      <c r="F1784" s="391">
        <v>30138.880000000001</v>
      </c>
      <c r="G1784" s="391">
        <f>F1784*E1784</f>
        <v>3134443.52</v>
      </c>
      <c r="H1784" s="392"/>
      <c r="I1784" s="390">
        <v>104</v>
      </c>
      <c r="J1784" s="293"/>
      <c r="K1784" s="293">
        <f>J1784*I1784</f>
        <v>0</v>
      </c>
      <c r="L1784" s="292"/>
      <c r="M1784" s="293"/>
      <c r="N1784" s="293"/>
    </row>
    <row r="1785" spans="1:14" ht="98.25" outlineLevel="3">
      <c r="A1785" s="387" t="s">
        <v>3927</v>
      </c>
      <c r="B1785" s="387" t="s">
        <v>3928</v>
      </c>
      <c r="C1785" s="408" t="s">
        <v>3929</v>
      </c>
      <c r="D1785" s="463" t="s">
        <v>74</v>
      </c>
      <c r="E1785" s="390">
        <v>135.63999999999999</v>
      </c>
      <c r="F1785" s="391">
        <v>99769.11</v>
      </c>
      <c r="G1785" s="391">
        <f>F1785*E1785</f>
        <v>13532682.080399999</v>
      </c>
      <c r="H1785" s="392"/>
      <c r="I1785" s="390">
        <v>135.63999999999999</v>
      </c>
      <c r="J1785" s="293"/>
      <c r="K1785" s="293">
        <f>J1785*I1785</f>
        <v>0</v>
      </c>
      <c r="L1785" s="292"/>
      <c r="M1785" s="293"/>
      <c r="N1785" s="293"/>
    </row>
    <row r="1786" spans="1:14" ht="28.5" outlineLevel="3">
      <c r="A1786" s="387" t="s">
        <v>3930</v>
      </c>
      <c r="B1786" s="387" t="s">
        <v>3931</v>
      </c>
      <c r="C1786" s="408" t="s">
        <v>3932</v>
      </c>
      <c r="D1786" s="389" t="s">
        <v>312</v>
      </c>
      <c r="E1786" s="390">
        <v>22</v>
      </c>
      <c r="F1786" s="391">
        <v>54194.63</v>
      </c>
      <c r="G1786" s="391">
        <f>F1786*E1786</f>
        <v>1192281.8599999999</v>
      </c>
      <c r="H1786" s="392"/>
      <c r="I1786" s="390">
        <v>22</v>
      </c>
      <c r="J1786" s="293"/>
      <c r="K1786" s="293">
        <f>J1786*I1786</f>
        <v>0</v>
      </c>
      <c r="L1786" s="292"/>
      <c r="M1786" s="293"/>
      <c r="N1786" s="293"/>
    </row>
    <row r="1787" spans="1:14" ht="15" outlineLevel="3">
      <c r="A1787" s="358"/>
      <c r="B1787" s="376"/>
      <c r="C1787" s="377" t="s">
        <v>2249</v>
      </c>
      <c r="D1787" s="376"/>
      <c r="E1787" s="376"/>
      <c r="F1787" s="378"/>
      <c r="G1787" s="378"/>
      <c r="H1787" s="370"/>
      <c r="I1787" s="376"/>
      <c r="J1787" s="289"/>
      <c r="K1787" s="289"/>
      <c r="L1787" s="287"/>
      <c r="M1787" s="289"/>
      <c r="N1787" s="289"/>
    </row>
    <row r="1788" spans="1:14" ht="15" outlineLevel="2">
      <c r="A1788" s="414"/>
      <c r="B1788" s="414"/>
      <c r="C1788" s="415" t="s">
        <v>3933</v>
      </c>
      <c r="D1788" s="414"/>
      <c r="E1788" s="414"/>
      <c r="F1788" s="416"/>
      <c r="G1788" s="416">
        <f>SUM(G1782:G1787)</f>
        <v>48574373.850000001</v>
      </c>
      <c r="H1788" s="382"/>
      <c r="I1788" s="414"/>
      <c r="J1788" s="295"/>
      <c r="K1788" s="295">
        <f>SUM(K1782:K1787)</f>
        <v>0</v>
      </c>
      <c r="L1788" s="290"/>
      <c r="M1788" s="295"/>
      <c r="N1788" s="295"/>
    </row>
    <row r="1789" spans="1:14" ht="15" outlineLevel="2">
      <c r="A1789" s="358"/>
      <c r="B1789" s="376"/>
      <c r="C1789" s="377"/>
      <c r="D1789" s="376"/>
      <c r="E1789" s="376"/>
      <c r="F1789" s="378"/>
      <c r="G1789" s="378"/>
      <c r="H1789" s="370"/>
      <c r="I1789" s="376"/>
      <c r="J1789" s="289"/>
      <c r="K1789" s="289"/>
      <c r="L1789" s="287"/>
      <c r="M1789" s="289"/>
      <c r="N1789" s="289"/>
    </row>
    <row r="1790" spans="1:14" ht="15" outlineLevel="1">
      <c r="A1790" s="383"/>
      <c r="B1790" s="383"/>
      <c r="C1790" s="385" t="s">
        <v>3934</v>
      </c>
      <c r="D1790" s="383"/>
      <c r="E1790" s="383"/>
      <c r="F1790" s="386"/>
      <c r="G1790" s="386">
        <f>G1788+G1779</f>
        <v>54047410.010000005</v>
      </c>
      <c r="H1790" s="382"/>
      <c r="I1790" s="383"/>
      <c r="J1790" s="294"/>
      <c r="K1790" s="294">
        <f>K1788+K1779</f>
        <v>0</v>
      </c>
      <c r="L1790" s="290"/>
      <c r="M1790" s="294"/>
      <c r="N1790" s="294"/>
    </row>
    <row r="1791" spans="1:14" ht="15" outlineLevel="1">
      <c r="A1791" s="358"/>
      <c r="B1791" s="376"/>
      <c r="C1791" s="377"/>
      <c r="D1791" s="376"/>
      <c r="E1791" s="376"/>
      <c r="F1791" s="378"/>
      <c r="G1791" s="378"/>
      <c r="H1791" s="370"/>
      <c r="I1791" s="376"/>
      <c r="J1791" s="289"/>
      <c r="K1791" s="289"/>
      <c r="L1791" s="287"/>
      <c r="M1791" s="289"/>
      <c r="N1791" s="289"/>
    </row>
    <row r="1792" spans="1:14" ht="15">
      <c r="A1792" s="379"/>
      <c r="B1792" s="379"/>
      <c r="C1792" s="380" t="s">
        <v>3935</v>
      </c>
      <c r="D1792" s="379"/>
      <c r="E1792" s="379"/>
      <c r="F1792" s="381"/>
      <c r="G1792" s="381">
        <f>SUM(G1790+G1768)</f>
        <v>467917504.38099998</v>
      </c>
      <c r="H1792" s="382"/>
      <c r="I1792" s="379"/>
      <c r="J1792" s="291"/>
      <c r="K1792" s="291">
        <f>SUM(K1790+K1768)</f>
        <v>0</v>
      </c>
      <c r="L1792" s="290"/>
      <c r="M1792" s="291"/>
      <c r="N1792" s="291"/>
    </row>
    <row r="1793" spans="1:14" ht="15">
      <c r="A1793" s="358"/>
      <c r="B1793" s="376"/>
      <c r="C1793" s="377"/>
      <c r="D1793" s="376"/>
      <c r="E1793" s="376"/>
      <c r="F1793" s="378"/>
      <c r="G1793" s="378"/>
      <c r="H1793" s="370"/>
      <c r="I1793" s="376"/>
      <c r="J1793" s="289"/>
      <c r="K1793" s="289"/>
      <c r="L1793" s="287"/>
      <c r="M1793" s="289"/>
      <c r="N1793" s="289"/>
    </row>
    <row r="1794" spans="1:14" ht="15">
      <c r="A1794" s="379"/>
      <c r="B1794" s="379" t="s">
        <v>3936</v>
      </c>
      <c r="C1794" s="380" t="s">
        <v>3937</v>
      </c>
      <c r="D1794" s="379"/>
      <c r="E1794" s="379"/>
      <c r="F1794" s="381"/>
      <c r="G1794" s="381"/>
      <c r="H1794" s="382"/>
      <c r="I1794" s="379"/>
      <c r="J1794" s="291"/>
      <c r="K1794" s="291"/>
      <c r="L1794" s="290"/>
      <c r="M1794" s="291"/>
      <c r="N1794" s="291"/>
    </row>
    <row r="1795" spans="1:14" ht="126.75" outlineLevel="1">
      <c r="A1795" s="387" t="s">
        <v>3938</v>
      </c>
      <c r="B1795" s="387" t="s">
        <v>3939</v>
      </c>
      <c r="C1795" s="410" t="s">
        <v>3940</v>
      </c>
      <c r="D1795" s="389" t="s">
        <v>3622</v>
      </c>
      <c r="E1795" s="390">
        <v>15</v>
      </c>
      <c r="F1795" s="391">
        <v>31168265.27</v>
      </c>
      <c r="G1795" s="391">
        <f t="shared" ref="G1795:G1803" si="125">F1795*E1795</f>
        <v>467523979.05000001</v>
      </c>
      <c r="H1795" s="392"/>
      <c r="I1795" s="390">
        <v>15</v>
      </c>
      <c r="J1795" s="293"/>
      <c r="K1795" s="293">
        <f t="shared" ref="K1795:K1803" si="126">J1795*I1795</f>
        <v>0</v>
      </c>
      <c r="L1795" s="292"/>
      <c r="M1795" s="293"/>
      <c r="N1795" s="293"/>
    </row>
    <row r="1796" spans="1:14" ht="84.75" outlineLevel="1">
      <c r="A1796" s="387" t="s">
        <v>3941</v>
      </c>
      <c r="B1796" s="387" t="s">
        <v>3942</v>
      </c>
      <c r="C1796" s="419" t="s">
        <v>3943</v>
      </c>
      <c r="D1796" s="389" t="s">
        <v>67</v>
      </c>
      <c r="E1796" s="390">
        <v>27.05</v>
      </c>
      <c r="F1796" s="391">
        <v>979139.76</v>
      </c>
      <c r="G1796" s="391">
        <f t="shared" si="125"/>
        <v>26485730.508000001</v>
      </c>
      <c r="H1796" s="392"/>
      <c r="I1796" s="390">
        <v>27.05</v>
      </c>
      <c r="J1796" s="293"/>
      <c r="K1796" s="293">
        <f t="shared" si="126"/>
        <v>0</v>
      </c>
      <c r="L1796" s="292"/>
      <c r="M1796" s="293"/>
      <c r="N1796" s="293"/>
    </row>
    <row r="1797" spans="1:14" ht="42" outlineLevel="1">
      <c r="A1797" s="387" t="s">
        <v>3944</v>
      </c>
      <c r="B1797" s="387" t="s">
        <v>3945</v>
      </c>
      <c r="C1797" s="408" t="s">
        <v>3946</v>
      </c>
      <c r="D1797" s="389" t="s">
        <v>78</v>
      </c>
      <c r="E1797" s="390">
        <v>1</v>
      </c>
      <c r="F1797" s="391">
        <v>4831400</v>
      </c>
      <c r="G1797" s="391">
        <f t="shared" si="125"/>
        <v>4831400</v>
      </c>
      <c r="H1797" s="392"/>
      <c r="I1797" s="390">
        <v>1</v>
      </c>
      <c r="J1797" s="293"/>
      <c r="K1797" s="293">
        <f t="shared" si="126"/>
        <v>0</v>
      </c>
      <c r="L1797" s="292"/>
      <c r="M1797" s="293"/>
      <c r="N1797" s="293"/>
    </row>
    <row r="1798" spans="1:14" ht="15" outlineLevel="1">
      <c r="A1798" s="387" t="s">
        <v>3947</v>
      </c>
      <c r="B1798" s="387" t="s">
        <v>3948</v>
      </c>
      <c r="C1798" s="408" t="s">
        <v>3949</v>
      </c>
      <c r="D1798" s="389" t="s">
        <v>3622</v>
      </c>
      <c r="E1798" s="390">
        <v>4</v>
      </c>
      <c r="F1798" s="391">
        <v>650000</v>
      </c>
      <c r="G1798" s="391">
        <f t="shared" si="125"/>
        <v>2600000</v>
      </c>
      <c r="H1798" s="392"/>
      <c r="I1798" s="390">
        <v>4</v>
      </c>
      <c r="J1798" s="293"/>
      <c r="K1798" s="293">
        <f t="shared" si="126"/>
        <v>0</v>
      </c>
      <c r="L1798" s="292"/>
      <c r="M1798" s="293"/>
      <c r="N1798" s="293"/>
    </row>
    <row r="1799" spans="1:14" ht="15" outlineLevel="1">
      <c r="A1799" s="387" t="s">
        <v>3950</v>
      </c>
      <c r="B1799" s="387" t="s">
        <v>3951</v>
      </c>
      <c r="C1799" s="408" t="s">
        <v>3952</v>
      </c>
      <c r="D1799" s="389" t="s">
        <v>3622</v>
      </c>
      <c r="E1799" s="390">
        <v>8</v>
      </c>
      <c r="F1799" s="391">
        <v>250000</v>
      </c>
      <c r="G1799" s="391">
        <f t="shared" si="125"/>
        <v>2000000</v>
      </c>
      <c r="H1799" s="392"/>
      <c r="I1799" s="390">
        <v>8</v>
      </c>
      <c r="J1799" s="293"/>
      <c r="K1799" s="293">
        <f t="shared" si="126"/>
        <v>0</v>
      </c>
      <c r="L1799" s="292"/>
      <c r="M1799" s="293"/>
      <c r="N1799" s="293"/>
    </row>
    <row r="1800" spans="1:14" ht="15" outlineLevel="1">
      <c r="A1800" s="387" t="s">
        <v>3953</v>
      </c>
      <c r="B1800" s="387" t="s">
        <v>3954</v>
      </c>
      <c r="C1800" s="408" t="s">
        <v>3955</v>
      </c>
      <c r="D1800" s="389" t="s">
        <v>3622</v>
      </c>
      <c r="E1800" s="390">
        <v>8</v>
      </c>
      <c r="F1800" s="391">
        <v>250000</v>
      </c>
      <c r="G1800" s="391">
        <f t="shared" si="125"/>
        <v>2000000</v>
      </c>
      <c r="H1800" s="392"/>
      <c r="I1800" s="390">
        <v>8</v>
      </c>
      <c r="J1800" s="293"/>
      <c r="K1800" s="293">
        <f t="shared" si="126"/>
        <v>0</v>
      </c>
      <c r="L1800" s="292"/>
      <c r="M1800" s="293"/>
      <c r="N1800" s="293"/>
    </row>
    <row r="1801" spans="1:14" ht="15" outlineLevel="1">
      <c r="A1801" s="387" t="s">
        <v>3956</v>
      </c>
      <c r="B1801" s="387" t="s">
        <v>3957</v>
      </c>
      <c r="C1801" s="408" t="s">
        <v>3958</v>
      </c>
      <c r="D1801" s="389" t="s">
        <v>3622</v>
      </c>
      <c r="E1801" s="390">
        <v>5</v>
      </c>
      <c r="F1801" s="391">
        <v>450000</v>
      </c>
      <c r="G1801" s="391">
        <f t="shared" si="125"/>
        <v>2250000</v>
      </c>
      <c r="H1801" s="392"/>
      <c r="I1801" s="390">
        <v>5</v>
      </c>
      <c r="J1801" s="293"/>
      <c r="K1801" s="293">
        <f t="shared" si="126"/>
        <v>0</v>
      </c>
      <c r="L1801" s="292"/>
      <c r="M1801" s="293"/>
      <c r="N1801" s="293"/>
    </row>
    <row r="1802" spans="1:14" ht="15" outlineLevel="1">
      <c r="A1802" s="387" t="s">
        <v>3959</v>
      </c>
      <c r="B1802" s="387" t="s">
        <v>3960</v>
      </c>
      <c r="C1802" s="408" t="s">
        <v>3961</v>
      </c>
      <c r="D1802" s="389" t="s">
        <v>3622</v>
      </c>
      <c r="E1802" s="390">
        <v>5</v>
      </c>
      <c r="F1802" s="391">
        <v>300000</v>
      </c>
      <c r="G1802" s="391">
        <f t="shared" si="125"/>
        <v>1500000</v>
      </c>
      <c r="H1802" s="392"/>
      <c r="I1802" s="390">
        <v>5</v>
      </c>
      <c r="J1802" s="293"/>
      <c r="K1802" s="293">
        <f t="shared" si="126"/>
        <v>0</v>
      </c>
      <c r="L1802" s="292"/>
      <c r="M1802" s="293"/>
      <c r="N1802" s="293"/>
    </row>
    <row r="1803" spans="1:14" ht="15" outlineLevel="1">
      <c r="A1803" s="387" t="s">
        <v>3962</v>
      </c>
      <c r="B1803" s="387" t="s">
        <v>3963</v>
      </c>
      <c r="C1803" s="408" t="s">
        <v>3964</v>
      </c>
      <c r="D1803" s="389" t="s">
        <v>312</v>
      </c>
      <c r="E1803" s="390">
        <v>150</v>
      </c>
      <c r="F1803" s="391">
        <v>84908.42</v>
      </c>
      <c r="G1803" s="391">
        <f t="shared" si="125"/>
        <v>12736263</v>
      </c>
      <c r="H1803" s="392"/>
      <c r="I1803" s="390">
        <v>150</v>
      </c>
      <c r="J1803" s="293"/>
      <c r="K1803" s="293">
        <f t="shared" si="126"/>
        <v>0</v>
      </c>
      <c r="L1803" s="292"/>
      <c r="M1803" s="293"/>
      <c r="N1803" s="293"/>
    </row>
    <row r="1804" spans="1:14" ht="15" outlineLevel="1">
      <c r="A1804" s="358"/>
      <c r="B1804" s="376"/>
      <c r="C1804" s="377"/>
      <c r="D1804" s="376"/>
      <c r="E1804" s="358"/>
      <c r="F1804" s="378"/>
      <c r="G1804" s="378"/>
      <c r="H1804" s="370"/>
      <c r="I1804" s="358"/>
      <c r="J1804" s="289"/>
      <c r="K1804" s="289"/>
      <c r="L1804" s="287"/>
      <c r="M1804" s="289"/>
      <c r="N1804" s="289"/>
    </row>
    <row r="1805" spans="1:14" ht="15">
      <c r="A1805" s="379"/>
      <c r="B1805" s="379"/>
      <c r="C1805" s="380" t="s">
        <v>3965</v>
      </c>
      <c r="D1805" s="379"/>
      <c r="E1805" s="379"/>
      <c r="F1805" s="381"/>
      <c r="G1805" s="381">
        <f>SUM(G1795:G1803)</f>
        <v>521927372.55800003</v>
      </c>
      <c r="H1805" s="370"/>
      <c r="I1805" s="379"/>
      <c r="J1805" s="291"/>
      <c r="K1805" s="291">
        <f>SUM(K1795:K1803)</f>
        <v>0</v>
      </c>
      <c r="L1805" s="290"/>
      <c r="M1805" s="291"/>
      <c r="N1805" s="291"/>
    </row>
    <row r="1806" spans="1:14" ht="15">
      <c r="A1806" s="358"/>
      <c r="B1806" s="376"/>
      <c r="C1806" s="377"/>
      <c r="D1806" s="376"/>
      <c r="E1806" s="358"/>
      <c r="F1806" s="378"/>
      <c r="G1806" s="378"/>
      <c r="H1806" s="370"/>
      <c r="I1806" s="358"/>
      <c r="J1806" s="289"/>
      <c r="K1806" s="289"/>
      <c r="L1806" s="287"/>
      <c r="M1806" s="289"/>
      <c r="N1806" s="289"/>
    </row>
    <row r="1807" spans="1:14" ht="15" outlineLevel="1">
      <c r="A1807" s="358"/>
      <c r="B1807" s="376"/>
      <c r="C1807" s="377"/>
      <c r="D1807" s="376"/>
      <c r="E1807" s="487"/>
      <c r="F1807" s="378"/>
      <c r="G1807" s="488"/>
      <c r="H1807" s="370"/>
      <c r="I1807" s="487"/>
      <c r="J1807" s="289"/>
      <c r="K1807" s="288"/>
      <c r="L1807" s="287"/>
      <c r="M1807" s="289"/>
      <c r="N1807" s="288"/>
    </row>
    <row r="1808" spans="1:14" ht="15" customHeight="1">
      <c r="A1808" s="489" t="s">
        <v>3966</v>
      </c>
      <c r="B1808" s="568" t="s">
        <v>3967</v>
      </c>
      <c r="C1808" s="568"/>
      <c r="D1808" s="568"/>
      <c r="E1808" s="490"/>
      <c r="G1808" s="286"/>
      <c r="I1808" s="491"/>
      <c r="J1808" s="284"/>
      <c r="K1808" s="285"/>
      <c r="M1808" s="284"/>
      <c r="N1808" s="285"/>
    </row>
    <row r="1809" spans="1:14" ht="15" customHeight="1">
      <c r="A1809" s="489"/>
      <c r="B1809" s="568"/>
      <c r="C1809" s="568"/>
      <c r="D1809" s="568"/>
      <c r="E1809" s="492"/>
      <c r="F1809" s="492"/>
      <c r="I1809" s="492"/>
      <c r="J1809" s="284"/>
      <c r="M1809" s="284"/>
      <c r="N1809" s="270"/>
    </row>
    <row r="1810" spans="1:14" ht="16.5">
      <c r="A1810" s="489"/>
      <c r="B1810" s="568"/>
      <c r="C1810" s="568"/>
      <c r="D1810" s="568"/>
      <c r="E1810" s="493" t="s">
        <v>3968</v>
      </c>
      <c r="F1810" s="494"/>
      <c r="G1810" s="495"/>
      <c r="I1810" s="493" t="s">
        <v>3968</v>
      </c>
      <c r="J1810" s="283"/>
      <c r="K1810" s="282"/>
      <c r="M1810" s="283"/>
      <c r="N1810" s="282"/>
    </row>
    <row r="1811" spans="1:14">
      <c r="A1811" s="389"/>
      <c r="B1811" s="389"/>
      <c r="C1811" s="496"/>
      <c r="D1811" s="389"/>
      <c r="N1811" s="270"/>
    </row>
    <row r="1812" spans="1:14" ht="18.95" customHeight="1">
      <c r="A1812" s="568" t="s">
        <v>3969</v>
      </c>
      <c r="B1812" s="568"/>
      <c r="C1812" s="568"/>
      <c r="D1812" s="569"/>
      <c r="E1812" s="497" t="s">
        <v>3970</v>
      </c>
      <c r="F1812" s="498"/>
      <c r="G1812" s="499">
        <f>SUMPRODUCT(E15:E1805,F15:F1805)</f>
        <v>104394873679.42592</v>
      </c>
      <c r="H1812" s="365"/>
      <c r="I1812" s="497" t="s">
        <v>3970</v>
      </c>
      <c r="J1812" s="281"/>
      <c r="K1812" s="346">
        <f>SUMPRODUCT(I15:I1805,J15:J1805)</f>
        <v>0</v>
      </c>
      <c r="L1812" s="271"/>
      <c r="M1812" s="281"/>
      <c r="N1812" s="346"/>
    </row>
    <row r="1813" spans="1:14" ht="15" customHeight="1">
      <c r="A1813" s="500" t="s">
        <v>3971</v>
      </c>
      <c r="B1813" s="501"/>
      <c r="C1813" s="501"/>
      <c r="D1813" s="501"/>
      <c r="E1813" s="502"/>
      <c r="F1813" s="502"/>
      <c r="G1813" s="503"/>
      <c r="H1813" s="365"/>
      <c r="I1813" s="504"/>
      <c r="J1813" s="279"/>
      <c r="K1813" s="280"/>
      <c r="L1813" s="271"/>
      <c r="M1813" s="279"/>
      <c r="N1813" s="280"/>
    </row>
    <row r="1814" spans="1:14" s="274" customFormat="1" ht="17.100000000000001" customHeight="1">
      <c r="A1814" s="505" t="s">
        <v>624</v>
      </c>
      <c r="B1814" s="563" t="s">
        <v>3972</v>
      </c>
      <c r="C1814" s="563"/>
      <c r="D1814" s="563"/>
      <c r="E1814" s="506" t="s">
        <v>3973</v>
      </c>
      <c r="F1814" s="507"/>
      <c r="G1814" s="508"/>
      <c r="H1814" s="509"/>
      <c r="I1814" s="506" t="s">
        <v>3973</v>
      </c>
      <c r="J1814" s="354"/>
      <c r="K1814" s="355"/>
      <c r="L1814" s="275"/>
      <c r="M1814" s="354"/>
      <c r="N1814" s="355"/>
    </row>
    <row r="1815" spans="1:14" s="274" customFormat="1" ht="30.95" customHeight="1">
      <c r="A1815" s="505" t="s">
        <v>1844</v>
      </c>
      <c r="B1815" s="563" t="s">
        <v>3974</v>
      </c>
      <c r="C1815" s="563"/>
      <c r="D1815" s="563"/>
      <c r="E1815" s="506" t="s">
        <v>3975</v>
      </c>
      <c r="F1815" s="508"/>
      <c r="G1815" s="510">
        <v>0.15359999999999999</v>
      </c>
      <c r="H1815" s="509"/>
      <c r="I1815" s="506" t="s">
        <v>3975</v>
      </c>
      <c r="J1815" s="355"/>
      <c r="K1815" s="356">
        <v>0.15359999999999999</v>
      </c>
      <c r="L1815" s="275"/>
      <c r="M1815" s="355"/>
      <c r="N1815" s="356"/>
    </row>
    <row r="1816" spans="1:14" s="274" customFormat="1" ht="30.95" customHeight="1">
      <c r="A1816" s="505" t="s">
        <v>3098</v>
      </c>
      <c r="B1816" s="563" t="s">
        <v>3976</v>
      </c>
      <c r="C1816" s="563"/>
      <c r="D1816" s="563"/>
      <c r="E1816" s="506" t="s">
        <v>3977</v>
      </c>
      <c r="F1816" s="508"/>
      <c r="G1816" s="510">
        <v>0.05</v>
      </c>
      <c r="H1816" s="509"/>
      <c r="I1816" s="506" t="s">
        <v>3977</v>
      </c>
      <c r="J1816" s="355"/>
      <c r="K1816" s="356">
        <v>0.05</v>
      </c>
      <c r="L1816" s="275"/>
      <c r="M1816" s="355"/>
      <c r="N1816" s="356"/>
    </row>
    <row r="1817" spans="1:14" s="274" customFormat="1" ht="30.95" customHeight="1">
      <c r="A1817" s="505" t="s">
        <v>3978</v>
      </c>
      <c r="B1817" s="563" t="s">
        <v>3979</v>
      </c>
      <c r="C1817" s="563"/>
      <c r="D1817" s="563"/>
      <c r="E1817" s="511" t="s">
        <v>3980</v>
      </c>
      <c r="F1817" s="512"/>
      <c r="G1817" s="510">
        <f>SUM(G1815:G1816)</f>
        <v>0.2036</v>
      </c>
      <c r="H1817" s="509"/>
      <c r="I1817" s="511" t="s">
        <v>3980</v>
      </c>
      <c r="J1817" s="357"/>
      <c r="K1817" s="356">
        <f>SUM(K1815:K1816)</f>
        <v>0.2036</v>
      </c>
      <c r="L1817" s="275"/>
      <c r="M1817" s="357"/>
      <c r="N1817" s="356"/>
    </row>
    <row r="1818" spans="1:14" s="274" customFormat="1" ht="30.95" customHeight="1">
      <c r="A1818" s="505" t="s">
        <v>3981</v>
      </c>
      <c r="B1818" s="563" t="s">
        <v>3982</v>
      </c>
      <c r="C1818" s="563"/>
      <c r="D1818" s="563"/>
      <c r="E1818" s="504"/>
      <c r="F1818" s="504"/>
      <c r="G1818" s="513"/>
      <c r="H1818" s="509"/>
      <c r="I1818" s="504"/>
      <c r="J1818" s="279"/>
      <c r="L1818" s="275"/>
      <c r="M1818" s="279"/>
    </row>
    <row r="1819" spans="1:14" s="274" customFormat="1" ht="30.95" customHeight="1">
      <c r="A1819" s="505" t="s">
        <v>3981</v>
      </c>
      <c r="B1819" s="563" t="s">
        <v>3983</v>
      </c>
      <c r="C1819" s="563"/>
      <c r="D1819" s="563"/>
      <c r="E1819" s="363"/>
      <c r="F1819" s="363"/>
      <c r="G1819" s="278"/>
      <c r="H1819" s="509"/>
      <c r="I1819" s="363"/>
      <c r="J1819" s="273"/>
      <c r="K1819" s="277"/>
      <c r="L1819" s="275"/>
      <c r="M1819" s="273"/>
      <c r="N1819" s="277"/>
    </row>
    <row r="1820" spans="1:14" s="274" customFormat="1" ht="30.95" customHeight="1">
      <c r="A1820" s="399"/>
      <c r="B1820" s="563" t="s">
        <v>3984</v>
      </c>
      <c r="C1820" s="563"/>
      <c r="D1820" s="563"/>
      <c r="E1820" s="363"/>
      <c r="F1820" s="363"/>
      <c r="G1820" s="514"/>
      <c r="H1820" s="509"/>
      <c r="I1820" s="363"/>
      <c r="J1820" s="273"/>
      <c r="K1820" s="276"/>
      <c r="L1820" s="275"/>
      <c r="M1820" s="273"/>
      <c r="N1820" s="276"/>
    </row>
    <row r="1821" spans="1:14" s="274" customFormat="1" ht="30.95" customHeight="1">
      <c r="A1821" s="399"/>
      <c r="B1821" s="563" t="s">
        <v>3985</v>
      </c>
      <c r="C1821" s="563"/>
      <c r="D1821" s="563"/>
      <c r="E1821" s="363"/>
      <c r="F1821" s="363"/>
      <c r="G1821" s="364"/>
      <c r="H1821" s="509"/>
      <c r="I1821" s="363"/>
      <c r="J1821" s="273"/>
      <c r="K1821" s="272"/>
      <c r="L1821" s="275"/>
      <c r="M1821" s="273"/>
      <c r="N1821" s="272"/>
    </row>
    <row r="1822" spans="1:14" s="274" customFormat="1" ht="30.95" customHeight="1">
      <c r="A1822" s="399"/>
      <c r="B1822" s="563" t="s">
        <v>3986</v>
      </c>
      <c r="C1822" s="563"/>
      <c r="D1822" s="563"/>
      <c r="E1822" s="363"/>
      <c r="F1822" s="363"/>
      <c r="G1822" s="364"/>
      <c r="H1822" s="509"/>
      <c r="I1822" s="363"/>
      <c r="J1822" s="273"/>
      <c r="K1822" s="272"/>
      <c r="L1822" s="275"/>
      <c r="M1822" s="273"/>
      <c r="N1822" s="272"/>
    </row>
    <row r="1823" spans="1:14" s="274" customFormat="1" ht="30.95" customHeight="1">
      <c r="A1823" s="505" t="s">
        <v>1340</v>
      </c>
      <c r="B1823" s="563" t="s">
        <v>3987</v>
      </c>
      <c r="C1823" s="563"/>
      <c r="D1823" s="563"/>
      <c r="E1823" s="363"/>
      <c r="F1823" s="363"/>
      <c r="G1823" s="364"/>
      <c r="H1823" s="509"/>
      <c r="I1823" s="363"/>
      <c r="J1823" s="273"/>
      <c r="K1823" s="272"/>
      <c r="L1823" s="275"/>
      <c r="M1823" s="273"/>
      <c r="N1823" s="272"/>
    </row>
    <row r="1824" spans="1:14" s="274" customFormat="1" ht="30.95" customHeight="1">
      <c r="A1824" s="505" t="s">
        <v>3371</v>
      </c>
      <c r="B1824" s="563" t="s">
        <v>3988</v>
      </c>
      <c r="C1824" s="563"/>
      <c r="D1824" s="563"/>
      <c r="E1824" s="363"/>
      <c r="F1824" s="363"/>
      <c r="G1824" s="364"/>
      <c r="H1824" s="509"/>
      <c r="I1824" s="363"/>
      <c r="J1824" s="273"/>
      <c r="K1824" s="272"/>
      <c r="L1824" s="275"/>
      <c r="M1824" s="273"/>
      <c r="N1824" s="272"/>
    </row>
    <row r="1825" spans="1:14" s="274" customFormat="1" ht="30.95" customHeight="1">
      <c r="A1825" s="505" t="s">
        <v>572</v>
      </c>
      <c r="B1825" s="563" t="s">
        <v>3989</v>
      </c>
      <c r="C1825" s="563"/>
      <c r="D1825" s="563"/>
      <c r="E1825" s="363"/>
      <c r="F1825" s="363"/>
      <c r="G1825" s="364"/>
      <c r="H1825" s="365"/>
      <c r="I1825" s="363"/>
      <c r="J1825" s="273"/>
      <c r="K1825" s="272"/>
      <c r="L1825" s="271"/>
      <c r="M1825" s="273"/>
      <c r="N1825" s="272"/>
    </row>
    <row r="1826" spans="1:14" ht="15">
      <c r="A1826" s="439"/>
      <c r="B1826" s="565"/>
      <c r="C1826" s="565"/>
      <c r="D1826" s="565"/>
      <c r="E1826" s="363"/>
      <c r="F1826" s="363"/>
      <c r="G1826" s="364"/>
      <c r="H1826" s="365"/>
      <c r="I1826" s="363"/>
      <c r="J1826" s="273"/>
      <c r="K1826" s="272"/>
      <c r="L1826" s="271"/>
      <c r="M1826" s="273"/>
      <c r="N1826" s="272"/>
    </row>
    <row r="1827" spans="1:14" ht="15">
      <c r="A1827" s="399"/>
      <c r="B1827" s="565"/>
      <c r="C1827" s="565"/>
      <c r="D1827" s="565"/>
      <c r="E1827" s="363"/>
      <c r="F1827" s="363"/>
      <c r="G1827" s="364"/>
      <c r="H1827" s="365"/>
      <c r="I1827" s="363"/>
      <c r="J1827" s="273"/>
      <c r="K1827" s="272"/>
      <c r="L1827" s="271"/>
      <c r="M1827" s="273"/>
      <c r="N1827" s="272"/>
    </row>
    <row r="1828" spans="1:14" ht="15">
      <c r="A1828" s="399"/>
      <c r="B1828" s="567"/>
      <c r="C1828" s="567"/>
      <c r="D1828" s="567"/>
      <c r="E1828" s="363"/>
      <c r="F1828" s="363"/>
      <c r="G1828" s="364"/>
      <c r="H1828" s="365"/>
      <c r="I1828" s="363"/>
      <c r="J1828" s="273"/>
      <c r="K1828" s="272"/>
      <c r="L1828" s="271"/>
      <c r="M1828" s="273"/>
      <c r="N1828" s="272"/>
    </row>
    <row r="1829" spans="1:14" ht="15">
      <c r="A1829" s="399"/>
      <c r="B1829" s="565"/>
      <c r="C1829" s="565"/>
      <c r="D1829" s="565"/>
      <c r="E1829" s="363"/>
      <c r="F1829" s="363"/>
      <c r="G1829" s="364"/>
      <c r="H1829" s="365"/>
      <c r="I1829" s="363"/>
      <c r="J1829" s="273"/>
      <c r="K1829" s="272"/>
      <c r="L1829" s="271"/>
      <c r="M1829" s="273"/>
      <c r="N1829" s="272"/>
    </row>
    <row r="1830" spans="1:14" ht="15">
      <c r="A1830" s="399"/>
      <c r="B1830" s="565"/>
      <c r="C1830" s="565"/>
      <c r="D1830" s="565"/>
      <c r="H1830" s="365"/>
      <c r="L1830" s="271"/>
      <c r="N1830" s="270"/>
    </row>
    <row r="1831" spans="1:14" ht="15">
      <c r="A1831" s="399"/>
      <c r="B1831" s="565"/>
      <c r="C1831" s="565"/>
      <c r="D1831" s="565"/>
      <c r="H1831" s="365"/>
      <c r="L1831" s="271"/>
      <c r="N1831" s="270"/>
    </row>
    <row r="1832" spans="1:14" ht="15">
      <c r="A1832" s="399"/>
      <c r="B1832" s="565"/>
      <c r="C1832" s="565"/>
      <c r="D1832" s="565"/>
      <c r="H1832" s="365"/>
      <c r="L1832" s="271"/>
      <c r="N1832" s="270"/>
    </row>
    <row r="1833" spans="1:14" ht="15">
      <c r="A1833" s="399"/>
      <c r="B1833" s="565"/>
      <c r="C1833" s="565"/>
      <c r="D1833" s="565"/>
      <c r="H1833" s="365"/>
      <c r="L1833" s="271"/>
      <c r="N1833" s="270"/>
    </row>
    <row r="1834" spans="1:14" ht="15">
      <c r="A1834" s="399"/>
      <c r="B1834" s="565"/>
      <c r="C1834" s="565"/>
      <c r="D1834" s="565"/>
      <c r="H1834" s="365"/>
      <c r="L1834" s="271"/>
      <c r="N1834" s="270"/>
    </row>
    <row r="1835" spans="1:14" ht="15">
      <c r="A1835" s="399"/>
      <c r="B1835" s="565"/>
      <c r="C1835" s="565"/>
      <c r="D1835" s="565"/>
      <c r="H1835" s="365"/>
      <c r="L1835" s="271"/>
      <c r="N1835" s="270"/>
    </row>
    <row r="1836" spans="1:14" ht="15">
      <c r="A1836" s="399"/>
      <c r="B1836" s="566"/>
      <c r="C1836" s="566"/>
      <c r="D1836" s="566"/>
      <c r="N1836" s="270"/>
    </row>
    <row r="1837" spans="1:14" ht="15">
      <c r="N1837" s="270"/>
    </row>
    <row r="1838" spans="1:14" ht="15">
      <c r="N1838" s="270"/>
    </row>
    <row r="1839" spans="1:14" ht="15">
      <c r="N1839" s="270"/>
    </row>
    <row r="1840" spans="1:14" ht="15">
      <c r="N1840" s="270"/>
    </row>
    <row r="1841" spans="14:14" ht="15">
      <c r="N1841" s="270"/>
    </row>
    <row r="1842" spans="14:14" ht="15"/>
  </sheetData>
  <sheetProtection algorithmName="SHA-512" hashValue="p1ldfvoKA/7/bJ84Wm23c8+gcyBZexL5WyA7vOP6uzb44kiYB1pcwrDJnwb24IrGIOcayDJdadiN1YNSVVpRiA==" saltValue="WMpUX4QmZO6qYqydCq/8Qg==" spinCount="100000" sheet="1" objects="1" scenarios="1"/>
  <autoFilter ref="B14:H1805" xr:uid="{F7ECBC24-340A-1346-BC78-696911A098A1}"/>
  <mergeCells count="28">
    <mergeCell ref="B1826:D1826"/>
    <mergeCell ref="B1815:D1815"/>
    <mergeCell ref="B1816:D1816"/>
    <mergeCell ref="B1817:D1817"/>
    <mergeCell ref="B1818:D1818"/>
    <mergeCell ref="B1824:D1824"/>
    <mergeCell ref="B1825:D1825"/>
    <mergeCell ref="B1822:D1822"/>
    <mergeCell ref="B1823:D1823"/>
    <mergeCell ref="B1821:D1821"/>
    <mergeCell ref="B1833:D1833"/>
    <mergeCell ref="B1834:D1834"/>
    <mergeCell ref="B1835:D1835"/>
    <mergeCell ref="B1836:D1836"/>
    <mergeCell ref="B1827:D1827"/>
    <mergeCell ref="B1828:D1828"/>
    <mergeCell ref="B1829:D1829"/>
    <mergeCell ref="B1830:D1830"/>
    <mergeCell ref="B1831:D1831"/>
    <mergeCell ref="B1832:D1832"/>
    <mergeCell ref="A1:D3"/>
    <mergeCell ref="A4:C6"/>
    <mergeCell ref="B1814:D1814"/>
    <mergeCell ref="B1819:D1819"/>
    <mergeCell ref="B1820:D1820"/>
    <mergeCell ref="C7:K7"/>
    <mergeCell ref="B1808:D1810"/>
    <mergeCell ref="A1812:D1812"/>
  </mergeCells>
  <hyperlinks>
    <hyperlink ref="B1821" display="En la carpeta de 2. Cotizaciones Se encuentra relacionado las cotizaciones solicitadas para las actividades del presupuesto, adicional en algunos casos fueron utilizados los precios de lista de algunos insumos" xr:uid="{59F078E0-4003-814A-B264-78AF6A241A71}"/>
    <hyperlink ref="B1820" display="Para los materiales o insumos de exportación dentro del presupuesto, se maneja una TRM de $4298.31 COP (24-04-25), fuente: https://www.dolar-colombia.com/mes/2025-04" xr:uid="{EC1C5D59-A913-3D4C-92D0-6B5C3A38E3EC}"/>
    <hyperlink ref="B1819" display="Los precios para estos ítems fueron asignados por la ESU (Ing Juan Villa), de igual manera se presenta una cotización para estas actividades ASEO" xr:uid="{0879934A-AEFC-0B42-9752-301E984E6FBA}"/>
    <hyperlink ref="B1816" display="La información utilizada como base para el presupuesto eléctrico, fue con los precios de lista que maneja el diseñador y cotizaciones anexas a la información ELECTRICO" xr:uid="{5CBAD612-B7DE-F749-AD35-2845B0F4A886}"/>
    <hyperlink ref="B1815" display="La información utilizada como base para el presupuesto de Aire acondicionado, fue con los precios de lista que maneja el diseñador. AIRE ACONDICIONADO" xr:uid="{9A4FB23C-9F86-6747-820E-04182411047E}"/>
    <hyperlink ref="B1814" display="La información utilizada como base para el presupuesto de RCI, fue con los precios de lista que maneja el diseñador. RCI" xr:uid="{87E86729-BDAE-3647-AEB3-F499ADA35BA0}"/>
    <hyperlink ref="C1627" display="Suministro, transporte, instalación, ajuste y puesta en marcha de equipo Malacate - Ascensor nexies GPX MRL - Sin sala de máquinas, marca Mitsubishi o similar, con capacidad de 8 personas (630 kg) con apertura central, velocidad 1.75 m/seg - 105 m/min. número de entradas y paradas 7 por el mismo lado, operación 1c-2bc colectiva selectiva automaticen ambos sentidos. recorrido de 30 metros, fabricado bajo normas JIS (Japonesa) /melco std,control VFgloOC, voltaje variable y frecuencia variable, sistema de nivelación controlado electrónicamente por microprocesador y renivelación automática con una precisión de más o menos 5mm, ancho y altura útil de 800mmx2100 mm, con medidas interiores de 1100mm de ancho x 1400 mm de fondo x 2370 de alto. procedencia importada (máquina control, señalización, transmisión de señales, guías y seguros) de la planta de MÉXICO. La cabina, puertas, base de máquinas, contrapeso, soportes de guías, etc de la planta de Bello - Antioquia. Panel frontal, puerta cabin" xr:uid="{906E5A71-838C-554E-BD67-0B59607270ED}"/>
    <hyperlink ref="C1451" display="Suministro, transporte e instalación de Planta de emergencia de 563 kVA-450 kW modo de operación continuo, 208/120 V. 60 Hz, cabinada,  trifásica, 1800 RPM, Cummins o similar, 6 cylinders en línea, remoto control panel. Incluye tanque de combustible auxiliar para autonomía de 72 horas en planta de 500 kW y los materiales necesarios para su correcto funcionamiento. TRM  $4298.31 COP (24-04-25), fuente: https://www.dolar-colombia.com/mes/2025-04" xr:uid="{8774C195-890A-1945-93B6-CB463FC1B144}"/>
    <hyperlink ref="C1450" display="Suministro, transporte e instalación de Planta de emergencia de 850 kVA-630 kW-440/254 V Standby Power, cabinada, 60 Hz, trifásica, 1800 RPM, Cummins o similar, 6 cylinders en línea, remoto control panel y los materiales necesarios para su correcto funcionamiento. TRM  $4298.31 COP (24-04-25), fuente: https://www.dolar-colombia.com/mes/2025-04" xr:uid="{20F5CD84-5C3B-4F46-927C-4F67AFC1CE4E}"/>
    <hyperlink ref="C1449" display="Suministro, transporte e instalación de Planta de emergencia de 850 kVA-630 kW-208/120 V Standby Power, cabinada, 60 Hz, trifásica, 1800 RPM, Cummins o similar, 6 cylinders en línea, remoto control panel y los materiales necesarios para su correcto funcionamiento. TRM  $4298.31 COP (24-04-25), fuente: https://www.dolar-colombia.com/mes/2025-04" xr:uid="{2813C52A-DC1E-7443-B4A3-4A0860E61CBD}"/>
    <hyperlink ref="C1406" display="Suministro transporte e instalación de sistema solar fotovoltaico a todo costo, incluye paneles solares JA SOLAR 570Wp o equivalentes, Inversor GROWATT MAC 70KTL3-X MV,Cable solar, conectores MC4 -- [pares], perfiles reguladores Alurack 4,2 m, tornillos galvanizados autoperforantes 2&quot;,ganchos, arandelasy tuercas, MCLAMS ALURACK, uniones ALURACK, bronco y tela, caja metálica 12x12, caja plástica 15x15, E CLAMPS, L alurack, herraje de paso 15x15, tubería coraza 2&quot;, tubería IMC 2&quot;, Tuercas y contratuercas 2&quot; con polo a tierra, tubería PVC 2&quot;, curva PVC 2&quot;, tubería EMT 2&quot;, Curva PVC 2&quot;, tubería EMT 3 1/2&quot;, curva emt 3 1/2&quot;, jumpers  (20cm x 40 uni), cableado # 1/0 AWG Cu THHN/THWN-2, # 4/0 AWG  Cu THHN/THWN-2, #6 DESNUDO Cu THHN/THWN-2, #2 DESNUDO Cu THHN/THWN-2, varilla de cooperwell, conector tipo tornillo,  grapa tornillo partido, conector en C #1/0, tablero AC 12 ctos, cemento, arena, grava, prensa stopa PG-29, breaker 3X125A Caja Moleada, riel omega, caja bornera AC 160A, espuma sikab" xr:uid="{D628C48C-00CE-5E44-97B5-46BB064352C1}"/>
    <hyperlink ref="C709" display="POZO EYECTOR. Construcción de pozo para recolección de aguas subterráneas de 1,2x 1,2 m x altura hasta 5 m. (medidas internas) en concreto de 21Mpa. con impermeabilizante integral tipo Sika o equivalente, con concrefibra el piso y tapa en concreto, la tapa con su respectivo herraje. Incluye suministro, transporte e instalación de los materiales, formaleta, vibrado, excavación, colocación de acero y todos los elementos necesarios para su correcta construcción y funcionamiento. Según diseño y especificaciones de la empresa de alcantarillado.&amp;#10;. TRM $4298.31 (24-04-25), fuente: https://www.dolar-colombia.com/mes/2025-04" xr:uid="{167A2259-5268-E347-8DA6-24ED2E677B7B}"/>
  </hyperlinks>
  <pageMargins left="0.46999999880790699" right="0.35333332419395402" top="0.479999989271164" bottom="0.47333332896232599" header="0" footer="0"/>
  <pageSetup orientation="portrait"/>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00FF"/>
    <outlinePr summaryBelow="0" summaryRight="0"/>
  </sheetPr>
  <dimension ref="A1:V996"/>
  <sheetViews>
    <sheetView workbookViewId="0">
      <selection activeCell="E25" sqref="E25:F27"/>
    </sheetView>
  </sheetViews>
  <sheetFormatPr defaultColWidth="14.42578125" defaultRowHeight="15" customHeight="1"/>
  <cols>
    <col min="1" max="1" width="13.42578125" style="88" customWidth="1"/>
    <col min="2" max="2" width="49.42578125" style="88" customWidth="1"/>
    <col min="3" max="16384" width="14.42578125" style="88"/>
  </cols>
  <sheetData>
    <row r="1" spans="1:22" ht="12">
      <c r="A1" s="164"/>
      <c r="B1" s="125"/>
      <c r="C1" s="125"/>
      <c r="D1" s="125"/>
      <c r="E1" s="125"/>
      <c r="F1" s="125"/>
      <c r="G1" s="125"/>
      <c r="H1" s="125"/>
      <c r="I1" s="125"/>
      <c r="J1" s="125"/>
      <c r="K1" s="125"/>
      <c r="L1" s="125"/>
      <c r="M1" s="125"/>
      <c r="N1" s="125"/>
      <c r="O1" s="125"/>
      <c r="P1" s="125"/>
      <c r="Q1" s="125"/>
      <c r="R1" s="125"/>
      <c r="S1" s="125"/>
      <c r="T1" s="125"/>
      <c r="U1" s="125"/>
      <c r="V1" s="125"/>
    </row>
    <row r="2" spans="1:22" ht="12">
      <c r="A2" s="147" t="s">
        <v>3971</v>
      </c>
      <c r="B2" s="147" t="s">
        <v>4207</v>
      </c>
      <c r="C2" s="147" t="s">
        <v>4288</v>
      </c>
      <c r="D2" s="204" t="s">
        <v>4289</v>
      </c>
      <c r="E2" s="109" t="s">
        <v>4290</v>
      </c>
      <c r="F2" s="109" t="s">
        <v>4291</v>
      </c>
      <c r="G2" s="125"/>
      <c r="H2" s="125"/>
      <c r="I2" s="125"/>
      <c r="J2" s="125"/>
      <c r="K2" s="125"/>
      <c r="L2" s="125"/>
      <c r="M2" s="125"/>
      <c r="N2" s="125"/>
      <c r="O2" s="125"/>
      <c r="P2" s="125"/>
      <c r="Q2" s="125"/>
      <c r="R2" s="125"/>
      <c r="S2" s="125"/>
      <c r="T2" s="125"/>
      <c r="U2" s="125"/>
      <c r="V2" s="125"/>
    </row>
    <row r="3" spans="1:22" ht="12">
      <c r="A3" s="137"/>
      <c r="B3" s="197" t="s">
        <v>6097</v>
      </c>
      <c r="C3" s="137"/>
      <c r="D3" s="151"/>
      <c r="E3" s="117"/>
      <c r="F3" s="118"/>
      <c r="G3" s="125"/>
      <c r="H3" s="125"/>
      <c r="I3" s="125"/>
      <c r="J3" s="125"/>
      <c r="K3" s="125"/>
      <c r="L3" s="125"/>
      <c r="M3" s="125"/>
      <c r="N3" s="125"/>
      <c r="O3" s="125"/>
      <c r="P3" s="125"/>
      <c r="Q3" s="125"/>
      <c r="R3" s="125"/>
      <c r="S3" s="125"/>
      <c r="T3" s="125"/>
      <c r="U3" s="125"/>
      <c r="V3" s="125"/>
    </row>
    <row r="4" spans="1:22" ht="12">
      <c r="A4" s="177">
        <v>45658</v>
      </c>
      <c r="B4" s="92" t="s">
        <v>6098</v>
      </c>
      <c r="C4" s="137" t="s">
        <v>5172</v>
      </c>
      <c r="D4" s="151">
        <v>99</v>
      </c>
      <c r="E4" s="117"/>
      <c r="F4" s="118">
        <f t="shared" ref="F4:F24" si="0">E4*D4</f>
        <v>0</v>
      </c>
      <c r="G4" s="125"/>
      <c r="H4" s="125"/>
      <c r="I4" s="125"/>
      <c r="J4" s="125"/>
      <c r="K4" s="125"/>
      <c r="L4" s="125"/>
      <c r="M4" s="125"/>
      <c r="N4" s="125"/>
      <c r="O4" s="125"/>
      <c r="P4" s="125"/>
      <c r="Q4" s="125"/>
      <c r="R4" s="125"/>
      <c r="S4" s="125"/>
      <c r="T4" s="125"/>
      <c r="U4" s="125"/>
      <c r="V4" s="125"/>
    </row>
    <row r="5" spans="1:22" ht="12">
      <c r="A5" s="177">
        <v>45689</v>
      </c>
      <c r="B5" s="92" t="s">
        <v>6099</v>
      </c>
      <c r="C5" s="137" t="s">
        <v>5172</v>
      </c>
      <c r="D5" s="151">
        <v>2</v>
      </c>
      <c r="E5" s="117"/>
      <c r="F5" s="118">
        <f t="shared" si="0"/>
        <v>0</v>
      </c>
      <c r="G5" s="125"/>
      <c r="H5" s="125"/>
      <c r="I5" s="125"/>
      <c r="J5" s="125"/>
      <c r="K5" s="125"/>
      <c r="L5" s="125"/>
      <c r="M5" s="125"/>
      <c r="N5" s="125"/>
      <c r="O5" s="125"/>
      <c r="P5" s="125"/>
      <c r="Q5" s="125"/>
      <c r="R5" s="125"/>
      <c r="S5" s="125"/>
      <c r="T5" s="125"/>
      <c r="U5" s="125"/>
      <c r="V5" s="125"/>
    </row>
    <row r="6" spans="1:22" ht="12">
      <c r="A6" s="177">
        <v>45717</v>
      </c>
      <c r="B6" s="92" t="s">
        <v>6100</v>
      </c>
      <c r="C6" s="137" t="s">
        <v>5172</v>
      </c>
      <c r="D6" s="151">
        <v>5</v>
      </c>
      <c r="E6" s="117"/>
      <c r="F6" s="118">
        <f t="shared" si="0"/>
        <v>0</v>
      </c>
      <c r="G6" s="125"/>
      <c r="H6" s="125"/>
      <c r="I6" s="125"/>
      <c r="J6" s="125"/>
      <c r="K6" s="125"/>
      <c r="L6" s="125"/>
      <c r="M6" s="125"/>
      <c r="N6" s="125"/>
      <c r="O6" s="125"/>
      <c r="P6" s="125"/>
      <c r="Q6" s="125"/>
      <c r="R6" s="125"/>
      <c r="S6" s="125"/>
      <c r="T6" s="125"/>
      <c r="U6" s="125"/>
      <c r="V6" s="125"/>
    </row>
    <row r="7" spans="1:22" ht="12">
      <c r="A7" s="177">
        <v>45748</v>
      </c>
      <c r="B7" s="92" t="s">
        <v>6101</v>
      </c>
      <c r="C7" s="137" t="s">
        <v>5172</v>
      </c>
      <c r="D7" s="151">
        <v>0</v>
      </c>
      <c r="E7" s="117"/>
      <c r="F7" s="118">
        <f t="shared" si="0"/>
        <v>0</v>
      </c>
      <c r="G7" s="125"/>
      <c r="H7" s="125"/>
      <c r="I7" s="125"/>
      <c r="J7" s="125"/>
      <c r="K7" s="125"/>
      <c r="L7" s="125"/>
      <c r="M7" s="125"/>
      <c r="N7" s="125"/>
      <c r="O7" s="125"/>
      <c r="P7" s="125"/>
      <c r="Q7" s="125"/>
      <c r="R7" s="125"/>
      <c r="S7" s="125"/>
      <c r="T7" s="125"/>
      <c r="U7" s="125"/>
      <c r="V7" s="125"/>
    </row>
    <row r="8" spans="1:22" ht="12">
      <c r="A8" s="177">
        <v>45778</v>
      </c>
      <c r="B8" s="92" t="s">
        <v>6102</v>
      </c>
      <c r="C8" s="137" t="s">
        <v>5172</v>
      </c>
      <c r="D8" s="151">
        <v>1</v>
      </c>
      <c r="E8" s="117"/>
      <c r="F8" s="118">
        <f t="shared" si="0"/>
        <v>0</v>
      </c>
      <c r="G8" s="125"/>
      <c r="H8" s="125"/>
      <c r="I8" s="125"/>
      <c r="J8" s="125"/>
      <c r="K8" s="125"/>
      <c r="L8" s="125"/>
      <c r="M8" s="125"/>
      <c r="N8" s="125"/>
      <c r="O8" s="125"/>
      <c r="P8" s="125"/>
      <c r="Q8" s="125"/>
      <c r="R8" s="125"/>
      <c r="S8" s="125"/>
      <c r="T8" s="125"/>
      <c r="U8" s="125"/>
      <c r="V8" s="125"/>
    </row>
    <row r="9" spans="1:22" ht="12">
      <c r="A9" s="177">
        <v>45809</v>
      </c>
      <c r="B9" s="92" t="s">
        <v>6103</v>
      </c>
      <c r="C9" s="137" t="s">
        <v>5172</v>
      </c>
      <c r="D9" s="151">
        <v>1</v>
      </c>
      <c r="E9" s="117"/>
      <c r="F9" s="118">
        <f t="shared" si="0"/>
        <v>0</v>
      </c>
      <c r="G9" s="125"/>
      <c r="H9" s="125"/>
      <c r="I9" s="125"/>
      <c r="J9" s="125"/>
      <c r="K9" s="125"/>
      <c r="L9" s="125"/>
      <c r="M9" s="125"/>
      <c r="N9" s="125"/>
      <c r="O9" s="125"/>
      <c r="P9" s="125"/>
      <c r="Q9" s="125"/>
      <c r="R9" s="125"/>
      <c r="S9" s="125"/>
      <c r="T9" s="125"/>
      <c r="U9" s="125"/>
      <c r="V9" s="125"/>
    </row>
    <row r="10" spans="1:22" ht="12">
      <c r="A10" s="137"/>
      <c r="B10" s="197" t="s">
        <v>6104</v>
      </c>
      <c r="C10" s="137"/>
      <c r="D10" s="151">
        <v>0</v>
      </c>
      <c r="E10" s="117"/>
      <c r="F10" s="118"/>
      <c r="G10" s="125"/>
      <c r="H10" s="125"/>
      <c r="I10" s="125"/>
      <c r="J10" s="125"/>
      <c r="K10" s="125"/>
      <c r="L10" s="125"/>
      <c r="M10" s="125"/>
      <c r="N10" s="125"/>
      <c r="O10" s="125"/>
      <c r="P10" s="125"/>
      <c r="Q10" s="125"/>
      <c r="R10" s="125"/>
      <c r="S10" s="125"/>
      <c r="T10" s="125"/>
      <c r="U10" s="125"/>
      <c r="V10" s="125"/>
    </row>
    <row r="11" spans="1:22" ht="12">
      <c r="A11" s="177">
        <v>45839</v>
      </c>
      <c r="B11" s="92" t="s">
        <v>6105</v>
      </c>
      <c r="C11" s="137" t="s">
        <v>5172</v>
      </c>
      <c r="D11" s="151">
        <v>1</v>
      </c>
      <c r="E11" s="117"/>
      <c r="F11" s="118">
        <f t="shared" si="0"/>
        <v>0</v>
      </c>
      <c r="G11" s="125"/>
      <c r="H11" s="125"/>
      <c r="I11" s="125"/>
      <c r="J11" s="125"/>
      <c r="K11" s="125"/>
      <c r="L11" s="125"/>
      <c r="M11" s="125"/>
      <c r="N11" s="125"/>
      <c r="O11" s="125"/>
      <c r="P11" s="125"/>
      <c r="Q11" s="125"/>
      <c r="R11" s="125"/>
      <c r="S11" s="125"/>
      <c r="T11" s="125"/>
      <c r="U11" s="125"/>
      <c r="V11" s="125"/>
    </row>
    <row r="12" spans="1:22" ht="24">
      <c r="A12" s="177">
        <v>45870</v>
      </c>
      <c r="B12" s="92" t="s">
        <v>6106</v>
      </c>
      <c r="C12" s="137" t="s">
        <v>5172</v>
      </c>
      <c r="D12" s="151">
        <v>40</v>
      </c>
      <c r="E12" s="117"/>
      <c r="F12" s="118">
        <f t="shared" si="0"/>
        <v>0</v>
      </c>
      <c r="G12" s="125"/>
      <c r="H12" s="125"/>
      <c r="I12" s="125"/>
      <c r="J12" s="125"/>
      <c r="K12" s="125"/>
      <c r="L12" s="125"/>
      <c r="M12" s="125"/>
      <c r="N12" s="125"/>
      <c r="O12" s="125"/>
      <c r="P12" s="125"/>
      <c r="Q12" s="125"/>
      <c r="R12" s="125"/>
      <c r="S12" s="125"/>
      <c r="T12" s="125"/>
      <c r="U12" s="125"/>
      <c r="V12" s="125"/>
    </row>
    <row r="13" spans="1:22" ht="12">
      <c r="A13" s="177">
        <v>45901</v>
      </c>
      <c r="B13" s="92" t="s">
        <v>6107</v>
      </c>
      <c r="C13" s="198" t="s">
        <v>5172</v>
      </c>
      <c r="D13" s="151">
        <v>7</v>
      </c>
      <c r="E13" s="117"/>
      <c r="F13" s="118">
        <f t="shared" si="0"/>
        <v>0</v>
      </c>
      <c r="G13" s="125"/>
      <c r="H13" s="125"/>
      <c r="I13" s="125"/>
      <c r="J13" s="125"/>
      <c r="K13" s="125"/>
      <c r="L13" s="125"/>
      <c r="M13" s="125"/>
      <c r="N13" s="125"/>
      <c r="O13" s="125"/>
      <c r="P13" s="125"/>
      <c r="Q13" s="125"/>
      <c r="R13" s="125"/>
      <c r="S13" s="125"/>
      <c r="T13" s="125"/>
      <c r="U13" s="125"/>
      <c r="V13" s="125"/>
    </row>
    <row r="14" spans="1:22" ht="12">
      <c r="A14" s="177">
        <v>45931</v>
      </c>
      <c r="B14" s="92" t="s">
        <v>6108</v>
      </c>
      <c r="C14" s="137" t="s">
        <v>5172</v>
      </c>
      <c r="D14" s="151">
        <v>1</v>
      </c>
      <c r="E14" s="117"/>
      <c r="F14" s="118">
        <f t="shared" si="0"/>
        <v>0</v>
      </c>
      <c r="G14" s="125"/>
      <c r="H14" s="125"/>
      <c r="I14" s="125"/>
      <c r="J14" s="125"/>
      <c r="K14" s="125"/>
      <c r="L14" s="125"/>
      <c r="M14" s="125"/>
      <c r="N14" s="125"/>
      <c r="O14" s="125"/>
      <c r="P14" s="125"/>
      <c r="Q14" s="125"/>
      <c r="R14" s="125"/>
      <c r="S14" s="125"/>
      <c r="T14" s="125"/>
      <c r="U14" s="125"/>
      <c r="V14" s="125"/>
    </row>
    <row r="15" spans="1:22" ht="12">
      <c r="A15" s="137"/>
      <c r="B15" s="197" t="s">
        <v>6109</v>
      </c>
      <c r="C15" s="137"/>
      <c r="D15" s="151">
        <v>0</v>
      </c>
      <c r="E15" s="117"/>
      <c r="F15" s="118"/>
      <c r="G15" s="125"/>
      <c r="H15" s="125"/>
      <c r="I15" s="125"/>
      <c r="J15" s="125"/>
      <c r="K15" s="125"/>
      <c r="L15" s="125"/>
      <c r="M15" s="125"/>
      <c r="N15" s="125"/>
      <c r="O15" s="125"/>
      <c r="P15" s="125"/>
      <c r="Q15" s="125"/>
      <c r="R15" s="125"/>
      <c r="S15" s="125"/>
      <c r="T15" s="125"/>
      <c r="U15" s="125"/>
      <c r="V15" s="125"/>
    </row>
    <row r="16" spans="1:22" ht="24">
      <c r="A16" s="177">
        <v>45962</v>
      </c>
      <c r="B16" s="92" t="s">
        <v>6110</v>
      </c>
      <c r="C16" s="137" t="s">
        <v>5172</v>
      </c>
      <c r="D16" s="151">
        <v>5</v>
      </c>
      <c r="E16" s="117"/>
      <c r="F16" s="118">
        <f t="shared" si="0"/>
        <v>0</v>
      </c>
      <c r="G16" s="125"/>
      <c r="H16" s="125"/>
      <c r="I16" s="125"/>
      <c r="J16" s="125"/>
      <c r="K16" s="125"/>
      <c r="L16" s="125"/>
      <c r="M16" s="125"/>
      <c r="N16" s="125"/>
      <c r="O16" s="125"/>
      <c r="P16" s="125"/>
      <c r="Q16" s="125"/>
      <c r="R16" s="125"/>
      <c r="S16" s="125"/>
      <c r="T16" s="125"/>
      <c r="U16" s="125"/>
      <c r="V16" s="125"/>
    </row>
    <row r="17" spans="1:22" ht="24">
      <c r="A17" s="177">
        <v>45992</v>
      </c>
      <c r="B17" s="92" t="s">
        <v>6111</v>
      </c>
      <c r="C17" s="137" t="s">
        <v>5172</v>
      </c>
      <c r="D17" s="151">
        <v>6</v>
      </c>
      <c r="E17" s="117"/>
      <c r="F17" s="118">
        <f t="shared" si="0"/>
        <v>0</v>
      </c>
      <c r="G17" s="125"/>
      <c r="H17" s="125"/>
      <c r="I17" s="125"/>
      <c r="J17" s="125"/>
      <c r="K17" s="125"/>
      <c r="L17" s="125"/>
      <c r="M17" s="125"/>
      <c r="N17" s="125"/>
      <c r="O17" s="125"/>
      <c r="P17" s="125"/>
      <c r="Q17" s="125"/>
      <c r="R17" s="125"/>
      <c r="S17" s="125"/>
      <c r="T17" s="125"/>
      <c r="U17" s="125"/>
      <c r="V17" s="125"/>
    </row>
    <row r="18" spans="1:22" ht="12">
      <c r="A18" s="137" t="s">
        <v>4239</v>
      </c>
      <c r="B18" s="92" t="s">
        <v>6112</v>
      </c>
      <c r="C18" s="137" t="s">
        <v>5172</v>
      </c>
      <c r="D18" s="151">
        <v>1</v>
      </c>
      <c r="E18" s="117"/>
      <c r="F18" s="118">
        <f t="shared" si="0"/>
        <v>0</v>
      </c>
      <c r="G18" s="125"/>
      <c r="H18" s="125"/>
      <c r="I18" s="125"/>
      <c r="J18" s="125"/>
      <c r="K18" s="125"/>
      <c r="L18" s="125"/>
      <c r="M18" s="125"/>
      <c r="N18" s="125"/>
      <c r="O18" s="125"/>
      <c r="P18" s="125"/>
      <c r="Q18" s="125"/>
      <c r="R18" s="125"/>
      <c r="S18" s="125"/>
      <c r="T18" s="125"/>
      <c r="U18" s="125"/>
      <c r="V18" s="125"/>
    </row>
    <row r="19" spans="1:22" ht="12">
      <c r="A19" s="137"/>
      <c r="B19" s="197" t="s">
        <v>6113</v>
      </c>
      <c r="C19" s="137"/>
      <c r="D19" s="151">
        <v>0</v>
      </c>
      <c r="E19" s="117"/>
      <c r="F19" s="118"/>
      <c r="G19" s="125"/>
      <c r="H19" s="125"/>
      <c r="I19" s="125"/>
      <c r="J19" s="125"/>
      <c r="K19" s="125"/>
      <c r="L19" s="125"/>
      <c r="M19" s="125"/>
      <c r="N19" s="125"/>
      <c r="O19" s="125"/>
      <c r="P19" s="125"/>
      <c r="Q19" s="125"/>
      <c r="R19" s="125"/>
      <c r="S19" s="125"/>
      <c r="T19" s="125"/>
      <c r="U19" s="125"/>
      <c r="V19" s="125"/>
    </row>
    <row r="20" spans="1:22" ht="12">
      <c r="A20" s="137" t="s">
        <v>4242</v>
      </c>
      <c r="B20" s="92" t="s">
        <v>6114</v>
      </c>
      <c r="C20" s="137" t="s">
        <v>5172</v>
      </c>
      <c r="D20" s="151">
        <v>45</v>
      </c>
      <c r="E20" s="117"/>
      <c r="F20" s="118">
        <f t="shared" si="0"/>
        <v>0</v>
      </c>
      <c r="G20" s="125"/>
      <c r="H20" s="125"/>
      <c r="I20" s="125"/>
      <c r="J20" s="125"/>
      <c r="K20" s="125"/>
      <c r="L20" s="125"/>
      <c r="M20" s="125"/>
      <c r="N20" s="125"/>
      <c r="O20" s="125"/>
      <c r="P20" s="125"/>
      <c r="Q20" s="125"/>
      <c r="R20" s="125"/>
      <c r="S20" s="125"/>
      <c r="T20" s="125"/>
      <c r="U20" s="125"/>
      <c r="V20" s="125"/>
    </row>
    <row r="21" spans="1:22" ht="12">
      <c r="A21" s="137" t="s">
        <v>4245</v>
      </c>
      <c r="B21" s="92" t="s">
        <v>6115</v>
      </c>
      <c r="C21" s="137" t="s">
        <v>5172</v>
      </c>
      <c r="D21" s="151">
        <v>2</v>
      </c>
      <c r="E21" s="117"/>
      <c r="F21" s="118">
        <f t="shared" si="0"/>
        <v>0</v>
      </c>
      <c r="G21" s="125"/>
      <c r="H21" s="125"/>
      <c r="I21" s="125"/>
      <c r="J21" s="125"/>
      <c r="K21" s="125"/>
      <c r="L21" s="125"/>
      <c r="M21" s="125"/>
      <c r="N21" s="125"/>
      <c r="O21" s="125"/>
      <c r="P21" s="125"/>
      <c r="Q21" s="125"/>
      <c r="R21" s="125"/>
      <c r="S21" s="125"/>
      <c r="T21" s="125"/>
      <c r="U21" s="125"/>
      <c r="V21" s="125"/>
    </row>
    <row r="22" spans="1:22" ht="12">
      <c r="A22" s="137"/>
      <c r="B22" s="197" t="s">
        <v>6116</v>
      </c>
      <c r="C22" s="137"/>
      <c r="D22" s="151">
        <v>0</v>
      </c>
      <c r="E22" s="117"/>
      <c r="F22" s="118"/>
      <c r="G22" s="125"/>
      <c r="H22" s="125"/>
      <c r="I22" s="125"/>
      <c r="J22" s="125"/>
      <c r="K22" s="125"/>
      <c r="L22" s="125"/>
      <c r="M22" s="125"/>
      <c r="N22" s="125"/>
      <c r="O22" s="125"/>
      <c r="P22" s="125"/>
      <c r="Q22" s="125"/>
      <c r="R22" s="125"/>
      <c r="S22" s="125"/>
      <c r="T22" s="125"/>
      <c r="U22" s="125"/>
      <c r="V22" s="125"/>
    </row>
    <row r="23" spans="1:22" ht="12">
      <c r="A23" s="137" t="s">
        <v>4248</v>
      </c>
      <c r="B23" s="92" t="s">
        <v>6117</v>
      </c>
      <c r="C23" s="137" t="s">
        <v>5172</v>
      </c>
      <c r="D23" s="151">
        <v>2</v>
      </c>
      <c r="E23" s="117"/>
      <c r="F23" s="118">
        <f t="shared" si="0"/>
        <v>0</v>
      </c>
      <c r="G23" s="125"/>
      <c r="H23" s="125"/>
      <c r="I23" s="125"/>
      <c r="J23" s="125"/>
      <c r="K23" s="125"/>
      <c r="L23" s="125"/>
      <c r="M23" s="125"/>
      <c r="N23" s="125"/>
      <c r="O23" s="125"/>
      <c r="P23" s="125"/>
      <c r="Q23" s="125"/>
      <c r="R23" s="125"/>
      <c r="S23" s="125"/>
      <c r="T23" s="125"/>
      <c r="U23" s="125"/>
      <c r="V23" s="125"/>
    </row>
    <row r="24" spans="1:22" ht="12">
      <c r="A24" s="137" t="s">
        <v>4251</v>
      </c>
      <c r="B24" s="92" t="s">
        <v>6118</v>
      </c>
      <c r="C24" s="137" t="s">
        <v>5172</v>
      </c>
      <c r="D24" s="151">
        <v>2</v>
      </c>
      <c r="E24" s="117"/>
      <c r="F24" s="118">
        <f t="shared" si="0"/>
        <v>0</v>
      </c>
      <c r="G24" s="125"/>
      <c r="H24" s="125"/>
      <c r="I24" s="125"/>
      <c r="J24" s="125"/>
      <c r="K24" s="125"/>
      <c r="L24" s="125"/>
      <c r="M24" s="125"/>
      <c r="N24" s="125"/>
      <c r="O24" s="125"/>
      <c r="P24" s="125"/>
      <c r="Q24" s="125"/>
      <c r="R24" s="125"/>
      <c r="S24" s="125"/>
      <c r="T24" s="125"/>
      <c r="U24" s="125"/>
      <c r="V24" s="125"/>
    </row>
    <row r="25" spans="1:22" ht="12">
      <c r="A25" s="164"/>
      <c r="B25" s="125"/>
      <c r="C25" s="125"/>
      <c r="D25" s="125"/>
      <c r="E25" s="170" t="s">
        <v>4362</v>
      </c>
      <c r="F25" s="171">
        <f>SUM(F3:F24)</f>
        <v>0</v>
      </c>
      <c r="G25" s="125"/>
      <c r="H25" s="125"/>
      <c r="I25" s="125"/>
      <c r="J25" s="125"/>
      <c r="K25" s="125"/>
      <c r="L25" s="125"/>
      <c r="M25" s="125"/>
      <c r="N25" s="125"/>
      <c r="O25" s="125"/>
      <c r="P25" s="125"/>
      <c r="Q25" s="125"/>
      <c r="R25" s="125"/>
      <c r="S25" s="125"/>
      <c r="T25" s="125"/>
      <c r="U25" s="125"/>
      <c r="V25" s="125"/>
    </row>
    <row r="26" spans="1:22" ht="12">
      <c r="A26" s="164"/>
      <c r="B26" s="125"/>
      <c r="C26" s="125"/>
      <c r="D26" s="125"/>
      <c r="E26" s="170" t="s">
        <v>4363</v>
      </c>
      <c r="F26" s="171">
        <f>F25*19%</f>
        <v>0</v>
      </c>
      <c r="G26" s="125"/>
      <c r="H26" s="125"/>
      <c r="I26" s="125"/>
      <c r="J26" s="125"/>
      <c r="K26" s="125"/>
      <c r="L26" s="125"/>
      <c r="M26" s="125"/>
      <c r="N26" s="125"/>
      <c r="O26" s="125"/>
      <c r="P26" s="125"/>
      <c r="Q26" s="125"/>
      <c r="R26" s="125"/>
      <c r="S26" s="125"/>
      <c r="T26" s="125"/>
      <c r="U26" s="125"/>
      <c r="V26" s="125"/>
    </row>
    <row r="27" spans="1:22" ht="12">
      <c r="A27" s="164"/>
      <c r="B27" s="125"/>
      <c r="C27" s="125"/>
      <c r="D27" s="125"/>
      <c r="E27" s="170" t="s">
        <v>4364</v>
      </c>
      <c r="F27" s="171">
        <f>F25+F26</f>
        <v>0</v>
      </c>
      <c r="G27" s="125"/>
      <c r="H27" s="125"/>
      <c r="I27" s="125"/>
      <c r="J27" s="125"/>
      <c r="K27" s="125"/>
      <c r="L27" s="125"/>
      <c r="M27" s="125"/>
      <c r="N27" s="125"/>
      <c r="O27" s="125"/>
      <c r="P27" s="125"/>
      <c r="Q27" s="125"/>
      <c r="R27" s="125"/>
      <c r="S27" s="125"/>
      <c r="T27" s="125"/>
      <c r="U27" s="125"/>
      <c r="V27" s="125"/>
    </row>
    <row r="28" spans="1:22" ht="12">
      <c r="A28" s="164"/>
      <c r="B28" s="125"/>
      <c r="C28" s="125"/>
      <c r="D28" s="125"/>
      <c r="E28" s="125"/>
      <c r="F28" s="125"/>
      <c r="G28" s="125"/>
      <c r="H28" s="125"/>
      <c r="I28" s="125"/>
      <c r="J28" s="125"/>
      <c r="K28" s="125"/>
      <c r="L28" s="125"/>
      <c r="M28" s="125"/>
      <c r="N28" s="125"/>
      <c r="O28" s="125"/>
      <c r="P28" s="125"/>
      <c r="Q28" s="125"/>
      <c r="R28" s="125"/>
      <c r="S28" s="125"/>
      <c r="T28" s="125"/>
      <c r="U28" s="125"/>
      <c r="V28" s="125"/>
    </row>
    <row r="29" spans="1:22" ht="12">
      <c r="A29" s="164"/>
      <c r="B29" s="125"/>
      <c r="C29" s="125"/>
      <c r="D29" s="125"/>
      <c r="E29" s="125"/>
      <c r="F29" s="125"/>
      <c r="G29" s="125"/>
      <c r="H29" s="125"/>
      <c r="I29" s="125"/>
      <c r="J29" s="125"/>
      <c r="K29" s="125"/>
      <c r="L29" s="125"/>
      <c r="M29" s="125"/>
      <c r="N29" s="125"/>
      <c r="O29" s="125"/>
      <c r="P29" s="125"/>
      <c r="Q29" s="125"/>
      <c r="R29" s="125"/>
      <c r="S29" s="125"/>
      <c r="T29" s="125"/>
      <c r="U29" s="125"/>
      <c r="V29" s="125"/>
    </row>
    <row r="30" spans="1:22" ht="12">
      <c r="A30" s="164"/>
      <c r="B30" s="125"/>
      <c r="C30" s="125"/>
      <c r="D30" s="125"/>
      <c r="E30" s="125"/>
      <c r="F30" s="125"/>
      <c r="G30" s="125"/>
      <c r="H30" s="125"/>
      <c r="I30" s="125"/>
      <c r="J30" s="125"/>
      <c r="K30" s="125"/>
      <c r="L30" s="125"/>
      <c r="M30" s="125"/>
      <c r="N30" s="125"/>
      <c r="O30" s="125"/>
      <c r="P30" s="125"/>
      <c r="Q30" s="125"/>
      <c r="R30" s="125"/>
      <c r="S30" s="125"/>
      <c r="T30" s="125"/>
      <c r="U30" s="125"/>
      <c r="V30" s="125"/>
    </row>
    <row r="31" spans="1:22" ht="12">
      <c r="A31" s="164"/>
      <c r="B31" s="125"/>
      <c r="C31" s="125"/>
      <c r="D31" s="125"/>
      <c r="E31" s="125"/>
      <c r="F31" s="125"/>
      <c r="G31" s="125"/>
      <c r="H31" s="125"/>
      <c r="I31" s="125"/>
      <c r="J31" s="125"/>
      <c r="K31" s="125"/>
      <c r="L31" s="125"/>
      <c r="M31" s="125"/>
      <c r="N31" s="125"/>
      <c r="O31" s="125"/>
      <c r="P31" s="125"/>
      <c r="Q31" s="125"/>
      <c r="R31" s="125"/>
      <c r="S31" s="125"/>
      <c r="T31" s="125"/>
      <c r="U31" s="125"/>
      <c r="V31" s="125"/>
    </row>
    <row r="32" spans="1:22" ht="12">
      <c r="A32" s="164"/>
      <c r="B32" s="125"/>
      <c r="C32" s="125"/>
      <c r="D32" s="125"/>
      <c r="E32" s="125"/>
      <c r="F32" s="125"/>
      <c r="G32" s="125"/>
      <c r="H32" s="125"/>
      <c r="I32" s="125"/>
      <c r="J32" s="125"/>
      <c r="K32" s="125"/>
      <c r="L32" s="125"/>
      <c r="M32" s="125"/>
      <c r="N32" s="125"/>
      <c r="O32" s="125"/>
      <c r="P32" s="125"/>
      <c r="Q32" s="125"/>
      <c r="R32" s="125"/>
      <c r="S32" s="125"/>
      <c r="T32" s="125"/>
      <c r="U32" s="125"/>
      <c r="V32" s="125"/>
    </row>
    <row r="33" spans="1:22" ht="12">
      <c r="A33" s="164"/>
      <c r="B33" s="125"/>
      <c r="C33" s="125"/>
      <c r="D33" s="125"/>
      <c r="E33" s="125"/>
      <c r="F33" s="125"/>
      <c r="G33" s="125"/>
      <c r="H33" s="125"/>
      <c r="I33" s="125"/>
      <c r="J33" s="125"/>
      <c r="K33" s="125"/>
      <c r="L33" s="125"/>
      <c r="M33" s="125"/>
      <c r="N33" s="125"/>
      <c r="O33" s="125"/>
      <c r="P33" s="125"/>
      <c r="Q33" s="125"/>
      <c r="R33" s="125"/>
      <c r="S33" s="125"/>
      <c r="T33" s="125"/>
      <c r="U33" s="125"/>
      <c r="V33" s="125"/>
    </row>
    <row r="34" spans="1:22" ht="12">
      <c r="A34" s="164"/>
      <c r="B34" s="125"/>
      <c r="C34" s="125"/>
      <c r="D34" s="125"/>
      <c r="E34" s="125"/>
      <c r="F34" s="125"/>
      <c r="G34" s="125"/>
      <c r="H34" s="125"/>
      <c r="I34" s="125"/>
      <c r="J34" s="125"/>
      <c r="K34" s="125"/>
      <c r="L34" s="125"/>
      <c r="M34" s="125"/>
      <c r="N34" s="125"/>
      <c r="O34" s="125"/>
      <c r="P34" s="125"/>
      <c r="Q34" s="125"/>
      <c r="R34" s="125"/>
      <c r="S34" s="125"/>
      <c r="T34" s="125"/>
      <c r="U34" s="125"/>
      <c r="V34" s="125"/>
    </row>
    <row r="35" spans="1:22" ht="12">
      <c r="A35" s="164"/>
      <c r="B35" s="125"/>
      <c r="C35" s="125"/>
      <c r="D35" s="125"/>
      <c r="E35" s="125"/>
      <c r="F35" s="125"/>
      <c r="G35" s="125"/>
      <c r="H35" s="125"/>
      <c r="I35" s="125"/>
      <c r="J35" s="125"/>
      <c r="K35" s="125"/>
      <c r="L35" s="125"/>
      <c r="M35" s="125"/>
      <c r="N35" s="125"/>
      <c r="O35" s="125"/>
      <c r="P35" s="125"/>
      <c r="Q35" s="125"/>
      <c r="R35" s="125"/>
      <c r="S35" s="125"/>
      <c r="T35" s="125"/>
      <c r="U35" s="125"/>
      <c r="V35" s="125"/>
    </row>
    <row r="36" spans="1:22" ht="12">
      <c r="A36" s="164"/>
      <c r="B36" s="125"/>
      <c r="C36" s="125"/>
      <c r="D36" s="125"/>
      <c r="E36" s="125"/>
      <c r="F36" s="125"/>
      <c r="G36" s="125"/>
      <c r="H36" s="125"/>
      <c r="I36" s="125"/>
      <c r="J36" s="125"/>
      <c r="K36" s="125"/>
      <c r="L36" s="125"/>
      <c r="M36" s="125"/>
      <c r="N36" s="125"/>
      <c r="O36" s="125"/>
      <c r="P36" s="125"/>
      <c r="Q36" s="125"/>
      <c r="R36" s="125"/>
      <c r="S36" s="125"/>
      <c r="T36" s="125"/>
      <c r="U36" s="125"/>
      <c r="V36" s="125"/>
    </row>
    <row r="37" spans="1:22" ht="12">
      <c r="A37" s="164"/>
      <c r="B37" s="125"/>
      <c r="C37" s="125"/>
      <c r="D37" s="125"/>
      <c r="E37" s="125"/>
      <c r="F37" s="125"/>
      <c r="G37" s="125"/>
      <c r="H37" s="125"/>
      <c r="I37" s="125"/>
      <c r="J37" s="125"/>
      <c r="K37" s="125"/>
      <c r="L37" s="125"/>
      <c r="M37" s="125"/>
      <c r="N37" s="125"/>
      <c r="O37" s="125"/>
      <c r="P37" s="125"/>
      <c r="Q37" s="125"/>
      <c r="R37" s="125"/>
      <c r="S37" s="125"/>
      <c r="T37" s="125"/>
      <c r="U37" s="125"/>
      <c r="V37" s="125"/>
    </row>
    <row r="38" spans="1:22" ht="12">
      <c r="A38" s="164"/>
      <c r="B38" s="125"/>
      <c r="C38" s="125"/>
      <c r="D38" s="125"/>
      <c r="E38" s="125"/>
      <c r="F38" s="125"/>
      <c r="G38" s="125"/>
      <c r="H38" s="125"/>
      <c r="I38" s="125"/>
      <c r="J38" s="125"/>
      <c r="K38" s="125"/>
      <c r="L38" s="125"/>
      <c r="M38" s="125"/>
      <c r="N38" s="125"/>
      <c r="O38" s="125"/>
      <c r="P38" s="125"/>
      <c r="Q38" s="125"/>
      <c r="R38" s="125"/>
      <c r="S38" s="125"/>
      <c r="T38" s="125"/>
      <c r="U38" s="125"/>
      <c r="V38" s="125"/>
    </row>
    <row r="39" spans="1:22" ht="12">
      <c r="A39" s="164"/>
      <c r="B39" s="125"/>
      <c r="C39" s="125"/>
      <c r="D39" s="125"/>
      <c r="E39" s="125"/>
      <c r="F39" s="125"/>
      <c r="G39" s="125"/>
      <c r="H39" s="125"/>
      <c r="I39" s="125"/>
      <c r="J39" s="125"/>
      <c r="K39" s="125"/>
      <c r="L39" s="125"/>
      <c r="M39" s="125"/>
      <c r="N39" s="125"/>
      <c r="O39" s="125"/>
      <c r="P39" s="125"/>
      <c r="Q39" s="125"/>
      <c r="R39" s="125"/>
      <c r="S39" s="125"/>
      <c r="T39" s="125"/>
      <c r="U39" s="125"/>
      <c r="V39" s="125"/>
    </row>
    <row r="40" spans="1:22" ht="12">
      <c r="A40" s="164"/>
      <c r="B40" s="125"/>
      <c r="C40" s="125"/>
      <c r="D40" s="125"/>
      <c r="E40" s="125"/>
      <c r="F40" s="125"/>
      <c r="G40" s="125"/>
      <c r="H40" s="125"/>
      <c r="I40" s="125"/>
      <c r="J40" s="125"/>
      <c r="K40" s="125"/>
      <c r="L40" s="125"/>
      <c r="M40" s="125"/>
      <c r="N40" s="125"/>
      <c r="O40" s="125"/>
      <c r="P40" s="125"/>
      <c r="Q40" s="125"/>
      <c r="R40" s="125"/>
      <c r="S40" s="125"/>
      <c r="T40" s="125"/>
      <c r="U40" s="125"/>
      <c r="V40" s="125"/>
    </row>
    <row r="41" spans="1:22" ht="12">
      <c r="A41" s="164"/>
      <c r="B41" s="125"/>
      <c r="C41" s="125"/>
      <c r="D41" s="125"/>
      <c r="E41" s="125"/>
      <c r="F41" s="125"/>
      <c r="G41" s="125"/>
      <c r="H41" s="125"/>
      <c r="I41" s="125"/>
      <c r="J41" s="125"/>
      <c r="K41" s="125"/>
      <c r="L41" s="125"/>
      <c r="M41" s="125"/>
      <c r="N41" s="125"/>
      <c r="O41" s="125"/>
      <c r="P41" s="125"/>
      <c r="Q41" s="125"/>
      <c r="R41" s="125"/>
      <c r="S41" s="125"/>
      <c r="T41" s="125"/>
      <c r="U41" s="125"/>
      <c r="V41" s="125"/>
    </row>
    <row r="42" spans="1:22" ht="12">
      <c r="A42" s="164"/>
      <c r="B42" s="125"/>
      <c r="C42" s="125"/>
      <c r="D42" s="125"/>
      <c r="E42" s="125"/>
      <c r="F42" s="125"/>
      <c r="G42" s="125"/>
      <c r="H42" s="125"/>
      <c r="I42" s="125"/>
      <c r="J42" s="125"/>
      <c r="K42" s="125"/>
      <c r="L42" s="125"/>
      <c r="M42" s="125"/>
      <c r="N42" s="125"/>
      <c r="O42" s="125"/>
      <c r="P42" s="125"/>
      <c r="Q42" s="125"/>
      <c r="R42" s="125"/>
      <c r="S42" s="125"/>
      <c r="T42" s="125"/>
      <c r="U42" s="125"/>
      <c r="V42" s="125"/>
    </row>
    <row r="43" spans="1:22" ht="12">
      <c r="A43" s="164"/>
      <c r="B43" s="125"/>
      <c r="C43" s="125"/>
      <c r="D43" s="125"/>
      <c r="E43" s="125"/>
      <c r="F43" s="125"/>
      <c r="G43" s="125"/>
      <c r="H43" s="125"/>
      <c r="I43" s="125"/>
      <c r="J43" s="125"/>
      <c r="K43" s="125"/>
      <c r="L43" s="125"/>
      <c r="M43" s="125"/>
      <c r="N43" s="125"/>
      <c r="O43" s="125"/>
      <c r="P43" s="125"/>
      <c r="Q43" s="125"/>
      <c r="R43" s="125"/>
      <c r="S43" s="125"/>
      <c r="T43" s="125"/>
      <c r="U43" s="125"/>
      <c r="V43" s="125"/>
    </row>
    <row r="44" spans="1:22" ht="12">
      <c r="A44" s="164"/>
      <c r="B44" s="125"/>
      <c r="C44" s="125"/>
      <c r="D44" s="125"/>
      <c r="E44" s="125"/>
      <c r="F44" s="125"/>
      <c r="G44" s="125"/>
      <c r="H44" s="125"/>
      <c r="I44" s="125"/>
      <c r="J44" s="125"/>
      <c r="K44" s="125"/>
      <c r="L44" s="125"/>
      <c r="M44" s="125"/>
      <c r="N44" s="125"/>
      <c r="O44" s="125"/>
      <c r="P44" s="125"/>
      <c r="Q44" s="125"/>
      <c r="R44" s="125"/>
      <c r="S44" s="125"/>
      <c r="T44" s="125"/>
      <c r="U44" s="125"/>
      <c r="V44" s="125"/>
    </row>
    <row r="45" spans="1:22" ht="12">
      <c r="A45" s="164"/>
      <c r="B45" s="125"/>
      <c r="C45" s="125"/>
      <c r="D45" s="125"/>
      <c r="E45" s="125"/>
      <c r="F45" s="125"/>
      <c r="G45" s="125"/>
      <c r="H45" s="125"/>
      <c r="I45" s="125"/>
      <c r="J45" s="125"/>
      <c r="K45" s="125"/>
      <c r="L45" s="125"/>
      <c r="M45" s="125"/>
      <c r="N45" s="125"/>
      <c r="O45" s="125"/>
      <c r="P45" s="125"/>
      <c r="Q45" s="125"/>
      <c r="R45" s="125"/>
      <c r="S45" s="125"/>
      <c r="T45" s="125"/>
      <c r="U45" s="125"/>
      <c r="V45" s="125"/>
    </row>
    <row r="46" spans="1:22" ht="12">
      <c r="A46" s="164"/>
      <c r="B46" s="125"/>
      <c r="C46" s="125"/>
      <c r="D46" s="125"/>
      <c r="E46" s="125"/>
      <c r="F46" s="125"/>
      <c r="G46" s="125"/>
      <c r="H46" s="125"/>
      <c r="I46" s="125"/>
      <c r="J46" s="125"/>
      <c r="K46" s="125"/>
      <c r="L46" s="125"/>
      <c r="M46" s="125"/>
      <c r="N46" s="125"/>
      <c r="O46" s="125"/>
      <c r="P46" s="125"/>
      <c r="Q46" s="125"/>
      <c r="R46" s="125"/>
      <c r="S46" s="125"/>
      <c r="T46" s="125"/>
      <c r="U46" s="125"/>
      <c r="V46" s="125"/>
    </row>
    <row r="47" spans="1:22" ht="12">
      <c r="A47" s="164"/>
      <c r="B47" s="125"/>
      <c r="C47" s="125"/>
      <c r="D47" s="125"/>
      <c r="E47" s="125"/>
      <c r="F47" s="125"/>
      <c r="G47" s="125"/>
      <c r="H47" s="125"/>
      <c r="I47" s="125"/>
      <c r="J47" s="125"/>
      <c r="K47" s="125"/>
      <c r="L47" s="125"/>
      <c r="M47" s="125"/>
      <c r="N47" s="125"/>
      <c r="O47" s="125"/>
      <c r="P47" s="125"/>
      <c r="Q47" s="125"/>
      <c r="R47" s="125"/>
      <c r="S47" s="125"/>
      <c r="T47" s="125"/>
      <c r="U47" s="125"/>
      <c r="V47" s="125"/>
    </row>
    <row r="48" spans="1:22" ht="12">
      <c r="A48" s="164"/>
      <c r="B48" s="125"/>
      <c r="C48" s="125"/>
      <c r="D48" s="125"/>
      <c r="E48" s="125"/>
      <c r="F48" s="125"/>
      <c r="G48" s="125"/>
      <c r="H48" s="125"/>
      <c r="I48" s="125"/>
      <c r="J48" s="125"/>
      <c r="K48" s="125"/>
      <c r="L48" s="125"/>
      <c r="M48" s="125"/>
      <c r="N48" s="125"/>
      <c r="O48" s="125"/>
      <c r="P48" s="125"/>
      <c r="Q48" s="125"/>
      <c r="R48" s="125"/>
      <c r="S48" s="125"/>
      <c r="T48" s="125"/>
      <c r="U48" s="125"/>
      <c r="V48" s="125"/>
    </row>
    <row r="49" spans="1:22" ht="12">
      <c r="A49" s="164"/>
      <c r="B49" s="125"/>
      <c r="C49" s="125"/>
      <c r="D49" s="125"/>
      <c r="E49" s="125"/>
      <c r="F49" s="125"/>
      <c r="G49" s="125"/>
      <c r="H49" s="125"/>
      <c r="I49" s="125"/>
      <c r="J49" s="125"/>
      <c r="K49" s="125"/>
      <c r="L49" s="125"/>
      <c r="M49" s="125"/>
      <c r="N49" s="125"/>
      <c r="O49" s="125"/>
      <c r="P49" s="125"/>
      <c r="Q49" s="125"/>
      <c r="R49" s="125"/>
      <c r="S49" s="125"/>
      <c r="T49" s="125"/>
      <c r="U49" s="125"/>
      <c r="V49" s="125"/>
    </row>
    <row r="50" spans="1:22" ht="12">
      <c r="A50" s="164"/>
      <c r="B50" s="125"/>
      <c r="C50" s="125"/>
      <c r="D50" s="125"/>
      <c r="E50" s="125"/>
      <c r="F50" s="125"/>
      <c r="G50" s="125"/>
      <c r="H50" s="125"/>
      <c r="I50" s="125"/>
      <c r="J50" s="125"/>
      <c r="K50" s="125"/>
      <c r="L50" s="125"/>
      <c r="M50" s="125"/>
      <c r="N50" s="125"/>
      <c r="O50" s="125"/>
      <c r="P50" s="125"/>
      <c r="Q50" s="125"/>
      <c r="R50" s="125"/>
      <c r="S50" s="125"/>
      <c r="T50" s="125"/>
      <c r="U50" s="125"/>
      <c r="V50" s="125"/>
    </row>
    <row r="51" spans="1:22" ht="12">
      <c r="A51" s="164"/>
      <c r="B51" s="125"/>
      <c r="C51" s="125"/>
      <c r="D51" s="125"/>
      <c r="E51" s="125"/>
      <c r="F51" s="125"/>
      <c r="G51" s="125"/>
      <c r="H51" s="125"/>
      <c r="I51" s="125"/>
      <c r="J51" s="125"/>
      <c r="K51" s="125"/>
      <c r="L51" s="125"/>
      <c r="M51" s="125"/>
      <c r="N51" s="125"/>
      <c r="O51" s="125"/>
      <c r="P51" s="125"/>
      <c r="Q51" s="125"/>
      <c r="R51" s="125"/>
      <c r="S51" s="125"/>
      <c r="T51" s="125"/>
      <c r="U51" s="125"/>
      <c r="V51" s="125"/>
    </row>
    <row r="52" spans="1:22" ht="12">
      <c r="A52" s="164"/>
      <c r="B52" s="125"/>
      <c r="C52" s="125"/>
      <c r="D52" s="125"/>
      <c r="E52" s="125"/>
      <c r="F52" s="125"/>
      <c r="G52" s="125"/>
      <c r="H52" s="125"/>
      <c r="I52" s="125"/>
      <c r="J52" s="125"/>
      <c r="K52" s="125"/>
      <c r="L52" s="125"/>
      <c r="M52" s="125"/>
      <c r="N52" s="125"/>
      <c r="O52" s="125"/>
      <c r="P52" s="125"/>
      <c r="Q52" s="125"/>
      <c r="R52" s="125"/>
      <c r="S52" s="125"/>
      <c r="T52" s="125"/>
      <c r="U52" s="125"/>
      <c r="V52" s="125"/>
    </row>
    <row r="53" spans="1:22" ht="12">
      <c r="A53" s="164"/>
      <c r="B53" s="125"/>
      <c r="C53" s="125"/>
      <c r="D53" s="125"/>
      <c r="E53" s="125"/>
      <c r="F53" s="125"/>
      <c r="G53" s="125"/>
      <c r="H53" s="125"/>
      <c r="I53" s="125"/>
      <c r="J53" s="125"/>
      <c r="K53" s="125"/>
      <c r="L53" s="125"/>
      <c r="M53" s="125"/>
      <c r="N53" s="125"/>
      <c r="O53" s="125"/>
      <c r="P53" s="125"/>
      <c r="Q53" s="125"/>
      <c r="R53" s="125"/>
      <c r="S53" s="125"/>
      <c r="T53" s="125"/>
      <c r="U53" s="125"/>
      <c r="V53" s="125"/>
    </row>
    <row r="54" spans="1:22" ht="12">
      <c r="A54" s="164"/>
      <c r="B54" s="125"/>
      <c r="C54" s="125"/>
      <c r="D54" s="125"/>
      <c r="E54" s="125"/>
      <c r="F54" s="125"/>
      <c r="G54" s="125"/>
      <c r="H54" s="125"/>
      <c r="I54" s="125"/>
      <c r="J54" s="125"/>
      <c r="K54" s="125"/>
      <c r="L54" s="125"/>
      <c r="M54" s="125"/>
      <c r="N54" s="125"/>
      <c r="O54" s="125"/>
      <c r="P54" s="125"/>
      <c r="Q54" s="125"/>
      <c r="R54" s="125"/>
      <c r="S54" s="125"/>
      <c r="T54" s="125"/>
      <c r="U54" s="125"/>
      <c r="V54" s="125"/>
    </row>
    <row r="55" spans="1:22" ht="12">
      <c r="A55" s="164"/>
      <c r="B55" s="125"/>
      <c r="C55" s="125"/>
      <c r="D55" s="125"/>
      <c r="E55" s="125"/>
      <c r="F55" s="125"/>
      <c r="G55" s="125"/>
      <c r="H55" s="125"/>
      <c r="I55" s="125"/>
      <c r="J55" s="125"/>
      <c r="K55" s="125"/>
      <c r="L55" s="125"/>
      <c r="M55" s="125"/>
      <c r="N55" s="125"/>
      <c r="O55" s="125"/>
      <c r="P55" s="125"/>
      <c r="Q55" s="125"/>
      <c r="R55" s="125"/>
      <c r="S55" s="125"/>
      <c r="T55" s="125"/>
      <c r="U55" s="125"/>
      <c r="V55" s="125"/>
    </row>
    <row r="56" spans="1:22" ht="12">
      <c r="A56" s="164"/>
      <c r="B56" s="125"/>
      <c r="C56" s="125"/>
      <c r="D56" s="125"/>
      <c r="E56" s="125"/>
      <c r="F56" s="125"/>
      <c r="G56" s="125"/>
      <c r="H56" s="125"/>
      <c r="I56" s="125"/>
      <c r="J56" s="125"/>
      <c r="K56" s="125"/>
      <c r="L56" s="125"/>
      <c r="M56" s="125"/>
      <c r="N56" s="125"/>
      <c r="O56" s="125"/>
      <c r="P56" s="125"/>
      <c r="Q56" s="125"/>
      <c r="R56" s="125"/>
      <c r="S56" s="125"/>
      <c r="T56" s="125"/>
      <c r="U56" s="125"/>
      <c r="V56" s="125"/>
    </row>
    <row r="57" spans="1:22" ht="12">
      <c r="A57" s="164"/>
      <c r="B57" s="125"/>
      <c r="C57" s="125"/>
      <c r="D57" s="125"/>
      <c r="E57" s="125"/>
      <c r="F57" s="125"/>
      <c r="G57" s="125"/>
      <c r="H57" s="125"/>
      <c r="I57" s="125"/>
      <c r="J57" s="125"/>
      <c r="K57" s="125"/>
      <c r="L57" s="125"/>
      <c r="M57" s="125"/>
      <c r="N57" s="125"/>
      <c r="O57" s="125"/>
      <c r="P57" s="125"/>
      <c r="Q57" s="125"/>
      <c r="R57" s="125"/>
      <c r="S57" s="125"/>
      <c r="T57" s="125"/>
      <c r="U57" s="125"/>
      <c r="V57" s="125"/>
    </row>
    <row r="58" spans="1:22" ht="12">
      <c r="A58" s="164"/>
      <c r="B58" s="125"/>
      <c r="C58" s="125"/>
      <c r="D58" s="125"/>
      <c r="E58" s="125"/>
      <c r="F58" s="125"/>
      <c r="G58" s="125"/>
      <c r="H58" s="125"/>
      <c r="I58" s="125"/>
      <c r="J58" s="125"/>
      <c r="K58" s="125"/>
      <c r="L58" s="125"/>
      <c r="M58" s="125"/>
      <c r="N58" s="125"/>
      <c r="O58" s="125"/>
      <c r="P58" s="125"/>
      <c r="Q58" s="125"/>
      <c r="R58" s="125"/>
      <c r="S58" s="125"/>
      <c r="T58" s="125"/>
      <c r="U58" s="125"/>
      <c r="V58" s="125"/>
    </row>
    <row r="59" spans="1:22" ht="12">
      <c r="A59" s="164"/>
      <c r="B59" s="125"/>
      <c r="C59" s="125"/>
      <c r="D59" s="125"/>
      <c r="E59" s="125"/>
      <c r="F59" s="125"/>
      <c r="G59" s="125"/>
      <c r="H59" s="125"/>
      <c r="I59" s="125"/>
      <c r="J59" s="125"/>
      <c r="K59" s="125"/>
      <c r="L59" s="125"/>
      <c r="M59" s="125"/>
      <c r="N59" s="125"/>
      <c r="O59" s="125"/>
      <c r="P59" s="125"/>
      <c r="Q59" s="125"/>
      <c r="R59" s="125"/>
      <c r="S59" s="125"/>
      <c r="T59" s="125"/>
      <c r="U59" s="125"/>
      <c r="V59" s="125"/>
    </row>
    <row r="60" spans="1:22" ht="12">
      <c r="A60" s="164"/>
      <c r="B60" s="125"/>
      <c r="C60" s="125"/>
      <c r="D60" s="125"/>
      <c r="E60" s="125"/>
      <c r="F60" s="125"/>
      <c r="G60" s="125"/>
      <c r="H60" s="125"/>
      <c r="I60" s="125"/>
      <c r="J60" s="125"/>
      <c r="K60" s="125"/>
      <c r="L60" s="125"/>
      <c r="M60" s="125"/>
      <c r="N60" s="125"/>
      <c r="O60" s="125"/>
      <c r="P60" s="125"/>
      <c r="Q60" s="125"/>
      <c r="R60" s="125"/>
      <c r="S60" s="125"/>
      <c r="T60" s="125"/>
      <c r="U60" s="125"/>
      <c r="V60" s="125"/>
    </row>
    <row r="61" spans="1:22" ht="12">
      <c r="A61" s="164"/>
      <c r="B61" s="125"/>
      <c r="C61" s="125"/>
      <c r="D61" s="125"/>
      <c r="E61" s="125"/>
      <c r="F61" s="125"/>
      <c r="G61" s="125"/>
      <c r="H61" s="125"/>
      <c r="I61" s="125"/>
      <c r="J61" s="125"/>
      <c r="K61" s="125"/>
      <c r="L61" s="125"/>
      <c r="M61" s="125"/>
      <c r="N61" s="125"/>
      <c r="O61" s="125"/>
      <c r="P61" s="125"/>
      <c r="Q61" s="125"/>
      <c r="R61" s="125"/>
      <c r="S61" s="125"/>
      <c r="T61" s="125"/>
      <c r="U61" s="125"/>
      <c r="V61" s="125"/>
    </row>
    <row r="62" spans="1:22" ht="12">
      <c r="A62" s="164"/>
      <c r="B62" s="125"/>
      <c r="C62" s="125"/>
      <c r="D62" s="125"/>
      <c r="E62" s="125"/>
      <c r="F62" s="125"/>
      <c r="G62" s="125"/>
      <c r="H62" s="125"/>
      <c r="I62" s="125"/>
      <c r="J62" s="125"/>
      <c r="K62" s="125"/>
      <c r="L62" s="125"/>
      <c r="M62" s="125"/>
      <c r="N62" s="125"/>
      <c r="O62" s="125"/>
      <c r="P62" s="125"/>
      <c r="Q62" s="125"/>
      <c r="R62" s="125"/>
      <c r="S62" s="125"/>
      <c r="T62" s="125"/>
      <c r="U62" s="125"/>
      <c r="V62" s="125"/>
    </row>
    <row r="63" spans="1:22" ht="12">
      <c r="A63" s="164"/>
      <c r="B63" s="125"/>
      <c r="C63" s="125"/>
      <c r="D63" s="125"/>
      <c r="E63" s="125"/>
      <c r="F63" s="125"/>
      <c r="G63" s="125"/>
      <c r="H63" s="125"/>
      <c r="I63" s="125"/>
      <c r="J63" s="125"/>
      <c r="K63" s="125"/>
      <c r="L63" s="125"/>
      <c r="M63" s="125"/>
      <c r="N63" s="125"/>
      <c r="O63" s="125"/>
      <c r="P63" s="125"/>
      <c r="Q63" s="125"/>
      <c r="R63" s="125"/>
      <c r="S63" s="125"/>
      <c r="T63" s="125"/>
      <c r="U63" s="125"/>
      <c r="V63" s="125"/>
    </row>
    <row r="64" spans="1:22" ht="12">
      <c r="A64" s="164"/>
      <c r="B64" s="125"/>
      <c r="C64" s="125"/>
      <c r="D64" s="125"/>
      <c r="E64" s="125"/>
      <c r="F64" s="125"/>
      <c r="G64" s="125"/>
      <c r="H64" s="125"/>
      <c r="I64" s="125"/>
      <c r="J64" s="125"/>
      <c r="K64" s="125"/>
      <c r="L64" s="125"/>
      <c r="M64" s="125"/>
      <c r="N64" s="125"/>
      <c r="O64" s="125"/>
      <c r="P64" s="125"/>
      <c r="Q64" s="125"/>
      <c r="R64" s="125"/>
      <c r="S64" s="125"/>
      <c r="T64" s="125"/>
      <c r="U64" s="125"/>
      <c r="V64" s="125"/>
    </row>
    <row r="65" spans="1:22" ht="12">
      <c r="A65" s="164"/>
      <c r="B65" s="125"/>
      <c r="C65" s="125"/>
      <c r="D65" s="125"/>
      <c r="E65" s="125"/>
      <c r="F65" s="125"/>
      <c r="G65" s="125"/>
      <c r="H65" s="125"/>
      <c r="I65" s="125"/>
      <c r="J65" s="125"/>
      <c r="K65" s="125"/>
      <c r="L65" s="125"/>
      <c r="M65" s="125"/>
      <c r="N65" s="125"/>
      <c r="O65" s="125"/>
      <c r="P65" s="125"/>
      <c r="Q65" s="125"/>
      <c r="R65" s="125"/>
      <c r="S65" s="125"/>
      <c r="T65" s="125"/>
      <c r="U65" s="125"/>
      <c r="V65" s="125"/>
    </row>
    <row r="66" spans="1:22" ht="12">
      <c r="A66" s="164"/>
      <c r="B66" s="125"/>
      <c r="C66" s="125"/>
      <c r="D66" s="125"/>
      <c r="E66" s="125"/>
      <c r="F66" s="125"/>
      <c r="G66" s="125"/>
      <c r="H66" s="125"/>
      <c r="I66" s="125"/>
      <c r="J66" s="125"/>
      <c r="K66" s="125"/>
      <c r="L66" s="125"/>
      <c r="M66" s="125"/>
      <c r="N66" s="125"/>
      <c r="O66" s="125"/>
      <c r="P66" s="125"/>
      <c r="Q66" s="125"/>
      <c r="R66" s="125"/>
      <c r="S66" s="125"/>
      <c r="T66" s="125"/>
      <c r="U66" s="125"/>
      <c r="V66" s="125"/>
    </row>
    <row r="67" spans="1:22" ht="12">
      <c r="A67" s="164"/>
      <c r="B67" s="125"/>
      <c r="C67" s="125"/>
      <c r="D67" s="125"/>
      <c r="E67" s="125"/>
      <c r="F67" s="125"/>
      <c r="G67" s="125"/>
      <c r="H67" s="125"/>
      <c r="I67" s="125"/>
      <c r="J67" s="125"/>
      <c r="K67" s="125"/>
      <c r="L67" s="125"/>
      <c r="M67" s="125"/>
      <c r="N67" s="125"/>
      <c r="O67" s="125"/>
      <c r="P67" s="125"/>
      <c r="Q67" s="125"/>
      <c r="R67" s="125"/>
      <c r="S67" s="125"/>
      <c r="T67" s="125"/>
      <c r="U67" s="125"/>
      <c r="V67" s="125"/>
    </row>
    <row r="68" spans="1:22" ht="12">
      <c r="A68" s="164"/>
      <c r="B68" s="125"/>
      <c r="C68" s="125"/>
      <c r="D68" s="125"/>
      <c r="E68" s="125"/>
      <c r="F68" s="125"/>
      <c r="G68" s="125"/>
      <c r="H68" s="125"/>
      <c r="I68" s="125"/>
      <c r="J68" s="125"/>
      <c r="K68" s="125"/>
      <c r="L68" s="125"/>
      <c r="M68" s="125"/>
      <c r="N68" s="125"/>
      <c r="O68" s="125"/>
      <c r="P68" s="125"/>
      <c r="Q68" s="125"/>
      <c r="R68" s="125"/>
      <c r="S68" s="125"/>
      <c r="T68" s="125"/>
      <c r="U68" s="125"/>
      <c r="V68" s="125"/>
    </row>
    <row r="69" spans="1:22" ht="12">
      <c r="A69" s="164"/>
      <c r="B69" s="125"/>
      <c r="C69" s="125"/>
      <c r="D69" s="125"/>
      <c r="E69" s="125"/>
      <c r="F69" s="125"/>
      <c r="G69" s="125"/>
      <c r="H69" s="125"/>
      <c r="I69" s="125"/>
      <c r="J69" s="125"/>
      <c r="K69" s="125"/>
      <c r="L69" s="125"/>
      <c r="M69" s="125"/>
      <c r="N69" s="125"/>
      <c r="O69" s="125"/>
      <c r="P69" s="125"/>
      <c r="Q69" s="125"/>
      <c r="R69" s="125"/>
      <c r="S69" s="125"/>
      <c r="T69" s="125"/>
      <c r="U69" s="125"/>
      <c r="V69" s="125"/>
    </row>
    <row r="70" spans="1:22" ht="12">
      <c r="A70" s="164"/>
      <c r="B70" s="125"/>
      <c r="C70" s="125"/>
      <c r="D70" s="125"/>
      <c r="E70" s="125"/>
      <c r="F70" s="125"/>
      <c r="G70" s="125"/>
      <c r="H70" s="125"/>
      <c r="I70" s="125"/>
      <c r="J70" s="125"/>
      <c r="K70" s="125"/>
      <c r="L70" s="125"/>
      <c r="M70" s="125"/>
      <c r="N70" s="125"/>
      <c r="O70" s="125"/>
      <c r="P70" s="125"/>
      <c r="Q70" s="125"/>
      <c r="R70" s="125"/>
      <c r="S70" s="125"/>
      <c r="T70" s="125"/>
      <c r="U70" s="125"/>
      <c r="V70" s="125"/>
    </row>
    <row r="71" spans="1:22" ht="12">
      <c r="A71" s="164"/>
      <c r="B71" s="125"/>
      <c r="C71" s="125"/>
      <c r="D71" s="125"/>
      <c r="E71" s="125"/>
      <c r="F71" s="125"/>
      <c r="G71" s="125"/>
      <c r="H71" s="125"/>
      <c r="I71" s="125"/>
      <c r="J71" s="125"/>
      <c r="K71" s="125"/>
      <c r="L71" s="125"/>
      <c r="M71" s="125"/>
      <c r="N71" s="125"/>
      <c r="O71" s="125"/>
      <c r="P71" s="125"/>
      <c r="Q71" s="125"/>
      <c r="R71" s="125"/>
      <c r="S71" s="125"/>
      <c r="T71" s="125"/>
      <c r="U71" s="125"/>
      <c r="V71" s="125"/>
    </row>
    <row r="72" spans="1:22" ht="12">
      <c r="A72" s="164"/>
      <c r="B72" s="125"/>
      <c r="C72" s="125"/>
      <c r="D72" s="125"/>
      <c r="E72" s="125"/>
      <c r="F72" s="125"/>
      <c r="G72" s="125"/>
      <c r="H72" s="125"/>
      <c r="I72" s="125"/>
      <c r="J72" s="125"/>
      <c r="K72" s="125"/>
      <c r="L72" s="125"/>
      <c r="M72" s="125"/>
      <c r="N72" s="125"/>
      <c r="O72" s="125"/>
      <c r="P72" s="125"/>
      <c r="Q72" s="125"/>
      <c r="R72" s="125"/>
      <c r="S72" s="125"/>
      <c r="T72" s="125"/>
      <c r="U72" s="125"/>
      <c r="V72" s="125"/>
    </row>
    <row r="73" spans="1:22" ht="12">
      <c r="A73" s="164"/>
      <c r="B73" s="125"/>
      <c r="C73" s="125"/>
      <c r="D73" s="125"/>
      <c r="E73" s="125"/>
      <c r="F73" s="125"/>
      <c r="G73" s="125"/>
      <c r="H73" s="125"/>
      <c r="I73" s="125"/>
      <c r="J73" s="125"/>
      <c r="K73" s="125"/>
      <c r="L73" s="125"/>
      <c r="M73" s="125"/>
      <c r="N73" s="125"/>
      <c r="O73" s="125"/>
      <c r="P73" s="125"/>
      <c r="Q73" s="125"/>
      <c r="R73" s="125"/>
      <c r="S73" s="125"/>
      <c r="T73" s="125"/>
      <c r="U73" s="125"/>
      <c r="V73" s="125"/>
    </row>
    <row r="74" spans="1:22" ht="12">
      <c r="A74" s="164"/>
      <c r="B74" s="125"/>
      <c r="C74" s="125"/>
      <c r="D74" s="125"/>
      <c r="E74" s="125"/>
      <c r="F74" s="125"/>
      <c r="G74" s="125"/>
      <c r="H74" s="125"/>
      <c r="I74" s="125"/>
      <c r="J74" s="125"/>
      <c r="K74" s="125"/>
      <c r="L74" s="125"/>
      <c r="M74" s="125"/>
      <c r="N74" s="125"/>
      <c r="O74" s="125"/>
      <c r="P74" s="125"/>
      <c r="Q74" s="125"/>
      <c r="R74" s="125"/>
      <c r="S74" s="125"/>
      <c r="T74" s="125"/>
      <c r="U74" s="125"/>
      <c r="V74" s="125"/>
    </row>
    <row r="75" spans="1:22" ht="12">
      <c r="A75" s="164"/>
      <c r="B75" s="125"/>
      <c r="C75" s="125"/>
      <c r="D75" s="125"/>
      <c r="E75" s="125"/>
      <c r="F75" s="125"/>
      <c r="G75" s="125"/>
      <c r="H75" s="125"/>
      <c r="I75" s="125"/>
      <c r="J75" s="125"/>
      <c r="K75" s="125"/>
      <c r="L75" s="125"/>
      <c r="M75" s="125"/>
      <c r="N75" s="125"/>
      <c r="O75" s="125"/>
      <c r="P75" s="125"/>
      <c r="Q75" s="125"/>
      <c r="R75" s="125"/>
      <c r="S75" s="125"/>
      <c r="T75" s="125"/>
      <c r="U75" s="125"/>
      <c r="V75" s="125"/>
    </row>
    <row r="76" spans="1:22" ht="12">
      <c r="A76" s="164"/>
      <c r="B76" s="125"/>
      <c r="C76" s="125"/>
      <c r="D76" s="125"/>
      <c r="E76" s="125"/>
      <c r="F76" s="125"/>
      <c r="G76" s="125"/>
      <c r="H76" s="125"/>
      <c r="I76" s="125"/>
      <c r="J76" s="125"/>
      <c r="K76" s="125"/>
      <c r="L76" s="125"/>
      <c r="M76" s="125"/>
      <c r="N76" s="125"/>
      <c r="O76" s="125"/>
      <c r="P76" s="125"/>
      <c r="Q76" s="125"/>
      <c r="R76" s="125"/>
      <c r="S76" s="125"/>
      <c r="T76" s="125"/>
      <c r="U76" s="125"/>
      <c r="V76" s="125"/>
    </row>
    <row r="77" spans="1:22" ht="12">
      <c r="A77" s="164"/>
      <c r="B77" s="125"/>
      <c r="C77" s="125"/>
      <c r="D77" s="125"/>
      <c r="E77" s="125"/>
      <c r="F77" s="125"/>
      <c r="G77" s="125"/>
      <c r="H77" s="125"/>
      <c r="I77" s="125"/>
      <c r="J77" s="125"/>
      <c r="K77" s="125"/>
      <c r="L77" s="125"/>
      <c r="M77" s="125"/>
      <c r="N77" s="125"/>
      <c r="O77" s="125"/>
      <c r="P77" s="125"/>
      <c r="Q77" s="125"/>
      <c r="R77" s="125"/>
      <c r="S77" s="125"/>
      <c r="T77" s="125"/>
      <c r="U77" s="125"/>
      <c r="V77" s="125"/>
    </row>
    <row r="78" spans="1:22" ht="12">
      <c r="A78" s="164"/>
      <c r="B78" s="125"/>
      <c r="C78" s="125"/>
      <c r="D78" s="125"/>
      <c r="E78" s="125"/>
      <c r="F78" s="125"/>
      <c r="G78" s="125"/>
      <c r="H78" s="125"/>
      <c r="I78" s="125"/>
      <c r="J78" s="125"/>
      <c r="K78" s="125"/>
      <c r="L78" s="125"/>
      <c r="M78" s="125"/>
      <c r="N78" s="125"/>
      <c r="O78" s="125"/>
      <c r="P78" s="125"/>
      <c r="Q78" s="125"/>
      <c r="R78" s="125"/>
      <c r="S78" s="125"/>
      <c r="T78" s="125"/>
      <c r="U78" s="125"/>
      <c r="V78" s="125"/>
    </row>
    <row r="79" spans="1:22" ht="12">
      <c r="A79" s="164"/>
      <c r="B79" s="125"/>
      <c r="C79" s="125"/>
      <c r="D79" s="125"/>
      <c r="E79" s="125"/>
      <c r="F79" s="125"/>
      <c r="G79" s="125"/>
      <c r="H79" s="125"/>
      <c r="I79" s="125"/>
      <c r="J79" s="125"/>
      <c r="K79" s="125"/>
      <c r="L79" s="125"/>
      <c r="M79" s="125"/>
      <c r="N79" s="125"/>
      <c r="O79" s="125"/>
      <c r="P79" s="125"/>
      <c r="Q79" s="125"/>
      <c r="R79" s="125"/>
      <c r="S79" s="125"/>
      <c r="T79" s="125"/>
      <c r="U79" s="125"/>
      <c r="V79" s="125"/>
    </row>
    <row r="80" spans="1:22" ht="12">
      <c r="A80" s="164"/>
      <c r="B80" s="125"/>
      <c r="C80" s="125"/>
      <c r="D80" s="125"/>
      <c r="E80" s="125"/>
      <c r="F80" s="125"/>
      <c r="G80" s="125"/>
      <c r="H80" s="125"/>
      <c r="I80" s="125"/>
      <c r="J80" s="125"/>
      <c r="K80" s="125"/>
      <c r="L80" s="125"/>
      <c r="M80" s="125"/>
      <c r="N80" s="125"/>
      <c r="O80" s="125"/>
      <c r="P80" s="125"/>
      <c r="Q80" s="125"/>
      <c r="R80" s="125"/>
      <c r="S80" s="125"/>
      <c r="T80" s="125"/>
      <c r="U80" s="125"/>
      <c r="V80" s="125"/>
    </row>
    <row r="81" spans="1:22" ht="12">
      <c r="A81" s="164"/>
      <c r="B81" s="125"/>
      <c r="C81" s="125"/>
      <c r="D81" s="125"/>
      <c r="E81" s="125"/>
      <c r="F81" s="125"/>
      <c r="G81" s="125"/>
      <c r="H81" s="125"/>
      <c r="I81" s="125"/>
      <c r="J81" s="125"/>
      <c r="K81" s="125"/>
      <c r="L81" s="125"/>
      <c r="M81" s="125"/>
      <c r="N81" s="125"/>
      <c r="O81" s="125"/>
      <c r="P81" s="125"/>
      <c r="Q81" s="125"/>
      <c r="R81" s="125"/>
      <c r="S81" s="125"/>
      <c r="T81" s="125"/>
      <c r="U81" s="125"/>
      <c r="V81" s="125"/>
    </row>
    <row r="82" spans="1:22" ht="12">
      <c r="A82" s="164"/>
      <c r="B82" s="125"/>
      <c r="C82" s="125"/>
      <c r="D82" s="125"/>
      <c r="E82" s="125"/>
      <c r="F82" s="125"/>
      <c r="G82" s="125"/>
      <c r="H82" s="125"/>
      <c r="I82" s="125"/>
      <c r="J82" s="125"/>
      <c r="K82" s="125"/>
      <c r="L82" s="125"/>
      <c r="M82" s="125"/>
      <c r="N82" s="125"/>
      <c r="O82" s="125"/>
      <c r="P82" s="125"/>
      <c r="Q82" s="125"/>
      <c r="R82" s="125"/>
      <c r="S82" s="125"/>
      <c r="T82" s="125"/>
      <c r="U82" s="125"/>
      <c r="V82" s="125"/>
    </row>
    <row r="83" spans="1:22" ht="12">
      <c r="A83" s="164"/>
      <c r="B83" s="125"/>
      <c r="C83" s="125"/>
      <c r="D83" s="125"/>
      <c r="E83" s="125"/>
      <c r="F83" s="125"/>
      <c r="G83" s="125"/>
      <c r="H83" s="125"/>
      <c r="I83" s="125"/>
      <c r="J83" s="125"/>
      <c r="K83" s="125"/>
      <c r="L83" s="125"/>
      <c r="M83" s="125"/>
      <c r="N83" s="125"/>
      <c r="O83" s="125"/>
      <c r="P83" s="125"/>
      <c r="Q83" s="125"/>
      <c r="R83" s="125"/>
      <c r="S83" s="125"/>
      <c r="T83" s="125"/>
      <c r="U83" s="125"/>
      <c r="V83" s="125"/>
    </row>
    <row r="84" spans="1:22" ht="12">
      <c r="A84" s="164"/>
      <c r="B84" s="125"/>
      <c r="C84" s="125"/>
      <c r="D84" s="125"/>
      <c r="E84" s="125"/>
      <c r="F84" s="125"/>
      <c r="G84" s="125"/>
      <c r="H84" s="125"/>
      <c r="I84" s="125"/>
      <c r="J84" s="125"/>
      <c r="K84" s="125"/>
      <c r="L84" s="125"/>
      <c r="M84" s="125"/>
      <c r="N84" s="125"/>
      <c r="O84" s="125"/>
      <c r="P84" s="125"/>
      <c r="Q84" s="125"/>
      <c r="R84" s="125"/>
      <c r="S84" s="125"/>
      <c r="T84" s="125"/>
      <c r="U84" s="125"/>
      <c r="V84" s="125"/>
    </row>
    <row r="85" spans="1:22" ht="12">
      <c r="A85" s="164"/>
      <c r="B85" s="125"/>
      <c r="C85" s="125"/>
      <c r="D85" s="125"/>
      <c r="E85" s="125"/>
      <c r="F85" s="125"/>
      <c r="G85" s="125"/>
      <c r="H85" s="125"/>
      <c r="I85" s="125"/>
      <c r="J85" s="125"/>
      <c r="K85" s="125"/>
      <c r="L85" s="125"/>
      <c r="M85" s="125"/>
      <c r="N85" s="125"/>
      <c r="O85" s="125"/>
      <c r="P85" s="125"/>
      <c r="Q85" s="125"/>
      <c r="R85" s="125"/>
      <c r="S85" s="125"/>
      <c r="T85" s="125"/>
      <c r="U85" s="125"/>
      <c r="V85" s="125"/>
    </row>
    <row r="86" spans="1:22" ht="12">
      <c r="A86" s="164"/>
      <c r="B86" s="125"/>
      <c r="C86" s="125"/>
      <c r="D86" s="125"/>
      <c r="E86" s="125"/>
      <c r="F86" s="125"/>
      <c r="G86" s="125"/>
      <c r="H86" s="125"/>
      <c r="I86" s="125"/>
      <c r="J86" s="125"/>
      <c r="K86" s="125"/>
      <c r="L86" s="125"/>
      <c r="M86" s="125"/>
      <c r="N86" s="125"/>
      <c r="O86" s="125"/>
      <c r="P86" s="125"/>
      <c r="Q86" s="125"/>
      <c r="R86" s="125"/>
      <c r="S86" s="125"/>
      <c r="T86" s="125"/>
      <c r="U86" s="125"/>
      <c r="V86" s="125"/>
    </row>
    <row r="87" spans="1:22" ht="12">
      <c r="A87" s="164"/>
      <c r="B87" s="125"/>
      <c r="C87" s="125"/>
      <c r="D87" s="125"/>
      <c r="E87" s="125"/>
      <c r="F87" s="125"/>
      <c r="G87" s="125"/>
      <c r="H87" s="125"/>
      <c r="I87" s="125"/>
      <c r="J87" s="125"/>
      <c r="K87" s="125"/>
      <c r="L87" s="125"/>
      <c r="M87" s="125"/>
      <c r="N87" s="125"/>
      <c r="O87" s="125"/>
      <c r="P87" s="125"/>
      <c r="Q87" s="125"/>
      <c r="R87" s="125"/>
      <c r="S87" s="125"/>
      <c r="T87" s="125"/>
      <c r="U87" s="125"/>
      <c r="V87" s="125"/>
    </row>
    <row r="88" spans="1:22" ht="12">
      <c r="A88" s="164"/>
      <c r="B88" s="125"/>
      <c r="C88" s="125"/>
      <c r="D88" s="125"/>
      <c r="E88" s="125"/>
      <c r="F88" s="125"/>
      <c r="G88" s="125"/>
      <c r="H88" s="125"/>
      <c r="I88" s="125"/>
      <c r="J88" s="125"/>
      <c r="K88" s="125"/>
      <c r="L88" s="125"/>
      <c r="M88" s="125"/>
      <c r="N88" s="125"/>
      <c r="O88" s="125"/>
      <c r="P88" s="125"/>
      <c r="Q88" s="125"/>
      <c r="R88" s="125"/>
      <c r="S88" s="125"/>
      <c r="T88" s="125"/>
      <c r="U88" s="125"/>
      <c r="V88" s="125"/>
    </row>
    <row r="89" spans="1:22" ht="12">
      <c r="A89" s="164"/>
      <c r="B89" s="125"/>
      <c r="C89" s="125"/>
      <c r="D89" s="125"/>
      <c r="E89" s="125"/>
      <c r="F89" s="125"/>
      <c r="G89" s="125"/>
      <c r="H89" s="125"/>
      <c r="I89" s="125"/>
      <c r="J89" s="125"/>
      <c r="K89" s="125"/>
      <c r="L89" s="125"/>
      <c r="M89" s="125"/>
      <c r="N89" s="125"/>
      <c r="O89" s="125"/>
      <c r="P89" s="125"/>
      <c r="Q89" s="125"/>
      <c r="R89" s="125"/>
      <c r="S89" s="125"/>
      <c r="T89" s="125"/>
      <c r="U89" s="125"/>
      <c r="V89" s="125"/>
    </row>
    <row r="90" spans="1:22" ht="12">
      <c r="A90" s="164"/>
      <c r="B90" s="125"/>
      <c r="C90" s="125"/>
      <c r="D90" s="125"/>
      <c r="E90" s="125"/>
      <c r="F90" s="125"/>
      <c r="G90" s="125"/>
      <c r="H90" s="125"/>
      <c r="I90" s="125"/>
      <c r="J90" s="125"/>
      <c r="K90" s="125"/>
      <c r="L90" s="125"/>
      <c r="M90" s="125"/>
      <c r="N90" s="125"/>
      <c r="O90" s="125"/>
      <c r="P90" s="125"/>
      <c r="Q90" s="125"/>
      <c r="R90" s="125"/>
      <c r="S90" s="125"/>
      <c r="T90" s="125"/>
      <c r="U90" s="125"/>
      <c r="V90" s="125"/>
    </row>
    <row r="91" spans="1:22" ht="12">
      <c r="A91" s="164"/>
      <c r="B91" s="125"/>
      <c r="C91" s="125"/>
      <c r="D91" s="125"/>
      <c r="E91" s="125"/>
      <c r="F91" s="125"/>
      <c r="G91" s="125"/>
      <c r="H91" s="125"/>
      <c r="I91" s="125"/>
      <c r="J91" s="125"/>
      <c r="K91" s="125"/>
      <c r="L91" s="125"/>
      <c r="M91" s="125"/>
      <c r="N91" s="125"/>
      <c r="O91" s="125"/>
      <c r="P91" s="125"/>
      <c r="Q91" s="125"/>
      <c r="R91" s="125"/>
      <c r="S91" s="125"/>
      <c r="T91" s="125"/>
      <c r="U91" s="125"/>
      <c r="V91" s="125"/>
    </row>
    <row r="92" spans="1:22" ht="12">
      <c r="A92" s="164"/>
      <c r="B92" s="125"/>
      <c r="C92" s="125"/>
      <c r="D92" s="125"/>
      <c r="E92" s="125"/>
      <c r="F92" s="125"/>
      <c r="G92" s="125"/>
      <c r="H92" s="125"/>
      <c r="I92" s="125"/>
      <c r="J92" s="125"/>
      <c r="K92" s="125"/>
      <c r="L92" s="125"/>
      <c r="M92" s="125"/>
      <c r="N92" s="125"/>
      <c r="O92" s="125"/>
      <c r="P92" s="125"/>
      <c r="Q92" s="125"/>
      <c r="R92" s="125"/>
      <c r="S92" s="125"/>
      <c r="T92" s="125"/>
      <c r="U92" s="125"/>
      <c r="V92" s="125"/>
    </row>
    <row r="93" spans="1:22" ht="12">
      <c r="A93" s="164"/>
      <c r="B93" s="125"/>
      <c r="C93" s="125"/>
      <c r="D93" s="125"/>
      <c r="E93" s="125"/>
      <c r="F93" s="125"/>
      <c r="G93" s="125"/>
      <c r="H93" s="125"/>
      <c r="I93" s="125"/>
      <c r="J93" s="125"/>
      <c r="K93" s="125"/>
      <c r="L93" s="125"/>
      <c r="M93" s="125"/>
      <c r="N93" s="125"/>
      <c r="O93" s="125"/>
      <c r="P93" s="125"/>
      <c r="Q93" s="125"/>
      <c r="R93" s="125"/>
      <c r="S93" s="125"/>
      <c r="T93" s="125"/>
      <c r="U93" s="125"/>
      <c r="V93" s="125"/>
    </row>
    <row r="94" spans="1:22" ht="12">
      <c r="A94" s="164"/>
      <c r="B94" s="125"/>
      <c r="C94" s="125"/>
      <c r="D94" s="125"/>
      <c r="E94" s="125"/>
      <c r="F94" s="125"/>
      <c r="G94" s="125"/>
      <c r="H94" s="125"/>
      <c r="I94" s="125"/>
      <c r="J94" s="125"/>
      <c r="K94" s="125"/>
      <c r="L94" s="125"/>
      <c r="M94" s="125"/>
      <c r="N94" s="125"/>
      <c r="O94" s="125"/>
      <c r="P94" s="125"/>
      <c r="Q94" s="125"/>
      <c r="R94" s="125"/>
      <c r="S94" s="125"/>
      <c r="T94" s="125"/>
      <c r="U94" s="125"/>
      <c r="V94" s="125"/>
    </row>
    <row r="95" spans="1:22" ht="12">
      <c r="A95" s="164"/>
      <c r="B95" s="125"/>
      <c r="C95" s="125"/>
      <c r="D95" s="125"/>
      <c r="E95" s="125"/>
      <c r="F95" s="125"/>
      <c r="G95" s="125"/>
      <c r="H95" s="125"/>
      <c r="I95" s="125"/>
      <c r="J95" s="125"/>
      <c r="K95" s="125"/>
      <c r="L95" s="125"/>
      <c r="M95" s="125"/>
      <c r="N95" s="125"/>
      <c r="O95" s="125"/>
      <c r="P95" s="125"/>
      <c r="Q95" s="125"/>
      <c r="R95" s="125"/>
      <c r="S95" s="125"/>
      <c r="T95" s="125"/>
      <c r="U95" s="125"/>
      <c r="V95" s="125"/>
    </row>
    <row r="96" spans="1:22" ht="12">
      <c r="A96" s="164"/>
      <c r="B96" s="125"/>
      <c r="C96" s="125"/>
      <c r="D96" s="125"/>
      <c r="E96" s="125"/>
      <c r="F96" s="125"/>
      <c r="G96" s="125"/>
      <c r="H96" s="125"/>
      <c r="I96" s="125"/>
      <c r="J96" s="125"/>
      <c r="K96" s="125"/>
      <c r="L96" s="125"/>
      <c r="M96" s="125"/>
      <c r="N96" s="125"/>
      <c r="O96" s="125"/>
      <c r="P96" s="125"/>
      <c r="Q96" s="125"/>
      <c r="R96" s="125"/>
      <c r="S96" s="125"/>
      <c r="T96" s="125"/>
      <c r="U96" s="125"/>
      <c r="V96" s="125"/>
    </row>
    <row r="97" spans="1:22" ht="12">
      <c r="A97" s="164"/>
      <c r="B97" s="125"/>
      <c r="C97" s="125"/>
      <c r="D97" s="125"/>
      <c r="E97" s="125"/>
      <c r="F97" s="125"/>
      <c r="G97" s="125"/>
      <c r="H97" s="125"/>
      <c r="I97" s="125"/>
      <c r="J97" s="125"/>
      <c r="K97" s="125"/>
      <c r="L97" s="125"/>
      <c r="M97" s="125"/>
      <c r="N97" s="125"/>
      <c r="O97" s="125"/>
      <c r="P97" s="125"/>
      <c r="Q97" s="125"/>
      <c r="R97" s="125"/>
      <c r="S97" s="125"/>
      <c r="T97" s="125"/>
      <c r="U97" s="125"/>
      <c r="V97" s="125"/>
    </row>
    <row r="98" spans="1:22" ht="12">
      <c r="A98" s="164"/>
      <c r="B98" s="125"/>
      <c r="C98" s="125"/>
      <c r="D98" s="125"/>
      <c r="E98" s="125"/>
      <c r="F98" s="125"/>
      <c r="G98" s="125"/>
      <c r="H98" s="125"/>
      <c r="I98" s="125"/>
      <c r="J98" s="125"/>
      <c r="K98" s="125"/>
      <c r="L98" s="125"/>
      <c r="M98" s="125"/>
      <c r="N98" s="125"/>
      <c r="O98" s="125"/>
      <c r="P98" s="125"/>
      <c r="Q98" s="125"/>
      <c r="R98" s="125"/>
      <c r="S98" s="125"/>
      <c r="T98" s="125"/>
      <c r="U98" s="125"/>
      <c r="V98" s="125"/>
    </row>
    <row r="99" spans="1:22" ht="12">
      <c r="A99" s="164"/>
      <c r="B99" s="125"/>
      <c r="C99" s="125"/>
      <c r="D99" s="125"/>
      <c r="E99" s="125"/>
      <c r="F99" s="125"/>
      <c r="G99" s="125"/>
      <c r="H99" s="125"/>
      <c r="I99" s="125"/>
      <c r="J99" s="125"/>
      <c r="K99" s="125"/>
      <c r="L99" s="125"/>
      <c r="M99" s="125"/>
      <c r="N99" s="125"/>
      <c r="O99" s="125"/>
      <c r="P99" s="125"/>
      <c r="Q99" s="125"/>
      <c r="R99" s="125"/>
      <c r="S99" s="125"/>
      <c r="T99" s="125"/>
      <c r="U99" s="125"/>
      <c r="V99" s="125"/>
    </row>
    <row r="100" spans="1:22" ht="12">
      <c r="A100" s="164"/>
      <c r="B100" s="125"/>
      <c r="C100" s="125"/>
      <c r="D100" s="125"/>
      <c r="E100" s="125"/>
      <c r="F100" s="125"/>
      <c r="G100" s="125"/>
      <c r="H100" s="125"/>
      <c r="I100" s="125"/>
      <c r="J100" s="125"/>
      <c r="K100" s="125"/>
      <c r="L100" s="125"/>
      <c r="M100" s="125"/>
      <c r="N100" s="125"/>
      <c r="O100" s="125"/>
      <c r="P100" s="125"/>
      <c r="Q100" s="125"/>
      <c r="R100" s="125"/>
      <c r="S100" s="125"/>
      <c r="T100" s="125"/>
      <c r="U100" s="125"/>
      <c r="V100" s="125"/>
    </row>
    <row r="101" spans="1:22" ht="12">
      <c r="A101" s="164"/>
      <c r="B101" s="125"/>
      <c r="C101" s="125"/>
      <c r="D101" s="125"/>
      <c r="E101" s="125"/>
      <c r="F101" s="125"/>
      <c r="G101" s="125"/>
      <c r="H101" s="125"/>
      <c r="I101" s="125"/>
      <c r="J101" s="125"/>
      <c r="K101" s="125"/>
      <c r="L101" s="125"/>
      <c r="M101" s="125"/>
      <c r="N101" s="125"/>
      <c r="O101" s="125"/>
      <c r="P101" s="125"/>
      <c r="Q101" s="125"/>
      <c r="R101" s="125"/>
      <c r="S101" s="125"/>
      <c r="T101" s="125"/>
      <c r="U101" s="125"/>
      <c r="V101" s="125"/>
    </row>
    <row r="102" spans="1:22" ht="12">
      <c r="A102" s="164"/>
      <c r="B102" s="125"/>
      <c r="C102" s="125"/>
      <c r="D102" s="125"/>
      <c r="E102" s="125"/>
      <c r="F102" s="125"/>
      <c r="G102" s="125"/>
      <c r="H102" s="125"/>
      <c r="I102" s="125"/>
      <c r="J102" s="125"/>
      <c r="K102" s="125"/>
      <c r="L102" s="125"/>
      <c r="M102" s="125"/>
      <c r="N102" s="125"/>
      <c r="O102" s="125"/>
      <c r="P102" s="125"/>
      <c r="Q102" s="125"/>
      <c r="R102" s="125"/>
      <c r="S102" s="125"/>
      <c r="T102" s="125"/>
      <c r="U102" s="125"/>
      <c r="V102" s="125"/>
    </row>
    <row r="103" spans="1:22" ht="12">
      <c r="A103" s="164"/>
      <c r="B103" s="125"/>
      <c r="C103" s="125"/>
      <c r="D103" s="125"/>
      <c r="E103" s="125"/>
      <c r="F103" s="125"/>
      <c r="G103" s="125"/>
      <c r="H103" s="125"/>
      <c r="I103" s="125"/>
      <c r="J103" s="125"/>
      <c r="K103" s="125"/>
      <c r="L103" s="125"/>
      <c r="M103" s="125"/>
      <c r="N103" s="125"/>
      <c r="O103" s="125"/>
      <c r="P103" s="125"/>
      <c r="Q103" s="125"/>
      <c r="R103" s="125"/>
      <c r="S103" s="125"/>
      <c r="T103" s="125"/>
      <c r="U103" s="125"/>
      <c r="V103" s="125"/>
    </row>
    <row r="104" spans="1:22" ht="12">
      <c r="A104" s="164"/>
      <c r="B104" s="125"/>
      <c r="C104" s="125"/>
      <c r="D104" s="125"/>
      <c r="E104" s="125"/>
      <c r="F104" s="125"/>
      <c r="G104" s="125"/>
      <c r="H104" s="125"/>
      <c r="I104" s="125"/>
      <c r="J104" s="125"/>
      <c r="K104" s="125"/>
      <c r="L104" s="125"/>
      <c r="M104" s="125"/>
      <c r="N104" s="125"/>
      <c r="O104" s="125"/>
      <c r="P104" s="125"/>
      <c r="Q104" s="125"/>
      <c r="R104" s="125"/>
      <c r="S104" s="125"/>
      <c r="T104" s="125"/>
      <c r="U104" s="125"/>
      <c r="V104" s="125"/>
    </row>
    <row r="105" spans="1:22" ht="12">
      <c r="A105" s="164"/>
      <c r="B105" s="125"/>
      <c r="C105" s="125"/>
      <c r="D105" s="125"/>
      <c r="E105" s="125"/>
      <c r="F105" s="125"/>
      <c r="G105" s="125"/>
      <c r="H105" s="125"/>
      <c r="I105" s="125"/>
      <c r="J105" s="125"/>
      <c r="K105" s="125"/>
      <c r="L105" s="125"/>
      <c r="M105" s="125"/>
      <c r="N105" s="125"/>
      <c r="O105" s="125"/>
      <c r="P105" s="125"/>
      <c r="Q105" s="125"/>
      <c r="R105" s="125"/>
      <c r="S105" s="125"/>
      <c r="T105" s="125"/>
      <c r="U105" s="125"/>
      <c r="V105" s="125"/>
    </row>
    <row r="106" spans="1:22" ht="12">
      <c r="A106" s="164"/>
      <c r="B106" s="125"/>
      <c r="C106" s="125"/>
      <c r="D106" s="125"/>
      <c r="E106" s="125"/>
      <c r="F106" s="125"/>
      <c r="G106" s="125"/>
      <c r="H106" s="125"/>
      <c r="I106" s="125"/>
      <c r="J106" s="125"/>
      <c r="K106" s="125"/>
      <c r="L106" s="125"/>
      <c r="M106" s="125"/>
      <c r="N106" s="125"/>
      <c r="O106" s="125"/>
      <c r="P106" s="125"/>
      <c r="Q106" s="125"/>
      <c r="R106" s="125"/>
      <c r="S106" s="125"/>
      <c r="T106" s="125"/>
      <c r="U106" s="125"/>
      <c r="V106" s="125"/>
    </row>
    <row r="107" spans="1:22" ht="12">
      <c r="A107" s="164"/>
      <c r="B107" s="125"/>
      <c r="C107" s="125"/>
      <c r="D107" s="125"/>
      <c r="E107" s="125"/>
      <c r="F107" s="125"/>
      <c r="G107" s="125"/>
      <c r="H107" s="125"/>
      <c r="I107" s="125"/>
      <c r="J107" s="125"/>
      <c r="K107" s="125"/>
      <c r="L107" s="125"/>
      <c r="M107" s="125"/>
      <c r="N107" s="125"/>
      <c r="O107" s="125"/>
      <c r="P107" s="125"/>
      <c r="Q107" s="125"/>
      <c r="R107" s="125"/>
      <c r="S107" s="125"/>
      <c r="T107" s="125"/>
      <c r="U107" s="125"/>
      <c r="V107" s="125"/>
    </row>
    <row r="108" spans="1:22" ht="12">
      <c r="A108" s="164"/>
      <c r="B108" s="125"/>
      <c r="C108" s="125"/>
      <c r="D108" s="125"/>
      <c r="E108" s="125"/>
      <c r="F108" s="125"/>
      <c r="G108" s="125"/>
      <c r="H108" s="125"/>
      <c r="I108" s="125"/>
      <c r="J108" s="125"/>
      <c r="K108" s="125"/>
      <c r="L108" s="125"/>
      <c r="M108" s="125"/>
      <c r="N108" s="125"/>
      <c r="O108" s="125"/>
      <c r="P108" s="125"/>
      <c r="Q108" s="125"/>
      <c r="R108" s="125"/>
      <c r="S108" s="125"/>
      <c r="T108" s="125"/>
      <c r="U108" s="125"/>
      <c r="V108" s="125"/>
    </row>
    <row r="109" spans="1:22" ht="12">
      <c r="A109" s="164"/>
      <c r="B109" s="125"/>
      <c r="C109" s="125"/>
      <c r="D109" s="125"/>
      <c r="E109" s="125"/>
      <c r="F109" s="125"/>
      <c r="G109" s="125"/>
      <c r="H109" s="125"/>
      <c r="I109" s="125"/>
      <c r="J109" s="125"/>
      <c r="K109" s="125"/>
      <c r="L109" s="125"/>
      <c r="M109" s="125"/>
      <c r="N109" s="125"/>
      <c r="O109" s="125"/>
      <c r="P109" s="125"/>
      <c r="Q109" s="125"/>
      <c r="R109" s="125"/>
      <c r="S109" s="125"/>
      <c r="T109" s="125"/>
      <c r="U109" s="125"/>
      <c r="V109" s="125"/>
    </row>
    <row r="110" spans="1:22" ht="12">
      <c r="A110" s="164"/>
      <c r="B110" s="125"/>
      <c r="C110" s="125"/>
      <c r="D110" s="125"/>
      <c r="E110" s="125"/>
      <c r="F110" s="125"/>
      <c r="G110" s="125"/>
      <c r="H110" s="125"/>
      <c r="I110" s="125"/>
      <c r="J110" s="125"/>
      <c r="K110" s="125"/>
      <c r="L110" s="125"/>
      <c r="M110" s="125"/>
      <c r="N110" s="125"/>
      <c r="O110" s="125"/>
      <c r="P110" s="125"/>
      <c r="Q110" s="125"/>
      <c r="R110" s="125"/>
      <c r="S110" s="125"/>
      <c r="T110" s="125"/>
      <c r="U110" s="125"/>
      <c r="V110" s="125"/>
    </row>
    <row r="111" spans="1:22" ht="12">
      <c r="A111" s="164"/>
      <c r="B111" s="125"/>
      <c r="C111" s="125"/>
      <c r="D111" s="125"/>
      <c r="E111" s="125"/>
      <c r="F111" s="125"/>
      <c r="G111" s="125"/>
      <c r="H111" s="125"/>
      <c r="I111" s="125"/>
      <c r="J111" s="125"/>
      <c r="K111" s="125"/>
      <c r="L111" s="125"/>
      <c r="M111" s="125"/>
      <c r="N111" s="125"/>
      <c r="O111" s="125"/>
      <c r="P111" s="125"/>
      <c r="Q111" s="125"/>
      <c r="R111" s="125"/>
      <c r="S111" s="125"/>
      <c r="T111" s="125"/>
      <c r="U111" s="125"/>
      <c r="V111" s="125"/>
    </row>
    <row r="112" spans="1:22" ht="12">
      <c r="A112" s="164"/>
      <c r="B112" s="125"/>
      <c r="C112" s="125"/>
      <c r="D112" s="125"/>
      <c r="E112" s="125"/>
      <c r="F112" s="125"/>
      <c r="G112" s="125"/>
      <c r="H112" s="125"/>
      <c r="I112" s="125"/>
      <c r="J112" s="125"/>
      <c r="K112" s="125"/>
      <c r="L112" s="125"/>
      <c r="M112" s="125"/>
      <c r="N112" s="125"/>
      <c r="O112" s="125"/>
      <c r="P112" s="125"/>
      <c r="Q112" s="125"/>
      <c r="R112" s="125"/>
      <c r="S112" s="125"/>
      <c r="T112" s="125"/>
      <c r="U112" s="125"/>
      <c r="V112" s="125"/>
    </row>
    <row r="113" spans="1:22" ht="12">
      <c r="A113" s="164"/>
      <c r="B113" s="125"/>
      <c r="C113" s="125"/>
      <c r="D113" s="125"/>
      <c r="E113" s="125"/>
      <c r="F113" s="125"/>
      <c r="G113" s="125"/>
      <c r="H113" s="125"/>
      <c r="I113" s="125"/>
      <c r="J113" s="125"/>
      <c r="K113" s="125"/>
      <c r="L113" s="125"/>
      <c r="M113" s="125"/>
      <c r="N113" s="125"/>
      <c r="O113" s="125"/>
      <c r="P113" s="125"/>
      <c r="Q113" s="125"/>
      <c r="R113" s="125"/>
      <c r="S113" s="125"/>
      <c r="T113" s="125"/>
      <c r="U113" s="125"/>
      <c r="V113" s="125"/>
    </row>
    <row r="114" spans="1:22" ht="12">
      <c r="A114" s="164"/>
      <c r="B114" s="125"/>
      <c r="C114" s="125"/>
      <c r="D114" s="125"/>
      <c r="E114" s="125"/>
      <c r="F114" s="125"/>
      <c r="G114" s="125"/>
      <c r="H114" s="125"/>
      <c r="I114" s="125"/>
      <c r="J114" s="125"/>
      <c r="K114" s="125"/>
      <c r="L114" s="125"/>
      <c r="M114" s="125"/>
      <c r="N114" s="125"/>
      <c r="O114" s="125"/>
      <c r="P114" s="125"/>
      <c r="Q114" s="125"/>
      <c r="R114" s="125"/>
      <c r="S114" s="125"/>
      <c r="T114" s="125"/>
      <c r="U114" s="125"/>
      <c r="V114" s="125"/>
    </row>
    <row r="115" spans="1:22" ht="12">
      <c r="A115" s="164"/>
      <c r="B115" s="125"/>
      <c r="C115" s="125"/>
      <c r="D115" s="125"/>
      <c r="E115" s="125"/>
      <c r="F115" s="125"/>
      <c r="G115" s="125"/>
      <c r="H115" s="125"/>
      <c r="I115" s="125"/>
      <c r="J115" s="125"/>
      <c r="K115" s="125"/>
      <c r="L115" s="125"/>
      <c r="M115" s="125"/>
      <c r="N115" s="125"/>
      <c r="O115" s="125"/>
      <c r="P115" s="125"/>
      <c r="Q115" s="125"/>
      <c r="R115" s="125"/>
      <c r="S115" s="125"/>
      <c r="T115" s="125"/>
      <c r="U115" s="125"/>
      <c r="V115" s="125"/>
    </row>
    <row r="116" spans="1:22" ht="12">
      <c r="A116" s="164"/>
      <c r="B116" s="125"/>
      <c r="C116" s="125"/>
      <c r="D116" s="125"/>
      <c r="E116" s="125"/>
      <c r="F116" s="125"/>
      <c r="G116" s="125"/>
      <c r="H116" s="125"/>
      <c r="I116" s="125"/>
      <c r="J116" s="125"/>
      <c r="K116" s="125"/>
      <c r="L116" s="125"/>
      <c r="M116" s="125"/>
      <c r="N116" s="125"/>
      <c r="O116" s="125"/>
      <c r="P116" s="125"/>
      <c r="Q116" s="125"/>
      <c r="R116" s="125"/>
      <c r="S116" s="125"/>
      <c r="T116" s="125"/>
      <c r="U116" s="125"/>
      <c r="V116" s="125"/>
    </row>
    <row r="117" spans="1:22" ht="12">
      <c r="A117" s="164"/>
      <c r="B117" s="125"/>
      <c r="C117" s="125"/>
      <c r="D117" s="125"/>
      <c r="E117" s="125"/>
      <c r="F117" s="125"/>
      <c r="G117" s="125"/>
      <c r="H117" s="125"/>
      <c r="I117" s="125"/>
      <c r="J117" s="125"/>
      <c r="K117" s="125"/>
      <c r="L117" s="125"/>
      <c r="M117" s="125"/>
      <c r="N117" s="125"/>
      <c r="O117" s="125"/>
      <c r="P117" s="125"/>
      <c r="Q117" s="125"/>
      <c r="R117" s="125"/>
      <c r="S117" s="125"/>
      <c r="T117" s="125"/>
      <c r="U117" s="125"/>
      <c r="V117" s="125"/>
    </row>
    <row r="118" spans="1:22" ht="12">
      <c r="A118" s="164"/>
      <c r="B118" s="125"/>
      <c r="C118" s="125"/>
      <c r="D118" s="125"/>
      <c r="E118" s="125"/>
      <c r="F118" s="125"/>
      <c r="G118" s="125"/>
      <c r="H118" s="125"/>
      <c r="I118" s="125"/>
      <c r="J118" s="125"/>
      <c r="K118" s="125"/>
      <c r="L118" s="125"/>
      <c r="M118" s="125"/>
      <c r="N118" s="125"/>
      <c r="O118" s="125"/>
      <c r="P118" s="125"/>
      <c r="Q118" s="125"/>
      <c r="R118" s="125"/>
      <c r="S118" s="125"/>
      <c r="T118" s="125"/>
      <c r="U118" s="125"/>
      <c r="V118" s="125"/>
    </row>
    <row r="119" spans="1:22" ht="12">
      <c r="A119" s="164"/>
      <c r="B119" s="125"/>
      <c r="C119" s="125"/>
      <c r="D119" s="125"/>
      <c r="E119" s="125"/>
      <c r="F119" s="125"/>
      <c r="G119" s="125"/>
      <c r="H119" s="125"/>
      <c r="I119" s="125"/>
      <c r="J119" s="125"/>
      <c r="K119" s="125"/>
      <c r="L119" s="125"/>
      <c r="M119" s="125"/>
      <c r="N119" s="125"/>
      <c r="O119" s="125"/>
      <c r="P119" s="125"/>
      <c r="Q119" s="125"/>
      <c r="R119" s="125"/>
      <c r="S119" s="125"/>
      <c r="T119" s="125"/>
      <c r="U119" s="125"/>
      <c r="V119" s="125"/>
    </row>
    <row r="120" spans="1:22" ht="12">
      <c r="A120" s="164"/>
      <c r="B120" s="125"/>
      <c r="C120" s="125"/>
      <c r="D120" s="125"/>
      <c r="E120" s="125"/>
      <c r="F120" s="125"/>
      <c r="G120" s="125"/>
      <c r="H120" s="125"/>
      <c r="I120" s="125"/>
      <c r="J120" s="125"/>
      <c r="K120" s="125"/>
      <c r="L120" s="125"/>
      <c r="M120" s="125"/>
      <c r="N120" s="125"/>
      <c r="O120" s="125"/>
      <c r="P120" s="125"/>
      <c r="Q120" s="125"/>
      <c r="R120" s="125"/>
      <c r="S120" s="125"/>
      <c r="T120" s="125"/>
      <c r="U120" s="125"/>
      <c r="V120" s="125"/>
    </row>
    <row r="121" spans="1:22" ht="12">
      <c r="A121" s="164"/>
      <c r="B121" s="125"/>
      <c r="C121" s="125"/>
      <c r="D121" s="125"/>
      <c r="E121" s="125"/>
      <c r="F121" s="125"/>
      <c r="G121" s="125"/>
      <c r="H121" s="125"/>
      <c r="I121" s="125"/>
      <c r="J121" s="125"/>
      <c r="K121" s="125"/>
      <c r="L121" s="125"/>
      <c r="M121" s="125"/>
      <c r="N121" s="125"/>
      <c r="O121" s="125"/>
      <c r="P121" s="125"/>
      <c r="Q121" s="125"/>
      <c r="R121" s="125"/>
      <c r="S121" s="125"/>
      <c r="T121" s="125"/>
      <c r="U121" s="125"/>
      <c r="V121" s="125"/>
    </row>
    <row r="122" spans="1:22" ht="12">
      <c r="A122" s="164"/>
      <c r="B122" s="125"/>
      <c r="C122" s="125"/>
      <c r="D122" s="125"/>
      <c r="E122" s="125"/>
      <c r="F122" s="125"/>
      <c r="G122" s="125"/>
      <c r="H122" s="125"/>
      <c r="I122" s="125"/>
      <c r="J122" s="125"/>
      <c r="K122" s="125"/>
      <c r="L122" s="125"/>
      <c r="M122" s="125"/>
      <c r="N122" s="125"/>
      <c r="O122" s="125"/>
      <c r="P122" s="125"/>
      <c r="Q122" s="125"/>
      <c r="R122" s="125"/>
      <c r="S122" s="125"/>
      <c r="T122" s="125"/>
      <c r="U122" s="125"/>
      <c r="V122" s="125"/>
    </row>
    <row r="123" spans="1:22" ht="12">
      <c r="A123" s="164"/>
      <c r="B123" s="125"/>
      <c r="C123" s="125"/>
      <c r="D123" s="125"/>
      <c r="E123" s="125"/>
      <c r="F123" s="125"/>
      <c r="G123" s="125"/>
      <c r="H123" s="125"/>
      <c r="I123" s="125"/>
      <c r="J123" s="125"/>
      <c r="K123" s="125"/>
      <c r="L123" s="125"/>
      <c r="M123" s="125"/>
      <c r="N123" s="125"/>
      <c r="O123" s="125"/>
      <c r="P123" s="125"/>
      <c r="Q123" s="125"/>
      <c r="R123" s="125"/>
      <c r="S123" s="125"/>
      <c r="T123" s="125"/>
      <c r="U123" s="125"/>
      <c r="V123" s="125"/>
    </row>
    <row r="124" spans="1:22" ht="12">
      <c r="A124" s="164"/>
      <c r="B124" s="125"/>
      <c r="C124" s="125"/>
      <c r="D124" s="125"/>
      <c r="E124" s="125"/>
      <c r="F124" s="125"/>
      <c r="G124" s="125"/>
      <c r="H124" s="125"/>
      <c r="I124" s="125"/>
      <c r="J124" s="125"/>
      <c r="K124" s="125"/>
      <c r="L124" s="125"/>
      <c r="M124" s="125"/>
      <c r="N124" s="125"/>
      <c r="O124" s="125"/>
      <c r="P124" s="125"/>
      <c r="Q124" s="125"/>
      <c r="R124" s="125"/>
      <c r="S124" s="125"/>
      <c r="T124" s="125"/>
      <c r="U124" s="125"/>
      <c r="V124" s="125"/>
    </row>
    <row r="125" spans="1:22" ht="12">
      <c r="A125" s="164"/>
      <c r="B125" s="125"/>
      <c r="C125" s="125"/>
      <c r="D125" s="125"/>
      <c r="E125" s="125"/>
      <c r="F125" s="125"/>
      <c r="G125" s="125"/>
      <c r="H125" s="125"/>
      <c r="I125" s="125"/>
      <c r="J125" s="125"/>
      <c r="K125" s="125"/>
      <c r="L125" s="125"/>
      <c r="M125" s="125"/>
      <c r="N125" s="125"/>
      <c r="O125" s="125"/>
      <c r="P125" s="125"/>
      <c r="Q125" s="125"/>
      <c r="R125" s="125"/>
      <c r="S125" s="125"/>
      <c r="T125" s="125"/>
      <c r="U125" s="125"/>
      <c r="V125" s="125"/>
    </row>
    <row r="126" spans="1:22" ht="12">
      <c r="A126" s="164"/>
      <c r="B126" s="125"/>
      <c r="C126" s="125"/>
      <c r="D126" s="125"/>
      <c r="E126" s="125"/>
      <c r="F126" s="125"/>
      <c r="G126" s="125"/>
      <c r="H126" s="125"/>
      <c r="I126" s="125"/>
      <c r="J126" s="125"/>
      <c r="K126" s="125"/>
      <c r="L126" s="125"/>
      <c r="M126" s="125"/>
      <c r="N126" s="125"/>
      <c r="O126" s="125"/>
      <c r="P126" s="125"/>
      <c r="Q126" s="125"/>
      <c r="R126" s="125"/>
      <c r="S126" s="125"/>
      <c r="T126" s="125"/>
      <c r="U126" s="125"/>
      <c r="V126" s="125"/>
    </row>
    <row r="127" spans="1:22" ht="12">
      <c r="A127" s="164"/>
      <c r="B127" s="125"/>
      <c r="C127" s="125"/>
      <c r="D127" s="125"/>
      <c r="E127" s="125"/>
      <c r="F127" s="125"/>
      <c r="G127" s="125"/>
      <c r="H127" s="125"/>
      <c r="I127" s="125"/>
      <c r="J127" s="125"/>
      <c r="K127" s="125"/>
      <c r="L127" s="125"/>
      <c r="M127" s="125"/>
      <c r="N127" s="125"/>
      <c r="O127" s="125"/>
      <c r="P127" s="125"/>
      <c r="Q127" s="125"/>
      <c r="R127" s="125"/>
      <c r="S127" s="125"/>
      <c r="T127" s="125"/>
      <c r="U127" s="125"/>
      <c r="V127" s="125"/>
    </row>
    <row r="128" spans="1:22" ht="12">
      <c r="A128" s="164"/>
      <c r="B128" s="125"/>
      <c r="C128" s="125"/>
      <c r="D128" s="125"/>
      <c r="E128" s="125"/>
      <c r="F128" s="125"/>
      <c r="G128" s="125"/>
      <c r="H128" s="125"/>
      <c r="I128" s="125"/>
      <c r="J128" s="125"/>
      <c r="K128" s="125"/>
      <c r="L128" s="125"/>
      <c r="M128" s="125"/>
      <c r="N128" s="125"/>
      <c r="O128" s="125"/>
      <c r="P128" s="125"/>
      <c r="Q128" s="125"/>
      <c r="R128" s="125"/>
      <c r="S128" s="125"/>
      <c r="T128" s="125"/>
      <c r="U128" s="125"/>
      <c r="V128" s="125"/>
    </row>
    <row r="129" spans="1:22" ht="12">
      <c r="A129" s="164"/>
      <c r="B129" s="125"/>
      <c r="C129" s="125"/>
      <c r="D129" s="125"/>
      <c r="E129" s="125"/>
      <c r="F129" s="125"/>
      <c r="G129" s="125"/>
      <c r="H129" s="125"/>
      <c r="I129" s="125"/>
      <c r="J129" s="125"/>
      <c r="K129" s="125"/>
      <c r="L129" s="125"/>
      <c r="M129" s="125"/>
      <c r="N129" s="125"/>
      <c r="O129" s="125"/>
      <c r="P129" s="125"/>
      <c r="Q129" s="125"/>
      <c r="R129" s="125"/>
      <c r="S129" s="125"/>
      <c r="T129" s="125"/>
      <c r="U129" s="125"/>
      <c r="V129" s="125"/>
    </row>
    <row r="130" spans="1:22" ht="12">
      <c r="A130" s="164"/>
      <c r="B130" s="125"/>
      <c r="C130" s="125"/>
      <c r="D130" s="125"/>
      <c r="E130" s="125"/>
      <c r="F130" s="125"/>
      <c r="G130" s="125"/>
      <c r="H130" s="125"/>
      <c r="I130" s="125"/>
      <c r="J130" s="125"/>
      <c r="K130" s="125"/>
      <c r="L130" s="125"/>
      <c r="M130" s="125"/>
      <c r="N130" s="125"/>
      <c r="O130" s="125"/>
      <c r="P130" s="125"/>
      <c r="Q130" s="125"/>
      <c r="R130" s="125"/>
      <c r="S130" s="125"/>
      <c r="T130" s="125"/>
      <c r="U130" s="125"/>
      <c r="V130" s="125"/>
    </row>
    <row r="131" spans="1:22" ht="12">
      <c r="A131" s="164"/>
      <c r="B131" s="125"/>
      <c r="C131" s="125"/>
      <c r="D131" s="125"/>
      <c r="E131" s="125"/>
      <c r="F131" s="125"/>
      <c r="G131" s="125"/>
      <c r="H131" s="125"/>
      <c r="I131" s="125"/>
      <c r="J131" s="125"/>
      <c r="K131" s="125"/>
      <c r="L131" s="125"/>
      <c r="M131" s="125"/>
      <c r="N131" s="125"/>
      <c r="O131" s="125"/>
      <c r="P131" s="125"/>
      <c r="Q131" s="125"/>
      <c r="R131" s="125"/>
      <c r="S131" s="125"/>
      <c r="T131" s="125"/>
      <c r="U131" s="125"/>
      <c r="V131" s="125"/>
    </row>
    <row r="132" spans="1:22" ht="12">
      <c r="A132" s="164"/>
      <c r="B132" s="125"/>
      <c r="C132" s="125"/>
      <c r="D132" s="125"/>
      <c r="E132" s="125"/>
      <c r="F132" s="125"/>
      <c r="G132" s="125"/>
      <c r="H132" s="125"/>
      <c r="I132" s="125"/>
      <c r="J132" s="125"/>
      <c r="K132" s="125"/>
      <c r="L132" s="125"/>
      <c r="M132" s="125"/>
      <c r="N132" s="125"/>
      <c r="O132" s="125"/>
      <c r="P132" s="125"/>
      <c r="Q132" s="125"/>
      <c r="R132" s="125"/>
      <c r="S132" s="125"/>
      <c r="T132" s="125"/>
      <c r="U132" s="125"/>
      <c r="V132" s="125"/>
    </row>
    <row r="133" spans="1:22" ht="12">
      <c r="A133" s="164"/>
      <c r="B133" s="125"/>
      <c r="C133" s="125"/>
      <c r="D133" s="125"/>
      <c r="E133" s="125"/>
      <c r="F133" s="125"/>
      <c r="G133" s="125"/>
      <c r="H133" s="125"/>
      <c r="I133" s="125"/>
      <c r="J133" s="125"/>
      <c r="K133" s="125"/>
      <c r="L133" s="125"/>
      <c r="M133" s="125"/>
      <c r="N133" s="125"/>
      <c r="O133" s="125"/>
      <c r="P133" s="125"/>
      <c r="Q133" s="125"/>
      <c r="R133" s="125"/>
      <c r="S133" s="125"/>
      <c r="T133" s="125"/>
      <c r="U133" s="125"/>
      <c r="V133" s="125"/>
    </row>
    <row r="134" spans="1:22" ht="12">
      <c r="A134" s="164"/>
      <c r="B134" s="125"/>
      <c r="C134" s="125"/>
      <c r="D134" s="125"/>
      <c r="E134" s="125"/>
      <c r="F134" s="125"/>
      <c r="G134" s="125"/>
      <c r="H134" s="125"/>
      <c r="I134" s="125"/>
      <c r="J134" s="125"/>
      <c r="K134" s="125"/>
      <c r="L134" s="125"/>
      <c r="M134" s="125"/>
      <c r="N134" s="125"/>
      <c r="O134" s="125"/>
      <c r="P134" s="125"/>
      <c r="Q134" s="125"/>
      <c r="R134" s="125"/>
      <c r="S134" s="125"/>
      <c r="T134" s="125"/>
      <c r="U134" s="125"/>
      <c r="V134" s="125"/>
    </row>
    <row r="135" spans="1:22" ht="12">
      <c r="A135" s="164"/>
      <c r="B135" s="125"/>
      <c r="C135" s="125"/>
      <c r="D135" s="125"/>
      <c r="E135" s="125"/>
      <c r="F135" s="125"/>
      <c r="G135" s="125"/>
      <c r="H135" s="125"/>
      <c r="I135" s="125"/>
      <c r="J135" s="125"/>
      <c r="K135" s="125"/>
      <c r="L135" s="125"/>
      <c r="M135" s="125"/>
      <c r="N135" s="125"/>
      <c r="O135" s="125"/>
      <c r="P135" s="125"/>
      <c r="Q135" s="125"/>
      <c r="R135" s="125"/>
      <c r="S135" s="125"/>
      <c r="T135" s="125"/>
      <c r="U135" s="125"/>
      <c r="V135" s="125"/>
    </row>
    <row r="136" spans="1:22" ht="12">
      <c r="A136" s="164"/>
      <c r="B136" s="125"/>
      <c r="C136" s="125"/>
      <c r="D136" s="125"/>
      <c r="E136" s="125"/>
      <c r="F136" s="125"/>
      <c r="G136" s="125"/>
      <c r="H136" s="125"/>
      <c r="I136" s="125"/>
      <c r="J136" s="125"/>
      <c r="K136" s="125"/>
      <c r="L136" s="125"/>
      <c r="M136" s="125"/>
      <c r="N136" s="125"/>
      <c r="O136" s="125"/>
      <c r="P136" s="125"/>
      <c r="Q136" s="125"/>
      <c r="R136" s="125"/>
      <c r="S136" s="125"/>
      <c r="T136" s="125"/>
      <c r="U136" s="125"/>
      <c r="V136" s="125"/>
    </row>
    <row r="137" spans="1:22" ht="12">
      <c r="A137" s="164"/>
      <c r="B137" s="125"/>
      <c r="C137" s="125"/>
      <c r="D137" s="125"/>
      <c r="E137" s="125"/>
      <c r="F137" s="125"/>
      <c r="G137" s="125"/>
      <c r="H137" s="125"/>
      <c r="I137" s="125"/>
      <c r="J137" s="125"/>
      <c r="K137" s="125"/>
      <c r="L137" s="125"/>
      <c r="M137" s="125"/>
      <c r="N137" s="125"/>
      <c r="O137" s="125"/>
      <c r="P137" s="125"/>
      <c r="Q137" s="125"/>
      <c r="R137" s="125"/>
      <c r="S137" s="125"/>
      <c r="T137" s="125"/>
      <c r="U137" s="125"/>
      <c r="V137" s="125"/>
    </row>
    <row r="138" spans="1:22" ht="12">
      <c r="A138" s="164"/>
      <c r="B138" s="125"/>
      <c r="C138" s="125"/>
      <c r="D138" s="125"/>
      <c r="E138" s="125"/>
      <c r="F138" s="125"/>
      <c r="G138" s="125"/>
      <c r="H138" s="125"/>
      <c r="I138" s="125"/>
      <c r="J138" s="125"/>
      <c r="K138" s="125"/>
      <c r="L138" s="125"/>
      <c r="M138" s="125"/>
      <c r="N138" s="125"/>
      <c r="O138" s="125"/>
      <c r="P138" s="125"/>
      <c r="Q138" s="125"/>
      <c r="R138" s="125"/>
      <c r="S138" s="125"/>
      <c r="T138" s="125"/>
      <c r="U138" s="125"/>
      <c r="V138" s="125"/>
    </row>
    <row r="139" spans="1:22" ht="12">
      <c r="A139" s="164"/>
      <c r="B139" s="125"/>
      <c r="C139" s="125"/>
      <c r="D139" s="125"/>
      <c r="E139" s="125"/>
      <c r="F139" s="125"/>
      <c r="G139" s="125"/>
      <c r="H139" s="125"/>
      <c r="I139" s="125"/>
      <c r="J139" s="125"/>
      <c r="K139" s="125"/>
      <c r="L139" s="125"/>
      <c r="M139" s="125"/>
      <c r="N139" s="125"/>
      <c r="O139" s="125"/>
      <c r="P139" s="125"/>
      <c r="Q139" s="125"/>
      <c r="R139" s="125"/>
      <c r="S139" s="125"/>
      <c r="T139" s="125"/>
      <c r="U139" s="125"/>
      <c r="V139" s="125"/>
    </row>
    <row r="140" spans="1:22" ht="12">
      <c r="A140" s="164"/>
      <c r="B140" s="125"/>
      <c r="C140" s="125"/>
      <c r="D140" s="125"/>
      <c r="E140" s="125"/>
      <c r="F140" s="125"/>
      <c r="G140" s="125"/>
      <c r="H140" s="125"/>
      <c r="I140" s="125"/>
      <c r="J140" s="125"/>
      <c r="K140" s="125"/>
      <c r="L140" s="125"/>
      <c r="M140" s="125"/>
      <c r="N140" s="125"/>
      <c r="O140" s="125"/>
      <c r="P140" s="125"/>
      <c r="Q140" s="125"/>
      <c r="R140" s="125"/>
      <c r="S140" s="125"/>
      <c r="T140" s="125"/>
      <c r="U140" s="125"/>
      <c r="V140" s="125"/>
    </row>
    <row r="141" spans="1:22" ht="12">
      <c r="A141" s="164"/>
      <c r="B141" s="125"/>
      <c r="C141" s="125"/>
      <c r="D141" s="125"/>
      <c r="E141" s="125"/>
      <c r="F141" s="125"/>
      <c r="G141" s="125"/>
      <c r="H141" s="125"/>
      <c r="I141" s="125"/>
      <c r="J141" s="125"/>
      <c r="K141" s="125"/>
      <c r="L141" s="125"/>
      <c r="M141" s="125"/>
      <c r="N141" s="125"/>
      <c r="O141" s="125"/>
      <c r="P141" s="125"/>
      <c r="Q141" s="125"/>
      <c r="R141" s="125"/>
      <c r="S141" s="125"/>
      <c r="T141" s="125"/>
      <c r="U141" s="125"/>
      <c r="V141" s="125"/>
    </row>
    <row r="142" spans="1:22" ht="12">
      <c r="A142" s="164"/>
      <c r="B142" s="125"/>
      <c r="C142" s="125"/>
      <c r="D142" s="125"/>
      <c r="E142" s="125"/>
      <c r="F142" s="125"/>
      <c r="G142" s="125"/>
      <c r="H142" s="125"/>
      <c r="I142" s="125"/>
      <c r="J142" s="125"/>
      <c r="K142" s="125"/>
      <c r="L142" s="125"/>
      <c r="M142" s="125"/>
      <c r="N142" s="125"/>
      <c r="O142" s="125"/>
      <c r="P142" s="125"/>
      <c r="Q142" s="125"/>
      <c r="R142" s="125"/>
      <c r="S142" s="125"/>
      <c r="T142" s="125"/>
      <c r="U142" s="125"/>
      <c r="V142" s="125"/>
    </row>
    <row r="143" spans="1:22" ht="12">
      <c r="A143" s="164"/>
      <c r="B143" s="125"/>
      <c r="C143" s="125"/>
      <c r="D143" s="125"/>
      <c r="E143" s="125"/>
      <c r="F143" s="125"/>
      <c r="G143" s="125"/>
      <c r="H143" s="125"/>
      <c r="I143" s="125"/>
      <c r="J143" s="125"/>
      <c r="K143" s="125"/>
      <c r="L143" s="125"/>
      <c r="M143" s="125"/>
      <c r="N143" s="125"/>
      <c r="O143" s="125"/>
      <c r="P143" s="125"/>
      <c r="Q143" s="125"/>
      <c r="R143" s="125"/>
      <c r="S143" s="125"/>
      <c r="T143" s="125"/>
      <c r="U143" s="125"/>
      <c r="V143" s="125"/>
    </row>
    <row r="144" spans="1:22" ht="12">
      <c r="A144" s="164"/>
      <c r="B144" s="125"/>
      <c r="C144" s="125"/>
      <c r="D144" s="125"/>
      <c r="E144" s="125"/>
      <c r="F144" s="125"/>
      <c r="G144" s="125"/>
      <c r="H144" s="125"/>
      <c r="I144" s="125"/>
      <c r="J144" s="125"/>
      <c r="K144" s="125"/>
      <c r="L144" s="125"/>
      <c r="M144" s="125"/>
      <c r="N144" s="125"/>
      <c r="O144" s="125"/>
      <c r="P144" s="125"/>
      <c r="Q144" s="125"/>
      <c r="R144" s="125"/>
      <c r="S144" s="125"/>
      <c r="T144" s="125"/>
      <c r="U144" s="125"/>
      <c r="V144" s="125"/>
    </row>
    <row r="145" spans="1:22" ht="12">
      <c r="A145" s="164"/>
      <c r="B145" s="125"/>
      <c r="C145" s="125"/>
      <c r="D145" s="125"/>
      <c r="E145" s="125"/>
      <c r="F145" s="125"/>
      <c r="G145" s="125"/>
      <c r="H145" s="125"/>
      <c r="I145" s="125"/>
      <c r="J145" s="125"/>
      <c r="K145" s="125"/>
      <c r="L145" s="125"/>
      <c r="M145" s="125"/>
      <c r="N145" s="125"/>
      <c r="O145" s="125"/>
      <c r="P145" s="125"/>
      <c r="Q145" s="125"/>
      <c r="R145" s="125"/>
      <c r="S145" s="125"/>
      <c r="T145" s="125"/>
      <c r="U145" s="125"/>
      <c r="V145" s="125"/>
    </row>
    <row r="146" spans="1:22" ht="12">
      <c r="A146" s="164"/>
      <c r="B146" s="125"/>
      <c r="C146" s="125"/>
      <c r="D146" s="125"/>
      <c r="E146" s="125"/>
      <c r="F146" s="125"/>
      <c r="G146" s="125"/>
      <c r="H146" s="125"/>
      <c r="I146" s="125"/>
      <c r="J146" s="125"/>
      <c r="K146" s="125"/>
      <c r="L146" s="125"/>
      <c r="M146" s="125"/>
      <c r="N146" s="125"/>
      <c r="O146" s="125"/>
      <c r="P146" s="125"/>
      <c r="Q146" s="125"/>
      <c r="R146" s="125"/>
      <c r="S146" s="125"/>
      <c r="T146" s="125"/>
      <c r="U146" s="125"/>
      <c r="V146" s="125"/>
    </row>
    <row r="147" spans="1:22" ht="12">
      <c r="A147" s="164"/>
      <c r="B147" s="125"/>
      <c r="C147" s="125"/>
      <c r="D147" s="125"/>
      <c r="E147" s="125"/>
      <c r="F147" s="125"/>
      <c r="G147" s="125"/>
      <c r="H147" s="125"/>
      <c r="I147" s="125"/>
      <c r="J147" s="125"/>
      <c r="K147" s="125"/>
      <c r="L147" s="125"/>
      <c r="M147" s="125"/>
      <c r="N147" s="125"/>
      <c r="O147" s="125"/>
      <c r="P147" s="125"/>
      <c r="Q147" s="125"/>
      <c r="R147" s="125"/>
      <c r="S147" s="125"/>
      <c r="T147" s="125"/>
      <c r="U147" s="125"/>
      <c r="V147" s="125"/>
    </row>
    <row r="148" spans="1:22" ht="12">
      <c r="A148" s="164"/>
      <c r="B148" s="125"/>
      <c r="C148" s="125"/>
      <c r="D148" s="125"/>
      <c r="E148" s="125"/>
      <c r="F148" s="125"/>
      <c r="G148" s="125"/>
      <c r="H148" s="125"/>
      <c r="I148" s="125"/>
      <c r="J148" s="125"/>
      <c r="K148" s="125"/>
      <c r="L148" s="125"/>
      <c r="M148" s="125"/>
      <c r="N148" s="125"/>
      <c r="O148" s="125"/>
      <c r="P148" s="125"/>
      <c r="Q148" s="125"/>
      <c r="R148" s="125"/>
      <c r="S148" s="125"/>
      <c r="T148" s="125"/>
      <c r="U148" s="125"/>
      <c r="V148" s="125"/>
    </row>
    <row r="149" spans="1:22" ht="12">
      <c r="A149" s="164"/>
      <c r="B149" s="125"/>
      <c r="C149" s="125"/>
      <c r="D149" s="125"/>
      <c r="E149" s="125"/>
      <c r="F149" s="125"/>
      <c r="G149" s="125"/>
      <c r="H149" s="125"/>
      <c r="I149" s="125"/>
      <c r="J149" s="125"/>
      <c r="K149" s="125"/>
      <c r="L149" s="125"/>
      <c r="M149" s="125"/>
      <c r="N149" s="125"/>
      <c r="O149" s="125"/>
      <c r="P149" s="125"/>
      <c r="Q149" s="125"/>
      <c r="R149" s="125"/>
      <c r="S149" s="125"/>
      <c r="T149" s="125"/>
      <c r="U149" s="125"/>
      <c r="V149" s="125"/>
    </row>
    <row r="150" spans="1:22" ht="12">
      <c r="A150" s="164"/>
      <c r="B150" s="125"/>
      <c r="C150" s="125"/>
      <c r="D150" s="125"/>
      <c r="E150" s="125"/>
      <c r="F150" s="125"/>
      <c r="G150" s="125"/>
      <c r="H150" s="125"/>
      <c r="I150" s="125"/>
      <c r="J150" s="125"/>
      <c r="K150" s="125"/>
      <c r="L150" s="125"/>
      <c r="M150" s="125"/>
      <c r="N150" s="125"/>
      <c r="O150" s="125"/>
      <c r="P150" s="125"/>
      <c r="Q150" s="125"/>
      <c r="R150" s="125"/>
      <c r="S150" s="125"/>
      <c r="T150" s="125"/>
      <c r="U150" s="125"/>
      <c r="V150" s="125"/>
    </row>
    <row r="151" spans="1:22" ht="12">
      <c r="A151" s="164"/>
      <c r="B151" s="125"/>
      <c r="C151" s="125"/>
      <c r="D151" s="125"/>
      <c r="E151" s="125"/>
      <c r="F151" s="125"/>
      <c r="G151" s="125"/>
      <c r="H151" s="125"/>
      <c r="I151" s="125"/>
      <c r="J151" s="125"/>
      <c r="K151" s="125"/>
      <c r="L151" s="125"/>
      <c r="M151" s="125"/>
      <c r="N151" s="125"/>
      <c r="O151" s="125"/>
      <c r="P151" s="125"/>
      <c r="Q151" s="125"/>
      <c r="R151" s="125"/>
      <c r="S151" s="125"/>
      <c r="T151" s="125"/>
      <c r="U151" s="125"/>
      <c r="V151" s="125"/>
    </row>
    <row r="152" spans="1:22" ht="12">
      <c r="A152" s="164"/>
      <c r="B152" s="125"/>
      <c r="C152" s="125"/>
      <c r="D152" s="125"/>
      <c r="E152" s="125"/>
      <c r="F152" s="125"/>
      <c r="G152" s="125"/>
      <c r="H152" s="125"/>
      <c r="I152" s="125"/>
      <c r="J152" s="125"/>
      <c r="K152" s="125"/>
      <c r="L152" s="125"/>
      <c r="M152" s="125"/>
      <c r="N152" s="125"/>
      <c r="O152" s="125"/>
      <c r="P152" s="125"/>
      <c r="Q152" s="125"/>
      <c r="R152" s="125"/>
      <c r="S152" s="125"/>
      <c r="T152" s="125"/>
      <c r="U152" s="125"/>
      <c r="V152" s="125"/>
    </row>
    <row r="153" spans="1:22" ht="12">
      <c r="A153" s="164"/>
      <c r="B153" s="125"/>
      <c r="C153" s="125"/>
      <c r="D153" s="125"/>
      <c r="E153" s="125"/>
      <c r="F153" s="125"/>
      <c r="G153" s="125"/>
      <c r="H153" s="125"/>
      <c r="I153" s="125"/>
      <c r="J153" s="125"/>
      <c r="K153" s="125"/>
      <c r="L153" s="125"/>
      <c r="M153" s="125"/>
      <c r="N153" s="125"/>
      <c r="O153" s="125"/>
      <c r="P153" s="125"/>
      <c r="Q153" s="125"/>
      <c r="R153" s="125"/>
      <c r="S153" s="125"/>
      <c r="T153" s="125"/>
      <c r="U153" s="125"/>
      <c r="V153" s="125"/>
    </row>
    <row r="154" spans="1:22" ht="12">
      <c r="A154" s="164"/>
      <c r="B154" s="125"/>
      <c r="C154" s="125"/>
      <c r="D154" s="125"/>
      <c r="E154" s="125"/>
      <c r="F154" s="125"/>
      <c r="G154" s="125"/>
      <c r="H154" s="125"/>
      <c r="I154" s="125"/>
      <c r="J154" s="125"/>
      <c r="K154" s="125"/>
      <c r="L154" s="125"/>
      <c r="M154" s="125"/>
      <c r="N154" s="125"/>
      <c r="O154" s="125"/>
      <c r="P154" s="125"/>
      <c r="Q154" s="125"/>
      <c r="R154" s="125"/>
      <c r="S154" s="125"/>
      <c r="T154" s="125"/>
      <c r="U154" s="125"/>
      <c r="V154" s="125"/>
    </row>
    <row r="155" spans="1:22" ht="12">
      <c r="A155" s="164"/>
      <c r="B155" s="125"/>
      <c r="C155" s="125"/>
      <c r="D155" s="125"/>
      <c r="E155" s="125"/>
      <c r="F155" s="125"/>
      <c r="G155" s="125"/>
      <c r="H155" s="125"/>
      <c r="I155" s="125"/>
      <c r="J155" s="125"/>
      <c r="K155" s="125"/>
      <c r="L155" s="125"/>
      <c r="M155" s="125"/>
      <c r="N155" s="125"/>
      <c r="O155" s="125"/>
      <c r="P155" s="125"/>
      <c r="Q155" s="125"/>
      <c r="R155" s="125"/>
      <c r="S155" s="125"/>
      <c r="T155" s="125"/>
      <c r="U155" s="125"/>
      <c r="V155" s="125"/>
    </row>
    <row r="156" spans="1:22" ht="12">
      <c r="A156" s="164"/>
      <c r="B156" s="125"/>
      <c r="C156" s="125"/>
      <c r="D156" s="125"/>
      <c r="E156" s="125"/>
      <c r="F156" s="125"/>
      <c r="G156" s="125"/>
      <c r="H156" s="125"/>
      <c r="I156" s="125"/>
      <c r="J156" s="125"/>
      <c r="K156" s="125"/>
      <c r="L156" s="125"/>
      <c r="M156" s="125"/>
      <c r="N156" s="125"/>
      <c r="O156" s="125"/>
      <c r="P156" s="125"/>
      <c r="Q156" s="125"/>
      <c r="R156" s="125"/>
      <c r="S156" s="125"/>
      <c r="T156" s="125"/>
      <c r="U156" s="125"/>
      <c r="V156" s="125"/>
    </row>
    <row r="157" spans="1:22" ht="12">
      <c r="A157" s="164"/>
      <c r="B157" s="125"/>
      <c r="C157" s="125"/>
      <c r="D157" s="125"/>
      <c r="E157" s="125"/>
      <c r="F157" s="125"/>
      <c r="G157" s="125"/>
      <c r="H157" s="125"/>
      <c r="I157" s="125"/>
      <c r="J157" s="125"/>
      <c r="K157" s="125"/>
      <c r="L157" s="125"/>
      <c r="M157" s="125"/>
      <c r="N157" s="125"/>
      <c r="O157" s="125"/>
      <c r="P157" s="125"/>
      <c r="Q157" s="125"/>
      <c r="R157" s="125"/>
      <c r="S157" s="125"/>
      <c r="T157" s="125"/>
      <c r="U157" s="125"/>
      <c r="V157" s="125"/>
    </row>
    <row r="158" spans="1:22" ht="12">
      <c r="A158" s="164"/>
      <c r="B158" s="125"/>
      <c r="C158" s="125"/>
      <c r="D158" s="125"/>
      <c r="E158" s="125"/>
      <c r="F158" s="125"/>
      <c r="G158" s="125"/>
      <c r="H158" s="125"/>
      <c r="I158" s="125"/>
      <c r="J158" s="125"/>
      <c r="K158" s="125"/>
      <c r="L158" s="125"/>
      <c r="M158" s="125"/>
      <c r="N158" s="125"/>
      <c r="O158" s="125"/>
      <c r="P158" s="125"/>
      <c r="Q158" s="125"/>
      <c r="R158" s="125"/>
      <c r="S158" s="125"/>
      <c r="T158" s="125"/>
      <c r="U158" s="125"/>
      <c r="V158" s="125"/>
    </row>
    <row r="159" spans="1:22" ht="12">
      <c r="A159" s="164"/>
      <c r="B159" s="125"/>
      <c r="C159" s="125"/>
      <c r="D159" s="125"/>
      <c r="E159" s="125"/>
      <c r="F159" s="125"/>
      <c r="G159" s="125"/>
      <c r="H159" s="125"/>
      <c r="I159" s="125"/>
      <c r="J159" s="125"/>
      <c r="K159" s="125"/>
      <c r="L159" s="125"/>
      <c r="M159" s="125"/>
      <c r="N159" s="125"/>
      <c r="O159" s="125"/>
      <c r="P159" s="125"/>
      <c r="Q159" s="125"/>
      <c r="R159" s="125"/>
      <c r="S159" s="125"/>
      <c r="T159" s="125"/>
      <c r="U159" s="125"/>
      <c r="V159" s="125"/>
    </row>
    <row r="160" spans="1:22" ht="12">
      <c r="A160" s="164"/>
      <c r="B160" s="125"/>
      <c r="C160" s="125"/>
      <c r="D160" s="125"/>
      <c r="E160" s="125"/>
      <c r="F160" s="125"/>
      <c r="G160" s="125"/>
      <c r="H160" s="125"/>
      <c r="I160" s="125"/>
      <c r="J160" s="125"/>
      <c r="K160" s="125"/>
      <c r="L160" s="125"/>
      <c r="M160" s="125"/>
      <c r="N160" s="125"/>
      <c r="O160" s="125"/>
      <c r="P160" s="125"/>
      <c r="Q160" s="125"/>
      <c r="R160" s="125"/>
      <c r="S160" s="125"/>
      <c r="T160" s="125"/>
      <c r="U160" s="125"/>
      <c r="V160" s="125"/>
    </row>
    <row r="161" spans="1:22" ht="12">
      <c r="A161" s="164"/>
      <c r="B161" s="125"/>
      <c r="C161" s="125"/>
      <c r="D161" s="125"/>
      <c r="E161" s="125"/>
      <c r="F161" s="125"/>
      <c r="G161" s="125"/>
      <c r="H161" s="125"/>
      <c r="I161" s="125"/>
      <c r="J161" s="125"/>
      <c r="K161" s="125"/>
      <c r="L161" s="125"/>
      <c r="M161" s="125"/>
      <c r="N161" s="125"/>
      <c r="O161" s="125"/>
      <c r="P161" s="125"/>
      <c r="Q161" s="125"/>
      <c r="R161" s="125"/>
      <c r="S161" s="125"/>
      <c r="T161" s="125"/>
      <c r="U161" s="125"/>
      <c r="V161" s="125"/>
    </row>
    <row r="162" spans="1:22" ht="12">
      <c r="A162" s="164"/>
      <c r="B162" s="125"/>
      <c r="C162" s="125"/>
      <c r="D162" s="125"/>
      <c r="E162" s="125"/>
      <c r="F162" s="125"/>
      <c r="G162" s="125"/>
      <c r="H162" s="125"/>
      <c r="I162" s="125"/>
      <c r="J162" s="125"/>
      <c r="K162" s="125"/>
      <c r="L162" s="125"/>
      <c r="M162" s="125"/>
      <c r="N162" s="125"/>
      <c r="O162" s="125"/>
      <c r="P162" s="125"/>
      <c r="Q162" s="125"/>
      <c r="R162" s="125"/>
      <c r="S162" s="125"/>
      <c r="T162" s="125"/>
      <c r="U162" s="125"/>
      <c r="V162" s="125"/>
    </row>
    <row r="163" spans="1:22" ht="12">
      <c r="A163" s="164"/>
      <c r="B163" s="125"/>
      <c r="C163" s="125"/>
      <c r="D163" s="125"/>
      <c r="E163" s="125"/>
      <c r="F163" s="125"/>
      <c r="G163" s="125"/>
      <c r="H163" s="125"/>
      <c r="I163" s="125"/>
      <c r="J163" s="125"/>
      <c r="K163" s="125"/>
      <c r="L163" s="125"/>
      <c r="M163" s="125"/>
      <c r="N163" s="125"/>
      <c r="O163" s="125"/>
      <c r="P163" s="125"/>
      <c r="Q163" s="125"/>
      <c r="R163" s="125"/>
      <c r="S163" s="125"/>
      <c r="T163" s="125"/>
      <c r="U163" s="125"/>
      <c r="V163" s="125"/>
    </row>
    <row r="164" spans="1:22" ht="12">
      <c r="A164" s="164"/>
      <c r="B164" s="125"/>
      <c r="C164" s="125"/>
      <c r="D164" s="125"/>
      <c r="E164" s="125"/>
      <c r="F164" s="125"/>
      <c r="G164" s="125"/>
      <c r="H164" s="125"/>
      <c r="I164" s="125"/>
      <c r="J164" s="125"/>
      <c r="K164" s="125"/>
      <c r="L164" s="125"/>
      <c r="M164" s="125"/>
      <c r="N164" s="125"/>
      <c r="O164" s="125"/>
      <c r="P164" s="125"/>
      <c r="Q164" s="125"/>
      <c r="R164" s="125"/>
      <c r="S164" s="125"/>
      <c r="T164" s="125"/>
      <c r="U164" s="125"/>
      <c r="V164" s="125"/>
    </row>
    <row r="165" spans="1:22" ht="12">
      <c r="A165" s="164"/>
      <c r="B165" s="125"/>
      <c r="C165" s="125"/>
      <c r="D165" s="125"/>
      <c r="E165" s="125"/>
      <c r="F165" s="125"/>
      <c r="G165" s="125"/>
      <c r="H165" s="125"/>
      <c r="I165" s="125"/>
      <c r="J165" s="125"/>
      <c r="K165" s="125"/>
      <c r="L165" s="125"/>
      <c r="M165" s="125"/>
      <c r="N165" s="125"/>
      <c r="O165" s="125"/>
      <c r="P165" s="125"/>
      <c r="Q165" s="125"/>
      <c r="R165" s="125"/>
      <c r="S165" s="125"/>
      <c r="T165" s="125"/>
      <c r="U165" s="125"/>
      <c r="V165" s="125"/>
    </row>
    <row r="166" spans="1:22" ht="12">
      <c r="A166" s="164"/>
      <c r="B166" s="125"/>
      <c r="C166" s="125"/>
      <c r="D166" s="125"/>
      <c r="E166" s="125"/>
      <c r="F166" s="125"/>
      <c r="G166" s="125"/>
      <c r="H166" s="125"/>
      <c r="I166" s="125"/>
      <c r="J166" s="125"/>
      <c r="K166" s="125"/>
      <c r="L166" s="125"/>
      <c r="M166" s="125"/>
      <c r="N166" s="125"/>
      <c r="O166" s="125"/>
      <c r="P166" s="125"/>
      <c r="Q166" s="125"/>
      <c r="R166" s="125"/>
      <c r="S166" s="125"/>
      <c r="T166" s="125"/>
      <c r="U166" s="125"/>
      <c r="V166" s="125"/>
    </row>
    <row r="167" spans="1:22" ht="12">
      <c r="A167" s="164"/>
      <c r="B167" s="125"/>
      <c r="C167" s="125"/>
      <c r="D167" s="125"/>
      <c r="E167" s="125"/>
      <c r="F167" s="125"/>
      <c r="G167" s="125"/>
      <c r="H167" s="125"/>
      <c r="I167" s="125"/>
      <c r="J167" s="125"/>
      <c r="K167" s="125"/>
      <c r="L167" s="125"/>
      <c r="M167" s="125"/>
      <c r="N167" s="125"/>
      <c r="O167" s="125"/>
      <c r="P167" s="125"/>
      <c r="Q167" s="125"/>
      <c r="R167" s="125"/>
      <c r="S167" s="125"/>
      <c r="T167" s="125"/>
      <c r="U167" s="125"/>
      <c r="V167" s="125"/>
    </row>
    <row r="168" spans="1:22" ht="12">
      <c r="A168" s="164"/>
      <c r="B168" s="125"/>
      <c r="C168" s="125"/>
      <c r="D168" s="125"/>
      <c r="E168" s="125"/>
      <c r="F168" s="125"/>
      <c r="G168" s="125"/>
      <c r="H168" s="125"/>
      <c r="I168" s="125"/>
      <c r="J168" s="125"/>
      <c r="K168" s="125"/>
      <c r="L168" s="125"/>
      <c r="M168" s="125"/>
      <c r="N168" s="125"/>
      <c r="O168" s="125"/>
      <c r="P168" s="125"/>
      <c r="Q168" s="125"/>
      <c r="R168" s="125"/>
      <c r="S168" s="125"/>
      <c r="T168" s="125"/>
      <c r="U168" s="125"/>
      <c r="V168" s="125"/>
    </row>
    <row r="169" spans="1:22" ht="12">
      <c r="A169" s="164"/>
      <c r="B169" s="125"/>
      <c r="C169" s="125"/>
      <c r="D169" s="125"/>
      <c r="E169" s="125"/>
      <c r="F169" s="125"/>
      <c r="G169" s="125"/>
      <c r="H169" s="125"/>
      <c r="I169" s="125"/>
      <c r="J169" s="125"/>
      <c r="K169" s="125"/>
      <c r="L169" s="125"/>
      <c r="M169" s="125"/>
      <c r="N169" s="125"/>
      <c r="O169" s="125"/>
      <c r="P169" s="125"/>
      <c r="Q169" s="125"/>
      <c r="R169" s="125"/>
      <c r="S169" s="125"/>
      <c r="T169" s="125"/>
      <c r="U169" s="125"/>
      <c r="V169" s="125"/>
    </row>
    <row r="170" spans="1:22" ht="12">
      <c r="A170" s="164"/>
      <c r="B170" s="125"/>
      <c r="C170" s="125"/>
      <c r="D170" s="125"/>
      <c r="E170" s="125"/>
      <c r="F170" s="125"/>
      <c r="G170" s="125"/>
      <c r="H170" s="125"/>
      <c r="I170" s="125"/>
      <c r="J170" s="125"/>
      <c r="K170" s="125"/>
      <c r="L170" s="125"/>
      <c r="M170" s="125"/>
      <c r="N170" s="125"/>
      <c r="O170" s="125"/>
      <c r="P170" s="125"/>
      <c r="Q170" s="125"/>
      <c r="R170" s="125"/>
      <c r="S170" s="125"/>
      <c r="T170" s="125"/>
      <c r="U170" s="125"/>
      <c r="V170" s="125"/>
    </row>
    <row r="171" spans="1:22" ht="12">
      <c r="A171" s="164"/>
      <c r="B171" s="125"/>
      <c r="C171" s="125"/>
      <c r="D171" s="125"/>
      <c r="E171" s="125"/>
      <c r="F171" s="125"/>
      <c r="G171" s="125"/>
      <c r="H171" s="125"/>
      <c r="I171" s="125"/>
      <c r="J171" s="125"/>
      <c r="K171" s="125"/>
      <c r="L171" s="125"/>
      <c r="M171" s="125"/>
      <c r="N171" s="125"/>
      <c r="O171" s="125"/>
      <c r="P171" s="125"/>
      <c r="Q171" s="125"/>
      <c r="R171" s="125"/>
      <c r="S171" s="125"/>
      <c r="T171" s="125"/>
      <c r="U171" s="125"/>
      <c r="V171" s="125"/>
    </row>
    <row r="172" spans="1:22" ht="12">
      <c r="A172" s="164"/>
      <c r="B172" s="125"/>
      <c r="C172" s="125"/>
      <c r="D172" s="125"/>
      <c r="E172" s="125"/>
      <c r="F172" s="125"/>
      <c r="G172" s="125"/>
      <c r="H172" s="125"/>
      <c r="I172" s="125"/>
      <c r="J172" s="125"/>
      <c r="K172" s="125"/>
      <c r="L172" s="125"/>
      <c r="M172" s="125"/>
      <c r="N172" s="125"/>
      <c r="O172" s="125"/>
      <c r="P172" s="125"/>
      <c r="Q172" s="125"/>
      <c r="R172" s="125"/>
      <c r="S172" s="125"/>
      <c r="T172" s="125"/>
      <c r="U172" s="125"/>
      <c r="V172" s="125"/>
    </row>
    <row r="173" spans="1:22" ht="12">
      <c r="A173" s="164"/>
      <c r="B173" s="125"/>
      <c r="C173" s="125"/>
      <c r="D173" s="125"/>
      <c r="E173" s="125"/>
      <c r="F173" s="125"/>
      <c r="G173" s="125"/>
      <c r="H173" s="125"/>
      <c r="I173" s="125"/>
      <c r="J173" s="125"/>
      <c r="K173" s="125"/>
      <c r="L173" s="125"/>
      <c r="M173" s="125"/>
      <c r="N173" s="125"/>
      <c r="O173" s="125"/>
      <c r="P173" s="125"/>
      <c r="Q173" s="125"/>
      <c r="R173" s="125"/>
      <c r="S173" s="125"/>
      <c r="T173" s="125"/>
      <c r="U173" s="125"/>
      <c r="V173" s="125"/>
    </row>
    <row r="174" spans="1:22" ht="12">
      <c r="A174" s="164"/>
      <c r="B174" s="125"/>
      <c r="C174" s="125"/>
      <c r="D174" s="125"/>
      <c r="E174" s="125"/>
      <c r="F174" s="125"/>
      <c r="G174" s="125"/>
      <c r="H174" s="125"/>
      <c r="I174" s="125"/>
      <c r="J174" s="125"/>
      <c r="K174" s="125"/>
      <c r="L174" s="125"/>
      <c r="M174" s="125"/>
      <c r="N174" s="125"/>
      <c r="O174" s="125"/>
      <c r="P174" s="125"/>
      <c r="Q174" s="125"/>
      <c r="R174" s="125"/>
      <c r="S174" s="125"/>
      <c r="T174" s="125"/>
      <c r="U174" s="125"/>
      <c r="V174" s="125"/>
    </row>
    <row r="175" spans="1:22" ht="12">
      <c r="A175" s="164"/>
      <c r="B175" s="125"/>
      <c r="C175" s="125"/>
      <c r="D175" s="125"/>
      <c r="E175" s="125"/>
      <c r="F175" s="125"/>
      <c r="G175" s="125"/>
      <c r="H175" s="125"/>
      <c r="I175" s="125"/>
      <c r="J175" s="125"/>
      <c r="K175" s="125"/>
      <c r="L175" s="125"/>
      <c r="M175" s="125"/>
      <c r="N175" s="125"/>
      <c r="O175" s="125"/>
      <c r="P175" s="125"/>
      <c r="Q175" s="125"/>
      <c r="R175" s="125"/>
      <c r="S175" s="125"/>
      <c r="T175" s="125"/>
      <c r="U175" s="125"/>
      <c r="V175" s="125"/>
    </row>
    <row r="176" spans="1:22" ht="12">
      <c r="A176" s="164"/>
      <c r="B176" s="125"/>
      <c r="C176" s="125"/>
      <c r="D176" s="125"/>
      <c r="E176" s="125"/>
      <c r="F176" s="125"/>
      <c r="G176" s="125"/>
      <c r="H176" s="125"/>
      <c r="I176" s="125"/>
      <c r="J176" s="125"/>
      <c r="K176" s="125"/>
      <c r="L176" s="125"/>
      <c r="M176" s="125"/>
      <c r="N176" s="125"/>
      <c r="O176" s="125"/>
      <c r="P176" s="125"/>
      <c r="Q176" s="125"/>
      <c r="R176" s="125"/>
      <c r="S176" s="125"/>
      <c r="T176" s="125"/>
      <c r="U176" s="125"/>
      <c r="V176" s="125"/>
    </row>
    <row r="177" spans="1:22" ht="12">
      <c r="A177" s="164"/>
      <c r="B177" s="125"/>
      <c r="C177" s="125"/>
      <c r="D177" s="125"/>
      <c r="E177" s="125"/>
      <c r="F177" s="125"/>
      <c r="G177" s="125"/>
      <c r="H177" s="125"/>
      <c r="I177" s="125"/>
      <c r="J177" s="125"/>
      <c r="K177" s="125"/>
      <c r="L177" s="125"/>
      <c r="M177" s="125"/>
      <c r="N177" s="125"/>
      <c r="O177" s="125"/>
      <c r="P177" s="125"/>
      <c r="Q177" s="125"/>
      <c r="R177" s="125"/>
      <c r="S177" s="125"/>
      <c r="T177" s="125"/>
      <c r="U177" s="125"/>
      <c r="V177" s="125"/>
    </row>
    <row r="178" spans="1:22" ht="12">
      <c r="A178" s="164"/>
      <c r="B178" s="125"/>
      <c r="C178" s="125"/>
      <c r="D178" s="125"/>
      <c r="E178" s="125"/>
      <c r="F178" s="125"/>
      <c r="G178" s="125"/>
      <c r="H178" s="125"/>
      <c r="I178" s="125"/>
      <c r="J178" s="125"/>
      <c r="K178" s="125"/>
      <c r="L178" s="125"/>
      <c r="M178" s="125"/>
      <c r="N178" s="125"/>
      <c r="O178" s="125"/>
      <c r="P178" s="125"/>
      <c r="Q178" s="125"/>
      <c r="R178" s="125"/>
      <c r="S178" s="125"/>
      <c r="T178" s="125"/>
      <c r="U178" s="125"/>
      <c r="V178" s="125"/>
    </row>
    <row r="179" spans="1:22" ht="12">
      <c r="A179" s="164"/>
      <c r="B179" s="125"/>
      <c r="C179" s="125"/>
      <c r="D179" s="125"/>
      <c r="E179" s="125"/>
      <c r="F179" s="125"/>
      <c r="G179" s="125"/>
      <c r="H179" s="125"/>
      <c r="I179" s="125"/>
      <c r="J179" s="125"/>
      <c r="K179" s="125"/>
      <c r="L179" s="125"/>
      <c r="M179" s="125"/>
      <c r="N179" s="125"/>
      <c r="O179" s="125"/>
      <c r="P179" s="125"/>
      <c r="Q179" s="125"/>
      <c r="R179" s="125"/>
      <c r="S179" s="125"/>
      <c r="T179" s="125"/>
      <c r="U179" s="125"/>
      <c r="V179" s="125"/>
    </row>
    <row r="180" spans="1:22" ht="12">
      <c r="A180" s="164"/>
      <c r="B180" s="125"/>
      <c r="C180" s="125"/>
      <c r="D180" s="125"/>
      <c r="E180" s="125"/>
      <c r="F180" s="125"/>
      <c r="G180" s="125"/>
      <c r="H180" s="125"/>
      <c r="I180" s="125"/>
      <c r="J180" s="125"/>
      <c r="K180" s="125"/>
      <c r="L180" s="125"/>
      <c r="M180" s="125"/>
      <c r="N180" s="125"/>
      <c r="O180" s="125"/>
      <c r="P180" s="125"/>
      <c r="Q180" s="125"/>
      <c r="R180" s="125"/>
      <c r="S180" s="125"/>
      <c r="T180" s="125"/>
      <c r="U180" s="125"/>
      <c r="V180" s="125"/>
    </row>
    <row r="181" spans="1:22" ht="12">
      <c r="A181" s="164"/>
      <c r="B181" s="125"/>
      <c r="C181" s="125"/>
      <c r="D181" s="125"/>
      <c r="E181" s="125"/>
      <c r="F181" s="125"/>
      <c r="G181" s="125"/>
      <c r="H181" s="125"/>
      <c r="I181" s="125"/>
      <c r="J181" s="125"/>
      <c r="K181" s="125"/>
      <c r="L181" s="125"/>
      <c r="M181" s="125"/>
      <c r="N181" s="125"/>
      <c r="O181" s="125"/>
      <c r="P181" s="125"/>
      <c r="Q181" s="125"/>
      <c r="R181" s="125"/>
      <c r="S181" s="125"/>
      <c r="T181" s="125"/>
      <c r="U181" s="125"/>
      <c r="V181" s="125"/>
    </row>
    <row r="182" spans="1:22" ht="12">
      <c r="A182" s="164"/>
      <c r="B182" s="125"/>
      <c r="C182" s="125"/>
      <c r="D182" s="125"/>
      <c r="E182" s="125"/>
      <c r="F182" s="125"/>
      <c r="G182" s="125"/>
      <c r="H182" s="125"/>
      <c r="I182" s="125"/>
      <c r="J182" s="125"/>
      <c r="K182" s="125"/>
      <c r="L182" s="125"/>
      <c r="M182" s="125"/>
      <c r="N182" s="125"/>
      <c r="O182" s="125"/>
      <c r="P182" s="125"/>
      <c r="Q182" s="125"/>
      <c r="R182" s="125"/>
      <c r="S182" s="125"/>
      <c r="T182" s="125"/>
      <c r="U182" s="125"/>
      <c r="V182" s="125"/>
    </row>
    <row r="183" spans="1:22" ht="12">
      <c r="A183" s="164"/>
      <c r="B183" s="125"/>
      <c r="C183" s="125"/>
      <c r="D183" s="125"/>
      <c r="E183" s="125"/>
      <c r="F183" s="125"/>
      <c r="G183" s="125"/>
      <c r="H183" s="125"/>
      <c r="I183" s="125"/>
      <c r="J183" s="125"/>
      <c r="K183" s="125"/>
      <c r="L183" s="125"/>
      <c r="M183" s="125"/>
      <c r="N183" s="125"/>
      <c r="O183" s="125"/>
      <c r="P183" s="125"/>
      <c r="Q183" s="125"/>
      <c r="R183" s="125"/>
      <c r="S183" s="125"/>
      <c r="T183" s="125"/>
      <c r="U183" s="125"/>
      <c r="V183" s="125"/>
    </row>
    <row r="184" spans="1:22" ht="12">
      <c r="A184" s="164"/>
      <c r="B184" s="125"/>
      <c r="C184" s="125"/>
      <c r="D184" s="125"/>
      <c r="E184" s="125"/>
      <c r="F184" s="125"/>
      <c r="G184" s="125"/>
      <c r="H184" s="125"/>
      <c r="I184" s="125"/>
      <c r="J184" s="125"/>
      <c r="K184" s="125"/>
      <c r="L184" s="125"/>
      <c r="M184" s="125"/>
      <c r="N184" s="125"/>
      <c r="O184" s="125"/>
      <c r="P184" s="125"/>
      <c r="Q184" s="125"/>
      <c r="R184" s="125"/>
      <c r="S184" s="125"/>
      <c r="T184" s="125"/>
      <c r="U184" s="125"/>
      <c r="V184" s="125"/>
    </row>
    <row r="185" spans="1:22" ht="12">
      <c r="A185" s="164"/>
      <c r="B185" s="125"/>
      <c r="C185" s="125"/>
      <c r="D185" s="125"/>
      <c r="E185" s="125"/>
      <c r="F185" s="125"/>
      <c r="G185" s="125"/>
      <c r="H185" s="125"/>
      <c r="I185" s="125"/>
      <c r="J185" s="125"/>
      <c r="K185" s="125"/>
      <c r="L185" s="125"/>
      <c r="M185" s="125"/>
      <c r="N185" s="125"/>
      <c r="O185" s="125"/>
      <c r="P185" s="125"/>
      <c r="Q185" s="125"/>
      <c r="R185" s="125"/>
      <c r="S185" s="125"/>
      <c r="T185" s="125"/>
      <c r="U185" s="125"/>
      <c r="V185" s="125"/>
    </row>
    <row r="186" spans="1:22" ht="12">
      <c r="A186" s="164"/>
      <c r="B186" s="125"/>
      <c r="C186" s="125"/>
      <c r="D186" s="125"/>
      <c r="E186" s="125"/>
      <c r="F186" s="125"/>
      <c r="G186" s="125"/>
      <c r="H186" s="125"/>
      <c r="I186" s="125"/>
      <c r="J186" s="125"/>
      <c r="K186" s="125"/>
      <c r="L186" s="125"/>
      <c r="M186" s="125"/>
      <c r="N186" s="125"/>
      <c r="O186" s="125"/>
      <c r="P186" s="125"/>
      <c r="Q186" s="125"/>
      <c r="R186" s="125"/>
      <c r="S186" s="125"/>
      <c r="T186" s="125"/>
      <c r="U186" s="125"/>
      <c r="V186" s="125"/>
    </row>
    <row r="187" spans="1:22" ht="12">
      <c r="A187" s="164"/>
      <c r="B187" s="125"/>
      <c r="C187" s="125"/>
      <c r="D187" s="125"/>
      <c r="E187" s="125"/>
      <c r="F187" s="125"/>
      <c r="G187" s="125"/>
      <c r="H187" s="125"/>
      <c r="I187" s="125"/>
      <c r="J187" s="125"/>
      <c r="K187" s="125"/>
      <c r="L187" s="125"/>
      <c r="M187" s="125"/>
      <c r="N187" s="125"/>
      <c r="O187" s="125"/>
      <c r="P187" s="125"/>
      <c r="Q187" s="125"/>
      <c r="R187" s="125"/>
      <c r="S187" s="125"/>
      <c r="T187" s="125"/>
      <c r="U187" s="125"/>
      <c r="V187" s="125"/>
    </row>
    <row r="188" spans="1:22" ht="12">
      <c r="A188" s="164"/>
      <c r="B188" s="125"/>
      <c r="C188" s="125"/>
      <c r="D188" s="125"/>
      <c r="E188" s="125"/>
      <c r="F188" s="125"/>
      <c r="G188" s="125"/>
      <c r="H188" s="125"/>
      <c r="I188" s="125"/>
      <c r="J188" s="125"/>
      <c r="K188" s="125"/>
      <c r="L188" s="125"/>
      <c r="M188" s="125"/>
      <c r="N188" s="125"/>
      <c r="O188" s="125"/>
      <c r="P188" s="125"/>
      <c r="Q188" s="125"/>
      <c r="R188" s="125"/>
      <c r="S188" s="125"/>
      <c r="T188" s="125"/>
      <c r="U188" s="125"/>
      <c r="V188" s="125"/>
    </row>
    <row r="189" spans="1:22" ht="12">
      <c r="A189" s="164"/>
      <c r="B189" s="125"/>
      <c r="C189" s="125"/>
      <c r="D189" s="125"/>
      <c r="E189" s="125"/>
      <c r="F189" s="125"/>
      <c r="G189" s="125"/>
      <c r="H189" s="125"/>
      <c r="I189" s="125"/>
      <c r="J189" s="125"/>
      <c r="K189" s="125"/>
      <c r="L189" s="125"/>
      <c r="M189" s="125"/>
      <c r="N189" s="125"/>
      <c r="O189" s="125"/>
      <c r="P189" s="125"/>
      <c r="Q189" s="125"/>
      <c r="R189" s="125"/>
      <c r="S189" s="125"/>
      <c r="T189" s="125"/>
      <c r="U189" s="125"/>
      <c r="V189" s="125"/>
    </row>
    <row r="190" spans="1:22" ht="12">
      <c r="A190" s="164"/>
      <c r="B190" s="125"/>
      <c r="C190" s="125"/>
      <c r="D190" s="125"/>
      <c r="E190" s="125"/>
      <c r="F190" s="125"/>
      <c r="G190" s="125"/>
      <c r="H190" s="125"/>
      <c r="I190" s="125"/>
      <c r="J190" s="125"/>
      <c r="K190" s="125"/>
      <c r="L190" s="125"/>
      <c r="M190" s="125"/>
      <c r="N190" s="125"/>
      <c r="O190" s="125"/>
      <c r="P190" s="125"/>
      <c r="Q190" s="125"/>
      <c r="R190" s="125"/>
      <c r="S190" s="125"/>
      <c r="T190" s="125"/>
      <c r="U190" s="125"/>
      <c r="V190" s="125"/>
    </row>
    <row r="191" spans="1:22" ht="12">
      <c r="A191" s="164"/>
      <c r="B191" s="125"/>
      <c r="C191" s="125"/>
      <c r="D191" s="125"/>
      <c r="E191" s="125"/>
      <c r="F191" s="125"/>
      <c r="G191" s="125"/>
      <c r="H191" s="125"/>
      <c r="I191" s="125"/>
      <c r="J191" s="125"/>
      <c r="K191" s="125"/>
      <c r="L191" s="125"/>
      <c r="M191" s="125"/>
      <c r="N191" s="125"/>
      <c r="O191" s="125"/>
      <c r="P191" s="125"/>
      <c r="Q191" s="125"/>
      <c r="R191" s="125"/>
      <c r="S191" s="125"/>
      <c r="T191" s="125"/>
      <c r="U191" s="125"/>
      <c r="V191" s="125"/>
    </row>
    <row r="192" spans="1:22" ht="12">
      <c r="A192" s="164"/>
      <c r="B192" s="125"/>
      <c r="C192" s="125"/>
      <c r="D192" s="125"/>
      <c r="E192" s="125"/>
      <c r="F192" s="125"/>
      <c r="G192" s="125"/>
      <c r="H192" s="125"/>
      <c r="I192" s="125"/>
      <c r="J192" s="125"/>
      <c r="K192" s="125"/>
      <c r="L192" s="125"/>
      <c r="M192" s="125"/>
      <c r="N192" s="125"/>
      <c r="O192" s="125"/>
      <c r="P192" s="125"/>
      <c r="Q192" s="125"/>
      <c r="R192" s="125"/>
      <c r="S192" s="125"/>
      <c r="T192" s="125"/>
      <c r="U192" s="125"/>
      <c r="V192" s="125"/>
    </row>
    <row r="193" spans="1:22" ht="12">
      <c r="A193" s="164"/>
      <c r="B193" s="125"/>
      <c r="C193" s="125"/>
      <c r="D193" s="125"/>
      <c r="E193" s="125"/>
      <c r="F193" s="125"/>
      <c r="G193" s="125"/>
      <c r="H193" s="125"/>
      <c r="I193" s="125"/>
      <c r="J193" s="125"/>
      <c r="K193" s="125"/>
      <c r="L193" s="125"/>
      <c r="M193" s="125"/>
      <c r="N193" s="125"/>
      <c r="O193" s="125"/>
      <c r="P193" s="125"/>
      <c r="Q193" s="125"/>
      <c r="R193" s="125"/>
      <c r="S193" s="125"/>
      <c r="T193" s="125"/>
      <c r="U193" s="125"/>
      <c r="V193" s="125"/>
    </row>
    <row r="194" spans="1:22" ht="12">
      <c r="A194" s="164"/>
      <c r="B194" s="125"/>
      <c r="C194" s="125"/>
      <c r="D194" s="125"/>
      <c r="E194" s="125"/>
      <c r="F194" s="125"/>
      <c r="G194" s="125"/>
      <c r="H194" s="125"/>
      <c r="I194" s="125"/>
      <c r="J194" s="125"/>
      <c r="K194" s="125"/>
      <c r="L194" s="125"/>
      <c r="M194" s="125"/>
      <c r="N194" s="125"/>
      <c r="O194" s="125"/>
      <c r="P194" s="125"/>
      <c r="Q194" s="125"/>
      <c r="R194" s="125"/>
      <c r="S194" s="125"/>
      <c r="T194" s="125"/>
      <c r="U194" s="125"/>
      <c r="V194" s="125"/>
    </row>
    <row r="195" spans="1:22" ht="12">
      <c r="A195" s="164"/>
      <c r="B195" s="125"/>
      <c r="C195" s="125"/>
      <c r="D195" s="125"/>
      <c r="E195" s="125"/>
      <c r="F195" s="125"/>
      <c r="G195" s="125"/>
      <c r="H195" s="125"/>
      <c r="I195" s="125"/>
      <c r="J195" s="125"/>
      <c r="K195" s="125"/>
      <c r="L195" s="125"/>
      <c r="M195" s="125"/>
      <c r="N195" s="125"/>
      <c r="O195" s="125"/>
      <c r="P195" s="125"/>
      <c r="Q195" s="125"/>
      <c r="R195" s="125"/>
      <c r="S195" s="125"/>
      <c r="T195" s="125"/>
      <c r="U195" s="125"/>
      <c r="V195" s="125"/>
    </row>
    <row r="196" spans="1:22" ht="12">
      <c r="A196" s="164"/>
      <c r="B196" s="125"/>
      <c r="C196" s="125"/>
      <c r="D196" s="125"/>
      <c r="E196" s="125"/>
      <c r="F196" s="125"/>
      <c r="G196" s="125"/>
      <c r="H196" s="125"/>
      <c r="I196" s="125"/>
      <c r="J196" s="125"/>
      <c r="K196" s="125"/>
      <c r="L196" s="125"/>
      <c r="M196" s="125"/>
      <c r="N196" s="125"/>
      <c r="O196" s="125"/>
      <c r="P196" s="125"/>
      <c r="Q196" s="125"/>
      <c r="R196" s="125"/>
      <c r="S196" s="125"/>
      <c r="T196" s="125"/>
      <c r="U196" s="125"/>
      <c r="V196" s="125"/>
    </row>
    <row r="197" spans="1:22" ht="12">
      <c r="A197" s="164"/>
      <c r="B197" s="125"/>
      <c r="C197" s="125"/>
      <c r="D197" s="125"/>
      <c r="E197" s="125"/>
      <c r="F197" s="125"/>
      <c r="G197" s="125"/>
      <c r="H197" s="125"/>
      <c r="I197" s="125"/>
      <c r="J197" s="125"/>
      <c r="K197" s="125"/>
      <c r="L197" s="125"/>
      <c r="M197" s="125"/>
      <c r="N197" s="125"/>
      <c r="O197" s="125"/>
      <c r="P197" s="125"/>
      <c r="Q197" s="125"/>
      <c r="R197" s="125"/>
      <c r="S197" s="125"/>
      <c r="T197" s="125"/>
      <c r="U197" s="125"/>
      <c r="V197" s="125"/>
    </row>
    <row r="198" spans="1:22" ht="12">
      <c r="A198" s="164"/>
      <c r="B198" s="125"/>
      <c r="C198" s="125"/>
      <c r="D198" s="125"/>
      <c r="E198" s="125"/>
      <c r="F198" s="125"/>
      <c r="G198" s="125"/>
      <c r="H198" s="125"/>
      <c r="I198" s="125"/>
      <c r="J198" s="125"/>
      <c r="K198" s="125"/>
      <c r="L198" s="125"/>
      <c r="M198" s="125"/>
      <c r="N198" s="125"/>
      <c r="O198" s="125"/>
      <c r="P198" s="125"/>
      <c r="Q198" s="125"/>
      <c r="R198" s="125"/>
      <c r="S198" s="125"/>
      <c r="T198" s="125"/>
      <c r="U198" s="125"/>
      <c r="V198" s="125"/>
    </row>
    <row r="199" spans="1:22" ht="12">
      <c r="A199" s="164"/>
      <c r="B199" s="125"/>
      <c r="C199" s="125"/>
      <c r="D199" s="125"/>
      <c r="E199" s="125"/>
      <c r="F199" s="125"/>
      <c r="G199" s="125"/>
      <c r="H199" s="125"/>
      <c r="I199" s="125"/>
      <c r="J199" s="125"/>
      <c r="K199" s="125"/>
      <c r="L199" s="125"/>
      <c r="M199" s="125"/>
      <c r="N199" s="125"/>
      <c r="O199" s="125"/>
      <c r="P199" s="125"/>
      <c r="Q199" s="125"/>
      <c r="R199" s="125"/>
      <c r="S199" s="125"/>
      <c r="T199" s="125"/>
      <c r="U199" s="125"/>
      <c r="V199" s="125"/>
    </row>
    <row r="200" spans="1:22" ht="12">
      <c r="A200" s="164"/>
      <c r="B200" s="125"/>
      <c r="C200" s="125"/>
      <c r="D200" s="125"/>
      <c r="E200" s="125"/>
      <c r="F200" s="125"/>
      <c r="G200" s="125"/>
      <c r="H200" s="125"/>
      <c r="I200" s="125"/>
      <c r="J200" s="125"/>
      <c r="K200" s="125"/>
      <c r="L200" s="125"/>
      <c r="M200" s="125"/>
      <c r="N200" s="125"/>
      <c r="O200" s="125"/>
      <c r="P200" s="125"/>
      <c r="Q200" s="125"/>
      <c r="R200" s="125"/>
      <c r="S200" s="125"/>
      <c r="T200" s="125"/>
      <c r="U200" s="125"/>
      <c r="V200" s="125"/>
    </row>
    <row r="201" spans="1:22" ht="12">
      <c r="A201" s="164"/>
      <c r="B201" s="125"/>
      <c r="C201" s="125"/>
      <c r="D201" s="125"/>
      <c r="E201" s="125"/>
      <c r="F201" s="125"/>
      <c r="G201" s="125"/>
      <c r="H201" s="125"/>
      <c r="I201" s="125"/>
      <c r="J201" s="125"/>
      <c r="K201" s="125"/>
      <c r="L201" s="125"/>
      <c r="M201" s="125"/>
      <c r="N201" s="125"/>
      <c r="O201" s="125"/>
      <c r="P201" s="125"/>
      <c r="Q201" s="125"/>
      <c r="R201" s="125"/>
      <c r="S201" s="125"/>
      <c r="T201" s="125"/>
      <c r="U201" s="125"/>
      <c r="V201" s="125"/>
    </row>
    <row r="202" spans="1:22" ht="12">
      <c r="A202" s="164"/>
      <c r="B202" s="125"/>
      <c r="C202" s="125"/>
      <c r="D202" s="125"/>
      <c r="E202" s="125"/>
      <c r="F202" s="125"/>
      <c r="G202" s="125"/>
      <c r="H202" s="125"/>
      <c r="I202" s="125"/>
      <c r="J202" s="125"/>
      <c r="K202" s="125"/>
      <c r="L202" s="125"/>
      <c r="M202" s="125"/>
      <c r="N202" s="125"/>
      <c r="O202" s="125"/>
      <c r="P202" s="125"/>
      <c r="Q202" s="125"/>
      <c r="R202" s="125"/>
      <c r="S202" s="125"/>
      <c r="T202" s="125"/>
      <c r="U202" s="125"/>
      <c r="V202" s="125"/>
    </row>
    <row r="203" spans="1:22" ht="12">
      <c r="A203" s="164"/>
      <c r="B203" s="125"/>
      <c r="C203" s="125"/>
      <c r="D203" s="125"/>
      <c r="E203" s="125"/>
      <c r="F203" s="125"/>
      <c r="G203" s="125"/>
      <c r="H203" s="125"/>
      <c r="I203" s="125"/>
      <c r="J203" s="125"/>
      <c r="K203" s="125"/>
      <c r="L203" s="125"/>
      <c r="M203" s="125"/>
      <c r="N203" s="125"/>
      <c r="O203" s="125"/>
      <c r="P203" s="125"/>
      <c r="Q203" s="125"/>
      <c r="R203" s="125"/>
      <c r="S203" s="125"/>
      <c r="T203" s="125"/>
      <c r="U203" s="125"/>
      <c r="V203" s="125"/>
    </row>
    <row r="204" spans="1:22" ht="12">
      <c r="A204" s="164"/>
      <c r="B204" s="125"/>
      <c r="C204" s="125"/>
      <c r="D204" s="125"/>
      <c r="E204" s="125"/>
      <c r="F204" s="125"/>
      <c r="G204" s="125"/>
      <c r="H204" s="125"/>
      <c r="I204" s="125"/>
      <c r="J204" s="125"/>
      <c r="K204" s="125"/>
      <c r="L204" s="125"/>
      <c r="M204" s="125"/>
      <c r="N204" s="125"/>
      <c r="O204" s="125"/>
      <c r="P204" s="125"/>
      <c r="Q204" s="125"/>
      <c r="R204" s="125"/>
      <c r="S204" s="125"/>
      <c r="T204" s="125"/>
      <c r="U204" s="125"/>
      <c r="V204" s="125"/>
    </row>
    <row r="205" spans="1:22" ht="12">
      <c r="A205" s="164"/>
      <c r="B205" s="125"/>
      <c r="C205" s="125"/>
      <c r="D205" s="125"/>
      <c r="E205" s="125"/>
      <c r="F205" s="125"/>
      <c r="G205" s="125"/>
      <c r="H205" s="125"/>
      <c r="I205" s="125"/>
      <c r="J205" s="125"/>
      <c r="K205" s="125"/>
      <c r="L205" s="125"/>
      <c r="M205" s="125"/>
      <c r="N205" s="125"/>
      <c r="O205" s="125"/>
      <c r="P205" s="125"/>
      <c r="Q205" s="125"/>
      <c r="R205" s="125"/>
      <c r="S205" s="125"/>
      <c r="T205" s="125"/>
      <c r="U205" s="125"/>
      <c r="V205" s="125"/>
    </row>
    <row r="206" spans="1:22" ht="12">
      <c r="A206" s="164"/>
      <c r="B206" s="125"/>
      <c r="C206" s="125"/>
      <c r="D206" s="125"/>
      <c r="E206" s="125"/>
      <c r="F206" s="125"/>
      <c r="G206" s="125"/>
      <c r="H206" s="125"/>
      <c r="I206" s="125"/>
      <c r="J206" s="125"/>
      <c r="K206" s="125"/>
      <c r="L206" s="125"/>
      <c r="M206" s="125"/>
      <c r="N206" s="125"/>
      <c r="O206" s="125"/>
      <c r="P206" s="125"/>
      <c r="Q206" s="125"/>
      <c r="R206" s="125"/>
      <c r="S206" s="125"/>
      <c r="T206" s="125"/>
      <c r="U206" s="125"/>
      <c r="V206" s="125"/>
    </row>
    <row r="207" spans="1:22" ht="12">
      <c r="A207" s="164"/>
      <c r="B207" s="125"/>
      <c r="C207" s="125"/>
      <c r="D207" s="125"/>
      <c r="E207" s="125"/>
      <c r="F207" s="125"/>
      <c r="G207" s="125"/>
      <c r="H207" s="125"/>
      <c r="I207" s="125"/>
      <c r="J207" s="125"/>
      <c r="K207" s="125"/>
      <c r="L207" s="125"/>
      <c r="M207" s="125"/>
      <c r="N207" s="125"/>
      <c r="O207" s="125"/>
      <c r="P207" s="125"/>
      <c r="Q207" s="125"/>
      <c r="R207" s="125"/>
      <c r="S207" s="125"/>
      <c r="T207" s="125"/>
      <c r="U207" s="125"/>
      <c r="V207" s="125"/>
    </row>
    <row r="208" spans="1:22" ht="12">
      <c r="A208" s="164"/>
      <c r="B208" s="125"/>
      <c r="C208" s="125"/>
      <c r="D208" s="125"/>
      <c r="E208" s="125"/>
      <c r="F208" s="125"/>
      <c r="G208" s="125"/>
      <c r="H208" s="125"/>
      <c r="I208" s="125"/>
      <c r="J208" s="125"/>
      <c r="K208" s="125"/>
      <c r="L208" s="125"/>
      <c r="M208" s="125"/>
      <c r="N208" s="125"/>
      <c r="O208" s="125"/>
      <c r="P208" s="125"/>
      <c r="Q208" s="125"/>
      <c r="R208" s="125"/>
      <c r="S208" s="125"/>
      <c r="T208" s="125"/>
      <c r="U208" s="125"/>
      <c r="V208" s="125"/>
    </row>
    <row r="209" spans="1:22" ht="12">
      <c r="A209" s="164"/>
      <c r="B209" s="125"/>
      <c r="C209" s="125"/>
      <c r="D209" s="125"/>
      <c r="E209" s="125"/>
      <c r="F209" s="125"/>
      <c r="G209" s="125"/>
      <c r="H209" s="125"/>
      <c r="I209" s="125"/>
      <c r="J209" s="125"/>
      <c r="K209" s="125"/>
      <c r="L209" s="125"/>
      <c r="M209" s="125"/>
      <c r="N209" s="125"/>
      <c r="O209" s="125"/>
      <c r="P209" s="125"/>
      <c r="Q209" s="125"/>
      <c r="R209" s="125"/>
      <c r="S209" s="125"/>
      <c r="T209" s="125"/>
      <c r="U209" s="125"/>
      <c r="V209" s="125"/>
    </row>
    <row r="210" spans="1:22" ht="12">
      <c r="A210" s="164"/>
      <c r="B210" s="125"/>
      <c r="C210" s="125"/>
      <c r="D210" s="125"/>
      <c r="E210" s="125"/>
      <c r="F210" s="125"/>
      <c r="G210" s="125"/>
      <c r="H210" s="125"/>
      <c r="I210" s="125"/>
      <c r="J210" s="125"/>
      <c r="K210" s="125"/>
      <c r="L210" s="125"/>
      <c r="M210" s="125"/>
      <c r="N210" s="125"/>
      <c r="O210" s="125"/>
      <c r="P210" s="125"/>
      <c r="Q210" s="125"/>
      <c r="R210" s="125"/>
      <c r="S210" s="125"/>
      <c r="T210" s="125"/>
      <c r="U210" s="125"/>
      <c r="V210" s="125"/>
    </row>
    <row r="211" spans="1:22" ht="12">
      <c r="A211" s="164"/>
      <c r="B211" s="125"/>
      <c r="C211" s="125"/>
      <c r="D211" s="125"/>
      <c r="E211" s="125"/>
      <c r="F211" s="125"/>
      <c r="G211" s="125"/>
      <c r="H211" s="125"/>
      <c r="I211" s="125"/>
      <c r="J211" s="125"/>
      <c r="K211" s="125"/>
      <c r="L211" s="125"/>
      <c r="M211" s="125"/>
      <c r="N211" s="125"/>
      <c r="O211" s="125"/>
      <c r="P211" s="125"/>
      <c r="Q211" s="125"/>
      <c r="R211" s="125"/>
      <c r="S211" s="125"/>
      <c r="T211" s="125"/>
      <c r="U211" s="125"/>
      <c r="V211" s="125"/>
    </row>
    <row r="212" spans="1:22" ht="12">
      <c r="A212" s="164"/>
      <c r="B212" s="125"/>
      <c r="C212" s="125"/>
      <c r="D212" s="125"/>
      <c r="E212" s="125"/>
      <c r="F212" s="125"/>
      <c r="G212" s="125"/>
      <c r="H212" s="125"/>
      <c r="I212" s="125"/>
      <c r="J212" s="125"/>
      <c r="K212" s="125"/>
      <c r="L212" s="125"/>
      <c r="M212" s="125"/>
      <c r="N212" s="125"/>
      <c r="O212" s="125"/>
      <c r="P212" s="125"/>
      <c r="Q212" s="125"/>
      <c r="R212" s="125"/>
      <c r="S212" s="125"/>
      <c r="T212" s="125"/>
      <c r="U212" s="125"/>
      <c r="V212" s="125"/>
    </row>
    <row r="213" spans="1:22" ht="12">
      <c r="A213" s="164"/>
      <c r="B213" s="125"/>
      <c r="C213" s="125"/>
      <c r="D213" s="125"/>
      <c r="E213" s="125"/>
      <c r="F213" s="125"/>
      <c r="G213" s="125"/>
      <c r="H213" s="125"/>
      <c r="I213" s="125"/>
      <c r="J213" s="125"/>
      <c r="K213" s="125"/>
      <c r="L213" s="125"/>
      <c r="M213" s="125"/>
      <c r="N213" s="125"/>
      <c r="O213" s="125"/>
      <c r="P213" s="125"/>
      <c r="Q213" s="125"/>
      <c r="R213" s="125"/>
      <c r="S213" s="125"/>
      <c r="T213" s="125"/>
      <c r="U213" s="125"/>
      <c r="V213" s="125"/>
    </row>
    <row r="214" spans="1:22" ht="12">
      <c r="A214" s="164"/>
      <c r="B214" s="125"/>
      <c r="C214" s="125"/>
      <c r="D214" s="125"/>
      <c r="E214" s="125"/>
      <c r="F214" s="125"/>
      <c r="G214" s="125"/>
      <c r="H214" s="125"/>
      <c r="I214" s="125"/>
      <c r="J214" s="125"/>
      <c r="K214" s="125"/>
      <c r="L214" s="125"/>
      <c r="M214" s="125"/>
      <c r="N214" s="125"/>
      <c r="O214" s="125"/>
      <c r="P214" s="125"/>
      <c r="Q214" s="125"/>
      <c r="R214" s="125"/>
      <c r="S214" s="125"/>
      <c r="T214" s="125"/>
      <c r="U214" s="125"/>
      <c r="V214" s="125"/>
    </row>
    <row r="215" spans="1:22" ht="12">
      <c r="A215" s="164"/>
      <c r="B215" s="125"/>
      <c r="C215" s="125"/>
      <c r="D215" s="125"/>
      <c r="E215" s="125"/>
      <c r="F215" s="125"/>
      <c r="G215" s="125"/>
      <c r="H215" s="125"/>
      <c r="I215" s="125"/>
      <c r="J215" s="125"/>
      <c r="K215" s="125"/>
      <c r="L215" s="125"/>
      <c r="M215" s="125"/>
      <c r="N215" s="125"/>
      <c r="O215" s="125"/>
      <c r="P215" s="125"/>
      <c r="Q215" s="125"/>
      <c r="R215" s="125"/>
      <c r="S215" s="125"/>
      <c r="T215" s="125"/>
      <c r="U215" s="125"/>
      <c r="V215" s="125"/>
    </row>
    <row r="216" spans="1:22" ht="12">
      <c r="A216" s="164"/>
      <c r="B216" s="125"/>
      <c r="C216" s="125"/>
      <c r="D216" s="125"/>
      <c r="E216" s="125"/>
      <c r="F216" s="125"/>
      <c r="G216" s="125"/>
      <c r="H216" s="125"/>
      <c r="I216" s="125"/>
      <c r="J216" s="125"/>
      <c r="K216" s="125"/>
      <c r="L216" s="125"/>
      <c r="M216" s="125"/>
      <c r="N216" s="125"/>
      <c r="O216" s="125"/>
      <c r="P216" s="125"/>
      <c r="Q216" s="125"/>
      <c r="R216" s="125"/>
      <c r="S216" s="125"/>
      <c r="T216" s="125"/>
      <c r="U216" s="125"/>
      <c r="V216" s="125"/>
    </row>
    <row r="217" spans="1:22" ht="12">
      <c r="A217" s="164"/>
      <c r="B217" s="125"/>
      <c r="C217" s="125"/>
      <c r="D217" s="125"/>
      <c r="E217" s="125"/>
      <c r="F217" s="125"/>
      <c r="G217" s="125"/>
      <c r="H217" s="125"/>
      <c r="I217" s="125"/>
      <c r="J217" s="125"/>
      <c r="K217" s="125"/>
      <c r="L217" s="125"/>
      <c r="M217" s="125"/>
      <c r="N217" s="125"/>
      <c r="O217" s="125"/>
      <c r="P217" s="125"/>
      <c r="Q217" s="125"/>
      <c r="R217" s="125"/>
      <c r="S217" s="125"/>
      <c r="T217" s="125"/>
      <c r="U217" s="125"/>
      <c r="V217" s="125"/>
    </row>
    <row r="218" spans="1:22" ht="12">
      <c r="A218" s="164"/>
      <c r="B218" s="125"/>
      <c r="C218" s="125"/>
      <c r="D218" s="125"/>
      <c r="E218" s="125"/>
      <c r="F218" s="125"/>
      <c r="G218" s="125"/>
      <c r="H218" s="125"/>
      <c r="I218" s="125"/>
      <c r="J218" s="125"/>
      <c r="K218" s="125"/>
      <c r="L218" s="125"/>
      <c r="M218" s="125"/>
      <c r="N218" s="125"/>
      <c r="O218" s="125"/>
      <c r="P218" s="125"/>
      <c r="Q218" s="125"/>
      <c r="R218" s="125"/>
      <c r="S218" s="125"/>
      <c r="T218" s="125"/>
      <c r="U218" s="125"/>
      <c r="V218" s="125"/>
    </row>
    <row r="219" spans="1:22" ht="12">
      <c r="A219" s="164"/>
      <c r="B219" s="125"/>
      <c r="C219" s="125"/>
      <c r="D219" s="125"/>
      <c r="E219" s="125"/>
      <c r="F219" s="125"/>
      <c r="G219" s="125"/>
      <c r="H219" s="125"/>
      <c r="I219" s="125"/>
      <c r="J219" s="125"/>
      <c r="K219" s="125"/>
      <c r="L219" s="125"/>
      <c r="M219" s="125"/>
      <c r="N219" s="125"/>
      <c r="O219" s="125"/>
      <c r="P219" s="125"/>
      <c r="Q219" s="125"/>
      <c r="R219" s="125"/>
      <c r="S219" s="125"/>
      <c r="T219" s="125"/>
      <c r="U219" s="125"/>
      <c r="V219" s="125"/>
    </row>
    <row r="220" spans="1:22" ht="12">
      <c r="A220" s="164"/>
      <c r="B220" s="125"/>
      <c r="C220" s="125"/>
      <c r="D220" s="125"/>
      <c r="E220" s="125"/>
      <c r="F220" s="125"/>
      <c r="G220" s="125"/>
      <c r="H220" s="125"/>
      <c r="I220" s="125"/>
      <c r="J220" s="125"/>
      <c r="K220" s="125"/>
      <c r="L220" s="125"/>
      <c r="M220" s="125"/>
      <c r="N220" s="125"/>
      <c r="O220" s="125"/>
      <c r="P220" s="125"/>
      <c r="Q220" s="125"/>
      <c r="R220" s="125"/>
      <c r="S220" s="125"/>
      <c r="T220" s="125"/>
      <c r="U220" s="125"/>
      <c r="V220" s="125"/>
    </row>
    <row r="221" spans="1:22" ht="12">
      <c r="A221" s="164"/>
      <c r="B221" s="125"/>
      <c r="C221" s="125"/>
      <c r="D221" s="125"/>
      <c r="E221" s="125"/>
      <c r="F221" s="125"/>
      <c r="G221" s="125"/>
      <c r="H221" s="125"/>
      <c r="I221" s="125"/>
      <c r="J221" s="125"/>
      <c r="K221" s="125"/>
      <c r="L221" s="125"/>
      <c r="M221" s="125"/>
      <c r="N221" s="125"/>
      <c r="O221" s="125"/>
      <c r="P221" s="125"/>
      <c r="Q221" s="125"/>
      <c r="R221" s="125"/>
      <c r="S221" s="125"/>
      <c r="T221" s="125"/>
      <c r="U221" s="125"/>
      <c r="V221" s="125"/>
    </row>
    <row r="222" spans="1:22" ht="12">
      <c r="A222" s="164"/>
      <c r="B222" s="125"/>
      <c r="C222" s="125"/>
      <c r="D222" s="125"/>
      <c r="E222" s="125"/>
      <c r="F222" s="125"/>
      <c r="G222" s="125"/>
      <c r="H222" s="125"/>
      <c r="I222" s="125"/>
      <c r="J222" s="125"/>
      <c r="K222" s="125"/>
      <c r="L222" s="125"/>
      <c r="M222" s="125"/>
      <c r="N222" s="125"/>
      <c r="O222" s="125"/>
      <c r="P222" s="125"/>
      <c r="Q222" s="125"/>
      <c r="R222" s="125"/>
      <c r="S222" s="125"/>
      <c r="T222" s="125"/>
      <c r="U222" s="125"/>
      <c r="V222" s="125"/>
    </row>
    <row r="223" spans="1:22" ht="12">
      <c r="A223" s="164"/>
      <c r="B223" s="125"/>
      <c r="C223" s="125"/>
      <c r="D223" s="125"/>
      <c r="E223" s="125"/>
      <c r="F223" s="125"/>
      <c r="G223" s="125"/>
      <c r="H223" s="125"/>
      <c r="I223" s="125"/>
      <c r="J223" s="125"/>
      <c r="K223" s="125"/>
      <c r="L223" s="125"/>
      <c r="M223" s="125"/>
      <c r="N223" s="125"/>
      <c r="O223" s="125"/>
      <c r="P223" s="125"/>
      <c r="Q223" s="125"/>
      <c r="R223" s="125"/>
      <c r="S223" s="125"/>
      <c r="T223" s="125"/>
      <c r="U223" s="125"/>
      <c r="V223" s="125"/>
    </row>
    <row r="224" spans="1:22" ht="12">
      <c r="A224" s="164"/>
      <c r="B224" s="125"/>
      <c r="C224" s="125"/>
      <c r="D224" s="125"/>
      <c r="E224" s="125"/>
      <c r="F224" s="125"/>
      <c r="G224" s="125"/>
      <c r="H224" s="125"/>
      <c r="I224" s="125"/>
      <c r="J224" s="125"/>
      <c r="K224" s="125"/>
      <c r="L224" s="125"/>
      <c r="M224" s="125"/>
      <c r="N224" s="125"/>
      <c r="O224" s="125"/>
      <c r="P224" s="125"/>
      <c r="Q224" s="125"/>
      <c r="R224" s="125"/>
      <c r="S224" s="125"/>
      <c r="T224" s="125"/>
      <c r="U224" s="125"/>
      <c r="V224" s="125"/>
    </row>
    <row r="225" spans="1:22" ht="12">
      <c r="A225" s="164"/>
      <c r="B225" s="125"/>
      <c r="C225" s="125"/>
      <c r="D225" s="125"/>
      <c r="E225" s="125"/>
      <c r="F225" s="125"/>
      <c r="G225" s="125"/>
      <c r="H225" s="125"/>
      <c r="I225" s="125"/>
      <c r="J225" s="125"/>
      <c r="K225" s="125"/>
      <c r="L225" s="125"/>
      <c r="M225" s="125"/>
      <c r="N225" s="125"/>
      <c r="O225" s="125"/>
      <c r="P225" s="125"/>
      <c r="Q225" s="125"/>
      <c r="R225" s="125"/>
      <c r="S225" s="125"/>
      <c r="T225" s="125"/>
      <c r="U225" s="125"/>
      <c r="V225" s="125"/>
    </row>
    <row r="226" spans="1:22" ht="12">
      <c r="A226" s="164"/>
      <c r="B226" s="125"/>
      <c r="C226" s="125"/>
      <c r="D226" s="125"/>
      <c r="E226" s="125"/>
      <c r="F226" s="125"/>
      <c r="G226" s="125"/>
      <c r="H226" s="125"/>
      <c r="I226" s="125"/>
      <c r="J226" s="125"/>
      <c r="K226" s="125"/>
      <c r="L226" s="125"/>
      <c r="M226" s="125"/>
      <c r="N226" s="125"/>
      <c r="O226" s="125"/>
      <c r="P226" s="125"/>
      <c r="Q226" s="125"/>
      <c r="R226" s="125"/>
      <c r="S226" s="125"/>
      <c r="T226" s="125"/>
      <c r="U226" s="125"/>
      <c r="V226" s="125"/>
    </row>
    <row r="227" spans="1:22" ht="12">
      <c r="A227" s="164"/>
      <c r="B227" s="125"/>
      <c r="C227" s="125"/>
      <c r="D227" s="125"/>
      <c r="E227" s="125"/>
      <c r="F227" s="125"/>
      <c r="G227" s="125"/>
      <c r="H227" s="125"/>
      <c r="I227" s="125"/>
      <c r="J227" s="125"/>
      <c r="K227" s="125"/>
      <c r="L227" s="125"/>
      <c r="M227" s="125"/>
      <c r="N227" s="125"/>
      <c r="O227" s="125"/>
      <c r="P227" s="125"/>
      <c r="Q227" s="125"/>
      <c r="R227" s="125"/>
      <c r="S227" s="125"/>
      <c r="T227" s="125"/>
      <c r="U227" s="125"/>
      <c r="V227" s="125"/>
    </row>
    <row r="228" spans="1:22" ht="12">
      <c r="A228" s="164"/>
      <c r="B228" s="125"/>
      <c r="C228" s="125"/>
      <c r="D228" s="125"/>
      <c r="E228" s="125"/>
      <c r="F228" s="125"/>
      <c r="G228" s="125"/>
      <c r="H228" s="125"/>
      <c r="I228" s="125"/>
      <c r="J228" s="125"/>
      <c r="K228" s="125"/>
      <c r="L228" s="125"/>
      <c r="M228" s="125"/>
      <c r="N228" s="125"/>
      <c r="O228" s="125"/>
      <c r="P228" s="125"/>
      <c r="Q228" s="125"/>
      <c r="R228" s="125"/>
      <c r="S228" s="125"/>
      <c r="T228" s="125"/>
      <c r="U228" s="125"/>
      <c r="V228" s="125"/>
    </row>
    <row r="229" spans="1:22" ht="12">
      <c r="A229" s="164"/>
      <c r="B229" s="125"/>
      <c r="C229" s="125"/>
      <c r="D229" s="125"/>
      <c r="E229" s="125"/>
      <c r="F229" s="125"/>
      <c r="G229" s="125"/>
      <c r="H229" s="125"/>
      <c r="I229" s="125"/>
      <c r="J229" s="125"/>
      <c r="K229" s="125"/>
      <c r="L229" s="125"/>
      <c r="M229" s="125"/>
      <c r="N229" s="125"/>
      <c r="O229" s="125"/>
      <c r="P229" s="125"/>
      <c r="Q229" s="125"/>
      <c r="R229" s="125"/>
      <c r="S229" s="125"/>
      <c r="T229" s="125"/>
      <c r="U229" s="125"/>
      <c r="V229" s="125"/>
    </row>
    <row r="230" spans="1:22" ht="12">
      <c r="A230" s="164"/>
      <c r="B230" s="125"/>
      <c r="C230" s="125"/>
      <c r="D230" s="125"/>
      <c r="E230" s="125"/>
      <c r="F230" s="125"/>
      <c r="G230" s="125"/>
      <c r="H230" s="125"/>
      <c r="I230" s="125"/>
      <c r="J230" s="125"/>
      <c r="K230" s="125"/>
      <c r="L230" s="125"/>
      <c r="M230" s="125"/>
      <c r="N230" s="125"/>
      <c r="O230" s="125"/>
      <c r="P230" s="125"/>
      <c r="Q230" s="125"/>
      <c r="R230" s="125"/>
      <c r="S230" s="125"/>
      <c r="T230" s="125"/>
      <c r="U230" s="125"/>
      <c r="V230" s="125"/>
    </row>
    <row r="231" spans="1:22" ht="12">
      <c r="A231" s="164"/>
      <c r="B231" s="125"/>
      <c r="C231" s="125"/>
      <c r="D231" s="125"/>
      <c r="E231" s="125"/>
      <c r="F231" s="125"/>
      <c r="G231" s="125"/>
      <c r="H231" s="125"/>
      <c r="I231" s="125"/>
      <c r="J231" s="125"/>
      <c r="K231" s="125"/>
      <c r="L231" s="125"/>
      <c r="M231" s="125"/>
      <c r="N231" s="125"/>
      <c r="O231" s="125"/>
      <c r="P231" s="125"/>
      <c r="Q231" s="125"/>
      <c r="R231" s="125"/>
      <c r="S231" s="125"/>
      <c r="T231" s="125"/>
      <c r="U231" s="125"/>
      <c r="V231" s="125"/>
    </row>
    <row r="232" spans="1:22" ht="12">
      <c r="A232" s="164"/>
      <c r="B232" s="125"/>
      <c r="C232" s="125"/>
      <c r="D232" s="125"/>
      <c r="E232" s="125"/>
      <c r="F232" s="125"/>
      <c r="G232" s="125"/>
      <c r="H232" s="125"/>
      <c r="I232" s="125"/>
      <c r="J232" s="125"/>
      <c r="K232" s="125"/>
      <c r="L232" s="125"/>
      <c r="M232" s="125"/>
      <c r="N232" s="125"/>
      <c r="O232" s="125"/>
      <c r="P232" s="125"/>
      <c r="Q232" s="125"/>
      <c r="R232" s="125"/>
      <c r="S232" s="125"/>
      <c r="T232" s="125"/>
      <c r="U232" s="125"/>
      <c r="V232" s="125"/>
    </row>
    <row r="233" spans="1:22" ht="12">
      <c r="A233" s="164"/>
      <c r="B233" s="125"/>
      <c r="C233" s="125"/>
      <c r="D233" s="125"/>
      <c r="E233" s="125"/>
      <c r="F233" s="125"/>
      <c r="G233" s="125"/>
      <c r="H233" s="125"/>
      <c r="I233" s="125"/>
      <c r="J233" s="125"/>
      <c r="K233" s="125"/>
      <c r="L233" s="125"/>
      <c r="M233" s="125"/>
      <c r="N233" s="125"/>
      <c r="O233" s="125"/>
      <c r="P233" s="125"/>
      <c r="Q233" s="125"/>
      <c r="R233" s="125"/>
      <c r="S233" s="125"/>
      <c r="T233" s="125"/>
      <c r="U233" s="125"/>
      <c r="V233" s="125"/>
    </row>
    <row r="234" spans="1:22" ht="12">
      <c r="A234" s="164"/>
      <c r="B234" s="125"/>
      <c r="C234" s="125"/>
      <c r="D234" s="125"/>
      <c r="E234" s="125"/>
      <c r="F234" s="125"/>
      <c r="G234" s="125"/>
      <c r="H234" s="125"/>
      <c r="I234" s="125"/>
      <c r="J234" s="125"/>
      <c r="K234" s="125"/>
      <c r="L234" s="125"/>
      <c r="M234" s="125"/>
      <c r="N234" s="125"/>
      <c r="O234" s="125"/>
      <c r="P234" s="125"/>
      <c r="Q234" s="125"/>
      <c r="R234" s="125"/>
      <c r="S234" s="125"/>
      <c r="T234" s="125"/>
      <c r="U234" s="125"/>
      <c r="V234" s="125"/>
    </row>
    <row r="235" spans="1:22" ht="12">
      <c r="A235" s="164"/>
      <c r="B235" s="125"/>
      <c r="C235" s="125"/>
      <c r="D235" s="125"/>
      <c r="E235" s="125"/>
      <c r="F235" s="125"/>
      <c r="G235" s="125"/>
      <c r="H235" s="125"/>
      <c r="I235" s="125"/>
      <c r="J235" s="125"/>
      <c r="K235" s="125"/>
      <c r="L235" s="125"/>
      <c r="M235" s="125"/>
      <c r="N235" s="125"/>
      <c r="O235" s="125"/>
      <c r="P235" s="125"/>
      <c r="Q235" s="125"/>
      <c r="R235" s="125"/>
      <c r="S235" s="125"/>
      <c r="T235" s="125"/>
      <c r="U235" s="125"/>
      <c r="V235" s="125"/>
    </row>
    <row r="236" spans="1:22" ht="12">
      <c r="A236" s="164"/>
      <c r="B236" s="125"/>
      <c r="C236" s="125"/>
      <c r="D236" s="125"/>
      <c r="E236" s="125"/>
      <c r="F236" s="125"/>
      <c r="G236" s="125"/>
      <c r="H236" s="125"/>
      <c r="I236" s="125"/>
      <c r="J236" s="125"/>
      <c r="K236" s="125"/>
      <c r="L236" s="125"/>
      <c r="M236" s="125"/>
      <c r="N236" s="125"/>
      <c r="O236" s="125"/>
      <c r="P236" s="125"/>
      <c r="Q236" s="125"/>
      <c r="R236" s="125"/>
      <c r="S236" s="125"/>
      <c r="T236" s="125"/>
      <c r="U236" s="125"/>
      <c r="V236" s="125"/>
    </row>
    <row r="237" spans="1:22" ht="12">
      <c r="A237" s="164"/>
      <c r="B237" s="125"/>
      <c r="C237" s="125"/>
      <c r="D237" s="125"/>
      <c r="E237" s="125"/>
      <c r="F237" s="125"/>
      <c r="G237" s="125"/>
      <c r="H237" s="125"/>
      <c r="I237" s="125"/>
      <c r="J237" s="125"/>
      <c r="K237" s="125"/>
      <c r="L237" s="125"/>
      <c r="M237" s="125"/>
      <c r="N237" s="125"/>
      <c r="O237" s="125"/>
      <c r="P237" s="125"/>
      <c r="Q237" s="125"/>
      <c r="R237" s="125"/>
      <c r="S237" s="125"/>
      <c r="T237" s="125"/>
      <c r="U237" s="125"/>
      <c r="V237" s="125"/>
    </row>
    <row r="238" spans="1:22" ht="12">
      <c r="A238" s="164"/>
      <c r="B238" s="125"/>
      <c r="C238" s="125"/>
      <c r="D238" s="125"/>
      <c r="E238" s="125"/>
      <c r="F238" s="125"/>
      <c r="G238" s="125"/>
      <c r="H238" s="125"/>
      <c r="I238" s="125"/>
      <c r="J238" s="125"/>
      <c r="K238" s="125"/>
      <c r="L238" s="125"/>
      <c r="M238" s="125"/>
      <c r="N238" s="125"/>
      <c r="O238" s="125"/>
      <c r="P238" s="125"/>
      <c r="Q238" s="125"/>
      <c r="R238" s="125"/>
      <c r="S238" s="125"/>
      <c r="T238" s="125"/>
      <c r="U238" s="125"/>
      <c r="V238" s="125"/>
    </row>
    <row r="239" spans="1:22" ht="12">
      <c r="A239" s="164"/>
      <c r="B239" s="125"/>
      <c r="C239" s="125"/>
      <c r="D239" s="125"/>
      <c r="E239" s="125"/>
      <c r="F239" s="125"/>
      <c r="G239" s="125"/>
      <c r="H239" s="125"/>
      <c r="I239" s="125"/>
      <c r="J239" s="125"/>
      <c r="K239" s="125"/>
      <c r="L239" s="125"/>
      <c r="M239" s="125"/>
      <c r="N239" s="125"/>
      <c r="O239" s="125"/>
      <c r="P239" s="125"/>
      <c r="Q239" s="125"/>
      <c r="R239" s="125"/>
      <c r="S239" s="125"/>
      <c r="T239" s="125"/>
      <c r="U239" s="125"/>
      <c r="V239" s="125"/>
    </row>
    <row r="240" spans="1:22" ht="12">
      <c r="A240" s="164"/>
      <c r="B240" s="125"/>
      <c r="C240" s="125"/>
      <c r="D240" s="125"/>
      <c r="E240" s="125"/>
      <c r="F240" s="125"/>
      <c r="G240" s="125"/>
      <c r="H240" s="125"/>
      <c r="I240" s="125"/>
      <c r="J240" s="125"/>
      <c r="K240" s="125"/>
      <c r="L240" s="125"/>
      <c r="M240" s="125"/>
      <c r="N240" s="125"/>
      <c r="O240" s="125"/>
      <c r="P240" s="125"/>
      <c r="Q240" s="125"/>
      <c r="R240" s="125"/>
      <c r="S240" s="125"/>
      <c r="T240" s="125"/>
      <c r="U240" s="125"/>
      <c r="V240" s="125"/>
    </row>
    <row r="241" spans="1:22" ht="12">
      <c r="A241" s="164"/>
      <c r="B241" s="125"/>
      <c r="C241" s="125"/>
      <c r="D241" s="125"/>
      <c r="E241" s="125"/>
      <c r="F241" s="125"/>
      <c r="G241" s="125"/>
      <c r="H241" s="125"/>
      <c r="I241" s="125"/>
      <c r="J241" s="125"/>
      <c r="K241" s="125"/>
      <c r="L241" s="125"/>
      <c r="M241" s="125"/>
      <c r="N241" s="125"/>
      <c r="O241" s="125"/>
      <c r="P241" s="125"/>
      <c r="Q241" s="125"/>
      <c r="R241" s="125"/>
      <c r="S241" s="125"/>
      <c r="T241" s="125"/>
      <c r="U241" s="125"/>
      <c r="V241" s="125"/>
    </row>
    <row r="242" spans="1:22" ht="12">
      <c r="A242" s="164"/>
      <c r="B242" s="125"/>
      <c r="C242" s="125"/>
      <c r="D242" s="125"/>
      <c r="E242" s="125"/>
      <c r="F242" s="125"/>
      <c r="G242" s="125"/>
      <c r="H242" s="125"/>
      <c r="I242" s="125"/>
      <c r="J242" s="125"/>
      <c r="K242" s="125"/>
      <c r="L242" s="125"/>
      <c r="M242" s="125"/>
      <c r="N242" s="125"/>
      <c r="O242" s="125"/>
      <c r="P242" s="125"/>
      <c r="Q242" s="125"/>
      <c r="R242" s="125"/>
      <c r="S242" s="125"/>
      <c r="T242" s="125"/>
      <c r="U242" s="125"/>
      <c r="V242" s="125"/>
    </row>
    <row r="243" spans="1:22" ht="12">
      <c r="A243" s="164"/>
      <c r="B243" s="125"/>
      <c r="C243" s="125"/>
      <c r="D243" s="125"/>
      <c r="E243" s="125"/>
      <c r="F243" s="125"/>
      <c r="G243" s="125"/>
      <c r="H243" s="125"/>
      <c r="I243" s="125"/>
      <c r="J243" s="125"/>
      <c r="K243" s="125"/>
      <c r="L243" s="125"/>
      <c r="M243" s="125"/>
      <c r="N243" s="125"/>
      <c r="O243" s="125"/>
      <c r="P243" s="125"/>
      <c r="Q243" s="125"/>
      <c r="R243" s="125"/>
      <c r="S243" s="125"/>
      <c r="T243" s="125"/>
      <c r="U243" s="125"/>
      <c r="V243" s="125"/>
    </row>
    <row r="244" spans="1:22" ht="12">
      <c r="A244" s="164"/>
      <c r="B244" s="125"/>
      <c r="C244" s="125"/>
      <c r="D244" s="125"/>
      <c r="E244" s="125"/>
      <c r="F244" s="125"/>
      <c r="G244" s="125"/>
      <c r="H244" s="125"/>
      <c r="I244" s="125"/>
      <c r="J244" s="125"/>
      <c r="K244" s="125"/>
      <c r="L244" s="125"/>
      <c r="M244" s="125"/>
      <c r="N244" s="125"/>
      <c r="O244" s="125"/>
      <c r="P244" s="125"/>
      <c r="Q244" s="125"/>
      <c r="R244" s="125"/>
      <c r="S244" s="125"/>
      <c r="T244" s="125"/>
      <c r="U244" s="125"/>
      <c r="V244" s="125"/>
    </row>
    <row r="245" spans="1:22" ht="12">
      <c r="A245" s="164"/>
      <c r="B245" s="125"/>
      <c r="C245" s="125"/>
      <c r="D245" s="125"/>
      <c r="E245" s="125"/>
      <c r="F245" s="125"/>
      <c r="G245" s="125"/>
      <c r="H245" s="125"/>
      <c r="I245" s="125"/>
      <c r="J245" s="125"/>
      <c r="K245" s="125"/>
      <c r="L245" s="125"/>
      <c r="M245" s="125"/>
      <c r="N245" s="125"/>
      <c r="O245" s="125"/>
      <c r="P245" s="125"/>
      <c r="Q245" s="125"/>
      <c r="R245" s="125"/>
      <c r="S245" s="125"/>
      <c r="T245" s="125"/>
      <c r="U245" s="125"/>
      <c r="V245" s="125"/>
    </row>
    <row r="246" spans="1:22" ht="12">
      <c r="A246" s="164"/>
      <c r="B246" s="125"/>
      <c r="C246" s="125"/>
      <c r="D246" s="125"/>
      <c r="E246" s="125"/>
      <c r="F246" s="125"/>
      <c r="G246" s="125"/>
      <c r="H246" s="125"/>
      <c r="I246" s="125"/>
      <c r="J246" s="125"/>
      <c r="K246" s="125"/>
      <c r="L246" s="125"/>
      <c r="M246" s="125"/>
      <c r="N246" s="125"/>
      <c r="O246" s="125"/>
      <c r="P246" s="125"/>
      <c r="Q246" s="125"/>
      <c r="R246" s="125"/>
      <c r="S246" s="125"/>
      <c r="T246" s="125"/>
      <c r="U246" s="125"/>
      <c r="V246" s="125"/>
    </row>
    <row r="247" spans="1:22" ht="12">
      <c r="A247" s="164"/>
      <c r="B247" s="125"/>
      <c r="C247" s="125"/>
      <c r="D247" s="125"/>
      <c r="E247" s="125"/>
      <c r="F247" s="125"/>
      <c r="G247" s="125"/>
      <c r="H247" s="125"/>
      <c r="I247" s="125"/>
      <c r="J247" s="125"/>
      <c r="K247" s="125"/>
      <c r="L247" s="125"/>
      <c r="M247" s="125"/>
      <c r="N247" s="125"/>
      <c r="O247" s="125"/>
      <c r="P247" s="125"/>
      <c r="Q247" s="125"/>
      <c r="R247" s="125"/>
      <c r="S247" s="125"/>
      <c r="T247" s="125"/>
      <c r="U247" s="125"/>
      <c r="V247" s="125"/>
    </row>
    <row r="248" spans="1:22" ht="12">
      <c r="A248" s="164"/>
      <c r="B248" s="125"/>
      <c r="C248" s="125"/>
      <c r="D248" s="125"/>
      <c r="E248" s="125"/>
      <c r="F248" s="125"/>
      <c r="G248" s="125"/>
      <c r="H248" s="125"/>
      <c r="I248" s="125"/>
      <c r="J248" s="125"/>
      <c r="K248" s="125"/>
      <c r="L248" s="125"/>
      <c r="M248" s="125"/>
      <c r="N248" s="125"/>
      <c r="O248" s="125"/>
      <c r="P248" s="125"/>
      <c r="Q248" s="125"/>
      <c r="R248" s="125"/>
      <c r="S248" s="125"/>
      <c r="T248" s="125"/>
      <c r="U248" s="125"/>
      <c r="V248" s="125"/>
    </row>
    <row r="249" spans="1:22" ht="12">
      <c r="A249" s="164"/>
      <c r="B249" s="125"/>
      <c r="C249" s="125"/>
      <c r="D249" s="125"/>
      <c r="E249" s="125"/>
      <c r="F249" s="125"/>
      <c r="G249" s="125"/>
      <c r="H249" s="125"/>
      <c r="I249" s="125"/>
      <c r="J249" s="125"/>
      <c r="K249" s="125"/>
      <c r="L249" s="125"/>
      <c r="M249" s="125"/>
      <c r="N249" s="125"/>
      <c r="O249" s="125"/>
      <c r="P249" s="125"/>
      <c r="Q249" s="125"/>
      <c r="R249" s="125"/>
      <c r="S249" s="125"/>
      <c r="T249" s="125"/>
      <c r="U249" s="125"/>
      <c r="V249" s="125"/>
    </row>
    <row r="250" spans="1:22" ht="12">
      <c r="A250" s="164"/>
      <c r="B250" s="125"/>
      <c r="C250" s="125"/>
      <c r="D250" s="125"/>
      <c r="E250" s="125"/>
      <c r="F250" s="125"/>
      <c r="G250" s="125"/>
      <c r="H250" s="125"/>
      <c r="I250" s="125"/>
      <c r="J250" s="125"/>
      <c r="K250" s="125"/>
      <c r="L250" s="125"/>
      <c r="M250" s="125"/>
      <c r="N250" s="125"/>
      <c r="O250" s="125"/>
      <c r="P250" s="125"/>
      <c r="Q250" s="125"/>
      <c r="R250" s="125"/>
      <c r="S250" s="125"/>
      <c r="T250" s="125"/>
      <c r="U250" s="125"/>
      <c r="V250" s="125"/>
    </row>
    <row r="251" spans="1:22" ht="12">
      <c r="A251" s="164"/>
      <c r="B251" s="125"/>
      <c r="C251" s="125"/>
      <c r="D251" s="125"/>
      <c r="E251" s="125"/>
      <c r="F251" s="125"/>
      <c r="G251" s="125"/>
      <c r="H251" s="125"/>
      <c r="I251" s="125"/>
      <c r="J251" s="125"/>
      <c r="K251" s="125"/>
      <c r="L251" s="125"/>
      <c r="M251" s="125"/>
      <c r="N251" s="125"/>
      <c r="O251" s="125"/>
      <c r="P251" s="125"/>
      <c r="Q251" s="125"/>
      <c r="R251" s="125"/>
      <c r="S251" s="125"/>
      <c r="T251" s="125"/>
      <c r="U251" s="125"/>
      <c r="V251" s="125"/>
    </row>
    <row r="252" spans="1:22" ht="12">
      <c r="A252" s="164"/>
      <c r="B252" s="125"/>
      <c r="C252" s="125"/>
      <c r="D252" s="125"/>
      <c r="E252" s="125"/>
      <c r="F252" s="125"/>
      <c r="G252" s="125"/>
      <c r="H252" s="125"/>
      <c r="I252" s="125"/>
      <c r="J252" s="125"/>
      <c r="K252" s="125"/>
      <c r="L252" s="125"/>
      <c r="M252" s="125"/>
      <c r="N252" s="125"/>
      <c r="O252" s="125"/>
      <c r="P252" s="125"/>
      <c r="Q252" s="125"/>
      <c r="R252" s="125"/>
      <c r="S252" s="125"/>
      <c r="T252" s="125"/>
      <c r="U252" s="125"/>
      <c r="V252" s="125"/>
    </row>
    <row r="253" spans="1:22" ht="12">
      <c r="A253" s="164"/>
      <c r="B253" s="125"/>
      <c r="C253" s="125"/>
      <c r="D253" s="125"/>
      <c r="E253" s="125"/>
      <c r="F253" s="125"/>
      <c r="G253" s="125"/>
      <c r="H253" s="125"/>
      <c r="I253" s="125"/>
      <c r="J253" s="125"/>
      <c r="K253" s="125"/>
      <c r="L253" s="125"/>
      <c r="M253" s="125"/>
      <c r="N253" s="125"/>
      <c r="O253" s="125"/>
      <c r="P253" s="125"/>
      <c r="Q253" s="125"/>
      <c r="R253" s="125"/>
      <c r="S253" s="125"/>
      <c r="T253" s="125"/>
      <c r="U253" s="125"/>
      <c r="V253" s="125"/>
    </row>
    <row r="254" spans="1:22" ht="12">
      <c r="A254" s="164"/>
      <c r="B254" s="125"/>
      <c r="C254" s="125"/>
      <c r="D254" s="125"/>
      <c r="E254" s="125"/>
      <c r="F254" s="125"/>
      <c r="G254" s="125"/>
      <c r="H254" s="125"/>
      <c r="I254" s="125"/>
      <c r="J254" s="125"/>
      <c r="K254" s="125"/>
      <c r="L254" s="125"/>
      <c r="M254" s="125"/>
      <c r="N254" s="125"/>
      <c r="O254" s="125"/>
      <c r="P254" s="125"/>
      <c r="Q254" s="125"/>
      <c r="R254" s="125"/>
      <c r="S254" s="125"/>
      <c r="T254" s="125"/>
      <c r="U254" s="125"/>
      <c r="V254" s="125"/>
    </row>
    <row r="255" spans="1:22" ht="12">
      <c r="A255" s="164"/>
      <c r="B255" s="125"/>
      <c r="C255" s="125"/>
      <c r="D255" s="125"/>
      <c r="E255" s="125"/>
      <c r="F255" s="125"/>
      <c r="G255" s="125"/>
      <c r="H255" s="125"/>
      <c r="I255" s="125"/>
      <c r="J255" s="125"/>
      <c r="K255" s="125"/>
      <c r="L255" s="125"/>
      <c r="M255" s="125"/>
      <c r="N255" s="125"/>
      <c r="O255" s="125"/>
      <c r="P255" s="125"/>
      <c r="Q255" s="125"/>
      <c r="R255" s="125"/>
      <c r="S255" s="125"/>
      <c r="T255" s="125"/>
      <c r="U255" s="125"/>
      <c r="V255" s="125"/>
    </row>
    <row r="256" spans="1:22" ht="12">
      <c r="A256" s="164"/>
      <c r="B256" s="125"/>
      <c r="C256" s="125"/>
      <c r="D256" s="125"/>
      <c r="E256" s="125"/>
      <c r="F256" s="125"/>
      <c r="G256" s="125"/>
      <c r="H256" s="125"/>
      <c r="I256" s="125"/>
      <c r="J256" s="125"/>
      <c r="K256" s="125"/>
      <c r="L256" s="125"/>
      <c r="M256" s="125"/>
      <c r="N256" s="125"/>
      <c r="O256" s="125"/>
      <c r="P256" s="125"/>
      <c r="Q256" s="125"/>
      <c r="R256" s="125"/>
      <c r="S256" s="125"/>
      <c r="T256" s="125"/>
      <c r="U256" s="125"/>
      <c r="V256" s="125"/>
    </row>
    <row r="257" spans="1:22" ht="12">
      <c r="A257" s="164"/>
      <c r="B257" s="125"/>
      <c r="C257" s="125"/>
      <c r="D257" s="125"/>
      <c r="E257" s="125"/>
      <c r="F257" s="125"/>
      <c r="G257" s="125"/>
      <c r="H257" s="125"/>
      <c r="I257" s="125"/>
      <c r="J257" s="125"/>
      <c r="K257" s="125"/>
      <c r="L257" s="125"/>
      <c r="M257" s="125"/>
      <c r="N257" s="125"/>
      <c r="O257" s="125"/>
      <c r="P257" s="125"/>
      <c r="Q257" s="125"/>
      <c r="R257" s="125"/>
      <c r="S257" s="125"/>
      <c r="T257" s="125"/>
      <c r="U257" s="125"/>
      <c r="V257" s="125"/>
    </row>
    <row r="258" spans="1:22" ht="12">
      <c r="A258" s="164"/>
      <c r="B258" s="125"/>
      <c r="C258" s="125"/>
      <c r="D258" s="125"/>
      <c r="E258" s="125"/>
      <c r="F258" s="125"/>
      <c r="G258" s="125"/>
      <c r="H258" s="125"/>
      <c r="I258" s="125"/>
      <c r="J258" s="125"/>
      <c r="K258" s="125"/>
      <c r="L258" s="125"/>
      <c r="M258" s="125"/>
      <c r="N258" s="125"/>
      <c r="O258" s="125"/>
      <c r="P258" s="125"/>
      <c r="Q258" s="125"/>
      <c r="R258" s="125"/>
      <c r="S258" s="125"/>
      <c r="T258" s="125"/>
      <c r="U258" s="125"/>
      <c r="V258" s="125"/>
    </row>
    <row r="259" spans="1:22" ht="12">
      <c r="A259" s="164"/>
      <c r="B259" s="125"/>
      <c r="C259" s="125"/>
      <c r="D259" s="125"/>
      <c r="E259" s="125"/>
      <c r="F259" s="125"/>
      <c r="G259" s="125"/>
      <c r="H259" s="125"/>
      <c r="I259" s="125"/>
      <c r="J259" s="125"/>
      <c r="K259" s="125"/>
      <c r="L259" s="125"/>
      <c r="M259" s="125"/>
      <c r="N259" s="125"/>
      <c r="O259" s="125"/>
      <c r="P259" s="125"/>
      <c r="Q259" s="125"/>
      <c r="R259" s="125"/>
      <c r="S259" s="125"/>
      <c r="T259" s="125"/>
      <c r="U259" s="125"/>
      <c r="V259" s="125"/>
    </row>
    <row r="260" spans="1:22" ht="12">
      <c r="A260" s="164"/>
      <c r="B260" s="125"/>
      <c r="C260" s="125"/>
      <c r="D260" s="125"/>
      <c r="E260" s="125"/>
      <c r="F260" s="125"/>
      <c r="G260" s="125"/>
      <c r="H260" s="125"/>
      <c r="I260" s="125"/>
      <c r="J260" s="125"/>
      <c r="K260" s="125"/>
      <c r="L260" s="125"/>
      <c r="M260" s="125"/>
      <c r="N260" s="125"/>
      <c r="O260" s="125"/>
      <c r="P260" s="125"/>
      <c r="Q260" s="125"/>
      <c r="R260" s="125"/>
      <c r="S260" s="125"/>
      <c r="T260" s="125"/>
      <c r="U260" s="125"/>
      <c r="V260" s="125"/>
    </row>
    <row r="261" spans="1:22" ht="12">
      <c r="A261" s="164"/>
      <c r="B261" s="125"/>
      <c r="C261" s="125"/>
      <c r="D261" s="125"/>
      <c r="E261" s="125"/>
      <c r="F261" s="125"/>
      <c r="G261" s="125"/>
      <c r="H261" s="125"/>
      <c r="I261" s="125"/>
      <c r="J261" s="125"/>
      <c r="K261" s="125"/>
      <c r="L261" s="125"/>
      <c r="M261" s="125"/>
      <c r="N261" s="125"/>
      <c r="O261" s="125"/>
      <c r="P261" s="125"/>
      <c r="Q261" s="125"/>
      <c r="R261" s="125"/>
      <c r="S261" s="125"/>
      <c r="T261" s="125"/>
      <c r="U261" s="125"/>
      <c r="V261" s="125"/>
    </row>
    <row r="262" spans="1:22" ht="12">
      <c r="A262" s="164"/>
      <c r="B262" s="125"/>
      <c r="C262" s="125"/>
      <c r="D262" s="125"/>
      <c r="E262" s="125"/>
      <c r="F262" s="125"/>
      <c r="G262" s="125"/>
      <c r="H262" s="125"/>
      <c r="I262" s="125"/>
      <c r="J262" s="125"/>
      <c r="K262" s="125"/>
      <c r="L262" s="125"/>
      <c r="M262" s="125"/>
      <c r="N262" s="125"/>
      <c r="O262" s="125"/>
      <c r="P262" s="125"/>
      <c r="Q262" s="125"/>
      <c r="R262" s="125"/>
      <c r="S262" s="125"/>
      <c r="T262" s="125"/>
      <c r="U262" s="125"/>
      <c r="V262" s="125"/>
    </row>
    <row r="263" spans="1:22" ht="12">
      <c r="A263" s="164"/>
      <c r="B263" s="125"/>
      <c r="C263" s="125"/>
      <c r="D263" s="125"/>
      <c r="E263" s="125"/>
      <c r="F263" s="125"/>
      <c r="G263" s="125"/>
      <c r="H263" s="125"/>
      <c r="I263" s="125"/>
      <c r="J263" s="125"/>
      <c r="K263" s="125"/>
      <c r="L263" s="125"/>
      <c r="M263" s="125"/>
      <c r="N263" s="125"/>
      <c r="O263" s="125"/>
      <c r="P263" s="125"/>
      <c r="Q263" s="125"/>
      <c r="R263" s="125"/>
      <c r="S263" s="125"/>
      <c r="T263" s="125"/>
      <c r="U263" s="125"/>
      <c r="V263" s="125"/>
    </row>
    <row r="264" spans="1:22" ht="12">
      <c r="A264" s="164"/>
      <c r="B264" s="125"/>
      <c r="C264" s="125"/>
      <c r="D264" s="125"/>
      <c r="E264" s="125"/>
      <c r="F264" s="125"/>
      <c r="G264" s="125"/>
      <c r="H264" s="125"/>
      <c r="I264" s="125"/>
      <c r="J264" s="125"/>
      <c r="K264" s="125"/>
      <c r="L264" s="125"/>
      <c r="M264" s="125"/>
      <c r="N264" s="125"/>
      <c r="O264" s="125"/>
      <c r="P264" s="125"/>
      <c r="Q264" s="125"/>
      <c r="R264" s="125"/>
      <c r="S264" s="125"/>
      <c r="T264" s="125"/>
      <c r="U264" s="125"/>
      <c r="V264" s="125"/>
    </row>
    <row r="265" spans="1:22" ht="12">
      <c r="A265" s="164"/>
      <c r="B265" s="125"/>
      <c r="C265" s="125"/>
      <c r="D265" s="125"/>
      <c r="E265" s="125"/>
      <c r="F265" s="125"/>
      <c r="G265" s="125"/>
      <c r="H265" s="125"/>
      <c r="I265" s="125"/>
      <c r="J265" s="125"/>
      <c r="K265" s="125"/>
      <c r="L265" s="125"/>
      <c r="M265" s="125"/>
      <c r="N265" s="125"/>
      <c r="O265" s="125"/>
      <c r="P265" s="125"/>
      <c r="Q265" s="125"/>
      <c r="R265" s="125"/>
      <c r="S265" s="125"/>
      <c r="T265" s="125"/>
      <c r="U265" s="125"/>
      <c r="V265" s="125"/>
    </row>
    <row r="266" spans="1:22" ht="12">
      <c r="A266" s="164"/>
      <c r="B266" s="125"/>
      <c r="C266" s="125"/>
      <c r="D266" s="125"/>
      <c r="E266" s="125"/>
      <c r="F266" s="125"/>
      <c r="G266" s="125"/>
      <c r="H266" s="125"/>
      <c r="I266" s="125"/>
      <c r="J266" s="125"/>
      <c r="K266" s="125"/>
      <c r="L266" s="125"/>
      <c r="M266" s="125"/>
      <c r="N266" s="125"/>
      <c r="O266" s="125"/>
      <c r="P266" s="125"/>
      <c r="Q266" s="125"/>
      <c r="R266" s="125"/>
      <c r="S266" s="125"/>
      <c r="T266" s="125"/>
      <c r="U266" s="125"/>
      <c r="V266" s="125"/>
    </row>
    <row r="267" spans="1:22" ht="12">
      <c r="A267" s="164"/>
      <c r="B267" s="125"/>
      <c r="C267" s="125"/>
      <c r="D267" s="125"/>
      <c r="E267" s="125"/>
      <c r="F267" s="125"/>
      <c r="G267" s="125"/>
      <c r="H267" s="125"/>
      <c r="I267" s="125"/>
      <c r="J267" s="125"/>
      <c r="K267" s="125"/>
      <c r="L267" s="125"/>
      <c r="M267" s="125"/>
      <c r="N267" s="125"/>
      <c r="O267" s="125"/>
      <c r="P267" s="125"/>
      <c r="Q267" s="125"/>
      <c r="R267" s="125"/>
      <c r="S267" s="125"/>
      <c r="T267" s="125"/>
      <c r="U267" s="125"/>
      <c r="V267" s="125"/>
    </row>
    <row r="268" spans="1:22" ht="12">
      <c r="A268" s="164"/>
      <c r="B268" s="125"/>
      <c r="C268" s="125"/>
      <c r="D268" s="125"/>
      <c r="E268" s="125"/>
      <c r="F268" s="125"/>
      <c r="G268" s="125"/>
      <c r="H268" s="125"/>
      <c r="I268" s="125"/>
      <c r="J268" s="125"/>
      <c r="K268" s="125"/>
      <c r="L268" s="125"/>
      <c r="M268" s="125"/>
      <c r="N268" s="125"/>
      <c r="O268" s="125"/>
      <c r="P268" s="125"/>
      <c r="Q268" s="125"/>
      <c r="R268" s="125"/>
      <c r="S268" s="125"/>
      <c r="T268" s="125"/>
      <c r="U268" s="125"/>
      <c r="V268" s="125"/>
    </row>
    <row r="269" spans="1:22" ht="12">
      <c r="A269" s="164"/>
      <c r="B269" s="125"/>
      <c r="C269" s="125"/>
      <c r="D269" s="125"/>
      <c r="E269" s="125"/>
      <c r="F269" s="125"/>
      <c r="G269" s="125"/>
      <c r="H269" s="125"/>
      <c r="I269" s="125"/>
      <c r="J269" s="125"/>
      <c r="K269" s="125"/>
      <c r="L269" s="125"/>
      <c r="M269" s="125"/>
      <c r="N269" s="125"/>
      <c r="O269" s="125"/>
      <c r="P269" s="125"/>
      <c r="Q269" s="125"/>
      <c r="R269" s="125"/>
      <c r="S269" s="125"/>
      <c r="T269" s="125"/>
      <c r="U269" s="125"/>
      <c r="V269" s="125"/>
    </row>
    <row r="270" spans="1:22" ht="12">
      <c r="A270" s="164"/>
      <c r="B270" s="125"/>
      <c r="C270" s="125"/>
      <c r="D270" s="125"/>
      <c r="E270" s="125"/>
      <c r="F270" s="125"/>
      <c r="G270" s="125"/>
      <c r="H270" s="125"/>
      <c r="I270" s="125"/>
      <c r="J270" s="125"/>
      <c r="K270" s="125"/>
      <c r="L270" s="125"/>
      <c r="M270" s="125"/>
      <c r="N270" s="125"/>
      <c r="O270" s="125"/>
      <c r="P270" s="125"/>
      <c r="Q270" s="125"/>
      <c r="R270" s="125"/>
      <c r="S270" s="125"/>
      <c r="T270" s="125"/>
      <c r="U270" s="125"/>
      <c r="V270" s="125"/>
    </row>
    <row r="271" spans="1:22" ht="12">
      <c r="A271" s="164"/>
      <c r="B271" s="125"/>
      <c r="C271" s="125"/>
      <c r="D271" s="125"/>
      <c r="E271" s="125"/>
      <c r="F271" s="125"/>
      <c r="G271" s="125"/>
      <c r="H271" s="125"/>
      <c r="I271" s="125"/>
      <c r="J271" s="125"/>
      <c r="K271" s="125"/>
      <c r="L271" s="125"/>
      <c r="M271" s="125"/>
      <c r="N271" s="125"/>
      <c r="O271" s="125"/>
      <c r="P271" s="125"/>
      <c r="Q271" s="125"/>
      <c r="R271" s="125"/>
      <c r="S271" s="125"/>
      <c r="T271" s="125"/>
      <c r="U271" s="125"/>
      <c r="V271" s="125"/>
    </row>
    <row r="272" spans="1:22" ht="12">
      <c r="A272" s="164"/>
      <c r="B272" s="125"/>
      <c r="C272" s="125"/>
      <c r="D272" s="125"/>
      <c r="E272" s="125"/>
      <c r="F272" s="125"/>
      <c r="G272" s="125"/>
      <c r="H272" s="125"/>
      <c r="I272" s="125"/>
      <c r="J272" s="125"/>
      <c r="K272" s="125"/>
      <c r="L272" s="125"/>
      <c r="M272" s="125"/>
      <c r="N272" s="125"/>
      <c r="O272" s="125"/>
      <c r="P272" s="125"/>
      <c r="Q272" s="125"/>
      <c r="R272" s="125"/>
      <c r="S272" s="125"/>
      <c r="T272" s="125"/>
      <c r="U272" s="125"/>
      <c r="V272" s="125"/>
    </row>
    <row r="273" spans="1:22" ht="12">
      <c r="A273" s="164"/>
      <c r="B273" s="125"/>
      <c r="C273" s="125"/>
      <c r="D273" s="125"/>
      <c r="E273" s="125"/>
      <c r="F273" s="125"/>
      <c r="G273" s="125"/>
      <c r="H273" s="125"/>
      <c r="I273" s="125"/>
      <c r="J273" s="125"/>
      <c r="K273" s="125"/>
      <c r="L273" s="125"/>
      <c r="M273" s="125"/>
      <c r="N273" s="125"/>
      <c r="O273" s="125"/>
      <c r="P273" s="125"/>
      <c r="Q273" s="125"/>
      <c r="R273" s="125"/>
      <c r="S273" s="125"/>
      <c r="T273" s="125"/>
      <c r="U273" s="125"/>
      <c r="V273" s="125"/>
    </row>
    <row r="274" spans="1:22" ht="12">
      <c r="A274" s="164"/>
      <c r="B274" s="125"/>
      <c r="C274" s="125"/>
      <c r="D274" s="125"/>
      <c r="E274" s="125"/>
      <c r="F274" s="125"/>
      <c r="G274" s="125"/>
      <c r="H274" s="125"/>
      <c r="I274" s="125"/>
      <c r="J274" s="125"/>
      <c r="K274" s="125"/>
      <c r="L274" s="125"/>
      <c r="M274" s="125"/>
      <c r="N274" s="125"/>
      <c r="O274" s="125"/>
      <c r="P274" s="125"/>
      <c r="Q274" s="125"/>
      <c r="R274" s="125"/>
      <c r="S274" s="125"/>
      <c r="T274" s="125"/>
      <c r="U274" s="125"/>
      <c r="V274" s="125"/>
    </row>
    <row r="275" spans="1:22" ht="12">
      <c r="A275" s="164"/>
      <c r="B275" s="125"/>
      <c r="C275" s="125"/>
      <c r="D275" s="125"/>
      <c r="E275" s="125"/>
      <c r="F275" s="125"/>
      <c r="G275" s="125"/>
      <c r="H275" s="125"/>
      <c r="I275" s="125"/>
      <c r="J275" s="125"/>
      <c r="K275" s="125"/>
      <c r="L275" s="125"/>
      <c r="M275" s="125"/>
      <c r="N275" s="125"/>
      <c r="O275" s="125"/>
      <c r="P275" s="125"/>
      <c r="Q275" s="125"/>
      <c r="R275" s="125"/>
      <c r="S275" s="125"/>
      <c r="T275" s="125"/>
      <c r="U275" s="125"/>
      <c r="V275" s="125"/>
    </row>
    <row r="276" spans="1:22" ht="12">
      <c r="A276" s="164"/>
      <c r="B276" s="125"/>
      <c r="C276" s="125"/>
      <c r="D276" s="125"/>
      <c r="E276" s="125"/>
      <c r="F276" s="125"/>
      <c r="G276" s="125"/>
      <c r="H276" s="125"/>
      <c r="I276" s="125"/>
      <c r="J276" s="125"/>
      <c r="K276" s="125"/>
      <c r="L276" s="125"/>
      <c r="M276" s="125"/>
      <c r="N276" s="125"/>
      <c r="O276" s="125"/>
      <c r="P276" s="125"/>
      <c r="Q276" s="125"/>
      <c r="R276" s="125"/>
      <c r="S276" s="125"/>
      <c r="T276" s="125"/>
      <c r="U276" s="125"/>
      <c r="V276" s="125"/>
    </row>
    <row r="277" spans="1:22" ht="12">
      <c r="A277" s="164"/>
      <c r="B277" s="125"/>
      <c r="C277" s="125"/>
      <c r="D277" s="125"/>
      <c r="E277" s="125"/>
      <c r="F277" s="125"/>
      <c r="G277" s="125"/>
      <c r="H277" s="125"/>
      <c r="I277" s="125"/>
      <c r="J277" s="125"/>
      <c r="K277" s="125"/>
      <c r="L277" s="125"/>
      <c r="M277" s="125"/>
      <c r="N277" s="125"/>
      <c r="O277" s="125"/>
      <c r="P277" s="125"/>
      <c r="Q277" s="125"/>
      <c r="R277" s="125"/>
      <c r="S277" s="125"/>
      <c r="T277" s="125"/>
      <c r="U277" s="125"/>
      <c r="V277" s="125"/>
    </row>
    <row r="278" spans="1:22" ht="12">
      <c r="A278" s="164"/>
      <c r="B278" s="125"/>
      <c r="C278" s="125"/>
      <c r="D278" s="125"/>
      <c r="E278" s="125"/>
      <c r="F278" s="125"/>
      <c r="G278" s="125"/>
      <c r="H278" s="125"/>
      <c r="I278" s="125"/>
      <c r="J278" s="125"/>
      <c r="K278" s="125"/>
      <c r="L278" s="125"/>
      <c r="M278" s="125"/>
      <c r="N278" s="125"/>
      <c r="O278" s="125"/>
      <c r="P278" s="125"/>
      <c r="Q278" s="125"/>
      <c r="R278" s="125"/>
      <c r="S278" s="125"/>
      <c r="T278" s="125"/>
      <c r="U278" s="125"/>
      <c r="V278" s="125"/>
    </row>
    <row r="279" spans="1:22" ht="12">
      <c r="A279" s="164"/>
      <c r="B279" s="125"/>
      <c r="C279" s="125"/>
      <c r="D279" s="125"/>
      <c r="E279" s="125"/>
      <c r="F279" s="125"/>
      <c r="G279" s="125"/>
      <c r="H279" s="125"/>
      <c r="I279" s="125"/>
      <c r="J279" s="125"/>
      <c r="K279" s="125"/>
      <c r="L279" s="125"/>
      <c r="M279" s="125"/>
      <c r="N279" s="125"/>
      <c r="O279" s="125"/>
      <c r="P279" s="125"/>
      <c r="Q279" s="125"/>
      <c r="R279" s="125"/>
      <c r="S279" s="125"/>
      <c r="T279" s="125"/>
      <c r="U279" s="125"/>
      <c r="V279" s="125"/>
    </row>
    <row r="280" spans="1:22" ht="12">
      <c r="A280" s="164"/>
      <c r="B280" s="125"/>
      <c r="C280" s="125"/>
      <c r="D280" s="125"/>
      <c r="E280" s="125"/>
      <c r="F280" s="125"/>
      <c r="G280" s="125"/>
      <c r="H280" s="125"/>
      <c r="I280" s="125"/>
      <c r="J280" s="125"/>
      <c r="K280" s="125"/>
      <c r="L280" s="125"/>
      <c r="M280" s="125"/>
      <c r="N280" s="125"/>
      <c r="O280" s="125"/>
      <c r="P280" s="125"/>
      <c r="Q280" s="125"/>
      <c r="R280" s="125"/>
      <c r="S280" s="125"/>
      <c r="T280" s="125"/>
      <c r="U280" s="125"/>
      <c r="V280" s="125"/>
    </row>
    <row r="281" spans="1:22" ht="12">
      <c r="A281" s="164"/>
      <c r="B281" s="125"/>
      <c r="C281" s="125"/>
      <c r="D281" s="125"/>
      <c r="E281" s="125"/>
      <c r="F281" s="125"/>
      <c r="G281" s="125"/>
      <c r="H281" s="125"/>
      <c r="I281" s="125"/>
      <c r="J281" s="125"/>
      <c r="K281" s="125"/>
      <c r="L281" s="125"/>
      <c r="M281" s="125"/>
      <c r="N281" s="125"/>
      <c r="O281" s="125"/>
      <c r="P281" s="125"/>
      <c r="Q281" s="125"/>
      <c r="R281" s="125"/>
      <c r="S281" s="125"/>
      <c r="T281" s="125"/>
      <c r="U281" s="125"/>
      <c r="V281" s="125"/>
    </row>
    <row r="282" spans="1:22" ht="12">
      <c r="A282" s="164"/>
      <c r="B282" s="125"/>
      <c r="C282" s="125"/>
      <c r="D282" s="125"/>
      <c r="E282" s="125"/>
      <c r="F282" s="125"/>
      <c r="G282" s="125"/>
      <c r="H282" s="125"/>
      <c r="I282" s="125"/>
      <c r="J282" s="125"/>
      <c r="K282" s="125"/>
      <c r="L282" s="125"/>
      <c r="M282" s="125"/>
      <c r="N282" s="125"/>
      <c r="O282" s="125"/>
      <c r="P282" s="125"/>
      <c r="Q282" s="125"/>
      <c r="R282" s="125"/>
      <c r="S282" s="125"/>
      <c r="T282" s="125"/>
      <c r="U282" s="125"/>
      <c r="V282" s="125"/>
    </row>
    <row r="283" spans="1:22" ht="12">
      <c r="A283" s="164"/>
      <c r="B283" s="125"/>
      <c r="C283" s="125"/>
      <c r="D283" s="125"/>
      <c r="E283" s="125"/>
      <c r="F283" s="125"/>
      <c r="G283" s="125"/>
      <c r="H283" s="125"/>
      <c r="I283" s="125"/>
      <c r="J283" s="125"/>
      <c r="K283" s="125"/>
      <c r="L283" s="125"/>
      <c r="M283" s="125"/>
      <c r="N283" s="125"/>
      <c r="O283" s="125"/>
      <c r="P283" s="125"/>
      <c r="Q283" s="125"/>
      <c r="R283" s="125"/>
      <c r="S283" s="125"/>
      <c r="T283" s="125"/>
      <c r="U283" s="125"/>
      <c r="V283" s="125"/>
    </row>
    <row r="284" spans="1:22" ht="12">
      <c r="A284" s="164"/>
      <c r="B284" s="125"/>
      <c r="C284" s="125"/>
      <c r="D284" s="125"/>
      <c r="E284" s="125"/>
      <c r="F284" s="125"/>
      <c r="G284" s="125"/>
      <c r="H284" s="125"/>
      <c r="I284" s="125"/>
      <c r="J284" s="125"/>
      <c r="K284" s="125"/>
      <c r="L284" s="125"/>
      <c r="M284" s="125"/>
      <c r="N284" s="125"/>
      <c r="O284" s="125"/>
      <c r="P284" s="125"/>
      <c r="Q284" s="125"/>
      <c r="R284" s="125"/>
      <c r="S284" s="125"/>
      <c r="T284" s="125"/>
      <c r="U284" s="125"/>
      <c r="V284" s="125"/>
    </row>
    <row r="285" spans="1:22" ht="12">
      <c r="A285" s="164"/>
      <c r="B285" s="125"/>
      <c r="C285" s="125"/>
      <c r="D285" s="125"/>
      <c r="E285" s="125"/>
      <c r="F285" s="125"/>
      <c r="G285" s="125"/>
      <c r="H285" s="125"/>
      <c r="I285" s="125"/>
      <c r="J285" s="125"/>
      <c r="K285" s="125"/>
      <c r="L285" s="125"/>
      <c r="M285" s="125"/>
      <c r="N285" s="125"/>
      <c r="O285" s="125"/>
      <c r="P285" s="125"/>
      <c r="Q285" s="125"/>
      <c r="R285" s="125"/>
      <c r="S285" s="125"/>
      <c r="T285" s="125"/>
      <c r="U285" s="125"/>
      <c r="V285" s="125"/>
    </row>
    <row r="286" spans="1:22" ht="12">
      <c r="A286" s="164"/>
      <c r="B286" s="125"/>
      <c r="C286" s="125"/>
      <c r="D286" s="125"/>
      <c r="E286" s="125"/>
      <c r="F286" s="125"/>
      <c r="G286" s="125"/>
      <c r="H286" s="125"/>
      <c r="I286" s="125"/>
      <c r="J286" s="125"/>
      <c r="K286" s="125"/>
      <c r="L286" s="125"/>
      <c r="M286" s="125"/>
      <c r="N286" s="125"/>
      <c r="O286" s="125"/>
      <c r="P286" s="125"/>
      <c r="Q286" s="125"/>
      <c r="R286" s="125"/>
      <c r="S286" s="125"/>
      <c r="T286" s="125"/>
      <c r="U286" s="125"/>
      <c r="V286" s="125"/>
    </row>
    <row r="287" spans="1:22" ht="12">
      <c r="A287" s="164"/>
      <c r="B287" s="125"/>
      <c r="C287" s="125"/>
      <c r="D287" s="125"/>
      <c r="E287" s="125"/>
      <c r="F287" s="125"/>
      <c r="G287" s="125"/>
      <c r="H287" s="125"/>
      <c r="I287" s="125"/>
      <c r="J287" s="125"/>
      <c r="K287" s="125"/>
      <c r="L287" s="125"/>
      <c r="M287" s="125"/>
      <c r="N287" s="125"/>
      <c r="O287" s="125"/>
      <c r="P287" s="125"/>
      <c r="Q287" s="125"/>
      <c r="R287" s="125"/>
      <c r="S287" s="125"/>
      <c r="T287" s="125"/>
      <c r="U287" s="125"/>
      <c r="V287" s="125"/>
    </row>
    <row r="288" spans="1:22" ht="12">
      <c r="A288" s="164"/>
      <c r="B288" s="125"/>
      <c r="C288" s="125"/>
      <c r="D288" s="125"/>
      <c r="E288" s="125"/>
      <c r="F288" s="125"/>
      <c r="G288" s="125"/>
      <c r="H288" s="125"/>
      <c r="I288" s="125"/>
      <c r="J288" s="125"/>
      <c r="K288" s="125"/>
      <c r="L288" s="125"/>
      <c r="M288" s="125"/>
      <c r="N288" s="125"/>
      <c r="O288" s="125"/>
      <c r="P288" s="125"/>
      <c r="Q288" s="125"/>
      <c r="R288" s="125"/>
      <c r="S288" s="125"/>
      <c r="T288" s="125"/>
      <c r="U288" s="125"/>
      <c r="V288" s="125"/>
    </row>
    <row r="289" spans="1:22" ht="12">
      <c r="A289" s="164"/>
      <c r="B289" s="125"/>
      <c r="C289" s="125"/>
      <c r="D289" s="125"/>
      <c r="E289" s="125"/>
      <c r="F289" s="125"/>
      <c r="G289" s="125"/>
      <c r="H289" s="125"/>
      <c r="I289" s="125"/>
      <c r="J289" s="125"/>
      <c r="K289" s="125"/>
      <c r="L289" s="125"/>
      <c r="M289" s="125"/>
      <c r="N289" s="125"/>
      <c r="O289" s="125"/>
      <c r="P289" s="125"/>
      <c r="Q289" s="125"/>
      <c r="R289" s="125"/>
      <c r="S289" s="125"/>
      <c r="T289" s="125"/>
      <c r="U289" s="125"/>
      <c r="V289" s="125"/>
    </row>
    <row r="290" spans="1:22" ht="12">
      <c r="A290" s="164"/>
      <c r="B290" s="125"/>
      <c r="C290" s="125"/>
      <c r="D290" s="125"/>
      <c r="E290" s="125"/>
      <c r="F290" s="125"/>
      <c r="G290" s="125"/>
      <c r="H290" s="125"/>
      <c r="I290" s="125"/>
      <c r="J290" s="125"/>
      <c r="K290" s="125"/>
      <c r="L290" s="125"/>
      <c r="M290" s="125"/>
      <c r="N290" s="125"/>
      <c r="O290" s="125"/>
      <c r="P290" s="125"/>
      <c r="Q290" s="125"/>
      <c r="R290" s="125"/>
      <c r="S290" s="125"/>
      <c r="T290" s="125"/>
      <c r="U290" s="125"/>
      <c r="V290" s="125"/>
    </row>
    <row r="291" spans="1:22" ht="12">
      <c r="A291" s="164"/>
      <c r="B291" s="125"/>
      <c r="C291" s="125"/>
      <c r="D291" s="125"/>
      <c r="E291" s="125"/>
      <c r="F291" s="125"/>
      <c r="G291" s="125"/>
      <c r="H291" s="125"/>
      <c r="I291" s="125"/>
      <c r="J291" s="125"/>
      <c r="K291" s="125"/>
      <c r="L291" s="125"/>
      <c r="M291" s="125"/>
      <c r="N291" s="125"/>
      <c r="O291" s="125"/>
      <c r="P291" s="125"/>
      <c r="Q291" s="125"/>
      <c r="R291" s="125"/>
      <c r="S291" s="125"/>
      <c r="T291" s="125"/>
      <c r="U291" s="125"/>
      <c r="V291" s="125"/>
    </row>
    <row r="292" spans="1:22" ht="12">
      <c r="A292" s="164"/>
      <c r="B292" s="125"/>
      <c r="C292" s="125"/>
      <c r="D292" s="125"/>
      <c r="E292" s="125"/>
      <c r="F292" s="125"/>
      <c r="G292" s="125"/>
      <c r="H292" s="125"/>
      <c r="I292" s="125"/>
      <c r="J292" s="125"/>
      <c r="K292" s="125"/>
      <c r="L292" s="125"/>
      <c r="M292" s="125"/>
      <c r="N292" s="125"/>
      <c r="O292" s="125"/>
      <c r="P292" s="125"/>
      <c r="Q292" s="125"/>
      <c r="R292" s="125"/>
      <c r="S292" s="125"/>
      <c r="T292" s="125"/>
      <c r="U292" s="125"/>
      <c r="V292" s="125"/>
    </row>
    <row r="293" spans="1:22" ht="12">
      <c r="A293" s="164"/>
      <c r="B293" s="125"/>
      <c r="C293" s="125"/>
      <c r="D293" s="125"/>
      <c r="E293" s="125"/>
      <c r="F293" s="125"/>
      <c r="G293" s="125"/>
      <c r="H293" s="125"/>
      <c r="I293" s="125"/>
      <c r="J293" s="125"/>
      <c r="K293" s="125"/>
      <c r="L293" s="125"/>
      <c r="M293" s="125"/>
      <c r="N293" s="125"/>
      <c r="O293" s="125"/>
      <c r="P293" s="125"/>
      <c r="Q293" s="125"/>
      <c r="R293" s="125"/>
      <c r="S293" s="125"/>
      <c r="T293" s="125"/>
      <c r="U293" s="125"/>
      <c r="V293" s="125"/>
    </row>
    <row r="294" spans="1:22" ht="12">
      <c r="A294" s="164"/>
      <c r="B294" s="125"/>
      <c r="C294" s="125"/>
      <c r="D294" s="125"/>
      <c r="E294" s="125"/>
      <c r="F294" s="125"/>
      <c r="G294" s="125"/>
      <c r="H294" s="125"/>
      <c r="I294" s="125"/>
      <c r="J294" s="125"/>
      <c r="K294" s="125"/>
      <c r="L294" s="125"/>
      <c r="M294" s="125"/>
      <c r="N294" s="125"/>
      <c r="O294" s="125"/>
      <c r="P294" s="125"/>
      <c r="Q294" s="125"/>
      <c r="R294" s="125"/>
      <c r="S294" s="125"/>
      <c r="T294" s="125"/>
      <c r="U294" s="125"/>
      <c r="V294" s="125"/>
    </row>
    <row r="295" spans="1:22" ht="12">
      <c r="A295" s="164"/>
      <c r="B295" s="125"/>
      <c r="C295" s="125"/>
      <c r="D295" s="125"/>
      <c r="E295" s="125"/>
      <c r="F295" s="125"/>
      <c r="G295" s="125"/>
      <c r="H295" s="125"/>
      <c r="I295" s="125"/>
      <c r="J295" s="125"/>
      <c r="K295" s="125"/>
      <c r="L295" s="125"/>
      <c r="M295" s="125"/>
      <c r="N295" s="125"/>
      <c r="O295" s="125"/>
      <c r="P295" s="125"/>
      <c r="Q295" s="125"/>
      <c r="R295" s="125"/>
      <c r="S295" s="125"/>
      <c r="T295" s="125"/>
      <c r="U295" s="125"/>
      <c r="V295" s="125"/>
    </row>
    <row r="296" spans="1:22" ht="12">
      <c r="A296" s="164"/>
      <c r="B296" s="125"/>
      <c r="C296" s="125"/>
      <c r="D296" s="125"/>
      <c r="E296" s="125"/>
      <c r="F296" s="125"/>
      <c r="G296" s="125"/>
      <c r="H296" s="125"/>
      <c r="I296" s="125"/>
      <c r="J296" s="125"/>
      <c r="K296" s="125"/>
      <c r="L296" s="125"/>
      <c r="M296" s="125"/>
      <c r="N296" s="125"/>
      <c r="O296" s="125"/>
      <c r="P296" s="125"/>
      <c r="Q296" s="125"/>
      <c r="R296" s="125"/>
      <c r="S296" s="125"/>
      <c r="T296" s="125"/>
      <c r="U296" s="125"/>
      <c r="V296" s="125"/>
    </row>
    <row r="297" spans="1:22" ht="12">
      <c r="A297" s="164"/>
      <c r="B297" s="125"/>
      <c r="C297" s="125"/>
      <c r="D297" s="125"/>
      <c r="E297" s="125"/>
      <c r="F297" s="125"/>
      <c r="G297" s="125"/>
      <c r="H297" s="125"/>
      <c r="I297" s="125"/>
      <c r="J297" s="125"/>
      <c r="K297" s="125"/>
      <c r="L297" s="125"/>
      <c r="M297" s="125"/>
      <c r="N297" s="125"/>
      <c r="O297" s="125"/>
      <c r="P297" s="125"/>
      <c r="Q297" s="125"/>
      <c r="R297" s="125"/>
      <c r="S297" s="125"/>
      <c r="T297" s="125"/>
      <c r="U297" s="125"/>
      <c r="V297" s="125"/>
    </row>
    <row r="298" spans="1:22" ht="12">
      <c r="A298" s="164"/>
      <c r="B298" s="125"/>
      <c r="C298" s="125"/>
      <c r="D298" s="125"/>
      <c r="E298" s="125"/>
      <c r="F298" s="125"/>
      <c r="G298" s="125"/>
      <c r="H298" s="125"/>
      <c r="I298" s="125"/>
      <c r="J298" s="125"/>
      <c r="K298" s="125"/>
      <c r="L298" s="125"/>
      <c r="M298" s="125"/>
      <c r="N298" s="125"/>
      <c r="O298" s="125"/>
      <c r="P298" s="125"/>
      <c r="Q298" s="125"/>
      <c r="R298" s="125"/>
      <c r="S298" s="125"/>
      <c r="T298" s="125"/>
      <c r="U298" s="125"/>
      <c r="V298" s="125"/>
    </row>
    <row r="299" spans="1:22" ht="12">
      <c r="A299" s="164"/>
      <c r="B299" s="125"/>
      <c r="C299" s="125"/>
      <c r="D299" s="125"/>
      <c r="E299" s="125"/>
      <c r="F299" s="125"/>
      <c r="G299" s="125"/>
      <c r="H299" s="125"/>
      <c r="I299" s="125"/>
      <c r="J299" s="125"/>
      <c r="K299" s="125"/>
      <c r="L299" s="125"/>
      <c r="M299" s="125"/>
      <c r="N299" s="125"/>
      <c r="O299" s="125"/>
      <c r="P299" s="125"/>
      <c r="Q299" s="125"/>
      <c r="R299" s="125"/>
      <c r="S299" s="125"/>
      <c r="T299" s="125"/>
      <c r="U299" s="125"/>
      <c r="V299" s="125"/>
    </row>
    <row r="300" spans="1:22" ht="12">
      <c r="A300" s="164"/>
      <c r="B300" s="125"/>
      <c r="C300" s="125"/>
      <c r="D300" s="125"/>
      <c r="E300" s="125"/>
      <c r="F300" s="125"/>
      <c r="G300" s="125"/>
      <c r="H300" s="125"/>
      <c r="I300" s="125"/>
      <c r="J300" s="125"/>
      <c r="K300" s="125"/>
      <c r="L300" s="125"/>
      <c r="M300" s="125"/>
      <c r="N300" s="125"/>
      <c r="O300" s="125"/>
      <c r="P300" s="125"/>
      <c r="Q300" s="125"/>
      <c r="R300" s="125"/>
      <c r="S300" s="125"/>
      <c r="T300" s="125"/>
      <c r="U300" s="125"/>
      <c r="V300" s="125"/>
    </row>
    <row r="301" spans="1:22" ht="12">
      <c r="A301" s="164"/>
      <c r="B301" s="125"/>
      <c r="C301" s="125"/>
      <c r="D301" s="125"/>
      <c r="E301" s="125"/>
      <c r="F301" s="125"/>
      <c r="G301" s="125"/>
      <c r="H301" s="125"/>
      <c r="I301" s="125"/>
      <c r="J301" s="125"/>
      <c r="K301" s="125"/>
      <c r="L301" s="125"/>
      <c r="M301" s="125"/>
      <c r="N301" s="125"/>
      <c r="O301" s="125"/>
      <c r="P301" s="125"/>
      <c r="Q301" s="125"/>
      <c r="R301" s="125"/>
      <c r="S301" s="125"/>
      <c r="T301" s="125"/>
      <c r="U301" s="125"/>
      <c r="V301" s="125"/>
    </row>
    <row r="302" spans="1:22" ht="12">
      <c r="A302" s="164"/>
      <c r="B302" s="125"/>
      <c r="C302" s="125"/>
      <c r="D302" s="125"/>
      <c r="E302" s="125"/>
      <c r="F302" s="125"/>
      <c r="G302" s="125"/>
      <c r="H302" s="125"/>
      <c r="I302" s="125"/>
      <c r="J302" s="125"/>
      <c r="K302" s="125"/>
      <c r="L302" s="125"/>
      <c r="M302" s="125"/>
      <c r="N302" s="125"/>
      <c r="O302" s="125"/>
      <c r="P302" s="125"/>
      <c r="Q302" s="125"/>
      <c r="R302" s="125"/>
      <c r="S302" s="125"/>
      <c r="T302" s="125"/>
      <c r="U302" s="125"/>
      <c r="V302" s="125"/>
    </row>
    <row r="303" spans="1:22" ht="12">
      <c r="A303" s="164"/>
      <c r="B303" s="125"/>
      <c r="C303" s="125"/>
      <c r="D303" s="125"/>
      <c r="E303" s="125"/>
      <c r="F303" s="125"/>
      <c r="G303" s="125"/>
      <c r="H303" s="125"/>
      <c r="I303" s="125"/>
      <c r="J303" s="125"/>
      <c r="K303" s="125"/>
      <c r="L303" s="125"/>
      <c r="M303" s="125"/>
      <c r="N303" s="125"/>
      <c r="O303" s="125"/>
      <c r="P303" s="125"/>
      <c r="Q303" s="125"/>
      <c r="R303" s="125"/>
      <c r="S303" s="125"/>
      <c r="T303" s="125"/>
      <c r="U303" s="125"/>
      <c r="V303" s="125"/>
    </row>
    <row r="304" spans="1:22" ht="12">
      <c r="A304" s="164"/>
      <c r="B304" s="125"/>
      <c r="C304" s="125"/>
      <c r="D304" s="125"/>
      <c r="E304" s="125"/>
      <c r="F304" s="125"/>
      <c r="G304" s="125"/>
      <c r="H304" s="125"/>
      <c r="I304" s="125"/>
      <c r="J304" s="125"/>
      <c r="K304" s="125"/>
      <c r="L304" s="125"/>
      <c r="M304" s="125"/>
      <c r="N304" s="125"/>
      <c r="O304" s="125"/>
      <c r="P304" s="125"/>
      <c r="Q304" s="125"/>
      <c r="R304" s="125"/>
      <c r="S304" s="125"/>
      <c r="T304" s="125"/>
      <c r="U304" s="125"/>
      <c r="V304" s="125"/>
    </row>
    <row r="305" spans="1:22" ht="12">
      <c r="A305" s="164"/>
      <c r="B305" s="125"/>
      <c r="C305" s="125"/>
      <c r="D305" s="125"/>
      <c r="E305" s="125"/>
      <c r="F305" s="125"/>
      <c r="G305" s="125"/>
      <c r="H305" s="125"/>
      <c r="I305" s="125"/>
      <c r="J305" s="125"/>
      <c r="K305" s="125"/>
      <c r="L305" s="125"/>
      <c r="M305" s="125"/>
      <c r="N305" s="125"/>
      <c r="O305" s="125"/>
      <c r="P305" s="125"/>
      <c r="Q305" s="125"/>
      <c r="R305" s="125"/>
      <c r="S305" s="125"/>
      <c r="T305" s="125"/>
      <c r="U305" s="125"/>
      <c r="V305" s="125"/>
    </row>
    <row r="306" spans="1:22" ht="12">
      <c r="A306" s="164"/>
      <c r="B306" s="125"/>
      <c r="C306" s="125"/>
      <c r="D306" s="125"/>
      <c r="E306" s="125"/>
      <c r="F306" s="125"/>
      <c r="G306" s="125"/>
      <c r="H306" s="125"/>
      <c r="I306" s="125"/>
      <c r="J306" s="125"/>
      <c r="K306" s="125"/>
      <c r="L306" s="125"/>
      <c r="M306" s="125"/>
      <c r="N306" s="125"/>
      <c r="O306" s="125"/>
      <c r="P306" s="125"/>
      <c r="Q306" s="125"/>
      <c r="R306" s="125"/>
      <c r="S306" s="125"/>
      <c r="T306" s="125"/>
      <c r="U306" s="125"/>
      <c r="V306" s="125"/>
    </row>
    <row r="307" spans="1:22" ht="12">
      <c r="A307" s="164"/>
      <c r="B307" s="125"/>
      <c r="C307" s="125"/>
      <c r="D307" s="125"/>
      <c r="E307" s="125"/>
      <c r="F307" s="125"/>
      <c r="G307" s="125"/>
      <c r="H307" s="125"/>
      <c r="I307" s="125"/>
      <c r="J307" s="125"/>
      <c r="K307" s="125"/>
      <c r="L307" s="125"/>
      <c r="M307" s="125"/>
      <c r="N307" s="125"/>
      <c r="O307" s="125"/>
      <c r="P307" s="125"/>
      <c r="Q307" s="125"/>
      <c r="R307" s="125"/>
      <c r="S307" s="125"/>
      <c r="T307" s="125"/>
      <c r="U307" s="125"/>
      <c r="V307" s="125"/>
    </row>
    <row r="308" spans="1:22" ht="12">
      <c r="A308" s="164"/>
      <c r="B308" s="125"/>
      <c r="C308" s="125"/>
      <c r="D308" s="125"/>
      <c r="E308" s="125"/>
      <c r="F308" s="125"/>
      <c r="G308" s="125"/>
      <c r="H308" s="125"/>
      <c r="I308" s="125"/>
      <c r="J308" s="125"/>
      <c r="K308" s="125"/>
      <c r="L308" s="125"/>
      <c r="M308" s="125"/>
      <c r="N308" s="125"/>
      <c r="O308" s="125"/>
      <c r="P308" s="125"/>
      <c r="Q308" s="125"/>
      <c r="R308" s="125"/>
      <c r="S308" s="125"/>
      <c r="T308" s="125"/>
      <c r="U308" s="125"/>
      <c r="V308" s="125"/>
    </row>
    <row r="309" spans="1:22" ht="12">
      <c r="A309" s="164"/>
      <c r="B309" s="125"/>
      <c r="C309" s="125"/>
      <c r="D309" s="125"/>
      <c r="E309" s="125"/>
      <c r="F309" s="125"/>
      <c r="G309" s="125"/>
      <c r="H309" s="125"/>
      <c r="I309" s="125"/>
      <c r="J309" s="125"/>
      <c r="K309" s="125"/>
      <c r="L309" s="125"/>
      <c r="M309" s="125"/>
      <c r="N309" s="125"/>
      <c r="O309" s="125"/>
      <c r="P309" s="125"/>
      <c r="Q309" s="125"/>
      <c r="R309" s="125"/>
      <c r="S309" s="125"/>
      <c r="T309" s="125"/>
      <c r="U309" s="125"/>
      <c r="V309" s="125"/>
    </row>
    <row r="310" spans="1:22" ht="12">
      <c r="A310" s="164"/>
      <c r="B310" s="125"/>
      <c r="C310" s="125"/>
      <c r="D310" s="125"/>
      <c r="E310" s="125"/>
      <c r="F310" s="125"/>
      <c r="G310" s="125"/>
      <c r="H310" s="125"/>
      <c r="I310" s="125"/>
      <c r="J310" s="125"/>
      <c r="K310" s="125"/>
      <c r="L310" s="125"/>
      <c r="M310" s="125"/>
      <c r="N310" s="125"/>
      <c r="O310" s="125"/>
      <c r="P310" s="125"/>
      <c r="Q310" s="125"/>
      <c r="R310" s="125"/>
      <c r="S310" s="125"/>
      <c r="T310" s="125"/>
      <c r="U310" s="125"/>
      <c r="V310" s="125"/>
    </row>
    <row r="311" spans="1:22" ht="12">
      <c r="A311" s="164"/>
      <c r="B311" s="125"/>
      <c r="C311" s="125"/>
      <c r="D311" s="125"/>
      <c r="E311" s="125"/>
      <c r="F311" s="125"/>
      <c r="G311" s="125"/>
      <c r="H311" s="125"/>
      <c r="I311" s="125"/>
      <c r="J311" s="125"/>
      <c r="K311" s="125"/>
      <c r="L311" s="125"/>
      <c r="M311" s="125"/>
      <c r="N311" s="125"/>
      <c r="O311" s="125"/>
      <c r="P311" s="125"/>
      <c r="Q311" s="125"/>
      <c r="R311" s="125"/>
      <c r="S311" s="125"/>
      <c r="T311" s="125"/>
      <c r="U311" s="125"/>
      <c r="V311" s="125"/>
    </row>
    <row r="312" spans="1:22" ht="12">
      <c r="A312" s="164"/>
      <c r="B312" s="125"/>
      <c r="C312" s="125"/>
      <c r="D312" s="125"/>
      <c r="E312" s="125"/>
      <c r="F312" s="125"/>
      <c r="G312" s="125"/>
      <c r="H312" s="125"/>
      <c r="I312" s="125"/>
      <c r="J312" s="125"/>
      <c r="K312" s="125"/>
      <c r="L312" s="125"/>
      <c r="M312" s="125"/>
      <c r="N312" s="125"/>
      <c r="O312" s="125"/>
      <c r="P312" s="125"/>
      <c r="Q312" s="125"/>
      <c r="R312" s="125"/>
      <c r="S312" s="125"/>
      <c r="T312" s="125"/>
      <c r="U312" s="125"/>
      <c r="V312" s="125"/>
    </row>
    <row r="313" spans="1:22" ht="12">
      <c r="A313" s="164"/>
      <c r="B313" s="125"/>
      <c r="C313" s="125"/>
      <c r="D313" s="125"/>
      <c r="E313" s="125"/>
      <c r="F313" s="125"/>
      <c r="G313" s="125"/>
      <c r="H313" s="125"/>
      <c r="I313" s="125"/>
      <c r="J313" s="125"/>
      <c r="K313" s="125"/>
      <c r="L313" s="125"/>
      <c r="M313" s="125"/>
      <c r="N313" s="125"/>
      <c r="O313" s="125"/>
      <c r="P313" s="125"/>
      <c r="Q313" s="125"/>
      <c r="R313" s="125"/>
      <c r="S313" s="125"/>
      <c r="T313" s="125"/>
      <c r="U313" s="125"/>
      <c r="V313" s="125"/>
    </row>
    <row r="314" spans="1:22" ht="12">
      <c r="A314" s="164"/>
      <c r="B314" s="125"/>
      <c r="C314" s="125"/>
      <c r="D314" s="125"/>
      <c r="E314" s="125"/>
      <c r="F314" s="125"/>
      <c r="G314" s="125"/>
      <c r="H314" s="125"/>
      <c r="I314" s="125"/>
      <c r="J314" s="125"/>
      <c r="K314" s="125"/>
      <c r="L314" s="125"/>
      <c r="M314" s="125"/>
      <c r="N314" s="125"/>
      <c r="O314" s="125"/>
      <c r="P314" s="125"/>
      <c r="Q314" s="125"/>
      <c r="R314" s="125"/>
      <c r="S314" s="125"/>
      <c r="T314" s="125"/>
      <c r="U314" s="125"/>
      <c r="V314" s="125"/>
    </row>
    <row r="315" spans="1:22" ht="12">
      <c r="A315" s="164"/>
      <c r="B315" s="125"/>
      <c r="C315" s="125"/>
      <c r="D315" s="125"/>
      <c r="E315" s="125"/>
      <c r="F315" s="125"/>
      <c r="G315" s="125"/>
      <c r="H315" s="125"/>
      <c r="I315" s="125"/>
      <c r="J315" s="125"/>
      <c r="K315" s="125"/>
      <c r="L315" s="125"/>
      <c r="M315" s="125"/>
      <c r="N315" s="125"/>
      <c r="O315" s="125"/>
      <c r="P315" s="125"/>
      <c r="Q315" s="125"/>
      <c r="R315" s="125"/>
      <c r="S315" s="125"/>
      <c r="T315" s="125"/>
      <c r="U315" s="125"/>
      <c r="V315" s="125"/>
    </row>
    <row r="316" spans="1:22" ht="12">
      <c r="A316" s="164"/>
      <c r="B316" s="125"/>
      <c r="C316" s="125"/>
      <c r="D316" s="125"/>
      <c r="E316" s="125"/>
      <c r="F316" s="125"/>
      <c r="G316" s="125"/>
      <c r="H316" s="125"/>
      <c r="I316" s="125"/>
      <c r="J316" s="125"/>
      <c r="K316" s="125"/>
      <c r="L316" s="125"/>
      <c r="M316" s="125"/>
      <c r="N316" s="125"/>
      <c r="O316" s="125"/>
      <c r="P316" s="125"/>
      <c r="Q316" s="125"/>
      <c r="R316" s="125"/>
      <c r="S316" s="125"/>
      <c r="T316" s="125"/>
      <c r="U316" s="125"/>
      <c r="V316" s="125"/>
    </row>
    <row r="317" spans="1:22" ht="12">
      <c r="A317" s="164"/>
      <c r="B317" s="125"/>
      <c r="C317" s="125"/>
      <c r="D317" s="125"/>
      <c r="E317" s="125"/>
      <c r="F317" s="125"/>
      <c r="G317" s="125"/>
      <c r="H317" s="125"/>
      <c r="I317" s="125"/>
      <c r="J317" s="125"/>
      <c r="K317" s="125"/>
      <c r="L317" s="125"/>
      <c r="M317" s="125"/>
      <c r="N317" s="125"/>
      <c r="O317" s="125"/>
      <c r="P317" s="125"/>
      <c r="Q317" s="125"/>
      <c r="R317" s="125"/>
      <c r="S317" s="125"/>
      <c r="T317" s="125"/>
      <c r="U317" s="125"/>
      <c r="V317" s="125"/>
    </row>
    <row r="318" spans="1:22" ht="12">
      <c r="A318" s="164"/>
      <c r="B318" s="125"/>
      <c r="C318" s="125"/>
      <c r="D318" s="125"/>
      <c r="E318" s="125"/>
      <c r="F318" s="125"/>
      <c r="G318" s="125"/>
      <c r="H318" s="125"/>
      <c r="I318" s="125"/>
      <c r="J318" s="125"/>
      <c r="K318" s="125"/>
      <c r="L318" s="125"/>
      <c r="M318" s="125"/>
      <c r="N318" s="125"/>
      <c r="O318" s="125"/>
      <c r="P318" s="125"/>
      <c r="Q318" s="125"/>
      <c r="R318" s="125"/>
      <c r="S318" s="125"/>
      <c r="T318" s="125"/>
      <c r="U318" s="125"/>
      <c r="V318" s="125"/>
    </row>
    <row r="319" spans="1:22" ht="12">
      <c r="A319" s="164"/>
      <c r="B319" s="125"/>
      <c r="C319" s="125"/>
      <c r="D319" s="125"/>
      <c r="E319" s="125"/>
      <c r="F319" s="125"/>
      <c r="G319" s="125"/>
      <c r="H319" s="125"/>
      <c r="I319" s="125"/>
      <c r="J319" s="125"/>
      <c r="K319" s="125"/>
      <c r="L319" s="125"/>
      <c r="M319" s="125"/>
      <c r="N319" s="125"/>
      <c r="O319" s="125"/>
      <c r="P319" s="125"/>
      <c r="Q319" s="125"/>
      <c r="R319" s="125"/>
      <c r="S319" s="125"/>
      <c r="T319" s="125"/>
      <c r="U319" s="125"/>
      <c r="V319" s="125"/>
    </row>
    <row r="320" spans="1:22" ht="12">
      <c r="A320" s="164"/>
      <c r="B320" s="125"/>
      <c r="C320" s="125"/>
      <c r="D320" s="125"/>
      <c r="E320" s="125"/>
      <c r="F320" s="125"/>
      <c r="G320" s="125"/>
      <c r="H320" s="125"/>
      <c r="I320" s="125"/>
      <c r="J320" s="125"/>
      <c r="K320" s="125"/>
      <c r="L320" s="125"/>
      <c r="M320" s="125"/>
      <c r="N320" s="125"/>
      <c r="O320" s="125"/>
      <c r="P320" s="125"/>
      <c r="Q320" s="125"/>
      <c r="R320" s="125"/>
      <c r="S320" s="125"/>
      <c r="T320" s="125"/>
      <c r="U320" s="125"/>
      <c r="V320" s="125"/>
    </row>
    <row r="321" spans="1:22" ht="12">
      <c r="A321" s="164"/>
      <c r="B321" s="125"/>
      <c r="C321" s="125"/>
      <c r="D321" s="125"/>
      <c r="E321" s="125"/>
      <c r="F321" s="125"/>
      <c r="G321" s="125"/>
      <c r="H321" s="125"/>
      <c r="I321" s="125"/>
      <c r="J321" s="125"/>
      <c r="K321" s="125"/>
      <c r="L321" s="125"/>
      <c r="M321" s="125"/>
      <c r="N321" s="125"/>
      <c r="O321" s="125"/>
      <c r="P321" s="125"/>
      <c r="Q321" s="125"/>
      <c r="R321" s="125"/>
      <c r="S321" s="125"/>
      <c r="T321" s="125"/>
      <c r="U321" s="125"/>
      <c r="V321" s="125"/>
    </row>
    <row r="322" spans="1:22" ht="12">
      <c r="A322" s="164"/>
      <c r="B322" s="125"/>
      <c r="C322" s="125"/>
      <c r="D322" s="125"/>
      <c r="E322" s="125"/>
      <c r="F322" s="125"/>
      <c r="G322" s="125"/>
      <c r="H322" s="125"/>
      <c r="I322" s="125"/>
      <c r="J322" s="125"/>
      <c r="K322" s="125"/>
      <c r="L322" s="125"/>
      <c r="M322" s="125"/>
      <c r="N322" s="125"/>
      <c r="O322" s="125"/>
      <c r="P322" s="125"/>
      <c r="Q322" s="125"/>
      <c r="R322" s="125"/>
      <c r="S322" s="125"/>
      <c r="T322" s="125"/>
      <c r="U322" s="125"/>
      <c r="V322" s="125"/>
    </row>
    <row r="323" spans="1:22" ht="12">
      <c r="A323" s="164"/>
      <c r="B323" s="125"/>
      <c r="C323" s="125"/>
      <c r="D323" s="125"/>
      <c r="E323" s="125"/>
      <c r="F323" s="125"/>
      <c r="G323" s="125"/>
      <c r="H323" s="125"/>
      <c r="I323" s="125"/>
      <c r="J323" s="125"/>
      <c r="K323" s="125"/>
      <c r="L323" s="125"/>
      <c r="M323" s="125"/>
      <c r="N323" s="125"/>
      <c r="O323" s="125"/>
      <c r="P323" s="125"/>
      <c r="Q323" s="125"/>
      <c r="R323" s="125"/>
      <c r="S323" s="125"/>
      <c r="T323" s="125"/>
      <c r="U323" s="125"/>
      <c r="V323" s="125"/>
    </row>
    <row r="324" spans="1:22" ht="12">
      <c r="A324" s="164"/>
      <c r="B324" s="125"/>
      <c r="C324" s="125"/>
      <c r="D324" s="125"/>
      <c r="E324" s="125"/>
      <c r="F324" s="125"/>
      <c r="G324" s="125"/>
      <c r="H324" s="125"/>
      <c r="I324" s="125"/>
      <c r="J324" s="125"/>
      <c r="K324" s="125"/>
      <c r="L324" s="125"/>
      <c r="M324" s="125"/>
      <c r="N324" s="125"/>
      <c r="O324" s="125"/>
      <c r="P324" s="125"/>
      <c r="Q324" s="125"/>
      <c r="R324" s="125"/>
      <c r="S324" s="125"/>
      <c r="T324" s="125"/>
      <c r="U324" s="125"/>
      <c r="V324" s="125"/>
    </row>
    <row r="325" spans="1:22" ht="12">
      <c r="A325" s="164"/>
      <c r="B325" s="125"/>
      <c r="C325" s="125"/>
      <c r="D325" s="125"/>
      <c r="E325" s="125"/>
      <c r="F325" s="125"/>
      <c r="G325" s="125"/>
      <c r="H325" s="125"/>
      <c r="I325" s="125"/>
      <c r="J325" s="125"/>
      <c r="K325" s="125"/>
      <c r="L325" s="125"/>
      <c r="M325" s="125"/>
      <c r="N325" s="125"/>
      <c r="O325" s="125"/>
      <c r="P325" s="125"/>
      <c r="Q325" s="125"/>
      <c r="R325" s="125"/>
      <c r="S325" s="125"/>
      <c r="T325" s="125"/>
      <c r="U325" s="125"/>
      <c r="V325" s="125"/>
    </row>
    <row r="326" spans="1:22" ht="12">
      <c r="A326" s="164"/>
      <c r="B326" s="125"/>
      <c r="C326" s="125"/>
      <c r="D326" s="125"/>
      <c r="E326" s="125"/>
      <c r="F326" s="125"/>
      <c r="G326" s="125"/>
      <c r="H326" s="125"/>
      <c r="I326" s="125"/>
      <c r="J326" s="125"/>
      <c r="K326" s="125"/>
      <c r="L326" s="125"/>
      <c r="M326" s="125"/>
      <c r="N326" s="125"/>
      <c r="O326" s="125"/>
      <c r="P326" s="125"/>
      <c r="Q326" s="125"/>
      <c r="R326" s="125"/>
      <c r="S326" s="125"/>
      <c r="T326" s="125"/>
      <c r="U326" s="125"/>
      <c r="V326" s="125"/>
    </row>
    <row r="327" spans="1:22" ht="12">
      <c r="A327" s="164"/>
      <c r="B327" s="125"/>
      <c r="C327" s="125"/>
      <c r="D327" s="125"/>
      <c r="E327" s="125"/>
      <c r="F327" s="125"/>
      <c r="G327" s="125"/>
      <c r="H327" s="125"/>
      <c r="I327" s="125"/>
      <c r="J327" s="125"/>
      <c r="K327" s="125"/>
      <c r="L327" s="125"/>
      <c r="M327" s="125"/>
      <c r="N327" s="125"/>
      <c r="O327" s="125"/>
      <c r="P327" s="125"/>
      <c r="Q327" s="125"/>
      <c r="R327" s="125"/>
      <c r="S327" s="125"/>
      <c r="T327" s="125"/>
      <c r="U327" s="125"/>
      <c r="V327" s="125"/>
    </row>
    <row r="328" spans="1:22" ht="12">
      <c r="A328" s="164"/>
      <c r="B328" s="125"/>
      <c r="C328" s="125"/>
      <c r="D328" s="125"/>
      <c r="E328" s="125"/>
      <c r="F328" s="125"/>
      <c r="G328" s="125"/>
      <c r="H328" s="125"/>
      <c r="I328" s="125"/>
      <c r="J328" s="125"/>
      <c r="K328" s="125"/>
      <c r="L328" s="125"/>
      <c r="M328" s="125"/>
      <c r="N328" s="125"/>
      <c r="O328" s="125"/>
      <c r="P328" s="125"/>
      <c r="Q328" s="125"/>
      <c r="R328" s="125"/>
      <c r="S328" s="125"/>
      <c r="T328" s="125"/>
      <c r="U328" s="125"/>
      <c r="V328" s="125"/>
    </row>
    <row r="329" spans="1:22" ht="12">
      <c r="A329" s="164"/>
      <c r="B329" s="125"/>
      <c r="C329" s="125"/>
      <c r="D329" s="125"/>
      <c r="E329" s="125"/>
      <c r="F329" s="125"/>
      <c r="G329" s="125"/>
      <c r="H329" s="125"/>
      <c r="I329" s="125"/>
      <c r="J329" s="125"/>
      <c r="K329" s="125"/>
      <c r="L329" s="125"/>
      <c r="M329" s="125"/>
      <c r="N329" s="125"/>
      <c r="O329" s="125"/>
      <c r="P329" s="125"/>
      <c r="Q329" s="125"/>
      <c r="R329" s="125"/>
      <c r="S329" s="125"/>
      <c r="T329" s="125"/>
      <c r="U329" s="125"/>
      <c r="V329" s="125"/>
    </row>
    <row r="330" spans="1:22" ht="12">
      <c r="A330" s="164"/>
      <c r="B330" s="125"/>
      <c r="C330" s="125"/>
      <c r="D330" s="125"/>
      <c r="E330" s="125"/>
      <c r="F330" s="125"/>
      <c r="G330" s="125"/>
      <c r="H330" s="125"/>
      <c r="I330" s="125"/>
      <c r="J330" s="125"/>
      <c r="K330" s="125"/>
      <c r="L330" s="125"/>
      <c r="M330" s="125"/>
      <c r="N330" s="125"/>
      <c r="O330" s="125"/>
      <c r="P330" s="125"/>
      <c r="Q330" s="125"/>
      <c r="R330" s="125"/>
      <c r="S330" s="125"/>
      <c r="T330" s="125"/>
      <c r="U330" s="125"/>
      <c r="V330" s="125"/>
    </row>
    <row r="331" spans="1:22" ht="12">
      <c r="A331" s="164"/>
      <c r="B331" s="125"/>
      <c r="C331" s="125"/>
      <c r="D331" s="125"/>
      <c r="E331" s="125"/>
      <c r="F331" s="125"/>
      <c r="G331" s="125"/>
      <c r="H331" s="125"/>
      <c r="I331" s="125"/>
      <c r="J331" s="125"/>
      <c r="K331" s="125"/>
      <c r="L331" s="125"/>
      <c r="M331" s="125"/>
      <c r="N331" s="125"/>
      <c r="O331" s="125"/>
      <c r="P331" s="125"/>
      <c r="Q331" s="125"/>
      <c r="R331" s="125"/>
      <c r="S331" s="125"/>
      <c r="T331" s="125"/>
      <c r="U331" s="125"/>
      <c r="V331" s="125"/>
    </row>
    <row r="332" spans="1:22" ht="12">
      <c r="A332" s="164"/>
      <c r="B332" s="125"/>
      <c r="C332" s="125"/>
      <c r="D332" s="125"/>
      <c r="E332" s="125"/>
      <c r="F332" s="125"/>
      <c r="G332" s="125"/>
      <c r="H332" s="125"/>
      <c r="I332" s="125"/>
      <c r="J332" s="125"/>
      <c r="K332" s="125"/>
      <c r="L332" s="125"/>
      <c r="M332" s="125"/>
      <c r="N332" s="125"/>
      <c r="O332" s="125"/>
      <c r="P332" s="125"/>
      <c r="Q332" s="125"/>
      <c r="R332" s="125"/>
      <c r="S332" s="125"/>
      <c r="T332" s="125"/>
      <c r="U332" s="125"/>
      <c r="V332" s="125"/>
    </row>
    <row r="333" spans="1:22" ht="12">
      <c r="A333" s="164"/>
      <c r="B333" s="125"/>
      <c r="C333" s="125"/>
      <c r="D333" s="125"/>
      <c r="E333" s="125"/>
      <c r="F333" s="125"/>
      <c r="G333" s="125"/>
      <c r="H333" s="125"/>
      <c r="I333" s="125"/>
      <c r="J333" s="125"/>
      <c r="K333" s="125"/>
      <c r="L333" s="125"/>
      <c r="M333" s="125"/>
      <c r="N333" s="125"/>
      <c r="O333" s="125"/>
      <c r="P333" s="125"/>
      <c r="Q333" s="125"/>
      <c r="R333" s="125"/>
      <c r="S333" s="125"/>
      <c r="T333" s="125"/>
      <c r="U333" s="125"/>
      <c r="V333" s="125"/>
    </row>
    <row r="334" spans="1:22" ht="12">
      <c r="A334" s="164"/>
      <c r="B334" s="125"/>
      <c r="C334" s="125"/>
      <c r="D334" s="125"/>
      <c r="E334" s="125"/>
      <c r="F334" s="125"/>
      <c r="G334" s="125"/>
      <c r="H334" s="125"/>
      <c r="I334" s="125"/>
      <c r="J334" s="125"/>
      <c r="K334" s="125"/>
      <c r="L334" s="125"/>
      <c r="M334" s="125"/>
      <c r="N334" s="125"/>
      <c r="O334" s="125"/>
      <c r="P334" s="125"/>
      <c r="Q334" s="125"/>
      <c r="R334" s="125"/>
      <c r="S334" s="125"/>
      <c r="T334" s="125"/>
      <c r="U334" s="125"/>
      <c r="V334" s="125"/>
    </row>
    <row r="335" spans="1:22" ht="12">
      <c r="A335" s="164"/>
      <c r="B335" s="125"/>
      <c r="C335" s="125"/>
      <c r="D335" s="125"/>
      <c r="E335" s="125"/>
      <c r="F335" s="125"/>
      <c r="G335" s="125"/>
      <c r="H335" s="125"/>
      <c r="I335" s="125"/>
      <c r="J335" s="125"/>
      <c r="K335" s="125"/>
      <c r="L335" s="125"/>
      <c r="M335" s="125"/>
      <c r="N335" s="125"/>
      <c r="O335" s="125"/>
      <c r="P335" s="125"/>
      <c r="Q335" s="125"/>
      <c r="R335" s="125"/>
      <c r="S335" s="125"/>
      <c r="T335" s="125"/>
      <c r="U335" s="125"/>
      <c r="V335" s="125"/>
    </row>
    <row r="336" spans="1:22" ht="12">
      <c r="A336" s="164"/>
      <c r="B336" s="125"/>
      <c r="C336" s="125"/>
      <c r="D336" s="125"/>
      <c r="E336" s="125"/>
      <c r="F336" s="125"/>
      <c r="G336" s="125"/>
      <c r="H336" s="125"/>
      <c r="I336" s="125"/>
      <c r="J336" s="125"/>
      <c r="K336" s="125"/>
      <c r="L336" s="125"/>
      <c r="M336" s="125"/>
      <c r="N336" s="125"/>
      <c r="O336" s="125"/>
      <c r="P336" s="125"/>
      <c r="Q336" s="125"/>
      <c r="R336" s="125"/>
      <c r="S336" s="125"/>
      <c r="T336" s="125"/>
      <c r="U336" s="125"/>
      <c r="V336" s="125"/>
    </row>
    <row r="337" spans="1:22" ht="12">
      <c r="A337" s="164"/>
      <c r="B337" s="125"/>
      <c r="C337" s="125"/>
      <c r="D337" s="125"/>
      <c r="E337" s="125"/>
      <c r="F337" s="125"/>
      <c r="G337" s="125"/>
      <c r="H337" s="125"/>
      <c r="I337" s="125"/>
      <c r="J337" s="125"/>
      <c r="K337" s="125"/>
      <c r="L337" s="125"/>
      <c r="M337" s="125"/>
      <c r="N337" s="125"/>
      <c r="O337" s="125"/>
      <c r="P337" s="125"/>
      <c r="Q337" s="125"/>
      <c r="R337" s="125"/>
      <c r="S337" s="125"/>
      <c r="T337" s="125"/>
      <c r="U337" s="125"/>
      <c r="V337" s="125"/>
    </row>
    <row r="338" spans="1:22" ht="12">
      <c r="A338" s="164"/>
      <c r="B338" s="125"/>
      <c r="C338" s="125"/>
      <c r="D338" s="125"/>
      <c r="E338" s="125"/>
      <c r="F338" s="125"/>
      <c r="G338" s="125"/>
      <c r="H338" s="125"/>
      <c r="I338" s="125"/>
      <c r="J338" s="125"/>
      <c r="K338" s="125"/>
      <c r="L338" s="125"/>
      <c r="M338" s="125"/>
      <c r="N338" s="125"/>
      <c r="O338" s="125"/>
      <c r="P338" s="125"/>
      <c r="Q338" s="125"/>
      <c r="R338" s="125"/>
      <c r="S338" s="125"/>
      <c r="T338" s="125"/>
      <c r="U338" s="125"/>
      <c r="V338" s="125"/>
    </row>
    <row r="339" spans="1:22" ht="12">
      <c r="A339" s="164"/>
      <c r="B339" s="125"/>
      <c r="C339" s="125"/>
      <c r="D339" s="125"/>
      <c r="E339" s="125"/>
      <c r="F339" s="125"/>
      <c r="G339" s="125"/>
      <c r="H339" s="125"/>
      <c r="I339" s="125"/>
      <c r="J339" s="125"/>
      <c r="K339" s="125"/>
      <c r="L339" s="125"/>
      <c r="M339" s="125"/>
      <c r="N339" s="125"/>
      <c r="O339" s="125"/>
      <c r="P339" s="125"/>
      <c r="Q339" s="125"/>
      <c r="R339" s="125"/>
      <c r="S339" s="125"/>
      <c r="T339" s="125"/>
      <c r="U339" s="125"/>
      <c r="V339" s="125"/>
    </row>
    <row r="340" spans="1:22" ht="12">
      <c r="A340" s="164"/>
      <c r="B340" s="125"/>
      <c r="C340" s="125"/>
      <c r="D340" s="125"/>
      <c r="E340" s="125"/>
      <c r="F340" s="125"/>
      <c r="G340" s="125"/>
      <c r="H340" s="125"/>
      <c r="I340" s="125"/>
      <c r="J340" s="125"/>
      <c r="K340" s="125"/>
      <c r="L340" s="125"/>
      <c r="M340" s="125"/>
      <c r="N340" s="125"/>
      <c r="O340" s="125"/>
      <c r="P340" s="125"/>
      <c r="Q340" s="125"/>
      <c r="R340" s="125"/>
      <c r="S340" s="125"/>
      <c r="T340" s="125"/>
      <c r="U340" s="125"/>
      <c r="V340" s="125"/>
    </row>
    <row r="341" spans="1:22" ht="12">
      <c r="A341" s="164"/>
      <c r="B341" s="125"/>
      <c r="C341" s="125"/>
      <c r="D341" s="125"/>
      <c r="E341" s="125"/>
      <c r="F341" s="125"/>
      <c r="G341" s="125"/>
      <c r="H341" s="125"/>
      <c r="I341" s="125"/>
      <c r="J341" s="125"/>
      <c r="K341" s="125"/>
      <c r="L341" s="125"/>
      <c r="M341" s="125"/>
      <c r="N341" s="125"/>
      <c r="O341" s="125"/>
      <c r="P341" s="125"/>
      <c r="Q341" s="125"/>
      <c r="R341" s="125"/>
      <c r="S341" s="125"/>
      <c r="T341" s="125"/>
      <c r="U341" s="125"/>
      <c r="V341" s="125"/>
    </row>
    <row r="342" spans="1:22" ht="12">
      <c r="A342" s="164"/>
      <c r="B342" s="125"/>
      <c r="C342" s="125"/>
      <c r="D342" s="125"/>
      <c r="E342" s="125"/>
      <c r="F342" s="125"/>
      <c r="G342" s="125"/>
      <c r="H342" s="125"/>
      <c r="I342" s="125"/>
      <c r="J342" s="125"/>
      <c r="K342" s="125"/>
      <c r="L342" s="125"/>
      <c r="M342" s="125"/>
      <c r="N342" s="125"/>
      <c r="O342" s="125"/>
      <c r="P342" s="125"/>
      <c r="Q342" s="125"/>
      <c r="R342" s="125"/>
      <c r="S342" s="125"/>
      <c r="T342" s="125"/>
      <c r="U342" s="125"/>
      <c r="V342" s="125"/>
    </row>
    <row r="343" spans="1:22" ht="12">
      <c r="A343" s="164"/>
      <c r="B343" s="125"/>
      <c r="C343" s="125"/>
      <c r="D343" s="125"/>
      <c r="E343" s="125"/>
      <c r="F343" s="125"/>
      <c r="G343" s="125"/>
      <c r="H343" s="125"/>
      <c r="I343" s="125"/>
      <c r="J343" s="125"/>
      <c r="K343" s="125"/>
      <c r="L343" s="125"/>
      <c r="M343" s="125"/>
      <c r="N343" s="125"/>
      <c r="O343" s="125"/>
      <c r="P343" s="125"/>
      <c r="Q343" s="125"/>
      <c r="R343" s="125"/>
      <c r="S343" s="125"/>
      <c r="T343" s="125"/>
      <c r="U343" s="125"/>
      <c r="V343" s="125"/>
    </row>
    <row r="344" spans="1:22" ht="12">
      <c r="A344" s="164"/>
      <c r="B344" s="125"/>
      <c r="C344" s="125"/>
      <c r="D344" s="125"/>
      <c r="E344" s="125"/>
      <c r="F344" s="125"/>
      <c r="G344" s="125"/>
      <c r="H344" s="125"/>
      <c r="I344" s="125"/>
      <c r="J344" s="125"/>
      <c r="K344" s="125"/>
      <c r="L344" s="125"/>
      <c r="M344" s="125"/>
      <c r="N344" s="125"/>
      <c r="O344" s="125"/>
      <c r="P344" s="125"/>
      <c r="Q344" s="125"/>
      <c r="R344" s="125"/>
      <c r="S344" s="125"/>
      <c r="T344" s="125"/>
      <c r="U344" s="125"/>
      <c r="V344" s="125"/>
    </row>
    <row r="345" spans="1:22" ht="12">
      <c r="A345" s="164"/>
      <c r="B345" s="125"/>
      <c r="C345" s="125"/>
      <c r="D345" s="125"/>
      <c r="E345" s="125"/>
      <c r="F345" s="125"/>
      <c r="G345" s="125"/>
      <c r="H345" s="125"/>
      <c r="I345" s="125"/>
      <c r="J345" s="125"/>
      <c r="K345" s="125"/>
      <c r="L345" s="125"/>
      <c r="M345" s="125"/>
      <c r="N345" s="125"/>
      <c r="O345" s="125"/>
      <c r="P345" s="125"/>
      <c r="Q345" s="125"/>
      <c r="R345" s="125"/>
      <c r="S345" s="125"/>
      <c r="T345" s="125"/>
      <c r="U345" s="125"/>
      <c r="V345" s="125"/>
    </row>
    <row r="346" spans="1:22" ht="12">
      <c r="A346" s="164"/>
      <c r="B346" s="125"/>
      <c r="C346" s="125"/>
      <c r="D346" s="125"/>
      <c r="E346" s="125"/>
      <c r="F346" s="125"/>
      <c r="G346" s="125"/>
      <c r="H346" s="125"/>
      <c r="I346" s="125"/>
      <c r="J346" s="125"/>
      <c r="K346" s="125"/>
      <c r="L346" s="125"/>
      <c r="M346" s="125"/>
      <c r="N346" s="125"/>
      <c r="O346" s="125"/>
      <c r="P346" s="125"/>
      <c r="Q346" s="125"/>
      <c r="R346" s="125"/>
      <c r="S346" s="125"/>
      <c r="T346" s="125"/>
      <c r="U346" s="125"/>
      <c r="V346" s="125"/>
    </row>
    <row r="347" spans="1:22" ht="12">
      <c r="A347" s="164"/>
      <c r="B347" s="125"/>
      <c r="C347" s="125"/>
      <c r="D347" s="125"/>
      <c r="E347" s="125"/>
      <c r="F347" s="125"/>
      <c r="G347" s="125"/>
      <c r="H347" s="125"/>
      <c r="I347" s="125"/>
      <c r="J347" s="125"/>
      <c r="K347" s="125"/>
      <c r="L347" s="125"/>
      <c r="M347" s="125"/>
      <c r="N347" s="125"/>
      <c r="O347" s="125"/>
      <c r="P347" s="125"/>
      <c r="Q347" s="125"/>
      <c r="R347" s="125"/>
      <c r="S347" s="125"/>
      <c r="T347" s="125"/>
      <c r="U347" s="125"/>
      <c r="V347" s="125"/>
    </row>
    <row r="348" spans="1:22" ht="12">
      <c r="A348" s="164"/>
      <c r="B348" s="125"/>
      <c r="C348" s="125"/>
      <c r="D348" s="125"/>
      <c r="E348" s="125"/>
      <c r="F348" s="125"/>
      <c r="G348" s="125"/>
      <c r="H348" s="125"/>
      <c r="I348" s="125"/>
      <c r="J348" s="125"/>
      <c r="K348" s="125"/>
      <c r="L348" s="125"/>
      <c r="M348" s="125"/>
      <c r="N348" s="125"/>
      <c r="O348" s="125"/>
      <c r="P348" s="125"/>
      <c r="Q348" s="125"/>
      <c r="R348" s="125"/>
      <c r="S348" s="125"/>
      <c r="T348" s="125"/>
      <c r="U348" s="125"/>
      <c r="V348" s="125"/>
    </row>
    <row r="349" spans="1:22" ht="12">
      <c r="A349" s="164"/>
      <c r="B349" s="125"/>
      <c r="C349" s="125"/>
      <c r="D349" s="125"/>
      <c r="E349" s="125"/>
      <c r="F349" s="125"/>
      <c r="G349" s="125"/>
      <c r="H349" s="125"/>
      <c r="I349" s="125"/>
      <c r="J349" s="125"/>
      <c r="K349" s="125"/>
      <c r="L349" s="125"/>
      <c r="M349" s="125"/>
      <c r="N349" s="125"/>
      <c r="O349" s="125"/>
      <c r="P349" s="125"/>
      <c r="Q349" s="125"/>
      <c r="R349" s="125"/>
      <c r="S349" s="125"/>
      <c r="T349" s="125"/>
      <c r="U349" s="125"/>
      <c r="V349" s="125"/>
    </row>
    <row r="350" spans="1:22" ht="12">
      <c r="A350" s="164"/>
      <c r="B350" s="125"/>
      <c r="C350" s="125"/>
      <c r="D350" s="125"/>
      <c r="E350" s="125"/>
      <c r="F350" s="125"/>
      <c r="G350" s="125"/>
      <c r="H350" s="125"/>
      <c r="I350" s="125"/>
      <c r="J350" s="125"/>
      <c r="K350" s="125"/>
      <c r="L350" s="125"/>
      <c r="M350" s="125"/>
      <c r="N350" s="125"/>
      <c r="O350" s="125"/>
      <c r="P350" s="125"/>
      <c r="Q350" s="125"/>
      <c r="R350" s="125"/>
      <c r="S350" s="125"/>
      <c r="T350" s="125"/>
      <c r="U350" s="125"/>
      <c r="V350" s="125"/>
    </row>
    <row r="351" spans="1:22" ht="12">
      <c r="A351" s="164"/>
      <c r="B351" s="125"/>
      <c r="C351" s="125"/>
      <c r="D351" s="125"/>
      <c r="E351" s="125"/>
      <c r="F351" s="125"/>
      <c r="G351" s="125"/>
      <c r="H351" s="125"/>
      <c r="I351" s="125"/>
      <c r="J351" s="125"/>
      <c r="K351" s="125"/>
      <c r="L351" s="125"/>
      <c r="M351" s="125"/>
      <c r="N351" s="125"/>
      <c r="O351" s="125"/>
      <c r="P351" s="125"/>
      <c r="Q351" s="125"/>
      <c r="R351" s="125"/>
      <c r="S351" s="125"/>
      <c r="T351" s="125"/>
      <c r="U351" s="125"/>
      <c r="V351" s="125"/>
    </row>
    <row r="352" spans="1:22" ht="12">
      <c r="A352" s="164"/>
      <c r="B352" s="125"/>
      <c r="C352" s="125"/>
      <c r="D352" s="125"/>
      <c r="E352" s="125"/>
      <c r="F352" s="125"/>
      <c r="G352" s="125"/>
      <c r="H352" s="125"/>
      <c r="I352" s="125"/>
      <c r="J352" s="125"/>
      <c r="K352" s="125"/>
      <c r="L352" s="125"/>
      <c r="M352" s="125"/>
      <c r="N352" s="125"/>
      <c r="O352" s="125"/>
      <c r="P352" s="125"/>
      <c r="Q352" s="125"/>
      <c r="R352" s="125"/>
      <c r="S352" s="125"/>
      <c r="T352" s="125"/>
      <c r="U352" s="125"/>
      <c r="V352" s="125"/>
    </row>
    <row r="353" spans="1:22" ht="12">
      <c r="A353" s="164"/>
      <c r="B353" s="125"/>
      <c r="C353" s="125"/>
      <c r="D353" s="125"/>
      <c r="E353" s="125"/>
      <c r="F353" s="125"/>
      <c r="G353" s="125"/>
      <c r="H353" s="125"/>
      <c r="I353" s="125"/>
      <c r="J353" s="125"/>
      <c r="K353" s="125"/>
      <c r="L353" s="125"/>
      <c r="M353" s="125"/>
      <c r="N353" s="125"/>
      <c r="O353" s="125"/>
      <c r="P353" s="125"/>
      <c r="Q353" s="125"/>
      <c r="R353" s="125"/>
      <c r="S353" s="125"/>
      <c r="T353" s="125"/>
      <c r="U353" s="125"/>
      <c r="V353" s="125"/>
    </row>
    <row r="354" spans="1:22" ht="12">
      <c r="A354" s="164"/>
      <c r="B354" s="125"/>
      <c r="C354" s="125"/>
      <c r="D354" s="125"/>
      <c r="E354" s="125"/>
      <c r="F354" s="125"/>
      <c r="G354" s="125"/>
      <c r="H354" s="125"/>
      <c r="I354" s="125"/>
      <c r="J354" s="125"/>
      <c r="K354" s="125"/>
      <c r="L354" s="125"/>
      <c r="M354" s="125"/>
      <c r="N354" s="125"/>
      <c r="O354" s="125"/>
      <c r="P354" s="125"/>
      <c r="Q354" s="125"/>
      <c r="R354" s="125"/>
      <c r="S354" s="125"/>
      <c r="T354" s="125"/>
      <c r="U354" s="125"/>
      <c r="V354" s="125"/>
    </row>
    <row r="355" spans="1:22" ht="12">
      <c r="A355" s="164"/>
      <c r="B355" s="125"/>
      <c r="C355" s="125"/>
      <c r="D355" s="125"/>
      <c r="E355" s="125"/>
      <c r="F355" s="125"/>
      <c r="G355" s="125"/>
      <c r="H355" s="125"/>
      <c r="I355" s="125"/>
      <c r="J355" s="125"/>
      <c r="K355" s="125"/>
      <c r="L355" s="125"/>
      <c r="M355" s="125"/>
      <c r="N355" s="125"/>
      <c r="O355" s="125"/>
      <c r="P355" s="125"/>
      <c r="Q355" s="125"/>
      <c r="R355" s="125"/>
      <c r="S355" s="125"/>
      <c r="T355" s="125"/>
      <c r="U355" s="125"/>
      <c r="V355" s="125"/>
    </row>
    <row r="356" spans="1:22" ht="12">
      <c r="A356" s="164"/>
      <c r="B356" s="125"/>
      <c r="C356" s="125"/>
      <c r="D356" s="125"/>
      <c r="E356" s="125"/>
      <c r="F356" s="125"/>
      <c r="G356" s="125"/>
      <c r="H356" s="125"/>
      <c r="I356" s="125"/>
      <c r="J356" s="125"/>
      <c r="K356" s="125"/>
      <c r="L356" s="125"/>
      <c r="M356" s="125"/>
      <c r="N356" s="125"/>
      <c r="O356" s="125"/>
      <c r="P356" s="125"/>
      <c r="Q356" s="125"/>
      <c r="R356" s="125"/>
      <c r="S356" s="125"/>
      <c r="T356" s="125"/>
      <c r="U356" s="125"/>
      <c r="V356" s="125"/>
    </row>
    <row r="357" spans="1:22" ht="12">
      <c r="A357" s="164"/>
      <c r="B357" s="125"/>
      <c r="C357" s="125"/>
      <c r="D357" s="125"/>
      <c r="E357" s="125"/>
      <c r="F357" s="125"/>
      <c r="G357" s="125"/>
      <c r="H357" s="125"/>
      <c r="I357" s="125"/>
      <c r="J357" s="125"/>
      <c r="K357" s="125"/>
      <c r="L357" s="125"/>
      <c r="M357" s="125"/>
      <c r="N357" s="125"/>
      <c r="O357" s="125"/>
      <c r="P357" s="125"/>
      <c r="Q357" s="125"/>
      <c r="R357" s="125"/>
      <c r="S357" s="125"/>
      <c r="T357" s="125"/>
      <c r="U357" s="125"/>
      <c r="V357" s="125"/>
    </row>
    <row r="358" spans="1:22" ht="12">
      <c r="A358" s="164"/>
      <c r="B358" s="125"/>
      <c r="C358" s="125"/>
      <c r="D358" s="125"/>
      <c r="E358" s="125"/>
      <c r="F358" s="125"/>
      <c r="G358" s="125"/>
      <c r="H358" s="125"/>
      <c r="I358" s="125"/>
      <c r="J358" s="125"/>
      <c r="K358" s="125"/>
      <c r="L358" s="125"/>
      <c r="M358" s="125"/>
      <c r="N358" s="125"/>
      <c r="O358" s="125"/>
      <c r="P358" s="125"/>
      <c r="Q358" s="125"/>
      <c r="R358" s="125"/>
      <c r="S358" s="125"/>
      <c r="T358" s="125"/>
      <c r="U358" s="125"/>
      <c r="V358" s="125"/>
    </row>
    <row r="359" spans="1:22" ht="12">
      <c r="A359" s="164"/>
      <c r="B359" s="125"/>
      <c r="C359" s="125"/>
      <c r="D359" s="125"/>
      <c r="E359" s="125"/>
      <c r="F359" s="125"/>
      <c r="G359" s="125"/>
      <c r="H359" s="125"/>
      <c r="I359" s="125"/>
      <c r="J359" s="125"/>
      <c r="K359" s="125"/>
      <c r="L359" s="125"/>
      <c r="M359" s="125"/>
      <c r="N359" s="125"/>
      <c r="O359" s="125"/>
      <c r="P359" s="125"/>
      <c r="Q359" s="125"/>
      <c r="R359" s="125"/>
      <c r="S359" s="125"/>
      <c r="T359" s="125"/>
      <c r="U359" s="125"/>
      <c r="V359" s="125"/>
    </row>
    <row r="360" spans="1:22" ht="12">
      <c r="A360" s="164"/>
      <c r="B360" s="125"/>
      <c r="C360" s="125"/>
      <c r="D360" s="125"/>
      <c r="E360" s="125"/>
      <c r="F360" s="125"/>
      <c r="G360" s="125"/>
      <c r="H360" s="125"/>
      <c r="I360" s="125"/>
      <c r="J360" s="125"/>
      <c r="K360" s="125"/>
      <c r="L360" s="125"/>
      <c r="M360" s="125"/>
      <c r="N360" s="125"/>
      <c r="O360" s="125"/>
      <c r="P360" s="125"/>
      <c r="Q360" s="125"/>
      <c r="R360" s="125"/>
      <c r="S360" s="125"/>
      <c r="T360" s="125"/>
      <c r="U360" s="125"/>
      <c r="V360" s="125"/>
    </row>
    <row r="361" spans="1:22" ht="12">
      <c r="A361" s="164"/>
      <c r="B361" s="125"/>
      <c r="C361" s="125"/>
      <c r="D361" s="125"/>
      <c r="E361" s="125"/>
      <c r="F361" s="125"/>
      <c r="G361" s="125"/>
      <c r="H361" s="125"/>
      <c r="I361" s="125"/>
      <c r="J361" s="125"/>
      <c r="K361" s="125"/>
      <c r="L361" s="125"/>
      <c r="M361" s="125"/>
      <c r="N361" s="125"/>
      <c r="O361" s="125"/>
      <c r="P361" s="125"/>
      <c r="Q361" s="125"/>
      <c r="R361" s="125"/>
      <c r="S361" s="125"/>
      <c r="T361" s="125"/>
      <c r="U361" s="125"/>
      <c r="V361" s="125"/>
    </row>
    <row r="362" spans="1:22" ht="12">
      <c r="A362" s="164"/>
      <c r="B362" s="125"/>
      <c r="C362" s="125"/>
      <c r="D362" s="125"/>
      <c r="E362" s="125"/>
      <c r="F362" s="125"/>
      <c r="G362" s="125"/>
      <c r="H362" s="125"/>
      <c r="I362" s="125"/>
      <c r="J362" s="125"/>
      <c r="K362" s="125"/>
      <c r="L362" s="125"/>
      <c r="M362" s="125"/>
      <c r="N362" s="125"/>
      <c r="O362" s="125"/>
      <c r="P362" s="125"/>
      <c r="Q362" s="125"/>
      <c r="R362" s="125"/>
      <c r="S362" s="125"/>
      <c r="T362" s="125"/>
      <c r="U362" s="125"/>
      <c r="V362" s="125"/>
    </row>
    <row r="363" spans="1:22" ht="12">
      <c r="A363" s="164"/>
      <c r="B363" s="125"/>
      <c r="C363" s="125"/>
      <c r="D363" s="125"/>
      <c r="E363" s="125"/>
      <c r="F363" s="125"/>
      <c r="G363" s="125"/>
      <c r="H363" s="125"/>
      <c r="I363" s="125"/>
      <c r="J363" s="125"/>
      <c r="K363" s="125"/>
      <c r="L363" s="125"/>
      <c r="M363" s="125"/>
      <c r="N363" s="125"/>
      <c r="O363" s="125"/>
      <c r="P363" s="125"/>
      <c r="Q363" s="125"/>
      <c r="R363" s="125"/>
      <c r="S363" s="125"/>
      <c r="T363" s="125"/>
      <c r="U363" s="125"/>
      <c r="V363" s="125"/>
    </row>
    <row r="364" spans="1:22" ht="12">
      <c r="A364" s="164"/>
      <c r="B364" s="125"/>
      <c r="C364" s="125"/>
      <c r="D364" s="125"/>
      <c r="E364" s="125"/>
      <c r="F364" s="125"/>
      <c r="G364" s="125"/>
      <c r="H364" s="125"/>
      <c r="I364" s="125"/>
      <c r="J364" s="125"/>
      <c r="K364" s="125"/>
      <c r="L364" s="125"/>
      <c r="M364" s="125"/>
      <c r="N364" s="125"/>
      <c r="O364" s="125"/>
      <c r="P364" s="125"/>
      <c r="Q364" s="125"/>
      <c r="R364" s="125"/>
      <c r="S364" s="125"/>
      <c r="T364" s="125"/>
      <c r="U364" s="125"/>
      <c r="V364" s="125"/>
    </row>
    <row r="365" spans="1:22" ht="12">
      <c r="A365" s="164"/>
      <c r="B365" s="125"/>
      <c r="C365" s="125"/>
      <c r="D365" s="125"/>
      <c r="E365" s="125"/>
      <c r="F365" s="125"/>
      <c r="G365" s="125"/>
      <c r="H365" s="125"/>
      <c r="I365" s="125"/>
      <c r="J365" s="125"/>
      <c r="K365" s="125"/>
      <c r="L365" s="125"/>
      <c r="M365" s="125"/>
      <c r="N365" s="125"/>
      <c r="O365" s="125"/>
      <c r="P365" s="125"/>
      <c r="Q365" s="125"/>
      <c r="R365" s="125"/>
      <c r="S365" s="125"/>
      <c r="T365" s="125"/>
      <c r="U365" s="125"/>
      <c r="V365" s="125"/>
    </row>
    <row r="366" spans="1:22" ht="12">
      <c r="A366" s="164"/>
      <c r="B366" s="125"/>
      <c r="C366" s="125"/>
      <c r="D366" s="125"/>
      <c r="E366" s="125"/>
      <c r="F366" s="125"/>
      <c r="G366" s="125"/>
      <c r="H366" s="125"/>
      <c r="I366" s="125"/>
      <c r="J366" s="125"/>
      <c r="K366" s="125"/>
      <c r="L366" s="125"/>
      <c r="M366" s="125"/>
      <c r="N366" s="125"/>
      <c r="O366" s="125"/>
      <c r="P366" s="125"/>
      <c r="Q366" s="125"/>
      <c r="R366" s="125"/>
      <c r="S366" s="125"/>
      <c r="T366" s="125"/>
      <c r="U366" s="125"/>
      <c r="V366" s="125"/>
    </row>
    <row r="367" spans="1:22" ht="12">
      <c r="A367" s="164"/>
      <c r="B367" s="125"/>
      <c r="C367" s="125"/>
      <c r="D367" s="125"/>
      <c r="E367" s="125"/>
      <c r="F367" s="125"/>
      <c r="G367" s="125"/>
      <c r="H367" s="125"/>
      <c r="I367" s="125"/>
      <c r="J367" s="125"/>
      <c r="K367" s="125"/>
      <c r="L367" s="125"/>
      <c r="M367" s="125"/>
      <c r="N367" s="125"/>
      <c r="O367" s="125"/>
      <c r="P367" s="125"/>
      <c r="Q367" s="125"/>
      <c r="R367" s="125"/>
      <c r="S367" s="125"/>
      <c r="T367" s="125"/>
      <c r="U367" s="125"/>
      <c r="V367" s="125"/>
    </row>
    <row r="368" spans="1:22" ht="12">
      <c r="A368" s="164"/>
      <c r="B368" s="125"/>
      <c r="C368" s="125"/>
      <c r="D368" s="125"/>
      <c r="E368" s="125"/>
      <c r="F368" s="125"/>
      <c r="G368" s="125"/>
      <c r="H368" s="125"/>
      <c r="I368" s="125"/>
      <c r="J368" s="125"/>
      <c r="K368" s="125"/>
      <c r="L368" s="125"/>
      <c r="M368" s="125"/>
      <c r="N368" s="125"/>
      <c r="O368" s="125"/>
      <c r="P368" s="125"/>
      <c r="Q368" s="125"/>
      <c r="R368" s="125"/>
      <c r="S368" s="125"/>
      <c r="T368" s="125"/>
      <c r="U368" s="125"/>
      <c r="V368" s="125"/>
    </row>
    <row r="369" spans="1:22" ht="12">
      <c r="A369" s="164"/>
      <c r="B369" s="125"/>
      <c r="C369" s="125"/>
      <c r="D369" s="125"/>
      <c r="E369" s="125"/>
      <c r="F369" s="125"/>
      <c r="G369" s="125"/>
      <c r="H369" s="125"/>
      <c r="I369" s="125"/>
      <c r="J369" s="125"/>
      <c r="K369" s="125"/>
      <c r="L369" s="125"/>
      <c r="M369" s="125"/>
      <c r="N369" s="125"/>
      <c r="O369" s="125"/>
      <c r="P369" s="125"/>
      <c r="Q369" s="125"/>
      <c r="R369" s="125"/>
      <c r="S369" s="125"/>
      <c r="T369" s="125"/>
      <c r="U369" s="125"/>
      <c r="V369" s="125"/>
    </row>
    <row r="370" spans="1:22" ht="12">
      <c r="A370" s="164"/>
      <c r="B370" s="125"/>
      <c r="C370" s="125"/>
      <c r="D370" s="125"/>
      <c r="E370" s="125"/>
      <c r="F370" s="125"/>
      <c r="G370" s="125"/>
      <c r="H370" s="125"/>
      <c r="I370" s="125"/>
      <c r="J370" s="125"/>
      <c r="K370" s="125"/>
      <c r="L370" s="125"/>
      <c r="M370" s="125"/>
      <c r="N370" s="125"/>
      <c r="O370" s="125"/>
      <c r="P370" s="125"/>
      <c r="Q370" s="125"/>
      <c r="R370" s="125"/>
      <c r="S370" s="125"/>
      <c r="T370" s="125"/>
      <c r="U370" s="125"/>
      <c r="V370" s="125"/>
    </row>
    <row r="371" spans="1:22" ht="12">
      <c r="A371" s="164"/>
      <c r="B371" s="125"/>
      <c r="C371" s="125"/>
      <c r="D371" s="125"/>
      <c r="E371" s="125"/>
      <c r="F371" s="125"/>
      <c r="G371" s="125"/>
      <c r="H371" s="125"/>
      <c r="I371" s="125"/>
      <c r="J371" s="125"/>
      <c r="K371" s="125"/>
      <c r="L371" s="125"/>
      <c r="M371" s="125"/>
      <c r="N371" s="125"/>
      <c r="O371" s="125"/>
      <c r="P371" s="125"/>
      <c r="Q371" s="125"/>
      <c r="R371" s="125"/>
      <c r="S371" s="125"/>
      <c r="T371" s="125"/>
      <c r="U371" s="125"/>
      <c r="V371" s="125"/>
    </row>
    <row r="372" spans="1:22" ht="12">
      <c r="A372" s="164"/>
      <c r="B372" s="125"/>
      <c r="C372" s="125"/>
      <c r="D372" s="125"/>
      <c r="E372" s="125"/>
      <c r="F372" s="125"/>
      <c r="G372" s="125"/>
      <c r="H372" s="125"/>
      <c r="I372" s="125"/>
      <c r="J372" s="125"/>
      <c r="K372" s="125"/>
      <c r="L372" s="125"/>
      <c r="M372" s="125"/>
      <c r="N372" s="125"/>
      <c r="O372" s="125"/>
      <c r="P372" s="125"/>
      <c r="Q372" s="125"/>
      <c r="R372" s="125"/>
      <c r="S372" s="125"/>
      <c r="T372" s="125"/>
      <c r="U372" s="125"/>
      <c r="V372" s="125"/>
    </row>
    <row r="373" spans="1:22" ht="12">
      <c r="A373" s="164"/>
      <c r="B373" s="125"/>
      <c r="C373" s="125"/>
      <c r="D373" s="125"/>
      <c r="E373" s="125"/>
      <c r="F373" s="125"/>
      <c r="G373" s="125"/>
      <c r="H373" s="125"/>
      <c r="I373" s="125"/>
      <c r="J373" s="125"/>
      <c r="K373" s="125"/>
      <c r="L373" s="125"/>
      <c r="M373" s="125"/>
      <c r="N373" s="125"/>
      <c r="O373" s="125"/>
      <c r="P373" s="125"/>
      <c r="Q373" s="125"/>
      <c r="R373" s="125"/>
      <c r="S373" s="125"/>
      <c r="T373" s="125"/>
      <c r="U373" s="125"/>
      <c r="V373" s="125"/>
    </row>
    <row r="374" spans="1:22" ht="12">
      <c r="A374" s="164"/>
      <c r="B374" s="125"/>
      <c r="C374" s="125"/>
      <c r="D374" s="125"/>
      <c r="E374" s="125"/>
      <c r="F374" s="125"/>
      <c r="G374" s="125"/>
      <c r="H374" s="125"/>
      <c r="I374" s="125"/>
      <c r="J374" s="125"/>
      <c r="K374" s="125"/>
      <c r="L374" s="125"/>
      <c r="M374" s="125"/>
      <c r="N374" s="125"/>
      <c r="O374" s="125"/>
      <c r="P374" s="125"/>
      <c r="Q374" s="125"/>
      <c r="R374" s="125"/>
      <c r="S374" s="125"/>
      <c r="T374" s="125"/>
      <c r="U374" s="125"/>
      <c r="V374" s="125"/>
    </row>
    <row r="375" spans="1:22" ht="12">
      <c r="A375" s="164"/>
      <c r="B375" s="125"/>
      <c r="C375" s="125"/>
      <c r="D375" s="125"/>
      <c r="E375" s="125"/>
      <c r="F375" s="125"/>
      <c r="G375" s="125"/>
      <c r="H375" s="125"/>
      <c r="I375" s="125"/>
      <c r="J375" s="125"/>
      <c r="K375" s="125"/>
      <c r="L375" s="125"/>
      <c r="M375" s="125"/>
      <c r="N375" s="125"/>
      <c r="O375" s="125"/>
      <c r="P375" s="125"/>
      <c r="Q375" s="125"/>
      <c r="R375" s="125"/>
      <c r="S375" s="125"/>
      <c r="T375" s="125"/>
      <c r="U375" s="125"/>
      <c r="V375" s="125"/>
    </row>
    <row r="376" spans="1:22" ht="12">
      <c r="A376" s="164"/>
      <c r="B376" s="125"/>
      <c r="C376" s="125"/>
      <c r="D376" s="125"/>
      <c r="E376" s="125"/>
      <c r="F376" s="125"/>
      <c r="G376" s="125"/>
      <c r="H376" s="125"/>
      <c r="I376" s="125"/>
      <c r="J376" s="125"/>
      <c r="K376" s="125"/>
      <c r="L376" s="125"/>
      <c r="M376" s="125"/>
      <c r="N376" s="125"/>
      <c r="O376" s="125"/>
      <c r="P376" s="125"/>
      <c r="Q376" s="125"/>
      <c r="R376" s="125"/>
      <c r="S376" s="125"/>
      <c r="T376" s="125"/>
      <c r="U376" s="125"/>
      <c r="V376" s="125"/>
    </row>
    <row r="377" spans="1:22" ht="12">
      <c r="A377" s="164"/>
      <c r="B377" s="125"/>
      <c r="C377" s="125"/>
      <c r="D377" s="125"/>
      <c r="E377" s="125"/>
      <c r="F377" s="125"/>
      <c r="G377" s="125"/>
      <c r="H377" s="125"/>
      <c r="I377" s="125"/>
      <c r="J377" s="125"/>
      <c r="K377" s="125"/>
      <c r="L377" s="125"/>
      <c r="M377" s="125"/>
      <c r="N377" s="125"/>
      <c r="O377" s="125"/>
      <c r="P377" s="125"/>
      <c r="Q377" s="125"/>
      <c r="R377" s="125"/>
      <c r="S377" s="125"/>
      <c r="T377" s="125"/>
      <c r="U377" s="125"/>
      <c r="V377" s="125"/>
    </row>
    <row r="378" spans="1:22" ht="12">
      <c r="A378" s="164"/>
      <c r="B378" s="125"/>
      <c r="C378" s="125"/>
      <c r="D378" s="125"/>
      <c r="E378" s="125"/>
      <c r="F378" s="125"/>
      <c r="G378" s="125"/>
      <c r="H378" s="125"/>
      <c r="I378" s="125"/>
      <c r="J378" s="125"/>
      <c r="K378" s="125"/>
      <c r="L378" s="125"/>
      <c r="M378" s="125"/>
      <c r="N378" s="125"/>
      <c r="O378" s="125"/>
      <c r="P378" s="125"/>
      <c r="Q378" s="125"/>
      <c r="R378" s="125"/>
      <c r="S378" s="125"/>
      <c r="T378" s="125"/>
      <c r="U378" s="125"/>
      <c r="V378" s="125"/>
    </row>
    <row r="379" spans="1:22" ht="12">
      <c r="A379" s="164"/>
      <c r="B379" s="125"/>
      <c r="C379" s="125"/>
      <c r="D379" s="125"/>
      <c r="E379" s="125"/>
      <c r="F379" s="125"/>
      <c r="G379" s="125"/>
      <c r="H379" s="125"/>
      <c r="I379" s="125"/>
      <c r="J379" s="125"/>
      <c r="K379" s="125"/>
      <c r="L379" s="125"/>
      <c r="M379" s="125"/>
      <c r="N379" s="125"/>
      <c r="O379" s="125"/>
      <c r="P379" s="125"/>
      <c r="Q379" s="125"/>
      <c r="R379" s="125"/>
      <c r="S379" s="125"/>
      <c r="T379" s="125"/>
      <c r="U379" s="125"/>
      <c r="V379" s="125"/>
    </row>
    <row r="380" spans="1:22" ht="12">
      <c r="A380" s="164"/>
      <c r="B380" s="125"/>
      <c r="C380" s="125"/>
      <c r="D380" s="125"/>
      <c r="E380" s="125"/>
      <c r="F380" s="125"/>
      <c r="G380" s="125"/>
      <c r="H380" s="125"/>
      <c r="I380" s="125"/>
      <c r="J380" s="125"/>
      <c r="K380" s="125"/>
      <c r="L380" s="125"/>
      <c r="M380" s="125"/>
      <c r="N380" s="125"/>
      <c r="O380" s="125"/>
      <c r="P380" s="125"/>
      <c r="Q380" s="125"/>
      <c r="R380" s="125"/>
      <c r="S380" s="125"/>
      <c r="T380" s="125"/>
      <c r="U380" s="125"/>
      <c r="V380" s="125"/>
    </row>
    <row r="381" spans="1:22" ht="12">
      <c r="A381" s="164"/>
      <c r="B381" s="125"/>
      <c r="C381" s="125"/>
      <c r="D381" s="125"/>
      <c r="E381" s="125"/>
      <c r="F381" s="125"/>
      <c r="G381" s="125"/>
      <c r="H381" s="125"/>
      <c r="I381" s="125"/>
      <c r="J381" s="125"/>
      <c r="K381" s="125"/>
      <c r="L381" s="125"/>
      <c r="M381" s="125"/>
      <c r="N381" s="125"/>
      <c r="O381" s="125"/>
      <c r="P381" s="125"/>
      <c r="Q381" s="125"/>
      <c r="R381" s="125"/>
      <c r="S381" s="125"/>
      <c r="T381" s="125"/>
      <c r="U381" s="125"/>
      <c r="V381" s="125"/>
    </row>
    <row r="382" spans="1:22" ht="12">
      <c r="A382" s="164"/>
      <c r="B382" s="125"/>
      <c r="C382" s="125"/>
      <c r="D382" s="125"/>
      <c r="E382" s="125"/>
      <c r="F382" s="125"/>
      <c r="G382" s="125"/>
      <c r="H382" s="125"/>
      <c r="I382" s="125"/>
      <c r="J382" s="125"/>
      <c r="K382" s="125"/>
      <c r="L382" s="125"/>
      <c r="M382" s="125"/>
      <c r="N382" s="125"/>
      <c r="O382" s="125"/>
      <c r="P382" s="125"/>
      <c r="Q382" s="125"/>
      <c r="R382" s="125"/>
      <c r="S382" s="125"/>
      <c r="T382" s="125"/>
      <c r="U382" s="125"/>
      <c r="V382" s="125"/>
    </row>
    <row r="383" spans="1:22" ht="12">
      <c r="A383" s="164"/>
      <c r="B383" s="125"/>
      <c r="C383" s="125"/>
      <c r="D383" s="125"/>
      <c r="E383" s="125"/>
      <c r="F383" s="125"/>
      <c r="G383" s="125"/>
      <c r="H383" s="125"/>
      <c r="I383" s="125"/>
      <c r="J383" s="125"/>
      <c r="K383" s="125"/>
      <c r="L383" s="125"/>
      <c r="M383" s="125"/>
      <c r="N383" s="125"/>
      <c r="O383" s="125"/>
      <c r="P383" s="125"/>
      <c r="Q383" s="125"/>
      <c r="R383" s="125"/>
      <c r="S383" s="125"/>
      <c r="T383" s="125"/>
      <c r="U383" s="125"/>
      <c r="V383" s="125"/>
    </row>
    <row r="384" spans="1:22" ht="12">
      <c r="A384" s="164"/>
      <c r="B384" s="125"/>
      <c r="C384" s="125"/>
      <c r="D384" s="125"/>
      <c r="E384" s="125"/>
      <c r="F384" s="125"/>
      <c r="G384" s="125"/>
      <c r="H384" s="125"/>
      <c r="I384" s="125"/>
      <c r="J384" s="125"/>
      <c r="K384" s="125"/>
      <c r="L384" s="125"/>
      <c r="M384" s="125"/>
      <c r="N384" s="125"/>
      <c r="O384" s="125"/>
      <c r="P384" s="125"/>
      <c r="Q384" s="125"/>
      <c r="R384" s="125"/>
      <c r="S384" s="125"/>
      <c r="T384" s="125"/>
      <c r="U384" s="125"/>
      <c r="V384" s="125"/>
    </row>
    <row r="385" spans="1:22" ht="12">
      <c r="A385" s="164"/>
      <c r="B385" s="125"/>
      <c r="C385" s="125"/>
      <c r="D385" s="125"/>
      <c r="E385" s="125"/>
      <c r="F385" s="125"/>
      <c r="G385" s="125"/>
      <c r="H385" s="125"/>
      <c r="I385" s="125"/>
      <c r="J385" s="125"/>
      <c r="K385" s="125"/>
      <c r="L385" s="125"/>
      <c r="M385" s="125"/>
      <c r="N385" s="125"/>
      <c r="O385" s="125"/>
      <c r="P385" s="125"/>
      <c r="Q385" s="125"/>
      <c r="R385" s="125"/>
      <c r="S385" s="125"/>
      <c r="T385" s="125"/>
      <c r="U385" s="125"/>
      <c r="V385" s="125"/>
    </row>
    <row r="386" spans="1:22" ht="12">
      <c r="A386" s="164"/>
      <c r="B386" s="125"/>
      <c r="C386" s="125"/>
      <c r="D386" s="125"/>
      <c r="E386" s="125"/>
      <c r="F386" s="125"/>
      <c r="G386" s="125"/>
      <c r="H386" s="125"/>
      <c r="I386" s="125"/>
      <c r="J386" s="125"/>
      <c r="K386" s="125"/>
      <c r="L386" s="125"/>
      <c r="M386" s="125"/>
      <c r="N386" s="125"/>
      <c r="O386" s="125"/>
      <c r="P386" s="125"/>
      <c r="Q386" s="125"/>
      <c r="R386" s="125"/>
      <c r="S386" s="125"/>
      <c r="T386" s="125"/>
      <c r="U386" s="125"/>
      <c r="V386" s="125"/>
    </row>
    <row r="387" spans="1:22" ht="12">
      <c r="A387" s="164"/>
      <c r="B387" s="125"/>
      <c r="C387" s="125"/>
      <c r="D387" s="125"/>
      <c r="E387" s="125"/>
      <c r="F387" s="125"/>
      <c r="G387" s="125"/>
      <c r="H387" s="125"/>
      <c r="I387" s="125"/>
      <c r="J387" s="125"/>
      <c r="K387" s="125"/>
      <c r="L387" s="125"/>
      <c r="M387" s="125"/>
      <c r="N387" s="125"/>
      <c r="O387" s="125"/>
      <c r="P387" s="125"/>
      <c r="Q387" s="125"/>
      <c r="R387" s="125"/>
      <c r="S387" s="125"/>
      <c r="T387" s="125"/>
      <c r="U387" s="125"/>
      <c r="V387" s="125"/>
    </row>
    <row r="388" spans="1:22" ht="12">
      <c r="A388" s="164"/>
      <c r="B388" s="125"/>
      <c r="C388" s="125"/>
      <c r="D388" s="125"/>
      <c r="E388" s="125"/>
      <c r="F388" s="125"/>
      <c r="G388" s="125"/>
      <c r="H388" s="125"/>
      <c r="I388" s="125"/>
      <c r="J388" s="125"/>
      <c r="K388" s="125"/>
      <c r="L388" s="125"/>
      <c r="M388" s="125"/>
      <c r="N388" s="125"/>
      <c r="O388" s="125"/>
      <c r="P388" s="125"/>
      <c r="Q388" s="125"/>
      <c r="R388" s="125"/>
      <c r="S388" s="125"/>
      <c r="T388" s="125"/>
      <c r="U388" s="125"/>
      <c r="V388" s="125"/>
    </row>
    <row r="389" spans="1:22" ht="12">
      <c r="A389" s="164"/>
      <c r="B389" s="125"/>
      <c r="C389" s="125"/>
      <c r="D389" s="125"/>
      <c r="E389" s="125"/>
      <c r="F389" s="125"/>
      <c r="G389" s="125"/>
      <c r="H389" s="125"/>
      <c r="I389" s="125"/>
      <c r="J389" s="125"/>
      <c r="K389" s="125"/>
      <c r="L389" s="125"/>
      <c r="M389" s="125"/>
      <c r="N389" s="125"/>
      <c r="O389" s="125"/>
      <c r="P389" s="125"/>
      <c r="Q389" s="125"/>
      <c r="R389" s="125"/>
      <c r="S389" s="125"/>
      <c r="T389" s="125"/>
      <c r="U389" s="125"/>
      <c r="V389" s="125"/>
    </row>
    <row r="390" spans="1:22" ht="12">
      <c r="A390" s="164"/>
      <c r="B390" s="125"/>
      <c r="C390" s="125"/>
      <c r="D390" s="125"/>
      <c r="E390" s="125"/>
      <c r="F390" s="125"/>
      <c r="G390" s="125"/>
      <c r="H390" s="125"/>
      <c r="I390" s="125"/>
      <c r="J390" s="125"/>
      <c r="K390" s="125"/>
      <c r="L390" s="125"/>
      <c r="M390" s="125"/>
      <c r="N390" s="125"/>
      <c r="O390" s="125"/>
      <c r="P390" s="125"/>
      <c r="Q390" s="125"/>
      <c r="R390" s="125"/>
      <c r="S390" s="125"/>
      <c r="T390" s="125"/>
      <c r="U390" s="125"/>
      <c r="V390" s="125"/>
    </row>
    <row r="391" spans="1:22" ht="12">
      <c r="A391" s="164"/>
      <c r="B391" s="125"/>
      <c r="C391" s="125"/>
      <c r="D391" s="125"/>
      <c r="E391" s="125"/>
      <c r="F391" s="125"/>
      <c r="G391" s="125"/>
      <c r="H391" s="125"/>
      <c r="I391" s="125"/>
      <c r="J391" s="125"/>
      <c r="K391" s="125"/>
      <c r="L391" s="125"/>
      <c r="M391" s="125"/>
      <c r="N391" s="125"/>
      <c r="O391" s="125"/>
      <c r="P391" s="125"/>
      <c r="Q391" s="125"/>
      <c r="R391" s="125"/>
      <c r="S391" s="125"/>
      <c r="T391" s="125"/>
      <c r="U391" s="125"/>
      <c r="V391" s="125"/>
    </row>
    <row r="392" spans="1:22" ht="12">
      <c r="A392" s="164"/>
      <c r="B392" s="125"/>
      <c r="C392" s="125"/>
      <c r="D392" s="125"/>
      <c r="E392" s="125"/>
      <c r="F392" s="125"/>
      <c r="G392" s="125"/>
      <c r="H392" s="125"/>
      <c r="I392" s="125"/>
      <c r="J392" s="125"/>
      <c r="K392" s="125"/>
      <c r="L392" s="125"/>
      <c r="M392" s="125"/>
      <c r="N392" s="125"/>
      <c r="O392" s="125"/>
      <c r="P392" s="125"/>
      <c r="Q392" s="125"/>
      <c r="R392" s="125"/>
      <c r="S392" s="125"/>
      <c r="T392" s="125"/>
      <c r="U392" s="125"/>
      <c r="V392" s="125"/>
    </row>
    <row r="393" spans="1:22" ht="12">
      <c r="A393" s="164"/>
      <c r="B393" s="125"/>
      <c r="C393" s="125"/>
      <c r="D393" s="125"/>
      <c r="E393" s="125"/>
      <c r="F393" s="125"/>
      <c r="G393" s="125"/>
      <c r="H393" s="125"/>
      <c r="I393" s="125"/>
      <c r="J393" s="125"/>
      <c r="K393" s="125"/>
      <c r="L393" s="125"/>
      <c r="M393" s="125"/>
      <c r="N393" s="125"/>
      <c r="O393" s="125"/>
      <c r="P393" s="125"/>
      <c r="Q393" s="125"/>
      <c r="R393" s="125"/>
      <c r="S393" s="125"/>
      <c r="T393" s="125"/>
      <c r="U393" s="125"/>
      <c r="V393" s="125"/>
    </row>
    <row r="394" spans="1:22" ht="12">
      <c r="A394" s="164"/>
      <c r="B394" s="125"/>
      <c r="C394" s="125"/>
      <c r="D394" s="125"/>
      <c r="E394" s="125"/>
      <c r="F394" s="125"/>
      <c r="G394" s="125"/>
      <c r="H394" s="125"/>
      <c r="I394" s="125"/>
      <c r="J394" s="125"/>
      <c r="K394" s="125"/>
      <c r="L394" s="125"/>
      <c r="M394" s="125"/>
      <c r="N394" s="125"/>
      <c r="O394" s="125"/>
      <c r="P394" s="125"/>
      <c r="Q394" s="125"/>
      <c r="R394" s="125"/>
      <c r="S394" s="125"/>
      <c r="T394" s="125"/>
      <c r="U394" s="125"/>
      <c r="V394" s="125"/>
    </row>
    <row r="395" spans="1:22" ht="12">
      <c r="A395" s="164"/>
      <c r="B395" s="125"/>
      <c r="C395" s="125"/>
      <c r="D395" s="125"/>
      <c r="E395" s="125"/>
      <c r="F395" s="125"/>
      <c r="G395" s="125"/>
      <c r="H395" s="125"/>
      <c r="I395" s="125"/>
      <c r="J395" s="125"/>
      <c r="K395" s="125"/>
      <c r="L395" s="125"/>
      <c r="M395" s="125"/>
      <c r="N395" s="125"/>
      <c r="O395" s="125"/>
      <c r="P395" s="125"/>
      <c r="Q395" s="125"/>
      <c r="R395" s="125"/>
      <c r="S395" s="125"/>
      <c r="T395" s="125"/>
      <c r="U395" s="125"/>
      <c r="V395" s="125"/>
    </row>
    <row r="396" spans="1:22" ht="12">
      <c r="A396" s="164"/>
      <c r="B396" s="125"/>
      <c r="C396" s="125"/>
      <c r="D396" s="125"/>
      <c r="E396" s="125"/>
      <c r="F396" s="125"/>
      <c r="G396" s="125"/>
      <c r="H396" s="125"/>
      <c r="I396" s="125"/>
      <c r="J396" s="125"/>
      <c r="K396" s="125"/>
      <c r="L396" s="125"/>
      <c r="M396" s="125"/>
      <c r="N396" s="125"/>
      <c r="O396" s="125"/>
      <c r="P396" s="125"/>
      <c r="Q396" s="125"/>
      <c r="R396" s="125"/>
      <c r="S396" s="125"/>
      <c r="T396" s="125"/>
      <c r="U396" s="125"/>
      <c r="V396" s="125"/>
    </row>
    <row r="397" spans="1:22" ht="12">
      <c r="A397" s="164"/>
      <c r="B397" s="125"/>
      <c r="C397" s="125"/>
      <c r="D397" s="125"/>
      <c r="E397" s="125"/>
      <c r="F397" s="125"/>
      <c r="G397" s="125"/>
      <c r="H397" s="125"/>
      <c r="I397" s="125"/>
      <c r="J397" s="125"/>
      <c r="K397" s="125"/>
      <c r="L397" s="125"/>
      <c r="M397" s="125"/>
      <c r="N397" s="125"/>
      <c r="O397" s="125"/>
      <c r="P397" s="125"/>
      <c r="Q397" s="125"/>
      <c r="R397" s="125"/>
      <c r="S397" s="125"/>
      <c r="T397" s="125"/>
      <c r="U397" s="125"/>
      <c r="V397" s="125"/>
    </row>
    <row r="398" spans="1:22" ht="12">
      <c r="A398" s="164"/>
      <c r="B398" s="125"/>
      <c r="C398" s="125"/>
      <c r="D398" s="125"/>
      <c r="E398" s="125"/>
      <c r="F398" s="125"/>
      <c r="G398" s="125"/>
      <c r="H398" s="125"/>
      <c r="I398" s="125"/>
      <c r="J398" s="125"/>
      <c r="K398" s="125"/>
      <c r="L398" s="125"/>
      <c r="M398" s="125"/>
      <c r="N398" s="125"/>
      <c r="O398" s="125"/>
      <c r="P398" s="125"/>
      <c r="Q398" s="125"/>
      <c r="R398" s="125"/>
      <c r="S398" s="125"/>
      <c r="T398" s="125"/>
      <c r="U398" s="125"/>
      <c r="V398" s="125"/>
    </row>
    <row r="399" spans="1:22" ht="12">
      <c r="A399" s="164"/>
      <c r="B399" s="125"/>
      <c r="C399" s="125"/>
      <c r="D399" s="125"/>
      <c r="E399" s="125"/>
      <c r="F399" s="125"/>
      <c r="G399" s="125"/>
      <c r="H399" s="125"/>
      <c r="I399" s="125"/>
      <c r="J399" s="125"/>
      <c r="K399" s="125"/>
      <c r="L399" s="125"/>
      <c r="M399" s="125"/>
      <c r="N399" s="125"/>
      <c r="O399" s="125"/>
      <c r="P399" s="125"/>
      <c r="Q399" s="125"/>
      <c r="R399" s="125"/>
      <c r="S399" s="125"/>
      <c r="T399" s="125"/>
      <c r="U399" s="125"/>
      <c r="V399" s="125"/>
    </row>
    <row r="400" spans="1:22" ht="12">
      <c r="A400" s="164"/>
      <c r="B400" s="125"/>
      <c r="C400" s="125"/>
      <c r="D400" s="125"/>
      <c r="E400" s="125"/>
      <c r="F400" s="125"/>
      <c r="G400" s="125"/>
      <c r="H400" s="125"/>
      <c r="I400" s="125"/>
      <c r="J400" s="125"/>
      <c r="K400" s="125"/>
      <c r="L400" s="125"/>
      <c r="M400" s="125"/>
      <c r="N400" s="125"/>
      <c r="O400" s="125"/>
      <c r="P400" s="125"/>
      <c r="Q400" s="125"/>
      <c r="R400" s="125"/>
      <c r="S400" s="125"/>
      <c r="T400" s="125"/>
      <c r="U400" s="125"/>
      <c r="V400" s="125"/>
    </row>
    <row r="401" spans="1:22" ht="12">
      <c r="A401" s="164"/>
      <c r="B401" s="125"/>
      <c r="C401" s="125"/>
      <c r="D401" s="125"/>
      <c r="E401" s="125"/>
      <c r="F401" s="125"/>
      <c r="G401" s="125"/>
      <c r="H401" s="125"/>
      <c r="I401" s="125"/>
      <c r="J401" s="125"/>
      <c r="K401" s="125"/>
      <c r="L401" s="125"/>
      <c r="M401" s="125"/>
      <c r="N401" s="125"/>
      <c r="O401" s="125"/>
      <c r="P401" s="125"/>
      <c r="Q401" s="125"/>
      <c r="R401" s="125"/>
      <c r="S401" s="125"/>
      <c r="T401" s="125"/>
      <c r="U401" s="125"/>
      <c r="V401" s="125"/>
    </row>
    <row r="402" spans="1:22" ht="12">
      <c r="A402" s="164"/>
      <c r="B402" s="125"/>
      <c r="C402" s="125"/>
      <c r="D402" s="125"/>
      <c r="E402" s="125"/>
      <c r="F402" s="125"/>
      <c r="G402" s="125"/>
      <c r="H402" s="125"/>
      <c r="I402" s="125"/>
      <c r="J402" s="125"/>
      <c r="K402" s="125"/>
      <c r="L402" s="125"/>
      <c r="M402" s="125"/>
      <c r="N402" s="125"/>
      <c r="O402" s="125"/>
      <c r="P402" s="125"/>
      <c r="Q402" s="125"/>
      <c r="R402" s="125"/>
      <c r="S402" s="125"/>
      <c r="T402" s="125"/>
      <c r="U402" s="125"/>
      <c r="V402" s="125"/>
    </row>
    <row r="403" spans="1:22" ht="12">
      <c r="A403" s="164"/>
      <c r="B403" s="125"/>
      <c r="C403" s="125"/>
      <c r="D403" s="125"/>
      <c r="E403" s="125"/>
      <c r="F403" s="125"/>
      <c r="G403" s="125"/>
      <c r="H403" s="125"/>
      <c r="I403" s="125"/>
      <c r="J403" s="125"/>
      <c r="K403" s="125"/>
      <c r="L403" s="125"/>
      <c r="M403" s="125"/>
      <c r="N403" s="125"/>
      <c r="O403" s="125"/>
      <c r="P403" s="125"/>
      <c r="Q403" s="125"/>
      <c r="R403" s="125"/>
      <c r="S403" s="125"/>
      <c r="T403" s="125"/>
      <c r="U403" s="125"/>
      <c r="V403" s="125"/>
    </row>
    <row r="404" spans="1:22" ht="12">
      <c r="A404" s="164"/>
      <c r="B404" s="125"/>
      <c r="C404" s="125"/>
      <c r="D404" s="125"/>
      <c r="E404" s="125"/>
      <c r="F404" s="125"/>
      <c r="G404" s="125"/>
      <c r="H404" s="125"/>
      <c r="I404" s="125"/>
      <c r="J404" s="125"/>
      <c r="K404" s="125"/>
      <c r="L404" s="125"/>
      <c r="M404" s="125"/>
      <c r="N404" s="125"/>
      <c r="O404" s="125"/>
      <c r="P404" s="125"/>
      <c r="Q404" s="125"/>
      <c r="R404" s="125"/>
      <c r="S404" s="125"/>
      <c r="T404" s="125"/>
      <c r="U404" s="125"/>
      <c r="V404" s="125"/>
    </row>
    <row r="405" spans="1:22" ht="12">
      <c r="A405" s="164"/>
      <c r="B405" s="125"/>
      <c r="C405" s="125"/>
      <c r="D405" s="125"/>
      <c r="E405" s="125"/>
      <c r="F405" s="125"/>
      <c r="G405" s="125"/>
      <c r="H405" s="125"/>
      <c r="I405" s="125"/>
      <c r="J405" s="125"/>
      <c r="K405" s="125"/>
      <c r="L405" s="125"/>
      <c r="M405" s="125"/>
      <c r="N405" s="125"/>
      <c r="O405" s="125"/>
      <c r="P405" s="125"/>
      <c r="Q405" s="125"/>
      <c r="R405" s="125"/>
      <c r="S405" s="125"/>
      <c r="T405" s="125"/>
      <c r="U405" s="125"/>
      <c r="V405" s="125"/>
    </row>
    <row r="406" spans="1:22" ht="12">
      <c r="A406" s="164"/>
      <c r="B406" s="125"/>
      <c r="C406" s="125"/>
      <c r="D406" s="125"/>
      <c r="E406" s="125"/>
      <c r="F406" s="125"/>
      <c r="G406" s="125"/>
      <c r="H406" s="125"/>
      <c r="I406" s="125"/>
      <c r="J406" s="125"/>
      <c r="K406" s="125"/>
      <c r="L406" s="125"/>
      <c r="M406" s="125"/>
      <c r="N406" s="125"/>
      <c r="O406" s="125"/>
      <c r="P406" s="125"/>
      <c r="Q406" s="125"/>
      <c r="R406" s="125"/>
      <c r="S406" s="125"/>
      <c r="T406" s="125"/>
      <c r="U406" s="125"/>
      <c r="V406" s="125"/>
    </row>
    <row r="407" spans="1:22" ht="12">
      <c r="A407" s="164"/>
      <c r="B407" s="125"/>
      <c r="C407" s="125"/>
      <c r="D407" s="125"/>
      <c r="E407" s="125"/>
      <c r="F407" s="125"/>
      <c r="G407" s="125"/>
      <c r="H407" s="125"/>
      <c r="I407" s="125"/>
      <c r="J407" s="125"/>
      <c r="K407" s="125"/>
      <c r="L407" s="125"/>
      <c r="M407" s="125"/>
      <c r="N407" s="125"/>
      <c r="O407" s="125"/>
      <c r="P407" s="125"/>
      <c r="Q407" s="125"/>
      <c r="R407" s="125"/>
      <c r="S407" s="125"/>
      <c r="T407" s="125"/>
      <c r="U407" s="125"/>
      <c r="V407" s="125"/>
    </row>
    <row r="408" spans="1:22" ht="12">
      <c r="A408" s="164"/>
      <c r="B408" s="125"/>
      <c r="C408" s="125"/>
      <c r="D408" s="125"/>
      <c r="E408" s="125"/>
      <c r="F408" s="125"/>
      <c r="G408" s="125"/>
      <c r="H408" s="125"/>
      <c r="I408" s="125"/>
      <c r="J408" s="125"/>
      <c r="K408" s="125"/>
      <c r="L408" s="125"/>
      <c r="M408" s="125"/>
      <c r="N408" s="125"/>
      <c r="O408" s="125"/>
      <c r="P408" s="125"/>
      <c r="Q408" s="125"/>
      <c r="R408" s="125"/>
      <c r="S408" s="125"/>
      <c r="T408" s="125"/>
      <c r="U408" s="125"/>
      <c r="V408" s="125"/>
    </row>
    <row r="409" spans="1:22" ht="12">
      <c r="A409" s="164"/>
      <c r="B409" s="125"/>
      <c r="C409" s="125"/>
      <c r="D409" s="125"/>
      <c r="E409" s="125"/>
      <c r="F409" s="125"/>
      <c r="G409" s="125"/>
      <c r="H409" s="125"/>
      <c r="I409" s="125"/>
      <c r="J409" s="125"/>
      <c r="K409" s="125"/>
      <c r="L409" s="125"/>
      <c r="M409" s="125"/>
      <c r="N409" s="125"/>
      <c r="O409" s="125"/>
      <c r="P409" s="125"/>
      <c r="Q409" s="125"/>
      <c r="R409" s="125"/>
      <c r="S409" s="125"/>
      <c r="T409" s="125"/>
      <c r="U409" s="125"/>
      <c r="V409" s="125"/>
    </row>
    <row r="410" spans="1:22" ht="12">
      <c r="A410" s="164"/>
      <c r="B410" s="125"/>
      <c r="C410" s="125"/>
      <c r="D410" s="125"/>
      <c r="E410" s="125"/>
      <c r="F410" s="125"/>
      <c r="G410" s="125"/>
      <c r="H410" s="125"/>
      <c r="I410" s="125"/>
      <c r="J410" s="125"/>
      <c r="K410" s="125"/>
      <c r="L410" s="125"/>
      <c r="M410" s="125"/>
      <c r="N410" s="125"/>
      <c r="O410" s="125"/>
      <c r="P410" s="125"/>
      <c r="Q410" s="125"/>
      <c r="R410" s="125"/>
      <c r="S410" s="125"/>
      <c r="T410" s="125"/>
      <c r="U410" s="125"/>
      <c r="V410" s="125"/>
    </row>
    <row r="411" spans="1:22" ht="12">
      <c r="A411" s="164"/>
      <c r="B411" s="125"/>
      <c r="C411" s="125"/>
      <c r="D411" s="125"/>
      <c r="E411" s="125"/>
      <c r="F411" s="125"/>
      <c r="G411" s="125"/>
      <c r="H411" s="125"/>
      <c r="I411" s="125"/>
      <c r="J411" s="125"/>
      <c r="K411" s="125"/>
      <c r="L411" s="125"/>
      <c r="M411" s="125"/>
      <c r="N411" s="125"/>
      <c r="O411" s="125"/>
      <c r="P411" s="125"/>
      <c r="Q411" s="125"/>
      <c r="R411" s="125"/>
      <c r="S411" s="125"/>
      <c r="T411" s="125"/>
      <c r="U411" s="125"/>
      <c r="V411" s="125"/>
    </row>
    <row r="412" spans="1:22" ht="12">
      <c r="A412" s="164"/>
      <c r="B412" s="125"/>
      <c r="C412" s="125"/>
      <c r="D412" s="125"/>
      <c r="E412" s="125"/>
      <c r="F412" s="125"/>
      <c r="G412" s="125"/>
      <c r="H412" s="125"/>
      <c r="I412" s="125"/>
      <c r="J412" s="125"/>
      <c r="K412" s="125"/>
      <c r="L412" s="125"/>
      <c r="M412" s="125"/>
      <c r="N412" s="125"/>
      <c r="O412" s="125"/>
      <c r="P412" s="125"/>
      <c r="Q412" s="125"/>
      <c r="R412" s="125"/>
      <c r="S412" s="125"/>
      <c r="T412" s="125"/>
      <c r="U412" s="125"/>
      <c r="V412" s="125"/>
    </row>
    <row r="413" spans="1:22" ht="12">
      <c r="A413" s="164"/>
      <c r="B413" s="125"/>
      <c r="C413" s="125"/>
      <c r="D413" s="125"/>
      <c r="E413" s="125"/>
      <c r="F413" s="125"/>
      <c r="G413" s="125"/>
      <c r="H413" s="125"/>
      <c r="I413" s="125"/>
      <c r="J413" s="125"/>
      <c r="K413" s="125"/>
      <c r="L413" s="125"/>
      <c r="M413" s="125"/>
      <c r="N413" s="125"/>
      <c r="O413" s="125"/>
      <c r="P413" s="125"/>
      <c r="Q413" s="125"/>
      <c r="R413" s="125"/>
      <c r="S413" s="125"/>
      <c r="T413" s="125"/>
      <c r="U413" s="125"/>
      <c r="V413" s="125"/>
    </row>
    <row r="414" spans="1:22" ht="12">
      <c r="A414" s="164"/>
      <c r="B414" s="125"/>
      <c r="C414" s="125"/>
      <c r="D414" s="125"/>
      <c r="E414" s="125"/>
      <c r="F414" s="125"/>
      <c r="G414" s="125"/>
      <c r="H414" s="125"/>
      <c r="I414" s="125"/>
      <c r="J414" s="125"/>
      <c r="K414" s="125"/>
      <c r="L414" s="125"/>
      <c r="M414" s="125"/>
      <c r="N414" s="125"/>
      <c r="O414" s="125"/>
      <c r="P414" s="125"/>
      <c r="Q414" s="125"/>
      <c r="R414" s="125"/>
      <c r="S414" s="125"/>
      <c r="T414" s="125"/>
      <c r="U414" s="125"/>
      <c r="V414" s="125"/>
    </row>
    <row r="415" spans="1:22" ht="12">
      <c r="A415" s="164"/>
      <c r="B415" s="125"/>
      <c r="C415" s="125"/>
      <c r="D415" s="125"/>
      <c r="E415" s="125"/>
      <c r="F415" s="125"/>
      <c r="G415" s="125"/>
      <c r="H415" s="125"/>
      <c r="I415" s="125"/>
      <c r="J415" s="125"/>
      <c r="K415" s="125"/>
      <c r="L415" s="125"/>
      <c r="M415" s="125"/>
      <c r="N415" s="125"/>
      <c r="O415" s="125"/>
      <c r="P415" s="125"/>
      <c r="Q415" s="125"/>
      <c r="R415" s="125"/>
      <c r="S415" s="125"/>
      <c r="T415" s="125"/>
      <c r="U415" s="125"/>
      <c r="V415" s="125"/>
    </row>
    <row r="416" spans="1:22" ht="12">
      <c r="A416" s="164"/>
      <c r="B416" s="125"/>
      <c r="C416" s="125"/>
      <c r="D416" s="125"/>
      <c r="E416" s="125"/>
      <c r="F416" s="125"/>
      <c r="G416" s="125"/>
      <c r="H416" s="125"/>
      <c r="I416" s="125"/>
      <c r="J416" s="125"/>
      <c r="K416" s="125"/>
      <c r="L416" s="125"/>
      <c r="M416" s="125"/>
      <c r="N416" s="125"/>
      <c r="O416" s="125"/>
      <c r="P416" s="125"/>
      <c r="Q416" s="125"/>
      <c r="R416" s="125"/>
      <c r="S416" s="125"/>
      <c r="T416" s="125"/>
      <c r="U416" s="125"/>
      <c r="V416" s="125"/>
    </row>
    <row r="417" spans="1:22" ht="12">
      <c r="A417" s="164"/>
      <c r="B417" s="125"/>
      <c r="C417" s="125"/>
      <c r="D417" s="125"/>
      <c r="E417" s="125"/>
      <c r="F417" s="125"/>
      <c r="G417" s="125"/>
      <c r="H417" s="125"/>
      <c r="I417" s="125"/>
      <c r="J417" s="125"/>
      <c r="K417" s="125"/>
      <c r="L417" s="125"/>
      <c r="M417" s="125"/>
      <c r="N417" s="125"/>
      <c r="O417" s="125"/>
      <c r="P417" s="125"/>
      <c r="Q417" s="125"/>
      <c r="R417" s="125"/>
      <c r="S417" s="125"/>
      <c r="T417" s="125"/>
      <c r="U417" s="125"/>
      <c r="V417" s="125"/>
    </row>
    <row r="418" spans="1:22" ht="12">
      <c r="A418" s="164"/>
      <c r="B418" s="125"/>
      <c r="C418" s="125"/>
      <c r="D418" s="125"/>
      <c r="E418" s="125"/>
      <c r="F418" s="125"/>
      <c r="G418" s="125"/>
      <c r="H418" s="125"/>
      <c r="I418" s="125"/>
      <c r="J418" s="125"/>
      <c r="K418" s="125"/>
      <c r="L418" s="125"/>
      <c r="M418" s="125"/>
      <c r="N418" s="125"/>
      <c r="O418" s="125"/>
      <c r="P418" s="125"/>
      <c r="Q418" s="125"/>
      <c r="R418" s="125"/>
      <c r="S418" s="125"/>
      <c r="T418" s="125"/>
      <c r="U418" s="125"/>
      <c r="V418" s="125"/>
    </row>
    <row r="419" spans="1:22" ht="12">
      <c r="A419" s="164"/>
      <c r="B419" s="125"/>
      <c r="C419" s="125"/>
      <c r="D419" s="125"/>
      <c r="E419" s="125"/>
      <c r="F419" s="125"/>
      <c r="G419" s="125"/>
      <c r="H419" s="125"/>
      <c r="I419" s="125"/>
      <c r="J419" s="125"/>
      <c r="K419" s="125"/>
      <c r="L419" s="125"/>
      <c r="M419" s="125"/>
      <c r="N419" s="125"/>
      <c r="O419" s="125"/>
      <c r="P419" s="125"/>
      <c r="Q419" s="125"/>
      <c r="R419" s="125"/>
      <c r="S419" s="125"/>
      <c r="T419" s="125"/>
      <c r="U419" s="125"/>
      <c r="V419" s="125"/>
    </row>
    <row r="420" spans="1:22" ht="12">
      <c r="A420" s="164"/>
      <c r="B420" s="125"/>
      <c r="C420" s="125"/>
      <c r="D420" s="125"/>
      <c r="E420" s="125"/>
      <c r="F420" s="125"/>
      <c r="G420" s="125"/>
      <c r="H420" s="125"/>
      <c r="I420" s="125"/>
      <c r="J420" s="125"/>
      <c r="K420" s="125"/>
      <c r="L420" s="125"/>
      <c r="M420" s="125"/>
      <c r="N420" s="125"/>
      <c r="O420" s="125"/>
      <c r="P420" s="125"/>
      <c r="Q420" s="125"/>
      <c r="R420" s="125"/>
      <c r="S420" s="125"/>
      <c r="T420" s="125"/>
      <c r="U420" s="125"/>
      <c r="V420" s="125"/>
    </row>
    <row r="421" spans="1:22" ht="12">
      <c r="A421" s="164"/>
      <c r="B421" s="125"/>
      <c r="C421" s="125"/>
      <c r="D421" s="125"/>
      <c r="E421" s="125"/>
      <c r="F421" s="125"/>
      <c r="G421" s="125"/>
      <c r="H421" s="125"/>
      <c r="I421" s="125"/>
      <c r="J421" s="125"/>
      <c r="K421" s="125"/>
      <c r="L421" s="125"/>
      <c r="M421" s="125"/>
      <c r="N421" s="125"/>
      <c r="O421" s="125"/>
      <c r="P421" s="125"/>
      <c r="Q421" s="125"/>
      <c r="R421" s="125"/>
      <c r="S421" s="125"/>
      <c r="T421" s="125"/>
      <c r="U421" s="125"/>
      <c r="V421" s="125"/>
    </row>
    <row r="422" spans="1:22" ht="12">
      <c r="A422" s="164"/>
      <c r="B422" s="125"/>
      <c r="C422" s="125"/>
      <c r="D422" s="125"/>
      <c r="E422" s="125"/>
      <c r="F422" s="125"/>
      <c r="G422" s="125"/>
      <c r="H422" s="125"/>
      <c r="I422" s="125"/>
      <c r="J422" s="125"/>
      <c r="K422" s="125"/>
      <c r="L422" s="125"/>
      <c r="M422" s="125"/>
      <c r="N422" s="125"/>
      <c r="O422" s="125"/>
      <c r="P422" s="125"/>
      <c r="Q422" s="125"/>
      <c r="R422" s="125"/>
      <c r="S422" s="125"/>
      <c r="T422" s="125"/>
      <c r="U422" s="125"/>
      <c r="V422" s="125"/>
    </row>
    <row r="423" spans="1:22" ht="12">
      <c r="A423" s="164"/>
      <c r="B423" s="125"/>
      <c r="C423" s="125"/>
      <c r="D423" s="125"/>
      <c r="E423" s="125"/>
      <c r="F423" s="125"/>
      <c r="G423" s="125"/>
      <c r="H423" s="125"/>
      <c r="I423" s="125"/>
      <c r="J423" s="125"/>
      <c r="K423" s="125"/>
      <c r="L423" s="125"/>
      <c r="M423" s="125"/>
      <c r="N423" s="125"/>
      <c r="O423" s="125"/>
      <c r="P423" s="125"/>
      <c r="Q423" s="125"/>
      <c r="R423" s="125"/>
      <c r="S423" s="125"/>
      <c r="T423" s="125"/>
      <c r="U423" s="125"/>
      <c r="V423" s="125"/>
    </row>
    <row r="424" spans="1:22" ht="12">
      <c r="A424" s="164"/>
      <c r="B424" s="125"/>
      <c r="C424" s="125"/>
      <c r="D424" s="125"/>
      <c r="E424" s="125"/>
      <c r="F424" s="125"/>
      <c r="G424" s="125"/>
      <c r="H424" s="125"/>
      <c r="I424" s="125"/>
      <c r="J424" s="125"/>
      <c r="K424" s="125"/>
      <c r="L424" s="125"/>
      <c r="M424" s="125"/>
      <c r="N424" s="125"/>
      <c r="O424" s="125"/>
      <c r="P424" s="125"/>
      <c r="Q424" s="125"/>
      <c r="R424" s="125"/>
      <c r="S424" s="125"/>
      <c r="T424" s="125"/>
      <c r="U424" s="125"/>
      <c r="V424" s="125"/>
    </row>
    <row r="425" spans="1:22" ht="12">
      <c r="A425" s="164"/>
      <c r="B425" s="125"/>
      <c r="C425" s="125"/>
      <c r="D425" s="125"/>
      <c r="E425" s="125"/>
      <c r="F425" s="125"/>
      <c r="G425" s="125"/>
      <c r="H425" s="125"/>
      <c r="I425" s="125"/>
      <c r="J425" s="125"/>
      <c r="K425" s="125"/>
      <c r="L425" s="125"/>
      <c r="M425" s="125"/>
      <c r="N425" s="125"/>
      <c r="O425" s="125"/>
      <c r="P425" s="125"/>
      <c r="Q425" s="125"/>
      <c r="R425" s="125"/>
      <c r="S425" s="125"/>
      <c r="T425" s="125"/>
      <c r="U425" s="125"/>
      <c r="V425" s="125"/>
    </row>
    <row r="426" spans="1:22" ht="12">
      <c r="A426" s="164"/>
      <c r="B426" s="125"/>
      <c r="C426" s="125"/>
      <c r="D426" s="125"/>
      <c r="E426" s="125"/>
      <c r="F426" s="125"/>
      <c r="G426" s="125"/>
      <c r="H426" s="125"/>
      <c r="I426" s="125"/>
      <c r="J426" s="125"/>
      <c r="K426" s="125"/>
      <c r="L426" s="125"/>
      <c r="M426" s="125"/>
      <c r="N426" s="125"/>
      <c r="O426" s="125"/>
      <c r="P426" s="125"/>
      <c r="Q426" s="125"/>
      <c r="R426" s="125"/>
      <c r="S426" s="125"/>
      <c r="T426" s="125"/>
      <c r="U426" s="125"/>
      <c r="V426" s="125"/>
    </row>
    <row r="427" spans="1:22" ht="12">
      <c r="A427" s="164"/>
      <c r="B427" s="125"/>
      <c r="C427" s="125"/>
      <c r="D427" s="125"/>
      <c r="E427" s="125"/>
      <c r="F427" s="125"/>
      <c r="G427" s="125"/>
      <c r="H427" s="125"/>
      <c r="I427" s="125"/>
      <c r="J427" s="125"/>
      <c r="K427" s="125"/>
      <c r="L427" s="125"/>
      <c r="M427" s="125"/>
      <c r="N427" s="125"/>
      <c r="O427" s="125"/>
      <c r="P427" s="125"/>
      <c r="Q427" s="125"/>
      <c r="R427" s="125"/>
      <c r="S427" s="125"/>
      <c r="T427" s="125"/>
      <c r="U427" s="125"/>
      <c r="V427" s="125"/>
    </row>
    <row r="428" spans="1:22" ht="12">
      <c r="A428" s="164"/>
      <c r="B428" s="125"/>
      <c r="C428" s="125"/>
      <c r="D428" s="125"/>
      <c r="E428" s="125"/>
      <c r="F428" s="125"/>
      <c r="G428" s="125"/>
      <c r="H428" s="125"/>
      <c r="I428" s="125"/>
      <c r="J428" s="125"/>
      <c r="K428" s="125"/>
      <c r="L428" s="125"/>
      <c r="M428" s="125"/>
      <c r="N428" s="125"/>
      <c r="O428" s="125"/>
      <c r="P428" s="125"/>
      <c r="Q428" s="125"/>
      <c r="R428" s="125"/>
      <c r="S428" s="125"/>
      <c r="T428" s="125"/>
      <c r="U428" s="125"/>
      <c r="V428" s="125"/>
    </row>
    <row r="429" spans="1:22" ht="12">
      <c r="A429" s="164"/>
      <c r="B429" s="125"/>
      <c r="C429" s="125"/>
      <c r="D429" s="125"/>
      <c r="E429" s="125"/>
      <c r="F429" s="125"/>
      <c r="G429" s="125"/>
      <c r="H429" s="125"/>
      <c r="I429" s="125"/>
      <c r="J429" s="125"/>
      <c r="K429" s="125"/>
      <c r="L429" s="125"/>
      <c r="M429" s="125"/>
      <c r="N429" s="125"/>
      <c r="O429" s="125"/>
      <c r="P429" s="125"/>
      <c r="Q429" s="125"/>
      <c r="R429" s="125"/>
      <c r="S429" s="125"/>
      <c r="T429" s="125"/>
      <c r="U429" s="125"/>
      <c r="V429" s="125"/>
    </row>
    <row r="430" spans="1:22" ht="12">
      <c r="A430" s="164"/>
      <c r="B430" s="125"/>
      <c r="C430" s="125"/>
      <c r="D430" s="125"/>
      <c r="E430" s="125"/>
      <c r="F430" s="125"/>
      <c r="G430" s="125"/>
      <c r="H430" s="125"/>
      <c r="I430" s="125"/>
      <c r="J430" s="125"/>
      <c r="K430" s="125"/>
      <c r="L430" s="125"/>
      <c r="M430" s="125"/>
      <c r="N430" s="125"/>
      <c r="O430" s="125"/>
      <c r="P430" s="125"/>
      <c r="Q430" s="125"/>
      <c r="R430" s="125"/>
      <c r="S430" s="125"/>
      <c r="T430" s="125"/>
      <c r="U430" s="125"/>
      <c r="V430" s="125"/>
    </row>
    <row r="431" spans="1:22" ht="12">
      <c r="A431" s="164"/>
      <c r="B431" s="125"/>
      <c r="C431" s="125"/>
      <c r="D431" s="125"/>
      <c r="E431" s="125"/>
      <c r="F431" s="125"/>
      <c r="G431" s="125"/>
      <c r="H431" s="125"/>
      <c r="I431" s="125"/>
      <c r="J431" s="125"/>
      <c r="K431" s="125"/>
      <c r="L431" s="125"/>
      <c r="M431" s="125"/>
      <c r="N431" s="125"/>
      <c r="O431" s="125"/>
      <c r="P431" s="125"/>
      <c r="Q431" s="125"/>
      <c r="R431" s="125"/>
      <c r="S431" s="125"/>
      <c r="T431" s="125"/>
      <c r="U431" s="125"/>
      <c r="V431" s="125"/>
    </row>
    <row r="432" spans="1:22" ht="12">
      <c r="A432" s="164"/>
      <c r="B432" s="125"/>
      <c r="C432" s="125"/>
      <c r="D432" s="125"/>
      <c r="E432" s="125"/>
      <c r="F432" s="125"/>
      <c r="G432" s="125"/>
      <c r="H432" s="125"/>
      <c r="I432" s="125"/>
      <c r="J432" s="125"/>
      <c r="K432" s="125"/>
      <c r="L432" s="125"/>
      <c r="M432" s="125"/>
      <c r="N432" s="125"/>
      <c r="O432" s="125"/>
      <c r="P432" s="125"/>
      <c r="Q432" s="125"/>
      <c r="R432" s="125"/>
      <c r="S432" s="125"/>
      <c r="T432" s="125"/>
      <c r="U432" s="125"/>
      <c r="V432" s="125"/>
    </row>
    <row r="433" spans="1:22" ht="12">
      <c r="A433" s="164"/>
      <c r="B433" s="125"/>
      <c r="C433" s="125"/>
      <c r="D433" s="125"/>
      <c r="E433" s="125"/>
      <c r="F433" s="125"/>
      <c r="G433" s="125"/>
      <c r="H433" s="125"/>
      <c r="I433" s="125"/>
      <c r="J433" s="125"/>
      <c r="K433" s="125"/>
      <c r="L433" s="125"/>
      <c r="M433" s="125"/>
      <c r="N433" s="125"/>
      <c r="O433" s="125"/>
      <c r="P433" s="125"/>
      <c r="Q433" s="125"/>
      <c r="R433" s="125"/>
      <c r="S433" s="125"/>
      <c r="T433" s="125"/>
      <c r="U433" s="125"/>
      <c r="V433" s="125"/>
    </row>
    <row r="434" spans="1:22" ht="12">
      <c r="A434" s="164"/>
      <c r="B434" s="125"/>
      <c r="C434" s="125"/>
      <c r="D434" s="125"/>
      <c r="E434" s="125"/>
      <c r="F434" s="125"/>
      <c r="G434" s="125"/>
      <c r="H434" s="125"/>
      <c r="I434" s="125"/>
      <c r="J434" s="125"/>
      <c r="K434" s="125"/>
      <c r="L434" s="125"/>
      <c r="M434" s="125"/>
      <c r="N434" s="125"/>
      <c r="O434" s="125"/>
      <c r="P434" s="125"/>
      <c r="Q434" s="125"/>
      <c r="R434" s="125"/>
      <c r="S434" s="125"/>
      <c r="T434" s="125"/>
      <c r="U434" s="125"/>
      <c r="V434" s="125"/>
    </row>
    <row r="435" spans="1:22" ht="12">
      <c r="A435" s="164"/>
      <c r="B435" s="125"/>
      <c r="C435" s="125"/>
      <c r="D435" s="125"/>
      <c r="E435" s="125"/>
      <c r="F435" s="125"/>
      <c r="G435" s="125"/>
      <c r="H435" s="125"/>
      <c r="I435" s="125"/>
      <c r="J435" s="125"/>
      <c r="K435" s="125"/>
      <c r="L435" s="125"/>
      <c r="M435" s="125"/>
      <c r="N435" s="125"/>
      <c r="O435" s="125"/>
      <c r="P435" s="125"/>
      <c r="Q435" s="125"/>
      <c r="R435" s="125"/>
      <c r="S435" s="125"/>
      <c r="T435" s="125"/>
      <c r="U435" s="125"/>
      <c r="V435" s="125"/>
    </row>
    <row r="436" spans="1:22" ht="12">
      <c r="A436" s="164"/>
      <c r="B436" s="125"/>
      <c r="C436" s="125"/>
      <c r="D436" s="125"/>
      <c r="E436" s="125"/>
      <c r="F436" s="125"/>
      <c r="G436" s="125"/>
      <c r="H436" s="125"/>
      <c r="I436" s="125"/>
      <c r="J436" s="125"/>
      <c r="K436" s="125"/>
      <c r="L436" s="125"/>
      <c r="M436" s="125"/>
      <c r="N436" s="125"/>
      <c r="O436" s="125"/>
      <c r="P436" s="125"/>
      <c r="Q436" s="125"/>
      <c r="R436" s="125"/>
      <c r="S436" s="125"/>
      <c r="T436" s="125"/>
      <c r="U436" s="125"/>
      <c r="V436" s="125"/>
    </row>
    <row r="437" spans="1:22" ht="12">
      <c r="A437" s="164"/>
      <c r="B437" s="125"/>
      <c r="C437" s="125"/>
      <c r="D437" s="125"/>
      <c r="E437" s="125"/>
      <c r="F437" s="125"/>
      <c r="G437" s="125"/>
      <c r="H437" s="125"/>
      <c r="I437" s="125"/>
      <c r="J437" s="125"/>
      <c r="K437" s="125"/>
      <c r="L437" s="125"/>
      <c r="M437" s="125"/>
      <c r="N437" s="125"/>
      <c r="O437" s="125"/>
      <c r="P437" s="125"/>
      <c r="Q437" s="125"/>
      <c r="R437" s="125"/>
      <c r="S437" s="125"/>
      <c r="T437" s="125"/>
      <c r="U437" s="125"/>
      <c r="V437" s="125"/>
    </row>
    <row r="438" spans="1:22" ht="12">
      <c r="A438" s="164"/>
      <c r="B438" s="125"/>
      <c r="C438" s="125"/>
      <c r="D438" s="125"/>
      <c r="E438" s="125"/>
      <c r="F438" s="125"/>
      <c r="G438" s="125"/>
      <c r="H438" s="125"/>
      <c r="I438" s="125"/>
      <c r="J438" s="125"/>
      <c r="K438" s="125"/>
      <c r="L438" s="125"/>
      <c r="M438" s="125"/>
      <c r="N438" s="125"/>
      <c r="O438" s="125"/>
      <c r="P438" s="125"/>
      <c r="Q438" s="125"/>
      <c r="R438" s="125"/>
      <c r="S438" s="125"/>
      <c r="T438" s="125"/>
      <c r="U438" s="125"/>
      <c r="V438" s="125"/>
    </row>
    <row r="439" spans="1:22" ht="12">
      <c r="A439" s="164"/>
      <c r="B439" s="125"/>
      <c r="C439" s="125"/>
      <c r="D439" s="125"/>
      <c r="E439" s="125"/>
      <c r="F439" s="125"/>
      <c r="G439" s="125"/>
      <c r="H439" s="125"/>
      <c r="I439" s="125"/>
      <c r="J439" s="125"/>
      <c r="K439" s="125"/>
      <c r="L439" s="125"/>
      <c r="M439" s="125"/>
      <c r="N439" s="125"/>
      <c r="O439" s="125"/>
      <c r="P439" s="125"/>
      <c r="Q439" s="125"/>
      <c r="R439" s="125"/>
      <c r="S439" s="125"/>
      <c r="T439" s="125"/>
      <c r="U439" s="125"/>
      <c r="V439" s="125"/>
    </row>
    <row r="440" spans="1:22" ht="12">
      <c r="A440" s="164"/>
      <c r="B440" s="125"/>
      <c r="C440" s="125"/>
      <c r="D440" s="125"/>
      <c r="E440" s="125"/>
      <c r="F440" s="125"/>
      <c r="G440" s="125"/>
      <c r="H440" s="125"/>
      <c r="I440" s="125"/>
      <c r="J440" s="125"/>
      <c r="K440" s="125"/>
      <c r="L440" s="125"/>
      <c r="M440" s="125"/>
      <c r="N440" s="125"/>
      <c r="O440" s="125"/>
      <c r="P440" s="125"/>
      <c r="Q440" s="125"/>
      <c r="R440" s="125"/>
      <c r="S440" s="125"/>
      <c r="T440" s="125"/>
      <c r="U440" s="125"/>
      <c r="V440" s="125"/>
    </row>
    <row r="441" spans="1:22" ht="12">
      <c r="A441" s="164"/>
      <c r="B441" s="125"/>
      <c r="C441" s="125"/>
      <c r="D441" s="125"/>
      <c r="E441" s="125"/>
      <c r="F441" s="125"/>
      <c r="G441" s="125"/>
      <c r="H441" s="125"/>
      <c r="I441" s="125"/>
      <c r="J441" s="125"/>
      <c r="K441" s="125"/>
      <c r="L441" s="125"/>
      <c r="M441" s="125"/>
      <c r="N441" s="125"/>
      <c r="O441" s="125"/>
      <c r="P441" s="125"/>
      <c r="Q441" s="125"/>
      <c r="R441" s="125"/>
      <c r="S441" s="125"/>
      <c r="T441" s="125"/>
      <c r="U441" s="125"/>
      <c r="V441" s="125"/>
    </row>
    <row r="442" spans="1:22" ht="12">
      <c r="A442" s="164"/>
      <c r="B442" s="125"/>
      <c r="C442" s="125"/>
      <c r="D442" s="125"/>
      <c r="E442" s="125"/>
      <c r="F442" s="125"/>
      <c r="G442" s="125"/>
      <c r="H442" s="125"/>
      <c r="I442" s="125"/>
      <c r="J442" s="125"/>
      <c r="K442" s="125"/>
      <c r="L442" s="125"/>
      <c r="M442" s="125"/>
      <c r="N442" s="125"/>
      <c r="O442" s="125"/>
      <c r="P442" s="125"/>
      <c r="Q442" s="125"/>
      <c r="R442" s="125"/>
      <c r="S442" s="125"/>
      <c r="T442" s="125"/>
      <c r="U442" s="125"/>
      <c r="V442" s="125"/>
    </row>
    <row r="443" spans="1:22" ht="12">
      <c r="A443" s="164"/>
      <c r="B443" s="125"/>
      <c r="C443" s="125"/>
      <c r="D443" s="125"/>
      <c r="E443" s="125"/>
      <c r="F443" s="125"/>
      <c r="G443" s="125"/>
      <c r="H443" s="125"/>
      <c r="I443" s="125"/>
      <c r="J443" s="125"/>
      <c r="K443" s="125"/>
      <c r="L443" s="125"/>
      <c r="M443" s="125"/>
      <c r="N443" s="125"/>
      <c r="O443" s="125"/>
      <c r="P443" s="125"/>
      <c r="Q443" s="125"/>
      <c r="R443" s="125"/>
      <c r="S443" s="125"/>
      <c r="T443" s="125"/>
      <c r="U443" s="125"/>
      <c r="V443" s="125"/>
    </row>
    <row r="444" spans="1:22" ht="12">
      <c r="A444" s="164"/>
      <c r="B444" s="125"/>
      <c r="C444" s="125"/>
      <c r="D444" s="125"/>
      <c r="E444" s="125"/>
      <c r="F444" s="125"/>
      <c r="G444" s="125"/>
      <c r="H444" s="125"/>
      <c r="I444" s="125"/>
      <c r="J444" s="125"/>
      <c r="K444" s="125"/>
      <c r="L444" s="125"/>
      <c r="M444" s="125"/>
      <c r="N444" s="125"/>
      <c r="O444" s="125"/>
      <c r="P444" s="125"/>
      <c r="Q444" s="125"/>
      <c r="R444" s="125"/>
      <c r="S444" s="125"/>
      <c r="T444" s="125"/>
      <c r="U444" s="125"/>
      <c r="V444" s="125"/>
    </row>
    <row r="445" spans="1:22" ht="12">
      <c r="A445" s="164"/>
      <c r="B445" s="125"/>
      <c r="C445" s="125"/>
      <c r="D445" s="125"/>
      <c r="E445" s="125"/>
      <c r="F445" s="125"/>
      <c r="G445" s="125"/>
      <c r="H445" s="125"/>
      <c r="I445" s="125"/>
      <c r="J445" s="125"/>
      <c r="K445" s="125"/>
      <c r="L445" s="125"/>
      <c r="M445" s="125"/>
      <c r="N445" s="125"/>
      <c r="O445" s="125"/>
      <c r="P445" s="125"/>
      <c r="Q445" s="125"/>
      <c r="R445" s="125"/>
      <c r="S445" s="125"/>
      <c r="T445" s="125"/>
      <c r="U445" s="125"/>
      <c r="V445" s="125"/>
    </row>
    <row r="446" spans="1:22" ht="12">
      <c r="A446" s="164"/>
      <c r="B446" s="125"/>
      <c r="C446" s="125"/>
      <c r="D446" s="125"/>
      <c r="E446" s="125"/>
      <c r="F446" s="125"/>
      <c r="G446" s="125"/>
      <c r="H446" s="125"/>
      <c r="I446" s="125"/>
      <c r="J446" s="125"/>
      <c r="K446" s="125"/>
      <c r="L446" s="125"/>
      <c r="M446" s="125"/>
      <c r="N446" s="125"/>
      <c r="O446" s="125"/>
      <c r="P446" s="125"/>
      <c r="Q446" s="125"/>
      <c r="R446" s="125"/>
      <c r="S446" s="125"/>
      <c r="T446" s="125"/>
      <c r="U446" s="125"/>
      <c r="V446" s="125"/>
    </row>
    <row r="447" spans="1:22" ht="12">
      <c r="A447" s="164"/>
      <c r="B447" s="125"/>
      <c r="C447" s="125"/>
      <c r="D447" s="125"/>
      <c r="E447" s="125"/>
      <c r="F447" s="125"/>
      <c r="G447" s="125"/>
      <c r="H447" s="125"/>
      <c r="I447" s="125"/>
      <c r="J447" s="125"/>
      <c r="K447" s="125"/>
      <c r="L447" s="125"/>
      <c r="M447" s="125"/>
      <c r="N447" s="125"/>
      <c r="O447" s="125"/>
      <c r="P447" s="125"/>
      <c r="Q447" s="125"/>
      <c r="R447" s="125"/>
      <c r="S447" s="125"/>
      <c r="T447" s="125"/>
      <c r="U447" s="125"/>
      <c r="V447" s="125"/>
    </row>
    <row r="448" spans="1:22" ht="12">
      <c r="A448" s="164"/>
      <c r="B448" s="125"/>
      <c r="C448" s="125"/>
      <c r="D448" s="125"/>
      <c r="E448" s="125"/>
      <c r="F448" s="125"/>
      <c r="G448" s="125"/>
      <c r="H448" s="125"/>
      <c r="I448" s="125"/>
      <c r="J448" s="125"/>
      <c r="K448" s="125"/>
      <c r="L448" s="125"/>
      <c r="M448" s="125"/>
      <c r="N448" s="125"/>
      <c r="O448" s="125"/>
      <c r="P448" s="125"/>
      <c r="Q448" s="125"/>
      <c r="R448" s="125"/>
      <c r="S448" s="125"/>
      <c r="T448" s="125"/>
      <c r="U448" s="125"/>
      <c r="V448" s="125"/>
    </row>
    <row r="449" spans="1:22" ht="12">
      <c r="A449" s="164"/>
      <c r="B449" s="125"/>
      <c r="C449" s="125"/>
      <c r="D449" s="125"/>
      <c r="E449" s="125"/>
      <c r="F449" s="125"/>
      <c r="G449" s="125"/>
      <c r="H449" s="125"/>
      <c r="I449" s="125"/>
      <c r="J449" s="125"/>
      <c r="K449" s="125"/>
      <c r="L449" s="125"/>
      <c r="M449" s="125"/>
      <c r="N449" s="125"/>
      <c r="O449" s="125"/>
      <c r="P449" s="125"/>
      <c r="Q449" s="125"/>
      <c r="R449" s="125"/>
      <c r="S449" s="125"/>
      <c r="T449" s="125"/>
      <c r="U449" s="125"/>
      <c r="V449" s="125"/>
    </row>
    <row r="450" spans="1:22" ht="12">
      <c r="A450" s="164"/>
      <c r="B450" s="125"/>
      <c r="C450" s="125"/>
      <c r="D450" s="125"/>
      <c r="E450" s="125"/>
      <c r="F450" s="125"/>
      <c r="G450" s="125"/>
      <c r="H450" s="125"/>
      <c r="I450" s="125"/>
      <c r="J450" s="125"/>
      <c r="K450" s="125"/>
      <c r="L450" s="125"/>
      <c r="M450" s="125"/>
      <c r="N450" s="125"/>
      <c r="O450" s="125"/>
      <c r="P450" s="125"/>
      <c r="Q450" s="125"/>
      <c r="R450" s="125"/>
      <c r="S450" s="125"/>
      <c r="T450" s="125"/>
      <c r="U450" s="125"/>
      <c r="V450" s="125"/>
    </row>
    <row r="451" spans="1:22" ht="12">
      <c r="A451" s="164"/>
      <c r="B451" s="125"/>
      <c r="C451" s="125"/>
      <c r="D451" s="125"/>
      <c r="E451" s="125"/>
      <c r="F451" s="125"/>
      <c r="G451" s="125"/>
      <c r="H451" s="125"/>
      <c r="I451" s="125"/>
      <c r="J451" s="125"/>
      <c r="K451" s="125"/>
      <c r="L451" s="125"/>
      <c r="M451" s="125"/>
      <c r="N451" s="125"/>
      <c r="O451" s="125"/>
      <c r="P451" s="125"/>
      <c r="Q451" s="125"/>
      <c r="R451" s="125"/>
      <c r="S451" s="125"/>
      <c r="T451" s="125"/>
      <c r="U451" s="125"/>
      <c r="V451" s="125"/>
    </row>
    <row r="452" spans="1:22" ht="12">
      <c r="A452" s="164"/>
      <c r="B452" s="125"/>
      <c r="C452" s="125"/>
      <c r="D452" s="125"/>
      <c r="E452" s="125"/>
      <c r="F452" s="125"/>
      <c r="G452" s="125"/>
      <c r="H452" s="125"/>
      <c r="I452" s="125"/>
      <c r="J452" s="125"/>
      <c r="K452" s="125"/>
      <c r="L452" s="125"/>
      <c r="M452" s="125"/>
      <c r="N452" s="125"/>
      <c r="O452" s="125"/>
      <c r="P452" s="125"/>
      <c r="Q452" s="125"/>
      <c r="R452" s="125"/>
      <c r="S452" s="125"/>
      <c r="T452" s="125"/>
      <c r="U452" s="125"/>
      <c r="V452" s="125"/>
    </row>
    <row r="453" spans="1:22" ht="12">
      <c r="A453" s="164"/>
      <c r="B453" s="125"/>
      <c r="C453" s="125"/>
      <c r="D453" s="125"/>
      <c r="E453" s="125"/>
      <c r="F453" s="125"/>
      <c r="G453" s="125"/>
      <c r="H453" s="125"/>
      <c r="I453" s="125"/>
      <c r="J453" s="125"/>
      <c r="K453" s="125"/>
      <c r="L453" s="125"/>
      <c r="M453" s="125"/>
      <c r="N453" s="125"/>
      <c r="O453" s="125"/>
      <c r="P453" s="125"/>
      <c r="Q453" s="125"/>
      <c r="R453" s="125"/>
      <c r="S453" s="125"/>
      <c r="T453" s="125"/>
      <c r="U453" s="125"/>
      <c r="V453" s="125"/>
    </row>
    <row r="454" spans="1:22" ht="12">
      <c r="A454" s="164"/>
      <c r="B454" s="125"/>
      <c r="C454" s="125"/>
      <c r="D454" s="125"/>
      <c r="E454" s="125"/>
      <c r="F454" s="125"/>
      <c r="G454" s="125"/>
      <c r="H454" s="125"/>
      <c r="I454" s="125"/>
      <c r="J454" s="125"/>
      <c r="K454" s="125"/>
      <c r="L454" s="125"/>
      <c r="M454" s="125"/>
      <c r="N454" s="125"/>
      <c r="O454" s="125"/>
      <c r="P454" s="125"/>
      <c r="Q454" s="125"/>
      <c r="R454" s="125"/>
      <c r="S454" s="125"/>
      <c r="T454" s="125"/>
      <c r="U454" s="125"/>
      <c r="V454" s="125"/>
    </row>
    <row r="455" spans="1:22" ht="12">
      <c r="A455" s="164"/>
      <c r="B455" s="125"/>
      <c r="C455" s="125"/>
      <c r="D455" s="125"/>
      <c r="E455" s="125"/>
      <c r="F455" s="125"/>
      <c r="G455" s="125"/>
      <c r="H455" s="125"/>
      <c r="I455" s="125"/>
      <c r="J455" s="125"/>
      <c r="K455" s="125"/>
      <c r="L455" s="125"/>
      <c r="M455" s="125"/>
      <c r="N455" s="125"/>
      <c r="O455" s="125"/>
      <c r="P455" s="125"/>
      <c r="Q455" s="125"/>
      <c r="R455" s="125"/>
      <c r="S455" s="125"/>
      <c r="T455" s="125"/>
      <c r="U455" s="125"/>
      <c r="V455" s="125"/>
    </row>
    <row r="456" spans="1:22" ht="12">
      <c r="A456" s="164"/>
      <c r="B456" s="125"/>
      <c r="C456" s="125"/>
      <c r="D456" s="125"/>
      <c r="E456" s="125"/>
      <c r="F456" s="125"/>
      <c r="G456" s="125"/>
      <c r="H456" s="125"/>
      <c r="I456" s="125"/>
      <c r="J456" s="125"/>
      <c r="K456" s="125"/>
      <c r="L456" s="125"/>
      <c r="M456" s="125"/>
      <c r="N456" s="125"/>
      <c r="O456" s="125"/>
      <c r="P456" s="125"/>
      <c r="Q456" s="125"/>
      <c r="R456" s="125"/>
      <c r="S456" s="125"/>
      <c r="T456" s="125"/>
      <c r="U456" s="125"/>
      <c r="V456" s="125"/>
    </row>
    <row r="457" spans="1:22" ht="12">
      <c r="A457" s="164"/>
      <c r="B457" s="125"/>
      <c r="C457" s="125"/>
      <c r="D457" s="125"/>
      <c r="E457" s="125"/>
      <c r="F457" s="125"/>
      <c r="G457" s="125"/>
      <c r="H457" s="125"/>
      <c r="I457" s="125"/>
      <c r="J457" s="125"/>
      <c r="K457" s="125"/>
      <c r="L457" s="125"/>
      <c r="M457" s="125"/>
      <c r="N457" s="125"/>
      <c r="O457" s="125"/>
      <c r="P457" s="125"/>
      <c r="Q457" s="125"/>
      <c r="R457" s="125"/>
      <c r="S457" s="125"/>
      <c r="T457" s="125"/>
      <c r="U457" s="125"/>
      <c r="V457" s="125"/>
    </row>
    <row r="458" spans="1:22" ht="12">
      <c r="A458" s="164"/>
      <c r="B458" s="125"/>
      <c r="C458" s="125"/>
      <c r="D458" s="125"/>
      <c r="E458" s="125"/>
      <c r="F458" s="125"/>
      <c r="G458" s="125"/>
      <c r="H458" s="125"/>
      <c r="I458" s="125"/>
      <c r="J458" s="125"/>
      <c r="K458" s="125"/>
      <c r="L458" s="125"/>
      <c r="M458" s="125"/>
      <c r="N458" s="125"/>
      <c r="O458" s="125"/>
      <c r="P458" s="125"/>
      <c r="Q458" s="125"/>
      <c r="R458" s="125"/>
      <c r="S458" s="125"/>
      <c r="T458" s="125"/>
      <c r="U458" s="125"/>
      <c r="V458" s="125"/>
    </row>
    <row r="459" spans="1:22" ht="12">
      <c r="A459" s="164"/>
      <c r="B459" s="125"/>
      <c r="C459" s="125"/>
      <c r="D459" s="125"/>
      <c r="E459" s="125"/>
      <c r="F459" s="125"/>
      <c r="G459" s="125"/>
      <c r="H459" s="125"/>
      <c r="I459" s="125"/>
      <c r="J459" s="125"/>
      <c r="K459" s="125"/>
      <c r="L459" s="125"/>
      <c r="M459" s="125"/>
      <c r="N459" s="125"/>
      <c r="O459" s="125"/>
      <c r="P459" s="125"/>
      <c r="Q459" s="125"/>
      <c r="R459" s="125"/>
      <c r="S459" s="125"/>
      <c r="T459" s="125"/>
      <c r="U459" s="125"/>
      <c r="V459" s="125"/>
    </row>
    <row r="460" spans="1:22" ht="12">
      <c r="A460" s="164"/>
      <c r="B460" s="125"/>
      <c r="C460" s="125"/>
      <c r="D460" s="125"/>
      <c r="E460" s="125"/>
      <c r="F460" s="125"/>
      <c r="G460" s="125"/>
      <c r="H460" s="125"/>
      <c r="I460" s="125"/>
      <c r="J460" s="125"/>
      <c r="K460" s="125"/>
      <c r="L460" s="125"/>
      <c r="M460" s="125"/>
      <c r="N460" s="125"/>
      <c r="O460" s="125"/>
      <c r="P460" s="125"/>
      <c r="Q460" s="125"/>
      <c r="R460" s="125"/>
      <c r="S460" s="125"/>
      <c r="T460" s="125"/>
      <c r="U460" s="125"/>
      <c r="V460" s="125"/>
    </row>
    <row r="461" spans="1:22" ht="12">
      <c r="A461" s="164"/>
      <c r="B461" s="125"/>
      <c r="C461" s="125"/>
      <c r="D461" s="125"/>
      <c r="E461" s="125"/>
      <c r="F461" s="125"/>
      <c r="G461" s="125"/>
      <c r="H461" s="125"/>
      <c r="I461" s="125"/>
      <c r="J461" s="125"/>
      <c r="K461" s="125"/>
      <c r="L461" s="125"/>
      <c r="M461" s="125"/>
      <c r="N461" s="125"/>
      <c r="O461" s="125"/>
      <c r="P461" s="125"/>
      <c r="Q461" s="125"/>
      <c r="R461" s="125"/>
      <c r="S461" s="125"/>
      <c r="T461" s="125"/>
      <c r="U461" s="125"/>
      <c r="V461" s="125"/>
    </row>
    <row r="462" spans="1:22" ht="12">
      <c r="A462" s="164"/>
      <c r="B462" s="125"/>
      <c r="C462" s="125"/>
      <c r="D462" s="125"/>
      <c r="E462" s="125"/>
      <c r="F462" s="125"/>
      <c r="G462" s="125"/>
      <c r="H462" s="125"/>
      <c r="I462" s="125"/>
      <c r="J462" s="125"/>
      <c r="K462" s="125"/>
      <c r="L462" s="125"/>
      <c r="M462" s="125"/>
      <c r="N462" s="125"/>
      <c r="O462" s="125"/>
      <c r="P462" s="125"/>
      <c r="Q462" s="125"/>
      <c r="R462" s="125"/>
      <c r="S462" s="125"/>
      <c r="T462" s="125"/>
      <c r="U462" s="125"/>
      <c r="V462" s="125"/>
    </row>
    <row r="463" spans="1:22" ht="12">
      <c r="A463" s="164"/>
      <c r="B463" s="125"/>
      <c r="C463" s="125"/>
      <c r="D463" s="125"/>
      <c r="E463" s="125"/>
      <c r="F463" s="125"/>
      <c r="G463" s="125"/>
      <c r="H463" s="125"/>
      <c r="I463" s="125"/>
      <c r="J463" s="125"/>
      <c r="K463" s="125"/>
      <c r="L463" s="125"/>
      <c r="M463" s="125"/>
      <c r="N463" s="125"/>
      <c r="O463" s="125"/>
      <c r="P463" s="125"/>
      <c r="Q463" s="125"/>
      <c r="R463" s="125"/>
      <c r="S463" s="125"/>
      <c r="T463" s="125"/>
      <c r="U463" s="125"/>
      <c r="V463" s="125"/>
    </row>
    <row r="464" spans="1:22" ht="12">
      <c r="A464" s="164"/>
      <c r="B464" s="125"/>
      <c r="C464" s="125"/>
      <c r="D464" s="125"/>
      <c r="E464" s="125"/>
      <c r="F464" s="125"/>
      <c r="G464" s="125"/>
      <c r="H464" s="125"/>
      <c r="I464" s="125"/>
      <c r="J464" s="125"/>
      <c r="K464" s="125"/>
      <c r="L464" s="125"/>
      <c r="M464" s="125"/>
      <c r="N464" s="125"/>
      <c r="O464" s="125"/>
      <c r="P464" s="125"/>
      <c r="Q464" s="125"/>
      <c r="R464" s="125"/>
      <c r="S464" s="125"/>
      <c r="T464" s="125"/>
      <c r="U464" s="125"/>
      <c r="V464" s="125"/>
    </row>
    <row r="465" spans="1:22" ht="12">
      <c r="A465" s="164"/>
      <c r="B465" s="125"/>
      <c r="C465" s="125"/>
      <c r="D465" s="125"/>
      <c r="E465" s="125"/>
      <c r="F465" s="125"/>
      <c r="G465" s="125"/>
      <c r="H465" s="125"/>
      <c r="I465" s="125"/>
      <c r="J465" s="125"/>
      <c r="K465" s="125"/>
      <c r="L465" s="125"/>
      <c r="M465" s="125"/>
      <c r="N465" s="125"/>
      <c r="O465" s="125"/>
      <c r="P465" s="125"/>
      <c r="Q465" s="125"/>
      <c r="R465" s="125"/>
      <c r="S465" s="125"/>
      <c r="T465" s="125"/>
      <c r="U465" s="125"/>
      <c r="V465" s="125"/>
    </row>
    <row r="466" spans="1:22" ht="12">
      <c r="A466" s="164"/>
      <c r="B466" s="125"/>
      <c r="C466" s="125"/>
      <c r="D466" s="125"/>
      <c r="E466" s="125"/>
      <c r="F466" s="125"/>
      <c r="G466" s="125"/>
      <c r="H466" s="125"/>
      <c r="I466" s="125"/>
      <c r="J466" s="125"/>
      <c r="K466" s="125"/>
      <c r="L466" s="125"/>
      <c r="M466" s="125"/>
      <c r="N466" s="125"/>
      <c r="O466" s="125"/>
      <c r="P466" s="125"/>
      <c r="Q466" s="125"/>
      <c r="R466" s="125"/>
      <c r="S466" s="125"/>
      <c r="T466" s="125"/>
      <c r="U466" s="125"/>
      <c r="V466" s="125"/>
    </row>
    <row r="467" spans="1:22" ht="12">
      <c r="A467" s="164"/>
      <c r="B467" s="125"/>
      <c r="C467" s="125"/>
      <c r="D467" s="125"/>
      <c r="E467" s="125"/>
      <c r="F467" s="125"/>
      <c r="G467" s="125"/>
      <c r="H467" s="125"/>
      <c r="I467" s="125"/>
      <c r="J467" s="125"/>
      <c r="K467" s="125"/>
      <c r="L467" s="125"/>
      <c r="M467" s="125"/>
      <c r="N467" s="125"/>
      <c r="O467" s="125"/>
      <c r="P467" s="125"/>
      <c r="Q467" s="125"/>
      <c r="R467" s="125"/>
      <c r="S467" s="125"/>
      <c r="T467" s="125"/>
      <c r="U467" s="125"/>
      <c r="V467" s="125"/>
    </row>
    <row r="468" spans="1:22" ht="12">
      <c r="A468" s="164"/>
      <c r="B468" s="125"/>
      <c r="C468" s="125"/>
      <c r="D468" s="125"/>
      <c r="E468" s="125"/>
      <c r="F468" s="125"/>
      <c r="G468" s="125"/>
      <c r="H468" s="125"/>
      <c r="I468" s="125"/>
      <c r="J468" s="125"/>
      <c r="K468" s="125"/>
      <c r="L468" s="125"/>
      <c r="M468" s="125"/>
      <c r="N468" s="125"/>
      <c r="O468" s="125"/>
      <c r="P468" s="125"/>
      <c r="Q468" s="125"/>
      <c r="R468" s="125"/>
      <c r="S468" s="125"/>
      <c r="T468" s="125"/>
      <c r="U468" s="125"/>
      <c r="V468" s="125"/>
    </row>
    <row r="469" spans="1:22" ht="12">
      <c r="A469" s="164"/>
      <c r="B469" s="125"/>
      <c r="C469" s="125"/>
      <c r="D469" s="125"/>
      <c r="E469" s="125"/>
      <c r="F469" s="125"/>
      <c r="G469" s="125"/>
      <c r="H469" s="125"/>
      <c r="I469" s="125"/>
      <c r="J469" s="125"/>
      <c r="K469" s="125"/>
      <c r="L469" s="125"/>
      <c r="M469" s="125"/>
      <c r="N469" s="125"/>
      <c r="O469" s="125"/>
      <c r="P469" s="125"/>
      <c r="Q469" s="125"/>
      <c r="R469" s="125"/>
      <c r="S469" s="125"/>
      <c r="T469" s="125"/>
      <c r="U469" s="125"/>
      <c r="V469" s="125"/>
    </row>
    <row r="470" spans="1:22" ht="12">
      <c r="A470" s="164"/>
      <c r="B470" s="125"/>
      <c r="C470" s="125"/>
      <c r="D470" s="125"/>
      <c r="E470" s="125"/>
      <c r="F470" s="125"/>
      <c r="G470" s="125"/>
      <c r="H470" s="125"/>
      <c r="I470" s="125"/>
      <c r="J470" s="125"/>
      <c r="K470" s="125"/>
      <c r="L470" s="125"/>
      <c r="M470" s="125"/>
      <c r="N470" s="125"/>
      <c r="O470" s="125"/>
      <c r="P470" s="125"/>
      <c r="Q470" s="125"/>
      <c r="R470" s="125"/>
      <c r="S470" s="125"/>
      <c r="T470" s="125"/>
      <c r="U470" s="125"/>
      <c r="V470" s="125"/>
    </row>
    <row r="471" spans="1:22" ht="12">
      <c r="A471" s="164"/>
      <c r="B471" s="125"/>
      <c r="C471" s="125"/>
      <c r="D471" s="125"/>
      <c r="E471" s="125"/>
      <c r="F471" s="125"/>
      <c r="G471" s="125"/>
      <c r="H471" s="125"/>
      <c r="I471" s="125"/>
      <c r="J471" s="125"/>
      <c r="K471" s="125"/>
      <c r="L471" s="125"/>
      <c r="M471" s="125"/>
      <c r="N471" s="125"/>
      <c r="O471" s="125"/>
      <c r="P471" s="125"/>
      <c r="Q471" s="125"/>
      <c r="R471" s="125"/>
      <c r="S471" s="125"/>
      <c r="T471" s="125"/>
      <c r="U471" s="125"/>
      <c r="V471" s="125"/>
    </row>
    <row r="472" spans="1:22" ht="12">
      <c r="A472" s="164"/>
      <c r="B472" s="125"/>
      <c r="C472" s="125"/>
      <c r="D472" s="125"/>
      <c r="E472" s="125"/>
      <c r="F472" s="125"/>
      <c r="G472" s="125"/>
      <c r="H472" s="125"/>
      <c r="I472" s="125"/>
      <c r="J472" s="125"/>
      <c r="K472" s="125"/>
      <c r="L472" s="125"/>
      <c r="M472" s="125"/>
      <c r="N472" s="125"/>
      <c r="O472" s="125"/>
      <c r="P472" s="125"/>
      <c r="Q472" s="125"/>
      <c r="R472" s="125"/>
      <c r="S472" s="125"/>
      <c r="T472" s="125"/>
      <c r="U472" s="125"/>
      <c r="V472" s="125"/>
    </row>
    <row r="473" spans="1:22" ht="12">
      <c r="A473" s="164"/>
      <c r="B473" s="125"/>
      <c r="C473" s="125"/>
      <c r="D473" s="125"/>
      <c r="E473" s="125"/>
      <c r="F473" s="125"/>
      <c r="G473" s="125"/>
      <c r="H473" s="125"/>
      <c r="I473" s="125"/>
      <c r="J473" s="125"/>
      <c r="K473" s="125"/>
      <c r="L473" s="125"/>
      <c r="M473" s="125"/>
      <c r="N473" s="125"/>
      <c r="O473" s="125"/>
      <c r="P473" s="125"/>
      <c r="Q473" s="125"/>
      <c r="R473" s="125"/>
      <c r="S473" s="125"/>
      <c r="T473" s="125"/>
      <c r="U473" s="125"/>
      <c r="V473" s="125"/>
    </row>
    <row r="474" spans="1:22" ht="12">
      <c r="A474" s="164"/>
      <c r="B474" s="125"/>
      <c r="C474" s="125"/>
      <c r="D474" s="125"/>
      <c r="E474" s="125"/>
      <c r="F474" s="125"/>
      <c r="G474" s="125"/>
      <c r="H474" s="125"/>
      <c r="I474" s="125"/>
      <c r="J474" s="125"/>
      <c r="K474" s="125"/>
      <c r="L474" s="125"/>
      <c r="M474" s="125"/>
      <c r="N474" s="125"/>
      <c r="O474" s="125"/>
      <c r="P474" s="125"/>
      <c r="Q474" s="125"/>
      <c r="R474" s="125"/>
      <c r="S474" s="125"/>
      <c r="T474" s="125"/>
      <c r="U474" s="125"/>
      <c r="V474" s="125"/>
    </row>
    <row r="475" spans="1:22" ht="12">
      <c r="A475" s="164"/>
      <c r="B475" s="125"/>
      <c r="C475" s="125"/>
      <c r="D475" s="125"/>
      <c r="E475" s="125"/>
      <c r="F475" s="125"/>
      <c r="G475" s="125"/>
      <c r="H475" s="125"/>
      <c r="I475" s="125"/>
      <c r="J475" s="125"/>
      <c r="K475" s="125"/>
      <c r="L475" s="125"/>
      <c r="M475" s="125"/>
      <c r="N475" s="125"/>
      <c r="O475" s="125"/>
      <c r="P475" s="125"/>
      <c r="Q475" s="125"/>
      <c r="R475" s="125"/>
      <c r="S475" s="125"/>
      <c r="T475" s="125"/>
      <c r="U475" s="125"/>
      <c r="V475" s="125"/>
    </row>
    <row r="476" spans="1:22" ht="12">
      <c r="A476" s="164"/>
      <c r="B476" s="125"/>
      <c r="C476" s="125"/>
      <c r="D476" s="125"/>
      <c r="E476" s="125"/>
      <c r="F476" s="125"/>
      <c r="G476" s="125"/>
      <c r="H476" s="125"/>
      <c r="I476" s="125"/>
      <c r="J476" s="125"/>
      <c r="K476" s="125"/>
      <c r="L476" s="125"/>
      <c r="M476" s="125"/>
      <c r="N476" s="125"/>
      <c r="O476" s="125"/>
      <c r="P476" s="125"/>
      <c r="Q476" s="125"/>
      <c r="R476" s="125"/>
      <c r="S476" s="125"/>
      <c r="T476" s="125"/>
      <c r="U476" s="125"/>
      <c r="V476" s="125"/>
    </row>
    <row r="477" spans="1:22" ht="12">
      <c r="A477" s="164"/>
      <c r="B477" s="125"/>
      <c r="C477" s="125"/>
      <c r="D477" s="125"/>
      <c r="E477" s="125"/>
      <c r="F477" s="125"/>
      <c r="G477" s="125"/>
      <c r="H477" s="125"/>
      <c r="I477" s="125"/>
      <c r="J477" s="125"/>
      <c r="K477" s="125"/>
      <c r="L477" s="125"/>
      <c r="M477" s="125"/>
      <c r="N477" s="125"/>
      <c r="O477" s="125"/>
      <c r="P477" s="125"/>
      <c r="Q477" s="125"/>
      <c r="R477" s="125"/>
      <c r="S477" s="125"/>
      <c r="T477" s="125"/>
      <c r="U477" s="125"/>
      <c r="V477" s="125"/>
    </row>
    <row r="478" spans="1:22" ht="12">
      <c r="A478" s="164"/>
      <c r="B478" s="125"/>
      <c r="C478" s="125"/>
      <c r="D478" s="125"/>
      <c r="E478" s="125"/>
      <c r="F478" s="125"/>
      <c r="G478" s="125"/>
      <c r="H478" s="125"/>
      <c r="I478" s="125"/>
      <c r="J478" s="125"/>
      <c r="K478" s="125"/>
      <c r="L478" s="125"/>
      <c r="M478" s="125"/>
      <c r="N478" s="125"/>
      <c r="O478" s="125"/>
      <c r="P478" s="125"/>
      <c r="Q478" s="125"/>
      <c r="R478" s="125"/>
      <c r="S478" s="125"/>
      <c r="T478" s="125"/>
      <c r="U478" s="125"/>
      <c r="V478" s="125"/>
    </row>
    <row r="479" spans="1:22" ht="12">
      <c r="A479" s="164"/>
      <c r="B479" s="125"/>
      <c r="C479" s="125"/>
      <c r="D479" s="125"/>
      <c r="E479" s="125"/>
      <c r="F479" s="125"/>
      <c r="G479" s="125"/>
      <c r="H479" s="125"/>
      <c r="I479" s="125"/>
      <c r="J479" s="125"/>
      <c r="K479" s="125"/>
      <c r="L479" s="125"/>
      <c r="M479" s="125"/>
      <c r="N479" s="125"/>
      <c r="O479" s="125"/>
      <c r="P479" s="125"/>
      <c r="Q479" s="125"/>
      <c r="R479" s="125"/>
      <c r="S479" s="125"/>
      <c r="T479" s="125"/>
      <c r="U479" s="125"/>
      <c r="V479" s="125"/>
    </row>
    <row r="480" spans="1:22" ht="12">
      <c r="A480" s="164"/>
      <c r="B480" s="125"/>
      <c r="C480" s="125"/>
      <c r="D480" s="125"/>
      <c r="E480" s="125"/>
      <c r="F480" s="125"/>
      <c r="G480" s="125"/>
      <c r="H480" s="125"/>
      <c r="I480" s="125"/>
      <c r="J480" s="125"/>
      <c r="K480" s="125"/>
      <c r="L480" s="125"/>
      <c r="M480" s="125"/>
      <c r="N480" s="125"/>
      <c r="O480" s="125"/>
      <c r="P480" s="125"/>
      <c r="Q480" s="125"/>
      <c r="R480" s="125"/>
      <c r="S480" s="125"/>
      <c r="T480" s="125"/>
      <c r="U480" s="125"/>
      <c r="V480" s="125"/>
    </row>
    <row r="481" spans="1:22" ht="12">
      <c r="A481" s="164"/>
      <c r="B481" s="125"/>
      <c r="C481" s="125"/>
      <c r="D481" s="125"/>
      <c r="E481" s="125"/>
      <c r="F481" s="125"/>
      <c r="G481" s="125"/>
      <c r="H481" s="125"/>
      <c r="I481" s="125"/>
      <c r="J481" s="125"/>
      <c r="K481" s="125"/>
      <c r="L481" s="125"/>
      <c r="M481" s="125"/>
      <c r="N481" s="125"/>
      <c r="O481" s="125"/>
      <c r="P481" s="125"/>
      <c r="Q481" s="125"/>
      <c r="R481" s="125"/>
      <c r="S481" s="125"/>
      <c r="T481" s="125"/>
      <c r="U481" s="125"/>
      <c r="V481" s="125"/>
    </row>
    <row r="482" spans="1:22" ht="12">
      <c r="A482" s="164"/>
      <c r="B482" s="125"/>
      <c r="C482" s="125"/>
      <c r="D482" s="125"/>
      <c r="E482" s="125"/>
      <c r="F482" s="125"/>
      <c r="G482" s="125"/>
      <c r="H482" s="125"/>
      <c r="I482" s="125"/>
      <c r="J482" s="125"/>
      <c r="K482" s="125"/>
      <c r="L482" s="125"/>
      <c r="M482" s="125"/>
      <c r="N482" s="125"/>
      <c r="O482" s="125"/>
      <c r="P482" s="125"/>
      <c r="Q482" s="125"/>
      <c r="R482" s="125"/>
      <c r="S482" s="125"/>
      <c r="T482" s="125"/>
      <c r="U482" s="125"/>
      <c r="V482" s="125"/>
    </row>
    <row r="483" spans="1:22" ht="12">
      <c r="A483" s="164"/>
      <c r="B483" s="125"/>
      <c r="C483" s="125"/>
      <c r="D483" s="125"/>
      <c r="E483" s="125"/>
      <c r="F483" s="125"/>
      <c r="G483" s="125"/>
      <c r="H483" s="125"/>
      <c r="I483" s="125"/>
      <c r="J483" s="125"/>
      <c r="K483" s="125"/>
      <c r="L483" s="125"/>
      <c r="M483" s="125"/>
      <c r="N483" s="125"/>
      <c r="O483" s="125"/>
      <c r="P483" s="125"/>
      <c r="Q483" s="125"/>
      <c r="R483" s="125"/>
      <c r="S483" s="125"/>
      <c r="T483" s="125"/>
      <c r="U483" s="125"/>
      <c r="V483" s="125"/>
    </row>
    <row r="484" spans="1:22" ht="12">
      <c r="A484" s="164"/>
      <c r="B484" s="125"/>
      <c r="C484" s="125"/>
      <c r="D484" s="125"/>
      <c r="E484" s="125"/>
      <c r="F484" s="125"/>
      <c r="G484" s="125"/>
      <c r="H484" s="125"/>
      <c r="I484" s="125"/>
      <c r="J484" s="125"/>
      <c r="K484" s="125"/>
      <c r="L484" s="125"/>
      <c r="M484" s="125"/>
      <c r="N484" s="125"/>
      <c r="O484" s="125"/>
      <c r="P484" s="125"/>
      <c r="Q484" s="125"/>
      <c r="R484" s="125"/>
      <c r="S484" s="125"/>
      <c r="T484" s="125"/>
      <c r="U484" s="125"/>
      <c r="V484" s="125"/>
    </row>
    <row r="485" spans="1:22" ht="12">
      <c r="A485" s="164"/>
      <c r="B485" s="125"/>
      <c r="C485" s="125"/>
      <c r="D485" s="125"/>
      <c r="E485" s="125"/>
      <c r="F485" s="125"/>
      <c r="G485" s="125"/>
      <c r="H485" s="125"/>
      <c r="I485" s="125"/>
      <c r="J485" s="125"/>
      <c r="K485" s="125"/>
      <c r="L485" s="125"/>
      <c r="M485" s="125"/>
      <c r="N485" s="125"/>
      <c r="O485" s="125"/>
      <c r="P485" s="125"/>
      <c r="Q485" s="125"/>
      <c r="R485" s="125"/>
      <c r="S485" s="125"/>
      <c r="T485" s="125"/>
      <c r="U485" s="125"/>
      <c r="V485" s="125"/>
    </row>
    <row r="486" spans="1:22" ht="12">
      <c r="A486" s="164"/>
      <c r="B486" s="125"/>
      <c r="C486" s="125"/>
      <c r="D486" s="125"/>
      <c r="E486" s="125"/>
      <c r="F486" s="125"/>
      <c r="G486" s="125"/>
      <c r="H486" s="125"/>
      <c r="I486" s="125"/>
      <c r="J486" s="125"/>
      <c r="K486" s="125"/>
      <c r="L486" s="125"/>
      <c r="M486" s="125"/>
      <c r="N486" s="125"/>
      <c r="O486" s="125"/>
      <c r="P486" s="125"/>
      <c r="Q486" s="125"/>
      <c r="R486" s="125"/>
      <c r="S486" s="125"/>
      <c r="T486" s="125"/>
      <c r="U486" s="125"/>
      <c r="V486" s="125"/>
    </row>
    <row r="487" spans="1:22" ht="12">
      <c r="A487" s="164"/>
      <c r="B487" s="125"/>
      <c r="C487" s="125"/>
      <c r="D487" s="125"/>
      <c r="E487" s="125"/>
      <c r="F487" s="125"/>
      <c r="G487" s="125"/>
      <c r="H487" s="125"/>
      <c r="I487" s="125"/>
      <c r="J487" s="125"/>
      <c r="K487" s="125"/>
      <c r="L487" s="125"/>
      <c r="M487" s="125"/>
      <c r="N487" s="125"/>
      <c r="O487" s="125"/>
      <c r="P487" s="125"/>
      <c r="Q487" s="125"/>
      <c r="R487" s="125"/>
      <c r="S487" s="125"/>
      <c r="T487" s="125"/>
      <c r="U487" s="125"/>
      <c r="V487" s="125"/>
    </row>
    <row r="488" spans="1:22" ht="12">
      <c r="A488" s="164"/>
      <c r="B488" s="125"/>
      <c r="C488" s="125"/>
      <c r="D488" s="125"/>
      <c r="E488" s="125"/>
      <c r="F488" s="125"/>
      <c r="G488" s="125"/>
      <c r="H488" s="125"/>
      <c r="I488" s="125"/>
      <c r="J488" s="125"/>
      <c r="K488" s="125"/>
      <c r="L488" s="125"/>
      <c r="M488" s="125"/>
      <c r="N488" s="125"/>
      <c r="O488" s="125"/>
      <c r="P488" s="125"/>
      <c r="Q488" s="125"/>
      <c r="R488" s="125"/>
      <c r="S488" s="125"/>
      <c r="T488" s="125"/>
      <c r="U488" s="125"/>
      <c r="V488" s="125"/>
    </row>
    <row r="489" spans="1:22" ht="12">
      <c r="A489" s="164"/>
      <c r="B489" s="125"/>
      <c r="C489" s="125"/>
      <c r="D489" s="125"/>
      <c r="E489" s="125"/>
      <c r="F489" s="125"/>
      <c r="G489" s="125"/>
      <c r="H489" s="125"/>
      <c r="I489" s="125"/>
      <c r="J489" s="125"/>
      <c r="K489" s="125"/>
      <c r="L489" s="125"/>
      <c r="M489" s="125"/>
      <c r="N489" s="125"/>
      <c r="O489" s="125"/>
      <c r="P489" s="125"/>
      <c r="Q489" s="125"/>
      <c r="R489" s="125"/>
      <c r="S489" s="125"/>
      <c r="T489" s="125"/>
      <c r="U489" s="125"/>
      <c r="V489" s="125"/>
    </row>
    <row r="490" spans="1:22" ht="12">
      <c r="A490" s="164"/>
      <c r="B490" s="125"/>
      <c r="C490" s="125"/>
      <c r="D490" s="125"/>
      <c r="E490" s="125"/>
      <c r="F490" s="125"/>
      <c r="G490" s="125"/>
      <c r="H490" s="125"/>
      <c r="I490" s="125"/>
      <c r="J490" s="125"/>
      <c r="K490" s="125"/>
      <c r="L490" s="125"/>
      <c r="M490" s="125"/>
      <c r="N490" s="125"/>
      <c r="O490" s="125"/>
      <c r="P490" s="125"/>
      <c r="Q490" s="125"/>
      <c r="R490" s="125"/>
      <c r="S490" s="125"/>
      <c r="T490" s="125"/>
      <c r="U490" s="125"/>
      <c r="V490" s="125"/>
    </row>
    <row r="491" spans="1:22" ht="12">
      <c r="A491" s="164"/>
      <c r="B491" s="125"/>
      <c r="C491" s="125"/>
      <c r="D491" s="125"/>
      <c r="E491" s="125"/>
      <c r="F491" s="125"/>
      <c r="G491" s="125"/>
      <c r="H491" s="125"/>
      <c r="I491" s="125"/>
      <c r="J491" s="125"/>
      <c r="K491" s="125"/>
      <c r="L491" s="125"/>
      <c r="M491" s="125"/>
      <c r="N491" s="125"/>
      <c r="O491" s="125"/>
      <c r="P491" s="125"/>
      <c r="Q491" s="125"/>
      <c r="R491" s="125"/>
      <c r="S491" s="125"/>
      <c r="T491" s="125"/>
      <c r="U491" s="125"/>
      <c r="V491" s="125"/>
    </row>
    <row r="492" spans="1:22" ht="12">
      <c r="A492" s="164"/>
      <c r="B492" s="125"/>
      <c r="C492" s="125"/>
      <c r="D492" s="125"/>
      <c r="E492" s="125"/>
      <c r="F492" s="125"/>
      <c r="G492" s="125"/>
      <c r="H492" s="125"/>
      <c r="I492" s="125"/>
      <c r="J492" s="125"/>
      <c r="K492" s="125"/>
      <c r="L492" s="125"/>
      <c r="M492" s="125"/>
      <c r="N492" s="125"/>
      <c r="O492" s="125"/>
      <c r="P492" s="125"/>
      <c r="Q492" s="125"/>
      <c r="R492" s="125"/>
      <c r="S492" s="125"/>
      <c r="T492" s="125"/>
      <c r="U492" s="125"/>
      <c r="V492" s="125"/>
    </row>
    <row r="493" spans="1:22" ht="12">
      <c r="A493" s="164"/>
      <c r="B493" s="125"/>
      <c r="C493" s="125"/>
      <c r="D493" s="125"/>
      <c r="E493" s="125"/>
      <c r="F493" s="125"/>
      <c r="G493" s="125"/>
      <c r="H493" s="125"/>
      <c r="I493" s="125"/>
      <c r="J493" s="125"/>
      <c r="K493" s="125"/>
      <c r="L493" s="125"/>
      <c r="M493" s="125"/>
      <c r="N493" s="125"/>
      <c r="O493" s="125"/>
      <c r="P493" s="125"/>
      <c r="Q493" s="125"/>
      <c r="R493" s="125"/>
      <c r="S493" s="125"/>
      <c r="T493" s="125"/>
      <c r="U493" s="125"/>
      <c r="V493" s="125"/>
    </row>
    <row r="494" spans="1:22" ht="12">
      <c r="A494" s="164"/>
      <c r="B494" s="125"/>
      <c r="C494" s="125"/>
      <c r="D494" s="125"/>
      <c r="E494" s="125"/>
      <c r="F494" s="125"/>
      <c r="G494" s="125"/>
      <c r="H494" s="125"/>
      <c r="I494" s="125"/>
      <c r="J494" s="125"/>
      <c r="K494" s="125"/>
      <c r="L494" s="125"/>
      <c r="M494" s="125"/>
      <c r="N494" s="125"/>
      <c r="O494" s="125"/>
      <c r="P494" s="125"/>
      <c r="Q494" s="125"/>
      <c r="R494" s="125"/>
      <c r="S494" s="125"/>
      <c r="T494" s="125"/>
      <c r="U494" s="125"/>
      <c r="V494" s="125"/>
    </row>
    <row r="495" spans="1:22" ht="12">
      <c r="A495" s="164"/>
      <c r="B495" s="125"/>
      <c r="C495" s="125"/>
      <c r="D495" s="125"/>
      <c r="E495" s="125"/>
      <c r="F495" s="125"/>
      <c r="G495" s="125"/>
      <c r="H495" s="125"/>
      <c r="I495" s="125"/>
      <c r="J495" s="125"/>
      <c r="K495" s="125"/>
      <c r="L495" s="125"/>
      <c r="M495" s="125"/>
      <c r="N495" s="125"/>
      <c r="O495" s="125"/>
      <c r="P495" s="125"/>
      <c r="Q495" s="125"/>
      <c r="R495" s="125"/>
      <c r="S495" s="125"/>
      <c r="T495" s="125"/>
      <c r="U495" s="125"/>
      <c r="V495" s="125"/>
    </row>
    <row r="496" spans="1:22" ht="12">
      <c r="A496" s="164"/>
      <c r="B496" s="125"/>
      <c r="C496" s="125"/>
      <c r="D496" s="125"/>
      <c r="E496" s="125"/>
      <c r="F496" s="125"/>
      <c r="G496" s="125"/>
      <c r="H496" s="125"/>
      <c r="I496" s="125"/>
      <c r="J496" s="125"/>
      <c r="K496" s="125"/>
      <c r="L496" s="125"/>
      <c r="M496" s="125"/>
      <c r="N496" s="125"/>
      <c r="O496" s="125"/>
      <c r="P496" s="125"/>
      <c r="Q496" s="125"/>
      <c r="R496" s="125"/>
      <c r="S496" s="125"/>
      <c r="T496" s="125"/>
      <c r="U496" s="125"/>
      <c r="V496" s="125"/>
    </row>
    <row r="497" spans="1:22" ht="12">
      <c r="A497" s="164"/>
      <c r="B497" s="125"/>
      <c r="C497" s="125"/>
      <c r="D497" s="125"/>
      <c r="E497" s="125"/>
      <c r="F497" s="125"/>
      <c r="G497" s="125"/>
      <c r="H497" s="125"/>
      <c r="I497" s="125"/>
      <c r="J497" s="125"/>
      <c r="K497" s="125"/>
      <c r="L497" s="125"/>
      <c r="M497" s="125"/>
      <c r="N497" s="125"/>
      <c r="O497" s="125"/>
      <c r="P497" s="125"/>
      <c r="Q497" s="125"/>
      <c r="R497" s="125"/>
      <c r="S497" s="125"/>
      <c r="T497" s="125"/>
      <c r="U497" s="125"/>
      <c r="V497" s="125"/>
    </row>
    <row r="498" spans="1:22" ht="12">
      <c r="A498" s="164"/>
      <c r="B498" s="125"/>
      <c r="C498" s="125"/>
      <c r="D498" s="125"/>
      <c r="E498" s="125"/>
      <c r="F498" s="125"/>
      <c r="G498" s="125"/>
      <c r="H498" s="125"/>
      <c r="I498" s="125"/>
      <c r="J498" s="125"/>
      <c r="K498" s="125"/>
      <c r="L498" s="125"/>
      <c r="M498" s="125"/>
      <c r="N498" s="125"/>
      <c r="O498" s="125"/>
      <c r="P498" s="125"/>
      <c r="Q498" s="125"/>
      <c r="R498" s="125"/>
      <c r="S498" s="125"/>
      <c r="T498" s="125"/>
      <c r="U498" s="125"/>
      <c r="V498" s="125"/>
    </row>
    <row r="499" spans="1:22" ht="12">
      <c r="A499" s="164"/>
      <c r="B499" s="125"/>
      <c r="C499" s="125"/>
      <c r="D499" s="125"/>
      <c r="E499" s="125"/>
      <c r="F499" s="125"/>
      <c r="G499" s="125"/>
      <c r="H499" s="125"/>
      <c r="I499" s="125"/>
      <c r="J499" s="125"/>
      <c r="K499" s="125"/>
      <c r="L499" s="125"/>
      <c r="M499" s="125"/>
      <c r="N499" s="125"/>
      <c r="O499" s="125"/>
      <c r="P499" s="125"/>
      <c r="Q499" s="125"/>
      <c r="R499" s="125"/>
      <c r="S499" s="125"/>
      <c r="T499" s="125"/>
      <c r="U499" s="125"/>
      <c r="V499" s="125"/>
    </row>
    <row r="500" spans="1:22" ht="12">
      <c r="A500" s="164"/>
      <c r="B500" s="125"/>
      <c r="C500" s="125"/>
      <c r="D500" s="125"/>
      <c r="E500" s="125"/>
      <c r="F500" s="125"/>
      <c r="G500" s="125"/>
      <c r="H500" s="125"/>
      <c r="I500" s="125"/>
      <c r="J500" s="125"/>
      <c r="K500" s="125"/>
      <c r="L500" s="125"/>
      <c r="M500" s="125"/>
      <c r="N500" s="125"/>
      <c r="O500" s="125"/>
      <c r="P500" s="125"/>
      <c r="Q500" s="125"/>
      <c r="R500" s="125"/>
      <c r="S500" s="125"/>
      <c r="T500" s="125"/>
      <c r="U500" s="125"/>
      <c r="V500" s="125"/>
    </row>
    <row r="501" spans="1:22" ht="12">
      <c r="A501" s="164"/>
      <c r="B501" s="125"/>
      <c r="C501" s="125"/>
      <c r="D501" s="125"/>
      <c r="E501" s="125"/>
      <c r="F501" s="125"/>
      <c r="G501" s="125"/>
      <c r="H501" s="125"/>
      <c r="I501" s="125"/>
      <c r="J501" s="125"/>
      <c r="K501" s="125"/>
      <c r="L501" s="125"/>
      <c r="M501" s="125"/>
      <c r="N501" s="125"/>
      <c r="O501" s="125"/>
      <c r="P501" s="125"/>
      <c r="Q501" s="125"/>
      <c r="R501" s="125"/>
      <c r="S501" s="125"/>
      <c r="T501" s="125"/>
      <c r="U501" s="125"/>
      <c r="V501" s="125"/>
    </row>
    <row r="502" spans="1:22" ht="12">
      <c r="A502" s="164"/>
      <c r="B502" s="125"/>
      <c r="C502" s="125"/>
      <c r="D502" s="125"/>
      <c r="E502" s="125"/>
      <c r="F502" s="125"/>
      <c r="G502" s="125"/>
      <c r="H502" s="125"/>
      <c r="I502" s="125"/>
      <c r="J502" s="125"/>
      <c r="K502" s="125"/>
      <c r="L502" s="125"/>
      <c r="M502" s="125"/>
      <c r="N502" s="125"/>
      <c r="O502" s="125"/>
      <c r="P502" s="125"/>
      <c r="Q502" s="125"/>
      <c r="R502" s="125"/>
      <c r="S502" s="125"/>
      <c r="T502" s="125"/>
      <c r="U502" s="125"/>
      <c r="V502" s="125"/>
    </row>
    <row r="503" spans="1:22" ht="12">
      <c r="A503" s="164"/>
      <c r="B503" s="125"/>
      <c r="C503" s="125"/>
      <c r="D503" s="125"/>
      <c r="E503" s="125"/>
      <c r="F503" s="125"/>
      <c r="G503" s="125"/>
      <c r="H503" s="125"/>
      <c r="I503" s="125"/>
      <c r="J503" s="125"/>
      <c r="K503" s="125"/>
      <c r="L503" s="125"/>
      <c r="M503" s="125"/>
      <c r="N503" s="125"/>
      <c r="O503" s="125"/>
      <c r="P503" s="125"/>
      <c r="Q503" s="125"/>
      <c r="R503" s="125"/>
      <c r="S503" s="125"/>
      <c r="T503" s="125"/>
      <c r="U503" s="125"/>
      <c r="V503" s="125"/>
    </row>
    <row r="504" spans="1:22" ht="12">
      <c r="A504" s="164"/>
      <c r="B504" s="125"/>
      <c r="C504" s="125"/>
      <c r="D504" s="125"/>
      <c r="E504" s="125"/>
      <c r="F504" s="125"/>
      <c r="G504" s="125"/>
      <c r="H504" s="125"/>
      <c r="I504" s="125"/>
      <c r="J504" s="125"/>
      <c r="K504" s="125"/>
      <c r="L504" s="125"/>
      <c r="M504" s="125"/>
      <c r="N504" s="125"/>
      <c r="O504" s="125"/>
      <c r="P504" s="125"/>
      <c r="Q504" s="125"/>
      <c r="R504" s="125"/>
      <c r="S504" s="125"/>
      <c r="T504" s="125"/>
      <c r="U504" s="125"/>
      <c r="V504" s="125"/>
    </row>
    <row r="505" spans="1:22" ht="12">
      <c r="A505" s="164"/>
      <c r="B505" s="125"/>
      <c r="C505" s="125"/>
      <c r="D505" s="125"/>
      <c r="E505" s="125"/>
      <c r="F505" s="125"/>
      <c r="G505" s="125"/>
      <c r="H505" s="125"/>
      <c r="I505" s="125"/>
      <c r="J505" s="125"/>
      <c r="K505" s="125"/>
      <c r="L505" s="125"/>
      <c r="M505" s="125"/>
      <c r="N505" s="125"/>
      <c r="O505" s="125"/>
      <c r="P505" s="125"/>
      <c r="Q505" s="125"/>
      <c r="R505" s="125"/>
      <c r="S505" s="125"/>
      <c r="T505" s="125"/>
      <c r="U505" s="125"/>
      <c r="V505" s="125"/>
    </row>
    <row r="506" spans="1:22" ht="12">
      <c r="A506" s="164"/>
      <c r="B506" s="125"/>
      <c r="C506" s="125"/>
      <c r="D506" s="125"/>
      <c r="E506" s="125"/>
      <c r="F506" s="125"/>
      <c r="G506" s="125"/>
      <c r="H506" s="125"/>
      <c r="I506" s="125"/>
      <c r="J506" s="125"/>
      <c r="K506" s="125"/>
      <c r="L506" s="125"/>
      <c r="M506" s="125"/>
      <c r="N506" s="125"/>
      <c r="O506" s="125"/>
      <c r="P506" s="125"/>
      <c r="Q506" s="125"/>
      <c r="R506" s="125"/>
      <c r="S506" s="125"/>
      <c r="T506" s="125"/>
      <c r="U506" s="125"/>
      <c r="V506" s="125"/>
    </row>
    <row r="507" spans="1:22" ht="12">
      <c r="A507" s="164"/>
      <c r="B507" s="125"/>
      <c r="C507" s="125"/>
      <c r="D507" s="125"/>
      <c r="E507" s="125"/>
      <c r="F507" s="125"/>
      <c r="G507" s="125"/>
      <c r="H507" s="125"/>
      <c r="I507" s="125"/>
      <c r="J507" s="125"/>
      <c r="K507" s="125"/>
      <c r="L507" s="125"/>
      <c r="M507" s="125"/>
      <c r="N507" s="125"/>
      <c r="O507" s="125"/>
      <c r="P507" s="125"/>
      <c r="Q507" s="125"/>
      <c r="R507" s="125"/>
      <c r="S507" s="125"/>
      <c r="T507" s="125"/>
      <c r="U507" s="125"/>
      <c r="V507" s="125"/>
    </row>
    <row r="508" spans="1:22" ht="12">
      <c r="A508" s="164"/>
      <c r="B508" s="125"/>
      <c r="C508" s="125"/>
      <c r="D508" s="125"/>
      <c r="E508" s="125"/>
      <c r="F508" s="125"/>
      <c r="G508" s="125"/>
      <c r="H508" s="125"/>
      <c r="I508" s="125"/>
      <c r="J508" s="125"/>
      <c r="K508" s="125"/>
      <c r="L508" s="125"/>
      <c r="M508" s="125"/>
      <c r="N508" s="125"/>
      <c r="O508" s="125"/>
      <c r="P508" s="125"/>
      <c r="Q508" s="125"/>
      <c r="R508" s="125"/>
      <c r="S508" s="125"/>
      <c r="T508" s="125"/>
      <c r="U508" s="125"/>
      <c r="V508" s="125"/>
    </row>
    <row r="509" spans="1:22" ht="12">
      <c r="A509" s="164"/>
      <c r="B509" s="125"/>
      <c r="C509" s="125"/>
      <c r="D509" s="125"/>
      <c r="E509" s="125"/>
      <c r="F509" s="125"/>
      <c r="G509" s="125"/>
      <c r="H509" s="125"/>
      <c r="I509" s="125"/>
      <c r="J509" s="125"/>
      <c r="K509" s="125"/>
      <c r="L509" s="125"/>
      <c r="M509" s="125"/>
      <c r="N509" s="125"/>
      <c r="O509" s="125"/>
      <c r="P509" s="125"/>
      <c r="Q509" s="125"/>
      <c r="R509" s="125"/>
      <c r="S509" s="125"/>
      <c r="T509" s="125"/>
      <c r="U509" s="125"/>
      <c r="V509" s="125"/>
    </row>
    <row r="510" spans="1:22" ht="12">
      <c r="A510" s="164"/>
      <c r="B510" s="125"/>
      <c r="C510" s="125"/>
      <c r="D510" s="125"/>
      <c r="E510" s="125"/>
      <c r="F510" s="125"/>
      <c r="G510" s="125"/>
      <c r="H510" s="125"/>
      <c r="I510" s="125"/>
      <c r="J510" s="125"/>
      <c r="K510" s="125"/>
      <c r="L510" s="125"/>
      <c r="M510" s="125"/>
      <c r="N510" s="125"/>
      <c r="O510" s="125"/>
      <c r="P510" s="125"/>
      <c r="Q510" s="125"/>
      <c r="R510" s="125"/>
      <c r="S510" s="125"/>
      <c r="T510" s="125"/>
      <c r="U510" s="125"/>
      <c r="V510" s="125"/>
    </row>
    <row r="511" spans="1:22" ht="12">
      <c r="A511" s="164"/>
      <c r="B511" s="125"/>
      <c r="C511" s="125"/>
      <c r="D511" s="125"/>
      <c r="E511" s="125"/>
      <c r="F511" s="125"/>
      <c r="G511" s="125"/>
      <c r="H511" s="125"/>
      <c r="I511" s="125"/>
      <c r="J511" s="125"/>
      <c r="K511" s="125"/>
      <c r="L511" s="125"/>
      <c r="M511" s="125"/>
      <c r="N511" s="125"/>
      <c r="O511" s="125"/>
      <c r="P511" s="125"/>
      <c r="Q511" s="125"/>
      <c r="R511" s="125"/>
      <c r="S511" s="125"/>
      <c r="T511" s="125"/>
      <c r="U511" s="125"/>
      <c r="V511" s="125"/>
    </row>
    <row r="512" spans="1:22" ht="12">
      <c r="A512" s="164"/>
      <c r="B512" s="125"/>
      <c r="C512" s="125"/>
      <c r="D512" s="125"/>
      <c r="E512" s="125"/>
      <c r="F512" s="125"/>
      <c r="G512" s="125"/>
      <c r="H512" s="125"/>
      <c r="I512" s="125"/>
      <c r="J512" s="125"/>
      <c r="K512" s="125"/>
      <c r="L512" s="125"/>
      <c r="M512" s="125"/>
      <c r="N512" s="125"/>
      <c r="O512" s="125"/>
      <c r="P512" s="125"/>
      <c r="Q512" s="125"/>
      <c r="R512" s="125"/>
      <c r="S512" s="125"/>
      <c r="T512" s="125"/>
      <c r="U512" s="125"/>
      <c r="V512" s="125"/>
    </row>
    <row r="513" spans="1:22" ht="12">
      <c r="A513" s="164"/>
      <c r="B513" s="125"/>
      <c r="C513" s="125"/>
      <c r="D513" s="125"/>
      <c r="E513" s="125"/>
      <c r="F513" s="125"/>
      <c r="G513" s="125"/>
      <c r="H513" s="125"/>
      <c r="I513" s="125"/>
      <c r="J513" s="125"/>
      <c r="K513" s="125"/>
      <c r="L513" s="125"/>
      <c r="M513" s="125"/>
      <c r="N513" s="125"/>
      <c r="O513" s="125"/>
      <c r="P513" s="125"/>
      <c r="Q513" s="125"/>
      <c r="R513" s="125"/>
      <c r="S513" s="125"/>
      <c r="T513" s="125"/>
      <c r="U513" s="125"/>
      <c r="V513" s="125"/>
    </row>
    <row r="514" spans="1:22" ht="12">
      <c r="A514" s="164"/>
      <c r="B514" s="125"/>
      <c r="C514" s="125"/>
      <c r="D514" s="125"/>
      <c r="E514" s="125"/>
      <c r="F514" s="125"/>
      <c r="G514" s="125"/>
      <c r="H514" s="125"/>
      <c r="I514" s="125"/>
      <c r="J514" s="125"/>
      <c r="K514" s="125"/>
      <c r="L514" s="125"/>
      <c r="M514" s="125"/>
      <c r="N514" s="125"/>
      <c r="O514" s="125"/>
      <c r="P514" s="125"/>
      <c r="Q514" s="125"/>
      <c r="R514" s="125"/>
      <c r="S514" s="125"/>
      <c r="T514" s="125"/>
      <c r="U514" s="125"/>
      <c r="V514" s="125"/>
    </row>
    <row r="515" spans="1:22" ht="12">
      <c r="A515" s="164"/>
      <c r="B515" s="125"/>
      <c r="C515" s="125"/>
      <c r="D515" s="125"/>
      <c r="E515" s="125"/>
      <c r="F515" s="125"/>
      <c r="G515" s="125"/>
      <c r="H515" s="125"/>
      <c r="I515" s="125"/>
      <c r="J515" s="125"/>
      <c r="K515" s="125"/>
      <c r="L515" s="125"/>
      <c r="M515" s="125"/>
      <c r="N515" s="125"/>
      <c r="O515" s="125"/>
      <c r="P515" s="125"/>
      <c r="Q515" s="125"/>
      <c r="R515" s="125"/>
      <c r="S515" s="125"/>
      <c r="T515" s="125"/>
      <c r="U515" s="125"/>
      <c r="V515" s="125"/>
    </row>
    <row r="516" spans="1:22" ht="12">
      <c r="A516" s="164"/>
      <c r="B516" s="125"/>
      <c r="C516" s="125"/>
      <c r="D516" s="125"/>
      <c r="E516" s="125"/>
      <c r="F516" s="125"/>
      <c r="G516" s="125"/>
      <c r="H516" s="125"/>
      <c r="I516" s="125"/>
      <c r="J516" s="125"/>
      <c r="K516" s="125"/>
      <c r="L516" s="125"/>
      <c r="M516" s="125"/>
      <c r="N516" s="125"/>
      <c r="O516" s="125"/>
      <c r="P516" s="125"/>
      <c r="Q516" s="125"/>
      <c r="R516" s="125"/>
      <c r="S516" s="125"/>
      <c r="T516" s="125"/>
      <c r="U516" s="125"/>
      <c r="V516" s="125"/>
    </row>
    <row r="517" spans="1:22" ht="12">
      <c r="A517" s="164"/>
      <c r="B517" s="125"/>
      <c r="C517" s="125"/>
      <c r="D517" s="125"/>
      <c r="E517" s="125"/>
      <c r="F517" s="125"/>
      <c r="G517" s="125"/>
      <c r="H517" s="125"/>
      <c r="I517" s="125"/>
      <c r="J517" s="125"/>
      <c r="K517" s="125"/>
      <c r="L517" s="125"/>
      <c r="M517" s="125"/>
      <c r="N517" s="125"/>
      <c r="O517" s="125"/>
      <c r="P517" s="125"/>
      <c r="Q517" s="125"/>
      <c r="R517" s="125"/>
      <c r="S517" s="125"/>
      <c r="T517" s="125"/>
      <c r="U517" s="125"/>
      <c r="V517" s="125"/>
    </row>
    <row r="518" spans="1:22" ht="12">
      <c r="A518" s="164"/>
      <c r="B518" s="125"/>
      <c r="C518" s="125"/>
      <c r="D518" s="125"/>
      <c r="E518" s="125"/>
      <c r="F518" s="125"/>
      <c r="G518" s="125"/>
      <c r="H518" s="125"/>
      <c r="I518" s="125"/>
      <c r="J518" s="125"/>
      <c r="K518" s="125"/>
      <c r="L518" s="125"/>
      <c r="M518" s="125"/>
      <c r="N518" s="125"/>
      <c r="O518" s="125"/>
      <c r="P518" s="125"/>
      <c r="Q518" s="125"/>
      <c r="R518" s="125"/>
      <c r="S518" s="125"/>
      <c r="T518" s="125"/>
      <c r="U518" s="125"/>
      <c r="V518" s="125"/>
    </row>
    <row r="519" spans="1:22" ht="12">
      <c r="A519" s="164"/>
      <c r="B519" s="125"/>
      <c r="C519" s="125"/>
      <c r="D519" s="125"/>
      <c r="E519" s="125"/>
      <c r="F519" s="125"/>
      <c r="G519" s="125"/>
      <c r="H519" s="125"/>
      <c r="I519" s="125"/>
      <c r="J519" s="125"/>
      <c r="K519" s="125"/>
      <c r="L519" s="125"/>
      <c r="M519" s="125"/>
      <c r="N519" s="125"/>
      <c r="O519" s="125"/>
      <c r="P519" s="125"/>
      <c r="Q519" s="125"/>
      <c r="R519" s="125"/>
      <c r="S519" s="125"/>
      <c r="T519" s="125"/>
      <c r="U519" s="125"/>
      <c r="V519" s="125"/>
    </row>
    <row r="520" spans="1:22" ht="12">
      <c r="A520" s="164"/>
      <c r="B520" s="125"/>
      <c r="C520" s="125"/>
      <c r="D520" s="125"/>
      <c r="E520" s="125"/>
      <c r="F520" s="125"/>
      <c r="G520" s="125"/>
      <c r="H520" s="125"/>
      <c r="I520" s="125"/>
      <c r="J520" s="125"/>
      <c r="K520" s="125"/>
      <c r="L520" s="125"/>
      <c r="M520" s="125"/>
      <c r="N520" s="125"/>
      <c r="O520" s="125"/>
      <c r="P520" s="125"/>
      <c r="Q520" s="125"/>
      <c r="R520" s="125"/>
      <c r="S520" s="125"/>
      <c r="T520" s="125"/>
      <c r="U520" s="125"/>
      <c r="V520" s="125"/>
    </row>
    <row r="521" spans="1:22" ht="12">
      <c r="A521" s="164"/>
      <c r="B521" s="125"/>
      <c r="C521" s="125"/>
      <c r="D521" s="125"/>
      <c r="E521" s="125"/>
      <c r="F521" s="125"/>
      <c r="G521" s="125"/>
      <c r="H521" s="125"/>
      <c r="I521" s="125"/>
      <c r="J521" s="125"/>
      <c r="K521" s="125"/>
      <c r="L521" s="125"/>
      <c r="M521" s="125"/>
      <c r="N521" s="125"/>
      <c r="O521" s="125"/>
      <c r="P521" s="125"/>
      <c r="Q521" s="125"/>
      <c r="R521" s="125"/>
      <c r="S521" s="125"/>
      <c r="T521" s="125"/>
      <c r="U521" s="125"/>
      <c r="V521" s="125"/>
    </row>
    <row r="522" spans="1:22" ht="12">
      <c r="A522" s="164"/>
      <c r="B522" s="125"/>
      <c r="C522" s="125"/>
      <c r="D522" s="125"/>
      <c r="E522" s="125"/>
      <c r="F522" s="125"/>
      <c r="G522" s="125"/>
      <c r="H522" s="125"/>
      <c r="I522" s="125"/>
      <c r="J522" s="125"/>
      <c r="K522" s="125"/>
      <c r="L522" s="125"/>
      <c r="M522" s="125"/>
      <c r="N522" s="125"/>
      <c r="O522" s="125"/>
      <c r="P522" s="125"/>
      <c r="Q522" s="125"/>
      <c r="R522" s="125"/>
      <c r="S522" s="125"/>
      <c r="T522" s="125"/>
      <c r="U522" s="125"/>
      <c r="V522" s="125"/>
    </row>
    <row r="523" spans="1:22" ht="12">
      <c r="A523" s="164"/>
      <c r="B523" s="125"/>
      <c r="C523" s="125"/>
      <c r="D523" s="125"/>
      <c r="E523" s="125"/>
      <c r="F523" s="125"/>
      <c r="G523" s="125"/>
      <c r="H523" s="125"/>
      <c r="I523" s="125"/>
      <c r="J523" s="125"/>
      <c r="K523" s="125"/>
      <c r="L523" s="125"/>
      <c r="M523" s="125"/>
      <c r="N523" s="125"/>
      <c r="O523" s="125"/>
      <c r="P523" s="125"/>
      <c r="Q523" s="125"/>
      <c r="R523" s="125"/>
      <c r="S523" s="125"/>
      <c r="T523" s="125"/>
      <c r="U523" s="125"/>
      <c r="V523" s="125"/>
    </row>
    <row r="524" spans="1:22" ht="12">
      <c r="A524" s="164"/>
      <c r="B524" s="125"/>
      <c r="C524" s="125"/>
      <c r="D524" s="125"/>
      <c r="E524" s="125"/>
      <c r="F524" s="125"/>
      <c r="G524" s="125"/>
      <c r="H524" s="125"/>
      <c r="I524" s="125"/>
      <c r="J524" s="125"/>
      <c r="K524" s="125"/>
      <c r="L524" s="125"/>
      <c r="M524" s="125"/>
      <c r="N524" s="125"/>
      <c r="O524" s="125"/>
      <c r="P524" s="125"/>
      <c r="Q524" s="125"/>
      <c r="R524" s="125"/>
      <c r="S524" s="125"/>
      <c r="T524" s="125"/>
      <c r="U524" s="125"/>
      <c r="V524" s="125"/>
    </row>
    <row r="525" spans="1:22" ht="12">
      <c r="A525" s="164"/>
      <c r="B525" s="125"/>
      <c r="C525" s="125"/>
      <c r="D525" s="125"/>
      <c r="E525" s="125"/>
      <c r="F525" s="125"/>
      <c r="G525" s="125"/>
      <c r="H525" s="125"/>
      <c r="I525" s="125"/>
      <c r="J525" s="125"/>
      <c r="K525" s="125"/>
      <c r="L525" s="125"/>
      <c r="M525" s="125"/>
      <c r="N525" s="125"/>
      <c r="O525" s="125"/>
      <c r="P525" s="125"/>
      <c r="Q525" s="125"/>
      <c r="R525" s="125"/>
      <c r="S525" s="125"/>
      <c r="T525" s="125"/>
      <c r="U525" s="125"/>
      <c r="V525" s="125"/>
    </row>
    <row r="526" spans="1:22" ht="12">
      <c r="A526" s="164"/>
      <c r="B526" s="125"/>
      <c r="C526" s="125"/>
      <c r="D526" s="125"/>
      <c r="E526" s="125"/>
      <c r="F526" s="125"/>
      <c r="G526" s="125"/>
      <c r="H526" s="125"/>
      <c r="I526" s="125"/>
      <c r="J526" s="125"/>
      <c r="K526" s="125"/>
      <c r="L526" s="125"/>
      <c r="M526" s="125"/>
      <c r="N526" s="125"/>
      <c r="O526" s="125"/>
      <c r="P526" s="125"/>
      <c r="Q526" s="125"/>
      <c r="R526" s="125"/>
      <c r="S526" s="125"/>
      <c r="T526" s="125"/>
      <c r="U526" s="125"/>
      <c r="V526" s="125"/>
    </row>
    <row r="527" spans="1:22" ht="12">
      <c r="A527" s="164"/>
      <c r="B527" s="125"/>
      <c r="C527" s="125"/>
      <c r="D527" s="125"/>
      <c r="E527" s="125"/>
      <c r="F527" s="125"/>
      <c r="G527" s="125"/>
      <c r="H527" s="125"/>
      <c r="I527" s="125"/>
      <c r="J527" s="125"/>
      <c r="K527" s="125"/>
      <c r="L527" s="125"/>
      <c r="M527" s="125"/>
      <c r="N527" s="125"/>
      <c r="O527" s="125"/>
      <c r="P527" s="125"/>
      <c r="Q527" s="125"/>
      <c r="R527" s="125"/>
      <c r="S527" s="125"/>
      <c r="T527" s="125"/>
      <c r="U527" s="125"/>
      <c r="V527" s="125"/>
    </row>
    <row r="528" spans="1:22" ht="12">
      <c r="A528" s="164"/>
      <c r="B528" s="125"/>
      <c r="C528" s="125"/>
      <c r="D528" s="125"/>
      <c r="E528" s="125"/>
      <c r="F528" s="125"/>
      <c r="G528" s="125"/>
      <c r="H528" s="125"/>
      <c r="I528" s="125"/>
      <c r="J528" s="125"/>
      <c r="K528" s="125"/>
      <c r="L528" s="125"/>
      <c r="M528" s="125"/>
      <c r="N528" s="125"/>
      <c r="O528" s="125"/>
      <c r="P528" s="125"/>
      <c r="Q528" s="125"/>
      <c r="R528" s="125"/>
      <c r="S528" s="125"/>
      <c r="T528" s="125"/>
      <c r="U528" s="125"/>
      <c r="V528" s="125"/>
    </row>
    <row r="529" spans="1:22" ht="12">
      <c r="A529" s="164"/>
      <c r="B529" s="125"/>
      <c r="C529" s="125"/>
      <c r="D529" s="125"/>
      <c r="E529" s="125"/>
      <c r="F529" s="125"/>
      <c r="G529" s="125"/>
      <c r="H529" s="125"/>
      <c r="I529" s="125"/>
      <c r="J529" s="125"/>
      <c r="K529" s="125"/>
      <c r="L529" s="125"/>
      <c r="M529" s="125"/>
      <c r="N529" s="125"/>
      <c r="O529" s="125"/>
      <c r="P529" s="125"/>
      <c r="Q529" s="125"/>
      <c r="R529" s="125"/>
      <c r="S529" s="125"/>
      <c r="T529" s="125"/>
      <c r="U529" s="125"/>
      <c r="V529" s="125"/>
    </row>
    <row r="530" spans="1:22" ht="12">
      <c r="A530" s="164"/>
      <c r="B530" s="125"/>
      <c r="C530" s="125"/>
      <c r="D530" s="125"/>
      <c r="E530" s="125"/>
      <c r="F530" s="125"/>
      <c r="G530" s="125"/>
      <c r="H530" s="125"/>
      <c r="I530" s="125"/>
      <c r="J530" s="125"/>
      <c r="K530" s="125"/>
      <c r="L530" s="125"/>
      <c r="M530" s="125"/>
      <c r="N530" s="125"/>
      <c r="O530" s="125"/>
      <c r="P530" s="125"/>
      <c r="Q530" s="125"/>
      <c r="R530" s="125"/>
      <c r="S530" s="125"/>
      <c r="T530" s="125"/>
      <c r="U530" s="125"/>
      <c r="V530" s="125"/>
    </row>
    <row r="531" spans="1:22" ht="12">
      <c r="A531" s="164"/>
      <c r="B531" s="125"/>
      <c r="C531" s="125"/>
      <c r="D531" s="125"/>
      <c r="E531" s="125"/>
      <c r="F531" s="125"/>
      <c r="G531" s="125"/>
      <c r="H531" s="125"/>
      <c r="I531" s="125"/>
      <c r="J531" s="125"/>
      <c r="K531" s="125"/>
      <c r="L531" s="125"/>
      <c r="M531" s="125"/>
      <c r="N531" s="125"/>
      <c r="O531" s="125"/>
      <c r="P531" s="125"/>
      <c r="Q531" s="125"/>
      <c r="R531" s="125"/>
      <c r="S531" s="125"/>
      <c r="T531" s="125"/>
      <c r="U531" s="125"/>
      <c r="V531" s="125"/>
    </row>
    <row r="532" spans="1:22" ht="12">
      <c r="A532" s="164"/>
      <c r="B532" s="125"/>
      <c r="C532" s="125"/>
      <c r="D532" s="125"/>
      <c r="E532" s="125"/>
      <c r="F532" s="125"/>
      <c r="G532" s="125"/>
      <c r="H532" s="125"/>
      <c r="I532" s="125"/>
      <c r="J532" s="125"/>
      <c r="K532" s="125"/>
      <c r="L532" s="125"/>
      <c r="M532" s="125"/>
      <c r="N532" s="125"/>
      <c r="O532" s="125"/>
      <c r="P532" s="125"/>
      <c r="Q532" s="125"/>
      <c r="R532" s="125"/>
      <c r="S532" s="125"/>
      <c r="T532" s="125"/>
      <c r="U532" s="125"/>
      <c r="V532" s="125"/>
    </row>
    <row r="533" spans="1:22" ht="12">
      <c r="A533" s="164"/>
      <c r="B533" s="125"/>
      <c r="C533" s="125"/>
      <c r="D533" s="125"/>
      <c r="E533" s="125"/>
      <c r="F533" s="125"/>
      <c r="G533" s="125"/>
      <c r="H533" s="125"/>
      <c r="I533" s="125"/>
      <c r="J533" s="125"/>
      <c r="K533" s="125"/>
      <c r="L533" s="125"/>
      <c r="M533" s="125"/>
      <c r="N533" s="125"/>
      <c r="O533" s="125"/>
      <c r="P533" s="125"/>
      <c r="Q533" s="125"/>
      <c r="R533" s="125"/>
      <c r="S533" s="125"/>
      <c r="T533" s="125"/>
      <c r="U533" s="125"/>
      <c r="V533" s="125"/>
    </row>
    <row r="534" spans="1:22" ht="12">
      <c r="A534" s="164"/>
      <c r="B534" s="125"/>
      <c r="C534" s="125"/>
      <c r="D534" s="125"/>
      <c r="E534" s="125"/>
      <c r="F534" s="125"/>
      <c r="G534" s="125"/>
      <c r="H534" s="125"/>
      <c r="I534" s="125"/>
      <c r="J534" s="125"/>
      <c r="K534" s="125"/>
      <c r="L534" s="125"/>
      <c r="M534" s="125"/>
      <c r="N534" s="125"/>
      <c r="O534" s="125"/>
      <c r="P534" s="125"/>
      <c r="Q534" s="125"/>
      <c r="R534" s="125"/>
      <c r="S534" s="125"/>
      <c r="T534" s="125"/>
      <c r="U534" s="125"/>
      <c r="V534" s="125"/>
    </row>
    <row r="535" spans="1:22" ht="12">
      <c r="A535" s="164"/>
      <c r="B535" s="125"/>
      <c r="C535" s="125"/>
      <c r="D535" s="125"/>
      <c r="E535" s="125"/>
      <c r="F535" s="125"/>
      <c r="G535" s="125"/>
      <c r="H535" s="125"/>
      <c r="I535" s="125"/>
      <c r="J535" s="125"/>
      <c r="K535" s="125"/>
      <c r="L535" s="125"/>
      <c r="M535" s="125"/>
      <c r="N535" s="125"/>
      <c r="O535" s="125"/>
      <c r="P535" s="125"/>
      <c r="Q535" s="125"/>
      <c r="R535" s="125"/>
      <c r="S535" s="125"/>
      <c r="T535" s="125"/>
      <c r="U535" s="125"/>
      <c r="V535" s="125"/>
    </row>
    <row r="536" spans="1:22" ht="12">
      <c r="A536" s="164"/>
      <c r="B536" s="125"/>
      <c r="C536" s="125"/>
      <c r="D536" s="125"/>
      <c r="E536" s="125"/>
      <c r="F536" s="125"/>
      <c r="G536" s="125"/>
      <c r="H536" s="125"/>
      <c r="I536" s="125"/>
      <c r="J536" s="125"/>
      <c r="K536" s="125"/>
      <c r="L536" s="125"/>
      <c r="M536" s="125"/>
      <c r="N536" s="125"/>
      <c r="O536" s="125"/>
      <c r="P536" s="125"/>
      <c r="Q536" s="125"/>
      <c r="R536" s="125"/>
      <c r="S536" s="125"/>
      <c r="T536" s="125"/>
      <c r="U536" s="125"/>
      <c r="V536" s="125"/>
    </row>
    <row r="537" spans="1:22" ht="12">
      <c r="A537" s="164"/>
      <c r="B537" s="125"/>
      <c r="C537" s="125"/>
      <c r="D537" s="125"/>
      <c r="E537" s="125"/>
      <c r="F537" s="125"/>
      <c r="G537" s="125"/>
      <c r="H537" s="125"/>
      <c r="I537" s="125"/>
      <c r="J537" s="125"/>
      <c r="K537" s="125"/>
      <c r="L537" s="125"/>
      <c r="M537" s="125"/>
      <c r="N537" s="125"/>
      <c r="O537" s="125"/>
      <c r="P537" s="125"/>
      <c r="Q537" s="125"/>
      <c r="R537" s="125"/>
      <c r="S537" s="125"/>
      <c r="T537" s="125"/>
      <c r="U537" s="125"/>
      <c r="V537" s="125"/>
    </row>
    <row r="538" spans="1:22" ht="12">
      <c r="A538" s="164"/>
      <c r="B538" s="125"/>
      <c r="C538" s="125"/>
      <c r="D538" s="125"/>
      <c r="E538" s="125"/>
      <c r="F538" s="125"/>
      <c r="G538" s="125"/>
      <c r="H538" s="125"/>
      <c r="I538" s="125"/>
      <c r="J538" s="125"/>
      <c r="K538" s="125"/>
      <c r="L538" s="125"/>
      <c r="M538" s="125"/>
      <c r="N538" s="125"/>
      <c r="O538" s="125"/>
      <c r="P538" s="125"/>
      <c r="Q538" s="125"/>
      <c r="R538" s="125"/>
      <c r="S538" s="125"/>
      <c r="T538" s="125"/>
      <c r="U538" s="125"/>
      <c r="V538" s="125"/>
    </row>
    <row r="539" spans="1:22" ht="12">
      <c r="A539" s="164"/>
      <c r="B539" s="125"/>
      <c r="C539" s="125"/>
      <c r="D539" s="125"/>
      <c r="E539" s="125"/>
      <c r="F539" s="125"/>
      <c r="G539" s="125"/>
      <c r="H539" s="125"/>
      <c r="I539" s="125"/>
      <c r="J539" s="125"/>
      <c r="K539" s="125"/>
      <c r="L539" s="125"/>
      <c r="M539" s="125"/>
      <c r="N539" s="125"/>
      <c r="O539" s="125"/>
      <c r="P539" s="125"/>
      <c r="Q539" s="125"/>
      <c r="R539" s="125"/>
      <c r="S539" s="125"/>
      <c r="T539" s="125"/>
      <c r="U539" s="125"/>
      <c r="V539" s="125"/>
    </row>
    <row r="540" spans="1:22" ht="12">
      <c r="A540" s="164"/>
      <c r="B540" s="125"/>
      <c r="C540" s="125"/>
      <c r="D540" s="125"/>
      <c r="E540" s="125"/>
      <c r="F540" s="125"/>
      <c r="G540" s="125"/>
      <c r="H540" s="125"/>
      <c r="I540" s="125"/>
      <c r="J540" s="125"/>
      <c r="K540" s="125"/>
      <c r="L540" s="125"/>
      <c r="M540" s="125"/>
      <c r="N540" s="125"/>
      <c r="O540" s="125"/>
      <c r="P540" s="125"/>
      <c r="Q540" s="125"/>
      <c r="R540" s="125"/>
      <c r="S540" s="125"/>
      <c r="T540" s="125"/>
      <c r="U540" s="125"/>
      <c r="V540" s="125"/>
    </row>
    <row r="541" spans="1:22" ht="12">
      <c r="A541" s="164"/>
      <c r="B541" s="125"/>
      <c r="C541" s="125"/>
      <c r="D541" s="125"/>
      <c r="E541" s="125"/>
      <c r="F541" s="125"/>
      <c r="G541" s="125"/>
      <c r="H541" s="125"/>
      <c r="I541" s="125"/>
      <c r="J541" s="125"/>
      <c r="K541" s="125"/>
      <c r="L541" s="125"/>
      <c r="M541" s="125"/>
      <c r="N541" s="125"/>
      <c r="O541" s="125"/>
      <c r="P541" s="125"/>
      <c r="Q541" s="125"/>
      <c r="R541" s="125"/>
      <c r="S541" s="125"/>
      <c r="T541" s="125"/>
      <c r="U541" s="125"/>
      <c r="V541" s="125"/>
    </row>
    <row r="542" spans="1:22" ht="12">
      <c r="A542" s="164"/>
      <c r="B542" s="125"/>
      <c r="C542" s="125"/>
      <c r="D542" s="125"/>
      <c r="E542" s="125"/>
      <c r="F542" s="125"/>
      <c r="G542" s="125"/>
      <c r="H542" s="125"/>
      <c r="I542" s="125"/>
      <c r="J542" s="125"/>
      <c r="K542" s="125"/>
      <c r="L542" s="125"/>
      <c r="M542" s="125"/>
      <c r="N542" s="125"/>
      <c r="O542" s="125"/>
      <c r="P542" s="125"/>
      <c r="Q542" s="125"/>
      <c r="R542" s="125"/>
      <c r="S542" s="125"/>
      <c r="T542" s="125"/>
      <c r="U542" s="125"/>
      <c r="V542" s="125"/>
    </row>
    <row r="543" spans="1:22" ht="12">
      <c r="A543" s="164"/>
      <c r="B543" s="125"/>
      <c r="C543" s="125"/>
      <c r="D543" s="125"/>
      <c r="E543" s="125"/>
      <c r="F543" s="125"/>
      <c r="G543" s="125"/>
      <c r="H543" s="125"/>
      <c r="I543" s="125"/>
      <c r="J543" s="125"/>
      <c r="K543" s="125"/>
      <c r="L543" s="125"/>
      <c r="M543" s="125"/>
      <c r="N543" s="125"/>
      <c r="O543" s="125"/>
      <c r="P543" s="125"/>
      <c r="Q543" s="125"/>
      <c r="R543" s="125"/>
      <c r="S543" s="125"/>
      <c r="T543" s="125"/>
      <c r="U543" s="125"/>
      <c r="V543" s="125"/>
    </row>
    <row r="544" spans="1:22" ht="12">
      <c r="A544" s="164"/>
      <c r="B544" s="125"/>
      <c r="C544" s="125"/>
      <c r="D544" s="125"/>
      <c r="E544" s="125"/>
      <c r="F544" s="125"/>
      <c r="G544" s="125"/>
      <c r="H544" s="125"/>
      <c r="I544" s="125"/>
      <c r="J544" s="125"/>
      <c r="K544" s="125"/>
      <c r="L544" s="125"/>
      <c r="M544" s="125"/>
      <c r="N544" s="125"/>
      <c r="O544" s="125"/>
      <c r="P544" s="125"/>
      <c r="Q544" s="125"/>
      <c r="R544" s="125"/>
      <c r="S544" s="125"/>
      <c r="T544" s="125"/>
      <c r="U544" s="125"/>
      <c r="V544" s="125"/>
    </row>
    <row r="545" spans="1:22" ht="12">
      <c r="A545" s="164"/>
      <c r="B545" s="125"/>
      <c r="C545" s="125"/>
      <c r="D545" s="125"/>
      <c r="E545" s="125"/>
      <c r="F545" s="125"/>
      <c r="G545" s="125"/>
      <c r="H545" s="125"/>
      <c r="I545" s="125"/>
      <c r="J545" s="125"/>
      <c r="K545" s="125"/>
      <c r="L545" s="125"/>
      <c r="M545" s="125"/>
      <c r="N545" s="125"/>
      <c r="O545" s="125"/>
      <c r="P545" s="125"/>
      <c r="Q545" s="125"/>
      <c r="R545" s="125"/>
      <c r="S545" s="125"/>
      <c r="T545" s="125"/>
      <c r="U545" s="125"/>
      <c r="V545" s="125"/>
    </row>
    <row r="546" spans="1:22" ht="12">
      <c r="A546" s="164"/>
      <c r="B546" s="125"/>
      <c r="C546" s="125"/>
      <c r="D546" s="125"/>
      <c r="E546" s="125"/>
      <c r="F546" s="125"/>
      <c r="G546" s="125"/>
      <c r="H546" s="125"/>
      <c r="I546" s="125"/>
      <c r="J546" s="125"/>
      <c r="K546" s="125"/>
      <c r="L546" s="125"/>
      <c r="M546" s="125"/>
      <c r="N546" s="125"/>
      <c r="O546" s="125"/>
      <c r="P546" s="125"/>
      <c r="Q546" s="125"/>
      <c r="R546" s="125"/>
      <c r="S546" s="125"/>
      <c r="T546" s="125"/>
      <c r="U546" s="125"/>
      <c r="V546" s="125"/>
    </row>
    <row r="547" spans="1:22" ht="12">
      <c r="A547" s="164"/>
      <c r="B547" s="125"/>
      <c r="C547" s="125"/>
      <c r="D547" s="125"/>
      <c r="E547" s="125"/>
      <c r="F547" s="125"/>
      <c r="G547" s="125"/>
      <c r="H547" s="125"/>
      <c r="I547" s="125"/>
      <c r="J547" s="125"/>
      <c r="K547" s="125"/>
      <c r="L547" s="125"/>
      <c r="M547" s="125"/>
      <c r="N547" s="125"/>
      <c r="O547" s="125"/>
      <c r="P547" s="125"/>
      <c r="Q547" s="125"/>
      <c r="R547" s="125"/>
      <c r="S547" s="125"/>
      <c r="T547" s="125"/>
      <c r="U547" s="125"/>
      <c r="V547" s="125"/>
    </row>
    <row r="548" spans="1:22" ht="12">
      <c r="A548" s="164"/>
      <c r="B548" s="125"/>
      <c r="C548" s="125"/>
      <c r="D548" s="125"/>
      <c r="E548" s="125"/>
      <c r="F548" s="125"/>
      <c r="G548" s="125"/>
      <c r="H548" s="125"/>
      <c r="I548" s="125"/>
      <c r="J548" s="125"/>
      <c r="K548" s="125"/>
      <c r="L548" s="125"/>
      <c r="M548" s="125"/>
      <c r="N548" s="125"/>
      <c r="O548" s="125"/>
      <c r="P548" s="125"/>
      <c r="Q548" s="125"/>
      <c r="R548" s="125"/>
      <c r="S548" s="125"/>
      <c r="T548" s="125"/>
      <c r="U548" s="125"/>
      <c r="V548" s="125"/>
    </row>
    <row r="549" spans="1:22" ht="12">
      <c r="A549" s="164"/>
      <c r="B549" s="125"/>
      <c r="C549" s="125"/>
      <c r="D549" s="125"/>
      <c r="E549" s="125"/>
      <c r="F549" s="125"/>
      <c r="G549" s="125"/>
      <c r="H549" s="125"/>
      <c r="I549" s="125"/>
      <c r="J549" s="125"/>
      <c r="K549" s="125"/>
      <c r="L549" s="125"/>
      <c r="M549" s="125"/>
      <c r="N549" s="125"/>
      <c r="O549" s="125"/>
      <c r="P549" s="125"/>
      <c r="Q549" s="125"/>
      <c r="R549" s="125"/>
      <c r="S549" s="125"/>
      <c r="T549" s="125"/>
      <c r="U549" s="125"/>
      <c r="V549" s="125"/>
    </row>
    <row r="550" spans="1:22" ht="12">
      <c r="A550" s="164"/>
      <c r="B550" s="125"/>
      <c r="C550" s="125"/>
      <c r="D550" s="125"/>
      <c r="E550" s="125"/>
      <c r="F550" s="125"/>
      <c r="G550" s="125"/>
      <c r="H550" s="125"/>
      <c r="I550" s="125"/>
      <c r="J550" s="125"/>
      <c r="K550" s="125"/>
      <c r="L550" s="125"/>
      <c r="M550" s="125"/>
      <c r="N550" s="125"/>
      <c r="O550" s="125"/>
      <c r="P550" s="125"/>
      <c r="Q550" s="125"/>
      <c r="R550" s="125"/>
      <c r="S550" s="125"/>
      <c r="T550" s="125"/>
      <c r="U550" s="125"/>
      <c r="V550" s="125"/>
    </row>
    <row r="551" spans="1:22" ht="12">
      <c r="A551" s="164"/>
      <c r="B551" s="125"/>
      <c r="C551" s="125"/>
      <c r="D551" s="125"/>
      <c r="E551" s="125"/>
      <c r="F551" s="125"/>
      <c r="G551" s="125"/>
      <c r="H551" s="125"/>
      <c r="I551" s="125"/>
      <c r="J551" s="125"/>
      <c r="K551" s="125"/>
      <c r="L551" s="125"/>
      <c r="M551" s="125"/>
      <c r="N551" s="125"/>
      <c r="O551" s="125"/>
      <c r="P551" s="125"/>
      <c r="Q551" s="125"/>
      <c r="R551" s="125"/>
      <c r="S551" s="125"/>
      <c r="T551" s="125"/>
      <c r="U551" s="125"/>
      <c r="V551" s="125"/>
    </row>
    <row r="552" spans="1:22" ht="12">
      <c r="A552" s="164"/>
      <c r="B552" s="125"/>
      <c r="C552" s="125"/>
      <c r="D552" s="125"/>
      <c r="E552" s="125"/>
      <c r="F552" s="125"/>
      <c r="G552" s="125"/>
      <c r="H552" s="125"/>
      <c r="I552" s="125"/>
      <c r="J552" s="125"/>
      <c r="K552" s="125"/>
      <c r="L552" s="125"/>
      <c r="M552" s="125"/>
      <c r="N552" s="125"/>
      <c r="O552" s="125"/>
      <c r="P552" s="125"/>
      <c r="Q552" s="125"/>
      <c r="R552" s="125"/>
      <c r="S552" s="125"/>
      <c r="T552" s="125"/>
      <c r="U552" s="125"/>
      <c r="V552" s="125"/>
    </row>
    <row r="553" spans="1:22" ht="12">
      <c r="A553" s="164"/>
      <c r="B553" s="125"/>
      <c r="C553" s="125"/>
      <c r="D553" s="125"/>
      <c r="E553" s="125"/>
      <c r="F553" s="125"/>
      <c r="G553" s="125"/>
      <c r="H553" s="125"/>
      <c r="I553" s="125"/>
      <c r="J553" s="125"/>
      <c r="K553" s="125"/>
      <c r="L553" s="125"/>
      <c r="M553" s="125"/>
      <c r="N553" s="125"/>
      <c r="O553" s="125"/>
      <c r="P553" s="125"/>
      <c r="Q553" s="125"/>
      <c r="R553" s="125"/>
      <c r="S553" s="125"/>
      <c r="T553" s="125"/>
      <c r="U553" s="125"/>
      <c r="V553" s="125"/>
    </row>
    <row r="554" spans="1:22" ht="12">
      <c r="A554" s="164"/>
      <c r="B554" s="125"/>
      <c r="C554" s="125"/>
      <c r="D554" s="125"/>
      <c r="E554" s="125"/>
      <c r="F554" s="125"/>
      <c r="G554" s="125"/>
      <c r="H554" s="125"/>
      <c r="I554" s="125"/>
      <c r="J554" s="125"/>
      <c r="K554" s="125"/>
      <c r="L554" s="125"/>
      <c r="M554" s="125"/>
      <c r="N554" s="125"/>
      <c r="O554" s="125"/>
      <c r="P554" s="125"/>
      <c r="Q554" s="125"/>
      <c r="R554" s="125"/>
      <c r="S554" s="125"/>
      <c r="T554" s="125"/>
      <c r="U554" s="125"/>
      <c r="V554" s="125"/>
    </row>
    <row r="555" spans="1:22" ht="12">
      <c r="A555" s="164"/>
      <c r="B555" s="125"/>
      <c r="C555" s="125"/>
      <c r="D555" s="125"/>
      <c r="E555" s="125"/>
      <c r="F555" s="125"/>
      <c r="G555" s="125"/>
      <c r="H555" s="125"/>
      <c r="I555" s="125"/>
      <c r="J555" s="125"/>
      <c r="K555" s="125"/>
      <c r="L555" s="125"/>
      <c r="M555" s="125"/>
      <c r="N555" s="125"/>
      <c r="O555" s="125"/>
      <c r="P555" s="125"/>
      <c r="Q555" s="125"/>
      <c r="R555" s="125"/>
      <c r="S555" s="125"/>
      <c r="T555" s="125"/>
      <c r="U555" s="125"/>
      <c r="V555" s="125"/>
    </row>
    <row r="556" spans="1:22" ht="12">
      <c r="A556" s="164"/>
      <c r="B556" s="125"/>
      <c r="C556" s="125"/>
      <c r="D556" s="125"/>
      <c r="E556" s="125"/>
      <c r="F556" s="125"/>
      <c r="G556" s="125"/>
      <c r="H556" s="125"/>
      <c r="I556" s="125"/>
      <c r="J556" s="125"/>
      <c r="K556" s="125"/>
      <c r="L556" s="125"/>
      <c r="M556" s="125"/>
      <c r="N556" s="125"/>
      <c r="O556" s="125"/>
      <c r="P556" s="125"/>
      <c r="Q556" s="125"/>
      <c r="R556" s="125"/>
      <c r="S556" s="125"/>
      <c r="T556" s="125"/>
      <c r="U556" s="125"/>
      <c r="V556" s="125"/>
    </row>
    <row r="557" spans="1:22" ht="12">
      <c r="A557" s="164"/>
      <c r="B557" s="125"/>
      <c r="C557" s="125"/>
      <c r="D557" s="125"/>
      <c r="E557" s="125"/>
      <c r="F557" s="125"/>
      <c r="G557" s="125"/>
      <c r="H557" s="125"/>
      <c r="I557" s="125"/>
      <c r="J557" s="125"/>
      <c r="K557" s="125"/>
      <c r="L557" s="125"/>
      <c r="M557" s="125"/>
      <c r="N557" s="125"/>
      <c r="O557" s="125"/>
      <c r="P557" s="125"/>
      <c r="Q557" s="125"/>
      <c r="R557" s="125"/>
      <c r="S557" s="125"/>
      <c r="T557" s="125"/>
      <c r="U557" s="125"/>
      <c r="V557" s="125"/>
    </row>
    <row r="558" spans="1:22" ht="12">
      <c r="A558" s="164"/>
      <c r="B558" s="125"/>
      <c r="C558" s="125"/>
      <c r="D558" s="125"/>
      <c r="E558" s="125"/>
      <c r="F558" s="125"/>
      <c r="G558" s="125"/>
      <c r="H558" s="125"/>
      <c r="I558" s="125"/>
      <c r="J558" s="125"/>
      <c r="K558" s="125"/>
      <c r="L558" s="125"/>
      <c r="M558" s="125"/>
      <c r="N558" s="125"/>
      <c r="O558" s="125"/>
      <c r="P558" s="125"/>
      <c r="Q558" s="125"/>
      <c r="R558" s="125"/>
      <c r="S558" s="125"/>
      <c r="T558" s="125"/>
      <c r="U558" s="125"/>
      <c r="V558" s="125"/>
    </row>
    <row r="559" spans="1:22" ht="12">
      <c r="A559" s="164"/>
      <c r="B559" s="125"/>
      <c r="C559" s="125"/>
      <c r="D559" s="125"/>
      <c r="E559" s="125"/>
      <c r="F559" s="125"/>
      <c r="G559" s="125"/>
      <c r="H559" s="125"/>
      <c r="I559" s="125"/>
      <c r="J559" s="125"/>
      <c r="K559" s="125"/>
      <c r="L559" s="125"/>
      <c r="M559" s="125"/>
      <c r="N559" s="125"/>
      <c r="O559" s="125"/>
      <c r="P559" s="125"/>
      <c r="Q559" s="125"/>
      <c r="R559" s="125"/>
      <c r="S559" s="125"/>
      <c r="T559" s="125"/>
      <c r="U559" s="125"/>
      <c r="V559" s="125"/>
    </row>
    <row r="560" spans="1:22" ht="12">
      <c r="A560" s="164"/>
      <c r="B560" s="125"/>
      <c r="C560" s="125"/>
      <c r="D560" s="125"/>
      <c r="E560" s="125"/>
      <c r="F560" s="125"/>
      <c r="G560" s="125"/>
      <c r="H560" s="125"/>
      <c r="I560" s="125"/>
      <c r="J560" s="125"/>
      <c r="K560" s="125"/>
      <c r="L560" s="125"/>
      <c r="M560" s="125"/>
      <c r="N560" s="125"/>
      <c r="O560" s="125"/>
      <c r="P560" s="125"/>
      <c r="Q560" s="125"/>
      <c r="R560" s="125"/>
      <c r="S560" s="125"/>
      <c r="T560" s="125"/>
      <c r="U560" s="125"/>
      <c r="V560" s="125"/>
    </row>
    <row r="561" spans="1:22" ht="12">
      <c r="A561" s="164"/>
      <c r="B561" s="125"/>
      <c r="C561" s="125"/>
      <c r="D561" s="125"/>
      <c r="E561" s="125"/>
      <c r="F561" s="125"/>
      <c r="G561" s="125"/>
      <c r="H561" s="125"/>
      <c r="I561" s="125"/>
      <c r="J561" s="125"/>
      <c r="K561" s="125"/>
      <c r="L561" s="125"/>
      <c r="M561" s="125"/>
      <c r="N561" s="125"/>
      <c r="O561" s="125"/>
      <c r="P561" s="125"/>
      <c r="Q561" s="125"/>
      <c r="R561" s="125"/>
      <c r="S561" s="125"/>
      <c r="T561" s="125"/>
      <c r="U561" s="125"/>
      <c r="V561" s="125"/>
    </row>
    <row r="562" spans="1:22" ht="12">
      <c r="A562" s="164"/>
      <c r="B562" s="125"/>
      <c r="C562" s="125"/>
      <c r="D562" s="125"/>
      <c r="E562" s="125"/>
      <c r="F562" s="125"/>
      <c r="G562" s="125"/>
      <c r="H562" s="125"/>
      <c r="I562" s="125"/>
      <c r="J562" s="125"/>
      <c r="K562" s="125"/>
      <c r="L562" s="125"/>
      <c r="M562" s="125"/>
      <c r="N562" s="125"/>
      <c r="O562" s="125"/>
      <c r="P562" s="125"/>
      <c r="Q562" s="125"/>
      <c r="R562" s="125"/>
      <c r="S562" s="125"/>
      <c r="T562" s="125"/>
      <c r="U562" s="125"/>
      <c r="V562" s="125"/>
    </row>
    <row r="563" spans="1:22" ht="12">
      <c r="A563" s="164"/>
      <c r="B563" s="125"/>
      <c r="C563" s="125"/>
      <c r="D563" s="125"/>
      <c r="E563" s="125"/>
      <c r="F563" s="125"/>
      <c r="G563" s="125"/>
      <c r="H563" s="125"/>
      <c r="I563" s="125"/>
      <c r="J563" s="125"/>
      <c r="K563" s="125"/>
      <c r="L563" s="125"/>
      <c r="M563" s="125"/>
      <c r="N563" s="125"/>
      <c r="O563" s="125"/>
      <c r="P563" s="125"/>
      <c r="Q563" s="125"/>
      <c r="R563" s="125"/>
      <c r="S563" s="125"/>
      <c r="T563" s="125"/>
      <c r="U563" s="125"/>
      <c r="V563" s="125"/>
    </row>
    <row r="564" spans="1:22" ht="12">
      <c r="A564" s="164"/>
      <c r="B564" s="125"/>
      <c r="C564" s="125"/>
      <c r="D564" s="125"/>
      <c r="E564" s="125"/>
      <c r="F564" s="125"/>
      <c r="G564" s="125"/>
      <c r="H564" s="125"/>
      <c r="I564" s="125"/>
      <c r="J564" s="125"/>
      <c r="K564" s="125"/>
      <c r="L564" s="125"/>
      <c r="M564" s="125"/>
      <c r="N564" s="125"/>
      <c r="O564" s="125"/>
      <c r="P564" s="125"/>
      <c r="Q564" s="125"/>
      <c r="R564" s="125"/>
      <c r="S564" s="125"/>
      <c r="T564" s="125"/>
      <c r="U564" s="125"/>
      <c r="V564" s="125"/>
    </row>
    <row r="565" spans="1:22" ht="12">
      <c r="A565" s="164"/>
      <c r="B565" s="125"/>
      <c r="C565" s="125"/>
      <c r="D565" s="125"/>
      <c r="E565" s="125"/>
      <c r="F565" s="125"/>
      <c r="G565" s="125"/>
      <c r="H565" s="125"/>
      <c r="I565" s="125"/>
      <c r="J565" s="125"/>
      <c r="K565" s="125"/>
      <c r="L565" s="125"/>
      <c r="M565" s="125"/>
      <c r="N565" s="125"/>
      <c r="O565" s="125"/>
      <c r="P565" s="125"/>
      <c r="Q565" s="125"/>
      <c r="R565" s="125"/>
      <c r="S565" s="125"/>
      <c r="T565" s="125"/>
      <c r="U565" s="125"/>
      <c r="V565" s="125"/>
    </row>
    <row r="566" spans="1:22" ht="12">
      <c r="A566" s="164"/>
      <c r="B566" s="125"/>
      <c r="C566" s="125"/>
      <c r="D566" s="125"/>
      <c r="E566" s="125"/>
      <c r="F566" s="125"/>
      <c r="G566" s="125"/>
      <c r="H566" s="125"/>
      <c r="I566" s="125"/>
      <c r="J566" s="125"/>
      <c r="K566" s="125"/>
      <c r="L566" s="125"/>
      <c r="M566" s="125"/>
      <c r="N566" s="125"/>
      <c r="O566" s="125"/>
      <c r="P566" s="125"/>
      <c r="Q566" s="125"/>
      <c r="R566" s="125"/>
      <c r="S566" s="125"/>
      <c r="T566" s="125"/>
      <c r="U566" s="125"/>
      <c r="V566" s="125"/>
    </row>
    <row r="567" spans="1:22" ht="12">
      <c r="A567" s="164"/>
      <c r="B567" s="125"/>
      <c r="C567" s="125"/>
      <c r="D567" s="125"/>
      <c r="E567" s="125"/>
      <c r="F567" s="125"/>
      <c r="G567" s="125"/>
      <c r="H567" s="125"/>
      <c r="I567" s="125"/>
      <c r="J567" s="125"/>
      <c r="K567" s="125"/>
      <c r="L567" s="125"/>
      <c r="M567" s="125"/>
      <c r="N567" s="125"/>
      <c r="O567" s="125"/>
      <c r="P567" s="125"/>
      <c r="Q567" s="125"/>
      <c r="R567" s="125"/>
      <c r="S567" s="125"/>
      <c r="T567" s="125"/>
      <c r="U567" s="125"/>
      <c r="V567" s="125"/>
    </row>
    <row r="568" spans="1:22" ht="12">
      <c r="A568" s="164"/>
      <c r="B568" s="125"/>
      <c r="C568" s="125"/>
      <c r="D568" s="125"/>
      <c r="E568" s="125"/>
      <c r="F568" s="125"/>
      <c r="G568" s="125"/>
      <c r="H568" s="125"/>
      <c r="I568" s="125"/>
      <c r="J568" s="125"/>
      <c r="K568" s="125"/>
      <c r="L568" s="125"/>
      <c r="M568" s="125"/>
      <c r="N568" s="125"/>
      <c r="O568" s="125"/>
      <c r="P568" s="125"/>
      <c r="Q568" s="125"/>
      <c r="R568" s="125"/>
      <c r="S568" s="125"/>
      <c r="T568" s="125"/>
      <c r="U568" s="125"/>
      <c r="V568" s="125"/>
    </row>
    <row r="569" spans="1:22" ht="12">
      <c r="A569" s="164"/>
      <c r="B569" s="125"/>
      <c r="C569" s="125"/>
      <c r="D569" s="125"/>
      <c r="E569" s="125"/>
      <c r="F569" s="125"/>
      <c r="G569" s="125"/>
      <c r="H569" s="125"/>
      <c r="I569" s="125"/>
      <c r="J569" s="125"/>
      <c r="K569" s="125"/>
      <c r="L569" s="125"/>
      <c r="M569" s="125"/>
      <c r="N569" s="125"/>
      <c r="O569" s="125"/>
      <c r="P569" s="125"/>
      <c r="Q569" s="125"/>
      <c r="R569" s="125"/>
      <c r="S569" s="125"/>
      <c r="T569" s="125"/>
      <c r="U569" s="125"/>
      <c r="V569" s="125"/>
    </row>
    <row r="570" spans="1:22" ht="12">
      <c r="A570" s="164"/>
      <c r="B570" s="125"/>
      <c r="C570" s="125"/>
      <c r="D570" s="125"/>
      <c r="E570" s="125"/>
      <c r="F570" s="125"/>
      <c r="G570" s="125"/>
      <c r="H570" s="125"/>
      <c r="I570" s="125"/>
      <c r="J570" s="125"/>
      <c r="K570" s="125"/>
      <c r="L570" s="125"/>
      <c r="M570" s="125"/>
      <c r="N570" s="125"/>
      <c r="O570" s="125"/>
      <c r="P570" s="125"/>
      <c r="Q570" s="125"/>
      <c r="R570" s="125"/>
      <c r="S570" s="125"/>
      <c r="T570" s="125"/>
      <c r="U570" s="125"/>
      <c r="V570" s="125"/>
    </row>
    <row r="571" spans="1:22" ht="12">
      <c r="A571" s="164"/>
      <c r="B571" s="125"/>
      <c r="C571" s="125"/>
      <c r="D571" s="125"/>
      <c r="E571" s="125"/>
      <c r="F571" s="125"/>
      <c r="G571" s="125"/>
      <c r="H571" s="125"/>
      <c r="I571" s="125"/>
      <c r="J571" s="125"/>
      <c r="K571" s="125"/>
      <c r="L571" s="125"/>
      <c r="M571" s="125"/>
      <c r="N571" s="125"/>
      <c r="O571" s="125"/>
      <c r="P571" s="125"/>
      <c r="Q571" s="125"/>
      <c r="R571" s="125"/>
      <c r="S571" s="125"/>
      <c r="T571" s="125"/>
      <c r="U571" s="125"/>
      <c r="V571" s="125"/>
    </row>
    <row r="572" spans="1:22" ht="12">
      <c r="A572" s="164"/>
      <c r="B572" s="125"/>
      <c r="C572" s="125"/>
      <c r="D572" s="125"/>
      <c r="E572" s="125"/>
      <c r="F572" s="125"/>
      <c r="G572" s="125"/>
      <c r="H572" s="125"/>
      <c r="I572" s="125"/>
      <c r="J572" s="125"/>
      <c r="K572" s="125"/>
      <c r="L572" s="125"/>
      <c r="M572" s="125"/>
      <c r="N572" s="125"/>
      <c r="O572" s="125"/>
      <c r="P572" s="125"/>
      <c r="Q572" s="125"/>
      <c r="R572" s="125"/>
      <c r="S572" s="125"/>
      <c r="T572" s="125"/>
      <c r="U572" s="125"/>
      <c r="V572" s="125"/>
    </row>
    <row r="573" spans="1:22" ht="12">
      <c r="A573" s="164"/>
      <c r="B573" s="125"/>
      <c r="C573" s="125"/>
      <c r="D573" s="125"/>
      <c r="E573" s="125"/>
      <c r="F573" s="125"/>
      <c r="G573" s="125"/>
      <c r="H573" s="125"/>
      <c r="I573" s="125"/>
      <c r="J573" s="125"/>
      <c r="K573" s="125"/>
      <c r="L573" s="125"/>
      <c r="M573" s="125"/>
      <c r="N573" s="125"/>
      <c r="O573" s="125"/>
      <c r="P573" s="125"/>
      <c r="Q573" s="125"/>
      <c r="R573" s="125"/>
      <c r="S573" s="125"/>
      <c r="T573" s="125"/>
      <c r="U573" s="125"/>
      <c r="V573" s="125"/>
    </row>
    <row r="574" spans="1:22" ht="12">
      <c r="A574" s="164"/>
      <c r="B574" s="125"/>
      <c r="C574" s="125"/>
      <c r="D574" s="125"/>
      <c r="E574" s="125"/>
      <c r="F574" s="125"/>
      <c r="G574" s="125"/>
      <c r="H574" s="125"/>
      <c r="I574" s="125"/>
      <c r="J574" s="125"/>
      <c r="K574" s="125"/>
      <c r="L574" s="125"/>
      <c r="M574" s="125"/>
      <c r="N574" s="125"/>
      <c r="O574" s="125"/>
      <c r="P574" s="125"/>
      <c r="Q574" s="125"/>
      <c r="R574" s="125"/>
      <c r="S574" s="125"/>
      <c r="T574" s="125"/>
      <c r="U574" s="125"/>
      <c r="V574" s="125"/>
    </row>
    <row r="575" spans="1:22" ht="12">
      <c r="A575" s="164"/>
      <c r="B575" s="125"/>
      <c r="C575" s="125"/>
      <c r="D575" s="125"/>
      <c r="E575" s="125"/>
      <c r="F575" s="125"/>
      <c r="G575" s="125"/>
      <c r="H575" s="125"/>
      <c r="I575" s="125"/>
      <c r="J575" s="125"/>
      <c r="K575" s="125"/>
      <c r="L575" s="125"/>
      <c r="M575" s="125"/>
      <c r="N575" s="125"/>
      <c r="O575" s="125"/>
      <c r="P575" s="125"/>
      <c r="Q575" s="125"/>
      <c r="R575" s="125"/>
      <c r="S575" s="125"/>
      <c r="T575" s="125"/>
      <c r="U575" s="125"/>
      <c r="V575" s="125"/>
    </row>
    <row r="576" spans="1:22" ht="12">
      <c r="A576" s="164"/>
      <c r="B576" s="125"/>
      <c r="C576" s="125"/>
      <c r="D576" s="125"/>
      <c r="E576" s="125"/>
      <c r="F576" s="125"/>
      <c r="G576" s="125"/>
      <c r="H576" s="125"/>
      <c r="I576" s="125"/>
      <c r="J576" s="125"/>
      <c r="K576" s="125"/>
      <c r="L576" s="125"/>
      <c r="M576" s="125"/>
      <c r="N576" s="125"/>
      <c r="O576" s="125"/>
      <c r="P576" s="125"/>
      <c r="Q576" s="125"/>
      <c r="R576" s="125"/>
      <c r="S576" s="125"/>
      <c r="T576" s="125"/>
      <c r="U576" s="125"/>
      <c r="V576" s="125"/>
    </row>
    <row r="577" spans="1:22" ht="12">
      <c r="A577" s="164"/>
      <c r="B577" s="125"/>
      <c r="C577" s="125"/>
      <c r="D577" s="125"/>
      <c r="E577" s="125"/>
      <c r="F577" s="125"/>
      <c r="G577" s="125"/>
      <c r="H577" s="125"/>
      <c r="I577" s="125"/>
      <c r="J577" s="125"/>
      <c r="K577" s="125"/>
      <c r="L577" s="125"/>
      <c r="M577" s="125"/>
      <c r="N577" s="125"/>
      <c r="O577" s="125"/>
      <c r="P577" s="125"/>
      <c r="Q577" s="125"/>
      <c r="R577" s="125"/>
      <c r="S577" s="125"/>
      <c r="T577" s="125"/>
      <c r="U577" s="125"/>
      <c r="V577" s="125"/>
    </row>
    <row r="578" spans="1:22" ht="12">
      <c r="A578" s="164"/>
      <c r="B578" s="125"/>
      <c r="C578" s="125"/>
      <c r="D578" s="125"/>
      <c r="E578" s="125"/>
      <c r="F578" s="125"/>
      <c r="G578" s="125"/>
      <c r="H578" s="125"/>
      <c r="I578" s="125"/>
      <c r="J578" s="125"/>
      <c r="K578" s="125"/>
      <c r="L578" s="125"/>
      <c r="M578" s="125"/>
      <c r="N578" s="125"/>
      <c r="O578" s="125"/>
      <c r="P578" s="125"/>
      <c r="Q578" s="125"/>
      <c r="R578" s="125"/>
      <c r="S578" s="125"/>
      <c r="T578" s="125"/>
      <c r="U578" s="125"/>
      <c r="V578" s="125"/>
    </row>
    <row r="579" spans="1:22" ht="12">
      <c r="A579" s="164"/>
      <c r="B579" s="125"/>
      <c r="C579" s="125"/>
      <c r="D579" s="125"/>
      <c r="E579" s="125"/>
      <c r="F579" s="125"/>
      <c r="G579" s="125"/>
      <c r="H579" s="125"/>
      <c r="I579" s="125"/>
      <c r="J579" s="125"/>
      <c r="K579" s="125"/>
      <c r="L579" s="125"/>
      <c r="M579" s="125"/>
      <c r="N579" s="125"/>
      <c r="O579" s="125"/>
      <c r="P579" s="125"/>
      <c r="Q579" s="125"/>
      <c r="R579" s="125"/>
      <c r="S579" s="125"/>
      <c r="T579" s="125"/>
      <c r="U579" s="125"/>
      <c r="V579" s="125"/>
    </row>
    <row r="580" spans="1:22" ht="12">
      <c r="A580" s="164"/>
      <c r="B580" s="125"/>
      <c r="C580" s="125"/>
      <c r="D580" s="125"/>
      <c r="E580" s="125"/>
      <c r="F580" s="125"/>
      <c r="G580" s="125"/>
      <c r="H580" s="125"/>
      <c r="I580" s="125"/>
      <c r="J580" s="125"/>
      <c r="K580" s="125"/>
      <c r="L580" s="125"/>
      <c r="M580" s="125"/>
      <c r="N580" s="125"/>
      <c r="O580" s="125"/>
      <c r="P580" s="125"/>
      <c r="Q580" s="125"/>
      <c r="R580" s="125"/>
      <c r="S580" s="125"/>
      <c r="T580" s="125"/>
      <c r="U580" s="125"/>
      <c r="V580" s="125"/>
    </row>
    <row r="581" spans="1:22" ht="12">
      <c r="A581" s="164"/>
      <c r="B581" s="125"/>
      <c r="C581" s="125"/>
      <c r="D581" s="125"/>
      <c r="E581" s="125"/>
      <c r="F581" s="125"/>
      <c r="G581" s="125"/>
      <c r="H581" s="125"/>
      <c r="I581" s="125"/>
      <c r="J581" s="125"/>
      <c r="K581" s="125"/>
      <c r="L581" s="125"/>
      <c r="M581" s="125"/>
      <c r="N581" s="125"/>
      <c r="O581" s="125"/>
      <c r="P581" s="125"/>
      <c r="Q581" s="125"/>
      <c r="R581" s="125"/>
      <c r="S581" s="125"/>
      <c r="T581" s="125"/>
      <c r="U581" s="125"/>
      <c r="V581" s="125"/>
    </row>
    <row r="582" spans="1:22" ht="12">
      <c r="A582" s="164"/>
      <c r="B582" s="125"/>
      <c r="C582" s="125"/>
      <c r="D582" s="125"/>
      <c r="E582" s="125"/>
      <c r="F582" s="125"/>
      <c r="G582" s="125"/>
      <c r="H582" s="125"/>
      <c r="I582" s="125"/>
      <c r="J582" s="125"/>
      <c r="K582" s="125"/>
      <c r="L582" s="125"/>
      <c r="M582" s="125"/>
      <c r="N582" s="125"/>
      <c r="O582" s="125"/>
      <c r="P582" s="125"/>
      <c r="Q582" s="125"/>
      <c r="R582" s="125"/>
      <c r="S582" s="125"/>
      <c r="T582" s="125"/>
      <c r="U582" s="125"/>
      <c r="V582" s="125"/>
    </row>
    <row r="583" spans="1:22" ht="12">
      <c r="A583" s="164"/>
      <c r="B583" s="125"/>
      <c r="C583" s="125"/>
      <c r="D583" s="125"/>
      <c r="E583" s="125"/>
      <c r="F583" s="125"/>
      <c r="G583" s="125"/>
      <c r="H583" s="125"/>
      <c r="I583" s="125"/>
      <c r="J583" s="125"/>
      <c r="K583" s="125"/>
      <c r="L583" s="125"/>
      <c r="M583" s="125"/>
      <c r="N583" s="125"/>
      <c r="O583" s="125"/>
      <c r="P583" s="125"/>
      <c r="Q583" s="125"/>
      <c r="R583" s="125"/>
      <c r="S583" s="125"/>
      <c r="T583" s="125"/>
      <c r="U583" s="125"/>
      <c r="V583" s="125"/>
    </row>
    <row r="584" spans="1:22" ht="12">
      <c r="A584" s="164"/>
      <c r="B584" s="125"/>
      <c r="C584" s="125"/>
      <c r="D584" s="125"/>
      <c r="E584" s="125"/>
      <c r="F584" s="125"/>
      <c r="G584" s="125"/>
      <c r="H584" s="125"/>
      <c r="I584" s="125"/>
      <c r="J584" s="125"/>
      <c r="K584" s="125"/>
      <c r="L584" s="125"/>
      <c r="M584" s="125"/>
      <c r="N584" s="125"/>
      <c r="O584" s="125"/>
      <c r="P584" s="125"/>
      <c r="Q584" s="125"/>
      <c r="R584" s="125"/>
      <c r="S584" s="125"/>
      <c r="T584" s="125"/>
      <c r="U584" s="125"/>
      <c r="V584" s="125"/>
    </row>
    <row r="585" spans="1:22" ht="12">
      <c r="A585" s="164"/>
      <c r="B585" s="125"/>
      <c r="C585" s="125"/>
      <c r="D585" s="125"/>
      <c r="E585" s="125"/>
      <c r="F585" s="125"/>
      <c r="G585" s="125"/>
      <c r="H585" s="125"/>
      <c r="I585" s="125"/>
      <c r="J585" s="125"/>
      <c r="K585" s="125"/>
      <c r="L585" s="125"/>
      <c r="M585" s="125"/>
      <c r="N585" s="125"/>
      <c r="O585" s="125"/>
      <c r="P585" s="125"/>
      <c r="Q585" s="125"/>
      <c r="R585" s="125"/>
      <c r="S585" s="125"/>
      <c r="T585" s="125"/>
      <c r="U585" s="125"/>
      <c r="V585" s="125"/>
    </row>
    <row r="586" spans="1:22" ht="12">
      <c r="A586" s="164"/>
      <c r="B586" s="125"/>
      <c r="C586" s="125"/>
      <c r="D586" s="125"/>
      <c r="E586" s="125"/>
      <c r="F586" s="125"/>
      <c r="G586" s="125"/>
      <c r="H586" s="125"/>
      <c r="I586" s="125"/>
      <c r="J586" s="125"/>
      <c r="K586" s="125"/>
      <c r="L586" s="125"/>
      <c r="M586" s="125"/>
      <c r="N586" s="125"/>
      <c r="O586" s="125"/>
      <c r="P586" s="125"/>
      <c r="Q586" s="125"/>
      <c r="R586" s="125"/>
      <c r="S586" s="125"/>
      <c r="T586" s="125"/>
      <c r="U586" s="125"/>
      <c r="V586" s="125"/>
    </row>
    <row r="587" spans="1:22" ht="12">
      <c r="A587" s="164"/>
      <c r="B587" s="125"/>
      <c r="C587" s="125"/>
      <c r="D587" s="125"/>
      <c r="E587" s="125"/>
      <c r="F587" s="125"/>
      <c r="G587" s="125"/>
      <c r="H587" s="125"/>
      <c r="I587" s="125"/>
      <c r="J587" s="125"/>
      <c r="K587" s="125"/>
      <c r="L587" s="125"/>
      <c r="M587" s="125"/>
      <c r="N587" s="125"/>
      <c r="O587" s="125"/>
      <c r="P587" s="125"/>
      <c r="Q587" s="125"/>
      <c r="R587" s="125"/>
      <c r="S587" s="125"/>
      <c r="T587" s="125"/>
      <c r="U587" s="125"/>
      <c r="V587" s="125"/>
    </row>
    <row r="588" spans="1:22" ht="12">
      <c r="A588" s="164"/>
      <c r="B588" s="125"/>
      <c r="C588" s="125"/>
      <c r="D588" s="125"/>
      <c r="E588" s="125"/>
      <c r="F588" s="125"/>
      <c r="G588" s="125"/>
      <c r="H588" s="125"/>
      <c r="I588" s="125"/>
      <c r="J588" s="125"/>
      <c r="K588" s="125"/>
      <c r="L588" s="125"/>
      <c r="M588" s="125"/>
      <c r="N588" s="125"/>
      <c r="O588" s="125"/>
      <c r="P588" s="125"/>
      <c r="Q588" s="125"/>
      <c r="R588" s="125"/>
      <c r="S588" s="125"/>
      <c r="T588" s="125"/>
      <c r="U588" s="125"/>
      <c r="V588" s="125"/>
    </row>
    <row r="589" spans="1:22" ht="12">
      <c r="A589" s="164"/>
      <c r="B589" s="125"/>
      <c r="C589" s="125"/>
      <c r="D589" s="125"/>
      <c r="E589" s="125"/>
      <c r="F589" s="125"/>
      <c r="G589" s="125"/>
      <c r="H589" s="125"/>
      <c r="I589" s="125"/>
      <c r="J589" s="125"/>
      <c r="K589" s="125"/>
      <c r="L589" s="125"/>
      <c r="M589" s="125"/>
      <c r="N589" s="125"/>
      <c r="O589" s="125"/>
      <c r="P589" s="125"/>
      <c r="Q589" s="125"/>
      <c r="R589" s="125"/>
      <c r="S589" s="125"/>
      <c r="T589" s="125"/>
      <c r="U589" s="125"/>
      <c r="V589" s="125"/>
    </row>
    <row r="590" spans="1:22" ht="12">
      <c r="A590" s="164"/>
      <c r="B590" s="125"/>
      <c r="C590" s="125"/>
      <c r="D590" s="125"/>
      <c r="E590" s="125"/>
      <c r="F590" s="125"/>
      <c r="G590" s="125"/>
      <c r="H590" s="125"/>
      <c r="I590" s="125"/>
      <c r="J590" s="125"/>
      <c r="K590" s="125"/>
      <c r="L590" s="125"/>
      <c r="M590" s="125"/>
      <c r="N590" s="125"/>
      <c r="O590" s="125"/>
      <c r="P590" s="125"/>
      <c r="Q590" s="125"/>
      <c r="R590" s="125"/>
      <c r="S590" s="125"/>
      <c r="T590" s="125"/>
      <c r="U590" s="125"/>
      <c r="V590" s="125"/>
    </row>
    <row r="591" spans="1:22" ht="12">
      <c r="A591" s="164"/>
      <c r="B591" s="125"/>
      <c r="C591" s="125"/>
      <c r="D591" s="125"/>
      <c r="E591" s="125"/>
      <c r="F591" s="125"/>
      <c r="G591" s="125"/>
      <c r="H591" s="125"/>
      <c r="I591" s="125"/>
      <c r="J591" s="125"/>
      <c r="K591" s="125"/>
      <c r="L591" s="125"/>
      <c r="M591" s="125"/>
      <c r="N591" s="125"/>
      <c r="O591" s="125"/>
      <c r="P591" s="125"/>
      <c r="Q591" s="125"/>
      <c r="R591" s="125"/>
      <c r="S591" s="125"/>
      <c r="T591" s="125"/>
      <c r="U591" s="125"/>
      <c r="V591" s="125"/>
    </row>
    <row r="592" spans="1:22" ht="12">
      <c r="A592" s="164"/>
      <c r="B592" s="125"/>
      <c r="C592" s="125"/>
      <c r="D592" s="125"/>
      <c r="E592" s="125"/>
      <c r="F592" s="125"/>
      <c r="G592" s="125"/>
      <c r="H592" s="125"/>
      <c r="I592" s="125"/>
      <c r="J592" s="125"/>
      <c r="K592" s="125"/>
      <c r="L592" s="125"/>
      <c r="M592" s="125"/>
      <c r="N592" s="125"/>
      <c r="O592" s="125"/>
      <c r="P592" s="125"/>
      <c r="Q592" s="125"/>
      <c r="R592" s="125"/>
      <c r="S592" s="125"/>
      <c r="T592" s="125"/>
      <c r="U592" s="125"/>
      <c r="V592" s="125"/>
    </row>
    <row r="593" spans="1:22" ht="12">
      <c r="A593" s="164"/>
      <c r="B593" s="125"/>
      <c r="C593" s="125"/>
      <c r="D593" s="125"/>
      <c r="E593" s="125"/>
      <c r="F593" s="125"/>
      <c r="G593" s="125"/>
      <c r="H593" s="125"/>
      <c r="I593" s="125"/>
      <c r="J593" s="125"/>
      <c r="K593" s="125"/>
      <c r="L593" s="125"/>
      <c r="M593" s="125"/>
      <c r="N593" s="125"/>
      <c r="O593" s="125"/>
      <c r="P593" s="125"/>
      <c r="Q593" s="125"/>
      <c r="R593" s="125"/>
      <c r="S593" s="125"/>
      <c r="T593" s="125"/>
      <c r="U593" s="125"/>
      <c r="V593" s="125"/>
    </row>
    <row r="594" spans="1:22" ht="12">
      <c r="A594" s="164"/>
      <c r="B594" s="125"/>
      <c r="C594" s="125"/>
      <c r="D594" s="125"/>
      <c r="E594" s="125"/>
      <c r="F594" s="125"/>
      <c r="G594" s="125"/>
      <c r="H594" s="125"/>
      <c r="I594" s="125"/>
      <c r="J594" s="125"/>
      <c r="K594" s="125"/>
      <c r="L594" s="125"/>
      <c r="M594" s="125"/>
      <c r="N594" s="125"/>
      <c r="O594" s="125"/>
      <c r="P594" s="125"/>
      <c r="Q594" s="125"/>
      <c r="R594" s="125"/>
      <c r="S594" s="125"/>
      <c r="T594" s="125"/>
      <c r="U594" s="125"/>
      <c r="V594" s="125"/>
    </row>
    <row r="595" spans="1:22" ht="12">
      <c r="A595" s="164"/>
      <c r="B595" s="125"/>
      <c r="C595" s="125"/>
      <c r="D595" s="125"/>
      <c r="E595" s="125"/>
      <c r="F595" s="125"/>
      <c r="G595" s="125"/>
      <c r="H595" s="125"/>
      <c r="I595" s="125"/>
      <c r="J595" s="125"/>
      <c r="K595" s="125"/>
      <c r="L595" s="125"/>
      <c r="M595" s="125"/>
      <c r="N595" s="125"/>
      <c r="O595" s="125"/>
      <c r="P595" s="125"/>
      <c r="Q595" s="125"/>
      <c r="R595" s="125"/>
      <c r="S595" s="125"/>
      <c r="T595" s="125"/>
      <c r="U595" s="125"/>
      <c r="V595" s="125"/>
    </row>
    <row r="596" spans="1:22" ht="12">
      <c r="A596" s="164"/>
      <c r="B596" s="125"/>
      <c r="C596" s="125"/>
      <c r="D596" s="125"/>
      <c r="E596" s="125"/>
      <c r="F596" s="125"/>
      <c r="G596" s="125"/>
      <c r="H596" s="125"/>
      <c r="I596" s="125"/>
      <c r="J596" s="125"/>
      <c r="K596" s="125"/>
      <c r="L596" s="125"/>
      <c r="M596" s="125"/>
      <c r="N596" s="125"/>
      <c r="O596" s="125"/>
      <c r="P596" s="125"/>
      <c r="Q596" s="125"/>
      <c r="R596" s="125"/>
      <c r="S596" s="125"/>
      <c r="T596" s="125"/>
      <c r="U596" s="125"/>
      <c r="V596" s="125"/>
    </row>
    <row r="597" spans="1:22" ht="12">
      <c r="A597" s="164"/>
      <c r="B597" s="125"/>
      <c r="C597" s="125"/>
      <c r="D597" s="125"/>
      <c r="E597" s="125"/>
      <c r="F597" s="125"/>
      <c r="G597" s="125"/>
      <c r="H597" s="125"/>
      <c r="I597" s="125"/>
      <c r="J597" s="125"/>
      <c r="K597" s="125"/>
      <c r="L597" s="125"/>
      <c r="M597" s="125"/>
      <c r="N597" s="125"/>
      <c r="O597" s="125"/>
      <c r="P597" s="125"/>
      <c r="Q597" s="125"/>
      <c r="R597" s="125"/>
      <c r="S597" s="125"/>
      <c r="T597" s="125"/>
      <c r="U597" s="125"/>
      <c r="V597" s="125"/>
    </row>
    <row r="598" spans="1:22" ht="12">
      <c r="A598" s="164"/>
      <c r="B598" s="125"/>
      <c r="C598" s="125"/>
      <c r="D598" s="125"/>
      <c r="E598" s="125"/>
      <c r="F598" s="125"/>
      <c r="G598" s="125"/>
      <c r="H598" s="125"/>
      <c r="I598" s="125"/>
      <c r="J598" s="125"/>
      <c r="K598" s="125"/>
      <c r="L598" s="125"/>
      <c r="M598" s="125"/>
      <c r="N598" s="125"/>
      <c r="O598" s="125"/>
      <c r="P598" s="125"/>
      <c r="Q598" s="125"/>
      <c r="R598" s="125"/>
      <c r="S598" s="125"/>
      <c r="T598" s="125"/>
      <c r="U598" s="125"/>
      <c r="V598" s="125"/>
    </row>
    <row r="599" spans="1:22" ht="12">
      <c r="A599" s="164"/>
      <c r="B599" s="125"/>
      <c r="C599" s="125"/>
      <c r="D599" s="125"/>
      <c r="E599" s="125"/>
      <c r="F599" s="125"/>
      <c r="G599" s="125"/>
      <c r="H599" s="125"/>
      <c r="I599" s="125"/>
      <c r="J599" s="125"/>
      <c r="K599" s="125"/>
      <c r="L599" s="125"/>
      <c r="M599" s="125"/>
      <c r="N599" s="125"/>
      <c r="O599" s="125"/>
      <c r="P599" s="125"/>
      <c r="Q599" s="125"/>
      <c r="R599" s="125"/>
      <c r="S599" s="125"/>
      <c r="T599" s="125"/>
      <c r="U599" s="125"/>
      <c r="V599" s="125"/>
    </row>
    <row r="600" spans="1:22" ht="12">
      <c r="A600" s="164"/>
      <c r="B600" s="125"/>
      <c r="C600" s="125"/>
      <c r="D600" s="125"/>
      <c r="E600" s="125"/>
      <c r="F600" s="125"/>
      <c r="G600" s="125"/>
      <c r="H600" s="125"/>
      <c r="I600" s="125"/>
      <c r="J600" s="125"/>
      <c r="K600" s="125"/>
      <c r="L600" s="125"/>
      <c r="M600" s="125"/>
      <c r="N600" s="125"/>
      <c r="O600" s="125"/>
      <c r="P600" s="125"/>
      <c r="Q600" s="125"/>
      <c r="R600" s="125"/>
      <c r="S600" s="125"/>
      <c r="T600" s="125"/>
      <c r="U600" s="125"/>
      <c r="V600" s="125"/>
    </row>
    <row r="601" spans="1:22" ht="12">
      <c r="A601" s="164"/>
      <c r="B601" s="125"/>
      <c r="C601" s="125"/>
      <c r="D601" s="125"/>
      <c r="E601" s="125"/>
      <c r="F601" s="125"/>
      <c r="G601" s="125"/>
      <c r="H601" s="125"/>
      <c r="I601" s="125"/>
      <c r="J601" s="125"/>
      <c r="K601" s="125"/>
      <c r="L601" s="125"/>
      <c r="M601" s="125"/>
      <c r="N601" s="125"/>
      <c r="O601" s="125"/>
      <c r="P601" s="125"/>
      <c r="Q601" s="125"/>
      <c r="R601" s="125"/>
      <c r="S601" s="125"/>
      <c r="T601" s="125"/>
      <c r="U601" s="125"/>
      <c r="V601" s="125"/>
    </row>
    <row r="602" spans="1:22" ht="12">
      <c r="A602" s="164"/>
      <c r="B602" s="125"/>
      <c r="C602" s="125"/>
      <c r="D602" s="125"/>
      <c r="E602" s="125"/>
      <c r="F602" s="125"/>
      <c r="G602" s="125"/>
      <c r="H602" s="125"/>
      <c r="I602" s="125"/>
      <c r="J602" s="125"/>
      <c r="K602" s="125"/>
      <c r="L602" s="125"/>
      <c r="M602" s="125"/>
      <c r="N602" s="125"/>
      <c r="O602" s="125"/>
      <c r="P602" s="125"/>
      <c r="Q602" s="125"/>
      <c r="R602" s="125"/>
      <c r="S602" s="125"/>
      <c r="T602" s="125"/>
      <c r="U602" s="125"/>
      <c r="V602" s="125"/>
    </row>
    <row r="603" spans="1:22" ht="12">
      <c r="A603" s="164"/>
      <c r="B603" s="125"/>
      <c r="C603" s="125"/>
      <c r="D603" s="125"/>
      <c r="E603" s="125"/>
      <c r="F603" s="125"/>
      <c r="G603" s="125"/>
      <c r="H603" s="125"/>
      <c r="I603" s="125"/>
      <c r="J603" s="125"/>
      <c r="K603" s="125"/>
      <c r="L603" s="125"/>
      <c r="M603" s="125"/>
      <c r="N603" s="125"/>
      <c r="O603" s="125"/>
      <c r="P603" s="125"/>
      <c r="Q603" s="125"/>
      <c r="R603" s="125"/>
      <c r="S603" s="125"/>
      <c r="T603" s="125"/>
      <c r="U603" s="125"/>
      <c r="V603" s="125"/>
    </row>
    <row r="604" spans="1:22" ht="12">
      <c r="A604" s="164"/>
      <c r="B604" s="125"/>
      <c r="C604" s="125"/>
      <c r="D604" s="125"/>
      <c r="E604" s="125"/>
      <c r="F604" s="125"/>
      <c r="G604" s="125"/>
      <c r="H604" s="125"/>
      <c r="I604" s="125"/>
      <c r="J604" s="125"/>
      <c r="K604" s="125"/>
      <c r="L604" s="125"/>
      <c r="M604" s="125"/>
      <c r="N604" s="125"/>
      <c r="O604" s="125"/>
      <c r="P604" s="125"/>
      <c r="Q604" s="125"/>
      <c r="R604" s="125"/>
      <c r="S604" s="125"/>
      <c r="T604" s="125"/>
      <c r="U604" s="125"/>
      <c r="V604" s="125"/>
    </row>
    <row r="605" spans="1:22" ht="12">
      <c r="A605" s="164"/>
      <c r="B605" s="125"/>
      <c r="C605" s="125"/>
      <c r="D605" s="125"/>
      <c r="E605" s="125"/>
      <c r="F605" s="125"/>
      <c r="G605" s="125"/>
      <c r="H605" s="125"/>
      <c r="I605" s="125"/>
      <c r="J605" s="125"/>
      <c r="K605" s="125"/>
      <c r="L605" s="125"/>
      <c r="M605" s="125"/>
      <c r="N605" s="125"/>
      <c r="O605" s="125"/>
      <c r="P605" s="125"/>
      <c r="Q605" s="125"/>
      <c r="R605" s="125"/>
      <c r="S605" s="125"/>
      <c r="T605" s="125"/>
      <c r="U605" s="125"/>
      <c r="V605" s="125"/>
    </row>
    <row r="606" spans="1:22" ht="12">
      <c r="A606" s="164"/>
      <c r="B606" s="125"/>
      <c r="C606" s="125"/>
      <c r="D606" s="125"/>
      <c r="E606" s="125"/>
      <c r="F606" s="125"/>
      <c r="G606" s="125"/>
      <c r="H606" s="125"/>
      <c r="I606" s="125"/>
      <c r="J606" s="125"/>
      <c r="K606" s="125"/>
      <c r="L606" s="125"/>
      <c r="M606" s="125"/>
      <c r="N606" s="125"/>
      <c r="O606" s="125"/>
      <c r="P606" s="125"/>
      <c r="Q606" s="125"/>
      <c r="R606" s="125"/>
      <c r="S606" s="125"/>
      <c r="T606" s="125"/>
      <c r="U606" s="125"/>
      <c r="V606" s="125"/>
    </row>
    <row r="607" spans="1:22" ht="12">
      <c r="A607" s="164"/>
      <c r="B607" s="125"/>
      <c r="C607" s="125"/>
      <c r="D607" s="125"/>
      <c r="E607" s="125"/>
      <c r="F607" s="125"/>
      <c r="G607" s="125"/>
      <c r="H607" s="125"/>
      <c r="I607" s="125"/>
      <c r="J607" s="125"/>
      <c r="K607" s="125"/>
      <c r="L607" s="125"/>
      <c r="M607" s="125"/>
      <c r="N607" s="125"/>
      <c r="O607" s="125"/>
      <c r="P607" s="125"/>
      <c r="Q607" s="125"/>
      <c r="R607" s="125"/>
      <c r="S607" s="125"/>
      <c r="T607" s="125"/>
      <c r="U607" s="125"/>
      <c r="V607" s="125"/>
    </row>
    <row r="608" spans="1:22" ht="12">
      <c r="A608" s="164"/>
      <c r="B608" s="125"/>
      <c r="C608" s="125"/>
      <c r="D608" s="125"/>
      <c r="E608" s="125"/>
      <c r="F608" s="125"/>
      <c r="G608" s="125"/>
      <c r="H608" s="125"/>
      <c r="I608" s="125"/>
      <c r="J608" s="125"/>
      <c r="K608" s="125"/>
      <c r="L608" s="125"/>
      <c r="M608" s="125"/>
      <c r="N608" s="125"/>
      <c r="O608" s="125"/>
      <c r="P608" s="125"/>
      <c r="Q608" s="125"/>
      <c r="R608" s="125"/>
      <c r="S608" s="125"/>
      <c r="T608" s="125"/>
      <c r="U608" s="125"/>
      <c r="V608" s="125"/>
    </row>
    <row r="609" spans="1:22" ht="12">
      <c r="A609" s="164"/>
      <c r="B609" s="125"/>
      <c r="C609" s="125"/>
      <c r="D609" s="125"/>
      <c r="E609" s="125"/>
      <c r="F609" s="125"/>
      <c r="G609" s="125"/>
      <c r="H609" s="125"/>
      <c r="I609" s="125"/>
      <c r="J609" s="125"/>
      <c r="K609" s="125"/>
      <c r="L609" s="125"/>
      <c r="M609" s="125"/>
      <c r="N609" s="125"/>
      <c r="O609" s="125"/>
      <c r="P609" s="125"/>
      <c r="Q609" s="125"/>
      <c r="R609" s="125"/>
      <c r="S609" s="125"/>
      <c r="T609" s="125"/>
      <c r="U609" s="125"/>
      <c r="V609" s="125"/>
    </row>
    <row r="610" spans="1:22" ht="12">
      <c r="A610" s="164"/>
      <c r="B610" s="125"/>
      <c r="C610" s="125"/>
      <c r="D610" s="125"/>
      <c r="E610" s="125"/>
      <c r="F610" s="125"/>
      <c r="G610" s="125"/>
      <c r="H610" s="125"/>
      <c r="I610" s="125"/>
      <c r="J610" s="125"/>
      <c r="K610" s="125"/>
      <c r="L610" s="125"/>
      <c r="M610" s="125"/>
      <c r="N610" s="125"/>
      <c r="O610" s="125"/>
      <c r="P610" s="125"/>
      <c r="Q610" s="125"/>
      <c r="R610" s="125"/>
      <c r="S610" s="125"/>
      <c r="T610" s="125"/>
      <c r="U610" s="125"/>
      <c r="V610" s="125"/>
    </row>
    <row r="611" spans="1:22" ht="12">
      <c r="A611" s="164"/>
      <c r="B611" s="125"/>
      <c r="C611" s="125"/>
      <c r="D611" s="125"/>
      <c r="E611" s="125"/>
      <c r="F611" s="125"/>
      <c r="G611" s="125"/>
      <c r="H611" s="125"/>
      <c r="I611" s="125"/>
      <c r="J611" s="125"/>
      <c r="K611" s="125"/>
      <c r="L611" s="125"/>
      <c r="M611" s="125"/>
      <c r="N611" s="125"/>
      <c r="O611" s="125"/>
      <c r="P611" s="125"/>
      <c r="Q611" s="125"/>
      <c r="R611" s="125"/>
      <c r="S611" s="125"/>
      <c r="T611" s="125"/>
      <c r="U611" s="125"/>
      <c r="V611" s="125"/>
    </row>
    <row r="612" spans="1:22" ht="12">
      <c r="A612" s="164"/>
      <c r="B612" s="125"/>
      <c r="C612" s="125"/>
      <c r="D612" s="125"/>
      <c r="E612" s="125"/>
      <c r="F612" s="125"/>
      <c r="G612" s="125"/>
      <c r="H612" s="125"/>
      <c r="I612" s="125"/>
      <c r="J612" s="125"/>
      <c r="K612" s="125"/>
      <c r="L612" s="125"/>
      <c r="M612" s="125"/>
      <c r="N612" s="125"/>
      <c r="O612" s="125"/>
      <c r="P612" s="125"/>
      <c r="Q612" s="125"/>
      <c r="R612" s="125"/>
      <c r="S612" s="125"/>
      <c r="T612" s="125"/>
      <c r="U612" s="125"/>
      <c r="V612" s="125"/>
    </row>
    <row r="613" spans="1:22" ht="12">
      <c r="A613" s="164"/>
      <c r="B613" s="125"/>
      <c r="C613" s="125"/>
      <c r="D613" s="125"/>
      <c r="E613" s="125"/>
      <c r="F613" s="125"/>
      <c r="G613" s="125"/>
      <c r="H613" s="125"/>
      <c r="I613" s="125"/>
      <c r="J613" s="125"/>
      <c r="K613" s="125"/>
      <c r="L613" s="125"/>
      <c r="M613" s="125"/>
      <c r="N613" s="125"/>
      <c r="O613" s="125"/>
      <c r="P613" s="125"/>
      <c r="Q613" s="125"/>
      <c r="R613" s="125"/>
      <c r="S613" s="125"/>
      <c r="T613" s="125"/>
      <c r="U613" s="125"/>
      <c r="V613" s="125"/>
    </row>
    <row r="614" spans="1:22" ht="12">
      <c r="A614" s="164"/>
      <c r="B614" s="125"/>
      <c r="C614" s="125"/>
      <c r="D614" s="125"/>
      <c r="E614" s="125"/>
      <c r="F614" s="125"/>
      <c r="G614" s="125"/>
      <c r="H614" s="125"/>
      <c r="I614" s="125"/>
      <c r="J614" s="125"/>
      <c r="K614" s="125"/>
      <c r="L614" s="125"/>
      <c r="M614" s="125"/>
      <c r="N614" s="125"/>
      <c r="O614" s="125"/>
      <c r="P614" s="125"/>
      <c r="Q614" s="125"/>
      <c r="R614" s="125"/>
      <c r="S614" s="125"/>
      <c r="T614" s="125"/>
      <c r="U614" s="125"/>
      <c r="V614" s="125"/>
    </row>
    <row r="615" spans="1:22" ht="12">
      <c r="A615" s="164"/>
      <c r="B615" s="125"/>
      <c r="C615" s="125"/>
      <c r="D615" s="125"/>
      <c r="E615" s="125"/>
      <c r="F615" s="125"/>
      <c r="G615" s="125"/>
      <c r="H615" s="125"/>
      <c r="I615" s="125"/>
      <c r="J615" s="125"/>
      <c r="K615" s="125"/>
      <c r="L615" s="125"/>
      <c r="M615" s="125"/>
      <c r="N615" s="125"/>
      <c r="O615" s="125"/>
      <c r="P615" s="125"/>
      <c r="Q615" s="125"/>
      <c r="R615" s="125"/>
      <c r="S615" s="125"/>
      <c r="T615" s="125"/>
      <c r="U615" s="125"/>
      <c r="V615" s="125"/>
    </row>
    <row r="616" spans="1:22" ht="12">
      <c r="A616" s="164"/>
      <c r="B616" s="125"/>
      <c r="C616" s="125"/>
      <c r="D616" s="125"/>
      <c r="E616" s="125"/>
      <c r="F616" s="125"/>
      <c r="G616" s="125"/>
      <c r="H616" s="125"/>
      <c r="I616" s="125"/>
      <c r="J616" s="125"/>
      <c r="K616" s="125"/>
      <c r="L616" s="125"/>
      <c r="M616" s="125"/>
      <c r="N616" s="125"/>
      <c r="O616" s="125"/>
      <c r="P616" s="125"/>
      <c r="Q616" s="125"/>
      <c r="R616" s="125"/>
      <c r="S616" s="125"/>
      <c r="T616" s="125"/>
      <c r="U616" s="125"/>
      <c r="V616" s="125"/>
    </row>
    <row r="617" spans="1:22" ht="12">
      <c r="A617" s="164"/>
      <c r="B617" s="125"/>
      <c r="C617" s="125"/>
      <c r="D617" s="125"/>
      <c r="E617" s="125"/>
      <c r="F617" s="125"/>
      <c r="G617" s="125"/>
      <c r="H617" s="125"/>
      <c r="I617" s="125"/>
      <c r="J617" s="125"/>
      <c r="K617" s="125"/>
      <c r="L617" s="125"/>
      <c r="M617" s="125"/>
      <c r="N617" s="125"/>
      <c r="O617" s="125"/>
      <c r="P617" s="125"/>
      <c r="Q617" s="125"/>
      <c r="R617" s="125"/>
      <c r="S617" s="125"/>
      <c r="T617" s="125"/>
      <c r="U617" s="125"/>
      <c r="V617" s="125"/>
    </row>
    <row r="618" spans="1:22" ht="12">
      <c r="A618" s="164"/>
      <c r="B618" s="125"/>
      <c r="C618" s="125"/>
      <c r="D618" s="125"/>
      <c r="E618" s="125"/>
      <c r="F618" s="125"/>
      <c r="G618" s="125"/>
      <c r="H618" s="125"/>
      <c r="I618" s="125"/>
      <c r="J618" s="125"/>
      <c r="K618" s="125"/>
      <c r="L618" s="125"/>
      <c r="M618" s="125"/>
      <c r="N618" s="125"/>
      <c r="O618" s="125"/>
      <c r="P618" s="125"/>
      <c r="Q618" s="125"/>
      <c r="R618" s="125"/>
      <c r="S618" s="125"/>
      <c r="T618" s="125"/>
      <c r="U618" s="125"/>
      <c r="V618" s="125"/>
    </row>
    <row r="619" spans="1:22" ht="12">
      <c r="A619" s="164"/>
      <c r="B619" s="125"/>
      <c r="C619" s="125"/>
      <c r="D619" s="125"/>
      <c r="E619" s="125"/>
      <c r="F619" s="125"/>
      <c r="G619" s="125"/>
      <c r="H619" s="125"/>
      <c r="I619" s="125"/>
      <c r="J619" s="125"/>
      <c r="K619" s="125"/>
      <c r="L619" s="125"/>
      <c r="M619" s="125"/>
      <c r="N619" s="125"/>
      <c r="O619" s="125"/>
      <c r="P619" s="125"/>
      <c r="Q619" s="125"/>
      <c r="R619" s="125"/>
      <c r="S619" s="125"/>
      <c r="T619" s="125"/>
      <c r="U619" s="125"/>
      <c r="V619" s="125"/>
    </row>
    <row r="620" spans="1:22" ht="12">
      <c r="A620" s="164"/>
      <c r="B620" s="125"/>
      <c r="C620" s="125"/>
      <c r="D620" s="125"/>
      <c r="E620" s="125"/>
      <c r="F620" s="125"/>
      <c r="G620" s="125"/>
      <c r="H620" s="125"/>
      <c r="I620" s="125"/>
      <c r="J620" s="125"/>
      <c r="K620" s="125"/>
      <c r="L620" s="125"/>
      <c r="M620" s="125"/>
      <c r="N620" s="125"/>
      <c r="O620" s="125"/>
      <c r="P620" s="125"/>
      <c r="Q620" s="125"/>
      <c r="R620" s="125"/>
      <c r="S620" s="125"/>
      <c r="T620" s="125"/>
      <c r="U620" s="125"/>
      <c r="V620" s="125"/>
    </row>
    <row r="621" spans="1:22" ht="12">
      <c r="A621" s="164"/>
      <c r="B621" s="125"/>
      <c r="C621" s="125"/>
      <c r="D621" s="125"/>
      <c r="E621" s="125"/>
      <c r="F621" s="125"/>
      <c r="G621" s="125"/>
      <c r="H621" s="125"/>
      <c r="I621" s="125"/>
      <c r="J621" s="125"/>
      <c r="K621" s="125"/>
      <c r="L621" s="125"/>
      <c r="M621" s="125"/>
      <c r="N621" s="125"/>
      <c r="O621" s="125"/>
      <c r="P621" s="125"/>
      <c r="Q621" s="125"/>
      <c r="R621" s="125"/>
      <c r="S621" s="125"/>
      <c r="T621" s="125"/>
      <c r="U621" s="125"/>
      <c r="V621" s="125"/>
    </row>
    <row r="622" spans="1:22" ht="12">
      <c r="A622" s="164"/>
      <c r="B622" s="125"/>
      <c r="C622" s="125"/>
      <c r="D622" s="125"/>
      <c r="E622" s="125"/>
      <c r="F622" s="125"/>
      <c r="G622" s="125"/>
      <c r="H622" s="125"/>
      <c r="I622" s="125"/>
      <c r="J622" s="125"/>
      <c r="K622" s="125"/>
      <c r="L622" s="125"/>
      <c r="M622" s="125"/>
      <c r="N622" s="125"/>
      <c r="O622" s="125"/>
      <c r="P622" s="125"/>
      <c r="Q622" s="125"/>
      <c r="R622" s="125"/>
      <c r="S622" s="125"/>
      <c r="T622" s="125"/>
      <c r="U622" s="125"/>
      <c r="V622" s="125"/>
    </row>
    <row r="623" spans="1:22" ht="12">
      <c r="A623" s="164"/>
      <c r="B623" s="125"/>
      <c r="C623" s="125"/>
      <c r="D623" s="125"/>
      <c r="E623" s="125"/>
      <c r="F623" s="125"/>
      <c r="G623" s="125"/>
      <c r="H623" s="125"/>
      <c r="I623" s="125"/>
      <c r="J623" s="125"/>
      <c r="K623" s="125"/>
      <c r="L623" s="125"/>
      <c r="M623" s="125"/>
      <c r="N623" s="125"/>
      <c r="O623" s="125"/>
      <c r="P623" s="125"/>
      <c r="Q623" s="125"/>
      <c r="R623" s="125"/>
      <c r="S623" s="125"/>
      <c r="T623" s="125"/>
      <c r="U623" s="125"/>
      <c r="V623" s="125"/>
    </row>
    <row r="624" spans="1:22" ht="12">
      <c r="A624" s="164"/>
      <c r="B624" s="125"/>
      <c r="C624" s="125"/>
      <c r="D624" s="125"/>
      <c r="E624" s="125"/>
      <c r="F624" s="125"/>
      <c r="G624" s="125"/>
      <c r="H624" s="125"/>
      <c r="I624" s="125"/>
      <c r="J624" s="125"/>
      <c r="K624" s="125"/>
      <c r="L624" s="125"/>
      <c r="M624" s="125"/>
      <c r="N624" s="125"/>
      <c r="O624" s="125"/>
      <c r="P624" s="125"/>
      <c r="Q624" s="125"/>
      <c r="R624" s="125"/>
      <c r="S624" s="125"/>
      <c r="T624" s="125"/>
      <c r="U624" s="125"/>
      <c r="V624" s="125"/>
    </row>
    <row r="625" spans="1:22" ht="12">
      <c r="A625" s="164"/>
      <c r="B625" s="125"/>
      <c r="C625" s="125"/>
      <c r="D625" s="125"/>
      <c r="E625" s="125"/>
      <c r="F625" s="125"/>
      <c r="G625" s="125"/>
      <c r="H625" s="125"/>
      <c r="I625" s="125"/>
      <c r="J625" s="125"/>
      <c r="K625" s="125"/>
      <c r="L625" s="125"/>
      <c r="M625" s="125"/>
      <c r="N625" s="125"/>
      <c r="O625" s="125"/>
      <c r="P625" s="125"/>
      <c r="Q625" s="125"/>
      <c r="R625" s="125"/>
      <c r="S625" s="125"/>
      <c r="T625" s="125"/>
      <c r="U625" s="125"/>
      <c r="V625" s="125"/>
    </row>
    <row r="626" spans="1:22" ht="12">
      <c r="A626" s="164"/>
      <c r="B626" s="125"/>
      <c r="C626" s="125"/>
      <c r="D626" s="125"/>
      <c r="E626" s="125"/>
      <c r="F626" s="125"/>
      <c r="G626" s="125"/>
      <c r="H626" s="125"/>
      <c r="I626" s="125"/>
      <c r="J626" s="125"/>
      <c r="K626" s="125"/>
      <c r="L626" s="125"/>
      <c r="M626" s="125"/>
      <c r="N626" s="125"/>
      <c r="O626" s="125"/>
      <c r="P626" s="125"/>
      <c r="Q626" s="125"/>
      <c r="R626" s="125"/>
      <c r="S626" s="125"/>
      <c r="T626" s="125"/>
      <c r="U626" s="125"/>
      <c r="V626" s="125"/>
    </row>
    <row r="627" spans="1:22" ht="12">
      <c r="A627" s="164"/>
      <c r="B627" s="125"/>
      <c r="C627" s="125"/>
      <c r="D627" s="125"/>
      <c r="E627" s="125"/>
      <c r="F627" s="125"/>
      <c r="G627" s="125"/>
      <c r="H627" s="125"/>
      <c r="I627" s="125"/>
      <c r="J627" s="125"/>
      <c r="K627" s="125"/>
      <c r="L627" s="125"/>
      <c r="M627" s="125"/>
      <c r="N627" s="125"/>
      <c r="O627" s="125"/>
      <c r="P627" s="125"/>
      <c r="Q627" s="125"/>
      <c r="R627" s="125"/>
      <c r="S627" s="125"/>
      <c r="T627" s="125"/>
      <c r="U627" s="125"/>
      <c r="V627" s="125"/>
    </row>
    <row r="628" spans="1:22" ht="12">
      <c r="A628" s="164"/>
      <c r="B628" s="125"/>
      <c r="C628" s="125"/>
      <c r="D628" s="125"/>
      <c r="E628" s="125"/>
      <c r="F628" s="125"/>
      <c r="G628" s="125"/>
      <c r="H628" s="125"/>
      <c r="I628" s="125"/>
      <c r="J628" s="125"/>
      <c r="K628" s="125"/>
      <c r="L628" s="125"/>
      <c r="M628" s="125"/>
      <c r="N628" s="125"/>
      <c r="O628" s="125"/>
      <c r="P628" s="125"/>
      <c r="Q628" s="125"/>
      <c r="R628" s="125"/>
      <c r="S628" s="125"/>
      <c r="T628" s="125"/>
      <c r="U628" s="125"/>
      <c r="V628" s="125"/>
    </row>
    <row r="629" spans="1:22" ht="12">
      <c r="A629" s="164"/>
      <c r="B629" s="125"/>
      <c r="C629" s="125"/>
      <c r="D629" s="125"/>
      <c r="E629" s="125"/>
      <c r="F629" s="125"/>
      <c r="G629" s="125"/>
      <c r="H629" s="125"/>
      <c r="I629" s="125"/>
      <c r="J629" s="125"/>
      <c r="K629" s="125"/>
      <c r="L629" s="125"/>
      <c r="M629" s="125"/>
      <c r="N629" s="125"/>
      <c r="O629" s="125"/>
      <c r="P629" s="125"/>
      <c r="Q629" s="125"/>
      <c r="R629" s="125"/>
      <c r="S629" s="125"/>
      <c r="T629" s="125"/>
      <c r="U629" s="125"/>
      <c r="V629" s="125"/>
    </row>
    <row r="630" spans="1:22" ht="12">
      <c r="A630" s="164"/>
      <c r="B630" s="125"/>
      <c r="C630" s="125"/>
      <c r="D630" s="125"/>
      <c r="E630" s="125"/>
      <c r="F630" s="125"/>
      <c r="G630" s="125"/>
      <c r="H630" s="125"/>
      <c r="I630" s="125"/>
      <c r="J630" s="125"/>
      <c r="K630" s="125"/>
      <c r="L630" s="125"/>
      <c r="M630" s="125"/>
      <c r="N630" s="125"/>
      <c r="O630" s="125"/>
      <c r="P630" s="125"/>
      <c r="Q630" s="125"/>
      <c r="R630" s="125"/>
      <c r="S630" s="125"/>
      <c r="T630" s="125"/>
      <c r="U630" s="125"/>
      <c r="V630" s="125"/>
    </row>
    <row r="631" spans="1:22" ht="12">
      <c r="A631" s="164"/>
      <c r="B631" s="125"/>
      <c r="C631" s="125"/>
      <c r="D631" s="125"/>
      <c r="E631" s="125"/>
      <c r="F631" s="125"/>
      <c r="G631" s="125"/>
      <c r="H631" s="125"/>
      <c r="I631" s="125"/>
      <c r="J631" s="125"/>
      <c r="K631" s="125"/>
      <c r="L631" s="125"/>
      <c r="M631" s="125"/>
      <c r="N631" s="125"/>
      <c r="O631" s="125"/>
      <c r="P631" s="125"/>
      <c r="Q631" s="125"/>
      <c r="R631" s="125"/>
      <c r="S631" s="125"/>
      <c r="T631" s="125"/>
      <c r="U631" s="125"/>
      <c r="V631" s="125"/>
    </row>
    <row r="632" spans="1:22" ht="12">
      <c r="A632" s="164"/>
      <c r="B632" s="125"/>
      <c r="C632" s="125"/>
      <c r="D632" s="125"/>
      <c r="E632" s="125"/>
      <c r="F632" s="125"/>
      <c r="G632" s="125"/>
      <c r="H632" s="125"/>
      <c r="I632" s="125"/>
      <c r="J632" s="125"/>
      <c r="K632" s="125"/>
      <c r="L632" s="125"/>
      <c r="M632" s="125"/>
      <c r="N632" s="125"/>
      <c r="O632" s="125"/>
      <c r="P632" s="125"/>
      <c r="Q632" s="125"/>
      <c r="R632" s="125"/>
      <c r="S632" s="125"/>
      <c r="T632" s="125"/>
      <c r="U632" s="125"/>
      <c r="V632" s="125"/>
    </row>
    <row r="633" spans="1:22" ht="12">
      <c r="A633" s="164"/>
      <c r="B633" s="125"/>
      <c r="C633" s="125"/>
      <c r="D633" s="125"/>
      <c r="E633" s="125"/>
      <c r="F633" s="125"/>
      <c r="G633" s="125"/>
      <c r="H633" s="125"/>
      <c r="I633" s="125"/>
      <c r="J633" s="125"/>
      <c r="K633" s="125"/>
      <c r="L633" s="125"/>
      <c r="M633" s="125"/>
      <c r="N633" s="125"/>
      <c r="O633" s="125"/>
      <c r="P633" s="125"/>
      <c r="Q633" s="125"/>
      <c r="R633" s="125"/>
      <c r="S633" s="125"/>
      <c r="T633" s="125"/>
      <c r="U633" s="125"/>
      <c r="V633" s="125"/>
    </row>
    <row r="634" spans="1:22" ht="12">
      <c r="A634" s="164"/>
      <c r="B634" s="125"/>
      <c r="C634" s="125"/>
      <c r="D634" s="125"/>
      <c r="E634" s="125"/>
      <c r="F634" s="125"/>
      <c r="G634" s="125"/>
      <c r="H634" s="125"/>
      <c r="I634" s="125"/>
      <c r="J634" s="125"/>
      <c r="K634" s="125"/>
      <c r="L634" s="125"/>
      <c r="M634" s="125"/>
      <c r="N634" s="125"/>
      <c r="O634" s="125"/>
      <c r="P634" s="125"/>
      <c r="Q634" s="125"/>
      <c r="R634" s="125"/>
      <c r="S634" s="125"/>
      <c r="T634" s="125"/>
      <c r="U634" s="125"/>
      <c r="V634" s="125"/>
    </row>
    <row r="635" spans="1:22" ht="12">
      <c r="A635" s="164"/>
      <c r="B635" s="125"/>
      <c r="C635" s="125"/>
      <c r="D635" s="125"/>
      <c r="E635" s="125"/>
      <c r="F635" s="125"/>
      <c r="G635" s="125"/>
      <c r="H635" s="125"/>
      <c r="I635" s="125"/>
      <c r="J635" s="125"/>
      <c r="K635" s="125"/>
      <c r="L635" s="125"/>
      <c r="M635" s="125"/>
      <c r="N635" s="125"/>
      <c r="O635" s="125"/>
      <c r="P635" s="125"/>
      <c r="Q635" s="125"/>
      <c r="R635" s="125"/>
      <c r="S635" s="125"/>
      <c r="T635" s="125"/>
      <c r="U635" s="125"/>
      <c r="V635" s="125"/>
    </row>
    <row r="636" spans="1:22" ht="12">
      <c r="A636" s="164"/>
      <c r="B636" s="125"/>
      <c r="C636" s="125"/>
      <c r="D636" s="125"/>
      <c r="E636" s="125"/>
      <c r="F636" s="125"/>
      <c r="G636" s="125"/>
      <c r="H636" s="125"/>
      <c r="I636" s="125"/>
      <c r="J636" s="125"/>
      <c r="K636" s="125"/>
      <c r="L636" s="125"/>
      <c r="M636" s="125"/>
      <c r="N636" s="125"/>
      <c r="O636" s="125"/>
      <c r="P636" s="125"/>
      <c r="Q636" s="125"/>
      <c r="R636" s="125"/>
      <c r="S636" s="125"/>
      <c r="T636" s="125"/>
      <c r="U636" s="125"/>
      <c r="V636" s="125"/>
    </row>
    <row r="637" spans="1:22" ht="12">
      <c r="A637" s="164"/>
      <c r="B637" s="125"/>
      <c r="C637" s="125"/>
      <c r="D637" s="125"/>
      <c r="E637" s="125"/>
      <c r="F637" s="125"/>
      <c r="G637" s="125"/>
      <c r="H637" s="125"/>
      <c r="I637" s="125"/>
      <c r="J637" s="125"/>
      <c r="K637" s="125"/>
      <c r="L637" s="125"/>
      <c r="M637" s="125"/>
      <c r="N637" s="125"/>
      <c r="O637" s="125"/>
      <c r="P637" s="125"/>
      <c r="Q637" s="125"/>
      <c r="R637" s="125"/>
      <c r="S637" s="125"/>
      <c r="T637" s="125"/>
      <c r="U637" s="125"/>
      <c r="V637" s="125"/>
    </row>
    <row r="638" spans="1:22" ht="12">
      <c r="A638" s="164"/>
      <c r="B638" s="125"/>
      <c r="C638" s="125"/>
      <c r="D638" s="125"/>
      <c r="E638" s="125"/>
      <c r="F638" s="125"/>
      <c r="G638" s="125"/>
      <c r="H638" s="125"/>
      <c r="I638" s="125"/>
      <c r="J638" s="125"/>
      <c r="K638" s="125"/>
      <c r="L638" s="125"/>
      <c r="M638" s="125"/>
      <c r="N638" s="125"/>
      <c r="O638" s="125"/>
      <c r="P638" s="125"/>
      <c r="Q638" s="125"/>
      <c r="R638" s="125"/>
      <c r="S638" s="125"/>
      <c r="T638" s="125"/>
      <c r="U638" s="125"/>
      <c r="V638" s="125"/>
    </row>
    <row r="639" spans="1:22" ht="12">
      <c r="A639" s="164"/>
      <c r="B639" s="125"/>
      <c r="C639" s="125"/>
      <c r="D639" s="125"/>
      <c r="E639" s="125"/>
      <c r="F639" s="125"/>
      <c r="G639" s="125"/>
      <c r="H639" s="125"/>
      <c r="I639" s="125"/>
      <c r="J639" s="125"/>
      <c r="K639" s="125"/>
      <c r="L639" s="125"/>
      <c r="M639" s="125"/>
      <c r="N639" s="125"/>
      <c r="O639" s="125"/>
      <c r="P639" s="125"/>
      <c r="Q639" s="125"/>
      <c r="R639" s="125"/>
      <c r="S639" s="125"/>
      <c r="T639" s="125"/>
      <c r="U639" s="125"/>
      <c r="V639" s="125"/>
    </row>
    <row r="640" spans="1:22" ht="12">
      <c r="A640" s="164"/>
      <c r="B640" s="125"/>
      <c r="C640" s="125"/>
      <c r="D640" s="125"/>
      <c r="E640" s="125"/>
      <c r="F640" s="125"/>
      <c r="G640" s="125"/>
      <c r="H640" s="125"/>
      <c r="I640" s="125"/>
      <c r="J640" s="125"/>
      <c r="K640" s="125"/>
      <c r="L640" s="125"/>
      <c r="M640" s="125"/>
      <c r="N640" s="125"/>
      <c r="O640" s="125"/>
      <c r="P640" s="125"/>
      <c r="Q640" s="125"/>
      <c r="R640" s="125"/>
      <c r="S640" s="125"/>
      <c r="T640" s="125"/>
      <c r="U640" s="125"/>
      <c r="V640" s="125"/>
    </row>
    <row r="641" spans="1:22" ht="12">
      <c r="A641" s="164"/>
      <c r="B641" s="125"/>
      <c r="C641" s="125"/>
      <c r="D641" s="125"/>
      <c r="E641" s="125"/>
      <c r="F641" s="125"/>
      <c r="G641" s="125"/>
      <c r="H641" s="125"/>
      <c r="I641" s="125"/>
      <c r="J641" s="125"/>
      <c r="K641" s="125"/>
      <c r="L641" s="125"/>
      <c r="M641" s="125"/>
      <c r="N641" s="125"/>
      <c r="O641" s="125"/>
      <c r="P641" s="125"/>
      <c r="Q641" s="125"/>
      <c r="R641" s="125"/>
      <c r="S641" s="125"/>
      <c r="T641" s="125"/>
      <c r="U641" s="125"/>
      <c r="V641" s="125"/>
    </row>
    <row r="642" spans="1:22" ht="12">
      <c r="A642" s="164"/>
      <c r="B642" s="125"/>
      <c r="C642" s="125"/>
      <c r="D642" s="125"/>
      <c r="E642" s="125"/>
      <c r="F642" s="125"/>
      <c r="G642" s="125"/>
      <c r="H642" s="125"/>
      <c r="I642" s="125"/>
      <c r="J642" s="125"/>
      <c r="K642" s="125"/>
      <c r="L642" s="125"/>
      <c r="M642" s="125"/>
      <c r="N642" s="125"/>
      <c r="O642" s="125"/>
      <c r="P642" s="125"/>
      <c r="Q642" s="125"/>
      <c r="R642" s="125"/>
      <c r="S642" s="125"/>
      <c r="T642" s="125"/>
      <c r="U642" s="125"/>
      <c r="V642" s="125"/>
    </row>
    <row r="643" spans="1:22" ht="12">
      <c r="A643" s="164"/>
      <c r="B643" s="125"/>
      <c r="C643" s="125"/>
      <c r="D643" s="125"/>
      <c r="E643" s="125"/>
      <c r="F643" s="125"/>
      <c r="G643" s="125"/>
      <c r="H643" s="125"/>
      <c r="I643" s="125"/>
      <c r="J643" s="125"/>
      <c r="K643" s="125"/>
      <c r="L643" s="125"/>
      <c r="M643" s="125"/>
      <c r="N643" s="125"/>
      <c r="O643" s="125"/>
      <c r="P643" s="125"/>
      <c r="Q643" s="125"/>
      <c r="R643" s="125"/>
      <c r="S643" s="125"/>
      <c r="T643" s="125"/>
      <c r="U643" s="125"/>
      <c r="V643" s="125"/>
    </row>
    <row r="644" spans="1:22" ht="12">
      <c r="A644" s="164"/>
      <c r="B644" s="125"/>
      <c r="C644" s="125"/>
      <c r="D644" s="125"/>
      <c r="E644" s="125"/>
      <c r="F644" s="125"/>
      <c r="G644" s="125"/>
      <c r="H644" s="125"/>
      <c r="I644" s="125"/>
      <c r="J644" s="125"/>
      <c r="K644" s="125"/>
      <c r="L644" s="125"/>
      <c r="M644" s="125"/>
      <c r="N644" s="125"/>
      <c r="O644" s="125"/>
      <c r="P644" s="125"/>
      <c r="Q644" s="125"/>
      <c r="R644" s="125"/>
      <c r="S644" s="125"/>
      <c r="T644" s="125"/>
      <c r="U644" s="125"/>
      <c r="V644" s="125"/>
    </row>
    <row r="645" spans="1:22" ht="12">
      <c r="A645" s="164"/>
      <c r="B645" s="125"/>
      <c r="C645" s="125"/>
      <c r="D645" s="125"/>
      <c r="E645" s="125"/>
      <c r="F645" s="125"/>
      <c r="G645" s="125"/>
      <c r="H645" s="125"/>
      <c r="I645" s="125"/>
      <c r="J645" s="125"/>
      <c r="K645" s="125"/>
      <c r="L645" s="125"/>
      <c r="M645" s="125"/>
      <c r="N645" s="125"/>
      <c r="O645" s="125"/>
      <c r="P645" s="125"/>
      <c r="Q645" s="125"/>
      <c r="R645" s="125"/>
      <c r="S645" s="125"/>
      <c r="T645" s="125"/>
      <c r="U645" s="125"/>
      <c r="V645" s="125"/>
    </row>
    <row r="646" spans="1:22" ht="12">
      <c r="A646" s="164"/>
      <c r="B646" s="125"/>
      <c r="C646" s="125"/>
      <c r="D646" s="125"/>
      <c r="E646" s="125"/>
      <c r="F646" s="125"/>
      <c r="G646" s="125"/>
      <c r="H646" s="125"/>
      <c r="I646" s="125"/>
      <c r="J646" s="125"/>
      <c r="K646" s="125"/>
      <c r="L646" s="125"/>
      <c r="M646" s="125"/>
      <c r="N646" s="125"/>
      <c r="O646" s="125"/>
      <c r="P646" s="125"/>
      <c r="Q646" s="125"/>
      <c r="R646" s="125"/>
      <c r="S646" s="125"/>
      <c r="T646" s="125"/>
      <c r="U646" s="125"/>
      <c r="V646" s="125"/>
    </row>
    <row r="647" spans="1:22" ht="12">
      <c r="A647" s="164"/>
      <c r="B647" s="125"/>
      <c r="C647" s="125"/>
      <c r="D647" s="125"/>
      <c r="E647" s="125"/>
      <c r="F647" s="125"/>
      <c r="G647" s="125"/>
      <c r="H647" s="125"/>
      <c r="I647" s="125"/>
      <c r="J647" s="125"/>
      <c r="K647" s="125"/>
      <c r="L647" s="125"/>
      <c r="M647" s="125"/>
      <c r="N647" s="125"/>
      <c r="O647" s="125"/>
      <c r="P647" s="125"/>
      <c r="Q647" s="125"/>
      <c r="R647" s="125"/>
      <c r="S647" s="125"/>
      <c r="T647" s="125"/>
      <c r="U647" s="125"/>
      <c r="V647" s="125"/>
    </row>
    <row r="648" spans="1:22" ht="12">
      <c r="A648" s="164"/>
      <c r="B648" s="125"/>
      <c r="C648" s="125"/>
      <c r="D648" s="125"/>
      <c r="E648" s="125"/>
      <c r="F648" s="125"/>
      <c r="G648" s="125"/>
      <c r="H648" s="125"/>
      <c r="I648" s="125"/>
      <c r="J648" s="125"/>
      <c r="K648" s="125"/>
      <c r="L648" s="125"/>
      <c r="M648" s="125"/>
      <c r="N648" s="125"/>
      <c r="O648" s="125"/>
      <c r="P648" s="125"/>
      <c r="Q648" s="125"/>
      <c r="R648" s="125"/>
      <c r="S648" s="125"/>
      <c r="T648" s="125"/>
      <c r="U648" s="125"/>
      <c r="V648" s="125"/>
    </row>
    <row r="649" spans="1:22" ht="12">
      <c r="A649" s="164"/>
      <c r="B649" s="125"/>
      <c r="C649" s="125"/>
      <c r="D649" s="125"/>
      <c r="E649" s="125"/>
      <c r="F649" s="125"/>
      <c r="G649" s="125"/>
      <c r="H649" s="125"/>
      <c r="I649" s="125"/>
      <c r="J649" s="125"/>
      <c r="K649" s="125"/>
      <c r="L649" s="125"/>
      <c r="M649" s="125"/>
      <c r="N649" s="125"/>
      <c r="O649" s="125"/>
      <c r="P649" s="125"/>
      <c r="Q649" s="125"/>
      <c r="R649" s="125"/>
      <c r="S649" s="125"/>
      <c r="T649" s="125"/>
      <c r="U649" s="125"/>
      <c r="V649" s="125"/>
    </row>
    <row r="650" spans="1:22" ht="12">
      <c r="A650" s="164"/>
      <c r="B650" s="125"/>
      <c r="C650" s="125"/>
      <c r="D650" s="125"/>
      <c r="E650" s="125"/>
      <c r="F650" s="125"/>
      <c r="G650" s="125"/>
      <c r="H650" s="125"/>
      <c r="I650" s="125"/>
      <c r="J650" s="125"/>
      <c r="K650" s="125"/>
      <c r="L650" s="125"/>
      <c r="M650" s="125"/>
      <c r="N650" s="125"/>
      <c r="O650" s="125"/>
      <c r="P650" s="125"/>
      <c r="Q650" s="125"/>
      <c r="R650" s="125"/>
      <c r="S650" s="125"/>
      <c r="T650" s="125"/>
      <c r="U650" s="125"/>
      <c r="V650" s="125"/>
    </row>
    <row r="651" spans="1:22" ht="12">
      <c r="A651" s="164"/>
      <c r="B651" s="125"/>
      <c r="C651" s="125"/>
      <c r="D651" s="125"/>
      <c r="E651" s="125"/>
      <c r="F651" s="125"/>
      <c r="G651" s="125"/>
      <c r="H651" s="125"/>
      <c r="I651" s="125"/>
      <c r="J651" s="125"/>
      <c r="K651" s="125"/>
      <c r="L651" s="125"/>
      <c r="M651" s="125"/>
      <c r="N651" s="125"/>
      <c r="O651" s="125"/>
      <c r="P651" s="125"/>
      <c r="Q651" s="125"/>
      <c r="R651" s="125"/>
      <c r="S651" s="125"/>
      <c r="T651" s="125"/>
      <c r="U651" s="125"/>
      <c r="V651" s="125"/>
    </row>
    <row r="652" spans="1:22" ht="12">
      <c r="A652" s="164"/>
      <c r="B652" s="125"/>
      <c r="C652" s="125"/>
      <c r="D652" s="125"/>
      <c r="E652" s="125"/>
      <c r="F652" s="125"/>
      <c r="G652" s="125"/>
      <c r="H652" s="125"/>
      <c r="I652" s="125"/>
      <c r="J652" s="125"/>
      <c r="K652" s="125"/>
      <c r="L652" s="125"/>
      <c r="M652" s="125"/>
      <c r="N652" s="125"/>
      <c r="O652" s="125"/>
      <c r="P652" s="125"/>
      <c r="Q652" s="125"/>
      <c r="R652" s="125"/>
      <c r="S652" s="125"/>
      <c r="T652" s="125"/>
      <c r="U652" s="125"/>
      <c r="V652" s="125"/>
    </row>
    <row r="653" spans="1:22" ht="12">
      <c r="A653" s="164"/>
      <c r="B653" s="125"/>
      <c r="C653" s="125"/>
      <c r="D653" s="125"/>
      <c r="E653" s="125"/>
      <c r="F653" s="125"/>
      <c r="G653" s="125"/>
      <c r="H653" s="125"/>
      <c r="I653" s="125"/>
      <c r="J653" s="125"/>
      <c r="K653" s="125"/>
      <c r="L653" s="125"/>
      <c r="M653" s="125"/>
      <c r="N653" s="125"/>
      <c r="O653" s="125"/>
      <c r="P653" s="125"/>
      <c r="Q653" s="125"/>
      <c r="R653" s="125"/>
      <c r="S653" s="125"/>
      <c r="T653" s="125"/>
      <c r="U653" s="125"/>
      <c r="V653" s="125"/>
    </row>
    <row r="654" spans="1:22" ht="12">
      <c r="A654" s="164"/>
      <c r="B654" s="125"/>
      <c r="C654" s="125"/>
      <c r="D654" s="125"/>
      <c r="E654" s="125"/>
      <c r="F654" s="125"/>
      <c r="G654" s="125"/>
      <c r="H654" s="125"/>
      <c r="I654" s="125"/>
      <c r="J654" s="125"/>
      <c r="K654" s="125"/>
      <c r="L654" s="125"/>
      <c r="M654" s="125"/>
      <c r="N654" s="125"/>
      <c r="O654" s="125"/>
      <c r="P654" s="125"/>
      <c r="Q654" s="125"/>
      <c r="R654" s="125"/>
      <c r="S654" s="125"/>
      <c r="T654" s="125"/>
      <c r="U654" s="125"/>
      <c r="V654" s="125"/>
    </row>
    <row r="655" spans="1:22" ht="12">
      <c r="A655" s="164"/>
      <c r="B655" s="125"/>
      <c r="C655" s="125"/>
      <c r="D655" s="125"/>
      <c r="E655" s="125"/>
      <c r="F655" s="125"/>
      <c r="G655" s="125"/>
      <c r="H655" s="125"/>
      <c r="I655" s="125"/>
      <c r="J655" s="125"/>
      <c r="K655" s="125"/>
      <c r="L655" s="125"/>
      <c r="M655" s="125"/>
      <c r="N655" s="125"/>
      <c r="O655" s="125"/>
      <c r="P655" s="125"/>
      <c r="Q655" s="125"/>
      <c r="R655" s="125"/>
      <c r="S655" s="125"/>
      <c r="T655" s="125"/>
      <c r="U655" s="125"/>
      <c r="V655" s="125"/>
    </row>
    <row r="656" spans="1:22" ht="12">
      <c r="A656" s="164"/>
      <c r="B656" s="125"/>
      <c r="C656" s="125"/>
      <c r="D656" s="125"/>
      <c r="E656" s="125"/>
      <c r="F656" s="125"/>
      <c r="G656" s="125"/>
      <c r="H656" s="125"/>
      <c r="I656" s="125"/>
      <c r="J656" s="125"/>
      <c r="K656" s="125"/>
      <c r="L656" s="125"/>
      <c r="M656" s="125"/>
      <c r="N656" s="125"/>
      <c r="O656" s="125"/>
      <c r="P656" s="125"/>
      <c r="Q656" s="125"/>
      <c r="R656" s="125"/>
      <c r="S656" s="125"/>
      <c r="T656" s="125"/>
      <c r="U656" s="125"/>
      <c r="V656" s="125"/>
    </row>
    <row r="657" spans="1:22" ht="12">
      <c r="A657" s="164"/>
      <c r="B657" s="125"/>
      <c r="C657" s="125"/>
      <c r="D657" s="125"/>
      <c r="E657" s="125"/>
      <c r="F657" s="125"/>
      <c r="G657" s="125"/>
      <c r="H657" s="125"/>
      <c r="I657" s="125"/>
      <c r="J657" s="125"/>
      <c r="K657" s="125"/>
      <c r="L657" s="125"/>
      <c r="M657" s="125"/>
      <c r="N657" s="125"/>
      <c r="O657" s="125"/>
      <c r="P657" s="125"/>
      <c r="Q657" s="125"/>
      <c r="R657" s="125"/>
      <c r="S657" s="125"/>
      <c r="T657" s="125"/>
      <c r="U657" s="125"/>
      <c r="V657" s="125"/>
    </row>
    <row r="658" spans="1:22" ht="12">
      <c r="A658" s="164"/>
      <c r="B658" s="125"/>
      <c r="C658" s="125"/>
      <c r="D658" s="125"/>
      <c r="E658" s="125"/>
      <c r="F658" s="125"/>
      <c r="G658" s="125"/>
      <c r="H658" s="125"/>
      <c r="I658" s="125"/>
      <c r="J658" s="125"/>
      <c r="K658" s="125"/>
      <c r="L658" s="125"/>
      <c r="M658" s="125"/>
      <c r="N658" s="125"/>
      <c r="O658" s="125"/>
      <c r="P658" s="125"/>
      <c r="Q658" s="125"/>
      <c r="R658" s="125"/>
      <c r="S658" s="125"/>
      <c r="T658" s="125"/>
      <c r="U658" s="125"/>
      <c r="V658" s="125"/>
    </row>
    <row r="659" spans="1:22" ht="12">
      <c r="A659" s="164"/>
      <c r="B659" s="125"/>
      <c r="C659" s="125"/>
      <c r="D659" s="125"/>
      <c r="E659" s="125"/>
      <c r="F659" s="125"/>
      <c r="G659" s="125"/>
      <c r="H659" s="125"/>
      <c r="I659" s="125"/>
      <c r="J659" s="125"/>
      <c r="K659" s="125"/>
      <c r="L659" s="125"/>
      <c r="M659" s="125"/>
      <c r="N659" s="125"/>
      <c r="O659" s="125"/>
      <c r="P659" s="125"/>
      <c r="Q659" s="125"/>
      <c r="R659" s="125"/>
      <c r="S659" s="125"/>
      <c r="T659" s="125"/>
      <c r="U659" s="125"/>
      <c r="V659" s="125"/>
    </row>
    <row r="660" spans="1:22" ht="12">
      <c r="A660" s="164"/>
      <c r="B660" s="125"/>
      <c r="C660" s="125"/>
      <c r="D660" s="125"/>
      <c r="E660" s="125"/>
      <c r="F660" s="125"/>
      <c r="G660" s="125"/>
      <c r="H660" s="125"/>
      <c r="I660" s="125"/>
      <c r="J660" s="125"/>
      <c r="K660" s="125"/>
      <c r="L660" s="125"/>
      <c r="M660" s="125"/>
      <c r="N660" s="125"/>
      <c r="O660" s="125"/>
      <c r="P660" s="125"/>
      <c r="Q660" s="125"/>
      <c r="R660" s="125"/>
      <c r="S660" s="125"/>
      <c r="T660" s="125"/>
      <c r="U660" s="125"/>
      <c r="V660" s="125"/>
    </row>
    <row r="661" spans="1:22" ht="12">
      <c r="A661" s="164"/>
      <c r="B661" s="125"/>
      <c r="C661" s="125"/>
      <c r="D661" s="125"/>
      <c r="E661" s="125"/>
      <c r="F661" s="125"/>
      <c r="G661" s="125"/>
      <c r="H661" s="125"/>
      <c r="I661" s="125"/>
      <c r="J661" s="125"/>
      <c r="K661" s="125"/>
      <c r="L661" s="125"/>
      <c r="M661" s="125"/>
      <c r="N661" s="125"/>
      <c r="O661" s="125"/>
      <c r="P661" s="125"/>
      <c r="Q661" s="125"/>
      <c r="R661" s="125"/>
      <c r="S661" s="125"/>
      <c r="T661" s="125"/>
      <c r="U661" s="125"/>
      <c r="V661" s="125"/>
    </row>
    <row r="662" spans="1:22" ht="12">
      <c r="A662" s="164"/>
      <c r="B662" s="125"/>
      <c r="C662" s="125"/>
      <c r="D662" s="125"/>
      <c r="E662" s="125"/>
      <c r="F662" s="125"/>
      <c r="G662" s="125"/>
      <c r="H662" s="125"/>
      <c r="I662" s="125"/>
      <c r="J662" s="125"/>
      <c r="K662" s="125"/>
      <c r="L662" s="125"/>
      <c r="M662" s="125"/>
      <c r="N662" s="125"/>
      <c r="O662" s="125"/>
      <c r="P662" s="125"/>
      <c r="Q662" s="125"/>
      <c r="R662" s="125"/>
      <c r="S662" s="125"/>
      <c r="T662" s="125"/>
      <c r="U662" s="125"/>
      <c r="V662" s="125"/>
    </row>
    <row r="663" spans="1:22" ht="12">
      <c r="A663" s="164"/>
      <c r="B663" s="125"/>
      <c r="C663" s="125"/>
      <c r="D663" s="125"/>
      <c r="E663" s="125"/>
      <c r="F663" s="125"/>
      <c r="G663" s="125"/>
      <c r="H663" s="125"/>
      <c r="I663" s="125"/>
      <c r="J663" s="125"/>
      <c r="K663" s="125"/>
      <c r="L663" s="125"/>
      <c r="M663" s="125"/>
      <c r="N663" s="125"/>
      <c r="O663" s="125"/>
      <c r="P663" s="125"/>
      <c r="Q663" s="125"/>
      <c r="R663" s="125"/>
      <c r="S663" s="125"/>
      <c r="T663" s="125"/>
      <c r="U663" s="125"/>
      <c r="V663" s="125"/>
    </row>
    <row r="664" spans="1:22" ht="12">
      <c r="A664" s="164"/>
      <c r="B664" s="125"/>
      <c r="C664" s="125"/>
      <c r="D664" s="125"/>
      <c r="E664" s="125"/>
      <c r="F664" s="125"/>
      <c r="G664" s="125"/>
      <c r="H664" s="125"/>
      <c r="I664" s="125"/>
      <c r="J664" s="125"/>
      <c r="K664" s="125"/>
      <c r="L664" s="125"/>
      <c r="M664" s="125"/>
      <c r="N664" s="125"/>
      <c r="O664" s="125"/>
      <c r="P664" s="125"/>
      <c r="Q664" s="125"/>
      <c r="R664" s="125"/>
      <c r="S664" s="125"/>
      <c r="T664" s="125"/>
      <c r="U664" s="125"/>
      <c r="V664" s="125"/>
    </row>
    <row r="665" spans="1:22" ht="12">
      <c r="A665" s="164"/>
      <c r="B665" s="125"/>
      <c r="C665" s="125"/>
      <c r="D665" s="125"/>
      <c r="E665" s="125"/>
      <c r="F665" s="125"/>
      <c r="G665" s="125"/>
      <c r="H665" s="125"/>
      <c r="I665" s="125"/>
      <c r="J665" s="125"/>
      <c r="K665" s="125"/>
      <c r="L665" s="125"/>
      <c r="M665" s="125"/>
      <c r="N665" s="125"/>
      <c r="O665" s="125"/>
      <c r="P665" s="125"/>
      <c r="Q665" s="125"/>
      <c r="R665" s="125"/>
      <c r="S665" s="125"/>
      <c r="T665" s="125"/>
      <c r="U665" s="125"/>
      <c r="V665" s="125"/>
    </row>
    <row r="666" spans="1:22" ht="12">
      <c r="A666" s="164"/>
      <c r="B666" s="125"/>
      <c r="C666" s="125"/>
      <c r="D666" s="125"/>
      <c r="E666" s="125"/>
      <c r="F666" s="125"/>
      <c r="G666" s="125"/>
      <c r="H666" s="125"/>
      <c r="I666" s="125"/>
      <c r="J666" s="125"/>
      <c r="K666" s="125"/>
      <c r="L666" s="125"/>
      <c r="M666" s="125"/>
      <c r="N666" s="125"/>
      <c r="O666" s="125"/>
      <c r="P666" s="125"/>
      <c r="Q666" s="125"/>
      <c r="R666" s="125"/>
      <c r="S666" s="125"/>
      <c r="T666" s="125"/>
      <c r="U666" s="125"/>
      <c r="V666" s="125"/>
    </row>
    <row r="667" spans="1:22" ht="12">
      <c r="A667" s="164"/>
      <c r="B667" s="125"/>
      <c r="C667" s="125"/>
      <c r="D667" s="125"/>
      <c r="E667" s="125"/>
      <c r="F667" s="125"/>
      <c r="G667" s="125"/>
      <c r="H667" s="125"/>
      <c r="I667" s="125"/>
      <c r="J667" s="125"/>
      <c r="K667" s="125"/>
      <c r="L667" s="125"/>
      <c r="M667" s="125"/>
      <c r="N667" s="125"/>
      <c r="O667" s="125"/>
      <c r="P667" s="125"/>
      <c r="Q667" s="125"/>
      <c r="R667" s="125"/>
      <c r="S667" s="125"/>
      <c r="T667" s="125"/>
      <c r="U667" s="125"/>
      <c r="V667" s="125"/>
    </row>
    <row r="668" spans="1:22" ht="12">
      <c r="A668" s="164"/>
      <c r="B668" s="125"/>
      <c r="C668" s="125"/>
      <c r="D668" s="125"/>
      <c r="E668" s="125"/>
      <c r="F668" s="125"/>
      <c r="G668" s="125"/>
      <c r="H668" s="125"/>
      <c r="I668" s="125"/>
      <c r="J668" s="125"/>
      <c r="K668" s="125"/>
      <c r="L668" s="125"/>
      <c r="M668" s="125"/>
      <c r="N668" s="125"/>
      <c r="O668" s="125"/>
      <c r="P668" s="125"/>
      <c r="Q668" s="125"/>
      <c r="R668" s="125"/>
      <c r="S668" s="125"/>
      <c r="T668" s="125"/>
      <c r="U668" s="125"/>
      <c r="V668" s="125"/>
    </row>
    <row r="669" spans="1:22" ht="12">
      <c r="A669" s="164"/>
      <c r="B669" s="125"/>
      <c r="C669" s="125"/>
      <c r="D669" s="125"/>
      <c r="E669" s="125"/>
      <c r="F669" s="125"/>
      <c r="G669" s="125"/>
      <c r="H669" s="125"/>
      <c r="I669" s="125"/>
      <c r="J669" s="125"/>
      <c r="K669" s="125"/>
      <c r="L669" s="125"/>
      <c r="M669" s="125"/>
      <c r="N669" s="125"/>
      <c r="O669" s="125"/>
      <c r="P669" s="125"/>
      <c r="Q669" s="125"/>
      <c r="R669" s="125"/>
      <c r="S669" s="125"/>
      <c r="T669" s="125"/>
      <c r="U669" s="125"/>
      <c r="V669" s="125"/>
    </row>
    <row r="670" spans="1:22" ht="12">
      <c r="A670" s="164"/>
      <c r="B670" s="125"/>
      <c r="C670" s="125"/>
      <c r="D670" s="125"/>
      <c r="E670" s="125"/>
      <c r="F670" s="125"/>
      <c r="G670" s="125"/>
      <c r="H670" s="125"/>
      <c r="I670" s="125"/>
      <c r="J670" s="125"/>
      <c r="K670" s="125"/>
      <c r="L670" s="125"/>
      <c r="M670" s="125"/>
      <c r="N670" s="125"/>
      <c r="O670" s="125"/>
      <c r="P670" s="125"/>
      <c r="Q670" s="125"/>
      <c r="R670" s="125"/>
      <c r="S670" s="125"/>
      <c r="T670" s="125"/>
      <c r="U670" s="125"/>
      <c r="V670" s="125"/>
    </row>
    <row r="671" spans="1:22" ht="12">
      <c r="A671" s="164"/>
      <c r="B671" s="125"/>
      <c r="C671" s="125"/>
      <c r="D671" s="125"/>
      <c r="E671" s="125"/>
      <c r="F671" s="125"/>
      <c r="G671" s="125"/>
      <c r="H671" s="125"/>
      <c r="I671" s="125"/>
      <c r="J671" s="125"/>
      <c r="K671" s="125"/>
      <c r="L671" s="125"/>
      <c r="M671" s="125"/>
      <c r="N671" s="125"/>
      <c r="O671" s="125"/>
      <c r="P671" s="125"/>
      <c r="Q671" s="125"/>
      <c r="R671" s="125"/>
      <c r="S671" s="125"/>
      <c r="T671" s="125"/>
      <c r="U671" s="125"/>
      <c r="V671" s="125"/>
    </row>
    <row r="672" spans="1:22" ht="12">
      <c r="A672" s="164"/>
      <c r="B672" s="125"/>
      <c r="C672" s="125"/>
      <c r="D672" s="125"/>
      <c r="E672" s="125"/>
      <c r="F672" s="125"/>
      <c r="G672" s="125"/>
      <c r="H672" s="125"/>
      <c r="I672" s="125"/>
      <c r="J672" s="125"/>
      <c r="K672" s="125"/>
      <c r="L672" s="125"/>
      <c r="M672" s="125"/>
      <c r="N672" s="125"/>
      <c r="O672" s="125"/>
      <c r="P672" s="125"/>
      <c r="Q672" s="125"/>
      <c r="R672" s="125"/>
      <c r="S672" s="125"/>
      <c r="T672" s="125"/>
      <c r="U672" s="125"/>
      <c r="V672" s="125"/>
    </row>
    <row r="673" spans="1:22" ht="12">
      <c r="A673" s="164"/>
      <c r="B673" s="125"/>
      <c r="C673" s="125"/>
      <c r="D673" s="125"/>
      <c r="E673" s="125"/>
      <c r="F673" s="125"/>
      <c r="G673" s="125"/>
      <c r="H673" s="125"/>
      <c r="I673" s="125"/>
      <c r="J673" s="125"/>
      <c r="K673" s="125"/>
      <c r="L673" s="125"/>
      <c r="M673" s="125"/>
      <c r="N673" s="125"/>
      <c r="O673" s="125"/>
      <c r="P673" s="125"/>
      <c r="Q673" s="125"/>
      <c r="R673" s="125"/>
      <c r="S673" s="125"/>
      <c r="T673" s="125"/>
      <c r="U673" s="125"/>
      <c r="V673" s="125"/>
    </row>
    <row r="674" spans="1:22" ht="12">
      <c r="A674" s="164"/>
      <c r="B674" s="125"/>
      <c r="C674" s="125"/>
      <c r="D674" s="125"/>
      <c r="E674" s="125"/>
      <c r="F674" s="125"/>
      <c r="G674" s="125"/>
      <c r="H674" s="125"/>
      <c r="I674" s="125"/>
      <c r="J674" s="125"/>
      <c r="K674" s="125"/>
      <c r="L674" s="125"/>
      <c r="M674" s="125"/>
      <c r="N674" s="125"/>
      <c r="O674" s="125"/>
      <c r="P674" s="125"/>
      <c r="Q674" s="125"/>
      <c r="R674" s="125"/>
      <c r="S674" s="125"/>
      <c r="T674" s="125"/>
      <c r="U674" s="125"/>
      <c r="V674" s="125"/>
    </row>
    <row r="675" spans="1:22" ht="12">
      <c r="A675" s="164"/>
      <c r="B675" s="125"/>
      <c r="C675" s="125"/>
      <c r="D675" s="125"/>
      <c r="E675" s="125"/>
      <c r="F675" s="125"/>
      <c r="G675" s="125"/>
      <c r="H675" s="125"/>
      <c r="I675" s="125"/>
      <c r="J675" s="125"/>
      <c r="K675" s="125"/>
      <c r="L675" s="125"/>
      <c r="M675" s="125"/>
      <c r="N675" s="125"/>
      <c r="O675" s="125"/>
      <c r="P675" s="125"/>
      <c r="Q675" s="125"/>
      <c r="R675" s="125"/>
      <c r="S675" s="125"/>
      <c r="T675" s="125"/>
      <c r="U675" s="125"/>
      <c r="V675" s="125"/>
    </row>
    <row r="676" spans="1:22" ht="12">
      <c r="A676" s="164"/>
      <c r="B676" s="125"/>
      <c r="C676" s="125"/>
      <c r="D676" s="125"/>
      <c r="E676" s="125"/>
      <c r="F676" s="125"/>
      <c r="G676" s="125"/>
      <c r="H676" s="125"/>
      <c r="I676" s="125"/>
      <c r="J676" s="125"/>
      <c r="K676" s="125"/>
      <c r="L676" s="125"/>
      <c r="M676" s="125"/>
      <c r="N676" s="125"/>
      <c r="O676" s="125"/>
      <c r="P676" s="125"/>
      <c r="Q676" s="125"/>
      <c r="R676" s="125"/>
      <c r="S676" s="125"/>
      <c r="T676" s="125"/>
      <c r="U676" s="125"/>
      <c r="V676" s="125"/>
    </row>
    <row r="677" spans="1:22" ht="12">
      <c r="A677" s="164"/>
      <c r="B677" s="125"/>
      <c r="C677" s="125"/>
      <c r="D677" s="125"/>
      <c r="E677" s="125"/>
      <c r="F677" s="125"/>
      <c r="G677" s="125"/>
      <c r="H677" s="125"/>
      <c r="I677" s="125"/>
      <c r="J677" s="125"/>
      <c r="K677" s="125"/>
      <c r="L677" s="125"/>
      <c r="M677" s="125"/>
      <c r="N677" s="125"/>
      <c r="O677" s="125"/>
      <c r="P677" s="125"/>
      <c r="Q677" s="125"/>
      <c r="R677" s="125"/>
      <c r="S677" s="125"/>
      <c r="T677" s="125"/>
      <c r="U677" s="125"/>
      <c r="V677" s="125"/>
    </row>
    <row r="678" spans="1:22" ht="12">
      <c r="A678" s="164"/>
      <c r="B678" s="125"/>
      <c r="C678" s="125"/>
      <c r="D678" s="125"/>
      <c r="E678" s="125"/>
      <c r="F678" s="125"/>
      <c r="G678" s="125"/>
      <c r="H678" s="125"/>
      <c r="I678" s="125"/>
      <c r="J678" s="125"/>
      <c r="K678" s="125"/>
      <c r="L678" s="125"/>
      <c r="M678" s="125"/>
      <c r="N678" s="125"/>
      <c r="O678" s="125"/>
      <c r="P678" s="125"/>
      <c r="Q678" s="125"/>
      <c r="R678" s="125"/>
      <c r="S678" s="125"/>
      <c r="T678" s="125"/>
      <c r="U678" s="125"/>
      <c r="V678" s="125"/>
    </row>
    <row r="679" spans="1:22" ht="12">
      <c r="A679" s="164"/>
      <c r="B679" s="125"/>
      <c r="C679" s="125"/>
      <c r="D679" s="125"/>
      <c r="E679" s="125"/>
      <c r="F679" s="125"/>
      <c r="G679" s="125"/>
      <c r="H679" s="125"/>
      <c r="I679" s="125"/>
      <c r="J679" s="125"/>
      <c r="K679" s="125"/>
      <c r="L679" s="125"/>
      <c r="M679" s="125"/>
      <c r="N679" s="125"/>
      <c r="O679" s="125"/>
      <c r="P679" s="125"/>
      <c r="Q679" s="125"/>
      <c r="R679" s="125"/>
      <c r="S679" s="125"/>
      <c r="T679" s="125"/>
      <c r="U679" s="125"/>
      <c r="V679" s="125"/>
    </row>
    <row r="680" spans="1:22" ht="12">
      <c r="A680" s="164"/>
      <c r="B680" s="125"/>
      <c r="C680" s="125"/>
      <c r="D680" s="125"/>
      <c r="E680" s="125"/>
      <c r="F680" s="125"/>
      <c r="G680" s="125"/>
      <c r="H680" s="125"/>
      <c r="I680" s="125"/>
      <c r="J680" s="125"/>
      <c r="K680" s="125"/>
      <c r="L680" s="125"/>
      <c r="M680" s="125"/>
      <c r="N680" s="125"/>
      <c r="O680" s="125"/>
      <c r="P680" s="125"/>
      <c r="Q680" s="125"/>
      <c r="R680" s="125"/>
      <c r="S680" s="125"/>
      <c r="T680" s="125"/>
      <c r="U680" s="125"/>
      <c r="V680" s="125"/>
    </row>
    <row r="681" spans="1:22" ht="12">
      <c r="A681" s="164"/>
      <c r="B681" s="125"/>
      <c r="C681" s="125"/>
      <c r="D681" s="125"/>
      <c r="E681" s="125"/>
      <c r="F681" s="125"/>
      <c r="G681" s="125"/>
      <c r="H681" s="125"/>
      <c r="I681" s="125"/>
      <c r="J681" s="125"/>
      <c r="K681" s="125"/>
      <c r="L681" s="125"/>
      <c r="M681" s="125"/>
      <c r="N681" s="125"/>
      <c r="O681" s="125"/>
      <c r="P681" s="125"/>
      <c r="Q681" s="125"/>
      <c r="R681" s="125"/>
      <c r="S681" s="125"/>
      <c r="T681" s="125"/>
      <c r="U681" s="125"/>
      <c r="V681" s="125"/>
    </row>
    <row r="682" spans="1:22" ht="12">
      <c r="A682" s="164"/>
      <c r="B682" s="125"/>
      <c r="C682" s="125"/>
      <c r="D682" s="125"/>
      <c r="E682" s="125"/>
      <c r="F682" s="125"/>
      <c r="G682" s="125"/>
      <c r="H682" s="125"/>
      <c r="I682" s="125"/>
      <c r="J682" s="125"/>
      <c r="K682" s="125"/>
      <c r="L682" s="125"/>
      <c r="M682" s="125"/>
      <c r="N682" s="125"/>
      <c r="O682" s="125"/>
      <c r="P682" s="125"/>
      <c r="Q682" s="125"/>
      <c r="R682" s="125"/>
      <c r="S682" s="125"/>
      <c r="T682" s="125"/>
      <c r="U682" s="125"/>
      <c r="V682" s="125"/>
    </row>
    <row r="683" spans="1:22" ht="12">
      <c r="A683" s="164"/>
      <c r="B683" s="125"/>
      <c r="C683" s="125"/>
      <c r="D683" s="125"/>
      <c r="E683" s="125"/>
      <c r="F683" s="125"/>
      <c r="G683" s="125"/>
      <c r="H683" s="125"/>
      <c r="I683" s="125"/>
      <c r="J683" s="125"/>
      <c r="K683" s="125"/>
      <c r="L683" s="125"/>
      <c r="M683" s="125"/>
      <c r="N683" s="125"/>
      <c r="O683" s="125"/>
      <c r="P683" s="125"/>
      <c r="Q683" s="125"/>
      <c r="R683" s="125"/>
      <c r="S683" s="125"/>
      <c r="T683" s="125"/>
      <c r="U683" s="125"/>
      <c r="V683" s="125"/>
    </row>
    <row r="684" spans="1:22" ht="12">
      <c r="A684" s="164"/>
      <c r="B684" s="125"/>
      <c r="C684" s="125"/>
      <c r="D684" s="125"/>
      <c r="E684" s="125"/>
      <c r="F684" s="125"/>
      <c r="G684" s="125"/>
      <c r="H684" s="125"/>
      <c r="I684" s="125"/>
      <c r="J684" s="125"/>
      <c r="K684" s="125"/>
      <c r="L684" s="125"/>
      <c r="M684" s="125"/>
      <c r="N684" s="125"/>
      <c r="O684" s="125"/>
      <c r="P684" s="125"/>
      <c r="Q684" s="125"/>
      <c r="R684" s="125"/>
      <c r="S684" s="125"/>
      <c r="T684" s="125"/>
      <c r="U684" s="125"/>
      <c r="V684" s="125"/>
    </row>
    <row r="685" spans="1:22" ht="12">
      <c r="A685" s="164"/>
      <c r="B685" s="125"/>
      <c r="C685" s="125"/>
      <c r="D685" s="125"/>
      <c r="E685" s="125"/>
      <c r="F685" s="125"/>
      <c r="G685" s="125"/>
      <c r="H685" s="125"/>
      <c r="I685" s="125"/>
      <c r="J685" s="125"/>
      <c r="K685" s="125"/>
      <c r="L685" s="125"/>
      <c r="M685" s="125"/>
      <c r="N685" s="125"/>
      <c r="O685" s="125"/>
      <c r="P685" s="125"/>
      <c r="Q685" s="125"/>
      <c r="R685" s="125"/>
      <c r="S685" s="125"/>
      <c r="T685" s="125"/>
      <c r="U685" s="125"/>
      <c r="V685" s="125"/>
    </row>
    <row r="686" spans="1:22" ht="12">
      <c r="A686" s="164"/>
      <c r="B686" s="125"/>
      <c r="C686" s="125"/>
      <c r="D686" s="125"/>
      <c r="E686" s="125"/>
      <c r="F686" s="125"/>
      <c r="G686" s="125"/>
      <c r="H686" s="125"/>
      <c r="I686" s="125"/>
      <c r="J686" s="125"/>
      <c r="K686" s="125"/>
      <c r="L686" s="125"/>
      <c r="M686" s="125"/>
      <c r="N686" s="125"/>
      <c r="O686" s="125"/>
      <c r="P686" s="125"/>
      <c r="Q686" s="125"/>
      <c r="R686" s="125"/>
      <c r="S686" s="125"/>
      <c r="T686" s="125"/>
      <c r="U686" s="125"/>
      <c r="V686" s="125"/>
    </row>
    <row r="687" spans="1:22" ht="12">
      <c r="A687" s="164"/>
      <c r="B687" s="125"/>
      <c r="C687" s="125"/>
      <c r="D687" s="125"/>
      <c r="E687" s="125"/>
      <c r="F687" s="125"/>
      <c r="G687" s="125"/>
      <c r="H687" s="125"/>
      <c r="I687" s="125"/>
      <c r="J687" s="125"/>
      <c r="K687" s="125"/>
      <c r="L687" s="125"/>
      <c r="M687" s="125"/>
      <c r="N687" s="125"/>
      <c r="O687" s="125"/>
      <c r="P687" s="125"/>
      <c r="Q687" s="125"/>
      <c r="R687" s="125"/>
      <c r="S687" s="125"/>
      <c r="T687" s="125"/>
      <c r="U687" s="125"/>
      <c r="V687" s="125"/>
    </row>
    <row r="688" spans="1:22" ht="12">
      <c r="A688" s="164"/>
      <c r="B688" s="125"/>
      <c r="C688" s="125"/>
      <c r="D688" s="125"/>
      <c r="E688" s="125"/>
      <c r="F688" s="125"/>
      <c r="G688" s="125"/>
      <c r="H688" s="125"/>
      <c r="I688" s="125"/>
      <c r="J688" s="125"/>
      <c r="K688" s="125"/>
      <c r="L688" s="125"/>
      <c r="M688" s="125"/>
      <c r="N688" s="125"/>
      <c r="O688" s="125"/>
      <c r="P688" s="125"/>
      <c r="Q688" s="125"/>
      <c r="R688" s="125"/>
      <c r="S688" s="125"/>
      <c r="T688" s="125"/>
      <c r="U688" s="125"/>
      <c r="V688" s="125"/>
    </row>
    <row r="689" spans="1:22" ht="12">
      <c r="A689" s="164"/>
      <c r="B689" s="125"/>
      <c r="C689" s="125"/>
      <c r="D689" s="125"/>
      <c r="E689" s="125"/>
      <c r="F689" s="125"/>
      <c r="G689" s="125"/>
      <c r="H689" s="125"/>
      <c r="I689" s="125"/>
      <c r="J689" s="125"/>
      <c r="K689" s="125"/>
      <c r="L689" s="125"/>
      <c r="M689" s="125"/>
      <c r="N689" s="125"/>
      <c r="O689" s="125"/>
      <c r="P689" s="125"/>
      <c r="Q689" s="125"/>
      <c r="R689" s="125"/>
      <c r="S689" s="125"/>
      <c r="T689" s="125"/>
      <c r="U689" s="125"/>
      <c r="V689" s="125"/>
    </row>
    <row r="690" spans="1:22" ht="12">
      <c r="A690" s="164"/>
      <c r="B690" s="125"/>
      <c r="C690" s="125"/>
      <c r="D690" s="125"/>
      <c r="E690" s="125"/>
      <c r="F690" s="125"/>
      <c r="G690" s="125"/>
      <c r="H690" s="125"/>
      <c r="I690" s="125"/>
      <c r="J690" s="125"/>
      <c r="K690" s="125"/>
      <c r="L690" s="125"/>
      <c r="M690" s="125"/>
      <c r="N690" s="125"/>
      <c r="O690" s="125"/>
      <c r="P690" s="125"/>
      <c r="Q690" s="125"/>
      <c r="R690" s="125"/>
      <c r="S690" s="125"/>
      <c r="T690" s="125"/>
      <c r="U690" s="125"/>
      <c r="V690" s="125"/>
    </row>
    <row r="691" spans="1:22" ht="12">
      <c r="A691" s="164"/>
      <c r="B691" s="125"/>
      <c r="C691" s="125"/>
      <c r="D691" s="125"/>
      <c r="E691" s="125"/>
      <c r="F691" s="125"/>
      <c r="G691" s="125"/>
      <c r="H691" s="125"/>
      <c r="I691" s="125"/>
      <c r="J691" s="125"/>
      <c r="K691" s="125"/>
      <c r="L691" s="125"/>
      <c r="M691" s="125"/>
      <c r="N691" s="125"/>
      <c r="O691" s="125"/>
      <c r="P691" s="125"/>
      <c r="Q691" s="125"/>
      <c r="R691" s="125"/>
      <c r="S691" s="125"/>
      <c r="T691" s="125"/>
      <c r="U691" s="125"/>
      <c r="V691" s="125"/>
    </row>
    <row r="692" spans="1:22" ht="12">
      <c r="A692" s="164"/>
      <c r="B692" s="125"/>
      <c r="C692" s="125"/>
      <c r="D692" s="125"/>
      <c r="E692" s="125"/>
      <c r="F692" s="125"/>
      <c r="G692" s="125"/>
      <c r="H692" s="125"/>
      <c r="I692" s="125"/>
      <c r="J692" s="125"/>
      <c r="K692" s="125"/>
      <c r="L692" s="125"/>
      <c r="M692" s="125"/>
      <c r="N692" s="125"/>
      <c r="O692" s="125"/>
      <c r="P692" s="125"/>
      <c r="Q692" s="125"/>
      <c r="R692" s="125"/>
      <c r="S692" s="125"/>
      <c r="T692" s="125"/>
      <c r="U692" s="125"/>
      <c r="V692" s="125"/>
    </row>
    <row r="693" spans="1:22" ht="12">
      <c r="A693" s="164"/>
      <c r="B693" s="125"/>
      <c r="C693" s="125"/>
      <c r="D693" s="125"/>
      <c r="E693" s="125"/>
      <c r="F693" s="125"/>
      <c r="G693" s="125"/>
      <c r="H693" s="125"/>
      <c r="I693" s="125"/>
      <c r="J693" s="125"/>
      <c r="K693" s="125"/>
      <c r="L693" s="125"/>
      <c r="M693" s="125"/>
      <c r="N693" s="125"/>
      <c r="O693" s="125"/>
      <c r="P693" s="125"/>
      <c r="Q693" s="125"/>
      <c r="R693" s="125"/>
      <c r="S693" s="125"/>
      <c r="T693" s="125"/>
      <c r="U693" s="125"/>
      <c r="V693" s="125"/>
    </row>
    <row r="694" spans="1:22" ht="12">
      <c r="A694" s="164"/>
      <c r="B694" s="125"/>
      <c r="C694" s="125"/>
      <c r="D694" s="125"/>
      <c r="E694" s="125"/>
      <c r="F694" s="125"/>
      <c r="G694" s="125"/>
      <c r="H694" s="125"/>
      <c r="I694" s="125"/>
      <c r="J694" s="125"/>
      <c r="K694" s="125"/>
      <c r="L694" s="125"/>
      <c r="M694" s="125"/>
      <c r="N694" s="125"/>
      <c r="O694" s="125"/>
      <c r="P694" s="125"/>
      <c r="Q694" s="125"/>
      <c r="R694" s="125"/>
      <c r="S694" s="125"/>
      <c r="T694" s="125"/>
      <c r="U694" s="125"/>
      <c r="V694" s="125"/>
    </row>
    <row r="695" spans="1:22" ht="12">
      <c r="A695" s="164"/>
      <c r="B695" s="125"/>
      <c r="C695" s="125"/>
      <c r="D695" s="125"/>
      <c r="E695" s="125"/>
      <c r="F695" s="125"/>
      <c r="G695" s="125"/>
      <c r="H695" s="125"/>
      <c r="I695" s="125"/>
      <c r="J695" s="125"/>
      <c r="K695" s="125"/>
      <c r="L695" s="125"/>
      <c r="M695" s="125"/>
      <c r="N695" s="125"/>
      <c r="O695" s="125"/>
      <c r="P695" s="125"/>
      <c r="Q695" s="125"/>
      <c r="R695" s="125"/>
      <c r="S695" s="125"/>
      <c r="T695" s="125"/>
      <c r="U695" s="125"/>
      <c r="V695" s="125"/>
    </row>
    <row r="696" spans="1:22" ht="12">
      <c r="A696" s="164"/>
      <c r="B696" s="125"/>
      <c r="C696" s="125"/>
      <c r="D696" s="125"/>
      <c r="E696" s="125"/>
      <c r="F696" s="125"/>
      <c r="G696" s="125"/>
      <c r="H696" s="125"/>
      <c r="I696" s="125"/>
      <c r="J696" s="125"/>
      <c r="K696" s="125"/>
      <c r="L696" s="125"/>
      <c r="M696" s="125"/>
      <c r="N696" s="125"/>
      <c r="O696" s="125"/>
      <c r="P696" s="125"/>
      <c r="Q696" s="125"/>
      <c r="R696" s="125"/>
      <c r="S696" s="125"/>
      <c r="T696" s="125"/>
      <c r="U696" s="125"/>
      <c r="V696" s="125"/>
    </row>
    <row r="697" spans="1:22" ht="12">
      <c r="A697" s="164"/>
      <c r="B697" s="125"/>
      <c r="C697" s="125"/>
      <c r="D697" s="125"/>
      <c r="E697" s="125"/>
      <c r="F697" s="125"/>
      <c r="G697" s="125"/>
      <c r="H697" s="125"/>
      <c r="I697" s="125"/>
      <c r="J697" s="125"/>
      <c r="K697" s="125"/>
      <c r="L697" s="125"/>
      <c r="M697" s="125"/>
      <c r="N697" s="125"/>
      <c r="O697" s="125"/>
      <c r="P697" s="125"/>
      <c r="Q697" s="125"/>
      <c r="R697" s="125"/>
      <c r="S697" s="125"/>
      <c r="T697" s="125"/>
      <c r="U697" s="125"/>
      <c r="V697" s="125"/>
    </row>
    <row r="698" spans="1:22" ht="12">
      <c r="A698" s="164"/>
      <c r="B698" s="125"/>
      <c r="C698" s="125"/>
      <c r="D698" s="125"/>
      <c r="E698" s="125"/>
      <c r="F698" s="125"/>
      <c r="G698" s="125"/>
      <c r="H698" s="125"/>
      <c r="I698" s="125"/>
      <c r="J698" s="125"/>
      <c r="K698" s="125"/>
      <c r="L698" s="125"/>
      <c r="M698" s="125"/>
      <c r="N698" s="125"/>
      <c r="O698" s="125"/>
      <c r="P698" s="125"/>
      <c r="Q698" s="125"/>
      <c r="R698" s="125"/>
      <c r="S698" s="125"/>
      <c r="T698" s="125"/>
      <c r="U698" s="125"/>
      <c r="V698" s="125"/>
    </row>
    <row r="699" spans="1:22" ht="12">
      <c r="A699" s="164"/>
      <c r="B699" s="125"/>
      <c r="C699" s="125"/>
      <c r="D699" s="125"/>
      <c r="E699" s="125"/>
      <c r="F699" s="125"/>
      <c r="G699" s="125"/>
      <c r="H699" s="125"/>
      <c r="I699" s="125"/>
      <c r="J699" s="125"/>
      <c r="K699" s="125"/>
      <c r="L699" s="125"/>
      <c r="M699" s="125"/>
      <c r="N699" s="125"/>
      <c r="O699" s="125"/>
      <c r="P699" s="125"/>
      <c r="Q699" s="125"/>
      <c r="R699" s="125"/>
      <c r="S699" s="125"/>
      <c r="T699" s="125"/>
      <c r="U699" s="125"/>
      <c r="V699" s="125"/>
    </row>
    <row r="700" spans="1:22" ht="12">
      <c r="A700" s="164"/>
      <c r="B700" s="125"/>
      <c r="C700" s="125"/>
      <c r="D700" s="125"/>
      <c r="E700" s="125"/>
      <c r="F700" s="125"/>
      <c r="G700" s="125"/>
      <c r="H700" s="125"/>
      <c r="I700" s="125"/>
      <c r="J700" s="125"/>
      <c r="K700" s="125"/>
      <c r="L700" s="125"/>
      <c r="M700" s="125"/>
      <c r="N700" s="125"/>
      <c r="O700" s="125"/>
      <c r="P700" s="125"/>
      <c r="Q700" s="125"/>
      <c r="R700" s="125"/>
      <c r="S700" s="125"/>
      <c r="T700" s="125"/>
      <c r="U700" s="125"/>
      <c r="V700" s="125"/>
    </row>
    <row r="701" spans="1:22" ht="12">
      <c r="A701" s="164"/>
      <c r="B701" s="125"/>
      <c r="C701" s="125"/>
      <c r="D701" s="125"/>
      <c r="E701" s="125"/>
      <c r="F701" s="125"/>
      <c r="G701" s="125"/>
      <c r="H701" s="125"/>
      <c r="I701" s="125"/>
      <c r="J701" s="125"/>
      <c r="K701" s="125"/>
      <c r="L701" s="125"/>
      <c r="M701" s="125"/>
      <c r="N701" s="125"/>
      <c r="O701" s="125"/>
      <c r="P701" s="125"/>
      <c r="Q701" s="125"/>
      <c r="R701" s="125"/>
      <c r="S701" s="125"/>
      <c r="T701" s="125"/>
      <c r="U701" s="125"/>
      <c r="V701" s="125"/>
    </row>
    <row r="702" spans="1:22" ht="12">
      <c r="A702" s="164"/>
      <c r="B702" s="125"/>
      <c r="C702" s="125"/>
      <c r="D702" s="125"/>
      <c r="E702" s="125"/>
      <c r="F702" s="125"/>
      <c r="G702" s="125"/>
      <c r="H702" s="125"/>
      <c r="I702" s="125"/>
      <c r="J702" s="125"/>
      <c r="K702" s="125"/>
      <c r="L702" s="125"/>
      <c r="M702" s="125"/>
      <c r="N702" s="125"/>
      <c r="O702" s="125"/>
      <c r="P702" s="125"/>
      <c r="Q702" s="125"/>
      <c r="R702" s="125"/>
      <c r="S702" s="125"/>
      <c r="T702" s="125"/>
      <c r="U702" s="125"/>
      <c r="V702" s="125"/>
    </row>
    <row r="703" spans="1:22" ht="12">
      <c r="A703" s="164"/>
      <c r="B703" s="125"/>
      <c r="C703" s="125"/>
      <c r="D703" s="125"/>
      <c r="E703" s="125"/>
      <c r="F703" s="125"/>
      <c r="G703" s="125"/>
      <c r="H703" s="125"/>
      <c r="I703" s="125"/>
      <c r="J703" s="125"/>
      <c r="K703" s="125"/>
      <c r="L703" s="125"/>
      <c r="M703" s="125"/>
      <c r="N703" s="125"/>
      <c r="O703" s="125"/>
      <c r="P703" s="125"/>
      <c r="Q703" s="125"/>
      <c r="R703" s="125"/>
      <c r="S703" s="125"/>
      <c r="T703" s="125"/>
      <c r="U703" s="125"/>
      <c r="V703" s="125"/>
    </row>
    <row r="704" spans="1:22" ht="12">
      <c r="A704" s="164"/>
      <c r="B704" s="125"/>
      <c r="C704" s="125"/>
      <c r="D704" s="125"/>
      <c r="E704" s="125"/>
      <c r="F704" s="125"/>
      <c r="G704" s="125"/>
      <c r="H704" s="125"/>
      <c r="I704" s="125"/>
      <c r="J704" s="125"/>
      <c r="K704" s="125"/>
      <c r="L704" s="125"/>
      <c r="M704" s="125"/>
      <c r="N704" s="125"/>
      <c r="O704" s="125"/>
      <c r="P704" s="125"/>
      <c r="Q704" s="125"/>
      <c r="R704" s="125"/>
      <c r="S704" s="125"/>
      <c r="T704" s="125"/>
      <c r="U704" s="125"/>
      <c r="V704" s="125"/>
    </row>
    <row r="705" spans="1:22" ht="12">
      <c r="A705" s="164"/>
      <c r="B705" s="125"/>
      <c r="C705" s="125"/>
      <c r="D705" s="125"/>
      <c r="E705" s="125"/>
      <c r="F705" s="125"/>
      <c r="G705" s="125"/>
      <c r="H705" s="125"/>
      <c r="I705" s="125"/>
      <c r="J705" s="125"/>
      <c r="K705" s="125"/>
      <c r="L705" s="125"/>
      <c r="M705" s="125"/>
      <c r="N705" s="125"/>
      <c r="O705" s="125"/>
      <c r="P705" s="125"/>
      <c r="Q705" s="125"/>
      <c r="R705" s="125"/>
      <c r="S705" s="125"/>
      <c r="T705" s="125"/>
      <c r="U705" s="125"/>
      <c r="V705" s="125"/>
    </row>
    <row r="706" spans="1:22" ht="12">
      <c r="A706" s="164"/>
      <c r="B706" s="125"/>
      <c r="C706" s="125"/>
      <c r="D706" s="125"/>
      <c r="E706" s="125"/>
      <c r="F706" s="125"/>
      <c r="G706" s="125"/>
      <c r="H706" s="125"/>
      <c r="I706" s="125"/>
      <c r="J706" s="125"/>
      <c r="K706" s="125"/>
      <c r="L706" s="125"/>
      <c r="M706" s="125"/>
      <c r="N706" s="125"/>
      <c r="O706" s="125"/>
      <c r="P706" s="125"/>
      <c r="Q706" s="125"/>
      <c r="R706" s="125"/>
      <c r="S706" s="125"/>
      <c r="T706" s="125"/>
      <c r="U706" s="125"/>
      <c r="V706" s="125"/>
    </row>
    <row r="707" spans="1:22" ht="12">
      <c r="A707" s="164"/>
      <c r="B707" s="125"/>
      <c r="C707" s="125"/>
      <c r="D707" s="125"/>
      <c r="E707" s="125"/>
      <c r="F707" s="125"/>
      <c r="G707" s="125"/>
      <c r="H707" s="125"/>
      <c r="I707" s="125"/>
      <c r="J707" s="125"/>
      <c r="K707" s="125"/>
      <c r="L707" s="125"/>
      <c r="M707" s="125"/>
      <c r="N707" s="125"/>
      <c r="O707" s="125"/>
      <c r="P707" s="125"/>
      <c r="Q707" s="125"/>
      <c r="R707" s="125"/>
      <c r="S707" s="125"/>
      <c r="T707" s="125"/>
      <c r="U707" s="125"/>
      <c r="V707" s="125"/>
    </row>
    <row r="708" spans="1:22" ht="12">
      <c r="A708" s="164"/>
      <c r="B708" s="125"/>
      <c r="C708" s="125"/>
      <c r="D708" s="125"/>
      <c r="E708" s="125"/>
      <c r="F708" s="125"/>
      <c r="G708" s="125"/>
      <c r="H708" s="125"/>
      <c r="I708" s="125"/>
      <c r="J708" s="125"/>
      <c r="K708" s="125"/>
      <c r="L708" s="125"/>
      <c r="M708" s="125"/>
      <c r="N708" s="125"/>
      <c r="O708" s="125"/>
      <c r="P708" s="125"/>
      <c r="Q708" s="125"/>
      <c r="R708" s="125"/>
      <c r="S708" s="125"/>
      <c r="T708" s="125"/>
      <c r="U708" s="125"/>
      <c r="V708" s="125"/>
    </row>
    <row r="709" spans="1:22" ht="12">
      <c r="A709" s="164"/>
      <c r="B709" s="125"/>
      <c r="C709" s="125"/>
      <c r="D709" s="125"/>
      <c r="E709" s="125"/>
      <c r="F709" s="125"/>
      <c r="G709" s="125"/>
      <c r="H709" s="125"/>
      <c r="I709" s="125"/>
      <c r="J709" s="125"/>
      <c r="K709" s="125"/>
      <c r="L709" s="125"/>
      <c r="M709" s="125"/>
      <c r="N709" s="125"/>
      <c r="O709" s="125"/>
      <c r="P709" s="125"/>
      <c r="Q709" s="125"/>
      <c r="R709" s="125"/>
      <c r="S709" s="125"/>
      <c r="T709" s="125"/>
      <c r="U709" s="125"/>
      <c r="V709" s="125"/>
    </row>
    <row r="710" spans="1:22" ht="12">
      <c r="A710" s="164"/>
      <c r="B710" s="125"/>
      <c r="C710" s="125"/>
      <c r="D710" s="125"/>
      <c r="E710" s="125"/>
      <c r="F710" s="125"/>
      <c r="G710" s="125"/>
      <c r="H710" s="125"/>
      <c r="I710" s="125"/>
      <c r="J710" s="125"/>
      <c r="K710" s="125"/>
      <c r="L710" s="125"/>
      <c r="M710" s="125"/>
      <c r="N710" s="125"/>
      <c r="O710" s="125"/>
      <c r="P710" s="125"/>
      <c r="Q710" s="125"/>
      <c r="R710" s="125"/>
      <c r="S710" s="125"/>
      <c r="T710" s="125"/>
      <c r="U710" s="125"/>
      <c r="V710" s="125"/>
    </row>
    <row r="711" spans="1:22" ht="12">
      <c r="A711" s="164"/>
      <c r="B711" s="125"/>
      <c r="C711" s="125"/>
      <c r="D711" s="125"/>
      <c r="E711" s="125"/>
      <c r="F711" s="125"/>
      <c r="G711" s="125"/>
      <c r="H711" s="125"/>
      <c r="I711" s="125"/>
      <c r="J711" s="125"/>
      <c r="K711" s="125"/>
      <c r="L711" s="125"/>
      <c r="M711" s="125"/>
      <c r="N711" s="125"/>
      <c r="O711" s="125"/>
      <c r="P711" s="125"/>
      <c r="Q711" s="125"/>
      <c r="R711" s="125"/>
      <c r="S711" s="125"/>
      <c r="T711" s="125"/>
      <c r="U711" s="125"/>
      <c r="V711" s="125"/>
    </row>
    <row r="712" spans="1:22" ht="12">
      <c r="A712" s="164"/>
      <c r="B712" s="125"/>
      <c r="C712" s="125"/>
      <c r="D712" s="125"/>
      <c r="E712" s="125"/>
      <c r="F712" s="125"/>
      <c r="G712" s="125"/>
      <c r="H712" s="125"/>
      <c r="I712" s="125"/>
      <c r="J712" s="125"/>
      <c r="K712" s="125"/>
      <c r="L712" s="125"/>
      <c r="M712" s="125"/>
      <c r="N712" s="125"/>
      <c r="O712" s="125"/>
      <c r="P712" s="125"/>
      <c r="Q712" s="125"/>
      <c r="R712" s="125"/>
      <c r="S712" s="125"/>
      <c r="T712" s="125"/>
      <c r="U712" s="125"/>
      <c r="V712" s="125"/>
    </row>
    <row r="713" spans="1:22" ht="12">
      <c r="A713" s="164"/>
      <c r="B713" s="125"/>
      <c r="C713" s="125"/>
      <c r="D713" s="125"/>
      <c r="E713" s="125"/>
      <c r="F713" s="125"/>
      <c r="G713" s="125"/>
      <c r="H713" s="125"/>
      <c r="I713" s="125"/>
      <c r="J713" s="125"/>
      <c r="K713" s="125"/>
      <c r="L713" s="125"/>
      <c r="M713" s="125"/>
      <c r="N713" s="125"/>
      <c r="O713" s="125"/>
      <c r="P713" s="125"/>
      <c r="Q713" s="125"/>
      <c r="R713" s="125"/>
      <c r="S713" s="125"/>
      <c r="T713" s="125"/>
      <c r="U713" s="125"/>
      <c r="V713" s="125"/>
    </row>
    <row r="714" spans="1:22" ht="12">
      <c r="A714" s="164"/>
      <c r="B714" s="125"/>
      <c r="C714" s="125"/>
      <c r="D714" s="125"/>
      <c r="E714" s="125"/>
      <c r="F714" s="125"/>
      <c r="G714" s="125"/>
      <c r="H714" s="125"/>
      <c r="I714" s="125"/>
      <c r="J714" s="125"/>
      <c r="K714" s="125"/>
      <c r="L714" s="125"/>
      <c r="M714" s="125"/>
      <c r="N714" s="125"/>
      <c r="O714" s="125"/>
      <c r="P714" s="125"/>
      <c r="Q714" s="125"/>
      <c r="R714" s="125"/>
      <c r="S714" s="125"/>
      <c r="T714" s="125"/>
      <c r="U714" s="125"/>
      <c r="V714" s="125"/>
    </row>
    <row r="715" spans="1:22" ht="12">
      <c r="A715" s="164"/>
      <c r="B715" s="125"/>
      <c r="C715" s="125"/>
      <c r="D715" s="125"/>
      <c r="E715" s="125"/>
      <c r="F715" s="125"/>
      <c r="G715" s="125"/>
      <c r="H715" s="125"/>
      <c r="I715" s="125"/>
      <c r="J715" s="125"/>
      <c r="K715" s="125"/>
      <c r="L715" s="125"/>
      <c r="M715" s="125"/>
      <c r="N715" s="125"/>
      <c r="O715" s="125"/>
      <c r="P715" s="125"/>
      <c r="Q715" s="125"/>
      <c r="R715" s="125"/>
      <c r="S715" s="125"/>
      <c r="T715" s="125"/>
      <c r="U715" s="125"/>
      <c r="V715" s="125"/>
    </row>
    <row r="716" spans="1:22" ht="12">
      <c r="A716" s="164"/>
      <c r="B716" s="125"/>
      <c r="C716" s="125"/>
      <c r="D716" s="125"/>
      <c r="E716" s="125"/>
      <c r="F716" s="125"/>
      <c r="G716" s="125"/>
      <c r="H716" s="125"/>
      <c r="I716" s="125"/>
      <c r="J716" s="125"/>
      <c r="K716" s="125"/>
      <c r="L716" s="125"/>
      <c r="M716" s="125"/>
      <c r="N716" s="125"/>
      <c r="O716" s="125"/>
      <c r="P716" s="125"/>
      <c r="Q716" s="125"/>
      <c r="R716" s="125"/>
      <c r="S716" s="125"/>
      <c r="T716" s="125"/>
      <c r="U716" s="125"/>
      <c r="V716" s="125"/>
    </row>
    <row r="717" spans="1:22" ht="12">
      <c r="A717" s="164"/>
      <c r="B717" s="125"/>
      <c r="C717" s="125"/>
      <c r="D717" s="125"/>
      <c r="E717" s="125"/>
      <c r="F717" s="125"/>
      <c r="G717" s="125"/>
      <c r="H717" s="125"/>
      <c r="I717" s="125"/>
      <c r="J717" s="125"/>
      <c r="K717" s="125"/>
      <c r="L717" s="125"/>
      <c r="M717" s="125"/>
      <c r="N717" s="125"/>
      <c r="O717" s="125"/>
      <c r="P717" s="125"/>
      <c r="Q717" s="125"/>
      <c r="R717" s="125"/>
      <c r="S717" s="125"/>
      <c r="T717" s="125"/>
      <c r="U717" s="125"/>
      <c r="V717" s="125"/>
    </row>
    <row r="718" spans="1:22" ht="12">
      <c r="A718" s="164"/>
      <c r="B718" s="125"/>
      <c r="C718" s="125"/>
      <c r="D718" s="125"/>
      <c r="E718" s="125"/>
      <c r="F718" s="125"/>
      <c r="G718" s="125"/>
      <c r="H718" s="125"/>
      <c r="I718" s="125"/>
      <c r="J718" s="125"/>
      <c r="K718" s="125"/>
      <c r="L718" s="125"/>
      <c r="M718" s="125"/>
      <c r="N718" s="125"/>
      <c r="O718" s="125"/>
      <c r="P718" s="125"/>
      <c r="Q718" s="125"/>
      <c r="R718" s="125"/>
      <c r="S718" s="125"/>
      <c r="T718" s="125"/>
      <c r="U718" s="125"/>
      <c r="V718" s="125"/>
    </row>
    <row r="719" spans="1:22" ht="12">
      <c r="A719" s="164"/>
      <c r="B719" s="125"/>
      <c r="C719" s="125"/>
      <c r="D719" s="125"/>
      <c r="E719" s="125"/>
      <c r="F719" s="125"/>
      <c r="G719" s="125"/>
      <c r="H719" s="125"/>
      <c r="I719" s="125"/>
      <c r="J719" s="125"/>
      <c r="K719" s="125"/>
      <c r="L719" s="125"/>
      <c r="M719" s="125"/>
      <c r="N719" s="125"/>
      <c r="O719" s="125"/>
      <c r="P719" s="125"/>
      <c r="Q719" s="125"/>
      <c r="R719" s="125"/>
      <c r="S719" s="125"/>
      <c r="T719" s="125"/>
      <c r="U719" s="125"/>
      <c r="V719" s="125"/>
    </row>
    <row r="720" spans="1:22" ht="12">
      <c r="A720" s="164"/>
      <c r="B720" s="125"/>
      <c r="C720" s="125"/>
      <c r="D720" s="125"/>
      <c r="E720" s="125"/>
      <c r="F720" s="125"/>
      <c r="G720" s="125"/>
      <c r="H720" s="125"/>
      <c r="I720" s="125"/>
      <c r="J720" s="125"/>
      <c r="K720" s="125"/>
      <c r="L720" s="125"/>
      <c r="M720" s="125"/>
      <c r="N720" s="125"/>
      <c r="O720" s="125"/>
      <c r="P720" s="125"/>
      <c r="Q720" s="125"/>
      <c r="R720" s="125"/>
      <c r="S720" s="125"/>
      <c r="T720" s="125"/>
      <c r="U720" s="125"/>
      <c r="V720" s="125"/>
    </row>
    <row r="721" spans="1:22" ht="12">
      <c r="A721" s="164"/>
      <c r="B721" s="125"/>
      <c r="C721" s="125"/>
      <c r="D721" s="125"/>
      <c r="E721" s="125"/>
      <c r="F721" s="125"/>
      <c r="G721" s="125"/>
      <c r="H721" s="125"/>
      <c r="I721" s="125"/>
      <c r="J721" s="125"/>
      <c r="K721" s="125"/>
      <c r="L721" s="125"/>
      <c r="M721" s="125"/>
      <c r="N721" s="125"/>
      <c r="O721" s="125"/>
      <c r="P721" s="125"/>
      <c r="Q721" s="125"/>
      <c r="R721" s="125"/>
      <c r="S721" s="125"/>
      <c r="T721" s="125"/>
      <c r="U721" s="125"/>
      <c r="V721" s="125"/>
    </row>
    <row r="722" spans="1:22" ht="12">
      <c r="A722" s="164"/>
      <c r="B722" s="125"/>
      <c r="C722" s="125"/>
      <c r="D722" s="125"/>
      <c r="E722" s="125"/>
      <c r="F722" s="125"/>
      <c r="G722" s="125"/>
      <c r="H722" s="125"/>
      <c r="I722" s="125"/>
      <c r="J722" s="125"/>
      <c r="K722" s="125"/>
      <c r="L722" s="125"/>
      <c r="M722" s="125"/>
      <c r="N722" s="125"/>
      <c r="O722" s="125"/>
      <c r="P722" s="125"/>
      <c r="Q722" s="125"/>
      <c r="R722" s="125"/>
      <c r="S722" s="125"/>
      <c r="T722" s="125"/>
      <c r="U722" s="125"/>
      <c r="V722" s="125"/>
    </row>
    <row r="723" spans="1:22" ht="12">
      <c r="A723" s="164"/>
      <c r="B723" s="125"/>
      <c r="C723" s="125"/>
      <c r="D723" s="125"/>
      <c r="E723" s="125"/>
      <c r="F723" s="125"/>
      <c r="G723" s="125"/>
      <c r="H723" s="125"/>
      <c r="I723" s="125"/>
      <c r="J723" s="125"/>
      <c r="K723" s="125"/>
      <c r="L723" s="125"/>
      <c r="M723" s="125"/>
      <c r="N723" s="125"/>
      <c r="O723" s="125"/>
      <c r="P723" s="125"/>
      <c r="Q723" s="125"/>
      <c r="R723" s="125"/>
      <c r="S723" s="125"/>
      <c r="T723" s="125"/>
      <c r="U723" s="125"/>
      <c r="V723" s="125"/>
    </row>
    <row r="724" spans="1:22" ht="12">
      <c r="A724" s="164"/>
      <c r="B724" s="125"/>
      <c r="C724" s="125"/>
      <c r="D724" s="125"/>
      <c r="E724" s="125"/>
      <c r="F724" s="125"/>
      <c r="G724" s="125"/>
      <c r="H724" s="125"/>
      <c r="I724" s="125"/>
      <c r="J724" s="125"/>
      <c r="K724" s="125"/>
      <c r="L724" s="125"/>
      <c r="M724" s="125"/>
      <c r="N724" s="125"/>
      <c r="O724" s="125"/>
      <c r="P724" s="125"/>
      <c r="Q724" s="125"/>
      <c r="R724" s="125"/>
      <c r="S724" s="125"/>
      <c r="T724" s="125"/>
      <c r="U724" s="125"/>
      <c r="V724" s="125"/>
    </row>
    <row r="725" spans="1:22" ht="12">
      <c r="A725" s="164"/>
      <c r="B725" s="125"/>
      <c r="C725" s="125"/>
      <c r="D725" s="125"/>
      <c r="E725" s="125"/>
      <c r="F725" s="125"/>
      <c r="G725" s="125"/>
      <c r="H725" s="125"/>
      <c r="I725" s="125"/>
      <c r="J725" s="125"/>
      <c r="K725" s="125"/>
      <c r="L725" s="125"/>
      <c r="M725" s="125"/>
      <c r="N725" s="125"/>
      <c r="O725" s="125"/>
      <c r="P725" s="125"/>
      <c r="Q725" s="125"/>
      <c r="R725" s="125"/>
      <c r="S725" s="125"/>
      <c r="T725" s="125"/>
      <c r="U725" s="125"/>
      <c r="V725" s="125"/>
    </row>
    <row r="726" spans="1:22" ht="12">
      <c r="A726" s="164"/>
      <c r="B726" s="125"/>
      <c r="C726" s="125"/>
      <c r="D726" s="125"/>
      <c r="E726" s="125"/>
      <c r="F726" s="125"/>
      <c r="G726" s="125"/>
      <c r="H726" s="125"/>
      <c r="I726" s="125"/>
      <c r="J726" s="125"/>
      <c r="K726" s="125"/>
      <c r="L726" s="125"/>
      <c r="M726" s="125"/>
      <c r="N726" s="125"/>
      <c r="O726" s="125"/>
      <c r="P726" s="125"/>
      <c r="Q726" s="125"/>
      <c r="R726" s="125"/>
      <c r="S726" s="125"/>
      <c r="T726" s="125"/>
      <c r="U726" s="125"/>
      <c r="V726" s="125"/>
    </row>
    <row r="727" spans="1:22" ht="12">
      <c r="A727" s="164"/>
      <c r="B727" s="125"/>
      <c r="C727" s="125"/>
      <c r="D727" s="125"/>
      <c r="E727" s="125"/>
      <c r="F727" s="125"/>
      <c r="G727" s="125"/>
      <c r="H727" s="125"/>
      <c r="I727" s="125"/>
      <c r="J727" s="125"/>
      <c r="K727" s="125"/>
      <c r="L727" s="125"/>
      <c r="M727" s="125"/>
      <c r="N727" s="125"/>
      <c r="O727" s="125"/>
      <c r="P727" s="125"/>
      <c r="Q727" s="125"/>
      <c r="R727" s="125"/>
      <c r="S727" s="125"/>
      <c r="T727" s="125"/>
      <c r="U727" s="125"/>
      <c r="V727" s="125"/>
    </row>
    <row r="728" spans="1:22" ht="12">
      <c r="A728" s="164"/>
      <c r="B728" s="125"/>
      <c r="C728" s="125"/>
      <c r="D728" s="125"/>
      <c r="E728" s="125"/>
      <c r="F728" s="125"/>
      <c r="G728" s="125"/>
      <c r="H728" s="125"/>
      <c r="I728" s="125"/>
      <c r="J728" s="125"/>
      <c r="K728" s="125"/>
      <c r="L728" s="125"/>
      <c r="M728" s="125"/>
      <c r="N728" s="125"/>
      <c r="O728" s="125"/>
      <c r="P728" s="125"/>
      <c r="Q728" s="125"/>
      <c r="R728" s="125"/>
      <c r="S728" s="125"/>
      <c r="T728" s="125"/>
      <c r="U728" s="125"/>
      <c r="V728" s="125"/>
    </row>
    <row r="729" spans="1:22" ht="12">
      <c r="A729" s="164"/>
      <c r="B729" s="125"/>
      <c r="C729" s="125"/>
      <c r="D729" s="125"/>
      <c r="E729" s="125"/>
      <c r="F729" s="125"/>
      <c r="G729" s="125"/>
      <c r="H729" s="125"/>
      <c r="I729" s="125"/>
      <c r="J729" s="125"/>
      <c r="K729" s="125"/>
      <c r="L729" s="125"/>
      <c r="M729" s="125"/>
      <c r="N729" s="125"/>
      <c r="O729" s="125"/>
      <c r="P729" s="125"/>
      <c r="Q729" s="125"/>
      <c r="R729" s="125"/>
      <c r="S729" s="125"/>
      <c r="T729" s="125"/>
      <c r="U729" s="125"/>
      <c r="V729" s="125"/>
    </row>
    <row r="730" spans="1:22" ht="12">
      <c r="A730" s="164"/>
      <c r="B730" s="125"/>
      <c r="C730" s="125"/>
      <c r="D730" s="125"/>
      <c r="E730" s="125"/>
      <c r="F730" s="125"/>
      <c r="G730" s="125"/>
      <c r="H730" s="125"/>
      <c r="I730" s="125"/>
      <c r="J730" s="125"/>
      <c r="K730" s="125"/>
      <c r="L730" s="125"/>
      <c r="M730" s="125"/>
      <c r="N730" s="125"/>
      <c r="O730" s="125"/>
      <c r="P730" s="125"/>
      <c r="Q730" s="125"/>
      <c r="R730" s="125"/>
      <c r="S730" s="125"/>
      <c r="T730" s="125"/>
      <c r="U730" s="125"/>
      <c r="V730" s="125"/>
    </row>
    <row r="731" spans="1:22" ht="12">
      <c r="A731" s="164"/>
      <c r="B731" s="125"/>
      <c r="C731" s="125"/>
      <c r="D731" s="125"/>
      <c r="E731" s="125"/>
      <c r="F731" s="125"/>
      <c r="G731" s="125"/>
      <c r="H731" s="125"/>
      <c r="I731" s="125"/>
      <c r="J731" s="125"/>
      <c r="K731" s="125"/>
      <c r="L731" s="125"/>
      <c r="M731" s="125"/>
      <c r="N731" s="125"/>
      <c r="O731" s="125"/>
      <c r="P731" s="125"/>
      <c r="Q731" s="125"/>
      <c r="R731" s="125"/>
      <c r="S731" s="125"/>
      <c r="T731" s="125"/>
      <c r="U731" s="125"/>
      <c r="V731" s="125"/>
    </row>
    <row r="732" spans="1:22" ht="12">
      <c r="A732" s="164"/>
      <c r="B732" s="125"/>
      <c r="C732" s="125"/>
      <c r="D732" s="125"/>
      <c r="E732" s="125"/>
      <c r="F732" s="125"/>
      <c r="G732" s="125"/>
      <c r="H732" s="125"/>
      <c r="I732" s="125"/>
      <c r="J732" s="125"/>
      <c r="K732" s="125"/>
      <c r="L732" s="125"/>
      <c r="M732" s="125"/>
      <c r="N732" s="125"/>
      <c r="O732" s="125"/>
      <c r="P732" s="125"/>
      <c r="Q732" s="125"/>
      <c r="R732" s="125"/>
      <c r="S732" s="125"/>
      <c r="T732" s="125"/>
      <c r="U732" s="125"/>
      <c r="V732" s="125"/>
    </row>
    <row r="733" spans="1:22" ht="12">
      <c r="A733" s="164"/>
      <c r="B733" s="125"/>
      <c r="C733" s="125"/>
      <c r="D733" s="125"/>
      <c r="E733" s="125"/>
      <c r="F733" s="125"/>
      <c r="G733" s="125"/>
      <c r="H733" s="125"/>
      <c r="I733" s="125"/>
      <c r="J733" s="125"/>
      <c r="K733" s="125"/>
      <c r="L733" s="125"/>
      <c r="M733" s="125"/>
      <c r="N733" s="125"/>
      <c r="O733" s="125"/>
      <c r="P733" s="125"/>
      <c r="Q733" s="125"/>
      <c r="R733" s="125"/>
      <c r="S733" s="125"/>
      <c r="T733" s="125"/>
      <c r="U733" s="125"/>
      <c r="V733" s="125"/>
    </row>
    <row r="734" spans="1:22" ht="12">
      <c r="A734" s="164"/>
      <c r="B734" s="125"/>
      <c r="C734" s="125"/>
      <c r="D734" s="125"/>
      <c r="E734" s="125"/>
      <c r="F734" s="125"/>
      <c r="G734" s="125"/>
      <c r="H734" s="125"/>
      <c r="I734" s="125"/>
      <c r="J734" s="125"/>
      <c r="K734" s="125"/>
      <c r="L734" s="125"/>
      <c r="M734" s="125"/>
      <c r="N734" s="125"/>
      <c r="O734" s="125"/>
      <c r="P734" s="125"/>
      <c r="Q734" s="125"/>
      <c r="R734" s="125"/>
      <c r="S734" s="125"/>
      <c r="T734" s="125"/>
      <c r="U734" s="125"/>
      <c r="V734" s="125"/>
    </row>
    <row r="735" spans="1:22" ht="12">
      <c r="A735" s="164"/>
      <c r="B735" s="125"/>
      <c r="C735" s="125"/>
      <c r="D735" s="125"/>
      <c r="E735" s="125"/>
      <c r="F735" s="125"/>
      <c r="G735" s="125"/>
      <c r="H735" s="125"/>
      <c r="I735" s="125"/>
      <c r="J735" s="125"/>
      <c r="K735" s="125"/>
      <c r="L735" s="125"/>
      <c r="M735" s="125"/>
      <c r="N735" s="125"/>
      <c r="O735" s="125"/>
      <c r="P735" s="125"/>
      <c r="Q735" s="125"/>
      <c r="R735" s="125"/>
      <c r="S735" s="125"/>
      <c r="T735" s="125"/>
      <c r="U735" s="125"/>
      <c r="V735" s="125"/>
    </row>
    <row r="736" spans="1:22" ht="12">
      <c r="A736" s="164"/>
      <c r="B736" s="125"/>
      <c r="C736" s="125"/>
      <c r="D736" s="125"/>
      <c r="E736" s="125"/>
      <c r="F736" s="125"/>
      <c r="G736" s="125"/>
      <c r="H736" s="125"/>
      <c r="I736" s="125"/>
      <c r="J736" s="125"/>
      <c r="K736" s="125"/>
      <c r="L736" s="125"/>
      <c r="M736" s="125"/>
      <c r="N736" s="125"/>
      <c r="O736" s="125"/>
      <c r="P736" s="125"/>
      <c r="Q736" s="125"/>
      <c r="R736" s="125"/>
      <c r="S736" s="125"/>
      <c r="T736" s="125"/>
      <c r="U736" s="125"/>
      <c r="V736" s="125"/>
    </row>
    <row r="737" spans="1:22" ht="12">
      <c r="A737" s="164"/>
      <c r="B737" s="125"/>
      <c r="C737" s="125"/>
      <c r="D737" s="125"/>
      <c r="E737" s="125"/>
      <c r="F737" s="125"/>
      <c r="G737" s="125"/>
      <c r="H737" s="125"/>
      <c r="I737" s="125"/>
      <c r="J737" s="125"/>
      <c r="K737" s="125"/>
      <c r="L737" s="125"/>
      <c r="M737" s="125"/>
      <c r="N737" s="125"/>
      <c r="O737" s="125"/>
      <c r="P737" s="125"/>
      <c r="Q737" s="125"/>
      <c r="R737" s="125"/>
      <c r="S737" s="125"/>
      <c r="T737" s="125"/>
      <c r="U737" s="125"/>
      <c r="V737" s="125"/>
    </row>
    <row r="738" spans="1:22" ht="12">
      <c r="A738" s="164"/>
      <c r="B738" s="125"/>
      <c r="C738" s="125"/>
      <c r="D738" s="125"/>
      <c r="E738" s="125"/>
      <c r="F738" s="125"/>
      <c r="G738" s="125"/>
      <c r="H738" s="125"/>
      <c r="I738" s="125"/>
      <c r="J738" s="125"/>
      <c r="K738" s="125"/>
      <c r="L738" s="125"/>
      <c r="M738" s="125"/>
      <c r="N738" s="125"/>
      <c r="O738" s="125"/>
      <c r="P738" s="125"/>
      <c r="Q738" s="125"/>
      <c r="R738" s="125"/>
      <c r="S738" s="125"/>
      <c r="T738" s="125"/>
      <c r="U738" s="125"/>
      <c r="V738" s="125"/>
    </row>
    <row r="739" spans="1:22" ht="12">
      <c r="A739" s="164"/>
      <c r="B739" s="125"/>
      <c r="C739" s="125"/>
      <c r="D739" s="125"/>
      <c r="E739" s="125"/>
      <c r="F739" s="125"/>
      <c r="G739" s="125"/>
      <c r="H739" s="125"/>
      <c r="I739" s="125"/>
      <c r="J739" s="125"/>
      <c r="K739" s="125"/>
      <c r="L739" s="125"/>
      <c r="M739" s="125"/>
      <c r="N739" s="125"/>
      <c r="O739" s="125"/>
      <c r="P739" s="125"/>
      <c r="Q739" s="125"/>
      <c r="R739" s="125"/>
      <c r="S739" s="125"/>
      <c r="T739" s="125"/>
      <c r="U739" s="125"/>
      <c r="V739" s="125"/>
    </row>
    <row r="740" spans="1:22" ht="12">
      <c r="A740" s="164"/>
      <c r="B740" s="125"/>
      <c r="C740" s="125"/>
      <c r="D740" s="125"/>
      <c r="E740" s="125"/>
      <c r="F740" s="125"/>
      <c r="G740" s="125"/>
      <c r="H740" s="125"/>
      <c r="I740" s="125"/>
      <c r="J740" s="125"/>
      <c r="K740" s="125"/>
      <c r="L740" s="125"/>
      <c r="M740" s="125"/>
      <c r="N740" s="125"/>
      <c r="O740" s="125"/>
      <c r="P740" s="125"/>
      <c r="Q740" s="125"/>
      <c r="R740" s="125"/>
      <c r="S740" s="125"/>
      <c r="T740" s="125"/>
      <c r="U740" s="125"/>
      <c r="V740" s="125"/>
    </row>
    <row r="741" spans="1:22" ht="12">
      <c r="A741" s="164"/>
      <c r="B741" s="125"/>
      <c r="C741" s="125"/>
      <c r="D741" s="125"/>
      <c r="E741" s="125"/>
      <c r="F741" s="125"/>
      <c r="G741" s="125"/>
      <c r="H741" s="125"/>
      <c r="I741" s="125"/>
      <c r="J741" s="125"/>
      <c r="K741" s="125"/>
      <c r="L741" s="125"/>
      <c r="M741" s="125"/>
      <c r="N741" s="125"/>
      <c r="O741" s="125"/>
      <c r="P741" s="125"/>
      <c r="Q741" s="125"/>
      <c r="R741" s="125"/>
      <c r="S741" s="125"/>
      <c r="T741" s="125"/>
      <c r="U741" s="125"/>
      <c r="V741" s="125"/>
    </row>
    <row r="742" spans="1:22" ht="12">
      <c r="A742" s="164"/>
      <c r="B742" s="125"/>
      <c r="C742" s="125"/>
      <c r="D742" s="125"/>
      <c r="E742" s="125"/>
      <c r="F742" s="125"/>
      <c r="G742" s="125"/>
      <c r="H742" s="125"/>
      <c r="I742" s="125"/>
      <c r="J742" s="125"/>
      <c r="K742" s="125"/>
      <c r="L742" s="125"/>
      <c r="M742" s="125"/>
      <c r="N742" s="125"/>
      <c r="O742" s="125"/>
      <c r="P742" s="125"/>
      <c r="Q742" s="125"/>
      <c r="R742" s="125"/>
      <c r="S742" s="125"/>
      <c r="T742" s="125"/>
      <c r="U742" s="125"/>
      <c r="V742" s="125"/>
    </row>
    <row r="743" spans="1:22" ht="12">
      <c r="A743" s="164"/>
      <c r="B743" s="125"/>
      <c r="C743" s="125"/>
      <c r="D743" s="125"/>
      <c r="E743" s="125"/>
      <c r="F743" s="125"/>
      <c r="G743" s="125"/>
      <c r="H743" s="125"/>
      <c r="I743" s="125"/>
      <c r="J743" s="125"/>
      <c r="K743" s="125"/>
      <c r="L743" s="125"/>
      <c r="M743" s="125"/>
      <c r="N743" s="125"/>
      <c r="O743" s="125"/>
      <c r="P743" s="125"/>
      <c r="Q743" s="125"/>
      <c r="R743" s="125"/>
      <c r="S743" s="125"/>
      <c r="T743" s="125"/>
      <c r="U743" s="125"/>
      <c r="V743" s="125"/>
    </row>
    <row r="744" spans="1:22" ht="12">
      <c r="A744" s="164"/>
      <c r="B744" s="125"/>
      <c r="C744" s="125"/>
      <c r="D744" s="125"/>
      <c r="E744" s="125"/>
      <c r="F744" s="125"/>
      <c r="G744" s="125"/>
      <c r="H744" s="125"/>
      <c r="I744" s="125"/>
      <c r="J744" s="125"/>
      <c r="K744" s="125"/>
      <c r="L744" s="125"/>
      <c r="M744" s="125"/>
      <c r="N744" s="125"/>
      <c r="O744" s="125"/>
      <c r="P744" s="125"/>
      <c r="Q744" s="125"/>
      <c r="R744" s="125"/>
      <c r="S744" s="125"/>
      <c r="T744" s="125"/>
      <c r="U744" s="125"/>
      <c r="V744" s="125"/>
    </row>
    <row r="745" spans="1:22" ht="12">
      <c r="A745" s="164"/>
      <c r="B745" s="125"/>
      <c r="C745" s="125"/>
      <c r="D745" s="125"/>
      <c r="E745" s="125"/>
      <c r="F745" s="125"/>
      <c r="G745" s="125"/>
      <c r="H745" s="125"/>
      <c r="I745" s="125"/>
      <c r="J745" s="125"/>
      <c r="K745" s="125"/>
      <c r="L745" s="125"/>
      <c r="M745" s="125"/>
      <c r="N745" s="125"/>
      <c r="O745" s="125"/>
      <c r="P745" s="125"/>
      <c r="Q745" s="125"/>
      <c r="R745" s="125"/>
      <c r="S745" s="125"/>
      <c r="T745" s="125"/>
      <c r="U745" s="125"/>
      <c r="V745" s="125"/>
    </row>
    <row r="746" spans="1:22" ht="12">
      <c r="A746" s="164"/>
      <c r="B746" s="125"/>
      <c r="C746" s="125"/>
      <c r="D746" s="125"/>
      <c r="E746" s="125"/>
      <c r="F746" s="125"/>
      <c r="G746" s="125"/>
      <c r="H746" s="125"/>
      <c r="I746" s="125"/>
      <c r="J746" s="125"/>
      <c r="K746" s="125"/>
      <c r="L746" s="125"/>
      <c r="M746" s="125"/>
      <c r="N746" s="125"/>
      <c r="O746" s="125"/>
      <c r="P746" s="125"/>
      <c r="Q746" s="125"/>
      <c r="R746" s="125"/>
      <c r="S746" s="125"/>
      <c r="T746" s="125"/>
      <c r="U746" s="125"/>
      <c r="V746" s="125"/>
    </row>
    <row r="747" spans="1:22" ht="12">
      <c r="A747" s="164"/>
      <c r="B747" s="125"/>
      <c r="C747" s="125"/>
      <c r="D747" s="125"/>
      <c r="E747" s="125"/>
      <c r="F747" s="125"/>
      <c r="G747" s="125"/>
      <c r="H747" s="125"/>
      <c r="I747" s="125"/>
      <c r="J747" s="125"/>
      <c r="K747" s="125"/>
      <c r="L747" s="125"/>
      <c r="M747" s="125"/>
      <c r="N747" s="125"/>
      <c r="O747" s="125"/>
      <c r="P747" s="125"/>
      <c r="Q747" s="125"/>
      <c r="R747" s="125"/>
      <c r="S747" s="125"/>
      <c r="T747" s="125"/>
      <c r="U747" s="125"/>
      <c r="V747" s="125"/>
    </row>
    <row r="748" spans="1:22" ht="12">
      <c r="A748" s="164"/>
      <c r="B748" s="125"/>
      <c r="C748" s="125"/>
      <c r="D748" s="125"/>
      <c r="E748" s="125"/>
      <c r="F748" s="125"/>
      <c r="G748" s="125"/>
      <c r="H748" s="125"/>
      <c r="I748" s="125"/>
      <c r="J748" s="125"/>
      <c r="K748" s="125"/>
      <c r="L748" s="125"/>
      <c r="M748" s="125"/>
      <c r="N748" s="125"/>
      <c r="O748" s="125"/>
      <c r="P748" s="125"/>
      <c r="Q748" s="125"/>
      <c r="R748" s="125"/>
      <c r="S748" s="125"/>
      <c r="T748" s="125"/>
      <c r="U748" s="125"/>
      <c r="V748" s="125"/>
    </row>
    <row r="749" spans="1:22" ht="12">
      <c r="A749" s="164"/>
      <c r="B749" s="125"/>
      <c r="C749" s="125"/>
      <c r="D749" s="125"/>
      <c r="E749" s="125"/>
      <c r="F749" s="125"/>
      <c r="G749" s="125"/>
      <c r="H749" s="125"/>
      <c r="I749" s="125"/>
      <c r="J749" s="125"/>
      <c r="K749" s="125"/>
      <c r="L749" s="125"/>
      <c r="M749" s="125"/>
      <c r="N749" s="125"/>
      <c r="O749" s="125"/>
      <c r="P749" s="125"/>
      <c r="Q749" s="125"/>
      <c r="R749" s="125"/>
      <c r="S749" s="125"/>
      <c r="T749" s="125"/>
      <c r="U749" s="125"/>
      <c r="V749" s="125"/>
    </row>
    <row r="750" spans="1:22" ht="12">
      <c r="A750" s="164"/>
      <c r="B750" s="125"/>
      <c r="C750" s="125"/>
      <c r="D750" s="125"/>
      <c r="E750" s="125"/>
      <c r="F750" s="125"/>
      <c r="G750" s="125"/>
      <c r="H750" s="125"/>
      <c r="I750" s="125"/>
      <c r="J750" s="125"/>
      <c r="K750" s="125"/>
      <c r="L750" s="125"/>
      <c r="M750" s="125"/>
      <c r="N750" s="125"/>
      <c r="O750" s="125"/>
      <c r="P750" s="125"/>
      <c r="Q750" s="125"/>
      <c r="R750" s="125"/>
      <c r="S750" s="125"/>
      <c r="T750" s="125"/>
      <c r="U750" s="125"/>
      <c r="V750" s="125"/>
    </row>
    <row r="751" spans="1:22" ht="12">
      <c r="A751" s="164"/>
      <c r="B751" s="125"/>
      <c r="C751" s="125"/>
      <c r="D751" s="125"/>
      <c r="E751" s="125"/>
      <c r="F751" s="125"/>
      <c r="G751" s="125"/>
      <c r="H751" s="125"/>
      <c r="I751" s="125"/>
      <c r="J751" s="125"/>
      <c r="K751" s="125"/>
      <c r="L751" s="125"/>
      <c r="M751" s="125"/>
      <c r="N751" s="125"/>
      <c r="O751" s="125"/>
      <c r="P751" s="125"/>
      <c r="Q751" s="125"/>
      <c r="R751" s="125"/>
      <c r="S751" s="125"/>
      <c r="T751" s="125"/>
      <c r="U751" s="125"/>
      <c r="V751" s="125"/>
    </row>
    <row r="752" spans="1:22" ht="12">
      <c r="A752" s="164"/>
      <c r="B752" s="125"/>
      <c r="C752" s="125"/>
      <c r="D752" s="125"/>
      <c r="E752" s="125"/>
      <c r="F752" s="125"/>
      <c r="G752" s="125"/>
      <c r="H752" s="125"/>
      <c r="I752" s="125"/>
      <c r="J752" s="125"/>
      <c r="K752" s="125"/>
      <c r="L752" s="125"/>
      <c r="M752" s="125"/>
      <c r="N752" s="125"/>
      <c r="O752" s="125"/>
      <c r="P752" s="125"/>
      <c r="Q752" s="125"/>
      <c r="R752" s="125"/>
      <c r="S752" s="125"/>
      <c r="T752" s="125"/>
      <c r="U752" s="125"/>
      <c r="V752" s="125"/>
    </row>
    <row r="753" spans="1:22" ht="12">
      <c r="A753" s="164"/>
      <c r="B753" s="125"/>
      <c r="C753" s="125"/>
      <c r="D753" s="125"/>
      <c r="E753" s="125"/>
      <c r="F753" s="125"/>
      <c r="G753" s="125"/>
      <c r="H753" s="125"/>
      <c r="I753" s="125"/>
      <c r="J753" s="125"/>
      <c r="K753" s="125"/>
      <c r="L753" s="125"/>
      <c r="M753" s="125"/>
      <c r="N753" s="125"/>
      <c r="O753" s="125"/>
      <c r="P753" s="125"/>
      <c r="Q753" s="125"/>
      <c r="R753" s="125"/>
      <c r="S753" s="125"/>
      <c r="T753" s="125"/>
      <c r="U753" s="125"/>
      <c r="V753" s="125"/>
    </row>
    <row r="754" spans="1:22" ht="12">
      <c r="A754" s="164"/>
      <c r="B754" s="125"/>
      <c r="C754" s="125"/>
      <c r="D754" s="125"/>
      <c r="E754" s="125"/>
      <c r="F754" s="125"/>
      <c r="G754" s="125"/>
      <c r="H754" s="125"/>
      <c r="I754" s="125"/>
      <c r="J754" s="125"/>
      <c r="K754" s="125"/>
      <c r="L754" s="125"/>
      <c r="M754" s="125"/>
      <c r="N754" s="125"/>
      <c r="O754" s="125"/>
      <c r="P754" s="125"/>
      <c r="Q754" s="125"/>
      <c r="R754" s="125"/>
      <c r="S754" s="125"/>
      <c r="T754" s="125"/>
      <c r="U754" s="125"/>
      <c r="V754" s="125"/>
    </row>
    <row r="755" spans="1:22" ht="12">
      <c r="A755" s="164"/>
      <c r="B755" s="125"/>
      <c r="C755" s="125"/>
      <c r="D755" s="125"/>
      <c r="E755" s="125"/>
      <c r="F755" s="125"/>
      <c r="G755" s="125"/>
      <c r="H755" s="125"/>
      <c r="I755" s="125"/>
      <c r="J755" s="125"/>
      <c r="K755" s="125"/>
      <c r="L755" s="125"/>
      <c r="M755" s="125"/>
      <c r="N755" s="125"/>
      <c r="O755" s="125"/>
      <c r="P755" s="125"/>
      <c r="Q755" s="125"/>
      <c r="R755" s="125"/>
      <c r="S755" s="125"/>
      <c r="T755" s="125"/>
      <c r="U755" s="125"/>
      <c r="V755" s="125"/>
    </row>
    <row r="756" spans="1:22" ht="12">
      <c r="A756" s="164"/>
      <c r="B756" s="125"/>
      <c r="C756" s="125"/>
      <c r="D756" s="125"/>
      <c r="E756" s="125"/>
      <c r="F756" s="125"/>
      <c r="G756" s="125"/>
      <c r="H756" s="125"/>
      <c r="I756" s="125"/>
      <c r="J756" s="125"/>
      <c r="K756" s="125"/>
      <c r="L756" s="125"/>
      <c r="M756" s="125"/>
      <c r="N756" s="125"/>
      <c r="O756" s="125"/>
      <c r="P756" s="125"/>
      <c r="Q756" s="125"/>
      <c r="R756" s="125"/>
      <c r="S756" s="125"/>
      <c r="T756" s="125"/>
      <c r="U756" s="125"/>
      <c r="V756" s="125"/>
    </row>
    <row r="757" spans="1:22" ht="12">
      <c r="A757" s="164"/>
      <c r="B757" s="125"/>
      <c r="C757" s="125"/>
      <c r="D757" s="125"/>
      <c r="E757" s="125"/>
      <c r="F757" s="125"/>
      <c r="G757" s="125"/>
      <c r="H757" s="125"/>
      <c r="I757" s="125"/>
      <c r="J757" s="125"/>
      <c r="K757" s="125"/>
      <c r="L757" s="125"/>
      <c r="M757" s="125"/>
      <c r="N757" s="125"/>
      <c r="O757" s="125"/>
      <c r="P757" s="125"/>
      <c r="Q757" s="125"/>
      <c r="R757" s="125"/>
      <c r="S757" s="125"/>
      <c r="T757" s="125"/>
      <c r="U757" s="125"/>
      <c r="V757" s="125"/>
    </row>
    <row r="758" spans="1:22" ht="12">
      <c r="A758" s="164"/>
      <c r="B758" s="125"/>
      <c r="C758" s="125"/>
      <c r="D758" s="125"/>
      <c r="E758" s="125"/>
      <c r="F758" s="125"/>
      <c r="G758" s="125"/>
      <c r="H758" s="125"/>
      <c r="I758" s="125"/>
      <c r="J758" s="125"/>
      <c r="K758" s="125"/>
      <c r="L758" s="125"/>
      <c r="M758" s="125"/>
      <c r="N758" s="125"/>
      <c r="O758" s="125"/>
      <c r="P758" s="125"/>
      <c r="Q758" s="125"/>
      <c r="R758" s="125"/>
      <c r="S758" s="125"/>
      <c r="T758" s="125"/>
      <c r="U758" s="125"/>
      <c r="V758" s="125"/>
    </row>
    <row r="759" spans="1:22" ht="12">
      <c r="A759" s="164"/>
      <c r="B759" s="125"/>
      <c r="C759" s="125"/>
      <c r="D759" s="125"/>
      <c r="E759" s="125"/>
      <c r="F759" s="125"/>
      <c r="G759" s="125"/>
      <c r="H759" s="125"/>
      <c r="I759" s="125"/>
      <c r="J759" s="125"/>
      <c r="K759" s="125"/>
      <c r="L759" s="125"/>
      <c r="M759" s="125"/>
      <c r="N759" s="125"/>
      <c r="O759" s="125"/>
      <c r="P759" s="125"/>
      <c r="Q759" s="125"/>
      <c r="R759" s="125"/>
      <c r="S759" s="125"/>
      <c r="T759" s="125"/>
      <c r="U759" s="125"/>
      <c r="V759" s="125"/>
    </row>
    <row r="760" spans="1:22" ht="12">
      <c r="A760" s="164"/>
      <c r="B760" s="125"/>
      <c r="C760" s="125"/>
      <c r="D760" s="125"/>
      <c r="E760" s="125"/>
      <c r="F760" s="125"/>
      <c r="G760" s="125"/>
      <c r="H760" s="125"/>
      <c r="I760" s="125"/>
      <c r="J760" s="125"/>
      <c r="K760" s="125"/>
      <c r="L760" s="125"/>
      <c r="M760" s="125"/>
      <c r="N760" s="125"/>
      <c r="O760" s="125"/>
      <c r="P760" s="125"/>
      <c r="Q760" s="125"/>
      <c r="R760" s="125"/>
      <c r="S760" s="125"/>
      <c r="T760" s="125"/>
      <c r="U760" s="125"/>
      <c r="V760" s="125"/>
    </row>
    <row r="761" spans="1:22" ht="12">
      <c r="A761" s="164"/>
      <c r="B761" s="125"/>
      <c r="C761" s="125"/>
      <c r="D761" s="125"/>
      <c r="E761" s="125"/>
      <c r="F761" s="125"/>
      <c r="G761" s="125"/>
      <c r="H761" s="125"/>
      <c r="I761" s="125"/>
      <c r="J761" s="125"/>
      <c r="K761" s="125"/>
      <c r="L761" s="125"/>
      <c r="M761" s="125"/>
      <c r="N761" s="125"/>
      <c r="O761" s="125"/>
      <c r="P761" s="125"/>
      <c r="Q761" s="125"/>
      <c r="R761" s="125"/>
      <c r="S761" s="125"/>
      <c r="T761" s="125"/>
      <c r="U761" s="125"/>
      <c r="V761" s="125"/>
    </row>
    <row r="762" spans="1:22" ht="12">
      <c r="A762" s="164"/>
      <c r="B762" s="125"/>
      <c r="C762" s="125"/>
      <c r="D762" s="125"/>
      <c r="E762" s="125"/>
      <c r="F762" s="125"/>
      <c r="G762" s="125"/>
      <c r="H762" s="125"/>
      <c r="I762" s="125"/>
      <c r="J762" s="125"/>
      <c r="K762" s="125"/>
      <c r="L762" s="125"/>
      <c r="M762" s="125"/>
      <c r="N762" s="125"/>
      <c r="O762" s="125"/>
      <c r="P762" s="125"/>
      <c r="Q762" s="125"/>
      <c r="R762" s="125"/>
      <c r="S762" s="125"/>
      <c r="T762" s="125"/>
      <c r="U762" s="125"/>
      <c r="V762" s="125"/>
    </row>
    <row r="763" spans="1:22" ht="12">
      <c r="A763" s="164"/>
      <c r="B763" s="125"/>
      <c r="C763" s="125"/>
      <c r="D763" s="125"/>
      <c r="E763" s="125"/>
      <c r="F763" s="125"/>
      <c r="G763" s="125"/>
      <c r="H763" s="125"/>
      <c r="I763" s="125"/>
      <c r="J763" s="125"/>
      <c r="K763" s="125"/>
      <c r="L763" s="125"/>
      <c r="M763" s="125"/>
      <c r="N763" s="125"/>
      <c r="O763" s="125"/>
      <c r="P763" s="125"/>
      <c r="Q763" s="125"/>
      <c r="R763" s="125"/>
      <c r="S763" s="125"/>
      <c r="T763" s="125"/>
      <c r="U763" s="125"/>
      <c r="V763" s="125"/>
    </row>
    <row r="764" spans="1:22" ht="12">
      <c r="A764" s="164"/>
      <c r="B764" s="125"/>
      <c r="C764" s="125"/>
      <c r="D764" s="125"/>
      <c r="E764" s="125"/>
      <c r="F764" s="125"/>
      <c r="G764" s="125"/>
      <c r="H764" s="125"/>
      <c r="I764" s="125"/>
      <c r="J764" s="125"/>
      <c r="K764" s="125"/>
      <c r="L764" s="125"/>
      <c r="M764" s="125"/>
      <c r="N764" s="125"/>
      <c r="O764" s="125"/>
      <c r="P764" s="125"/>
      <c r="Q764" s="125"/>
      <c r="R764" s="125"/>
      <c r="S764" s="125"/>
      <c r="T764" s="125"/>
      <c r="U764" s="125"/>
      <c r="V764" s="125"/>
    </row>
    <row r="765" spans="1:22" ht="12">
      <c r="A765" s="164"/>
      <c r="B765" s="125"/>
      <c r="C765" s="125"/>
      <c r="D765" s="125"/>
      <c r="E765" s="125"/>
      <c r="F765" s="125"/>
      <c r="G765" s="125"/>
      <c r="H765" s="125"/>
      <c r="I765" s="125"/>
      <c r="J765" s="125"/>
      <c r="K765" s="125"/>
      <c r="L765" s="125"/>
      <c r="M765" s="125"/>
      <c r="N765" s="125"/>
      <c r="O765" s="125"/>
      <c r="P765" s="125"/>
      <c r="Q765" s="125"/>
      <c r="R765" s="125"/>
      <c r="S765" s="125"/>
      <c r="T765" s="125"/>
      <c r="U765" s="125"/>
      <c r="V765" s="125"/>
    </row>
    <row r="766" spans="1:22" ht="12">
      <c r="A766" s="164"/>
      <c r="B766" s="125"/>
      <c r="C766" s="125"/>
      <c r="D766" s="125"/>
      <c r="E766" s="125"/>
      <c r="F766" s="125"/>
      <c r="G766" s="125"/>
      <c r="H766" s="125"/>
      <c r="I766" s="125"/>
      <c r="J766" s="125"/>
      <c r="K766" s="125"/>
      <c r="L766" s="125"/>
      <c r="M766" s="125"/>
      <c r="N766" s="125"/>
      <c r="O766" s="125"/>
      <c r="P766" s="125"/>
      <c r="Q766" s="125"/>
      <c r="R766" s="125"/>
      <c r="S766" s="125"/>
      <c r="T766" s="125"/>
      <c r="U766" s="125"/>
      <c r="V766" s="125"/>
    </row>
    <row r="767" spans="1:22" ht="12">
      <c r="A767" s="164"/>
      <c r="B767" s="125"/>
      <c r="C767" s="125"/>
      <c r="D767" s="125"/>
      <c r="E767" s="125"/>
      <c r="F767" s="125"/>
      <c r="G767" s="125"/>
      <c r="H767" s="125"/>
      <c r="I767" s="125"/>
      <c r="J767" s="125"/>
      <c r="K767" s="125"/>
      <c r="L767" s="125"/>
      <c r="M767" s="125"/>
      <c r="N767" s="125"/>
      <c r="O767" s="125"/>
      <c r="P767" s="125"/>
      <c r="Q767" s="125"/>
      <c r="R767" s="125"/>
      <c r="S767" s="125"/>
      <c r="T767" s="125"/>
      <c r="U767" s="125"/>
      <c r="V767" s="125"/>
    </row>
    <row r="768" spans="1:22" ht="12">
      <c r="A768" s="164"/>
      <c r="B768" s="125"/>
      <c r="C768" s="125"/>
      <c r="D768" s="125"/>
      <c r="E768" s="125"/>
      <c r="F768" s="125"/>
      <c r="G768" s="125"/>
      <c r="H768" s="125"/>
      <c r="I768" s="125"/>
      <c r="J768" s="125"/>
      <c r="K768" s="125"/>
      <c r="L768" s="125"/>
      <c r="M768" s="125"/>
      <c r="N768" s="125"/>
      <c r="O768" s="125"/>
      <c r="P768" s="125"/>
      <c r="Q768" s="125"/>
      <c r="R768" s="125"/>
      <c r="S768" s="125"/>
      <c r="T768" s="125"/>
      <c r="U768" s="125"/>
      <c r="V768" s="125"/>
    </row>
    <row r="769" spans="1:22" ht="12">
      <c r="A769" s="164"/>
      <c r="B769" s="125"/>
      <c r="C769" s="125"/>
      <c r="D769" s="125"/>
      <c r="E769" s="125"/>
      <c r="F769" s="125"/>
      <c r="G769" s="125"/>
      <c r="H769" s="125"/>
      <c r="I769" s="125"/>
      <c r="J769" s="125"/>
      <c r="K769" s="125"/>
      <c r="L769" s="125"/>
      <c r="M769" s="125"/>
      <c r="N769" s="125"/>
      <c r="O769" s="125"/>
      <c r="P769" s="125"/>
      <c r="Q769" s="125"/>
      <c r="R769" s="125"/>
      <c r="S769" s="125"/>
      <c r="T769" s="125"/>
      <c r="U769" s="125"/>
      <c r="V769" s="125"/>
    </row>
    <row r="770" spans="1:22" ht="12">
      <c r="A770" s="164"/>
      <c r="B770" s="125"/>
      <c r="C770" s="125"/>
      <c r="D770" s="125"/>
      <c r="E770" s="125"/>
      <c r="F770" s="125"/>
      <c r="G770" s="125"/>
      <c r="H770" s="125"/>
      <c r="I770" s="125"/>
      <c r="J770" s="125"/>
      <c r="K770" s="125"/>
      <c r="L770" s="125"/>
      <c r="M770" s="125"/>
      <c r="N770" s="125"/>
      <c r="O770" s="125"/>
      <c r="P770" s="125"/>
      <c r="Q770" s="125"/>
      <c r="R770" s="125"/>
      <c r="S770" s="125"/>
      <c r="T770" s="125"/>
      <c r="U770" s="125"/>
      <c r="V770" s="125"/>
    </row>
    <row r="771" spans="1:22" ht="12">
      <c r="A771" s="164"/>
      <c r="B771" s="125"/>
      <c r="C771" s="125"/>
      <c r="D771" s="125"/>
      <c r="E771" s="125"/>
      <c r="F771" s="125"/>
      <c r="G771" s="125"/>
      <c r="H771" s="125"/>
      <c r="I771" s="125"/>
      <c r="J771" s="125"/>
      <c r="K771" s="125"/>
      <c r="L771" s="125"/>
      <c r="M771" s="125"/>
      <c r="N771" s="125"/>
      <c r="O771" s="125"/>
      <c r="P771" s="125"/>
      <c r="Q771" s="125"/>
      <c r="R771" s="125"/>
      <c r="S771" s="125"/>
      <c r="T771" s="125"/>
      <c r="U771" s="125"/>
      <c r="V771" s="125"/>
    </row>
    <row r="772" spans="1:22" ht="12">
      <c r="A772" s="164"/>
      <c r="B772" s="125"/>
      <c r="C772" s="125"/>
      <c r="D772" s="125"/>
      <c r="E772" s="125"/>
      <c r="F772" s="125"/>
      <c r="G772" s="125"/>
      <c r="H772" s="125"/>
      <c r="I772" s="125"/>
      <c r="J772" s="125"/>
      <c r="K772" s="125"/>
      <c r="L772" s="125"/>
      <c r="M772" s="125"/>
      <c r="N772" s="125"/>
      <c r="O772" s="125"/>
      <c r="P772" s="125"/>
      <c r="Q772" s="125"/>
      <c r="R772" s="125"/>
      <c r="S772" s="125"/>
      <c r="T772" s="125"/>
      <c r="U772" s="125"/>
      <c r="V772" s="125"/>
    </row>
    <row r="773" spans="1:22" ht="12">
      <c r="A773" s="164"/>
      <c r="B773" s="125"/>
      <c r="C773" s="125"/>
      <c r="D773" s="125"/>
      <c r="E773" s="125"/>
      <c r="F773" s="125"/>
      <c r="G773" s="125"/>
      <c r="H773" s="125"/>
      <c r="I773" s="125"/>
      <c r="J773" s="125"/>
      <c r="K773" s="125"/>
      <c r="L773" s="125"/>
      <c r="M773" s="125"/>
      <c r="N773" s="125"/>
      <c r="O773" s="125"/>
      <c r="P773" s="125"/>
      <c r="Q773" s="125"/>
      <c r="R773" s="125"/>
      <c r="S773" s="125"/>
      <c r="T773" s="125"/>
      <c r="U773" s="125"/>
      <c r="V773" s="125"/>
    </row>
    <row r="774" spans="1:22" ht="12">
      <c r="A774" s="164"/>
      <c r="B774" s="125"/>
      <c r="C774" s="125"/>
      <c r="D774" s="125"/>
      <c r="E774" s="125"/>
      <c r="F774" s="125"/>
      <c r="G774" s="125"/>
      <c r="H774" s="125"/>
      <c r="I774" s="125"/>
      <c r="J774" s="125"/>
      <c r="K774" s="125"/>
      <c r="L774" s="125"/>
      <c r="M774" s="125"/>
      <c r="N774" s="125"/>
      <c r="O774" s="125"/>
      <c r="P774" s="125"/>
      <c r="Q774" s="125"/>
      <c r="R774" s="125"/>
      <c r="S774" s="125"/>
      <c r="T774" s="125"/>
      <c r="U774" s="125"/>
      <c r="V774" s="125"/>
    </row>
    <row r="775" spans="1:22" ht="12">
      <c r="A775" s="164"/>
      <c r="B775" s="125"/>
      <c r="C775" s="125"/>
      <c r="D775" s="125"/>
      <c r="E775" s="125"/>
      <c r="F775" s="125"/>
      <c r="G775" s="125"/>
      <c r="H775" s="125"/>
      <c r="I775" s="125"/>
      <c r="J775" s="125"/>
      <c r="K775" s="125"/>
      <c r="L775" s="125"/>
      <c r="M775" s="125"/>
      <c r="N775" s="125"/>
      <c r="O775" s="125"/>
      <c r="P775" s="125"/>
      <c r="Q775" s="125"/>
      <c r="R775" s="125"/>
      <c r="S775" s="125"/>
      <c r="T775" s="125"/>
      <c r="U775" s="125"/>
      <c r="V775" s="125"/>
    </row>
    <row r="776" spans="1:22" ht="12">
      <c r="A776" s="164"/>
      <c r="B776" s="125"/>
      <c r="C776" s="125"/>
      <c r="D776" s="125"/>
      <c r="E776" s="125"/>
      <c r="F776" s="125"/>
      <c r="G776" s="125"/>
      <c r="H776" s="125"/>
      <c r="I776" s="125"/>
      <c r="J776" s="125"/>
      <c r="K776" s="125"/>
      <c r="L776" s="125"/>
      <c r="M776" s="125"/>
      <c r="N776" s="125"/>
      <c r="O776" s="125"/>
      <c r="P776" s="125"/>
      <c r="Q776" s="125"/>
      <c r="R776" s="125"/>
      <c r="S776" s="125"/>
      <c r="T776" s="125"/>
      <c r="U776" s="125"/>
      <c r="V776" s="125"/>
    </row>
    <row r="777" spans="1:22" ht="12">
      <c r="A777" s="164"/>
      <c r="B777" s="125"/>
      <c r="C777" s="125"/>
      <c r="D777" s="125"/>
      <c r="E777" s="125"/>
      <c r="F777" s="125"/>
      <c r="G777" s="125"/>
      <c r="H777" s="125"/>
      <c r="I777" s="125"/>
      <c r="J777" s="125"/>
      <c r="K777" s="125"/>
      <c r="L777" s="125"/>
      <c r="M777" s="125"/>
      <c r="N777" s="125"/>
      <c r="O777" s="125"/>
      <c r="P777" s="125"/>
      <c r="Q777" s="125"/>
      <c r="R777" s="125"/>
      <c r="S777" s="125"/>
      <c r="T777" s="125"/>
      <c r="U777" s="125"/>
      <c r="V777" s="125"/>
    </row>
    <row r="778" spans="1:22" ht="12">
      <c r="A778" s="164"/>
      <c r="B778" s="125"/>
      <c r="C778" s="125"/>
      <c r="D778" s="125"/>
      <c r="E778" s="125"/>
      <c r="F778" s="125"/>
      <c r="G778" s="125"/>
      <c r="H778" s="125"/>
      <c r="I778" s="125"/>
      <c r="J778" s="125"/>
      <c r="K778" s="125"/>
      <c r="L778" s="125"/>
      <c r="M778" s="125"/>
      <c r="N778" s="125"/>
      <c r="O778" s="125"/>
      <c r="P778" s="125"/>
      <c r="Q778" s="125"/>
      <c r="R778" s="125"/>
      <c r="S778" s="125"/>
      <c r="T778" s="125"/>
      <c r="U778" s="125"/>
      <c r="V778" s="125"/>
    </row>
    <row r="779" spans="1:22" ht="12">
      <c r="A779" s="164"/>
      <c r="B779" s="125"/>
      <c r="C779" s="125"/>
      <c r="D779" s="125"/>
      <c r="E779" s="125"/>
      <c r="F779" s="125"/>
      <c r="G779" s="125"/>
      <c r="H779" s="125"/>
      <c r="I779" s="125"/>
      <c r="J779" s="125"/>
      <c r="K779" s="125"/>
      <c r="L779" s="125"/>
      <c r="M779" s="125"/>
      <c r="N779" s="125"/>
      <c r="O779" s="125"/>
      <c r="P779" s="125"/>
      <c r="Q779" s="125"/>
      <c r="R779" s="125"/>
      <c r="S779" s="125"/>
      <c r="T779" s="125"/>
      <c r="U779" s="125"/>
      <c r="V779" s="125"/>
    </row>
    <row r="780" spans="1:22" ht="12">
      <c r="A780" s="164"/>
      <c r="B780" s="125"/>
      <c r="C780" s="125"/>
      <c r="D780" s="125"/>
      <c r="E780" s="125"/>
      <c r="F780" s="125"/>
      <c r="G780" s="125"/>
      <c r="H780" s="125"/>
      <c r="I780" s="125"/>
      <c r="J780" s="125"/>
      <c r="K780" s="125"/>
      <c r="L780" s="125"/>
      <c r="M780" s="125"/>
      <c r="N780" s="125"/>
      <c r="O780" s="125"/>
      <c r="P780" s="125"/>
      <c r="Q780" s="125"/>
      <c r="R780" s="125"/>
      <c r="S780" s="125"/>
      <c r="T780" s="125"/>
      <c r="U780" s="125"/>
      <c r="V780" s="125"/>
    </row>
    <row r="781" spans="1:22" ht="12">
      <c r="A781" s="164"/>
      <c r="B781" s="125"/>
      <c r="C781" s="125"/>
      <c r="D781" s="125"/>
      <c r="E781" s="125"/>
      <c r="F781" s="125"/>
      <c r="G781" s="125"/>
      <c r="H781" s="125"/>
      <c r="I781" s="125"/>
      <c r="J781" s="125"/>
      <c r="K781" s="125"/>
      <c r="L781" s="125"/>
      <c r="M781" s="125"/>
      <c r="N781" s="125"/>
      <c r="O781" s="125"/>
      <c r="P781" s="125"/>
      <c r="Q781" s="125"/>
      <c r="R781" s="125"/>
      <c r="S781" s="125"/>
      <c r="T781" s="125"/>
      <c r="U781" s="125"/>
      <c r="V781" s="125"/>
    </row>
    <row r="782" spans="1:22" ht="12">
      <c r="A782" s="164"/>
      <c r="B782" s="125"/>
      <c r="C782" s="125"/>
      <c r="D782" s="125"/>
      <c r="E782" s="125"/>
      <c r="F782" s="125"/>
      <c r="G782" s="125"/>
      <c r="H782" s="125"/>
      <c r="I782" s="125"/>
      <c r="J782" s="125"/>
      <c r="K782" s="125"/>
      <c r="L782" s="125"/>
      <c r="M782" s="125"/>
      <c r="N782" s="125"/>
      <c r="O782" s="125"/>
      <c r="P782" s="125"/>
      <c r="Q782" s="125"/>
      <c r="R782" s="125"/>
      <c r="S782" s="125"/>
      <c r="T782" s="125"/>
      <c r="U782" s="125"/>
      <c r="V782" s="125"/>
    </row>
    <row r="783" spans="1:22" ht="12">
      <c r="A783" s="164"/>
      <c r="B783" s="125"/>
      <c r="C783" s="125"/>
      <c r="D783" s="125"/>
      <c r="E783" s="125"/>
      <c r="F783" s="125"/>
      <c r="G783" s="125"/>
      <c r="H783" s="125"/>
      <c r="I783" s="125"/>
      <c r="J783" s="125"/>
      <c r="K783" s="125"/>
      <c r="L783" s="125"/>
      <c r="M783" s="125"/>
      <c r="N783" s="125"/>
      <c r="O783" s="125"/>
      <c r="P783" s="125"/>
      <c r="Q783" s="125"/>
      <c r="R783" s="125"/>
      <c r="S783" s="125"/>
      <c r="T783" s="125"/>
      <c r="U783" s="125"/>
      <c r="V783" s="125"/>
    </row>
    <row r="784" spans="1:22" ht="12">
      <c r="A784" s="164"/>
      <c r="B784" s="125"/>
      <c r="C784" s="125"/>
      <c r="D784" s="125"/>
      <c r="E784" s="125"/>
      <c r="F784" s="125"/>
      <c r="G784" s="125"/>
      <c r="H784" s="125"/>
      <c r="I784" s="125"/>
      <c r="J784" s="125"/>
      <c r="K784" s="125"/>
      <c r="L784" s="125"/>
      <c r="M784" s="125"/>
      <c r="N784" s="125"/>
      <c r="O784" s="125"/>
      <c r="P784" s="125"/>
      <c r="Q784" s="125"/>
      <c r="R784" s="125"/>
      <c r="S784" s="125"/>
      <c r="T784" s="125"/>
      <c r="U784" s="125"/>
      <c r="V784" s="125"/>
    </row>
    <row r="785" spans="1:22" ht="12">
      <c r="A785" s="164"/>
      <c r="B785" s="125"/>
      <c r="C785" s="125"/>
      <c r="D785" s="125"/>
      <c r="E785" s="125"/>
      <c r="F785" s="125"/>
      <c r="G785" s="125"/>
      <c r="H785" s="125"/>
      <c r="I785" s="125"/>
      <c r="J785" s="125"/>
      <c r="K785" s="125"/>
      <c r="L785" s="125"/>
      <c r="M785" s="125"/>
      <c r="N785" s="125"/>
      <c r="O785" s="125"/>
      <c r="P785" s="125"/>
      <c r="Q785" s="125"/>
      <c r="R785" s="125"/>
      <c r="S785" s="125"/>
      <c r="T785" s="125"/>
      <c r="U785" s="125"/>
      <c r="V785" s="125"/>
    </row>
    <row r="786" spans="1:22" ht="12">
      <c r="A786" s="164"/>
      <c r="B786" s="125"/>
      <c r="C786" s="125"/>
      <c r="D786" s="125"/>
      <c r="E786" s="125"/>
      <c r="F786" s="125"/>
      <c r="G786" s="125"/>
      <c r="H786" s="125"/>
      <c r="I786" s="125"/>
      <c r="J786" s="125"/>
      <c r="K786" s="125"/>
      <c r="L786" s="125"/>
      <c r="M786" s="125"/>
      <c r="N786" s="125"/>
      <c r="O786" s="125"/>
      <c r="P786" s="125"/>
      <c r="Q786" s="125"/>
      <c r="R786" s="125"/>
      <c r="S786" s="125"/>
      <c r="T786" s="125"/>
      <c r="U786" s="125"/>
      <c r="V786" s="125"/>
    </row>
    <row r="787" spans="1:22" ht="12">
      <c r="A787" s="164"/>
      <c r="B787" s="125"/>
      <c r="C787" s="125"/>
      <c r="D787" s="125"/>
      <c r="E787" s="125"/>
      <c r="F787" s="125"/>
      <c r="G787" s="125"/>
      <c r="H787" s="125"/>
      <c r="I787" s="125"/>
      <c r="J787" s="125"/>
      <c r="K787" s="125"/>
      <c r="L787" s="125"/>
      <c r="M787" s="125"/>
      <c r="N787" s="125"/>
      <c r="O787" s="125"/>
      <c r="P787" s="125"/>
      <c r="Q787" s="125"/>
      <c r="R787" s="125"/>
      <c r="S787" s="125"/>
      <c r="T787" s="125"/>
      <c r="U787" s="125"/>
      <c r="V787" s="125"/>
    </row>
    <row r="788" spans="1:22" ht="12">
      <c r="A788" s="164"/>
      <c r="B788" s="125"/>
      <c r="C788" s="125"/>
      <c r="D788" s="125"/>
      <c r="E788" s="125"/>
      <c r="F788" s="125"/>
      <c r="G788" s="125"/>
      <c r="H788" s="125"/>
      <c r="I788" s="125"/>
      <c r="J788" s="125"/>
      <c r="K788" s="125"/>
      <c r="L788" s="125"/>
      <c r="M788" s="125"/>
      <c r="N788" s="125"/>
      <c r="O788" s="125"/>
      <c r="P788" s="125"/>
      <c r="Q788" s="125"/>
      <c r="R788" s="125"/>
      <c r="S788" s="125"/>
      <c r="T788" s="125"/>
      <c r="U788" s="125"/>
      <c r="V788" s="125"/>
    </row>
    <row r="789" spans="1:22" ht="12">
      <c r="A789" s="164"/>
      <c r="B789" s="125"/>
      <c r="C789" s="125"/>
      <c r="D789" s="125"/>
      <c r="E789" s="125"/>
      <c r="F789" s="125"/>
      <c r="G789" s="125"/>
      <c r="H789" s="125"/>
      <c r="I789" s="125"/>
      <c r="J789" s="125"/>
      <c r="K789" s="125"/>
      <c r="L789" s="125"/>
      <c r="M789" s="125"/>
      <c r="N789" s="125"/>
      <c r="O789" s="125"/>
      <c r="P789" s="125"/>
      <c r="Q789" s="125"/>
      <c r="R789" s="125"/>
      <c r="S789" s="125"/>
      <c r="T789" s="125"/>
      <c r="U789" s="125"/>
      <c r="V789" s="125"/>
    </row>
    <row r="790" spans="1:22" ht="12">
      <c r="A790" s="164"/>
      <c r="B790" s="125"/>
      <c r="C790" s="125"/>
      <c r="D790" s="125"/>
      <c r="E790" s="125"/>
      <c r="F790" s="125"/>
      <c r="G790" s="125"/>
      <c r="H790" s="125"/>
      <c r="I790" s="125"/>
      <c r="J790" s="125"/>
      <c r="K790" s="125"/>
      <c r="L790" s="125"/>
      <c r="M790" s="125"/>
      <c r="N790" s="125"/>
      <c r="O790" s="125"/>
      <c r="P790" s="125"/>
      <c r="Q790" s="125"/>
      <c r="R790" s="125"/>
      <c r="S790" s="125"/>
      <c r="T790" s="125"/>
      <c r="U790" s="125"/>
      <c r="V790" s="125"/>
    </row>
    <row r="791" spans="1:22" ht="12">
      <c r="A791" s="164"/>
      <c r="B791" s="125"/>
      <c r="C791" s="125"/>
      <c r="D791" s="125"/>
      <c r="E791" s="125"/>
      <c r="F791" s="125"/>
      <c r="G791" s="125"/>
      <c r="H791" s="125"/>
      <c r="I791" s="125"/>
      <c r="J791" s="125"/>
      <c r="K791" s="125"/>
      <c r="L791" s="125"/>
      <c r="M791" s="125"/>
      <c r="N791" s="125"/>
      <c r="O791" s="125"/>
      <c r="P791" s="125"/>
      <c r="Q791" s="125"/>
      <c r="R791" s="125"/>
      <c r="S791" s="125"/>
      <c r="T791" s="125"/>
      <c r="U791" s="125"/>
      <c r="V791" s="125"/>
    </row>
    <row r="792" spans="1:22" ht="12">
      <c r="A792" s="164"/>
      <c r="B792" s="125"/>
      <c r="C792" s="125"/>
      <c r="D792" s="125"/>
      <c r="E792" s="125"/>
      <c r="F792" s="125"/>
      <c r="G792" s="125"/>
      <c r="H792" s="125"/>
      <c r="I792" s="125"/>
      <c r="J792" s="125"/>
      <c r="K792" s="125"/>
      <c r="L792" s="125"/>
      <c r="M792" s="125"/>
      <c r="N792" s="125"/>
      <c r="O792" s="125"/>
      <c r="P792" s="125"/>
      <c r="Q792" s="125"/>
      <c r="R792" s="125"/>
      <c r="S792" s="125"/>
      <c r="T792" s="125"/>
      <c r="U792" s="125"/>
      <c r="V792" s="125"/>
    </row>
    <row r="793" spans="1:22" ht="12">
      <c r="A793" s="164"/>
      <c r="B793" s="125"/>
      <c r="C793" s="125"/>
      <c r="D793" s="125"/>
      <c r="E793" s="125"/>
      <c r="F793" s="125"/>
      <c r="G793" s="125"/>
      <c r="H793" s="125"/>
      <c r="I793" s="125"/>
      <c r="J793" s="125"/>
      <c r="K793" s="125"/>
      <c r="L793" s="125"/>
      <c r="M793" s="125"/>
      <c r="N793" s="125"/>
      <c r="O793" s="125"/>
      <c r="P793" s="125"/>
      <c r="Q793" s="125"/>
      <c r="R793" s="125"/>
      <c r="S793" s="125"/>
      <c r="T793" s="125"/>
      <c r="U793" s="125"/>
      <c r="V793" s="125"/>
    </row>
    <row r="794" spans="1:22" ht="12">
      <c r="A794" s="164"/>
      <c r="B794" s="125"/>
      <c r="C794" s="125"/>
      <c r="D794" s="125"/>
      <c r="E794" s="125"/>
      <c r="F794" s="125"/>
      <c r="G794" s="125"/>
      <c r="H794" s="125"/>
      <c r="I794" s="125"/>
      <c r="J794" s="125"/>
      <c r="K794" s="125"/>
      <c r="L794" s="125"/>
      <c r="M794" s="125"/>
      <c r="N794" s="125"/>
      <c r="O794" s="125"/>
      <c r="P794" s="125"/>
      <c r="Q794" s="125"/>
      <c r="R794" s="125"/>
      <c r="S794" s="125"/>
      <c r="T794" s="125"/>
      <c r="U794" s="125"/>
      <c r="V794" s="125"/>
    </row>
    <row r="795" spans="1:22" ht="12">
      <c r="A795" s="164"/>
      <c r="B795" s="125"/>
      <c r="C795" s="125"/>
      <c r="D795" s="125"/>
      <c r="E795" s="125"/>
      <c r="F795" s="125"/>
      <c r="G795" s="125"/>
      <c r="H795" s="125"/>
      <c r="I795" s="125"/>
      <c r="J795" s="125"/>
      <c r="K795" s="125"/>
      <c r="L795" s="125"/>
      <c r="M795" s="125"/>
      <c r="N795" s="125"/>
      <c r="O795" s="125"/>
      <c r="P795" s="125"/>
      <c r="Q795" s="125"/>
      <c r="R795" s="125"/>
      <c r="S795" s="125"/>
      <c r="T795" s="125"/>
      <c r="U795" s="125"/>
      <c r="V795" s="125"/>
    </row>
    <row r="796" spans="1:22" ht="12">
      <c r="A796" s="164"/>
      <c r="B796" s="125"/>
      <c r="C796" s="125"/>
      <c r="D796" s="125"/>
      <c r="E796" s="125"/>
      <c r="F796" s="125"/>
      <c r="G796" s="125"/>
      <c r="H796" s="125"/>
      <c r="I796" s="125"/>
      <c r="J796" s="125"/>
      <c r="K796" s="125"/>
      <c r="L796" s="125"/>
      <c r="M796" s="125"/>
      <c r="N796" s="125"/>
      <c r="O796" s="125"/>
      <c r="P796" s="125"/>
      <c r="Q796" s="125"/>
      <c r="R796" s="125"/>
      <c r="S796" s="125"/>
      <c r="T796" s="125"/>
      <c r="U796" s="125"/>
      <c r="V796" s="125"/>
    </row>
    <row r="797" spans="1:22" ht="12">
      <c r="A797" s="164"/>
      <c r="B797" s="125"/>
      <c r="C797" s="125"/>
      <c r="D797" s="125"/>
      <c r="E797" s="125"/>
      <c r="F797" s="125"/>
      <c r="G797" s="125"/>
      <c r="H797" s="125"/>
      <c r="I797" s="125"/>
      <c r="J797" s="125"/>
      <c r="K797" s="125"/>
      <c r="L797" s="125"/>
      <c r="M797" s="125"/>
      <c r="N797" s="125"/>
      <c r="O797" s="125"/>
      <c r="P797" s="125"/>
      <c r="Q797" s="125"/>
      <c r="R797" s="125"/>
      <c r="S797" s="125"/>
      <c r="T797" s="125"/>
      <c r="U797" s="125"/>
      <c r="V797" s="125"/>
    </row>
    <row r="798" spans="1:22" ht="12">
      <c r="A798" s="164"/>
      <c r="B798" s="125"/>
      <c r="C798" s="125"/>
      <c r="D798" s="125"/>
      <c r="E798" s="125"/>
      <c r="F798" s="125"/>
      <c r="G798" s="125"/>
      <c r="H798" s="125"/>
      <c r="I798" s="125"/>
      <c r="J798" s="125"/>
      <c r="K798" s="125"/>
      <c r="L798" s="125"/>
      <c r="M798" s="125"/>
      <c r="N798" s="125"/>
      <c r="O798" s="125"/>
      <c r="P798" s="125"/>
      <c r="Q798" s="125"/>
      <c r="R798" s="125"/>
      <c r="S798" s="125"/>
      <c r="T798" s="125"/>
      <c r="U798" s="125"/>
      <c r="V798" s="125"/>
    </row>
    <row r="799" spans="1:22" ht="12">
      <c r="A799" s="164"/>
      <c r="B799" s="125"/>
      <c r="C799" s="125"/>
      <c r="D799" s="125"/>
      <c r="E799" s="125"/>
      <c r="F799" s="125"/>
      <c r="G799" s="125"/>
      <c r="H799" s="125"/>
      <c r="I799" s="125"/>
      <c r="J799" s="125"/>
      <c r="K799" s="125"/>
      <c r="L799" s="125"/>
      <c r="M799" s="125"/>
      <c r="N799" s="125"/>
      <c r="O799" s="125"/>
      <c r="P799" s="125"/>
      <c r="Q799" s="125"/>
      <c r="R799" s="125"/>
      <c r="S799" s="125"/>
      <c r="T799" s="125"/>
      <c r="U799" s="125"/>
      <c r="V799" s="125"/>
    </row>
    <row r="800" spans="1:22" ht="12">
      <c r="A800" s="164"/>
      <c r="B800" s="125"/>
      <c r="C800" s="125"/>
      <c r="D800" s="125"/>
      <c r="E800" s="125"/>
      <c r="F800" s="125"/>
      <c r="G800" s="125"/>
      <c r="H800" s="125"/>
      <c r="I800" s="125"/>
      <c r="J800" s="125"/>
      <c r="K800" s="125"/>
      <c r="L800" s="125"/>
      <c r="M800" s="125"/>
      <c r="N800" s="125"/>
      <c r="O800" s="125"/>
      <c r="P800" s="125"/>
      <c r="Q800" s="125"/>
      <c r="R800" s="125"/>
      <c r="S800" s="125"/>
      <c r="T800" s="125"/>
      <c r="U800" s="125"/>
      <c r="V800" s="125"/>
    </row>
    <row r="801" spans="1:22" ht="12">
      <c r="A801" s="164"/>
      <c r="B801" s="125"/>
      <c r="C801" s="125"/>
      <c r="D801" s="125"/>
      <c r="E801" s="125"/>
      <c r="F801" s="125"/>
      <c r="G801" s="125"/>
      <c r="H801" s="125"/>
      <c r="I801" s="125"/>
      <c r="J801" s="125"/>
      <c r="K801" s="125"/>
      <c r="L801" s="125"/>
      <c r="M801" s="125"/>
      <c r="N801" s="125"/>
      <c r="O801" s="125"/>
      <c r="P801" s="125"/>
      <c r="Q801" s="125"/>
      <c r="R801" s="125"/>
      <c r="S801" s="125"/>
      <c r="T801" s="125"/>
      <c r="U801" s="125"/>
      <c r="V801" s="125"/>
    </row>
    <row r="802" spans="1:22" ht="12">
      <c r="A802" s="164"/>
      <c r="B802" s="125"/>
      <c r="C802" s="125"/>
      <c r="D802" s="125"/>
      <c r="E802" s="125"/>
      <c r="F802" s="125"/>
      <c r="G802" s="125"/>
      <c r="H802" s="125"/>
      <c r="I802" s="125"/>
      <c r="J802" s="125"/>
      <c r="K802" s="125"/>
      <c r="L802" s="125"/>
      <c r="M802" s="125"/>
      <c r="N802" s="125"/>
      <c r="O802" s="125"/>
      <c r="P802" s="125"/>
      <c r="Q802" s="125"/>
      <c r="R802" s="125"/>
      <c r="S802" s="125"/>
      <c r="T802" s="125"/>
      <c r="U802" s="125"/>
      <c r="V802" s="125"/>
    </row>
    <row r="803" spans="1:22" ht="12">
      <c r="A803" s="164"/>
      <c r="B803" s="125"/>
      <c r="C803" s="125"/>
      <c r="D803" s="125"/>
      <c r="E803" s="125"/>
      <c r="F803" s="125"/>
      <c r="G803" s="125"/>
      <c r="H803" s="125"/>
      <c r="I803" s="125"/>
      <c r="J803" s="125"/>
      <c r="K803" s="125"/>
      <c r="L803" s="125"/>
      <c r="M803" s="125"/>
      <c r="N803" s="125"/>
      <c r="O803" s="125"/>
      <c r="P803" s="125"/>
      <c r="Q803" s="125"/>
      <c r="R803" s="125"/>
      <c r="S803" s="125"/>
      <c r="T803" s="125"/>
      <c r="U803" s="125"/>
      <c r="V803" s="125"/>
    </row>
    <row r="804" spans="1:22" ht="12">
      <c r="A804" s="164"/>
      <c r="B804" s="125"/>
      <c r="C804" s="125"/>
      <c r="D804" s="125"/>
      <c r="E804" s="125"/>
      <c r="F804" s="125"/>
      <c r="G804" s="125"/>
      <c r="H804" s="125"/>
      <c r="I804" s="125"/>
      <c r="J804" s="125"/>
      <c r="K804" s="125"/>
      <c r="L804" s="125"/>
      <c r="M804" s="125"/>
      <c r="N804" s="125"/>
      <c r="O804" s="125"/>
      <c r="P804" s="125"/>
      <c r="Q804" s="125"/>
      <c r="R804" s="125"/>
      <c r="S804" s="125"/>
      <c r="T804" s="125"/>
      <c r="U804" s="125"/>
      <c r="V804" s="125"/>
    </row>
    <row r="805" spans="1:22" ht="12">
      <c r="A805" s="164"/>
      <c r="B805" s="125"/>
      <c r="C805" s="125"/>
      <c r="D805" s="125"/>
      <c r="E805" s="125"/>
      <c r="F805" s="125"/>
      <c r="G805" s="125"/>
      <c r="H805" s="125"/>
      <c r="I805" s="125"/>
      <c r="J805" s="125"/>
      <c r="K805" s="125"/>
      <c r="L805" s="125"/>
      <c r="M805" s="125"/>
      <c r="N805" s="125"/>
      <c r="O805" s="125"/>
      <c r="P805" s="125"/>
      <c r="Q805" s="125"/>
      <c r="R805" s="125"/>
      <c r="S805" s="125"/>
      <c r="T805" s="125"/>
      <c r="U805" s="125"/>
      <c r="V805" s="125"/>
    </row>
    <row r="806" spans="1:22" ht="12">
      <c r="A806" s="164"/>
      <c r="B806" s="125"/>
      <c r="C806" s="125"/>
      <c r="D806" s="125"/>
      <c r="E806" s="125"/>
      <c r="F806" s="125"/>
      <c r="G806" s="125"/>
      <c r="H806" s="125"/>
      <c r="I806" s="125"/>
      <c r="J806" s="125"/>
      <c r="K806" s="125"/>
      <c r="L806" s="125"/>
      <c r="M806" s="125"/>
      <c r="N806" s="125"/>
      <c r="O806" s="125"/>
      <c r="P806" s="125"/>
      <c r="Q806" s="125"/>
      <c r="R806" s="125"/>
      <c r="S806" s="125"/>
      <c r="T806" s="125"/>
      <c r="U806" s="125"/>
      <c r="V806" s="125"/>
    </row>
    <row r="807" spans="1:22" ht="12">
      <c r="A807" s="164"/>
      <c r="B807" s="125"/>
      <c r="C807" s="125"/>
      <c r="D807" s="125"/>
      <c r="E807" s="125"/>
      <c r="F807" s="125"/>
      <c r="G807" s="125"/>
      <c r="H807" s="125"/>
      <c r="I807" s="125"/>
      <c r="J807" s="125"/>
      <c r="K807" s="125"/>
      <c r="L807" s="125"/>
      <c r="M807" s="125"/>
      <c r="N807" s="125"/>
      <c r="O807" s="125"/>
      <c r="P807" s="125"/>
      <c r="Q807" s="125"/>
      <c r="R807" s="125"/>
      <c r="S807" s="125"/>
      <c r="T807" s="125"/>
      <c r="U807" s="125"/>
      <c r="V807" s="125"/>
    </row>
    <row r="808" spans="1:22" ht="12">
      <c r="A808" s="164"/>
      <c r="B808" s="125"/>
      <c r="C808" s="125"/>
      <c r="D808" s="125"/>
      <c r="E808" s="125"/>
      <c r="F808" s="125"/>
      <c r="G808" s="125"/>
      <c r="H808" s="125"/>
      <c r="I808" s="125"/>
      <c r="J808" s="125"/>
      <c r="K808" s="125"/>
      <c r="L808" s="125"/>
      <c r="M808" s="125"/>
      <c r="N808" s="125"/>
      <c r="O808" s="125"/>
      <c r="P808" s="125"/>
      <c r="Q808" s="125"/>
      <c r="R808" s="125"/>
      <c r="S808" s="125"/>
      <c r="T808" s="125"/>
      <c r="U808" s="125"/>
      <c r="V808" s="125"/>
    </row>
    <row r="809" spans="1:22" ht="12">
      <c r="A809" s="164"/>
      <c r="B809" s="125"/>
      <c r="C809" s="125"/>
      <c r="D809" s="125"/>
      <c r="E809" s="125"/>
      <c r="F809" s="125"/>
      <c r="G809" s="125"/>
      <c r="H809" s="125"/>
      <c r="I809" s="125"/>
      <c r="J809" s="125"/>
      <c r="K809" s="125"/>
      <c r="L809" s="125"/>
      <c r="M809" s="125"/>
      <c r="N809" s="125"/>
      <c r="O809" s="125"/>
      <c r="P809" s="125"/>
      <c r="Q809" s="125"/>
      <c r="R809" s="125"/>
      <c r="S809" s="125"/>
      <c r="T809" s="125"/>
      <c r="U809" s="125"/>
      <c r="V809" s="125"/>
    </row>
    <row r="810" spans="1:22" ht="12">
      <c r="A810" s="164"/>
      <c r="B810" s="125"/>
      <c r="C810" s="125"/>
      <c r="D810" s="125"/>
      <c r="E810" s="125"/>
      <c r="F810" s="125"/>
      <c r="G810" s="125"/>
      <c r="H810" s="125"/>
      <c r="I810" s="125"/>
      <c r="J810" s="125"/>
      <c r="K810" s="125"/>
      <c r="L810" s="125"/>
      <c r="M810" s="125"/>
      <c r="N810" s="125"/>
      <c r="O810" s="125"/>
      <c r="P810" s="125"/>
      <c r="Q810" s="125"/>
      <c r="R810" s="125"/>
      <c r="S810" s="125"/>
      <c r="T810" s="125"/>
      <c r="U810" s="125"/>
      <c r="V810" s="125"/>
    </row>
    <row r="811" spans="1:22" ht="12">
      <c r="A811" s="164"/>
      <c r="B811" s="125"/>
      <c r="C811" s="125"/>
      <c r="D811" s="125"/>
      <c r="E811" s="125"/>
      <c r="F811" s="125"/>
      <c r="G811" s="125"/>
      <c r="H811" s="125"/>
      <c r="I811" s="125"/>
      <c r="J811" s="125"/>
      <c r="K811" s="125"/>
      <c r="L811" s="125"/>
      <c r="M811" s="125"/>
      <c r="N811" s="125"/>
      <c r="O811" s="125"/>
      <c r="P811" s="125"/>
      <c r="Q811" s="125"/>
      <c r="R811" s="125"/>
      <c r="S811" s="125"/>
      <c r="T811" s="125"/>
      <c r="U811" s="125"/>
      <c r="V811" s="125"/>
    </row>
    <row r="812" spans="1:22" ht="12">
      <c r="A812" s="164"/>
      <c r="B812" s="125"/>
      <c r="C812" s="125"/>
      <c r="D812" s="125"/>
      <c r="E812" s="125"/>
      <c r="F812" s="125"/>
      <c r="G812" s="125"/>
      <c r="H812" s="125"/>
      <c r="I812" s="125"/>
      <c r="J812" s="125"/>
      <c r="K812" s="125"/>
      <c r="L812" s="125"/>
      <c r="M812" s="125"/>
      <c r="N812" s="125"/>
      <c r="O812" s="125"/>
      <c r="P812" s="125"/>
      <c r="Q812" s="125"/>
      <c r="R812" s="125"/>
      <c r="S812" s="125"/>
      <c r="T812" s="125"/>
      <c r="U812" s="125"/>
      <c r="V812" s="125"/>
    </row>
    <row r="813" spans="1:22" ht="12">
      <c r="A813" s="164"/>
      <c r="B813" s="125"/>
      <c r="C813" s="125"/>
      <c r="D813" s="125"/>
      <c r="E813" s="125"/>
      <c r="F813" s="125"/>
      <c r="G813" s="125"/>
      <c r="H813" s="125"/>
      <c r="I813" s="125"/>
      <c r="J813" s="125"/>
      <c r="K813" s="125"/>
      <c r="L813" s="125"/>
      <c r="M813" s="125"/>
      <c r="N813" s="125"/>
      <c r="O813" s="125"/>
      <c r="P813" s="125"/>
      <c r="Q813" s="125"/>
      <c r="R813" s="125"/>
      <c r="S813" s="125"/>
      <c r="T813" s="125"/>
      <c r="U813" s="125"/>
      <c r="V813" s="125"/>
    </row>
    <row r="814" spans="1:22" ht="12">
      <c r="A814" s="164"/>
      <c r="B814" s="125"/>
      <c r="C814" s="125"/>
      <c r="D814" s="125"/>
      <c r="E814" s="125"/>
      <c r="F814" s="125"/>
      <c r="G814" s="125"/>
      <c r="H814" s="125"/>
      <c r="I814" s="125"/>
      <c r="J814" s="125"/>
      <c r="K814" s="125"/>
      <c r="L814" s="125"/>
      <c r="M814" s="125"/>
      <c r="N814" s="125"/>
      <c r="O814" s="125"/>
      <c r="P814" s="125"/>
      <c r="Q814" s="125"/>
      <c r="R814" s="125"/>
      <c r="S814" s="125"/>
      <c r="T814" s="125"/>
      <c r="U814" s="125"/>
      <c r="V814" s="125"/>
    </row>
    <row r="815" spans="1:22" ht="12">
      <c r="A815" s="164"/>
      <c r="B815" s="125"/>
      <c r="C815" s="125"/>
      <c r="D815" s="125"/>
      <c r="E815" s="125"/>
      <c r="F815" s="125"/>
      <c r="G815" s="125"/>
      <c r="H815" s="125"/>
      <c r="I815" s="125"/>
      <c r="J815" s="125"/>
      <c r="K815" s="125"/>
      <c r="L815" s="125"/>
      <c r="M815" s="125"/>
      <c r="N815" s="125"/>
      <c r="O815" s="125"/>
      <c r="P815" s="125"/>
      <c r="Q815" s="125"/>
      <c r="R815" s="125"/>
      <c r="S815" s="125"/>
      <c r="T815" s="125"/>
      <c r="U815" s="125"/>
      <c r="V815" s="125"/>
    </row>
    <row r="816" spans="1:22" ht="12">
      <c r="A816" s="164"/>
      <c r="B816" s="125"/>
      <c r="C816" s="125"/>
      <c r="D816" s="125"/>
      <c r="E816" s="125"/>
      <c r="F816" s="125"/>
      <c r="G816" s="125"/>
      <c r="H816" s="125"/>
      <c r="I816" s="125"/>
      <c r="J816" s="125"/>
      <c r="K816" s="125"/>
      <c r="L816" s="125"/>
      <c r="M816" s="125"/>
      <c r="N816" s="125"/>
      <c r="O816" s="125"/>
      <c r="P816" s="125"/>
      <c r="Q816" s="125"/>
      <c r="R816" s="125"/>
      <c r="S816" s="125"/>
      <c r="T816" s="125"/>
      <c r="U816" s="125"/>
      <c r="V816" s="125"/>
    </row>
    <row r="817" spans="1:22" ht="12">
      <c r="A817" s="164"/>
      <c r="B817" s="125"/>
      <c r="C817" s="125"/>
      <c r="D817" s="125"/>
      <c r="E817" s="125"/>
      <c r="F817" s="125"/>
      <c r="G817" s="125"/>
      <c r="H817" s="125"/>
      <c r="I817" s="125"/>
      <c r="J817" s="125"/>
      <c r="K817" s="125"/>
      <c r="L817" s="125"/>
      <c r="M817" s="125"/>
      <c r="N817" s="125"/>
      <c r="O817" s="125"/>
      <c r="P817" s="125"/>
      <c r="Q817" s="125"/>
      <c r="R817" s="125"/>
      <c r="S817" s="125"/>
      <c r="T817" s="125"/>
      <c r="U817" s="125"/>
      <c r="V817" s="125"/>
    </row>
    <row r="818" spans="1:22" ht="12">
      <c r="A818" s="164"/>
      <c r="B818" s="125"/>
      <c r="C818" s="125"/>
      <c r="D818" s="125"/>
      <c r="E818" s="125"/>
      <c r="F818" s="125"/>
      <c r="G818" s="125"/>
      <c r="H818" s="125"/>
      <c r="I818" s="125"/>
      <c r="J818" s="125"/>
      <c r="K818" s="125"/>
      <c r="L818" s="125"/>
      <c r="M818" s="125"/>
      <c r="N818" s="125"/>
      <c r="O818" s="125"/>
      <c r="P818" s="125"/>
      <c r="Q818" s="125"/>
      <c r="R818" s="125"/>
      <c r="S818" s="125"/>
      <c r="T818" s="125"/>
      <c r="U818" s="125"/>
      <c r="V818" s="125"/>
    </row>
    <row r="819" spans="1:22" ht="12">
      <c r="A819" s="164"/>
      <c r="B819" s="125"/>
      <c r="C819" s="125"/>
      <c r="D819" s="125"/>
      <c r="E819" s="125"/>
      <c r="F819" s="125"/>
      <c r="G819" s="125"/>
      <c r="H819" s="125"/>
      <c r="I819" s="125"/>
      <c r="J819" s="125"/>
      <c r="K819" s="125"/>
      <c r="L819" s="125"/>
      <c r="M819" s="125"/>
      <c r="N819" s="125"/>
      <c r="O819" s="125"/>
      <c r="P819" s="125"/>
      <c r="Q819" s="125"/>
      <c r="R819" s="125"/>
      <c r="S819" s="125"/>
      <c r="T819" s="125"/>
      <c r="U819" s="125"/>
      <c r="V819" s="125"/>
    </row>
    <row r="820" spans="1:22" ht="12">
      <c r="A820" s="164"/>
      <c r="B820" s="125"/>
      <c r="C820" s="125"/>
      <c r="D820" s="125"/>
      <c r="E820" s="125"/>
      <c r="F820" s="125"/>
      <c r="G820" s="125"/>
      <c r="H820" s="125"/>
      <c r="I820" s="125"/>
      <c r="J820" s="125"/>
      <c r="K820" s="125"/>
      <c r="L820" s="125"/>
      <c r="M820" s="125"/>
      <c r="N820" s="125"/>
      <c r="O820" s="125"/>
      <c r="P820" s="125"/>
      <c r="Q820" s="125"/>
      <c r="R820" s="125"/>
      <c r="S820" s="125"/>
      <c r="T820" s="125"/>
      <c r="U820" s="125"/>
      <c r="V820" s="125"/>
    </row>
    <row r="821" spans="1:22" ht="12">
      <c r="A821" s="164"/>
      <c r="B821" s="125"/>
      <c r="C821" s="125"/>
      <c r="D821" s="125"/>
      <c r="E821" s="125"/>
      <c r="F821" s="125"/>
      <c r="G821" s="125"/>
      <c r="H821" s="125"/>
      <c r="I821" s="125"/>
      <c r="J821" s="125"/>
      <c r="K821" s="125"/>
      <c r="L821" s="125"/>
      <c r="M821" s="125"/>
      <c r="N821" s="125"/>
      <c r="O821" s="125"/>
      <c r="P821" s="125"/>
      <c r="Q821" s="125"/>
      <c r="R821" s="125"/>
      <c r="S821" s="125"/>
      <c r="T821" s="125"/>
      <c r="U821" s="125"/>
      <c r="V821" s="125"/>
    </row>
    <row r="822" spans="1:22" ht="12">
      <c r="A822" s="164"/>
      <c r="B822" s="125"/>
      <c r="C822" s="125"/>
      <c r="D822" s="125"/>
      <c r="E822" s="125"/>
      <c r="F822" s="125"/>
      <c r="G822" s="125"/>
      <c r="H822" s="125"/>
      <c r="I822" s="125"/>
      <c r="J822" s="125"/>
      <c r="K822" s="125"/>
      <c r="L822" s="125"/>
      <c r="M822" s="125"/>
      <c r="N822" s="125"/>
      <c r="O822" s="125"/>
      <c r="P822" s="125"/>
      <c r="Q822" s="125"/>
      <c r="R822" s="125"/>
      <c r="S822" s="125"/>
      <c r="T822" s="125"/>
      <c r="U822" s="125"/>
      <c r="V822" s="125"/>
    </row>
    <row r="823" spans="1:22" ht="12">
      <c r="A823" s="164"/>
      <c r="B823" s="125"/>
      <c r="C823" s="125"/>
      <c r="D823" s="125"/>
      <c r="E823" s="125"/>
      <c r="F823" s="125"/>
      <c r="G823" s="125"/>
      <c r="H823" s="125"/>
      <c r="I823" s="125"/>
      <c r="J823" s="125"/>
      <c r="K823" s="125"/>
      <c r="L823" s="125"/>
      <c r="M823" s="125"/>
      <c r="N823" s="125"/>
      <c r="O823" s="125"/>
      <c r="P823" s="125"/>
      <c r="Q823" s="125"/>
      <c r="R823" s="125"/>
      <c r="S823" s="125"/>
      <c r="T823" s="125"/>
      <c r="U823" s="125"/>
      <c r="V823" s="125"/>
    </row>
    <row r="824" spans="1:22" ht="12">
      <c r="A824" s="164"/>
      <c r="B824" s="125"/>
      <c r="C824" s="125"/>
      <c r="D824" s="125"/>
      <c r="E824" s="125"/>
      <c r="F824" s="125"/>
      <c r="G824" s="125"/>
      <c r="H824" s="125"/>
      <c r="I824" s="125"/>
      <c r="J824" s="125"/>
      <c r="K824" s="125"/>
      <c r="L824" s="125"/>
      <c r="M824" s="125"/>
      <c r="N824" s="125"/>
      <c r="O824" s="125"/>
      <c r="P824" s="125"/>
      <c r="Q824" s="125"/>
      <c r="R824" s="125"/>
      <c r="S824" s="125"/>
      <c r="T824" s="125"/>
      <c r="U824" s="125"/>
      <c r="V824" s="125"/>
    </row>
    <row r="825" spans="1:22" ht="12">
      <c r="A825" s="164"/>
      <c r="B825" s="125"/>
      <c r="C825" s="125"/>
      <c r="D825" s="125"/>
      <c r="E825" s="125"/>
      <c r="F825" s="125"/>
      <c r="G825" s="125"/>
      <c r="H825" s="125"/>
      <c r="I825" s="125"/>
      <c r="J825" s="125"/>
      <c r="K825" s="125"/>
      <c r="L825" s="125"/>
      <c r="M825" s="125"/>
      <c r="N825" s="125"/>
      <c r="O825" s="125"/>
      <c r="P825" s="125"/>
      <c r="Q825" s="125"/>
      <c r="R825" s="125"/>
      <c r="S825" s="125"/>
      <c r="T825" s="125"/>
      <c r="U825" s="125"/>
      <c r="V825" s="125"/>
    </row>
    <row r="826" spans="1:22" ht="12">
      <c r="A826" s="164"/>
      <c r="B826" s="125"/>
      <c r="C826" s="125"/>
      <c r="D826" s="125"/>
      <c r="E826" s="125"/>
      <c r="F826" s="125"/>
      <c r="G826" s="125"/>
      <c r="H826" s="125"/>
      <c r="I826" s="125"/>
      <c r="J826" s="125"/>
      <c r="K826" s="125"/>
      <c r="L826" s="125"/>
      <c r="M826" s="125"/>
      <c r="N826" s="125"/>
      <c r="O826" s="125"/>
      <c r="P826" s="125"/>
      <c r="Q826" s="125"/>
      <c r="R826" s="125"/>
      <c r="S826" s="125"/>
      <c r="T826" s="125"/>
      <c r="U826" s="125"/>
      <c r="V826" s="125"/>
    </row>
    <row r="827" spans="1:22" ht="12">
      <c r="A827" s="164"/>
      <c r="B827" s="125"/>
      <c r="C827" s="125"/>
      <c r="D827" s="125"/>
      <c r="E827" s="125"/>
      <c r="F827" s="125"/>
      <c r="G827" s="125"/>
      <c r="H827" s="125"/>
      <c r="I827" s="125"/>
      <c r="J827" s="125"/>
      <c r="K827" s="125"/>
      <c r="L827" s="125"/>
      <c r="M827" s="125"/>
      <c r="N827" s="125"/>
      <c r="O827" s="125"/>
      <c r="P827" s="125"/>
      <c r="Q827" s="125"/>
      <c r="R827" s="125"/>
      <c r="S827" s="125"/>
      <c r="T827" s="125"/>
      <c r="U827" s="125"/>
      <c r="V827" s="125"/>
    </row>
    <row r="828" spans="1:22" ht="12">
      <c r="A828" s="164"/>
      <c r="B828" s="125"/>
      <c r="C828" s="125"/>
      <c r="D828" s="125"/>
      <c r="E828" s="125"/>
      <c r="F828" s="125"/>
      <c r="G828" s="125"/>
      <c r="H828" s="125"/>
      <c r="I828" s="125"/>
      <c r="J828" s="125"/>
      <c r="K828" s="125"/>
      <c r="L828" s="125"/>
      <c r="M828" s="125"/>
      <c r="N828" s="125"/>
      <c r="O828" s="125"/>
      <c r="P828" s="125"/>
      <c r="Q828" s="125"/>
      <c r="R828" s="125"/>
      <c r="S828" s="125"/>
      <c r="T828" s="125"/>
      <c r="U828" s="125"/>
      <c r="V828" s="125"/>
    </row>
    <row r="829" spans="1:22" ht="12">
      <c r="A829" s="164"/>
      <c r="B829" s="125"/>
      <c r="C829" s="125"/>
      <c r="D829" s="125"/>
      <c r="E829" s="125"/>
      <c r="F829" s="125"/>
      <c r="G829" s="125"/>
      <c r="H829" s="125"/>
      <c r="I829" s="125"/>
      <c r="J829" s="125"/>
      <c r="K829" s="125"/>
      <c r="L829" s="125"/>
      <c r="M829" s="125"/>
      <c r="N829" s="125"/>
      <c r="O829" s="125"/>
      <c r="P829" s="125"/>
      <c r="Q829" s="125"/>
      <c r="R829" s="125"/>
      <c r="S829" s="125"/>
      <c r="T829" s="125"/>
      <c r="U829" s="125"/>
      <c r="V829" s="125"/>
    </row>
    <row r="830" spans="1:22" ht="12">
      <c r="A830" s="164"/>
      <c r="B830" s="125"/>
      <c r="C830" s="125"/>
      <c r="D830" s="125"/>
      <c r="E830" s="125"/>
      <c r="F830" s="125"/>
      <c r="G830" s="125"/>
      <c r="H830" s="125"/>
      <c r="I830" s="125"/>
      <c r="J830" s="125"/>
      <c r="K830" s="125"/>
      <c r="L830" s="125"/>
      <c r="M830" s="125"/>
      <c r="N830" s="125"/>
      <c r="O830" s="125"/>
      <c r="P830" s="125"/>
      <c r="Q830" s="125"/>
      <c r="R830" s="125"/>
      <c r="S830" s="125"/>
      <c r="T830" s="125"/>
      <c r="U830" s="125"/>
      <c r="V830" s="125"/>
    </row>
    <row r="831" spans="1:22" ht="12">
      <c r="A831" s="164"/>
      <c r="B831" s="125"/>
      <c r="C831" s="125"/>
      <c r="D831" s="125"/>
      <c r="E831" s="125"/>
      <c r="F831" s="125"/>
      <c r="G831" s="125"/>
      <c r="H831" s="125"/>
      <c r="I831" s="125"/>
      <c r="J831" s="125"/>
      <c r="K831" s="125"/>
      <c r="L831" s="125"/>
      <c r="M831" s="125"/>
      <c r="N831" s="125"/>
      <c r="O831" s="125"/>
      <c r="P831" s="125"/>
      <c r="Q831" s="125"/>
      <c r="R831" s="125"/>
      <c r="S831" s="125"/>
      <c r="T831" s="125"/>
      <c r="U831" s="125"/>
      <c r="V831" s="125"/>
    </row>
    <row r="832" spans="1:22" ht="12">
      <c r="A832" s="164"/>
      <c r="B832" s="125"/>
      <c r="C832" s="125"/>
      <c r="D832" s="125"/>
      <c r="E832" s="125"/>
      <c r="F832" s="125"/>
      <c r="G832" s="125"/>
      <c r="H832" s="125"/>
      <c r="I832" s="125"/>
      <c r="J832" s="125"/>
      <c r="K832" s="125"/>
      <c r="L832" s="125"/>
      <c r="M832" s="125"/>
      <c r="N832" s="125"/>
      <c r="O832" s="125"/>
      <c r="P832" s="125"/>
      <c r="Q832" s="125"/>
      <c r="R832" s="125"/>
      <c r="S832" s="125"/>
      <c r="T832" s="125"/>
      <c r="U832" s="125"/>
      <c r="V832" s="125"/>
    </row>
    <row r="833" spans="1:22" ht="12">
      <c r="A833" s="164"/>
      <c r="B833" s="125"/>
      <c r="C833" s="125"/>
      <c r="D833" s="125"/>
      <c r="E833" s="125"/>
      <c r="F833" s="125"/>
      <c r="G833" s="125"/>
      <c r="H833" s="125"/>
      <c r="I833" s="125"/>
      <c r="J833" s="125"/>
      <c r="K833" s="125"/>
      <c r="L833" s="125"/>
      <c r="M833" s="125"/>
      <c r="N833" s="125"/>
      <c r="O833" s="125"/>
      <c r="P833" s="125"/>
      <c r="Q833" s="125"/>
      <c r="R833" s="125"/>
      <c r="S833" s="125"/>
      <c r="T833" s="125"/>
      <c r="U833" s="125"/>
      <c r="V833" s="125"/>
    </row>
    <row r="834" spans="1:22" ht="12">
      <c r="A834" s="164"/>
      <c r="B834" s="125"/>
      <c r="C834" s="125"/>
      <c r="D834" s="125"/>
      <c r="E834" s="125"/>
      <c r="F834" s="125"/>
      <c r="G834" s="125"/>
      <c r="H834" s="125"/>
      <c r="I834" s="125"/>
      <c r="J834" s="125"/>
      <c r="K834" s="125"/>
      <c r="L834" s="125"/>
      <c r="M834" s="125"/>
      <c r="N834" s="125"/>
      <c r="O834" s="125"/>
      <c r="P834" s="125"/>
      <c r="Q834" s="125"/>
      <c r="R834" s="125"/>
      <c r="S834" s="125"/>
      <c r="T834" s="125"/>
      <c r="U834" s="125"/>
      <c r="V834" s="125"/>
    </row>
    <row r="835" spans="1:22" ht="12">
      <c r="A835" s="164"/>
      <c r="B835" s="125"/>
      <c r="C835" s="125"/>
      <c r="D835" s="125"/>
      <c r="E835" s="125"/>
      <c r="F835" s="125"/>
      <c r="G835" s="125"/>
      <c r="H835" s="125"/>
      <c r="I835" s="125"/>
      <c r="J835" s="125"/>
      <c r="K835" s="125"/>
      <c r="L835" s="125"/>
      <c r="M835" s="125"/>
      <c r="N835" s="125"/>
      <c r="O835" s="125"/>
      <c r="P835" s="125"/>
      <c r="Q835" s="125"/>
      <c r="R835" s="125"/>
      <c r="S835" s="125"/>
      <c r="T835" s="125"/>
      <c r="U835" s="125"/>
      <c r="V835" s="125"/>
    </row>
    <row r="836" spans="1:22" ht="12">
      <c r="A836" s="164"/>
      <c r="B836" s="125"/>
      <c r="C836" s="125"/>
      <c r="D836" s="125"/>
      <c r="E836" s="125"/>
      <c r="F836" s="125"/>
      <c r="G836" s="125"/>
      <c r="H836" s="125"/>
      <c r="I836" s="125"/>
      <c r="J836" s="125"/>
      <c r="K836" s="125"/>
      <c r="L836" s="125"/>
      <c r="M836" s="125"/>
      <c r="N836" s="125"/>
      <c r="O836" s="125"/>
      <c r="P836" s="125"/>
      <c r="Q836" s="125"/>
      <c r="R836" s="125"/>
      <c r="S836" s="125"/>
      <c r="T836" s="125"/>
      <c r="U836" s="125"/>
      <c r="V836" s="125"/>
    </row>
    <row r="837" spans="1:22" ht="12">
      <c r="A837" s="164"/>
      <c r="B837" s="125"/>
      <c r="C837" s="125"/>
      <c r="D837" s="125"/>
      <c r="E837" s="125"/>
      <c r="F837" s="125"/>
      <c r="G837" s="125"/>
      <c r="H837" s="125"/>
      <c r="I837" s="125"/>
      <c r="J837" s="125"/>
      <c r="K837" s="125"/>
      <c r="L837" s="125"/>
      <c r="M837" s="125"/>
      <c r="N837" s="125"/>
      <c r="O837" s="125"/>
      <c r="P837" s="125"/>
      <c r="Q837" s="125"/>
      <c r="R837" s="125"/>
      <c r="S837" s="125"/>
      <c r="T837" s="125"/>
      <c r="U837" s="125"/>
      <c r="V837" s="125"/>
    </row>
    <row r="838" spans="1:22" ht="12">
      <c r="A838" s="164"/>
      <c r="B838" s="125"/>
      <c r="C838" s="125"/>
      <c r="D838" s="125"/>
      <c r="E838" s="125"/>
      <c r="F838" s="125"/>
      <c r="G838" s="125"/>
      <c r="H838" s="125"/>
      <c r="I838" s="125"/>
      <c r="J838" s="125"/>
      <c r="K838" s="125"/>
      <c r="L838" s="125"/>
      <c r="M838" s="125"/>
      <c r="N838" s="125"/>
      <c r="O838" s="125"/>
      <c r="P838" s="125"/>
      <c r="Q838" s="125"/>
      <c r="R838" s="125"/>
      <c r="S838" s="125"/>
      <c r="T838" s="125"/>
      <c r="U838" s="125"/>
      <c r="V838" s="125"/>
    </row>
    <row r="839" spans="1:22" ht="12">
      <c r="A839" s="164"/>
      <c r="B839" s="125"/>
      <c r="C839" s="125"/>
      <c r="D839" s="125"/>
      <c r="E839" s="125"/>
      <c r="F839" s="125"/>
      <c r="G839" s="125"/>
      <c r="H839" s="125"/>
      <c r="I839" s="125"/>
      <c r="J839" s="125"/>
      <c r="K839" s="125"/>
      <c r="L839" s="125"/>
      <c r="M839" s="125"/>
      <c r="N839" s="125"/>
      <c r="O839" s="125"/>
      <c r="P839" s="125"/>
      <c r="Q839" s="125"/>
      <c r="R839" s="125"/>
      <c r="S839" s="125"/>
      <c r="T839" s="125"/>
      <c r="U839" s="125"/>
      <c r="V839" s="125"/>
    </row>
    <row r="840" spans="1:22" ht="12">
      <c r="A840" s="164"/>
      <c r="B840" s="125"/>
      <c r="C840" s="125"/>
      <c r="D840" s="125"/>
      <c r="E840" s="125"/>
      <c r="F840" s="125"/>
      <c r="G840" s="125"/>
      <c r="H840" s="125"/>
      <c r="I840" s="125"/>
      <c r="J840" s="125"/>
      <c r="K840" s="125"/>
      <c r="L840" s="125"/>
      <c r="M840" s="125"/>
      <c r="N840" s="125"/>
      <c r="O840" s="125"/>
      <c r="P840" s="125"/>
      <c r="Q840" s="125"/>
      <c r="R840" s="125"/>
      <c r="S840" s="125"/>
      <c r="T840" s="125"/>
      <c r="U840" s="125"/>
      <c r="V840" s="125"/>
    </row>
    <row r="841" spans="1:22" ht="12">
      <c r="A841" s="164"/>
      <c r="B841" s="125"/>
      <c r="C841" s="125"/>
      <c r="D841" s="125"/>
      <c r="E841" s="125"/>
      <c r="F841" s="125"/>
      <c r="G841" s="125"/>
      <c r="H841" s="125"/>
      <c r="I841" s="125"/>
      <c r="J841" s="125"/>
      <c r="K841" s="125"/>
      <c r="L841" s="125"/>
      <c r="M841" s="125"/>
      <c r="N841" s="125"/>
      <c r="O841" s="125"/>
      <c r="P841" s="125"/>
      <c r="Q841" s="125"/>
      <c r="R841" s="125"/>
      <c r="S841" s="125"/>
      <c r="T841" s="125"/>
      <c r="U841" s="125"/>
      <c r="V841" s="125"/>
    </row>
    <row r="842" spans="1:22" ht="12">
      <c r="A842" s="164"/>
      <c r="B842" s="125"/>
      <c r="C842" s="125"/>
      <c r="D842" s="125"/>
      <c r="E842" s="125"/>
      <c r="F842" s="125"/>
      <c r="G842" s="125"/>
      <c r="H842" s="125"/>
      <c r="I842" s="125"/>
      <c r="J842" s="125"/>
      <c r="K842" s="125"/>
      <c r="L842" s="125"/>
      <c r="M842" s="125"/>
      <c r="N842" s="125"/>
      <c r="O842" s="125"/>
      <c r="P842" s="125"/>
      <c r="Q842" s="125"/>
      <c r="R842" s="125"/>
      <c r="S842" s="125"/>
      <c r="T842" s="125"/>
      <c r="U842" s="125"/>
      <c r="V842" s="125"/>
    </row>
    <row r="843" spans="1:22" ht="12">
      <c r="A843" s="164"/>
      <c r="B843" s="125"/>
      <c r="C843" s="125"/>
      <c r="D843" s="125"/>
      <c r="E843" s="125"/>
      <c r="F843" s="125"/>
      <c r="G843" s="125"/>
      <c r="H843" s="125"/>
      <c r="I843" s="125"/>
      <c r="J843" s="125"/>
      <c r="K843" s="125"/>
      <c r="L843" s="125"/>
      <c r="M843" s="125"/>
      <c r="N843" s="125"/>
      <c r="O843" s="125"/>
      <c r="P843" s="125"/>
      <c r="Q843" s="125"/>
      <c r="R843" s="125"/>
      <c r="S843" s="125"/>
      <c r="T843" s="125"/>
      <c r="U843" s="125"/>
      <c r="V843" s="125"/>
    </row>
    <row r="844" spans="1:22" ht="12">
      <c r="A844" s="164"/>
      <c r="B844" s="125"/>
      <c r="C844" s="125"/>
      <c r="D844" s="125"/>
      <c r="E844" s="125"/>
      <c r="F844" s="125"/>
      <c r="G844" s="125"/>
      <c r="H844" s="125"/>
      <c r="I844" s="125"/>
      <c r="J844" s="125"/>
      <c r="K844" s="125"/>
      <c r="L844" s="125"/>
      <c r="M844" s="125"/>
      <c r="N844" s="125"/>
      <c r="O844" s="125"/>
      <c r="P844" s="125"/>
      <c r="Q844" s="125"/>
      <c r="R844" s="125"/>
      <c r="S844" s="125"/>
      <c r="T844" s="125"/>
      <c r="U844" s="125"/>
      <c r="V844" s="125"/>
    </row>
    <row r="845" spans="1:22" ht="12">
      <c r="A845" s="164"/>
      <c r="B845" s="125"/>
      <c r="C845" s="125"/>
      <c r="D845" s="125"/>
      <c r="E845" s="125"/>
      <c r="F845" s="125"/>
      <c r="G845" s="125"/>
      <c r="H845" s="125"/>
      <c r="I845" s="125"/>
      <c r="J845" s="125"/>
      <c r="K845" s="125"/>
      <c r="L845" s="125"/>
      <c r="M845" s="125"/>
      <c r="N845" s="125"/>
      <c r="O845" s="125"/>
      <c r="P845" s="125"/>
      <c r="Q845" s="125"/>
      <c r="R845" s="125"/>
      <c r="S845" s="125"/>
      <c r="T845" s="125"/>
      <c r="U845" s="125"/>
      <c r="V845" s="125"/>
    </row>
    <row r="846" spans="1:22" ht="12">
      <c r="A846" s="164"/>
      <c r="B846" s="125"/>
      <c r="C846" s="125"/>
      <c r="D846" s="125"/>
      <c r="E846" s="125"/>
      <c r="F846" s="125"/>
      <c r="G846" s="125"/>
      <c r="H846" s="125"/>
      <c r="I846" s="125"/>
      <c r="J846" s="125"/>
      <c r="K846" s="125"/>
      <c r="L846" s="125"/>
      <c r="M846" s="125"/>
      <c r="N846" s="125"/>
      <c r="O846" s="125"/>
      <c r="P846" s="125"/>
      <c r="Q846" s="125"/>
      <c r="R846" s="125"/>
      <c r="S846" s="125"/>
      <c r="T846" s="125"/>
      <c r="U846" s="125"/>
      <c r="V846" s="125"/>
    </row>
    <row r="847" spans="1:22" ht="12">
      <c r="A847" s="164"/>
      <c r="B847" s="125"/>
      <c r="C847" s="125"/>
      <c r="D847" s="125"/>
      <c r="E847" s="125"/>
      <c r="F847" s="125"/>
      <c r="G847" s="125"/>
      <c r="H847" s="125"/>
      <c r="I847" s="125"/>
      <c r="J847" s="125"/>
      <c r="K847" s="125"/>
      <c r="L847" s="125"/>
      <c r="M847" s="125"/>
      <c r="N847" s="125"/>
      <c r="O847" s="125"/>
      <c r="P847" s="125"/>
      <c r="Q847" s="125"/>
      <c r="R847" s="125"/>
      <c r="S847" s="125"/>
      <c r="T847" s="125"/>
      <c r="U847" s="125"/>
      <c r="V847" s="125"/>
    </row>
    <row r="848" spans="1:22" ht="12">
      <c r="A848" s="164"/>
      <c r="B848" s="125"/>
      <c r="C848" s="125"/>
      <c r="D848" s="125"/>
      <c r="E848" s="125"/>
      <c r="F848" s="125"/>
      <c r="G848" s="125"/>
      <c r="H848" s="125"/>
      <c r="I848" s="125"/>
      <c r="J848" s="125"/>
      <c r="K848" s="125"/>
      <c r="L848" s="125"/>
      <c r="M848" s="125"/>
      <c r="N848" s="125"/>
      <c r="O848" s="125"/>
      <c r="P848" s="125"/>
      <c r="Q848" s="125"/>
      <c r="R848" s="125"/>
      <c r="S848" s="125"/>
      <c r="T848" s="125"/>
      <c r="U848" s="125"/>
      <c r="V848" s="125"/>
    </row>
    <row r="849" spans="1:22" ht="12">
      <c r="A849" s="164"/>
      <c r="B849" s="125"/>
      <c r="C849" s="125"/>
      <c r="D849" s="125"/>
      <c r="E849" s="125"/>
      <c r="F849" s="125"/>
      <c r="G849" s="125"/>
      <c r="H849" s="125"/>
      <c r="I849" s="125"/>
      <c r="J849" s="125"/>
      <c r="K849" s="125"/>
      <c r="L849" s="125"/>
      <c r="M849" s="125"/>
      <c r="N849" s="125"/>
      <c r="O849" s="125"/>
      <c r="P849" s="125"/>
      <c r="Q849" s="125"/>
      <c r="R849" s="125"/>
      <c r="S849" s="125"/>
      <c r="T849" s="125"/>
      <c r="U849" s="125"/>
      <c r="V849" s="125"/>
    </row>
    <row r="850" spans="1:22" ht="12">
      <c r="A850" s="164"/>
      <c r="B850" s="125"/>
      <c r="C850" s="125"/>
      <c r="D850" s="125"/>
      <c r="E850" s="125"/>
      <c r="F850" s="125"/>
      <c r="G850" s="125"/>
      <c r="H850" s="125"/>
      <c r="I850" s="125"/>
      <c r="J850" s="125"/>
      <c r="K850" s="125"/>
      <c r="L850" s="125"/>
      <c r="M850" s="125"/>
      <c r="N850" s="125"/>
      <c r="O850" s="125"/>
      <c r="P850" s="125"/>
      <c r="Q850" s="125"/>
      <c r="R850" s="125"/>
      <c r="S850" s="125"/>
      <c r="T850" s="125"/>
      <c r="U850" s="125"/>
      <c r="V850" s="125"/>
    </row>
    <row r="851" spans="1:22" ht="12">
      <c r="A851" s="164"/>
      <c r="B851" s="125"/>
      <c r="C851" s="125"/>
      <c r="D851" s="125"/>
      <c r="E851" s="125"/>
      <c r="F851" s="125"/>
      <c r="G851" s="125"/>
      <c r="H851" s="125"/>
      <c r="I851" s="125"/>
      <c r="J851" s="125"/>
      <c r="K851" s="125"/>
      <c r="L851" s="125"/>
      <c r="M851" s="125"/>
      <c r="N851" s="125"/>
      <c r="O851" s="125"/>
      <c r="P851" s="125"/>
      <c r="Q851" s="125"/>
      <c r="R851" s="125"/>
      <c r="S851" s="125"/>
      <c r="T851" s="125"/>
      <c r="U851" s="125"/>
      <c r="V851" s="125"/>
    </row>
    <row r="852" spans="1:22" ht="12">
      <c r="A852" s="164"/>
      <c r="B852" s="125"/>
      <c r="C852" s="125"/>
      <c r="D852" s="125"/>
      <c r="E852" s="125"/>
      <c r="F852" s="125"/>
      <c r="G852" s="125"/>
      <c r="H852" s="125"/>
      <c r="I852" s="125"/>
      <c r="J852" s="125"/>
      <c r="K852" s="125"/>
      <c r="L852" s="125"/>
      <c r="M852" s="125"/>
      <c r="N852" s="125"/>
      <c r="O852" s="125"/>
      <c r="P852" s="125"/>
      <c r="Q852" s="125"/>
      <c r="R852" s="125"/>
      <c r="S852" s="125"/>
      <c r="T852" s="125"/>
      <c r="U852" s="125"/>
      <c r="V852" s="125"/>
    </row>
    <row r="853" spans="1:22" ht="12">
      <c r="A853" s="164"/>
      <c r="B853" s="125"/>
      <c r="C853" s="125"/>
      <c r="D853" s="125"/>
      <c r="E853" s="125"/>
      <c r="F853" s="125"/>
      <c r="G853" s="125"/>
      <c r="H853" s="125"/>
      <c r="I853" s="125"/>
      <c r="J853" s="125"/>
      <c r="K853" s="125"/>
      <c r="L853" s="125"/>
      <c r="M853" s="125"/>
      <c r="N853" s="125"/>
      <c r="O853" s="125"/>
      <c r="P853" s="125"/>
      <c r="Q853" s="125"/>
      <c r="R853" s="125"/>
      <c r="S853" s="125"/>
      <c r="T853" s="125"/>
      <c r="U853" s="125"/>
      <c r="V853" s="125"/>
    </row>
    <row r="854" spans="1:22" ht="12">
      <c r="A854" s="164"/>
      <c r="B854" s="125"/>
      <c r="C854" s="125"/>
      <c r="D854" s="125"/>
      <c r="E854" s="125"/>
      <c r="F854" s="125"/>
      <c r="G854" s="125"/>
      <c r="H854" s="125"/>
      <c r="I854" s="125"/>
      <c r="J854" s="125"/>
      <c r="K854" s="125"/>
      <c r="L854" s="125"/>
      <c r="M854" s="125"/>
      <c r="N854" s="125"/>
      <c r="O854" s="125"/>
      <c r="P854" s="125"/>
      <c r="Q854" s="125"/>
      <c r="R854" s="125"/>
      <c r="S854" s="125"/>
      <c r="T854" s="125"/>
      <c r="U854" s="125"/>
      <c r="V854" s="125"/>
    </row>
    <row r="855" spans="1:22" ht="12">
      <c r="A855" s="164"/>
      <c r="B855" s="125"/>
      <c r="C855" s="125"/>
      <c r="D855" s="125"/>
      <c r="E855" s="125"/>
      <c r="F855" s="125"/>
      <c r="G855" s="125"/>
      <c r="H855" s="125"/>
      <c r="I855" s="125"/>
      <c r="J855" s="125"/>
      <c r="K855" s="125"/>
      <c r="L855" s="125"/>
      <c r="M855" s="125"/>
      <c r="N855" s="125"/>
      <c r="O855" s="125"/>
      <c r="P855" s="125"/>
      <c r="Q855" s="125"/>
      <c r="R855" s="125"/>
      <c r="S855" s="125"/>
      <c r="T855" s="125"/>
      <c r="U855" s="125"/>
      <c r="V855" s="125"/>
    </row>
    <row r="856" spans="1:22" ht="12">
      <c r="A856" s="164"/>
      <c r="B856" s="125"/>
      <c r="C856" s="125"/>
      <c r="D856" s="125"/>
      <c r="E856" s="125"/>
      <c r="F856" s="125"/>
      <c r="G856" s="125"/>
      <c r="H856" s="125"/>
      <c r="I856" s="125"/>
      <c r="J856" s="125"/>
      <c r="K856" s="125"/>
      <c r="L856" s="125"/>
      <c r="M856" s="125"/>
      <c r="N856" s="125"/>
      <c r="O856" s="125"/>
      <c r="P856" s="125"/>
      <c r="Q856" s="125"/>
      <c r="R856" s="125"/>
      <c r="S856" s="125"/>
      <c r="T856" s="125"/>
      <c r="U856" s="125"/>
      <c r="V856" s="125"/>
    </row>
    <row r="857" spans="1:22" ht="12">
      <c r="A857" s="164"/>
      <c r="B857" s="125"/>
      <c r="C857" s="125"/>
      <c r="D857" s="125"/>
      <c r="E857" s="125"/>
      <c r="F857" s="125"/>
      <c r="G857" s="125"/>
      <c r="H857" s="125"/>
      <c r="I857" s="125"/>
      <c r="J857" s="125"/>
      <c r="K857" s="125"/>
      <c r="L857" s="125"/>
      <c r="M857" s="125"/>
      <c r="N857" s="125"/>
      <c r="O857" s="125"/>
      <c r="P857" s="125"/>
      <c r="Q857" s="125"/>
      <c r="R857" s="125"/>
      <c r="S857" s="125"/>
      <c r="T857" s="125"/>
      <c r="U857" s="125"/>
      <c r="V857" s="125"/>
    </row>
    <row r="858" spans="1:22" ht="12">
      <c r="A858" s="164"/>
      <c r="B858" s="125"/>
      <c r="C858" s="125"/>
      <c r="D858" s="125"/>
      <c r="E858" s="125"/>
      <c r="F858" s="125"/>
      <c r="G858" s="125"/>
      <c r="H858" s="125"/>
      <c r="I858" s="125"/>
      <c r="J858" s="125"/>
      <c r="K858" s="125"/>
      <c r="L858" s="125"/>
      <c r="M858" s="125"/>
      <c r="N858" s="125"/>
      <c r="O858" s="125"/>
      <c r="P858" s="125"/>
      <c r="Q858" s="125"/>
      <c r="R858" s="125"/>
      <c r="S858" s="125"/>
      <c r="T858" s="125"/>
      <c r="U858" s="125"/>
      <c r="V858" s="125"/>
    </row>
    <row r="859" spans="1:22" ht="12">
      <c r="A859" s="164"/>
      <c r="B859" s="125"/>
      <c r="C859" s="125"/>
      <c r="D859" s="125"/>
      <c r="E859" s="125"/>
      <c r="F859" s="125"/>
      <c r="G859" s="125"/>
      <c r="H859" s="125"/>
      <c r="I859" s="125"/>
      <c r="J859" s="125"/>
      <c r="K859" s="125"/>
      <c r="L859" s="125"/>
      <c r="M859" s="125"/>
      <c r="N859" s="125"/>
      <c r="O859" s="125"/>
      <c r="P859" s="125"/>
      <c r="Q859" s="125"/>
      <c r="R859" s="125"/>
      <c r="S859" s="125"/>
      <c r="T859" s="125"/>
      <c r="U859" s="125"/>
      <c r="V859" s="125"/>
    </row>
    <row r="860" spans="1:22" ht="12">
      <c r="A860" s="164"/>
      <c r="B860" s="125"/>
      <c r="C860" s="125"/>
      <c r="D860" s="125"/>
      <c r="E860" s="125"/>
      <c r="F860" s="125"/>
      <c r="G860" s="125"/>
      <c r="H860" s="125"/>
      <c r="I860" s="125"/>
      <c r="J860" s="125"/>
      <c r="K860" s="125"/>
      <c r="L860" s="125"/>
      <c r="M860" s="125"/>
      <c r="N860" s="125"/>
      <c r="O860" s="125"/>
      <c r="P860" s="125"/>
      <c r="Q860" s="125"/>
      <c r="R860" s="125"/>
      <c r="S860" s="125"/>
      <c r="T860" s="125"/>
      <c r="U860" s="125"/>
      <c r="V860" s="125"/>
    </row>
    <row r="861" spans="1:22" ht="12">
      <c r="A861" s="164"/>
      <c r="B861" s="125"/>
      <c r="C861" s="125"/>
      <c r="D861" s="125"/>
      <c r="E861" s="125"/>
      <c r="F861" s="125"/>
      <c r="G861" s="125"/>
      <c r="H861" s="125"/>
      <c r="I861" s="125"/>
      <c r="J861" s="125"/>
      <c r="K861" s="125"/>
      <c r="L861" s="125"/>
      <c r="M861" s="125"/>
      <c r="N861" s="125"/>
      <c r="O861" s="125"/>
      <c r="P861" s="125"/>
      <c r="Q861" s="125"/>
      <c r="R861" s="125"/>
      <c r="S861" s="125"/>
      <c r="T861" s="125"/>
      <c r="U861" s="125"/>
      <c r="V861" s="125"/>
    </row>
    <row r="862" spans="1:22" ht="12">
      <c r="A862" s="164"/>
      <c r="B862" s="125"/>
      <c r="C862" s="125"/>
      <c r="D862" s="125"/>
      <c r="E862" s="125"/>
      <c r="F862" s="125"/>
      <c r="G862" s="125"/>
      <c r="H862" s="125"/>
      <c r="I862" s="125"/>
      <c r="J862" s="125"/>
      <c r="K862" s="125"/>
      <c r="L862" s="125"/>
      <c r="M862" s="125"/>
      <c r="N862" s="125"/>
      <c r="O862" s="125"/>
      <c r="P862" s="125"/>
      <c r="Q862" s="125"/>
      <c r="R862" s="125"/>
      <c r="S862" s="125"/>
      <c r="T862" s="125"/>
      <c r="U862" s="125"/>
      <c r="V862" s="125"/>
    </row>
    <row r="863" spans="1:22" ht="12">
      <c r="A863" s="164"/>
      <c r="B863" s="125"/>
      <c r="C863" s="125"/>
      <c r="D863" s="125"/>
      <c r="E863" s="125"/>
      <c r="F863" s="125"/>
      <c r="G863" s="125"/>
      <c r="H863" s="125"/>
      <c r="I863" s="125"/>
      <c r="J863" s="125"/>
      <c r="K863" s="125"/>
      <c r="L863" s="125"/>
      <c r="M863" s="125"/>
      <c r="N863" s="125"/>
      <c r="O863" s="125"/>
      <c r="P863" s="125"/>
      <c r="Q863" s="125"/>
      <c r="R863" s="125"/>
      <c r="S863" s="125"/>
      <c r="T863" s="125"/>
      <c r="U863" s="125"/>
      <c r="V863" s="125"/>
    </row>
    <row r="864" spans="1:22" ht="12">
      <c r="A864" s="164"/>
      <c r="B864" s="125"/>
      <c r="C864" s="125"/>
      <c r="D864" s="125"/>
      <c r="E864" s="125"/>
      <c r="F864" s="125"/>
      <c r="G864" s="125"/>
      <c r="H864" s="125"/>
      <c r="I864" s="125"/>
      <c r="J864" s="125"/>
      <c r="K864" s="125"/>
      <c r="L864" s="125"/>
      <c r="M864" s="125"/>
      <c r="N864" s="125"/>
      <c r="O864" s="125"/>
      <c r="P864" s="125"/>
      <c r="Q864" s="125"/>
      <c r="R864" s="125"/>
      <c r="S864" s="125"/>
      <c r="T864" s="125"/>
      <c r="U864" s="125"/>
      <c r="V864" s="125"/>
    </row>
    <row r="865" spans="1:22" ht="12">
      <c r="A865" s="164"/>
      <c r="B865" s="125"/>
      <c r="C865" s="125"/>
      <c r="D865" s="125"/>
      <c r="E865" s="125"/>
      <c r="F865" s="125"/>
      <c r="G865" s="125"/>
      <c r="H865" s="125"/>
      <c r="I865" s="125"/>
      <c r="J865" s="125"/>
      <c r="K865" s="125"/>
      <c r="L865" s="125"/>
      <c r="M865" s="125"/>
      <c r="N865" s="125"/>
      <c r="O865" s="125"/>
      <c r="P865" s="125"/>
      <c r="Q865" s="125"/>
      <c r="R865" s="125"/>
      <c r="S865" s="125"/>
      <c r="T865" s="125"/>
      <c r="U865" s="125"/>
      <c r="V865" s="125"/>
    </row>
    <row r="866" spans="1:22" ht="12">
      <c r="A866" s="164"/>
      <c r="B866" s="125"/>
      <c r="C866" s="125"/>
      <c r="D866" s="125"/>
      <c r="E866" s="125"/>
      <c r="F866" s="125"/>
      <c r="G866" s="125"/>
      <c r="H866" s="125"/>
      <c r="I866" s="125"/>
      <c r="J866" s="125"/>
      <c r="K866" s="125"/>
      <c r="L866" s="125"/>
      <c r="M866" s="125"/>
      <c r="N866" s="125"/>
      <c r="O866" s="125"/>
      <c r="P866" s="125"/>
      <c r="Q866" s="125"/>
      <c r="R866" s="125"/>
      <c r="S866" s="125"/>
      <c r="T866" s="125"/>
      <c r="U866" s="125"/>
      <c r="V866" s="125"/>
    </row>
    <row r="867" spans="1:22" ht="12">
      <c r="A867" s="164"/>
      <c r="B867" s="125"/>
      <c r="C867" s="125"/>
      <c r="D867" s="125"/>
      <c r="E867" s="125"/>
      <c r="F867" s="125"/>
      <c r="G867" s="125"/>
      <c r="H867" s="125"/>
      <c r="I867" s="125"/>
      <c r="J867" s="125"/>
      <c r="K867" s="125"/>
      <c r="L867" s="125"/>
      <c r="M867" s="125"/>
      <c r="N867" s="125"/>
      <c r="O867" s="125"/>
      <c r="P867" s="125"/>
      <c r="Q867" s="125"/>
      <c r="R867" s="125"/>
      <c r="S867" s="125"/>
      <c r="T867" s="125"/>
      <c r="U867" s="125"/>
      <c r="V867" s="125"/>
    </row>
    <row r="868" spans="1:22" ht="12">
      <c r="A868" s="164"/>
      <c r="B868" s="125"/>
      <c r="C868" s="125"/>
      <c r="D868" s="125"/>
      <c r="E868" s="125"/>
      <c r="F868" s="125"/>
      <c r="G868" s="125"/>
      <c r="H868" s="125"/>
      <c r="I868" s="125"/>
      <c r="J868" s="125"/>
      <c r="K868" s="125"/>
      <c r="L868" s="125"/>
      <c r="M868" s="125"/>
      <c r="N868" s="125"/>
      <c r="O868" s="125"/>
      <c r="P868" s="125"/>
      <c r="Q868" s="125"/>
      <c r="R868" s="125"/>
      <c r="S868" s="125"/>
      <c r="T868" s="125"/>
      <c r="U868" s="125"/>
      <c r="V868" s="125"/>
    </row>
    <row r="869" spans="1:22" ht="12">
      <c r="A869" s="164"/>
      <c r="B869" s="125"/>
      <c r="C869" s="125"/>
      <c r="D869" s="125"/>
      <c r="E869" s="125"/>
      <c r="F869" s="125"/>
      <c r="G869" s="125"/>
      <c r="H869" s="125"/>
      <c r="I869" s="125"/>
      <c r="J869" s="125"/>
      <c r="K869" s="125"/>
      <c r="L869" s="125"/>
      <c r="M869" s="125"/>
      <c r="N869" s="125"/>
      <c r="O869" s="125"/>
      <c r="P869" s="125"/>
      <c r="Q869" s="125"/>
      <c r="R869" s="125"/>
      <c r="S869" s="125"/>
      <c r="T869" s="125"/>
      <c r="U869" s="125"/>
      <c r="V869" s="125"/>
    </row>
    <row r="870" spans="1:22" ht="12">
      <c r="A870" s="164"/>
      <c r="B870" s="125"/>
      <c r="C870" s="125"/>
      <c r="D870" s="125"/>
      <c r="E870" s="125"/>
      <c r="F870" s="125"/>
      <c r="G870" s="125"/>
      <c r="H870" s="125"/>
      <c r="I870" s="125"/>
      <c r="J870" s="125"/>
      <c r="K870" s="125"/>
      <c r="L870" s="125"/>
      <c r="M870" s="125"/>
      <c r="N870" s="125"/>
      <c r="O870" s="125"/>
      <c r="P870" s="125"/>
      <c r="Q870" s="125"/>
      <c r="R870" s="125"/>
      <c r="S870" s="125"/>
      <c r="T870" s="125"/>
      <c r="U870" s="125"/>
      <c r="V870" s="125"/>
    </row>
    <row r="871" spans="1:22" ht="12">
      <c r="A871" s="164"/>
      <c r="B871" s="125"/>
      <c r="C871" s="125"/>
      <c r="D871" s="125"/>
      <c r="E871" s="125"/>
      <c r="F871" s="125"/>
      <c r="G871" s="125"/>
      <c r="H871" s="125"/>
      <c r="I871" s="125"/>
      <c r="J871" s="125"/>
      <c r="K871" s="125"/>
      <c r="L871" s="125"/>
      <c r="M871" s="125"/>
      <c r="N871" s="125"/>
      <c r="O871" s="125"/>
      <c r="P871" s="125"/>
      <c r="Q871" s="125"/>
      <c r="R871" s="125"/>
      <c r="S871" s="125"/>
      <c r="T871" s="125"/>
      <c r="U871" s="125"/>
      <c r="V871" s="125"/>
    </row>
    <row r="872" spans="1:22" ht="12">
      <c r="A872" s="164"/>
      <c r="B872" s="125"/>
      <c r="C872" s="125"/>
      <c r="D872" s="125"/>
      <c r="E872" s="125"/>
      <c r="F872" s="125"/>
      <c r="G872" s="125"/>
      <c r="H872" s="125"/>
      <c r="I872" s="125"/>
      <c r="J872" s="125"/>
      <c r="K872" s="125"/>
      <c r="L872" s="125"/>
      <c r="M872" s="125"/>
      <c r="N872" s="125"/>
      <c r="O872" s="125"/>
      <c r="P872" s="125"/>
      <c r="Q872" s="125"/>
      <c r="R872" s="125"/>
      <c r="S872" s="125"/>
      <c r="T872" s="125"/>
      <c r="U872" s="125"/>
      <c r="V872" s="125"/>
    </row>
    <row r="873" spans="1:22" ht="12">
      <c r="A873" s="164"/>
      <c r="B873" s="125"/>
      <c r="C873" s="125"/>
      <c r="D873" s="125"/>
      <c r="E873" s="125"/>
      <c r="F873" s="125"/>
      <c r="G873" s="125"/>
      <c r="H873" s="125"/>
      <c r="I873" s="125"/>
      <c r="J873" s="125"/>
      <c r="K873" s="125"/>
      <c r="L873" s="125"/>
      <c r="M873" s="125"/>
      <c r="N873" s="125"/>
      <c r="O873" s="125"/>
      <c r="P873" s="125"/>
      <c r="Q873" s="125"/>
      <c r="R873" s="125"/>
      <c r="S873" s="125"/>
      <c r="T873" s="125"/>
      <c r="U873" s="125"/>
      <c r="V873" s="125"/>
    </row>
    <row r="874" spans="1:22" ht="12">
      <c r="A874" s="164"/>
      <c r="B874" s="125"/>
      <c r="C874" s="125"/>
      <c r="D874" s="125"/>
      <c r="E874" s="125"/>
      <c r="F874" s="125"/>
      <c r="G874" s="125"/>
      <c r="H874" s="125"/>
      <c r="I874" s="125"/>
      <c r="J874" s="125"/>
      <c r="K874" s="125"/>
      <c r="L874" s="125"/>
      <c r="M874" s="125"/>
      <c r="N874" s="125"/>
      <c r="O874" s="125"/>
      <c r="P874" s="125"/>
      <c r="Q874" s="125"/>
      <c r="R874" s="125"/>
      <c r="S874" s="125"/>
      <c r="T874" s="125"/>
      <c r="U874" s="125"/>
      <c r="V874" s="125"/>
    </row>
    <row r="875" spans="1:22" ht="12">
      <c r="A875" s="164"/>
      <c r="B875" s="125"/>
      <c r="C875" s="125"/>
      <c r="D875" s="125"/>
      <c r="E875" s="125"/>
      <c r="F875" s="125"/>
      <c r="G875" s="125"/>
      <c r="H875" s="125"/>
      <c r="I875" s="125"/>
      <c r="J875" s="125"/>
      <c r="K875" s="125"/>
      <c r="L875" s="125"/>
      <c r="M875" s="125"/>
      <c r="N875" s="125"/>
      <c r="O875" s="125"/>
      <c r="P875" s="125"/>
      <c r="Q875" s="125"/>
      <c r="R875" s="125"/>
      <c r="S875" s="125"/>
      <c r="T875" s="125"/>
      <c r="U875" s="125"/>
      <c r="V875" s="125"/>
    </row>
    <row r="876" spans="1:22" ht="12">
      <c r="A876" s="164"/>
      <c r="B876" s="125"/>
      <c r="C876" s="125"/>
      <c r="D876" s="125"/>
      <c r="E876" s="125"/>
      <c r="F876" s="125"/>
      <c r="G876" s="125"/>
      <c r="H876" s="125"/>
      <c r="I876" s="125"/>
      <c r="J876" s="125"/>
      <c r="K876" s="125"/>
      <c r="L876" s="125"/>
      <c r="M876" s="125"/>
      <c r="N876" s="125"/>
      <c r="O876" s="125"/>
      <c r="P876" s="125"/>
      <c r="Q876" s="125"/>
      <c r="R876" s="125"/>
      <c r="S876" s="125"/>
      <c r="T876" s="125"/>
      <c r="U876" s="125"/>
      <c r="V876" s="125"/>
    </row>
    <row r="877" spans="1:22" ht="12">
      <c r="A877" s="164"/>
      <c r="B877" s="125"/>
      <c r="C877" s="125"/>
      <c r="D877" s="125"/>
      <c r="E877" s="125"/>
      <c r="F877" s="125"/>
      <c r="G877" s="125"/>
      <c r="H877" s="125"/>
      <c r="I877" s="125"/>
      <c r="J877" s="125"/>
      <c r="K877" s="125"/>
      <c r="L877" s="125"/>
      <c r="M877" s="125"/>
      <c r="N877" s="125"/>
      <c r="O877" s="125"/>
      <c r="P877" s="125"/>
      <c r="Q877" s="125"/>
      <c r="R877" s="125"/>
      <c r="S877" s="125"/>
      <c r="T877" s="125"/>
      <c r="U877" s="125"/>
      <c r="V877" s="125"/>
    </row>
    <row r="878" spans="1:22" ht="12">
      <c r="A878" s="164"/>
      <c r="B878" s="125"/>
      <c r="C878" s="125"/>
      <c r="D878" s="125"/>
      <c r="E878" s="125"/>
      <c r="F878" s="125"/>
      <c r="G878" s="125"/>
      <c r="H878" s="125"/>
      <c r="I878" s="125"/>
      <c r="J878" s="125"/>
      <c r="K878" s="125"/>
      <c r="L878" s="125"/>
      <c r="M878" s="125"/>
      <c r="N878" s="125"/>
      <c r="O878" s="125"/>
      <c r="P878" s="125"/>
      <c r="Q878" s="125"/>
      <c r="R878" s="125"/>
      <c r="S878" s="125"/>
      <c r="T878" s="125"/>
      <c r="U878" s="125"/>
      <c r="V878" s="125"/>
    </row>
    <row r="879" spans="1:22" ht="12">
      <c r="A879" s="164"/>
      <c r="B879" s="125"/>
      <c r="C879" s="125"/>
      <c r="D879" s="125"/>
      <c r="E879" s="125"/>
      <c r="F879" s="125"/>
      <c r="G879" s="125"/>
      <c r="H879" s="125"/>
      <c r="I879" s="125"/>
      <c r="J879" s="125"/>
      <c r="K879" s="125"/>
      <c r="L879" s="125"/>
      <c r="M879" s="125"/>
      <c r="N879" s="125"/>
      <c r="O879" s="125"/>
      <c r="P879" s="125"/>
      <c r="Q879" s="125"/>
      <c r="R879" s="125"/>
      <c r="S879" s="125"/>
      <c r="T879" s="125"/>
      <c r="U879" s="125"/>
      <c r="V879" s="125"/>
    </row>
    <row r="880" spans="1:22" ht="12">
      <c r="A880" s="164"/>
      <c r="B880" s="125"/>
      <c r="C880" s="125"/>
      <c r="D880" s="125"/>
      <c r="E880" s="125"/>
      <c r="F880" s="125"/>
      <c r="G880" s="125"/>
      <c r="H880" s="125"/>
      <c r="I880" s="125"/>
      <c r="J880" s="125"/>
      <c r="K880" s="125"/>
      <c r="L880" s="125"/>
      <c r="M880" s="125"/>
      <c r="N880" s="125"/>
      <c r="O880" s="125"/>
      <c r="P880" s="125"/>
      <c r="Q880" s="125"/>
      <c r="R880" s="125"/>
      <c r="S880" s="125"/>
      <c r="T880" s="125"/>
      <c r="U880" s="125"/>
      <c r="V880" s="125"/>
    </row>
    <row r="881" spans="1:22" ht="12">
      <c r="A881" s="164"/>
      <c r="B881" s="125"/>
      <c r="C881" s="125"/>
      <c r="D881" s="125"/>
      <c r="E881" s="125"/>
      <c r="F881" s="125"/>
      <c r="G881" s="125"/>
      <c r="H881" s="125"/>
      <c r="I881" s="125"/>
      <c r="J881" s="125"/>
      <c r="K881" s="125"/>
      <c r="L881" s="125"/>
      <c r="M881" s="125"/>
      <c r="N881" s="125"/>
      <c r="O881" s="125"/>
      <c r="P881" s="125"/>
      <c r="Q881" s="125"/>
      <c r="R881" s="125"/>
      <c r="S881" s="125"/>
      <c r="T881" s="125"/>
      <c r="U881" s="125"/>
      <c r="V881" s="125"/>
    </row>
    <row r="882" spans="1:22" ht="12">
      <c r="A882" s="164"/>
      <c r="B882" s="125"/>
      <c r="C882" s="125"/>
      <c r="D882" s="125"/>
      <c r="E882" s="125"/>
      <c r="F882" s="125"/>
      <c r="G882" s="125"/>
      <c r="H882" s="125"/>
      <c r="I882" s="125"/>
      <c r="J882" s="125"/>
      <c r="K882" s="125"/>
      <c r="L882" s="125"/>
      <c r="M882" s="125"/>
      <c r="N882" s="125"/>
      <c r="O882" s="125"/>
      <c r="P882" s="125"/>
      <c r="Q882" s="125"/>
      <c r="R882" s="125"/>
      <c r="S882" s="125"/>
      <c r="T882" s="125"/>
      <c r="U882" s="125"/>
      <c r="V882" s="125"/>
    </row>
    <row r="883" spans="1:22" ht="12">
      <c r="A883" s="164"/>
      <c r="B883" s="125"/>
      <c r="C883" s="125"/>
      <c r="D883" s="125"/>
      <c r="E883" s="125"/>
      <c r="F883" s="125"/>
      <c r="G883" s="125"/>
      <c r="H883" s="125"/>
      <c r="I883" s="125"/>
      <c r="J883" s="125"/>
      <c r="K883" s="125"/>
      <c r="L883" s="125"/>
      <c r="M883" s="125"/>
      <c r="N883" s="125"/>
      <c r="O883" s="125"/>
      <c r="P883" s="125"/>
      <c r="Q883" s="125"/>
      <c r="R883" s="125"/>
      <c r="S883" s="125"/>
      <c r="T883" s="125"/>
      <c r="U883" s="125"/>
      <c r="V883" s="125"/>
    </row>
    <row r="884" spans="1:22" ht="12">
      <c r="A884" s="164"/>
      <c r="B884" s="125"/>
      <c r="C884" s="125"/>
      <c r="D884" s="125"/>
      <c r="E884" s="125"/>
      <c r="F884" s="125"/>
      <c r="G884" s="125"/>
      <c r="H884" s="125"/>
      <c r="I884" s="125"/>
      <c r="J884" s="125"/>
      <c r="K884" s="125"/>
      <c r="L884" s="125"/>
      <c r="M884" s="125"/>
      <c r="N884" s="125"/>
      <c r="O884" s="125"/>
      <c r="P884" s="125"/>
      <c r="Q884" s="125"/>
      <c r="R884" s="125"/>
      <c r="S884" s="125"/>
      <c r="T884" s="125"/>
      <c r="U884" s="125"/>
      <c r="V884" s="125"/>
    </row>
    <row r="885" spans="1:22" ht="12">
      <c r="A885" s="164"/>
      <c r="B885" s="125"/>
      <c r="C885" s="125"/>
      <c r="D885" s="125"/>
      <c r="E885" s="125"/>
      <c r="F885" s="125"/>
      <c r="G885" s="125"/>
      <c r="H885" s="125"/>
      <c r="I885" s="125"/>
      <c r="J885" s="125"/>
      <c r="K885" s="125"/>
      <c r="L885" s="125"/>
      <c r="M885" s="125"/>
      <c r="N885" s="125"/>
      <c r="O885" s="125"/>
      <c r="P885" s="125"/>
      <c r="Q885" s="125"/>
      <c r="R885" s="125"/>
      <c r="S885" s="125"/>
      <c r="T885" s="125"/>
      <c r="U885" s="125"/>
      <c r="V885" s="125"/>
    </row>
    <row r="886" spans="1:22" ht="12">
      <c r="A886" s="164"/>
      <c r="B886" s="125"/>
      <c r="C886" s="125"/>
      <c r="D886" s="125"/>
      <c r="E886" s="125"/>
      <c r="F886" s="125"/>
      <c r="G886" s="125"/>
      <c r="H886" s="125"/>
      <c r="I886" s="125"/>
      <c r="J886" s="125"/>
      <c r="K886" s="125"/>
      <c r="L886" s="125"/>
      <c r="M886" s="125"/>
      <c r="N886" s="125"/>
      <c r="O886" s="125"/>
      <c r="P886" s="125"/>
      <c r="Q886" s="125"/>
      <c r="R886" s="125"/>
      <c r="S886" s="125"/>
      <c r="T886" s="125"/>
      <c r="U886" s="125"/>
      <c r="V886" s="125"/>
    </row>
    <row r="887" spans="1:22" ht="12">
      <c r="A887" s="164"/>
      <c r="B887" s="125"/>
      <c r="C887" s="125"/>
      <c r="D887" s="125"/>
      <c r="E887" s="125"/>
      <c r="F887" s="125"/>
      <c r="G887" s="125"/>
      <c r="H887" s="125"/>
      <c r="I887" s="125"/>
      <c r="J887" s="125"/>
      <c r="K887" s="125"/>
      <c r="L887" s="125"/>
      <c r="M887" s="125"/>
      <c r="N887" s="125"/>
      <c r="O887" s="125"/>
      <c r="P887" s="125"/>
      <c r="Q887" s="125"/>
      <c r="R887" s="125"/>
      <c r="S887" s="125"/>
      <c r="T887" s="125"/>
      <c r="U887" s="125"/>
      <c r="V887" s="125"/>
    </row>
    <row r="888" spans="1:22" ht="12">
      <c r="A888" s="164"/>
      <c r="B888" s="125"/>
      <c r="C888" s="125"/>
      <c r="D888" s="125"/>
      <c r="E888" s="125"/>
      <c r="F888" s="125"/>
      <c r="G888" s="125"/>
      <c r="H888" s="125"/>
      <c r="I888" s="125"/>
      <c r="J888" s="125"/>
      <c r="K888" s="125"/>
      <c r="L888" s="125"/>
      <c r="M888" s="125"/>
      <c r="N888" s="125"/>
      <c r="O888" s="125"/>
      <c r="P888" s="125"/>
      <c r="Q888" s="125"/>
      <c r="R888" s="125"/>
      <c r="S888" s="125"/>
      <c r="T888" s="125"/>
      <c r="U888" s="125"/>
      <c r="V888" s="125"/>
    </row>
    <row r="889" spans="1:22" ht="12">
      <c r="A889" s="164"/>
      <c r="B889" s="125"/>
      <c r="C889" s="125"/>
      <c r="D889" s="125"/>
      <c r="E889" s="125"/>
      <c r="F889" s="125"/>
      <c r="G889" s="125"/>
      <c r="H889" s="125"/>
      <c r="I889" s="125"/>
      <c r="J889" s="125"/>
      <c r="K889" s="125"/>
      <c r="L889" s="125"/>
      <c r="M889" s="125"/>
      <c r="N889" s="125"/>
      <c r="O889" s="125"/>
      <c r="P889" s="125"/>
      <c r="Q889" s="125"/>
      <c r="R889" s="125"/>
      <c r="S889" s="125"/>
      <c r="T889" s="125"/>
      <c r="U889" s="125"/>
      <c r="V889" s="125"/>
    </row>
    <row r="890" spans="1:22" ht="12">
      <c r="A890" s="164"/>
      <c r="B890" s="125"/>
      <c r="C890" s="125"/>
      <c r="D890" s="125"/>
      <c r="E890" s="125"/>
      <c r="F890" s="125"/>
      <c r="G890" s="125"/>
      <c r="H890" s="125"/>
      <c r="I890" s="125"/>
      <c r="J890" s="125"/>
      <c r="K890" s="125"/>
      <c r="L890" s="125"/>
      <c r="M890" s="125"/>
      <c r="N890" s="125"/>
      <c r="O890" s="125"/>
      <c r="P890" s="125"/>
      <c r="Q890" s="125"/>
      <c r="R890" s="125"/>
      <c r="S890" s="125"/>
      <c r="T890" s="125"/>
      <c r="U890" s="125"/>
      <c r="V890" s="125"/>
    </row>
    <row r="891" spans="1:22" ht="12">
      <c r="A891" s="164"/>
      <c r="B891" s="125"/>
      <c r="C891" s="125"/>
      <c r="D891" s="125"/>
      <c r="E891" s="125"/>
      <c r="F891" s="125"/>
      <c r="G891" s="125"/>
      <c r="H891" s="125"/>
      <c r="I891" s="125"/>
      <c r="J891" s="125"/>
      <c r="K891" s="125"/>
      <c r="L891" s="125"/>
      <c r="M891" s="125"/>
      <c r="N891" s="125"/>
      <c r="O891" s="125"/>
      <c r="P891" s="125"/>
      <c r="Q891" s="125"/>
      <c r="R891" s="125"/>
      <c r="S891" s="125"/>
      <c r="T891" s="125"/>
      <c r="U891" s="125"/>
      <c r="V891" s="125"/>
    </row>
    <row r="892" spans="1:22" ht="12">
      <c r="A892" s="164"/>
      <c r="B892" s="125"/>
      <c r="C892" s="125"/>
      <c r="D892" s="125"/>
      <c r="E892" s="125"/>
      <c r="F892" s="125"/>
      <c r="G892" s="125"/>
      <c r="H892" s="125"/>
      <c r="I892" s="125"/>
      <c r="J892" s="125"/>
      <c r="K892" s="125"/>
      <c r="L892" s="125"/>
      <c r="M892" s="125"/>
      <c r="N892" s="125"/>
      <c r="O892" s="125"/>
      <c r="P892" s="125"/>
      <c r="Q892" s="125"/>
      <c r="R892" s="125"/>
      <c r="S892" s="125"/>
      <c r="T892" s="125"/>
      <c r="U892" s="125"/>
      <c r="V892" s="125"/>
    </row>
    <row r="893" spans="1:22" ht="12">
      <c r="A893" s="164"/>
      <c r="B893" s="125"/>
      <c r="C893" s="125"/>
      <c r="D893" s="125"/>
      <c r="E893" s="125"/>
      <c r="F893" s="125"/>
      <c r="G893" s="125"/>
      <c r="H893" s="125"/>
      <c r="I893" s="125"/>
      <c r="J893" s="125"/>
      <c r="K893" s="125"/>
      <c r="L893" s="125"/>
      <c r="M893" s="125"/>
      <c r="N893" s="125"/>
      <c r="O893" s="125"/>
      <c r="P893" s="125"/>
      <c r="Q893" s="125"/>
      <c r="R893" s="125"/>
      <c r="S893" s="125"/>
      <c r="T893" s="125"/>
      <c r="U893" s="125"/>
      <c r="V893" s="125"/>
    </row>
    <row r="894" spans="1:22" ht="12">
      <c r="A894" s="164"/>
      <c r="B894" s="125"/>
      <c r="C894" s="125"/>
      <c r="D894" s="125"/>
      <c r="E894" s="125"/>
      <c r="F894" s="125"/>
      <c r="G894" s="125"/>
      <c r="H894" s="125"/>
      <c r="I894" s="125"/>
      <c r="J894" s="125"/>
      <c r="K894" s="125"/>
      <c r="L894" s="125"/>
      <c r="M894" s="125"/>
      <c r="N894" s="125"/>
      <c r="O894" s="125"/>
      <c r="P894" s="125"/>
      <c r="Q894" s="125"/>
      <c r="R894" s="125"/>
      <c r="S894" s="125"/>
      <c r="T894" s="125"/>
      <c r="U894" s="125"/>
      <c r="V894" s="125"/>
    </row>
    <row r="895" spans="1:22" ht="12">
      <c r="A895" s="164"/>
      <c r="B895" s="125"/>
      <c r="C895" s="125"/>
      <c r="D895" s="125"/>
      <c r="E895" s="125"/>
      <c r="F895" s="125"/>
      <c r="G895" s="125"/>
      <c r="H895" s="125"/>
      <c r="I895" s="125"/>
      <c r="J895" s="125"/>
      <c r="K895" s="125"/>
      <c r="L895" s="125"/>
      <c r="M895" s="125"/>
      <c r="N895" s="125"/>
      <c r="O895" s="125"/>
      <c r="P895" s="125"/>
      <c r="Q895" s="125"/>
      <c r="R895" s="125"/>
      <c r="S895" s="125"/>
      <c r="T895" s="125"/>
      <c r="U895" s="125"/>
      <c r="V895" s="125"/>
    </row>
    <row r="896" spans="1:22" ht="12">
      <c r="A896" s="164"/>
      <c r="B896" s="125"/>
      <c r="C896" s="125"/>
      <c r="D896" s="125"/>
      <c r="E896" s="125"/>
      <c r="F896" s="125"/>
      <c r="G896" s="125"/>
      <c r="H896" s="125"/>
      <c r="I896" s="125"/>
      <c r="J896" s="125"/>
      <c r="K896" s="125"/>
      <c r="L896" s="125"/>
      <c r="M896" s="125"/>
      <c r="N896" s="125"/>
      <c r="O896" s="125"/>
      <c r="P896" s="125"/>
      <c r="Q896" s="125"/>
      <c r="R896" s="125"/>
      <c r="S896" s="125"/>
      <c r="T896" s="125"/>
      <c r="U896" s="125"/>
      <c r="V896" s="125"/>
    </row>
    <row r="897" spans="1:22" ht="12">
      <c r="A897" s="164"/>
      <c r="B897" s="125"/>
      <c r="C897" s="125"/>
      <c r="D897" s="125"/>
      <c r="E897" s="125"/>
      <c r="F897" s="125"/>
      <c r="G897" s="125"/>
      <c r="H897" s="125"/>
      <c r="I897" s="125"/>
      <c r="J897" s="125"/>
      <c r="K897" s="125"/>
      <c r="L897" s="125"/>
      <c r="M897" s="125"/>
      <c r="N897" s="125"/>
      <c r="O897" s="125"/>
      <c r="P897" s="125"/>
      <c r="Q897" s="125"/>
      <c r="R897" s="125"/>
      <c r="S897" s="125"/>
      <c r="T897" s="125"/>
      <c r="U897" s="125"/>
      <c r="V897" s="125"/>
    </row>
    <row r="898" spans="1:22" ht="12">
      <c r="A898" s="164"/>
      <c r="B898" s="125"/>
      <c r="C898" s="125"/>
      <c r="D898" s="125"/>
      <c r="E898" s="125"/>
      <c r="F898" s="125"/>
      <c r="G898" s="125"/>
      <c r="H898" s="125"/>
      <c r="I898" s="125"/>
      <c r="J898" s="125"/>
      <c r="K898" s="125"/>
      <c r="L898" s="125"/>
      <c r="M898" s="125"/>
      <c r="N898" s="125"/>
      <c r="O898" s="125"/>
      <c r="P898" s="125"/>
      <c r="Q898" s="125"/>
      <c r="R898" s="125"/>
      <c r="S898" s="125"/>
      <c r="T898" s="125"/>
      <c r="U898" s="125"/>
      <c r="V898" s="125"/>
    </row>
    <row r="899" spans="1:22" ht="12">
      <c r="A899" s="164"/>
      <c r="B899" s="125"/>
      <c r="C899" s="125"/>
      <c r="D899" s="125"/>
      <c r="E899" s="125"/>
      <c r="F899" s="125"/>
      <c r="G899" s="125"/>
      <c r="H899" s="125"/>
      <c r="I899" s="125"/>
      <c r="J899" s="125"/>
      <c r="K899" s="125"/>
      <c r="L899" s="125"/>
      <c r="M899" s="125"/>
      <c r="N899" s="125"/>
      <c r="O899" s="125"/>
      <c r="P899" s="125"/>
      <c r="Q899" s="125"/>
      <c r="R899" s="125"/>
      <c r="S899" s="125"/>
      <c r="T899" s="125"/>
      <c r="U899" s="125"/>
      <c r="V899" s="125"/>
    </row>
    <row r="900" spans="1:22" ht="12">
      <c r="A900" s="164"/>
      <c r="B900" s="125"/>
      <c r="C900" s="125"/>
      <c r="D900" s="125"/>
      <c r="E900" s="125"/>
      <c r="F900" s="125"/>
      <c r="G900" s="125"/>
      <c r="H900" s="125"/>
      <c r="I900" s="125"/>
      <c r="J900" s="125"/>
      <c r="K900" s="125"/>
      <c r="L900" s="125"/>
      <c r="M900" s="125"/>
      <c r="N900" s="125"/>
      <c r="O900" s="125"/>
      <c r="P900" s="125"/>
      <c r="Q900" s="125"/>
      <c r="R900" s="125"/>
      <c r="S900" s="125"/>
      <c r="T900" s="125"/>
      <c r="U900" s="125"/>
      <c r="V900" s="125"/>
    </row>
    <row r="901" spans="1:22" ht="12">
      <c r="A901" s="164"/>
      <c r="B901" s="125"/>
      <c r="C901" s="125"/>
      <c r="D901" s="125"/>
      <c r="E901" s="125"/>
      <c r="F901" s="125"/>
      <c r="G901" s="125"/>
      <c r="H901" s="125"/>
      <c r="I901" s="125"/>
      <c r="J901" s="125"/>
      <c r="K901" s="125"/>
      <c r="L901" s="125"/>
      <c r="M901" s="125"/>
      <c r="N901" s="125"/>
      <c r="O901" s="125"/>
      <c r="P901" s="125"/>
      <c r="Q901" s="125"/>
      <c r="R901" s="125"/>
      <c r="S901" s="125"/>
      <c r="T901" s="125"/>
      <c r="U901" s="125"/>
      <c r="V901" s="125"/>
    </row>
    <row r="902" spans="1:22" ht="12">
      <c r="A902" s="164"/>
      <c r="B902" s="125"/>
      <c r="C902" s="125"/>
      <c r="D902" s="125"/>
      <c r="E902" s="125"/>
      <c r="F902" s="125"/>
      <c r="G902" s="125"/>
      <c r="H902" s="125"/>
      <c r="I902" s="125"/>
      <c r="J902" s="125"/>
      <c r="K902" s="125"/>
      <c r="L902" s="125"/>
      <c r="M902" s="125"/>
      <c r="N902" s="125"/>
      <c r="O902" s="125"/>
      <c r="P902" s="125"/>
      <c r="Q902" s="125"/>
      <c r="R902" s="125"/>
      <c r="S902" s="125"/>
      <c r="T902" s="125"/>
      <c r="U902" s="125"/>
      <c r="V902" s="125"/>
    </row>
    <row r="903" spans="1:22" ht="12">
      <c r="A903" s="164"/>
      <c r="B903" s="125"/>
      <c r="C903" s="125"/>
      <c r="D903" s="125"/>
      <c r="E903" s="125"/>
      <c r="F903" s="125"/>
      <c r="G903" s="125"/>
      <c r="H903" s="125"/>
      <c r="I903" s="125"/>
      <c r="J903" s="125"/>
      <c r="K903" s="125"/>
      <c r="L903" s="125"/>
      <c r="M903" s="125"/>
      <c r="N903" s="125"/>
      <c r="O903" s="125"/>
      <c r="P903" s="125"/>
      <c r="Q903" s="125"/>
      <c r="R903" s="125"/>
      <c r="S903" s="125"/>
      <c r="T903" s="125"/>
      <c r="U903" s="125"/>
      <c r="V903" s="125"/>
    </row>
    <row r="904" spans="1:22" ht="12">
      <c r="A904" s="164"/>
      <c r="B904" s="125"/>
      <c r="C904" s="125"/>
      <c r="D904" s="125"/>
      <c r="E904" s="125"/>
      <c r="F904" s="125"/>
      <c r="G904" s="125"/>
      <c r="H904" s="125"/>
      <c r="I904" s="125"/>
      <c r="J904" s="125"/>
      <c r="K904" s="125"/>
      <c r="L904" s="125"/>
      <c r="M904" s="125"/>
      <c r="N904" s="125"/>
      <c r="O904" s="125"/>
      <c r="P904" s="125"/>
      <c r="Q904" s="125"/>
      <c r="R904" s="125"/>
      <c r="S904" s="125"/>
      <c r="T904" s="125"/>
      <c r="U904" s="125"/>
      <c r="V904" s="125"/>
    </row>
    <row r="905" spans="1:22" ht="12">
      <c r="A905" s="164"/>
      <c r="B905" s="125"/>
      <c r="C905" s="125"/>
      <c r="D905" s="125"/>
      <c r="E905" s="125"/>
      <c r="F905" s="125"/>
      <c r="G905" s="125"/>
      <c r="H905" s="125"/>
      <c r="I905" s="125"/>
      <c r="J905" s="125"/>
      <c r="K905" s="125"/>
      <c r="L905" s="125"/>
      <c r="M905" s="125"/>
      <c r="N905" s="125"/>
      <c r="O905" s="125"/>
      <c r="P905" s="125"/>
      <c r="Q905" s="125"/>
      <c r="R905" s="125"/>
      <c r="S905" s="125"/>
      <c r="T905" s="125"/>
      <c r="U905" s="125"/>
      <c r="V905" s="125"/>
    </row>
    <row r="906" spans="1:22" ht="12">
      <c r="A906" s="164"/>
      <c r="B906" s="125"/>
      <c r="C906" s="125"/>
      <c r="D906" s="125"/>
      <c r="E906" s="125"/>
      <c r="F906" s="125"/>
      <c r="G906" s="125"/>
      <c r="H906" s="125"/>
      <c r="I906" s="125"/>
      <c r="J906" s="125"/>
      <c r="K906" s="125"/>
      <c r="L906" s="125"/>
      <c r="M906" s="125"/>
      <c r="N906" s="125"/>
      <c r="O906" s="125"/>
      <c r="P906" s="125"/>
      <c r="Q906" s="125"/>
      <c r="R906" s="125"/>
      <c r="S906" s="125"/>
      <c r="T906" s="125"/>
      <c r="U906" s="125"/>
      <c r="V906" s="125"/>
    </row>
    <row r="907" spans="1:22" ht="12">
      <c r="A907" s="164"/>
      <c r="B907" s="125"/>
      <c r="C907" s="125"/>
      <c r="D907" s="125"/>
      <c r="E907" s="125"/>
      <c r="F907" s="125"/>
      <c r="G907" s="125"/>
      <c r="H907" s="125"/>
      <c r="I907" s="125"/>
      <c r="J907" s="125"/>
      <c r="K907" s="125"/>
      <c r="L907" s="125"/>
      <c r="M907" s="125"/>
      <c r="N907" s="125"/>
      <c r="O907" s="125"/>
      <c r="P907" s="125"/>
      <c r="Q907" s="125"/>
      <c r="R907" s="125"/>
      <c r="S907" s="125"/>
      <c r="T907" s="125"/>
      <c r="U907" s="125"/>
      <c r="V907" s="125"/>
    </row>
    <row r="908" spans="1:22" ht="12">
      <c r="A908" s="164"/>
      <c r="B908" s="125"/>
      <c r="C908" s="125"/>
      <c r="D908" s="125"/>
      <c r="E908" s="125"/>
      <c r="F908" s="125"/>
      <c r="G908" s="125"/>
      <c r="H908" s="125"/>
      <c r="I908" s="125"/>
      <c r="J908" s="125"/>
      <c r="K908" s="125"/>
      <c r="L908" s="125"/>
      <c r="M908" s="125"/>
      <c r="N908" s="125"/>
      <c r="O908" s="125"/>
      <c r="P908" s="125"/>
      <c r="Q908" s="125"/>
      <c r="R908" s="125"/>
      <c r="S908" s="125"/>
      <c r="T908" s="125"/>
      <c r="U908" s="125"/>
      <c r="V908" s="125"/>
    </row>
    <row r="909" spans="1:22" ht="12">
      <c r="A909" s="164"/>
      <c r="B909" s="125"/>
      <c r="C909" s="125"/>
      <c r="D909" s="125"/>
      <c r="E909" s="125"/>
      <c r="F909" s="125"/>
      <c r="G909" s="125"/>
      <c r="H909" s="125"/>
      <c r="I909" s="125"/>
      <c r="J909" s="125"/>
      <c r="K909" s="125"/>
      <c r="L909" s="125"/>
      <c r="M909" s="125"/>
      <c r="N909" s="125"/>
      <c r="O909" s="125"/>
      <c r="P909" s="125"/>
      <c r="Q909" s="125"/>
      <c r="R909" s="125"/>
      <c r="S909" s="125"/>
      <c r="T909" s="125"/>
      <c r="U909" s="125"/>
      <c r="V909" s="125"/>
    </row>
    <row r="910" spans="1:22" ht="12">
      <c r="A910" s="164"/>
      <c r="B910" s="125"/>
      <c r="C910" s="125"/>
      <c r="D910" s="125"/>
      <c r="E910" s="125"/>
      <c r="F910" s="125"/>
      <c r="G910" s="125"/>
      <c r="H910" s="125"/>
      <c r="I910" s="125"/>
      <c r="J910" s="125"/>
      <c r="K910" s="125"/>
      <c r="L910" s="125"/>
      <c r="M910" s="125"/>
      <c r="N910" s="125"/>
      <c r="O910" s="125"/>
      <c r="P910" s="125"/>
      <c r="Q910" s="125"/>
      <c r="R910" s="125"/>
      <c r="S910" s="125"/>
      <c r="T910" s="125"/>
      <c r="U910" s="125"/>
      <c r="V910" s="125"/>
    </row>
    <row r="911" spans="1:22" ht="12">
      <c r="A911" s="164"/>
      <c r="B911" s="125"/>
      <c r="C911" s="125"/>
      <c r="D911" s="125"/>
      <c r="E911" s="125"/>
      <c r="F911" s="125"/>
      <c r="G911" s="125"/>
      <c r="H911" s="125"/>
      <c r="I911" s="125"/>
      <c r="J911" s="125"/>
      <c r="K911" s="125"/>
      <c r="L911" s="125"/>
      <c r="M911" s="125"/>
      <c r="N911" s="125"/>
      <c r="O911" s="125"/>
      <c r="P911" s="125"/>
      <c r="Q911" s="125"/>
      <c r="R911" s="125"/>
      <c r="S911" s="125"/>
      <c r="T911" s="125"/>
      <c r="U911" s="125"/>
      <c r="V911" s="125"/>
    </row>
    <row r="912" spans="1:22" ht="12">
      <c r="A912" s="164"/>
      <c r="B912" s="125"/>
      <c r="C912" s="125"/>
      <c r="D912" s="125"/>
      <c r="E912" s="125"/>
      <c r="F912" s="125"/>
      <c r="G912" s="125"/>
      <c r="H912" s="125"/>
      <c r="I912" s="125"/>
      <c r="J912" s="125"/>
      <c r="K912" s="125"/>
      <c r="L912" s="125"/>
      <c r="M912" s="125"/>
      <c r="N912" s="125"/>
      <c r="O912" s="125"/>
      <c r="P912" s="125"/>
      <c r="Q912" s="125"/>
      <c r="R912" s="125"/>
      <c r="S912" s="125"/>
      <c r="T912" s="125"/>
      <c r="U912" s="125"/>
      <c r="V912" s="125"/>
    </row>
    <row r="913" spans="1:22" ht="12">
      <c r="A913" s="164"/>
      <c r="B913" s="125"/>
      <c r="C913" s="125"/>
      <c r="D913" s="125"/>
      <c r="E913" s="125"/>
      <c r="F913" s="125"/>
      <c r="G913" s="125"/>
      <c r="H913" s="125"/>
      <c r="I913" s="125"/>
      <c r="J913" s="125"/>
      <c r="K913" s="125"/>
      <c r="L913" s="125"/>
      <c r="M913" s="125"/>
      <c r="N913" s="125"/>
      <c r="O913" s="125"/>
      <c r="P913" s="125"/>
      <c r="Q913" s="125"/>
      <c r="R913" s="125"/>
      <c r="S913" s="125"/>
      <c r="T913" s="125"/>
      <c r="U913" s="125"/>
      <c r="V913" s="125"/>
    </row>
    <row r="914" spans="1:22" ht="12">
      <c r="A914" s="164"/>
      <c r="B914" s="125"/>
      <c r="C914" s="125"/>
      <c r="D914" s="125"/>
      <c r="E914" s="125"/>
      <c r="F914" s="125"/>
      <c r="G914" s="125"/>
      <c r="H914" s="125"/>
      <c r="I914" s="125"/>
      <c r="J914" s="125"/>
      <c r="K914" s="125"/>
      <c r="L914" s="125"/>
      <c r="M914" s="125"/>
      <c r="N914" s="125"/>
      <c r="O914" s="125"/>
      <c r="P914" s="125"/>
      <c r="Q914" s="125"/>
      <c r="R914" s="125"/>
      <c r="S914" s="125"/>
      <c r="T914" s="125"/>
      <c r="U914" s="125"/>
      <c r="V914" s="125"/>
    </row>
    <row r="915" spans="1:22" ht="12">
      <c r="A915" s="164"/>
      <c r="B915" s="125"/>
      <c r="C915" s="125"/>
      <c r="D915" s="125"/>
      <c r="E915" s="125"/>
      <c r="F915" s="125"/>
      <c r="G915" s="125"/>
      <c r="H915" s="125"/>
      <c r="I915" s="125"/>
      <c r="J915" s="125"/>
      <c r="K915" s="125"/>
      <c r="L915" s="125"/>
      <c r="M915" s="125"/>
      <c r="N915" s="125"/>
      <c r="O915" s="125"/>
      <c r="P915" s="125"/>
      <c r="Q915" s="125"/>
      <c r="R915" s="125"/>
      <c r="S915" s="125"/>
      <c r="T915" s="125"/>
      <c r="U915" s="125"/>
      <c r="V915" s="125"/>
    </row>
    <row r="916" spans="1:22" ht="12">
      <c r="A916" s="164"/>
      <c r="B916" s="125"/>
      <c r="C916" s="125"/>
      <c r="D916" s="125"/>
      <c r="E916" s="125"/>
      <c r="F916" s="125"/>
      <c r="G916" s="125"/>
      <c r="H916" s="125"/>
      <c r="I916" s="125"/>
      <c r="J916" s="125"/>
      <c r="K916" s="125"/>
      <c r="L916" s="125"/>
      <c r="M916" s="125"/>
      <c r="N916" s="125"/>
      <c r="O916" s="125"/>
      <c r="P916" s="125"/>
      <c r="Q916" s="125"/>
      <c r="R916" s="125"/>
      <c r="S916" s="125"/>
      <c r="T916" s="125"/>
      <c r="U916" s="125"/>
      <c r="V916" s="125"/>
    </row>
    <row r="917" spans="1:22" ht="12">
      <c r="A917" s="164"/>
      <c r="B917" s="125"/>
      <c r="C917" s="125"/>
      <c r="D917" s="125"/>
      <c r="E917" s="125"/>
      <c r="F917" s="125"/>
      <c r="G917" s="125"/>
      <c r="H917" s="125"/>
      <c r="I917" s="125"/>
      <c r="J917" s="125"/>
      <c r="K917" s="125"/>
      <c r="L917" s="125"/>
      <c r="M917" s="125"/>
      <c r="N917" s="125"/>
      <c r="O917" s="125"/>
      <c r="P917" s="125"/>
      <c r="Q917" s="125"/>
      <c r="R917" s="125"/>
      <c r="S917" s="125"/>
      <c r="T917" s="125"/>
      <c r="U917" s="125"/>
      <c r="V917" s="125"/>
    </row>
    <row r="918" spans="1:22" ht="12">
      <c r="A918" s="164"/>
      <c r="B918" s="125"/>
      <c r="C918" s="125"/>
      <c r="D918" s="125"/>
      <c r="E918" s="125"/>
      <c r="F918" s="125"/>
      <c r="G918" s="125"/>
      <c r="H918" s="125"/>
      <c r="I918" s="125"/>
      <c r="J918" s="125"/>
      <c r="K918" s="125"/>
      <c r="L918" s="125"/>
      <c r="M918" s="125"/>
      <c r="N918" s="125"/>
      <c r="O918" s="125"/>
      <c r="P918" s="125"/>
      <c r="Q918" s="125"/>
      <c r="R918" s="125"/>
      <c r="S918" s="125"/>
      <c r="T918" s="125"/>
      <c r="U918" s="125"/>
      <c r="V918" s="125"/>
    </row>
    <row r="919" spans="1:22" ht="12">
      <c r="A919" s="164"/>
      <c r="B919" s="125"/>
      <c r="C919" s="125"/>
      <c r="D919" s="125"/>
      <c r="E919" s="125"/>
      <c r="F919" s="125"/>
      <c r="G919" s="125"/>
      <c r="H919" s="125"/>
      <c r="I919" s="125"/>
      <c r="J919" s="125"/>
      <c r="K919" s="125"/>
      <c r="L919" s="125"/>
      <c r="M919" s="125"/>
      <c r="N919" s="125"/>
      <c r="O919" s="125"/>
      <c r="P919" s="125"/>
      <c r="Q919" s="125"/>
      <c r="R919" s="125"/>
      <c r="S919" s="125"/>
      <c r="T919" s="125"/>
      <c r="U919" s="125"/>
      <c r="V919" s="125"/>
    </row>
    <row r="920" spans="1:22" ht="12">
      <c r="A920" s="164"/>
      <c r="B920" s="125"/>
      <c r="C920" s="125"/>
      <c r="D920" s="125"/>
      <c r="E920" s="125"/>
      <c r="F920" s="125"/>
      <c r="G920" s="125"/>
      <c r="H920" s="125"/>
      <c r="I920" s="125"/>
      <c r="J920" s="125"/>
      <c r="K920" s="125"/>
      <c r="L920" s="125"/>
      <c r="M920" s="125"/>
      <c r="N920" s="125"/>
      <c r="O920" s="125"/>
      <c r="P920" s="125"/>
      <c r="Q920" s="125"/>
      <c r="R920" s="125"/>
      <c r="S920" s="125"/>
      <c r="T920" s="125"/>
      <c r="U920" s="125"/>
      <c r="V920" s="125"/>
    </row>
    <row r="921" spans="1:22" ht="12">
      <c r="A921" s="164"/>
      <c r="B921" s="125"/>
      <c r="C921" s="125"/>
      <c r="D921" s="125"/>
      <c r="E921" s="125"/>
      <c r="F921" s="125"/>
      <c r="G921" s="125"/>
      <c r="H921" s="125"/>
      <c r="I921" s="125"/>
      <c r="J921" s="125"/>
      <c r="K921" s="125"/>
      <c r="L921" s="125"/>
      <c r="M921" s="125"/>
      <c r="N921" s="125"/>
      <c r="O921" s="125"/>
      <c r="P921" s="125"/>
      <c r="Q921" s="125"/>
      <c r="R921" s="125"/>
      <c r="S921" s="125"/>
      <c r="T921" s="125"/>
      <c r="U921" s="125"/>
      <c r="V921" s="125"/>
    </row>
    <row r="922" spans="1:22" ht="12">
      <c r="A922" s="164"/>
      <c r="B922" s="125"/>
      <c r="C922" s="125"/>
      <c r="D922" s="125"/>
      <c r="E922" s="125"/>
      <c r="F922" s="125"/>
      <c r="G922" s="125"/>
      <c r="H922" s="125"/>
      <c r="I922" s="125"/>
      <c r="J922" s="125"/>
      <c r="K922" s="125"/>
      <c r="L922" s="125"/>
      <c r="M922" s="125"/>
      <c r="N922" s="125"/>
      <c r="O922" s="125"/>
      <c r="P922" s="125"/>
      <c r="Q922" s="125"/>
      <c r="R922" s="125"/>
      <c r="S922" s="125"/>
      <c r="T922" s="125"/>
      <c r="U922" s="125"/>
      <c r="V922" s="125"/>
    </row>
    <row r="923" spans="1:22" ht="12">
      <c r="A923" s="164"/>
      <c r="B923" s="125"/>
      <c r="C923" s="125"/>
      <c r="D923" s="125"/>
      <c r="E923" s="125"/>
      <c r="F923" s="125"/>
      <c r="G923" s="125"/>
      <c r="H923" s="125"/>
      <c r="I923" s="125"/>
      <c r="J923" s="125"/>
      <c r="K923" s="125"/>
      <c r="L923" s="125"/>
      <c r="M923" s="125"/>
      <c r="N923" s="125"/>
      <c r="O923" s="125"/>
      <c r="P923" s="125"/>
      <c r="Q923" s="125"/>
      <c r="R923" s="125"/>
      <c r="S923" s="125"/>
      <c r="T923" s="125"/>
      <c r="U923" s="125"/>
      <c r="V923" s="125"/>
    </row>
    <row r="924" spans="1:22" ht="12">
      <c r="A924" s="164"/>
      <c r="B924" s="125"/>
      <c r="C924" s="125"/>
      <c r="D924" s="125"/>
      <c r="E924" s="125"/>
      <c r="F924" s="125"/>
      <c r="G924" s="125"/>
      <c r="H924" s="125"/>
      <c r="I924" s="125"/>
      <c r="J924" s="125"/>
      <c r="K924" s="125"/>
      <c r="L924" s="125"/>
      <c r="M924" s="125"/>
      <c r="N924" s="125"/>
      <c r="O924" s="125"/>
      <c r="P924" s="125"/>
      <c r="Q924" s="125"/>
      <c r="R924" s="125"/>
      <c r="S924" s="125"/>
      <c r="T924" s="125"/>
      <c r="U924" s="125"/>
      <c r="V924" s="125"/>
    </row>
    <row r="925" spans="1:22" ht="12">
      <c r="A925" s="164"/>
      <c r="B925" s="125"/>
      <c r="C925" s="125"/>
      <c r="D925" s="125"/>
      <c r="E925" s="125"/>
      <c r="F925" s="125"/>
      <c r="G925" s="125"/>
      <c r="H925" s="125"/>
      <c r="I925" s="125"/>
      <c r="J925" s="125"/>
      <c r="K925" s="125"/>
      <c r="L925" s="125"/>
      <c r="M925" s="125"/>
      <c r="N925" s="125"/>
      <c r="O925" s="125"/>
      <c r="P925" s="125"/>
      <c r="Q925" s="125"/>
      <c r="R925" s="125"/>
      <c r="S925" s="125"/>
      <c r="T925" s="125"/>
      <c r="U925" s="125"/>
      <c r="V925" s="125"/>
    </row>
    <row r="926" spans="1:22" ht="12">
      <c r="A926" s="164"/>
      <c r="B926" s="125"/>
      <c r="C926" s="125"/>
      <c r="D926" s="125"/>
      <c r="E926" s="125"/>
      <c r="F926" s="125"/>
      <c r="G926" s="125"/>
      <c r="H926" s="125"/>
      <c r="I926" s="125"/>
      <c r="J926" s="125"/>
      <c r="K926" s="125"/>
      <c r="L926" s="125"/>
      <c r="M926" s="125"/>
      <c r="N926" s="125"/>
      <c r="O926" s="125"/>
      <c r="P926" s="125"/>
      <c r="Q926" s="125"/>
      <c r="R926" s="125"/>
      <c r="S926" s="125"/>
      <c r="T926" s="125"/>
      <c r="U926" s="125"/>
      <c r="V926" s="125"/>
    </row>
    <row r="927" spans="1:22" ht="12">
      <c r="A927" s="164"/>
      <c r="B927" s="125"/>
      <c r="C927" s="125"/>
      <c r="D927" s="125"/>
      <c r="E927" s="125"/>
      <c r="F927" s="125"/>
      <c r="G927" s="125"/>
      <c r="H927" s="125"/>
      <c r="I927" s="125"/>
      <c r="J927" s="125"/>
      <c r="K927" s="125"/>
      <c r="L927" s="125"/>
      <c r="M927" s="125"/>
      <c r="N927" s="125"/>
      <c r="O927" s="125"/>
      <c r="P927" s="125"/>
      <c r="Q927" s="125"/>
      <c r="R927" s="125"/>
      <c r="S927" s="125"/>
      <c r="T927" s="125"/>
      <c r="U927" s="125"/>
      <c r="V927" s="125"/>
    </row>
    <row r="928" spans="1:22" ht="12">
      <c r="A928" s="164"/>
      <c r="B928" s="125"/>
      <c r="C928" s="125"/>
      <c r="D928" s="125"/>
      <c r="E928" s="125"/>
      <c r="F928" s="125"/>
      <c r="G928" s="125"/>
      <c r="H928" s="125"/>
      <c r="I928" s="125"/>
      <c r="J928" s="125"/>
      <c r="K928" s="125"/>
      <c r="L928" s="125"/>
      <c r="M928" s="125"/>
      <c r="N928" s="125"/>
      <c r="O928" s="125"/>
      <c r="P928" s="125"/>
      <c r="Q928" s="125"/>
      <c r="R928" s="125"/>
      <c r="S928" s="125"/>
      <c r="T928" s="125"/>
      <c r="U928" s="125"/>
      <c r="V928" s="125"/>
    </row>
    <row r="929" spans="1:22" ht="12">
      <c r="A929" s="164"/>
      <c r="B929" s="125"/>
      <c r="C929" s="125"/>
      <c r="D929" s="125"/>
      <c r="E929" s="125"/>
      <c r="F929" s="125"/>
      <c r="G929" s="125"/>
      <c r="H929" s="125"/>
      <c r="I929" s="125"/>
      <c r="J929" s="125"/>
      <c r="K929" s="125"/>
      <c r="L929" s="125"/>
      <c r="M929" s="125"/>
      <c r="N929" s="125"/>
      <c r="O929" s="125"/>
      <c r="P929" s="125"/>
      <c r="Q929" s="125"/>
      <c r="R929" s="125"/>
      <c r="S929" s="125"/>
      <c r="T929" s="125"/>
      <c r="U929" s="125"/>
      <c r="V929" s="125"/>
    </row>
    <row r="930" spans="1:22" ht="12">
      <c r="A930" s="164"/>
      <c r="B930" s="125"/>
      <c r="C930" s="125"/>
      <c r="D930" s="125"/>
      <c r="E930" s="125"/>
      <c r="F930" s="125"/>
      <c r="G930" s="125"/>
      <c r="H930" s="125"/>
      <c r="I930" s="125"/>
      <c r="J930" s="125"/>
      <c r="K930" s="125"/>
      <c r="L930" s="125"/>
      <c r="M930" s="125"/>
      <c r="N930" s="125"/>
      <c r="O930" s="125"/>
      <c r="P930" s="125"/>
      <c r="Q930" s="125"/>
      <c r="R930" s="125"/>
      <c r="S930" s="125"/>
      <c r="T930" s="125"/>
      <c r="U930" s="125"/>
      <c r="V930" s="125"/>
    </row>
    <row r="931" spans="1:22" ht="12">
      <c r="A931" s="164"/>
      <c r="B931" s="125"/>
      <c r="C931" s="125"/>
      <c r="D931" s="125"/>
      <c r="E931" s="125"/>
      <c r="F931" s="125"/>
      <c r="G931" s="125"/>
      <c r="H931" s="125"/>
      <c r="I931" s="125"/>
      <c r="J931" s="125"/>
      <c r="K931" s="125"/>
      <c r="L931" s="125"/>
      <c r="M931" s="125"/>
      <c r="N931" s="125"/>
      <c r="O931" s="125"/>
      <c r="P931" s="125"/>
      <c r="Q931" s="125"/>
      <c r="R931" s="125"/>
      <c r="S931" s="125"/>
      <c r="T931" s="125"/>
      <c r="U931" s="125"/>
      <c r="V931" s="125"/>
    </row>
    <row r="932" spans="1:22" ht="12">
      <c r="A932" s="164"/>
      <c r="B932" s="125"/>
      <c r="C932" s="125"/>
      <c r="D932" s="125"/>
      <c r="E932" s="125"/>
      <c r="F932" s="125"/>
      <c r="G932" s="125"/>
      <c r="H932" s="125"/>
      <c r="I932" s="125"/>
      <c r="J932" s="125"/>
      <c r="K932" s="125"/>
      <c r="L932" s="125"/>
      <c r="M932" s="125"/>
      <c r="N932" s="125"/>
      <c r="O932" s="125"/>
      <c r="P932" s="125"/>
      <c r="Q932" s="125"/>
      <c r="R932" s="125"/>
      <c r="S932" s="125"/>
      <c r="T932" s="125"/>
      <c r="U932" s="125"/>
      <c r="V932" s="125"/>
    </row>
    <row r="933" spans="1:22" ht="12">
      <c r="A933" s="164"/>
      <c r="B933" s="125"/>
      <c r="C933" s="125"/>
      <c r="D933" s="125"/>
      <c r="E933" s="125"/>
      <c r="F933" s="125"/>
      <c r="G933" s="125"/>
      <c r="H933" s="125"/>
      <c r="I933" s="125"/>
      <c r="J933" s="125"/>
      <c r="K933" s="125"/>
      <c r="L933" s="125"/>
      <c r="M933" s="125"/>
      <c r="N933" s="125"/>
      <c r="O933" s="125"/>
      <c r="P933" s="125"/>
      <c r="Q933" s="125"/>
      <c r="R933" s="125"/>
      <c r="S933" s="125"/>
      <c r="T933" s="125"/>
      <c r="U933" s="125"/>
      <c r="V933" s="125"/>
    </row>
    <row r="934" spans="1:22" ht="12">
      <c r="A934" s="164"/>
      <c r="B934" s="125"/>
      <c r="C934" s="125"/>
      <c r="D934" s="125"/>
      <c r="E934" s="125"/>
      <c r="F934" s="125"/>
      <c r="G934" s="125"/>
      <c r="H934" s="125"/>
      <c r="I934" s="125"/>
      <c r="J934" s="125"/>
      <c r="K934" s="125"/>
      <c r="L934" s="125"/>
      <c r="M934" s="125"/>
      <c r="N934" s="125"/>
      <c r="O934" s="125"/>
      <c r="P934" s="125"/>
      <c r="Q934" s="125"/>
      <c r="R934" s="125"/>
      <c r="S934" s="125"/>
      <c r="T934" s="125"/>
      <c r="U934" s="125"/>
      <c r="V934" s="125"/>
    </row>
    <row r="935" spans="1:22" ht="12">
      <c r="A935" s="164"/>
      <c r="B935" s="125"/>
      <c r="C935" s="125"/>
      <c r="D935" s="125"/>
      <c r="E935" s="125"/>
      <c r="F935" s="125"/>
      <c r="G935" s="125"/>
      <c r="H935" s="125"/>
      <c r="I935" s="125"/>
      <c r="J935" s="125"/>
      <c r="K935" s="125"/>
      <c r="L935" s="125"/>
      <c r="M935" s="125"/>
      <c r="N935" s="125"/>
      <c r="O935" s="125"/>
      <c r="P935" s="125"/>
      <c r="Q935" s="125"/>
      <c r="R935" s="125"/>
      <c r="S935" s="125"/>
      <c r="T935" s="125"/>
      <c r="U935" s="125"/>
      <c r="V935" s="125"/>
    </row>
    <row r="936" spans="1:22" ht="12">
      <c r="A936" s="164"/>
      <c r="B936" s="125"/>
      <c r="C936" s="125"/>
      <c r="D936" s="125"/>
      <c r="E936" s="125"/>
      <c r="F936" s="125"/>
      <c r="G936" s="125"/>
      <c r="H936" s="125"/>
      <c r="I936" s="125"/>
      <c r="J936" s="125"/>
      <c r="K936" s="125"/>
      <c r="L936" s="125"/>
      <c r="M936" s="125"/>
      <c r="N936" s="125"/>
      <c r="O936" s="125"/>
      <c r="P936" s="125"/>
      <c r="Q936" s="125"/>
      <c r="R936" s="125"/>
      <c r="S936" s="125"/>
      <c r="T936" s="125"/>
      <c r="U936" s="125"/>
      <c r="V936" s="125"/>
    </row>
    <row r="937" spans="1:22" ht="12">
      <c r="A937" s="164"/>
      <c r="B937" s="125"/>
      <c r="C937" s="125"/>
      <c r="D937" s="125"/>
      <c r="E937" s="125"/>
      <c r="F937" s="125"/>
      <c r="G937" s="125"/>
      <c r="H937" s="125"/>
      <c r="I937" s="125"/>
      <c r="J937" s="125"/>
      <c r="K937" s="125"/>
      <c r="L937" s="125"/>
      <c r="M937" s="125"/>
      <c r="N937" s="125"/>
      <c r="O937" s="125"/>
      <c r="P937" s="125"/>
      <c r="Q937" s="125"/>
      <c r="R937" s="125"/>
      <c r="S937" s="125"/>
      <c r="T937" s="125"/>
      <c r="U937" s="125"/>
      <c r="V937" s="125"/>
    </row>
    <row r="938" spans="1:22" ht="12">
      <c r="A938" s="164"/>
      <c r="B938" s="125"/>
      <c r="C938" s="125"/>
      <c r="D938" s="125"/>
      <c r="E938" s="125"/>
      <c r="F938" s="125"/>
      <c r="G938" s="125"/>
      <c r="H938" s="125"/>
      <c r="I938" s="125"/>
      <c r="J938" s="125"/>
      <c r="K938" s="125"/>
      <c r="L938" s="125"/>
      <c r="M938" s="125"/>
      <c r="N938" s="125"/>
      <c r="O938" s="125"/>
      <c r="P938" s="125"/>
      <c r="Q938" s="125"/>
      <c r="R938" s="125"/>
      <c r="S938" s="125"/>
      <c r="T938" s="125"/>
      <c r="U938" s="125"/>
      <c r="V938" s="125"/>
    </row>
    <row r="939" spans="1:22" ht="12">
      <c r="A939" s="164"/>
      <c r="B939" s="125"/>
      <c r="C939" s="125"/>
      <c r="D939" s="125"/>
      <c r="E939" s="125"/>
      <c r="F939" s="125"/>
      <c r="G939" s="125"/>
      <c r="H939" s="125"/>
      <c r="I939" s="125"/>
      <c r="J939" s="125"/>
      <c r="K939" s="125"/>
      <c r="L939" s="125"/>
      <c r="M939" s="125"/>
      <c r="N939" s="125"/>
      <c r="O939" s="125"/>
      <c r="P939" s="125"/>
      <c r="Q939" s="125"/>
      <c r="R939" s="125"/>
      <c r="S939" s="125"/>
      <c r="T939" s="125"/>
      <c r="U939" s="125"/>
      <c r="V939" s="125"/>
    </row>
    <row r="940" spans="1:22" ht="12">
      <c r="A940" s="164"/>
      <c r="B940" s="125"/>
      <c r="C940" s="125"/>
      <c r="D940" s="125"/>
      <c r="E940" s="125"/>
      <c r="F940" s="125"/>
      <c r="G940" s="125"/>
      <c r="H940" s="125"/>
      <c r="I940" s="125"/>
      <c r="J940" s="125"/>
      <c r="K940" s="125"/>
      <c r="L940" s="125"/>
      <c r="M940" s="125"/>
      <c r="N940" s="125"/>
      <c r="O940" s="125"/>
      <c r="P940" s="125"/>
      <c r="Q940" s="125"/>
      <c r="R940" s="125"/>
      <c r="S940" s="125"/>
      <c r="T940" s="125"/>
      <c r="U940" s="125"/>
      <c r="V940" s="125"/>
    </row>
    <row r="941" spans="1:22" ht="12">
      <c r="A941" s="164"/>
      <c r="B941" s="125"/>
      <c r="C941" s="125"/>
      <c r="D941" s="125"/>
      <c r="E941" s="125"/>
      <c r="F941" s="125"/>
      <c r="G941" s="125"/>
      <c r="H941" s="125"/>
      <c r="I941" s="125"/>
      <c r="J941" s="125"/>
      <c r="K941" s="125"/>
      <c r="L941" s="125"/>
      <c r="M941" s="125"/>
      <c r="N941" s="125"/>
      <c r="O941" s="125"/>
      <c r="P941" s="125"/>
      <c r="Q941" s="125"/>
      <c r="R941" s="125"/>
      <c r="S941" s="125"/>
      <c r="T941" s="125"/>
      <c r="U941" s="125"/>
      <c r="V941" s="125"/>
    </row>
    <row r="942" spans="1:22" ht="12">
      <c r="A942" s="164"/>
      <c r="B942" s="125"/>
      <c r="C942" s="125"/>
      <c r="D942" s="125"/>
      <c r="E942" s="125"/>
      <c r="F942" s="125"/>
      <c r="G942" s="125"/>
      <c r="H942" s="125"/>
      <c r="I942" s="125"/>
      <c r="J942" s="125"/>
      <c r="K942" s="125"/>
      <c r="L942" s="125"/>
      <c r="M942" s="125"/>
      <c r="N942" s="125"/>
      <c r="O942" s="125"/>
      <c r="P942" s="125"/>
      <c r="Q942" s="125"/>
      <c r="R942" s="125"/>
      <c r="S942" s="125"/>
      <c r="T942" s="125"/>
      <c r="U942" s="125"/>
      <c r="V942" s="125"/>
    </row>
    <row r="943" spans="1:22" ht="12">
      <c r="A943" s="164"/>
      <c r="B943" s="125"/>
      <c r="C943" s="125"/>
      <c r="D943" s="125"/>
      <c r="E943" s="125"/>
      <c r="F943" s="125"/>
      <c r="G943" s="125"/>
      <c r="H943" s="125"/>
      <c r="I943" s="125"/>
      <c r="J943" s="125"/>
      <c r="K943" s="125"/>
      <c r="L943" s="125"/>
      <c r="M943" s="125"/>
      <c r="N943" s="125"/>
      <c r="O943" s="125"/>
      <c r="P943" s="125"/>
      <c r="Q943" s="125"/>
      <c r="R943" s="125"/>
      <c r="S943" s="125"/>
      <c r="T943" s="125"/>
      <c r="U943" s="125"/>
      <c r="V943" s="125"/>
    </row>
    <row r="944" spans="1:22" ht="12">
      <c r="A944" s="164"/>
      <c r="B944" s="125"/>
      <c r="C944" s="125"/>
      <c r="D944" s="125"/>
      <c r="E944" s="125"/>
      <c r="F944" s="125"/>
      <c r="G944" s="125"/>
      <c r="H944" s="125"/>
      <c r="I944" s="125"/>
      <c r="J944" s="125"/>
      <c r="K944" s="125"/>
      <c r="L944" s="125"/>
      <c r="M944" s="125"/>
      <c r="N944" s="125"/>
      <c r="O944" s="125"/>
      <c r="P944" s="125"/>
      <c r="Q944" s="125"/>
      <c r="R944" s="125"/>
      <c r="S944" s="125"/>
      <c r="T944" s="125"/>
      <c r="U944" s="125"/>
      <c r="V944" s="125"/>
    </row>
    <row r="945" spans="1:22" ht="12">
      <c r="A945" s="164"/>
      <c r="B945" s="125"/>
      <c r="C945" s="125"/>
      <c r="D945" s="125"/>
      <c r="E945" s="125"/>
      <c r="F945" s="125"/>
      <c r="G945" s="125"/>
      <c r="H945" s="125"/>
      <c r="I945" s="125"/>
      <c r="J945" s="125"/>
      <c r="K945" s="125"/>
      <c r="L945" s="125"/>
      <c r="M945" s="125"/>
      <c r="N945" s="125"/>
      <c r="O945" s="125"/>
      <c r="P945" s="125"/>
      <c r="Q945" s="125"/>
      <c r="R945" s="125"/>
      <c r="S945" s="125"/>
      <c r="T945" s="125"/>
      <c r="U945" s="125"/>
      <c r="V945" s="125"/>
    </row>
    <row r="946" spans="1:22" ht="12">
      <c r="A946" s="164"/>
      <c r="B946" s="125"/>
      <c r="C946" s="125"/>
      <c r="D946" s="125"/>
      <c r="E946" s="125"/>
      <c r="F946" s="125"/>
      <c r="G946" s="125"/>
      <c r="H946" s="125"/>
      <c r="I946" s="125"/>
      <c r="J946" s="125"/>
      <c r="K946" s="125"/>
      <c r="L946" s="125"/>
      <c r="M946" s="125"/>
      <c r="N946" s="125"/>
      <c r="O946" s="125"/>
      <c r="P946" s="125"/>
      <c r="Q946" s="125"/>
      <c r="R946" s="125"/>
      <c r="S946" s="125"/>
      <c r="T946" s="125"/>
      <c r="U946" s="125"/>
      <c r="V946" s="125"/>
    </row>
    <row r="947" spans="1:22" ht="12">
      <c r="A947" s="164"/>
      <c r="B947" s="125"/>
      <c r="C947" s="125"/>
      <c r="D947" s="125"/>
      <c r="E947" s="125"/>
      <c r="F947" s="125"/>
      <c r="G947" s="125"/>
      <c r="H947" s="125"/>
      <c r="I947" s="125"/>
      <c r="J947" s="125"/>
      <c r="K947" s="125"/>
      <c r="L947" s="125"/>
      <c r="M947" s="125"/>
      <c r="N947" s="125"/>
      <c r="O947" s="125"/>
      <c r="P947" s="125"/>
      <c r="Q947" s="125"/>
      <c r="R947" s="125"/>
      <c r="S947" s="125"/>
      <c r="T947" s="125"/>
      <c r="U947" s="125"/>
      <c r="V947" s="125"/>
    </row>
    <row r="948" spans="1:22" ht="12">
      <c r="A948" s="164"/>
      <c r="B948" s="125"/>
      <c r="C948" s="125"/>
      <c r="D948" s="125"/>
      <c r="E948" s="125"/>
      <c r="F948" s="125"/>
      <c r="G948" s="125"/>
      <c r="H948" s="125"/>
      <c r="I948" s="125"/>
      <c r="J948" s="125"/>
      <c r="K948" s="125"/>
      <c r="L948" s="125"/>
      <c r="M948" s="125"/>
      <c r="N948" s="125"/>
      <c r="O948" s="125"/>
      <c r="P948" s="125"/>
      <c r="Q948" s="125"/>
      <c r="R948" s="125"/>
      <c r="S948" s="125"/>
      <c r="T948" s="125"/>
      <c r="U948" s="125"/>
      <c r="V948" s="125"/>
    </row>
    <row r="949" spans="1:22" ht="12">
      <c r="A949" s="164"/>
      <c r="B949" s="125"/>
      <c r="C949" s="125"/>
      <c r="D949" s="125"/>
      <c r="E949" s="125"/>
      <c r="F949" s="125"/>
      <c r="G949" s="125"/>
      <c r="H949" s="125"/>
      <c r="I949" s="125"/>
      <c r="J949" s="125"/>
      <c r="K949" s="125"/>
      <c r="L949" s="125"/>
      <c r="M949" s="125"/>
      <c r="N949" s="125"/>
      <c r="O949" s="125"/>
      <c r="P949" s="125"/>
      <c r="Q949" s="125"/>
      <c r="R949" s="125"/>
      <c r="S949" s="125"/>
      <c r="T949" s="125"/>
      <c r="U949" s="125"/>
      <c r="V949" s="125"/>
    </row>
    <row r="950" spans="1:22" ht="12">
      <c r="A950" s="164"/>
      <c r="B950" s="125"/>
      <c r="C950" s="125"/>
      <c r="D950" s="125"/>
      <c r="E950" s="125"/>
      <c r="F950" s="125"/>
      <c r="G950" s="125"/>
      <c r="H950" s="125"/>
      <c r="I950" s="125"/>
      <c r="J950" s="125"/>
      <c r="K950" s="125"/>
      <c r="L950" s="125"/>
      <c r="M950" s="125"/>
      <c r="N950" s="125"/>
      <c r="O950" s="125"/>
      <c r="P950" s="125"/>
      <c r="Q950" s="125"/>
      <c r="R950" s="125"/>
      <c r="S950" s="125"/>
      <c r="T950" s="125"/>
      <c r="U950" s="125"/>
      <c r="V950" s="125"/>
    </row>
    <row r="951" spans="1:22" ht="12">
      <c r="A951" s="164"/>
      <c r="B951" s="125"/>
      <c r="C951" s="125"/>
      <c r="D951" s="125"/>
      <c r="E951" s="125"/>
      <c r="F951" s="125"/>
      <c r="G951" s="125"/>
      <c r="H951" s="125"/>
      <c r="I951" s="125"/>
      <c r="J951" s="125"/>
      <c r="K951" s="125"/>
      <c r="L951" s="125"/>
      <c r="M951" s="125"/>
      <c r="N951" s="125"/>
      <c r="O951" s="125"/>
      <c r="P951" s="125"/>
      <c r="Q951" s="125"/>
      <c r="R951" s="125"/>
      <c r="S951" s="125"/>
      <c r="T951" s="125"/>
      <c r="U951" s="125"/>
      <c r="V951" s="125"/>
    </row>
    <row r="952" spans="1:22" ht="12">
      <c r="A952" s="164"/>
      <c r="B952" s="125"/>
      <c r="C952" s="125"/>
      <c r="D952" s="125"/>
      <c r="E952" s="125"/>
      <c r="F952" s="125"/>
      <c r="G952" s="125"/>
      <c r="H952" s="125"/>
      <c r="I952" s="125"/>
      <c r="J952" s="125"/>
      <c r="K952" s="125"/>
      <c r="L952" s="125"/>
      <c r="M952" s="125"/>
      <c r="N952" s="125"/>
      <c r="O952" s="125"/>
      <c r="P952" s="125"/>
      <c r="Q952" s="125"/>
      <c r="R952" s="125"/>
      <c r="S952" s="125"/>
      <c r="T952" s="125"/>
      <c r="U952" s="125"/>
      <c r="V952" s="125"/>
    </row>
    <row r="953" spans="1:22" ht="12">
      <c r="A953" s="164"/>
      <c r="B953" s="125"/>
      <c r="C953" s="125"/>
      <c r="D953" s="125"/>
      <c r="E953" s="125"/>
      <c r="F953" s="125"/>
      <c r="G953" s="125"/>
      <c r="H953" s="125"/>
      <c r="I953" s="125"/>
      <c r="J953" s="125"/>
      <c r="K953" s="125"/>
      <c r="L953" s="125"/>
      <c r="M953" s="125"/>
      <c r="N953" s="125"/>
      <c r="O953" s="125"/>
      <c r="P953" s="125"/>
      <c r="Q953" s="125"/>
      <c r="R953" s="125"/>
      <c r="S953" s="125"/>
      <c r="T953" s="125"/>
      <c r="U953" s="125"/>
      <c r="V953" s="125"/>
    </row>
    <row r="954" spans="1:22" ht="12">
      <c r="A954" s="164"/>
      <c r="B954" s="125"/>
      <c r="C954" s="125"/>
      <c r="D954" s="125"/>
      <c r="E954" s="125"/>
      <c r="F954" s="125"/>
      <c r="G954" s="125"/>
      <c r="H954" s="125"/>
      <c r="I954" s="125"/>
      <c r="J954" s="125"/>
      <c r="K954" s="125"/>
      <c r="L954" s="125"/>
      <c r="M954" s="125"/>
      <c r="N954" s="125"/>
      <c r="O954" s="125"/>
      <c r="P954" s="125"/>
      <c r="Q954" s="125"/>
      <c r="R954" s="125"/>
      <c r="S954" s="125"/>
      <c r="T954" s="125"/>
      <c r="U954" s="125"/>
      <c r="V954" s="125"/>
    </row>
    <row r="955" spans="1:22" ht="12">
      <c r="A955" s="164"/>
      <c r="B955" s="125"/>
      <c r="C955" s="125"/>
      <c r="D955" s="125"/>
      <c r="E955" s="125"/>
      <c r="F955" s="125"/>
      <c r="G955" s="125"/>
      <c r="H955" s="125"/>
      <c r="I955" s="125"/>
      <c r="J955" s="125"/>
      <c r="K955" s="125"/>
      <c r="L955" s="125"/>
      <c r="M955" s="125"/>
      <c r="N955" s="125"/>
      <c r="O955" s="125"/>
      <c r="P955" s="125"/>
      <c r="Q955" s="125"/>
      <c r="R955" s="125"/>
      <c r="S955" s="125"/>
      <c r="T955" s="125"/>
      <c r="U955" s="125"/>
      <c r="V955" s="125"/>
    </row>
    <row r="956" spans="1:22" ht="12">
      <c r="A956" s="164"/>
      <c r="B956" s="125"/>
      <c r="C956" s="125"/>
      <c r="D956" s="125"/>
      <c r="E956" s="125"/>
      <c r="F956" s="125"/>
      <c r="G956" s="125"/>
      <c r="H956" s="125"/>
      <c r="I956" s="125"/>
      <c r="J956" s="125"/>
      <c r="K956" s="125"/>
      <c r="L956" s="125"/>
      <c r="M956" s="125"/>
      <c r="N956" s="125"/>
      <c r="O956" s="125"/>
      <c r="P956" s="125"/>
      <c r="Q956" s="125"/>
      <c r="R956" s="125"/>
      <c r="S956" s="125"/>
      <c r="T956" s="125"/>
      <c r="U956" s="125"/>
      <c r="V956" s="125"/>
    </row>
    <row r="957" spans="1:22" ht="12">
      <c r="A957" s="164"/>
      <c r="B957" s="125"/>
      <c r="C957" s="125"/>
      <c r="D957" s="125"/>
      <c r="E957" s="125"/>
      <c r="F957" s="125"/>
      <c r="G957" s="125"/>
      <c r="H957" s="125"/>
      <c r="I957" s="125"/>
      <c r="J957" s="125"/>
      <c r="K957" s="125"/>
      <c r="L957" s="125"/>
      <c r="M957" s="125"/>
      <c r="N957" s="125"/>
      <c r="O957" s="125"/>
      <c r="P957" s="125"/>
      <c r="Q957" s="125"/>
      <c r="R957" s="125"/>
      <c r="S957" s="125"/>
      <c r="T957" s="125"/>
      <c r="U957" s="125"/>
      <c r="V957" s="125"/>
    </row>
    <row r="958" spans="1:22" ht="12">
      <c r="A958" s="164"/>
      <c r="B958" s="125"/>
      <c r="C958" s="125"/>
      <c r="D958" s="125"/>
      <c r="E958" s="125"/>
      <c r="F958" s="125"/>
      <c r="G958" s="125"/>
      <c r="H958" s="125"/>
      <c r="I958" s="125"/>
      <c r="J958" s="125"/>
      <c r="K958" s="125"/>
      <c r="L958" s="125"/>
      <c r="M958" s="125"/>
      <c r="N958" s="125"/>
      <c r="O958" s="125"/>
      <c r="P958" s="125"/>
      <c r="Q958" s="125"/>
      <c r="R958" s="125"/>
      <c r="S958" s="125"/>
      <c r="T958" s="125"/>
      <c r="U958" s="125"/>
      <c r="V958" s="125"/>
    </row>
    <row r="959" spans="1:22" ht="12">
      <c r="A959" s="164"/>
      <c r="B959" s="125"/>
      <c r="C959" s="125"/>
      <c r="D959" s="125"/>
      <c r="E959" s="125"/>
      <c r="F959" s="125"/>
      <c r="G959" s="125"/>
      <c r="H959" s="125"/>
      <c r="I959" s="125"/>
      <c r="J959" s="125"/>
      <c r="K959" s="125"/>
      <c r="L959" s="125"/>
      <c r="M959" s="125"/>
      <c r="N959" s="125"/>
      <c r="O959" s="125"/>
      <c r="P959" s="125"/>
      <c r="Q959" s="125"/>
      <c r="R959" s="125"/>
      <c r="S959" s="125"/>
      <c r="T959" s="125"/>
      <c r="U959" s="125"/>
      <c r="V959" s="125"/>
    </row>
    <row r="960" spans="1:22" ht="12">
      <c r="A960" s="164"/>
      <c r="B960" s="125"/>
      <c r="C960" s="125"/>
      <c r="D960" s="125"/>
      <c r="E960" s="125"/>
      <c r="F960" s="125"/>
      <c r="G960" s="125"/>
      <c r="H960" s="125"/>
      <c r="I960" s="125"/>
      <c r="J960" s="125"/>
      <c r="K960" s="125"/>
      <c r="L960" s="125"/>
      <c r="M960" s="125"/>
      <c r="N960" s="125"/>
      <c r="O960" s="125"/>
      <c r="P960" s="125"/>
      <c r="Q960" s="125"/>
      <c r="R960" s="125"/>
      <c r="S960" s="125"/>
      <c r="T960" s="125"/>
      <c r="U960" s="125"/>
      <c r="V960" s="125"/>
    </row>
    <row r="961" spans="1:22" ht="12">
      <c r="A961" s="164"/>
      <c r="B961" s="125"/>
      <c r="C961" s="125"/>
      <c r="D961" s="125"/>
      <c r="E961" s="125"/>
      <c r="F961" s="125"/>
      <c r="G961" s="125"/>
      <c r="H961" s="125"/>
      <c r="I961" s="125"/>
      <c r="J961" s="125"/>
      <c r="K961" s="125"/>
      <c r="L961" s="125"/>
      <c r="M961" s="125"/>
      <c r="N961" s="125"/>
      <c r="O961" s="125"/>
      <c r="P961" s="125"/>
      <c r="Q961" s="125"/>
      <c r="R961" s="125"/>
      <c r="S961" s="125"/>
      <c r="T961" s="125"/>
      <c r="U961" s="125"/>
      <c r="V961" s="125"/>
    </row>
    <row r="962" spans="1:22" ht="12">
      <c r="A962" s="164"/>
      <c r="B962" s="125"/>
      <c r="C962" s="125"/>
      <c r="D962" s="125"/>
      <c r="E962" s="125"/>
      <c r="F962" s="125"/>
      <c r="G962" s="125"/>
      <c r="H962" s="125"/>
      <c r="I962" s="125"/>
      <c r="J962" s="125"/>
      <c r="K962" s="125"/>
      <c r="L962" s="125"/>
      <c r="M962" s="125"/>
      <c r="N962" s="125"/>
      <c r="O962" s="125"/>
      <c r="P962" s="125"/>
      <c r="Q962" s="125"/>
      <c r="R962" s="125"/>
      <c r="S962" s="125"/>
      <c r="T962" s="125"/>
      <c r="U962" s="125"/>
      <c r="V962" s="125"/>
    </row>
    <row r="963" spans="1:22" ht="12">
      <c r="A963" s="164"/>
      <c r="B963" s="125"/>
      <c r="C963" s="125"/>
      <c r="D963" s="125"/>
      <c r="E963" s="125"/>
      <c r="F963" s="125"/>
      <c r="G963" s="125"/>
      <c r="H963" s="125"/>
      <c r="I963" s="125"/>
      <c r="J963" s="125"/>
      <c r="K963" s="125"/>
      <c r="L963" s="125"/>
      <c r="M963" s="125"/>
      <c r="N963" s="125"/>
      <c r="O963" s="125"/>
      <c r="P963" s="125"/>
      <c r="Q963" s="125"/>
      <c r="R963" s="125"/>
      <c r="S963" s="125"/>
      <c r="T963" s="125"/>
      <c r="U963" s="125"/>
      <c r="V963" s="125"/>
    </row>
    <row r="964" spans="1:22" ht="12">
      <c r="A964" s="164"/>
      <c r="B964" s="125"/>
      <c r="C964" s="125"/>
      <c r="D964" s="125"/>
      <c r="E964" s="125"/>
      <c r="F964" s="125"/>
      <c r="G964" s="125"/>
      <c r="H964" s="125"/>
      <c r="I964" s="125"/>
      <c r="J964" s="125"/>
      <c r="K964" s="125"/>
      <c r="L964" s="125"/>
      <c r="M964" s="125"/>
      <c r="N964" s="125"/>
      <c r="O964" s="125"/>
      <c r="P964" s="125"/>
      <c r="Q964" s="125"/>
      <c r="R964" s="125"/>
      <c r="S964" s="125"/>
      <c r="T964" s="125"/>
      <c r="U964" s="125"/>
      <c r="V964" s="125"/>
    </row>
    <row r="965" spans="1:22" ht="12">
      <c r="A965" s="164"/>
      <c r="B965" s="125"/>
      <c r="C965" s="125"/>
      <c r="D965" s="125"/>
      <c r="E965" s="125"/>
      <c r="F965" s="125"/>
      <c r="G965" s="125"/>
      <c r="H965" s="125"/>
      <c r="I965" s="125"/>
      <c r="J965" s="125"/>
      <c r="K965" s="125"/>
      <c r="L965" s="125"/>
      <c r="M965" s="125"/>
      <c r="N965" s="125"/>
      <c r="O965" s="125"/>
      <c r="P965" s="125"/>
      <c r="Q965" s="125"/>
      <c r="R965" s="125"/>
      <c r="S965" s="125"/>
      <c r="T965" s="125"/>
      <c r="U965" s="125"/>
      <c r="V965" s="125"/>
    </row>
    <row r="966" spans="1:22" ht="12">
      <c r="A966" s="164"/>
      <c r="B966" s="125"/>
      <c r="C966" s="125"/>
      <c r="D966" s="125"/>
      <c r="E966" s="125"/>
      <c r="F966" s="125"/>
      <c r="G966" s="125"/>
      <c r="H966" s="125"/>
      <c r="I966" s="125"/>
      <c r="J966" s="125"/>
      <c r="K966" s="125"/>
      <c r="L966" s="125"/>
      <c r="M966" s="125"/>
      <c r="N966" s="125"/>
      <c r="O966" s="125"/>
      <c r="P966" s="125"/>
      <c r="Q966" s="125"/>
      <c r="R966" s="125"/>
      <c r="S966" s="125"/>
      <c r="T966" s="125"/>
      <c r="U966" s="125"/>
      <c r="V966" s="125"/>
    </row>
    <row r="967" spans="1:22" ht="12">
      <c r="A967" s="164"/>
      <c r="B967" s="125"/>
      <c r="C967" s="125"/>
      <c r="D967" s="125"/>
      <c r="E967" s="125"/>
      <c r="F967" s="125"/>
      <c r="G967" s="125"/>
      <c r="H967" s="125"/>
      <c r="I967" s="125"/>
      <c r="J967" s="125"/>
      <c r="K967" s="125"/>
      <c r="L967" s="125"/>
      <c r="M967" s="125"/>
      <c r="N967" s="125"/>
      <c r="O967" s="125"/>
      <c r="P967" s="125"/>
      <c r="Q967" s="125"/>
      <c r="R967" s="125"/>
      <c r="S967" s="125"/>
      <c r="T967" s="125"/>
      <c r="U967" s="125"/>
      <c r="V967" s="125"/>
    </row>
    <row r="968" spans="1:22" ht="12">
      <c r="A968" s="164"/>
      <c r="B968" s="125"/>
      <c r="C968" s="125"/>
      <c r="D968" s="125"/>
      <c r="E968" s="125"/>
      <c r="F968" s="125"/>
      <c r="G968" s="125"/>
      <c r="H968" s="125"/>
      <c r="I968" s="125"/>
      <c r="J968" s="125"/>
      <c r="K968" s="125"/>
      <c r="L968" s="125"/>
      <c r="M968" s="125"/>
      <c r="N968" s="125"/>
      <c r="O968" s="125"/>
      <c r="P968" s="125"/>
      <c r="Q968" s="125"/>
      <c r="R968" s="125"/>
      <c r="S968" s="125"/>
      <c r="T968" s="125"/>
      <c r="U968" s="125"/>
      <c r="V968" s="125"/>
    </row>
    <row r="969" spans="1:22" ht="12">
      <c r="A969" s="164"/>
      <c r="B969" s="125"/>
      <c r="C969" s="125"/>
      <c r="D969" s="125"/>
      <c r="E969" s="125"/>
      <c r="F969" s="125"/>
      <c r="G969" s="125"/>
      <c r="H969" s="125"/>
      <c r="I969" s="125"/>
      <c r="J969" s="125"/>
      <c r="K969" s="125"/>
      <c r="L969" s="125"/>
      <c r="M969" s="125"/>
      <c r="N969" s="125"/>
      <c r="O969" s="125"/>
      <c r="P969" s="125"/>
      <c r="Q969" s="125"/>
      <c r="R969" s="125"/>
      <c r="S969" s="125"/>
      <c r="T969" s="125"/>
      <c r="U969" s="125"/>
      <c r="V969" s="125"/>
    </row>
    <row r="970" spans="1:22" ht="12">
      <c r="A970" s="164"/>
      <c r="B970" s="125"/>
      <c r="C970" s="125"/>
      <c r="D970" s="125"/>
      <c r="E970" s="125"/>
      <c r="F970" s="125"/>
      <c r="G970" s="125"/>
      <c r="H970" s="125"/>
      <c r="I970" s="125"/>
      <c r="J970" s="125"/>
      <c r="K970" s="125"/>
      <c r="L970" s="125"/>
      <c r="M970" s="125"/>
      <c r="N970" s="125"/>
      <c r="O970" s="125"/>
      <c r="P970" s="125"/>
      <c r="Q970" s="125"/>
      <c r="R970" s="125"/>
      <c r="S970" s="125"/>
      <c r="T970" s="125"/>
      <c r="U970" s="125"/>
      <c r="V970" s="125"/>
    </row>
    <row r="971" spans="1:22" ht="12">
      <c r="A971" s="164"/>
      <c r="B971" s="125"/>
      <c r="C971" s="125"/>
      <c r="D971" s="125"/>
      <c r="E971" s="125"/>
      <c r="F971" s="125"/>
      <c r="G971" s="125"/>
      <c r="H971" s="125"/>
      <c r="I971" s="125"/>
      <c r="J971" s="125"/>
      <c r="K971" s="125"/>
      <c r="L971" s="125"/>
      <c r="M971" s="125"/>
      <c r="N971" s="125"/>
      <c r="O971" s="125"/>
      <c r="P971" s="125"/>
      <c r="Q971" s="125"/>
      <c r="R971" s="125"/>
      <c r="S971" s="125"/>
      <c r="T971" s="125"/>
      <c r="U971" s="125"/>
      <c r="V971" s="125"/>
    </row>
    <row r="972" spans="1:22" ht="12">
      <c r="A972" s="164"/>
      <c r="B972" s="125"/>
      <c r="C972" s="125"/>
      <c r="D972" s="125"/>
      <c r="E972" s="125"/>
      <c r="F972" s="125"/>
      <c r="G972" s="125"/>
      <c r="H972" s="125"/>
      <c r="I972" s="125"/>
      <c r="J972" s="125"/>
      <c r="K972" s="125"/>
      <c r="L972" s="125"/>
      <c r="M972" s="125"/>
      <c r="N972" s="125"/>
      <c r="O972" s="125"/>
      <c r="P972" s="125"/>
      <c r="Q972" s="125"/>
      <c r="R972" s="125"/>
      <c r="S972" s="125"/>
      <c r="T972" s="125"/>
      <c r="U972" s="125"/>
      <c r="V972" s="125"/>
    </row>
    <row r="973" spans="1:22" ht="12">
      <c r="A973" s="164"/>
      <c r="B973" s="125"/>
      <c r="C973" s="125"/>
      <c r="D973" s="125"/>
      <c r="E973" s="125"/>
      <c r="F973" s="125"/>
      <c r="G973" s="125"/>
      <c r="H973" s="125"/>
      <c r="I973" s="125"/>
      <c r="J973" s="125"/>
      <c r="K973" s="125"/>
      <c r="L973" s="125"/>
      <c r="M973" s="125"/>
      <c r="N973" s="125"/>
      <c r="O973" s="125"/>
      <c r="P973" s="125"/>
      <c r="Q973" s="125"/>
      <c r="R973" s="125"/>
      <c r="S973" s="125"/>
      <c r="T973" s="125"/>
      <c r="U973" s="125"/>
      <c r="V973" s="125"/>
    </row>
    <row r="974" spans="1:22" ht="12">
      <c r="A974" s="164"/>
      <c r="B974" s="125"/>
      <c r="C974" s="125"/>
      <c r="D974" s="125"/>
      <c r="E974" s="125"/>
      <c r="F974" s="125"/>
      <c r="G974" s="125"/>
      <c r="H974" s="125"/>
      <c r="I974" s="125"/>
      <c r="J974" s="125"/>
      <c r="K974" s="125"/>
      <c r="L974" s="125"/>
      <c r="M974" s="125"/>
      <c r="N974" s="125"/>
      <c r="O974" s="125"/>
      <c r="P974" s="125"/>
      <c r="Q974" s="125"/>
      <c r="R974" s="125"/>
      <c r="S974" s="125"/>
      <c r="T974" s="125"/>
      <c r="U974" s="125"/>
      <c r="V974" s="125"/>
    </row>
    <row r="975" spans="1:22" ht="12">
      <c r="A975" s="164"/>
      <c r="B975" s="125"/>
      <c r="C975" s="125"/>
      <c r="D975" s="125"/>
      <c r="E975" s="125"/>
      <c r="F975" s="125"/>
      <c r="G975" s="125"/>
      <c r="H975" s="125"/>
      <c r="I975" s="125"/>
      <c r="J975" s="125"/>
      <c r="K975" s="125"/>
      <c r="L975" s="125"/>
      <c r="M975" s="125"/>
      <c r="N975" s="125"/>
      <c r="O975" s="125"/>
      <c r="P975" s="125"/>
      <c r="Q975" s="125"/>
      <c r="R975" s="125"/>
      <c r="S975" s="125"/>
      <c r="T975" s="125"/>
      <c r="U975" s="125"/>
      <c r="V975" s="125"/>
    </row>
    <row r="976" spans="1:22" ht="12">
      <c r="A976" s="164"/>
      <c r="B976" s="125"/>
      <c r="C976" s="125"/>
      <c r="D976" s="125"/>
      <c r="E976" s="125"/>
      <c r="F976" s="125"/>
      <c r="G976" s="125"/>
      <c r="H976" s="125"/>
      <c r="I976" s="125"/>
      <c r="J976" s="125"/>
      <c r="K976" s="125"/>
      <c r="L976" s="125"/>
      <c r="M976" s="125"/>
      <c r="N976" s="125"/>
      <c r="O976" s="125"/>
      <c r="P976" s="125"/>
      <c r="Q976" s="125"/>
      <c r="R976" s="125"/>
      <c r="S976" s="125"/>
      <c r="T976" s="125"/>
      <c r="U976" s="125"/>
      <c r="V976" s="125"/>
    </row>
    <row r="977" spans="1:22" ht="12">
      <c r="A977" s="164"/>
      <c r="B977" s="125"/>
      <c r="C977" s="125"/>
      <c r="D977" s="125"/>
      <c r="E977" s="125"/>
      <c r="F977" s="125"/>
      <c r="G977" s="125"/>
      <c r="H977" s="125"/>
      <c r="I977" s="125"/>
      <c r="J977" s="125"/>
      <c r="K977" s="125"/>
      <c r="L977" s="125"/>
      <c r="M977" s="125"/>
      <c r="N977" s="125"/>
      <c r="O977" s="125"/>
      <c r="P977" s="125"/>
      <c r="Q977" s="125"/>
      <c r="R977" s="125"/>
      <c r="S977" s="125"/>
      <c r="T977" s="125"/>
      <c r="U977" s="125"/>
      <c r="V977" s="125"/>
    </row>
    <row r="978" spans="1:22" ht="12">
      <c r="A978" s="164"/>
      <c r="B978" s="125"/>
      <c r="C978" s="125"/>
      <c r="D978" s="125"/>
      <c r="E978" s="125"/>
      <c r="F978" s="125"/>
      <c r="G978" s="125"/>
      <c r="H978" s="125"/>
      <c r="I978" s="125"/>
      <c r="J978" s="125"/>
      <c r="K978" s="125"/>
      <c r="L978" s="125"/>
      <c r="M978" s="125"/>
      <c r="N978" s="125"/>
      <c r="O978" s="125"/>
      <c r="P978" s="125"/>
      <c r="Q978" s="125"/>
      <c r="R978" s="125"/>
      <c r="S978" s="125"/>
      <c r="T978" s="125"/>
      <c r="U978" s="125"/>
      <c r="V978" s="125"/>
    </row>
    <row r="979" spans="1:22" ht="12">
      <c r="A979" s="164"/>
      <c r="B979" s="125"/>
      <c r="C979" s="125"/>
      <c r="D979" s="125"/>
      <c r="E979" s="125"/>
      <c r="F979" s="125"/>
      <c r="G979" s="125"/>
      <c r="H979" s="125"/>
      <c r="I979" s="125"/>
      <c r="J979" s="125"/>
      <c r="K979" s="125"/>
      <c r="L979" s="125"/>
      <c r="M979" s="125"/>
      <c r="N979" s="125"/>
      <c r="O979" s="125"/>
      <c r="P979" s="125"/>
      <c r="Q979" s="125"/>
      <c r="R979" s="125"/>
      <c r="S979" s="125"/>
      <c r="T979" s="125"/>
      <c r="U979" s="125"/>
      <c r="V979" s="125"/>
    </row>
    <row r="980" spans="1:22" ht="12">
      <c r="A980" s="164"/>
      <c r="B980" s="125"/>
      <c r="C980" s="125"/>
      <c r="D980" s="125"/>
      <c r="E980" s="125"/>
      <c r="F980" s="125"/>
      <c r="G980" s="125"/>
      <c r="H980" s="125"/>
      <c r="I980" s="125"/>
      <c r="J980" s="125"/>
      <c r="K980" s="125"/>
      <c r="L980" s="125"/>
      <c r="M980" s="125"/>
      <c r="N980" s="125"/>
      <c r="O980" s="125"/>
      <c r="P980" s="125"/>
      <c r="Q980" s="125"/>
      <c r="R980" s="125"/>
      <c r="S980" s="125"/>
      <c r="T980" s="125"/>
      <c r="U980" s="125"/>
      <c r="V980" s="125"/>
    </row>
    <row r="981" spans="1:22" ht="12">
      <c r="A981" s="164"/>
      <c r="B981" s="125"/>
      <c r="C981" s="125"/>
      <c r="D981" s="125"/>
      <c r="E981" s="125"/>
      <c r="F981" s="125"/>
      <c r="G981" s="125"/>
      <c r="H981" s="125"/>
      <c r="I981" s="125"/>
      <c r="J981" s="125"/>
      <c r="K981" s="125"/>
      <c r="L981" s="125"/>
      <c r="M981" s="125"/>
      <c r="N981" s="125"/>
      <c r="O981" s="125"/>
      <c r="P981" s="125"/>
      <c r="Q981" s="125"/>
      <c r="R981" s="125"/>
      <c r="S981" s="125"/>
      <c r="T981" s="125"/>
      <c r="U981" s="125"/>
      <c r="V981" s="125"/>
    </row>
    <row r="982" spans="1:22" ht="12">
      <c r="A982" s="164"/>
      <c r="B982" s="125"/>
      <c r="C982" s="125"/>
      <c r="D982" s="125"/>
      <c r="E982" s="125"/>
      <c r="F982" s="125"/>
      <c r="G982" s="125"/>
      <c r="H982" s="125"/>
      <c r="I982" s="125"/>
      <c r="J982" s="125"/>
      <c r="K982" s="125"/>
      <c r="L982" s="125"/>
      <c r="M982" s="125"/>
      <c r="N982" s="125"/>
      <c r="O982" s="125"/>
      <c r="P982" s="125"/>
      <c r="Q982" s="125"/>
      <c r="R982" s="125"/>
      <c r="S982" s="125"/>
      <c r="T982" s="125"/>
      <c r="U982" s="125"/>
      <c r="V982" s="125"/>
    </row>
    <row r="983" spans="1:22" ht="12">
      <c r="A983" s="164"/>
      <c r="B983" s="125"/>
      <c r="C983" s="125"/>
      <c r="D983" s="125"/>
      <c r="E983" s="125"/>
      <c r="F983" s="125"/>
      <c r="G983" s="125"/>
      <c r="H983" s="125"/>
      <c r="I983" s="125"/>
      <c r="J983" s="125"/>
      <c r="K983" s="125"/>
      <c r="L983" s="125"/>
      <c r="M983" s="125"/>
      <c r="N983" s="125"/>
      <c r="O983" s="125"/>
      <c r="P983" s="125"/>
      <c r="Q983" s="125"/>
      <c r="R983" s="125"/>
      <c r="S983" s="125"/>
      <c r="T983" s="125"/>
      <c r="U983" s="125"/>
      <c r="V983" s="125"/>
    </row>
    <row r="984" spans="1:22" ht="12">
      <c r="A984" s="164"/>
      <c r="B984" s="125"/>
      <c r="C984" s="125"/>
      <c r="D984" s="125"/>
      <c r="E984" s="125"/>
      <c r="F984" s="125"/>
      <c r="G984" s="125"/>
      <c r="H984" s="125"/>
      <c r="I984" s="125"/>
      <c r="J984" s="125"/>
      <c r="K984" s="125"/>
      <c r="L984" s="125"/>
      <c r="M984" s="125"/>
      <c r="N984" s="125"/>
      <c r="O984" s="125"/>
      <c r="P984" s="125"/>
      <c r="Q984" s="125"/>
      <c r="R984" s="125"/>
      <c r="S984" s="125"/>
      <c r="T984" s="125"/>
      <c r="U984" s="125"/>
      <c r="V984" s="125"/>
    </row>
    <row r="985" spans="1:22" ht="12">
      <c r="A985" s="164"/>
      <c r="B985" s="125"/>
      <c r="C985" s="125"/>
      <c r="D985" s="125"/>
      <c r="E985" s="125"/>
      <c r="F985" s="125"/>
      <c r="G985" s="125"/>
      <c r="H985" s="125"/>
      <c r="I985" s="125"/>
      <c r="J985" s="125"/>
      <c r="K985" s="125"/>
      <c r="L985" s="125"/>
      <c r="M985" s="125"/>
      <c r="N985" s="125"/>
      <c r="O985" s="125"/>
      <c r="P985" s="125"/>
      <c r="Q985" s="125"/>
      <c r="R985" s="125"/>
      <c r="S985" s="125"/>
      <c r="T985" s="125"/>
      <c r="U985" s="125"/>
      <c r="V985" s="125"/>
    </row>
    <row r="986" spans="1:22" ht="12">
      <c r="A986" s="164"/>
      <c r="B986" s="125"/>
      <c r="C986" s="125"/>
      <c r="D986" s="125"/>
      <c r="E986" s="125"/>
      <c r="F986" s="125"/>
      <c r="G986" s="125"/>
      <c r="H986" s="125"/>
      <c r="I986" s="125"/>
      <c r="J986" s="125"/>
      <c r="K986" s="125"/>
      <c r="L986" s="125"/>
      <c r="M986" s="125"/>
      <c r="N986" s="125"/>
      <c r="O986" s="125"/>
      <c r="P986" s="125"/>
      <c r="Q986" s="125"/>
      <c r="R986" s="125"/>
      <c r="S986" s="125"/>
      <c r="T986" s="125"/>
      <c r="U986" s="125"/>
      <c r="V986" s="125"/>
    </row>
    <row r="987" spans="1:22" ht="12">
      <c r="A987" s="164"/>
      <c r="B987" s="125"/>
      <c r="C987" s="125"/>
      <c r="D987" s="125"/>
      <c r="E987" s="125"/>
      <c r="F987" s="125"/>
      <c r="G987" s="125"/>
      <c r="H987" s="125"/>
      <c r="I987" s="125"/>
      <c r="J987" s="125"/>
      <c r="K987" s="125"/>
      <c r="L987" s="125"/>
      <c r="M987" s="125"/>
      <c r="N987" s="125"/>
      <c r="O987" s="125"/>
      <c r="P987" s="125"/>
      <c r="Q987" s="125"/>
      <c r="R987" s="125"/>
      <c r="S987" s="125"/>
      <c r="T987" s="125"/>
      <c r="U987" s="125"/>
      <c r="V987" s="125"/>
    </row>
    <row r="988" spans="1:22" ht="12">
      <c r="A988" s="164"/>
      <c r="B988" s="125"/>
      <c r="C988" s="125"/>
      <c r="D988" s="125"/>
      <c r="E988" s="125"/>
      <c r="F988" s="125"/>
      <c r="G988" s="125"/>
      <c r="H988" s="125"/>
      <c r="I988" s="125"/>
      <c r="J988" s="125"/>
      <c r="K988" s="125"/>
      <c r="L988" s="125"/>
      <c r="M988" s="125"/>
      <c r="N988" s="125"/>
      <c r="O988" s="125"/>
      <c r="P988" s="125"/>
      <c r="Q988" s="125"/>
      <c r="R988" s="125"/>
      <c r="S988" s="125"/>
      <c r="T988" s="125"/>
      <c r="U988" s="125"/>
      <c r="V988" s="125"/>
    </row>
    <row r="989" spans="1:22" ht="12">
      <c r="A989" s="164"/>
      <c r="B989" s="125"/>
      <c r="C989" s="125"/>
      <c r="D989" s="125"/>
      <c r="E989" s="125"/>
      <c r="F989" s="125"/>
      <c r="G989" s="125"/>
      <c r="H989" s="125"/>
      <c r="I989" s="125"/>
      <c r="J989" s="125"/>
      <c r="K989" s="125"/>
      <c r="L989" s="125"/>
      <c r="M989" s="125"/>
      <c r="N989" s="125"/>
      <c r="O989" s="125"/>
      <c r="P989" s="125"/>
      <c r="Q989" s="125"/>
      <c r="R989" s="125"/>
      <c r="S989" s="125"/>
      <c r="T989" s="125"/>
      <c r="U989" s="125"/>
      <c r="V989" s="125"/>
    </row>
    <row r="990" spans="1:22" ht="12">
      <c r="A990" s="164"/>
      <c r="B990" s="125"/>
      <c r="C990" s="125"/>
      <c r="D990" s="125"/>
      <c r="E990" s="125"/>
      <c r="F990" s="125"/>
      <c r="G990" s="125"/>
      <c r="H990" s="125"/>
      <c r="I990" s="125"/>
      <c r="J990" s="125"/>
      <c r="K990" s="125"/>
      <c r="L990" s="125"/>
      <c r="M990" s="125"/>
      <c r="N990" s="125"/>
      <c r="O990" s="125"/>
      <c r="P990" s="125"/>
      <c r="Q990" s="125"/>
      <c r="R990" s="125"/>
      <c r="S990" s="125"/>
      <c r="T990" s="125"/>
      <c r="U990" s="125"/>
      <c r="V990" s="125"/>
    </row>
    <row r="991" spans="1:22" ht="12">
      <c r="A991" s="164"/>
      <c r="B991" s="125"/>
      <c r="C991" s="125"/>
      <c r="D991" s="125"/>
      <c r="E991" s="125"/>
      <c r="F991" s="125"/>
      <c r="G991" s="125"/>
      <c r="H991" s="125"/>
      <c r="I991" s="125"/>
      <c r="J991" s="125"/>
      <c r="K991" s="125"/>
      <c r="L991" s="125"/>
      <c r="M991" s="125"/>
      <c r="N991" s="125"/>
      <c r="O991" s="125"/>
      <c r="P991" s="125"/>
      <c r="Q991" s="125"/>
      <c r="R991" s="125"/>
      <c r="S991" s="125"/>
      <c r="T991" s="125"/>
      <c r="U991" s="125"/>
      <c r="V991" s="125"/>
    </row>
    <row r="992" spans="1:22" ht="12">
      <c r="A992" s="164"/>
      <c r="B992" s="125"/>
      <c r="C992" s="125"/>
      <c r="D992" s="125"/>
      <c r="E992" s="125"/>
      <c r="F992" s="125"/>
      <c r="G992" s="125"/>
      <c r="H992" s="125"/>
      <c r="I992" s="125"/>
      <c r="J992" s="125"/>
      <c r="K992" s="125"/>
      <c r="L992" s="125"/>
      <c r="M992" s="125"/>
      <c r="N992" s="125"/>
      <c r="O992" s="125"/>
      <c r="P992" s="125"/>
      <c r="Q992" s="125"/>
      <c r="R992" s="125"/>
      <c r="S992" s="125"/>
      <c r="T992" s="125"/>
      <c r="U992" s="125"/>
      <c r="V992" s="125"/>
    </row>
    <row r="993" spans="1:22" ht="12">
      <c r="A993" s="164"/>
      <c r="B993" s="125"/>
      <c r="C993" s="125"/>
      <c r="D993" s="125"/>
      <c r="E993" s="125"/>
      <c r="F993" s="125"/>
      <c r="G993" s="125"/>
      <c r="H993" s="125"/>
      <c r="I993" s="125"/>
      <c r="J993" s="125"/>
      <c r="K993" s="125"/>
      <c r="L993" s="125"/>
      <c r="M993" s="125"/>
      <c r="N993" s="125"/>
      <c r="O993" s="125"/>
      <c r="P993" s="125"/>
      <c r="Q993" s="125"/>
      <c r="R993" s="125"/>
      <c r="S993" s="125"/>
      <c r="T993" s="125"/>
      <c r="U993" s="125"/>
      <c r="V993" s="125"/>
    </row>
    <row r="994" spans="1:22" ht="12">
      <c r="A994" s="164"/>
      <c r="B994" s="125"/>
      <c r="C994" s="125"/>
      <c r="D994" s="125"/>
      <c r="E994" s="125"/>
      <c r="F994" s="125"/>
      <c r="G994" s="125"/>
      <c r="H994" s="125"/>
      <c r="I994" s="125"/>
      <c r="J994" s="125"/>
      <c r="K994" s="125"/>
      <c r="L994" s="125"/>
      <c r="M994" s="125"/>
      <c r="N994" s="125"/>
      <c r="O994" s="125"/>
      <c r="P994" s="125"/>
      <c r="Q994" s="125"/>
      <c r="R994" s="125"/>
      <c r="S994" s="125"/>
      <c r="T994" s="125"/>
      <c r="U994" s="125"/>
      <c r="V994" s="125"/>
    </row>
    <row r="995" spans="1:22" ht="12">
      <c r="A995" s="164"/>
      <c r="B995" s="125"/>
      <c r="C995" s="125"/>
      <c r="D995" s="125"/>
      <c r="E995" s="125"/>
      <c r="F995" s="125"/>
      <c r="G995" s="125"/>
      <c r="H995" s="125"/>
      <c r="I995" s="125"/>
      <c r="J995" s="125"/>
      <c r="K995" s="125"/>
      <c r="L995" s="125"/>
      <c r="M995" s="125"/>
      <c r="N995" s="125"/>
      <c r="O995" s="125"/>
      <c r="P995" s="125"/>
      <c r="Q995" s="125"/>
      <c r="R995" s="125"/>
      <c r="S995" s="125"/>
      <c r="T995" s="125"/>
      <c r="U995" s="125"/>
      <c r="V995" s="125"/>
    </row>
    <row r="996" spans="1:22" ht="12">
      <c r="A996" s="164"/>
      <c r="B996" s="125"/>
      <c r="C996" s="125"/>
      <c r="D996" s="125"/>
      <c r="E996" s="125"/>
      <c r="F996" s="125"/>
      <c r="G996" s="125"/>
      <c r="H996" s="125"/>
      <c r="I996" s="125"/>
      <c r="J996" s="125"/>
      <c r="K996" s="125"/>
      <c r="L996" s="125"/>
      <c r="M996" s="125"/>
      <c r="N996" s="125"/>
      <c r="O996" s="125"/>
      <c r="P996" s="125"/>
      <c r="Q996" s="125"/>
      <c r="R996" s="125"/>
      <c r="S996" s="125"/>
      <c r="T996" s="125"/>
      <c r="U996" s="125"/>
      <c r="V996" s="12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X1000"/>
  <sheetViews>
    <sheetView workbookViewId="0">
      <selection activeCell="B13" sqref="B13:C13"/>
    </sheetView>
  </sheetViews>
  <sheetFormatPr defaultColWidth="14.42578125" defaultRowHeight="15" customHeight="1"/>
  <cols>
    <col min="1" max="1" width="6.5703125" customWidth="1"/>
    <col min="2" max="2" width="33.85546875" customWidth="1"/>
    <col min="3" max="3" width="45.5703125" customWidth="1"/>
    <col min="4" max="5" width="11.5703125" customWidth="1"/>
    <col min="6" max="6" width="11.42578125" customWidth="1"/>
    <col min="7" max="24" width="10.5703125" customWidth="1"/>
  </cols>
  <sheetData>
    <row r="1" spans="1:24" ht="14.45">
      <c r="A1" s="5"/>
      <c r="B1" s="34"/>
      <c r="C1" s="34"/>
      <c r="D1" s="5"/>
      <c r="E1" s="5"/>
      <c r="F1" s="6"/>
      <c r="G1" s="6"/>
      <c r="H1" s="6"/>
      <c r="I1" s="6"/>
      <c r="J1" s="6"/>
      <c r="K1" s="6"/>
      <c r="L1" s="6"/>
      <c r="M1" s="6"/>
      <c r="N1" s="6"/>
      <c r="O1" s="6"/>
      <c r="P1" s="6"/>
      <c r="Q1" s="6"/>
      <c r="R1" s="6"/>
      <c r="S1" s="6"/>
      <c r="T1" s="6"/>
      <c r="U1" s="6"/>
      <c r="V1" s="6"/>
      <c r="W1" s="6"/>
      <c r="X1" s="6"/>
    </row>
    <row r="2" spans="1:24" ht="14.45">
      <c r="A2" s="603" t="s">
        <v>6119</v>
      </c>
      <c r="B2" s="666"/>
      <c r="C2" s="666"/>
      <c r="D2" s="666"/>
      <c r="E2" s="667"/>
      <c r="F2" s="6"/>
      <c r="G2" s="6"/>
      <c r="H2" s="6"/>
      <c r="I2" s="6"/>
      <c r="J2" s="6"/>
      <c r="K2" s="6"/>
      <c r="L2" s="6"/>
      <c r="M2" s="6"/>
      <c r="N2" s="6"/>
      <c r="O2" s="6"/>
      <c r="P2" s="6"/>
      <c r="Q2" s="6"/>
      <c r="R2" s="6"/>
      <c r="S2" s="6"/>
      <c r="T2" s="6"/>
      <c r="U2" s="6"/>
      <c r="V2" s="6"/>
      <c r="W2" s="6"/>
      <c r="X2" s="6"/>
    </row>
    <row r="3" spans="1:24" ht="26.1">
      <c r="A3" s="7" t="s">
        <v>3971</v>
      </c>
      <c r="B3" s="604" t="s">
        <v>4207</v>
      </c>
      <c r="C3" s="667"/>
      <c r="D3" s="7" t="s">
        <v>51</v>
      </c>
      <c r="E3" s="7" t="s">
        <v>52</v>
      </c>
      <c r="F3" s="6"/>
      <c r="G3" s="6"/>
      <c r="H3" s="6"/>
      <c r="I3" s="6"/>
      <c r="J3" s="6"/>
      <c r="K3" s="6"/>
      <c r="L3" s="6"/>
      <c r="M3" s="6"/>
      <c r="N3" s="6"/>
      <c r="O3" s="6"/>
      <c r="P3" s="6"/>
      <c r="Q3" s="6"/>
      <c r="R3" s="6"/>
      <c r="S3" s="6"/>
      <c r="T3" s="6"/>
      <c r="U3" s="6"/>
      <c r="V3" s="6"/>
      <c r="W3" s="6"/>
      <c r="X3" s="6"/>
    </row>
    <row r="4" spans="1:24" ht="14.45">
      <c r="A4" s="13">
        <v>1</v>
      </c>
      <c r="B4" s="605" t="s">
        <v>6120</v>
      </c>
      <c r="C4" s="667"/>
      <c r="D4" s="20"/>
      <c r="E4" s="20"/>
      <c r="F4" s="6"/>
      <c r="G4" s="6"/>
      <c r="H4" s="6"/>
      <c r="I4" s="6"/>
      <c r="J4" s="6"/>
      <c r="K4" s="6"/>
      <c r="L4" s="6"/>
      <c r="M4" s="6"/>
      <c r="N4" s="6"/>
      <c r="O4" s="6"/>
      <c r="P4" s="6"/>
      <c r="Q4" s="6"/>
      <c r="R4" s="6"/>
      <c r="S4" s="6"/>
      <c r="T4" s="6"/>
      <c r="U4" s="6"/>
      <c r="V4" s="6"/>
      <c r="W4" s="6"/>
      <c r="X4" s="6"/>
    </row>
    <row r="5" spans="1:24" ht="50.1">
      <c r="A5" s="35" t="s">
        <v>4180</v>
      </c>
      <c r="B5" s="36" t="s">
        <v>46</v>
      </c>
      <c r="C5" s="26" t="s">
        <v>6121</v>
      </c>
      <c r="D5" s="35"/>
      <c r="E5" s="35"/>
      <c r="F5" s="6"/>
      <c r="G5" s="6"/>
      <c r="H5" s="6"/>
      <c r="I5" s="6"/>
      <c r="J5" s="6"/>
      <c r="K5" s="6"/>
      <c r="L5" s="6"/>
      <c r="M5" s="6"/>
      <c r="N5" s="6"/>
      <c r="O5" s="6"/>
      <c r="P5" s="6"/>
      <c r="Q5" s="6"/>
      <c r="R5" s="6"/>
      <c r="S5" s="6"/>
      <c r="T5" s="6"/>
      <c r="U5" s="6"/>
      <c r="V5" s="6"/>
      <c r="W5" s="6"/>
      <c r="X5" s="6"/>
    </row>
    <row r="6" spans="1:24" ht="14.45">
      <c r="A6" s="35" t="s">
        <v>4183</v>
      </c>
      <c r="B6" s="26" t="s">
        <v>4209</v>
      </c>
      <c r="C6" s="15" t="s">
        <v>4210</v>
      </c>
      <c r="D6" s="35"/>
      <c r="E6" s="35"/>
      <c r="F6" s="6"/>
      <c r="G6" s="6"/>
      <c r="H6" s="6"/>
      <c r="I6" s="6"/>
      <c r="J6" s="6"/>
      <c r="K6" s="6"/>
      <c r="L6" s="6"/>
      <c r="M6" s="6"/>
      <c r="N6" s="6"/>
      <c r="O6" s="6"/>
      <c r="P6" s="6"/>
      <c r="Q6" s="6"/>
      <c r="R6" s="6"/>
      <c r="S6" s="6"/>
      <c r="T6" s="6"/>
      <c r="U6" s="6"/>
      <c r="V6" s="6"/>
      <c r="W6" s="6"/>
      <c r="X6" s="6"/>
    </row>
    <row r="7" spans="1:24" ht="14.45">
      <c r="A7" s="35" t="s">
        <v>4186</v>
      </c>
      <c r="B7" s="26" t="s">
        <v>4211</v>
      </c>
      <c r="C7" s="15" t="s">
        <v>4210</v>
      </c>
      <c r="D7" s="35"/>
      <c r="E7" s="35"/>
      <c r="F7" s="6"/>
      <c r="G7" s="6"/>
      <c r="H7" s="6"/>
      <c r="I7" s="6"/>
      <c r="J7" s="6"/>
      <c r="K7" s="6"/>
      <c r="L7" s="6"/>
      <c r="M7" s="6"/>
      <c r="N7" s="6"/>
      <c r="O7" s="6"/>
      <c r="P7" s="6"/>
      <c r="Q7" s="6"/>
      <c r="R7" s="6"/>
      <c r="S7" s="6"/>
      <c r="T7" s="6"/>
      <c r="U7" s="6"/>
      <c r="V7" s="6"/>
      <c r="W7" s="6"/>
      <c r="X7" s="6"/>
    </row>
    <row r="8" spans="1:24" ht="14.45">
      <c r="A8" s="35" t="s">
        <v>4188</v>
      </c>
      <c r="B8" s="36" t="s">
        <v>6122</v>
      </c>
      <c r="C8" s="36" t="s">
        <v>6123</v>
      </c>
      <c r="D8" s="35"/>
      <c r="E8" s="35"/>
      <c r="F8" s="6"/>
      <c r="G8" s="6"/>
      <c r="H8" s="6"/>
      <c r="I8" s="6"/>
      <c r="J8" s="6"/>
      <c r="K8" s="6"/>
      <c r="L8" s="6"/>
      <c r="M8" s="6"/>
      <c r="N8" s="6"/>
      <c r="O8" s="6"/>
      <c r="P8" s="6"/>
      <c r="Q8" s="6"/>
      <c r="R8" s="6"/>
      <c r="S8" s="6"/>
      <c r="T8" s="6"/>
      <c r="U8" s="6"/>
      <c r="V8" s="6"/>
      <c r="W8" s="6"/>
      <c r="X8" s="6"/>
    </row>
    <row r="9" spans="1:24" ht="14.45">
      <c r="A9" s="35" t="s">
        <v>4191</v>
      </c>
      <c r="B9" s="36" t="s">
        <v>6124</v>
      </c>
      <c r="C9" s="36" t="s">
        <v>6125</v>
      </c>
      <c r="D9" s="35"/>
      <c r="E9" s="35"/>
      <c r="F9" s="6"/>
      <c r="G9" s="6"/>
      <c r="H9" s="6"/>
      <c r="I9" s="6"/>
      <c r="J9" s="6"/>
      <c r="K9" s="6"/>
      <c r="L9" s="6"/>
      <c r="M9" s="6"/>
      <c r="N9" s="6"/>
      <c r="O9" s="6"/>
      <c r="P9" s="6"/>
      <c r="Q9" s="6"/>
      <c r="R9" s="6"/>
      <c r="S9" s="6"/>
      <c r="T9" s="6"/>
      <c r="U9" s="6"/>
      <c r="V9" s="6"/>
      <c r="W9" s="6"/>
      <c r="X9" s="6"/>
    </row>
    <row r="10" spans="1:24" ht="14.45">
      <c r="A10" s="35" t="s">
        <v>4194</v>
      </c>
      <c r="B10" s="37" t="s">
        <v>5448</v>
      </c>
      <c r="C10" s="36"/>
      <c r="D10" s="35"/>
      <c r="E10" s="35"/>
      <c r="F10" s="6"/>
      <c r="G10" s="6"/>
      <c r="H10" s="6"/>
      <c r="I10" s="6"/>
      <c r="J10" s="6"/>
      <c r="K10" s="6"/>
      <c r="L10" s="6"/>
      <c r="M10" s="6"/>
      <c r="N10" s="6"/>
      <c r="O10" s="6"/>
      <c r="P10" s="6"/>
      <c r="Q10" s="6"/>
      <c r="R10" s="6"/>
      <c r="S10" s="6"/>
      <c r="T10" s="6"/>
      <c r="U10" s="6"/>
      <c r="V10" s="6"/>
      <c r="W10" s="6"/>
      <c r="X10" s="6"/>
    </row>
    <row r="11" spans="1:24" ht="14.45">
      <c r="A11" s="35" t="s">
        <v>6126</v>
      </c>
      <c r="B11" s="26" t="s">
        <v>6127</v>
      </c>
      <c r="C11" s="26" t="s">
        <v>6128</v>
      </c>
      <c r="D11" s="35"/>
      <c r="E11" s="35"/>
      <c r="F11" s="6"/>
      <c r="G11" s="6"/>
      <c r="H11" s="6"/>
      <c r="I11" s="6"/>
      <c r="J11" s="6"/>
      <c r="K11" s="6"/>
      <c r="L11" s="6"/>
      <c r="M11" s="6"/>
      <c r="N11" s="6"/>
      <c r="O11" s="6"/>
      <c r="P11" s="6"/>
      <c r="Q11" s="6"/>
      <c r="R11" s="6"/>
      <c r="S11" s="6"/>
      <c r="T11" s="6"/>
      <c r="U11" s="6"/>
      <c r="V11" s="6"/>
      <c r="W11" s="6"/>
      <c r="X11" s="6"/>
    </row>
    <row r="12" spans="1:24" ht="24.95">
      <c r="A12" s="35" t="s">
        <v>6129</v>
      </c>
      <c r="B12" s="26" t="s">
        <v>6130</v>
      </c>
      <c r="C12" s="26" t="s">
        <v>6131</v>
      </c>
      <c r="D12" s="35"/>
      <c r="E12" s="35"/>
      <c r="F12" s="6"/>
      <c r="G12" s="6"/>
      <c r="H12" s="6"/>
      <c r="I12" s="6"/>
      <c r="J12" s="6"/>
      <c r="K12" s="6"/>
      <c r="L12" s="6"/>
      <c r="M12" s="6"/>
      <c r="N12" s="6"/>
      <c r="O12" s="6"/>
      <c r="P12" s="6"/>
      <c r="Q12" s="6"/>
      <c r="R12" s="6"/>
      <c r="S12" s="6"/>
      <c r="T12" s="6"/>
      <c r="U12" s="6"/>
      <c r="V12" s="6"/>
      <c r="W12" s="6"/>
      <c r="X12" s="6"/>
    </row>
    <row r="13" spans="1:24" ht="14.45">
      <c r="A13" s="606" t="s">
        <v>6132</v>
      </c>
      <c r="B13" s="607" t="s">
        <v>6133</v>
      </c>
      <c r="C13" s="77" t="s">
        <v>6134</v>
      </c>
      <c r="D13" s="35"/>
      <c r="E13" s="35"/>
      <c r="F13" s="6"/>
      <c r="G13" s="6"/>
      <c r="H13" s="6"/>
      <c r="I13" s="6"/>
      <c r="J13" s="6"/>
      <c r="K13" s="6"/>
      <c r="L13" s="6"/>
      <c r="M13" s="6"/>
      <c r="N13" s="6"/>
      <c r="O13" s="6"/>
      <c r="P13" s="6"/>
      <c r="Q13" s="6"/>
      <c r="R13" s="6"/>
      <c r="S13" s="6"/>
      <c r="T13" s="6"/>
      <c r="U13" s="6"/>
      <c r="V13" s="6"/>
      <c r="W13" s="6"/>
      <c r="X13" s="6"/>
    </row>
    <row r="14" spans="1:24" ht="14.45">
      <c r="A14" s="668"/>
      <c r="B14" s="668"/>
      <c r="C14" s="26" t="s">
        <v>6135</v>
      </c>
      <c r="D14" s="35"/>
      <c r="E14" s="35"/>
      <c r="F14" s="6"/>
      <c r="G14" s="6"/>
      <c r="H14" s="6"/>
      <c r="I14" s="6"/>
      <c r="J14" s="6"/>
      <c r="K14" s="6"/>
      <c r="L14" s="6"/>
      <c r="M14" s="6"/>
      <c r="N14" s="6"/>
      <c r="O14" s="6"/>
      <c r="P14" s="6"/>
      <c r="Q14" s="6"/>
      <c r="R14" s="6"/>
      <c r="S14" s="6"/>
      <c r="T14" s="6"/>
      <c r="U14" s="6"/>
      <c r="V14" s="6"/>
      <c r="W14" s="6"/>
      <c r="X14" s="6"/>
    </row>
    <row r="15" spans="1:24" ht="24.95">
      <c r="A15" s="668"/>
      <c r="B15" s="668"/>
      <c r="C15" s="26" t="s">
        <v>6136</v>
      </c>
      <c r="D15" s="35"/>
      <c r="E15" s="35"/>
      <c r="F15" s="6"/>
      <c r="G15" s="6"/>
      <c r="H15" s="6"/>
      <c r="I15" s="6"/>
      <c r="J15" s="6"/>
      <c r="K15" s="6"/>
      <c r="L15" s="6"/>
      <c r="M15" s="6"/>
      <c r="N15" s="6"/>
      <c r="O15" s="6"/>
      <c r="P15" s="6"/>
      <c r="Q15" s="6"/>
      <c r="R15" s="6"/>
      <c r="S15" s="6"/>
      <c r="T15" s="6"/>
      <c r="U15" s="6"/>
      <c r="V15" s="6"/>
      <c r="W15" s="6"/>
      <c r="X15" s="6"/>
    </row>
    <row r="16" spans="1:24" ht="14.45">
      <c r="A16" s="669"/>
      <c r="B16" s="669"/>
      <c r="C16" s="17" t="s">
        <v>6137</v>
      </c>
      <c r="D16" s="35"/>
      <c r="E16" s="35"/>
      <c r="F16" s="6"/>
      <c r="G16" s="6"/>
      <c r="H16" s="6"/>
      <c r="I16" s="6"/>
      <c r="J16" s="6"/>
      <c r="K16" s="6"/>
      <c r="L16" s="6"/>
      <c r="M16" s="6"/>
      <c r="N16" s="6"/>
      <c r="O16" s="6"/>
      <c r="P16" s="6"/>
      <c r="Q16" s="6"/>
      <c r="R16" s="6"/>
      <c r="S16" s="6"/>
      <c r="T16" s="6"/>
      <c r="U16" s="6"/>
      <c r="V16" s="6"/>
      <c r="W16" s="6"/>
      <c r="X16" s="6"/>
    </row>
    <row r="17" spans="1:24" ht="14.45">
      <c r="A17" s="35" t="s">
        <v>4197</v>
      </c>
      <c r="B17" s="38" t="s">
        <v>6138</v>
      </c>
      <c r="C17" s="17"/>
      <c r="D17" s="35"/>
      <c r="E17" s="35"/>
      <c r="F17" s="6"/>
      <c r="G17" s="6"/>
      <c r="H17" s="6"/>
      <c r="I17" s="6"/>
      <c r="J17" s="6"/>
      <c r="K17" s="6"/>
      <c r="L17" s="6"/>
      <c r="M17" s="6"/>
      <c r="N17" s="6"/>
      <c r="O17" s="6"/>
      <c r="P17" s="6"/>
      <c r="Q17" s="6"/>
      <c r="R17" s="6"/>
      <c r="S17" s="6"/>
      <c r="T17" s="6"/>
      <c r="U17" s="6"/>
      <c r="V17" s="6"/>
      <c r="W17" s="6"/>
      <c r="X17" s="6"/>
    </row>
    <row r="18" spans="1:24" ht="24.95">
      <c r="A18" s="606" t="s">
        <v>6139</v>
      </c>
      <c r="B18" s="608" t="s">
        <v>6140</v>
      </c>
      <c r="C18" s="26" t="s">
        <v>6141</v>
      </c>
      <c r="D18" s="35"/>
      <c r="E18" s="35"/>
      <c r="F18" s="6"/>
      <c r="G18" s="6"/>
      <c r="H18" s="6"/>
      <c r="I18" s="6"/>
      <c r="J18" s="6"/>
      <c r="K18" s="6"/>
      <c r="L18" s="6"/>
      <c r="M18" s="6"/>
      <c r="N18" s="6"/>
      <c r="O18" s="6"/>
      <c r="P18" s="6"/>
      <c r="Q18" s="6"/>
      <c r="R18" s="6"/>
      <c r="S18" s="6"/>
      <c r="T18" s="6"/>
      <c r="U18" s="6"/>
      <c r="V18" s="6"/>
      <c r="W18" s="6"/>
      <c r="X18" s="6"/>
    </row>
    <row r="19" spans="1:24" ht="24.95">
      <c r="A19" s="669"/>
      <c r="B19" s="669"/>
      <c r="C19" s="26" t="s">
        <v>6142</v>
      </c>
      <c r="D19" s="35"/>
      <c r="E19" s="35"/>
      <c r="F19" s="6"/>
      <c r="G19" s="6"/>
      <c r="H19" s="6"/>
      <c r="I19" s="6"/>
      <c r="J19" s="6"/>
      <c r="K19" s="6"/>
      <c r="L19" s="6"/>
      <c r="M19" s="6"/>
      <c r="N19" s="6"/>
      <c r="O19" s="6"/>
      <c r="P19" s="6"/>
      <c r="Q19" s="6"/>
      <c r="R19" s="6"/>
      <c r="S19" s="6"/>
      <c r="T19" s="6"/>
      <c r="U19" s="6"/>
      <c r="V19" s="6"/>
      <c r="W19" s="6"/>
      <c r="X19" s="6"/>
    </row>
    <row r="20" spans="1:24" ht="26.1">
      <c r="A20" s="35" t="s">
        <v>4200</v>
      </c>
      <c r="B20" s="39" t="s">
        <v>6143</v>
      </c>
      <c r="C20" s="36"/>
      <c r="D20" s="35"/>
      <c r="E20" s="35"/>
      <c r="F20" s="6"/>
      <c r="G20" s="6"/>
      <c r="H20" s="6"/>
      <c r="I20" s="6"/>
      <c r="J20" s="6"/>
      <c r="K20" s="6"/>
      <c r="L20" s="6"/>
      <c r="M20" s="6"/>
      <c r="N20" s="6"/>
      <c r="O20" s="6"/>
      <c r="P20" s="6"/>
      <c r="Q20" s="6"/>
      <c r="R20" s="6"/>
      <c r="S20" s="6"/>
      <c r="T20" s="6"/>
      <c r="U20" s="6"/>
      <c r="V20" s="6"/>
      <c r="W20" s="6"/>
      <c r="X20" s="6"/>
    </row>
    <row r="21" spans="1:24" ht="15.75" customHeight="1">
      <c r="A21" s="35" t="s">
        <v>6144</v>
      </c>
      <c r="B21" s="26" t="s">
        <v>6145</v>
      </c>
      <c r="C21" s="26" t="s">
        <v>6146</v>
      </c>
      <c r="D21" s="35"/>
      <c r="E21" s="35"/>
      <c r="F21" s="6"/>
      <c r="G21" s="6"/>
      <c r="H21" s="6"/>
      <c r="I21" s="6"/>
      <c r="J21" s="6"/>
      <c r="K21" s="6"/>
      <c r="L21" s="6"/>
      <c r="M21" s="6"/>
      <c r="N21" s="6"/>
      <c r="O21" s="6"/>
      <c r="P21" s="6"/>
      <c r="Q21" s="6"/>
      <c r="R21" s="6"/>
      <c r="S21" s="6"/>
      <c r="T21" s="6"/>
      <c r="U21" s="6"/>
      <c r="V21" s="6"/>
      <c r="W21" s="6"/>
      <c r="X21" s="6"/>
    </row>
    <row r="22" spans="1:24" ht="15.75" customHeight="1">
      <c r="A22" s="35" t="s">
        <v>6147</v>
      </c>
      <c r="B22" s="26" t="s">
        <v>6148</v>
      </c>
      <c r="C22" s="26" t="s">
        <v>6146</v>
      </c>
      <c r="D22" s="35"/>
      <c r="E22" s="35"/>
      <c r="F22" s="6"/>
      <c r="G22" s="6"/>
      <c r="H22" s="6"/>
      <c r="I22" s="6"/>
      <c r="J22" s="6"/>
      <c r="K22" s="6"/>
      <c r="L22" s="6"/>
      <c r="M22" s="6"/>
      <c r="N22" s="6"/>
      <c r="O22" s="6"/>
      <c r="P22" s="6"/>
      <c r="Q22" s="6"/>
      <c r="R22" s="6"/>
      <c r="S22" s="6"/>
      <c r="T22" s="6"/>
      <c r="U22" s="6"/>
      <c r="V22" s="6"/>
      <c r="W22" s="6"/>
      <c r="X22" s="6"/>
    </row>
    <row r="23" spans="1:24" ht="15.75" customHeight="1">
      <c r="A23" s="35" t="s">
        <v>6149</v>
      </c>
      <c r="B23" s="26" t="s">
        <v>6150</v>
      </c>
      <c r="C23" s="26" t="s">
        <v>6151</v>
      </c>
      <c r="D23" s="35"/>
      <c r="E23" s="35"/>
      <c r="F23" s="6"/>
      <c r="G23" s="6"/>
      <c r="H23" s="6"/>
      <c r="I23" s="6"/>
      <c r="J23" s="6"/>
      <c r="K23" s="6"/>
      <c r="L23" s="6"/>
      <c r="M23" s="6"/>
      <c r="N23" s="6"/>
      <c r="O23" s="6"/>
      <c r="P23" s="6"/>
      <c r="Q23" s="6"/>
      <c r="R23" s="6"/>
      <c r="S23" s="6"/>
      <c r="T23" s="6"/>
      <c r="U23" s="6"/>
      <c r="V23" s="6"/>
      <c r="W23" s="6"/>
      <c r="X23" s="6"/>
    </row>
    <row r="24" spans="1:24" ht="15.75" customHeight="1">
      <c r="A24" s="35" t="s">
        <v>6152</v>
      </c>
      <c r="B24" s="26" t="s">
        <v>6153</v>
      </c>
      <c r="C24" s="26" t="s">
        <v>6154</v>
      </c>
      <c r="D24" s="35"/>
      <c r="E24" s="35"/>
      <c r="F24" s="6"/>
      <c r="G24" s="6"/>
      <c r="H24" s="6"/>
      <c r="I24" s="6"/>
      <c r="J24" s="6"/>
      <c r="K24" s="6"/>
      <c r="L24" s="6"/>
      <c r="M24" s="6"/>
      <c r="N24" s="6"/>
      <c r="O24" s="6"/>
      <c r="P24" s="6"/>
      <c r="Q24" s="6"/>
      <c r="R24" s="6"/>
      <c r="S24" s="6"/>
      <c r="T24" s="6"/>
      <c r="U24" s="6"/>
      <c r="V24" s="6"/>
      <c r="W24" s="6"/>
      <c r="X24" s="6"/>
    </row>
    <row r="25" spans="1:24" ht="15.75" customHeight="1">
      <c r="A25" s="35" t="s">
        <v>4223</v>
      </c>
      <c r="B25" s="39" t="s">
        <v>6155</v>
      </c>
      <c r="C25" s="36"/>
      <c r="D25" s="35"/>
      <c r="E25" s="35"/>
      <c r="F25" s="6"/>
      <c r="G25" s="6"/>
      <c r="H25" s="6"/>
      <c r="I25" s="6"/>
      <c r="J25" s="6"/>
      <c r="K25" s="6"/>
      <c r="L25" s="6"/>
      <c r="M25" s="6"/>
      <c r="N25" s="6"/>
      <c r="O25" s="6"/>
      <c r="P25" s="6"/>
      <c r="Q25" s="6"/>
      <c r="R25" s="6"/>
      <c r="S25" s="6"/>
      <c r="T25" s="6"/>
      <c r="U25" s="6"/>
      <c r="V25" s="6"/>
      <c r="W25" s="6"/>
      <c r="X25" s="6"/>
    </row>
    <row r="26" spans="1:24" ht="15.75" customHeight="1">
      <c r="A26" s="35" t="s">
        <v>6156</v>
      </c>
      <c r="B26" s="36" t="s">
        <v>6157</v>
      </c>
      <c r="C26" s="36" t="s">
        <v>6158</v>
      </c>
      <c r="D26" s="35"/>
      <c r="E26" s="35"/>
      <c r="F26" s="6"/>
      <c r="G26" s="6"/>
      <c r="H26" s="6"/>
      <c r="I26" s="6"/>
      <c r="J26" s="6"/>
      <c r="K26" s="6"/>
      <c r="L26" s="6"/>
      <c r="M26" s="6"/>
      <c r="N26" s="6"/>
      <c r="O26" s="6"/>
      <c r="P26" s="6"/>
      <c r="Q26" s="6"/>
      <c r="R26" s="6"/>
      <c r="S26" s="6"/>
      <c r="T26" s="6"/>
      <c r="U26" s="6"/>
      <c r="V26" s="6"/>
      <c r="W26" s="6"/>
      <c r="X26" s="6"/>
    </row>
    <row r="27" spans="1:24" ht="15.75" customHeight="1">
      <c r="A27" s="35" t="s">
        <v>6159</v>
      </c>
      <c r="B27" s="36" t="s">
        <v>6160</v>
      </c>
      <c r="C27" s="36" t="s">
        <v>6161</v>
      </c>
      <c r="D27" s="35"/>
      <c r="E27" s="35"/>
      <c r="F27" s="6"/>
      <c r="G27" s="6"/>
      <c r="H27" s="6"/>
      <c r="I27" s="6"/>
      <c r="J27" s="6"/>
      <c r="K27" s="6"/>
      <c r="L27" s="6"/>
      <c r="M27" s="6"/>
      <c r="N27" s="6"/>
      <c r="O27" s="6"/>
      <c r="P27" s="6"/>
      <c r="Q27" s="6"/>
      <c r="R27" s="6"/>
      <c r="S27" s="6"/>
      <c r="T27" s="6"/>
      <c r="U27" s="6"/>
      <c r="V27" s="6"/>
      <c r="W27" s="6"/>
      <c r="X27" s="6"/>
    </row>
    <row r="28" spans="1:24" ht="15.75" customHeight="1">
      <c r="A28" s="35" t="s">
        <v>6162</v>
      </c>
      <c r="B28" s="36" t="s">
        <v>6163</v>
      </c>
      <c r="C28" s="36" t="s">
        <v>6164</v>
      </c>
      <c r="D28" s="35"/>
      <c r="E28" s="35"/>
      <c r="F28" s="6"/>
      <c r="G28" s="6"/>
      <c r="H28" s="6"/>
      <c r="I28" s="6"/>
      <c r="J28" s="6"/>
      <c r="K28" s="6"/>
      <c r="L28" s="6"/>
      <c r="M28" s="6"/>
      <c r="N28" s="6"/>
      <c r="O28" s="6"/>
      <c r="P28" s="6"/>
      <c r="Q28" s="6"/>
      <c r="R28" s="6"/>
      <c r="S28" s="6"/>
      <c r="T28" s="6"/>
      <c r="U28" s="6"/>
      <c r="V28" s="6"/>
      <c r="W28" s="6"/>
      <c r="X28" s="6"/>
    </row>
    <row r="29" spans="1:24" ht="15.75" customHeight="1">
      <c r="A29" s="35" t="s">
        <v>6165</v>
      </c>
      <c r="B29" s="36" t="s">
        <v>6166</v>
      </c>
      <c r="C29" s="36" t="s">
        <v>6167</v>
      </c>
      <c r="D29" s="35"/>
      <c r="E29" s="35"/>
      <c r="F29" s="6"/>
      <c r="G29" s="6"/>
      <c r="H29" s="6"/>
      <c r="I29" s="6"/>
      <c r="J29" s="6"/>
      <c r="K29" s="6"/>
      <c r="L29" s="6"/>
      <c r="M29" s="6"/>
      <c r="N29" s="6"/>
      <c r="O29" s="6"/>
      <c r="P29" s="6"/>
      <c r="Q29" s="6"/>
      <c r="R29" s="6"/>
      <c r="S29" s="6"/>
      <c r="T29" s="6"/>
      <c r="U29" s="6"/>
      <c r="V29" s="6"/>
      <c r="W29" s="6"/>
      <c r="X29" s="6"/>
    </row>
    <row r="30" spans="1:24" ht="15.75" customHeight="1">
      <c r="A30" s="35" t="s">
        <v>6168</v>
      </c>
      <c r="B30" s="26" t="s">
        <v>6169</v>
      </c>
      <c r="C30" s="36" t="s">
        <v>6170</v>
      </c>
      <c r="D30" s="35"/>
      <c r="E30" s="35"/>
      <c r="F30" s="6"/>
      <c r="G30" s="6"/>
      <c r="H30" s="6"/>
      <c r="I30" s="6"/>
      <c r="J30" s="6"/>
      <c r="K30" s="6"/>
      <c r="L30" s="6"/>
      <c r="M30" s="6"/>
      <c r="N30" s="6"/>
      <c r="O30" s="6"/>
      <c r="P30" s="6"/>
      <c r="Q30" s="6"/>
      <c r="R30" s="6"/>
      <c r="S30" s="6"/>
      <c r="T30" s="6"/>
      <c r="U30" s="6"/>
      <c r="V30" s="6"/>
      <c r="W30" s="6"/>
      <c r="X30" s="6"/>
    </row>
    <row r="31" spans="1:24" ht="15.75" customHeight="1">
      <c r="A31" s="35" t="s">
        <v>6171</v>
      </c>
      <c r="B31" s="36" t="s">
        <v>6172</v>
      </c>
      <c r="C31" s="36" t="s">
        <v>6173</v>
      </c>
      <c r="D31" s="35"/>
      <c r="E31" s="35"/>
      <c r="F31" s="6"/>
      <c r="G31" s="6"/>
      <c r="H31" s="6"/>
      <c r="I31" s="6"/>
      <c r="J31" s="6"/>
      <c r="K31" s="6"/>
      <c r="L31" s="6"/>
      <c r="M31" s="6"/>
      <c r="N31" s="6"/>
      <c r="O31" s="6"/>
      <c r="P31" s="6"/>
      <c r="Q31" s="6"/>
      <c r="R31" s="6"/>
      <c r="S31" s="6"/>
      <c r="T31" s="6"/>
      <c r="U31" s="6"/>
      <c r="V31" s="6"/>
      <c r="W31" s="6"/>
      <c r="X31" s="6"/>
    </row>
    <row r="32" spans="1:24" ht="15.75" customHeight="1">
      <c r="A32" s="40" t="s">
        <v>4226</v>
      </c>
      <c r="B32" s="37" t="s">
        <v>6174</v>
      </c>
      <c r="C32" s="36"/>
      <c r="D32" s="35"/>
      <c r="E32" s="35"/>
      <c r="F32" s="6"/>
      <c r="G32" s="6"/>
      <c r="H32" s="6"/>
      <c r="I32" s="6"/>
      <c r="J32" s="6"/>
      <c r="K32" s="6"/>
      <c r="L32" s="6"/>
      <c r="M32" s="6"/>
      <c r="N32" s="6"/>
      <c r="O32" s="6"/>
      <c r="P32" s="6"/>
      <c r="Q32" s="6"/>
      <c r="R32" s="6"/>
      <c r="S32" s="6"/>
      <c r="T32" s="6"/>
      <c r="U32" s="6"/>
      <c r="V32" s="6"/>
      <c r="W32" s="6"/>
      <c r="X32" s="6"/>
    </row>
    <row r="33" spans="1:24" ht="15.75" customHeight="1">
      <c r="A33" s="35" t="s">
        <v>6175</v>
      </c>
      <c r="B33" s="26" t="s">
        <v>6176</v>
      </c>
      <c r="C33" s="36" t="s">
        <v>6177</v>
      </c>
      <c r="D33" s="35"/>
      <c r="E33" s="35"/>
      <c r="F33" s="6"/>
      <c r="G33" s="6"/>
      <c r="H33" s="6"/>
      <c r="I33" s="6"/>
      <c r="J33" s="6"/>
      <c r="K33" s="6"/>
      <c r="L33" s="6"/>
      <c r="M33" s="6"/>
      <c r="N33" s="6"/>
      <c r="O33" s="6"/>
      <c r="P33" s="6"/>
      <c r="Q33" s="6"/>
      <c r="R33" s="6"/>
      <c r="S33" s="6"/>
      <c r="T33" s="6"/>
      <c r="U33" s="6"/>
      <c r="V33" s="6"/>
      <c r="W33" s="6"/>
      <c r="X33" s="6"/>
    </row>
    <row r="34" spans="1:24" ht="15.75" customHeight="1">
      <c r="A34" s="35" t="s">
        <v>6178</v>
      </c>
      <c r="B34" s="26" t="s">
        <v>6179</v>
      </c>
      <c r="C34" s="36" t="s">
        <v>6180</v>
      </c>
      <c r="D34" s="35"/>
      <c r="E34" s="35"/>
      <c r="F34" s="6"/>
      <c r="G34" s="6"/>
      <c r="H34" s="6"/>
      <c r="I34" s="6"/>
      <c r="J34" s="6"/>
      <c r="K34" s="6"/>
      <c r="L34" s="6"/>
      <c r="M34" s="6"/>
      <c r="N34" s="6"/>
      <c r="O34" s="6"/>
      <c r="P34" s="6"/>
      <c r="Q34" s="6"/>
      <c r="R34" s="6"/>
      <c r="S34" s="6"/>
      <c r="T34" s="6"/>
      <c r="U34" s="6"/>
      <c r="V34" s="6"/>
      <c r="W34" s="6"/>
      <c r="X34" s="6"/>
    </row>
    <row r="35" spans="1:24" ht="15.75" customHeight="1">
      <c r="A35" s="35" t="s">
        <v>6181</v>
      </c>
      <c r="B35" s="26" t="s">
        <v>6182</v>
      </c>
      <c r="C35" s="36" t="s">
        <v>6183</v>
      </c>
      <c r="D35" s="35"/>
      <c r="E35" s="35"/>
      <c r="F35" s="6"/>
      <c r="G35" s="6"/>
      <c r="H35" s="6"/>
      <c r="I35" s="6"/>
      <c r="J35" s="6"/>
      <c r="K35" s="6"/>
      <c r="L35" s="6"/>
      <c r="M35" s="6"/>
      <c r="N35" s="6"/>
      <c r="O35" s="6"/>
      <c r="P35" s="6"/>
      <c r="Q35" s="6"/>
      <c r="R35" s="6"/>
      <c r="S35" s="6"/>
      <c r="T35" s="6"/>
      <c r="U35" s="6"/>
      <c r="V35" s="6"/>
      <c r="W35" s="6"/>
      <c r="X35" s="6"/>
    </row>
    <row r="36" spans="1:24" ht="15.75" customHeight="1">
      <c r="A36" s="35" t="s">
        <v>6184</v>
      </c>
      <c r="B36" s="26" t="s">
        <v>6185</v>
      </c>
      <c r="C36" s="36" t="s">
        <v>6186</v>
      </c>
      <c r="D36" s="35"/>
      <c r="E36" s="35"/>
      <c r="F36" s="6"/>
      <c r="G36" s="6"/>
      <c r="H36" s="6"/>
      <c r="I36" s="6"/>
      <c r="J36" s="6"/>
      <c r="K36" s="6"/>
      <c r="L36" s="6"/>
      <c r="M36" s="6"/>
      <c r="N36" s="6"/>
      <c r="O36" s="6"/>
      <c r="P36" s="6"/>
      <c r="Q36" s="6"/>
      <c r="R36" s="6"/>
      <c r="S36" s="6"/>
      <c r="T36" s="6"/>
      <c r="U36" s="6"/>
      <c r="V36" s="6"/>
      <c r="W36" s="6"/>
      <c r="X36" s="6"/>
    </row>
    <row r="37" spans="1:24" ht="15.75" customHeight="1">
      <c r="A37" s="35" t="s">
        <v>6187</v>
      </c>
      <c r="B37" s="26" t="s">
        <v>6188</v>
      </c>
      <c r="C37" s="36" t="s">
        <v>6189</v>
      </c>
      <c r="D37" s="35"/>
      <c r="E37" s="35"/>
      <c r="F37" s="6"/>
      <c r="G37" s="6"/>
      <c r="H37" s="6"/>
      <c r="I37" s="6"/>
      <c r="J37" s="6"/>
      <c r="K37" s="6"/>
      <c r="L37" s="6"/>
      <c r="M37" s="6"/>
      <c r="N37" s="6"/>
      <c r="O37" s="6"/>
      <c r="P37" s="6"/>
      <c r="Q37" s="6"/>
      <c r="R37" s="6"/>
      <c r="S37" s="6"/>
      <c r="T37" s="6"/>
      <c r="U37" s="6"/>
      <c r="V37" s="6"/>
      <c r="W37" s="6"/>
      <c r="X37" s="6"/>
    </row>
    <row r="38" spans="1:24" ht="15.75" customHeight="1">
      <c r="A38" s="35" t="s">
        <v>6190</v>
      </c>
      <c r="B38" s="26" t="s">
        <v>6191</v>
      </c>
      <c r="C38" s="36" t="s">
        <v>6192</v>
      </c>
      <c r="D38" s="35"/>
      <c r="E38" s="35"/>
      <c r="F38" s="6"/>
      <c r="G38" s="6"/>
      <c r="H38" s="6"/>
      <c r="I38" s="6"/>
      <c r="J38" s="6"/>
      <c r="K38" s="6"/>
      <c r="L38" s="6"/>
      <c r="M38" s="6"/>
      <c r="N38" s="6"/>
      <c r="O38" s="6"/>
      <c r="P38" s="6"/>
      <c r="Q38" s="6"/>
      <c r="R38" s="6"/>
      <c r="S38" s="6"/>
      <c r="T38" s="6"/>
      <c r="U38" s="6"/>
      <c r="V38" s="6"/>
      <c r="W38" s="6"/>
      <c r="X38" s="6"/>
    </row>
    <row r="39" spans="1:24" ht="15.75" customHeight="1">
      <c r="A39" s="35" t="s">
        <v>6193</v>
      </c>
      <c r="B39" s="26" t="s">
        <v>6194</v>
      </c>
      <c r="C39" s="36" t="s">
        <v>6195</v>
      </c>
      <c r="D39" s="35"/>
      <c r="E39" s="35"/>
      <c r="F39" s="6"/>
      <c r="G39" s="6"/>
      <c r="H39" s="6"/>
      <c r="I39" s="6"/>
      <c r="J39" s="6"/>
      <c r="K39" s="6"/>
      <c r="L39" s="6"/>
      <c r="M39" s="6"/>
      <c r="N39" s="6"/>
      <c r="O39" s="6"/>
      <c r="P39" s="6"/>
      <c r="Q39" s="6"/>
      <c r="R39" s="6"/>
      <c r="S39" s="6"/>
      <c r="T39" s="6"/>
      <c r="U39" s="6"/>
      <c r="V39" s="6"/>
      <c r="W39" s="6"/>
      <c r="X39" s="6"/>
    </row>
    <row r="40" spans="1:24" ht="15.75" customHeight="1">
      <c r="A40" s="35" t="s">
        <v>6196</v>
      </c>
      <c r="B40" s="26" t="s">
        <v>6197</v>
      </c>
      <c r="C40" s="36" t="s">
        <v>6198</v>
      </c>
      <c r="D40" s="35"/>
      <c r="E40" s="35"/>
      <c r="F40" s="6"/>
      <c r="G40" s="6"/>
      <c r="H40" s="6"/>
      <c r="I40" s="6"/>
      <c r="J40" s="6"/>
      <c r="K40" s="6"/>
      <c r="L40" s="6"/>
      <c r="M40" s="6"/>
      <c r="N40" s="6"/>
      <c r="O40" s="6"/>
      <c r="P40" s="6"/>
      <c r="Q40" s="6"/>
      <c r="R40" s="6"/>
      <c r="S40" s="6"/>
      <c r="T40" s="6"/>
      <c r="U40" s="6"/>
      <c r="V40" s="6"/>
      <c r="W40" s="6"/>
      <c r="X40" s="6"/>
    </row>
    <row r="41" spans="1:24" ht="15.75" customHeight="1">
      <c r="A41" s="35" t="s">
        <v>4233</v>
      </c>
      <c r="B41" s="36" t="s">
        <v>6199</v>
      </c>
      <c r="C41" s="36" t="s">
        <v>6200</v>
      </c>
      <c r="D41" s="35"/>
      <c r="E41" s="35"/>
      <c r="F41" s="6"/>
      <c r="G41" s="6"/>
      <c r="H41" s="6"/>
      <c r="I41" s="6"/>
      <c r="J41" s="6"/>
      <c r="K41" s="6"/>
      <c r="L41" s="6"/>
      <c r="M41" s="6"/>
      <c r="N41" s="6"/>
      <c r="O41" s="6"/>
      <c r="P41" s="6"/>
      <c r="Q41" s="6"/>
      <c r="R41" s="6"/>
      <c r="S41" s="6"/>
      <c r="T41" s="6"/>
      <c r="U41" s="6"/>
      <c r="V41" s="6"/>
      <c r="W41" s="6"/>
      <c r="X41" s="6"/>
    </row>
    <row r="42" spans="1:24" ht="15.75" customHeight="1">
      <c r="A42" s="35" t="s">
        <v>4236</v>
      </c>
      <c r="B42" s="38" t="s">
        <v>6201</v>
      </c>
      <c r="C42" s="17" t="s">
        <v>6202</v>
      </c>
      <c r="D42" s="35"/>
      <c r="E42" s="35"/>
      <c r="F42" s="6"/>
      <c r="G42" s="6"/>
      <c r="H42" s="6"/>
      <c r="I42" s="6"/>
      <c r="J42" s="6"/>
      <c r="K42" s="6"/>
      <c r="L42" s="6"/>
      <c r="M42" s="6"/>
      <c r="N42" s="6"/>
      <c r="O42" s="6"/>
      <c r="P42" s="6"/>
      <c r="Q42" s="6"/>
      <c r="R42" s="6"/>
      <c r="S42" s="6"/>
      <c r="T42" s="6"/>
      <c r="U42" s="6"/>
      <c r="V42" s="6"/>
      <c r="W42" s="6"/>
      <c r="X42" s="6"/>
    </row>
    <row r="43" spans="1:24" ht="15.75" customHeight="1">
      <c r="A43" s="35" t="s">
        <v>4239</v>
      </c>
      <c r="B43" s="38" t="s">
        <v>6203</v>
      </c>
      <c r="C43" s="17" t="s">
        <v>6204</v>
      </c>
      <c r="D43" s="35"/>
      <c r="E43" s="35"/>
      <c r="F43" s="6"/>
      <c r="G43" s="6"/>
      <c r="H43" s="6"/>
      <c r="I43" s="6"/>
      <c r="J43" s="6"/>
      <c r="K43" s="6"/>
      <c r="L43" s="6"/>
      <c r="M43" s="6"/>
      <c r="N43" s="6"/>
      <c r="O43" s="6"/>
      <c r="P43" s="6"/>
      <c r="Q43" s="6"/>
      <c r="R43" s="6"/>
      <c r="S43" s="6"/>
      <c r="T43" s="6"/>
      <c r="U43" s="6"/>
      <c r="V43" s="6"/>
      <c r="W43" s="6"/>
      <c r="X43" s="6"/>
    </row>
    <row r="44" spans="1:24" ht="15.75" customHeight="1">
      <c r="A44" s="35" t="s">
        <v>4242</v>
      </c>
      <c r="B44" s="38" t="s">
        <v>6205</v>
      </c>
      <c r="C44" s="17" t="s">
        <v>6206</v>
      </c>
      <c r="D44" s="35"/>
      <c r="E44" s="35"/>
      <c r="F44" s="6"/>
      <c r="G44" s="6"/>
      <c r="H44" s="6"/>
      <c r="I44" s="6"/>
      <c r="J44" s="6"/>
      <c r="K44" s="6"/>
      <c r="L44" s="6"/>
      <c r="M44" s="6"/>
      <c r="N44" s="6"/>
      <c r="O44" s="6"/>
      <c r="P44" s="6"/>
      <c r="Q44" s="6"/>
      <c r="R44" s="6"/>
      <c r="S44" s="6"/>
      <c r="T44" s="6"/>
      <c r="U44" s="6"/>
      <c r="V44" s="6"/>
      <c r="W44" s="6"/>
      <c r="X44" s="6"/>
    </row>
    <row r="45" spans="1:24" ht="15.75" customHeight="1">
      <c r="A45" s="35" t="s">
        <v>4245</v>
      </c>
      <c r="B45" s="38" t="s">
        <v>6207</v>
      </c>
      <c r="C45" s="17" t="s">
        <v>6208</v>
      </c>
      <c r="D45" s="35"/>
      <c r="E45" s="35"/>
      <c r="F45" s="6"/>
      <c r="G45" s="6"/>
      <c r="H45" s="6"/>
      <c r="I45" s="6"/>
      <c r="J45" s="6"/>
      <c r="K45" s="6"/>
      <c r="L45" s="6"/>
      <c r="M45" s="6"/>
      <c r="N45" s="6"/>
      <c r="O45" s="6"/>
      <c r="P45" s="6"/>
      <c r="Q45" s="6"/>
      <c r="R45" s="6"/>
      <c r="S45" s="6"/>
      <c r="T45" s="6"/>
      <c r="U45" s="6"/>
      <c r="V45" s="6"/>
      <c r="W45" s="6"/>
      <c r="X45" s="6"/>
    </row>
    <row r="46" spans="1:24" ht="15.75" customHeight="1">
      <c r="A46" s="35" t="s">
        <v>4248</v>
      </c>
      <c r="B46" s="38" t="s">
        <v>6209</v>
      </c>
      <c r="C46" s="17" t="s">
        <v>6210</v>
      </c>
      <c r="D46" s="35"/>
      <c r="E46" s="35"/>
      <c r="F46" s="6"/>
      <c r="G46" s="6"/>
      <c r="H46" s="6"/>
      <c r="I46" s="6"/>
      <c r="J46" s="6"/>
      <c r="K46" s="6"/>
      <c r="L46" s="6"/>
      <c r="M46" s="6"/>
      <c r="N46" s="6"/>
      <c r="O46" s="6"/>
      <c r="P46" s="6"/>
      <c r="Q46" s="6"/>
      <c r="R46" s="6"/>
      <c r="S46" s="6"/>
      <c r="T46" s="6"/>
      <c r="U46" s="6"/>
      <c r="V46" s="6"/>
      <c r="W46" s="6"/>
      <c r="X46" s="6"/>
    </row>
    <row r="47" spans="1:24" ht="15.75" customHeight="1">
      <c r="A47" s="35" t="s">
        <v>4251</v>
      </c>
      <c r="B47" s="38" t="s">
        <v>6211</v>
      </c>
      <c r="C47" s="17" t="s">
        <v>6212</v>
      </c>
      <c r="D47" s="35"/>
      <c r="E47" s="35"/>
      <c r="F47" s="6"/>
      <c r="G47" s="6"/>
      <c r="H47" s="6"/>
      <c r="I47" s="6"/>
      <c r="J47" s="6"/>
      <c r="K47" s="6"/>
      <c r="L47" s="6"/>
      <c r="M47" s="6"/>
      <c r="N47" s="6"/>
      <c r="O47" s="6"/>
      <c r="P47" s="6"/>
      <c r="Q47" s="6"/>
      <c r="R47" s="6"/>
      <c r="S47" s="6"/>
      <c r="T47" s="6"/>
      <c r="U47" s="6"/>
      <c r="V47" s="6"/>
      <c r="W47" s="6"/>
      <c r="X47" s="6"/>
    </row>
    <row r="48" spans="1:24" ht="15.75" customHeight="1">
      <c r="A48" s="35" t="s">
        <v>4254</v>
      </c>
      <c r="B48" s="38" t="s">
        <v>6213</v>
      </c>
      <c r="C48" s="17" t="s">
        <v>6214</v>
      </c>
      <c r="D48" s="35"/>
      <c r="E48" s="35"/>
      <c r="F48" s="6"/>
      <c r="G48" s="6"/>
      <c r="H48" s="6"/>
      <c r="I48" s="6"/>
      <c r="J48" s="6"/>
      <c r="K48" s="6"/>
      <c r="L48" s="6"/>
      <c r="M48" s="6"/>
      <c r="N48" s="6"/>
      <c r="O48" s="6"/>
      <c r="P48" s="6"/>
      <c r="Q48" s="6"/>
      <c r="R48" s="6"/>
      <c r="S48" s="6"/>
      <c r="T48" s="6"/>
      <c r="U48" s="6"/>
      <c r="V48" s="6"/>
      <c r="W48" s="6"/>
      <c r="X48" s="6"/>
    </row>
    <row r="49" spans="1:24" ht="15.75" customHeight="1">
      <c r="A49" s="35" t="s">
        <v>4257</v>
      </c>
      <c r="B49" s="15" t="s">
        <v>6215</v>
      </c>
      <c r="C49" s="17" t="s">
        <v>6216</v>
      </c>
      <c r="D49" s="35"/>
      <c r="E49" s="35"/>
      <c r="F49" s="6"/>
      <c r="G49" s="6"/>
      <c r="H49" s="6"/>
      <c r="I49" s="6"/>
      <c r="J49" s="6"/>
      <c r="K49" s="6"/>
      <c r="L49" s="6"/>
      <c r="M49" s="6"/>
      <c r="N49" s="6"/>
      <c r="O49" s="6"/>
      <c r="P49" s="6"/>
      <c r="Q49" s="6"/>
      <c r="R49" s="6"/>
      <c r="S49" s="6"/>
      <c r="T49" s="6"/>
      <c r="U49" s="6"/>
      <c r="V49" s="6"/>
      <c r="W49" s="6"/>
      <c r="X49" s="6"/>
    </row>
    <row r="50" spans="1:24" ht="15.75" customHeight="1">
      <c r="A50" s="35" t="s">
        <v>4260</v>
      </c>
      <c r="B50" s="38" t="s">
        <v>6217</v>
      </c>
      <c r="C50" s="17" t="s">
        <v>6218</v>
      </c>
      <c r="D50" s="35"/>
      <c r="E50" s="35"/>
      <c r="F50" s="6"/>
      <c r="G50" s="6"/>
      <c r="H50" s="6"/>
      <c r="I50" s="6"/>
      <c r="J50" s="6"/>
      <c r="K50" s="6"/>
      <c r="L50" s="6"/>
      <c r="M50" s="6"/>
      <c r="N50" s="6"/>
      <c r="O50" s="6"/>
      <c r="P50" s="6"/>
      <c r="Q50" s="6"/>
      <c r="R50" s="6"/>
      <c r="S50" s="6"/>
      <c r="T50" s="6"/>
      <c r="U50" s="6"/>
      <c r="V50" s="6"/>
      <c r="W50" s="6"/>
      <c r="X50" s="6"/>
    </row>
    <row r="51" spans="1:24" ht="15.75" customHeight="1">
      <c r="A51" s="35" t="s">
        <v>5348</v>
      </c>
      <c r="B51" s="10" t="s">
        <v>4261</v>
      </c>
      <c r="C51" s="10" t="s">
        <v>5234</v>
      </c>
      <c r="D51" s="35"/>
      <c r="E51" s="35"/>
      <c r="F51" s="6"/>
      <c r="G51" s="6"/>
      <c r="H51" s="6"/>
      <c r="I51" s="6"/>
      <c r="J51" s="6"/>
      <c r="K51" s="6"/>
      <c r="L51" s="6"/>
      <c r="M51" s="6"/>
      <c r="N51" s="6"/>
      <c r="O51" s="6"/>
      <c r="P51" s="6"/>
      <c r="Q51" s="6"/>
      <c r="R51" s="6"/>
      <c r="S51" s="6"/>
      <c r="T51" s="6"/>
      <c r="U51" s="6"/>
      <c r="V51" s="6"/>
      <c r="W51" s="6"/>
      <c r="X51" s="6"/>
    </row>
    <row r="52" spans="1:24" ht="15.75" customHeight="1">
      <c r="A52" s="35"/>
      <c r="B52" s="36"/>
      <c r="C52" s="36"/>
      <c r="D52" s="35"/>
      <c r="E52" s="35"/>
      <c r="F52" s="6"/>
      <c r="G52" s="6"/>
      <c r="H52" s="6"/>
      <c r="I52" s="6"/>
      <c r="J52" s="6"/>
      <c r="K52" s="6"/>
      <c r="L52" s="6"/>
      <c r="M52" s="6"/>
      <c r="N52" s="6"/>
      <c r="O52" s="6"/>
      <c r="P52" s="6"/>
      <c r="Q52" s="6"/>
      <c r="R52" s="6"/>
      <c r="S52" s="6"/>
      <c r="T52" s="6"/>
      <c r="U52" s="6"/>
      <c r="V52" s="6"/>
      <c r="W52" s="6"/>
      <c r="X52" s="6"/>
    </row>
    <row r="53" spans="1:24" ht="15.75" customHeight="1">
      <c r="A53" s="41">
        <v>2</v>
      </c>
      <c r="B53" s="609" t="s">
        <v>6219</v>
      </c>
      <c r="C53" s="667"/>
      <c r="D53" s="42"/>
      <c r="E53" s="42"/>
      <c r="F53" s="6"/>
      <c r="G53" s="6"/>
      <c r="H53" s="6"/>
      <c r="I53" s="6"/>
      <c r="J53" s="6"/>
      <c r="K53" s="6"/>
      <c r="L53" s="6"/>
      <c r="M53" s="6"/>
      <c r="N53" s="6"/>
      <c r="O53" s="6"/>
      <c r="P53" s="6"/>
      <c r="Q53" s="6"/>
      <c r="R53" s="6"/>
      <c r="S53" s="6"/>
      <c r="T53" s="6"/>
      <c r="U53" s="6"/>
      <c r="V53" s="6"/>
      <c r="W53" s="6"/>
      <c r="X53" s="6"/>
    </row>
    <row r="54" spans="1:24" ht="25.5" customHeight="1">
      <c r="A54" s="43"/>
      <c r="B54" s="610" t="s">
        <v>6220</v>
      </c>
      <c r="C54" s="667"/>
      <c r="D54" s="8"/>
      <c r="E54" s="8"/>
      <c r="F54" s="6"/>
      <c r="G54" s="6"/>
      <c r="H54" s="6"/>
      <c r="I54" s="6"/>
      <c r="J54" s="6"/>
      <c r="K54" s="6"/>
      <c r="L54" s="6"/>
      <c r="M54" s="6"/>
      <c r="N54" s="6"/>
      <c r="O54" s="6"/>
      <c r="P54" s="6"/>
      <c r="Q54" s="6"/>
      <c r="R54" s="6"/>
      <c r="S54" s="6"/>
      <c r="T54" s="6"/>
      <c r="U54" s="6"/>
      <c r="V54" s="6"/>
      <c r="W54" s="6"/>
      <c r="X54" s="6"/>
    </row>
    <row r="55" spans="1:24" ht="15.75" customHeight="1">
      <c r="A55" s="35" t="s">
        <v>4264</v>
      </c>
      <c r="B55" s="26" t="s">
        <v>4209</v>
      </c>
      <c r="C55" s="15" t="s">
        <v>4210</v>
      </c>
      <c r="D55" s="21"/>
      <c r="E55" s="21"/>
      <c r="F55" s="6"/>
      <c r="G55" s="6"/>
      <c r="H55" s="6"/>
      <c r="I55" s="6"/>
      <c r="J55" s="6"/>
      <c r="K55" s="6"/>
      <c r="L55" s="6"/>
      <c r="M55" s="6"/>
      <c r="N55" s="6"/>
      <c r="O55" s="6"/>
      <c r="P55" s="6"/>
      <c r="Q55" s="6"/>
      <c r="R55" s="6"/>
      <c r="S55" s="6"/>
      <c r="T55" s="6"/>
      <c r="U55" s="6"/>
      <c r="V55" s="6"/>
      <c r="W55" s="6"/>
      <c r="X55" s="6"/>
    </row>
    <row r="56" spans="1:24" ht="15.75" customHeight="1">
      <c r="A56" s="35" t="s">
        <v>4265</v>
      </c>
      <c r="B56" s="26" t="s">
        <v>4211</v>
      </c>
      <c r="C56" s="15" t="s">
        <v>4210</v>
      </c>
      <c r="D56" s="21"/>
      <c r="E56" s="21"/>
      <c r="F56" s="6"/>
      <c r="G56" s="6"/>
      <c r="H56" s="6"/>
      <c r="I56" s="6"/>
      <c r="J56" s="6"/>
      <c r="K56" s="6"/>
      <c r="L56" s="6"/>
      <c r="M56" s="6"/>
      <c r="N56" s="6"/>
      <c r="O56" s="6"/>
      <c r="P56" s="6"/>
      <c r="Q56" s="6"/>
      <c r="R56" s="6"/>
      <c r="S56" s="6"/>
      <c r="T56" s="6"/>
      <c r="U56" s="6"/>
      <c r="V56" s="6"/>
      <c r="W56" s="6"/>
      <c r="X56" s="6"/>
    </row>
    <row r="57" spans="1:24" ht="15.75" customHeight="1">
      <c r="A57" s="606" t="s">
        <v>4266</v>
      </c>
      <c r="B57" s="607" t="s">
        <v>6221</v>
      </c>
      <c r="C57" s="26" t="s">
        <v>6222</v>
      </c>
      <c r="D57" s="21"/>
      <c r="E57" s="21"/>
      <c r="F57" s="6"/>
      <c r="G57" s="6"/>
      <c r="H57" s="6"/>
      <c r="I57" s="6"/>
      <c r="J57" s="6"/>
      <c r="K57" s="6"/>
      <c r="L57" s="6"/>
      <c r="M57" s="6"/>
      <c r="N57" s="6"/>
      <c r="O57" s="6"/>
      <c r="P57" s="6"/>
      <c r="Q57" s="6"/>
      <c r="R57" s="6"/>
      <c r="S57" s="6"/>
      <c r="T57" s="6"/>
      <c r="U57" s="6"/>
      <c r="V57" s="6"/>
      <c r="W57" s="6"/>
      <c r="X57" s="6"/>
    </row>
    <row r="58" spans="1:24" ht="15.75" customHeight="1">
      <c r="A58" s="668"/>
      <c r="B58" s="668"/>
      <c r="C58" s="26" t="s">
        <v>6223</v>
      </c>
      <c r="D58" s="21"/>
      <c r="E58" s="21"/>
      <c r="F58" s="6"/>
      <c r="G58" s="6"/>
      <c r="H58" s="6"/>
      <c r="I58" s="6"/>
      <c r="J58" s="6"/>
      <c r="K58" s="6"/>
      <c r="L58" s="6"/>
      <c r="M58" s="6"/>
      <c r="N58" s="6"/>
      <c r="O58" s="6"/>
      <c r="P58" s="6"/>
      <c r="Q58" s="6"/>
      <c r="R58" s="6"/>
      <c r="S58" s="6"/>
      <c r="T58" s="6"/>
      <c r="U58" s="6"/>
      <c r="V58" s="6"/>
      <c r="W58" s="6"/>
      <c r="X58" s="6"/>
    </row>
    <row r="59" spans="1:24" ht="15.75" customHeight="1">
      <c r="A59" s="668"/>
      <c r="B59" s="668"/>
      <c r="C59" s="26" t="s">
        <v>6224</v>
      </c>
      <c r="D59" s="21"/>
      <c r="E59" s="21"/>
      <c r="F59" s="6"/>
      <c r="G59" s="6"/>
      <c r="H59" s="6"/>
      <c r="I59" s="6"/>
      <c r="J59" s="6"/>
      <c r="K59" s="6"/>
      <c r="L59" s="6"/>
      <c r="M59" s="6"/>
      <c r="N59" s="6"/>
      <c r="O59" s="6"/>
      <c r="P59" s="6"/>
      <c r="Q59" s="6"/>
      <c r="R59" s="6"/>
      <c r="S59" s="6"/>
      <c r="T59" s="6"/>
      <c r="U59" s="6"/>
      <c r="V59" s="6"/>
      <c r="W59" s="6"/>
      <c r="X59" s="6"/>
    </row>
    <row r="60" spans="1:24" ht="15.75" customHeight="1">
      <c r="A60" s="668"/>
      <c r="B60" s="668"/>
      <c r="C60" s="26" t="s">
        <v>6225</v>
      </c>
      <c r="D60" s="21"/>
      <c r="E60" s="21"/>
      <c r="F60" s="6"/>
      <c r="G60" s="6"/>
      <c r="H60" s="6"/>
      <c r="I60" s="6"/>
      <c r="J60" s="6"/>
      <c r="K60" s="6"/>
      <c r="L60" s="6"/>
      <c r="M60" s="6"/>
      <c r="N60" s="6"/>
      <c r="O60" s="6"/>
      <c r="P60" s="6"/>
      <c r="Q60" s="6"/>
      <c r="R60" s="6"/>
      <c r="S60" s="6"/>
      <c r="T60" s="6"/>
      <c r="U60" s="6"/>
      <c r="V60" s="6"/>
      <c r="W60" s="6"/>
      <c r="X60" s="6"/>
    </row>
    <row r="61" spans="1:24" ht="15.75" customHeight="1">
      <c r="A61" s="668"/>
      <c r="B61" s="668"/>
      <c r="C61" s="26" t="s">
        <v>6226</v>
      </c>
      <c r="D61" s="21"/>
      <c r="E61" s="21"/>
      <c r="F61" s="6"/>
      <c r="G61" s="6"/>
      <c r="H61" s="6"/>
      <c r="I61" s="6"/>
      <c r="J61" s="6"/>
      <c r="K61" s="6"/>
      <c r="L61" s="6"/>
      <c r="M61" s="6"/>
      <c r="N61" s="6"/>
      <c r="O61" s="6"/>
      <c r="P61" s="6"/>
      <c r="Q61" s="6"/>
      <c r="R61" s="6"/>
      <c r="S61" s="6"/>
      <c r="T61" s="6"/>
      <c r="U61" s="6"/>
      <c r="V61" s="6"/>
      <c r="W61" s="6"/>
      <c r="X61" s="6"/>
    </row>
    <row r="62" spans="1:24" ht="15.75" customHeight="1">
      <c r="A62" s="668"/>
      <c r="B62" s="668"/>
      <c r="C62" s="26" t="s">
        <v>6227</v>
      </c>
      <c r="D62" s="21"/>
      <c r="E62" s="21"/>
      <c r="F62" s="6"/>
      <c r="G62" s="6"/>
      <c r="H62" s="6"/>
      <c r="I62" s="6"/>
      <c r="J62" s="6"/>
      <c r="K62" s="6"/>
      <c r="L62" s="6"/>
      <c r="M62" s="6"/>
      <c r="N62" s="6"/>
      <c r="O62" s="6"/>
      <c r="P62" s="6"/>
      <c r="Q62" s="6"/>
      <c r="R62" s="6"/>
      <c r="S62" s="6"/>
      <c r="T62" s="6"/>
      <c r="U62" s="6"/>
      <c r="V62" s="6"/>
      <c r="W62" s="6"/>
      <c r="X62" s="6"/>
    </row>
    <row r="63" spans="1:24" ht="15.75" customHeight="1">
      <c r="A63" s="668"/>
      <c r="B63" s="668"/>
      <c r="C63" s="26" t="s">
        <v>6228</v>
      </c>
      <c r="D63" s="21"/>
      <c r="E63" s="21"/>
      <c r="F63" s="6"/>
      <c r="G63" s="6"/>
      <c r="H63" s="6"/>
      <c r="I63" s="6"/>
      <c r="J63" s="6"/>
      <c r="K63" s="6"/>
      <c r="L63" s="6"/>
      <c r="M63" s="6"/>
      <c r="N63" s="6"/>
      <c r="O63" s="6"/>
      <c r="P63" s="6"/>
      <c r="Q63" s="6"/>
      <c r="R63" s="6"/>
      <c r="S63" s="6"/>
      <c r="T63" s="6"/>
      <c r="U63" s="6"/>
      <c r="V63" s="6"/>
      <c r="W63" s="6"/>
      <c r="X63" s="6"/>
    </row>
    <row r="64" spans="1:24" ht="15.75" customHeight="1">
      <c r="A64" s="668"/>
      <c r="B64" s="668"/>
      <c r="C64" s="26" t="s">
        <v>6229</v>
      </c>
      <c r="D64" s="21"/>
      <c r="E64" s="21"/>
      <c r="F64" s="6"/>
      <c r="G64" s="6"/>
      <c r="H64" s="6"/>
      <c r="I64" s="6"/>
      <c r="J64" s="6"/>
      <c r="K64" s="6"/>
      <c r="L64" s="6"/>
      <c r="M64" s="6"/>
      <c r="N64" s="6"/>
      <c r="O64" s="6"/>
      <c r="P64" s="6"/>
      <c r="Q64" s="6"/>
      <c r="R64" s="6"/>
      <c r="S64" s="6"/>
      <c r="T64" s="6"/>
      <c r="U64" s="6"/>
      <c r="V64" s="6"/>
      <c r="W64" s="6"/>
      <c r="X64" s="6"/>
    </row>
    <row r="65" spans="1:24" ht="15.75" customHeight="1">
      <c r="A65" s="668"/>
      <c r="B65" s="668"/>
      <c r="C65" s="26" t="s">
        <v>6230</v>
      </c>
      <c r="D65" s="21"/>
      <c r="E65" s="21"/>
      <c r="F65" s="6"/>
      <c r="G65" s="6"/>
      <c r="H65" s="6"/>
      <c r="I65" s="6"/>
      <c r="J65" s="6"/>
      <c r="K65" s="6"/>
      <c r="L65" s="6"/>
      <c r="M65" s="6"/>
      <c r="N65" s="6"/>
      <c r="O65" s="6"/>
      <c r="P65" s="6"/>
      <c r="Q65" s="6"/>
      <c r="R65" s="6"/>
      <c r="S65" s="6"/>
      <c r="T65" s="6"/>
      <c r="U65" s="6"/>
      <c r="V65" s="6"/>
      <c r="W65" s="6"/>
      <c r="X65" s="6"/>
    </row>
    <row r="66" spans="1:24" ht="15.75" customHeight="1">
      <c r="A66" s="668"/>
      <c r="B66" s="668"/>
      <c r="C66" s="26" t="s">
        <v>6231</v>
      </c>
      <c r="D66" s="21"/>
      <c r="E66" s="21"/>
      <c r="F66" s="6"/>
      <c r="G66" s="6"/>
      <c r="H66" s="6"/>
      <c r="I66" s="6"/>
      <c r="J66" s="6"/>
      <c r="K66" s="6"/>
      <c r="L66" s="6"/>
      <c r="M66" s="6"/>
      <c r="N66" s="6"/>
      <c r="O66" s="6"/>
      <c r="P66" s="6"/>
      <c r="Q66" s="6"/>
      <c r="R66" s="6"/>
      <c r="S66" s="6"/>
      <c r="T66" s="6"/>
      <c r="U66" s="6"/>
      <c r="V66" s="6"/>
      <c r="W66" s="6"/>
      <c r="X66" s="6"/>
    </row>
    <row r="67" spans="1:24" ht="15.75" customHeight="1">
      <c r="A67" s="669"/>
      <c r="B67" s="669"/>
      <c r="C67" s="26" t="s">
        <v>6232</v>
      </c>
      <c r="D67" s="21"/>
      <c r="E67" s="21"/>
      <c r="F67" s="6"/>
      <c r="G67" s="6"/>
      <c r="H67" s="6"/>
      <c r="I67" s="6"/>
      <c r="J67" s="6"/>
      <c r="K67" s="6"/>
      <c r="L67" s="6"/>
      <c r="M67" s="6"/>
      <c r="N67" s="6"/>
      <c r="O67" s="6"/>
      <c r="P67" s="6"/>
      <c r="Q67" s="6"/>
      <c r="R67" s="6"/>
      <c r="S67" s="6"/>
      <c r="T67" s="6"/>
      <c r="U67" s="6"/>
      <c r="V67" s="6"/>
      <c r="W67" s="6"/>
      <c r="X67" s="6"/>
    </row>
    <row r="68" spans="1:24" ht="15.75" customHeight="1">
      <c r="A68" s="606" t="s">
        <v>4269</v>
      </c>
      <c r="B68" s="607" t="s">
        <v>6233</v>
      </c>
      <c r="C68" s="26" t="s">
        <v>6234</v>
      </c>
      <c r="D68" s="21"/>
      <c r="E68" s="21"/>
      <c r="F68" s="6"/>
      <c r="G68" s="6"/>
      <c r="H68" s="6"/>
      <c r="I68" s="6"/>
      <c r="J68" s="6"/>
      <c r="K68" s="6"/>
      <c r="L68" s="6"/>
      <c r="M68" s="6"/>
      <c r="N68" s="6"/>
      <c r="O68" s="6"/>
      <c r="P68" s="6"/>
      <c r="Q68" s="6"/>
      <c r="R68" s="6"/>
      <c r="S68" s="6"/>
      <c r="T68" s="6"/>
      <c r="U68" s="6"/>
      <c r="V68" s="6"/>
      <c r="W68" s="6"/>
      <c r="X68" s="6"/>
    </row>
    <row r="69" spans="1:24" ht="15.75" customHeight="1">
      <c r="A69" s="669"/>
      <c r="B69" s="669"/>
      <c r="C69" s="26" t="s">
        <v>6235</v>
      </c>
      <c r="D69" s="21"/>
      <c r="E69" s="21"/>
      <c r="F69" s="6"/>
      <c r="G69" s="6"/>
      <c r="H69" s="6"/>
      <c r="I69" s="6"/>
      <c r="J69" s="6"/>
      <c r="K69" s="6"/>
      <c r="L69" s="6"/>
      <c r="M69" s="6"/>
      <c r="N69" s="6"/>
      <c r="O69" s="6"/>
      <c r="P69" s="6"/>
      <c r="Q69" s="6"/>
      <c r="R69" s="6"/>
      <c r="S69" s="6"/>
      <c r="T69" s="6"/>
      <c r="U69" s="6"/>
      <c r="V69" s="6"/>
      <c r="W69" s="6"/>
      <c r="X69" s="6"/>
    </row>
    <row r="70" spans="1:24" ht="15.75" customHeight="1">
      <c r="A70" s="35" t="s">
        <v>4272</v>
      </c>
      <c r="B70" s="26" t="s">
        <v>6236</v>
      </c>
      <c r="C70" s="26" t="s">
        <v>6237</v>
      </c>
      <c r="D70" s="21"/>
      <c r="E70" s="21"/>
      <c r="F70" s="6"/>
      <c r="G70" s="6"/>
      <c r="H70" s="6"/>
      <c r="I70" s="6"/>
      <c r="J70" s="6"/>
      <c r="K70" s="6"/>
      <c r="L70" s="6"/>
      <c r="M70" s="6"/>
      <c r="N70" s="6"/>
      <c r="O70" s="6"/>
      <c r="P70" s="6"/>
      <c r="Q70" s="6"/>
      <c r="R70" s="6"/>
      <c r="S70" s="6"/>
      <c r="T70" s="6"/>
      <c r="U70" s="6"/>
      <c r="V70" s="6"/>
      <c r="W70" s="6"/>
      <c r="X70" s="6"/>
    </row>
    <row r="71" spans="1:24" ht="15.75" customHeight="1">
      <c r="A71" s="35" t="s">
        <v>4275</v>
      </c>
      <c r="B71" s="26" t="s">
        <v>6238</v>
      </c>
      <c r="C71" s="26" t="s">
        <v>6239</v>
      </c>
      <c r="D71" s="21"/>
      <c r="E71" s="21"/>
      <c r="F71" s="6"/>
      <c r="G71" s="6"/>
      <c r="H71" s="6"/>
      <c r="I71" s="6"/>
      <c r="J71" s="6"/>
      <c r="K71" s="6"/>
      <c r="L71" s="6"/>
      <c r="M71" s="6"/>
      <c r="N71" s="6"/>
      <c r="O71" s="6"/>
      <c r="P71" s="6"/>
      <c r="Q71" s="6"/>
      <c r="R71" s="6"/>
      <c r="S71" s="6"/>
      <c r="T71" s="6"/>
      <c r="U71" s="6"/>
      <c r="V71" s="6"/>
      <c r="W71" s="6"/>
      <c r="X71" s="6"/>
    </row>
    <row r="72" spans="1:24" ht="15.75" customHeight="1">
      <c r="A72" s="35" t="s">
        <v>4278</v>
      </c>
      <c r="B72" s="39" t="s">
        <v>5448</v>
      </c>
      <c r="C72" s="19"/>
      <c r="D72" s="21"/>
      <c r="E72" s="21"/>
      <c r="F72" s="6"/>
      <c r="G72" s="6"/>
      <c r="H72" s="6"/>
      <c r="I72" s="6"/>
      <c r="J72" s="6"/>
      <c r="K72" s="6"/>
      <c r="L72" s="6"/>
      <c r="M72" s="6"/>
      <c r="N72" s="6"/>
      <c r="O72" s="6"/>
      <c r="P72" s="6"/>
      <c r="Q72" s="6"/>
      <c r="R72" s="6"/>
      <c r="S72" s="6"/>
      <c r="T72" s="6"/>
      <c r="U72" s="6"/>
      <c r="V72" s="6"/>
      <c r="W72" s="6"/>
      <c r="X72" s="6"/>
    </row>
    <row r="73" spans="1:24" ht="15.75" customHeight="1">
      <c r="A73" s="35" t="s">
        <v>6240</v>
      </c>
      <c r="B73" s="26" t="s">
        <v>6127</v>
      </c>
      <c r="C73" s="26" t="s">
        <v>6128</v>
      </c>
      <c r="D73" s="21"/>
      <c r="E73" s="21"/>
      <c r="F73" s="6"/>
      <c r="G73" s="6"/>
      <c r="H73" s="6"/>
      <c r="I73" s="6"/>
      <c r="J73" s="6"/>
      <c r="K73" s="6"/>
      <c r="L73" s="6"/>
      <c r="M73" s="6"/>
      <c r="N73" s="6"/>
      <c r="O73" s="6"/>
      <c r="P73" s="6"/>
      <c r="Q73" s="6"/>
      <c r="R73" s="6"/>
      <c r="S73" s="6"/>
      <c r="T73" s="6"/>
      <c r="U73" s="6"/>
      <c r="V73" s="6"/>
      <c r="W73" s="6"/>
      <c r="X73" s="6"/>
    </row>
    <row r="74" spans="1:24" ht="15.75" customHeight="1">
      <c r="A74" s="35" t="s">
        <v>6241</v>
      </c>
      <c r="B74" s="26" t="s">
        <v>6130</v>
      </c>
      <c r="C74" s="26" t="s">
        <v>6131</v>
      </c>
      <c r="D74" s="21"/>
      <c r="E74" s="21"/>
      <c r="F74" s="6"/>
      <c r="G74" s="6"/>
      <c r="H74" s="6"/>
      <c r="I74" s="6"/>
      <c r="J74" s="6"/>
      <c r="K74" s="6"/>
      <c r="L74" s="6"/>
      <c r="M74" s="6"/>
      <c r="N74" s="6"/>
      <c r="O74" s="6"/>
      <c r="P74" s="6"/>
      <c r="Q74" s="6"/>
      <c r="R74" s="6"/>
      <c r="S74" s="6"/>
      <c r="T74" s="6"/>
      <c r="U74" s="6"/>
      <c r="V74" s="6"/>
      <c r="W74" s="6"/>
      <c r="X74" s="6"/>
    </row>
    <row r="75" spans="1:24" ht="15.75" customHeight="1">
      <c r="A75" s="606" t="s">
        <v>6242</v>
      </c>
      <c r="B75" s="607" t="s">
        <v>6133</v>
      </c>
      <c r="C75" s="26" t="s">
        <v>6134</v>
      </c>
      <c r="D75" s="21"/>
      <c r="E75" s="21"/>
      <c r="F75" s="6"/>
      <c r="G75" s="6"/>
      <c r="H75" s="6"/>
      <c r="I75" s="6"/>
      <c r="J75" s="6"/>
      <c r="K75" s="6"/>
      <c r="L75" s="6"/>
      <c r="M75" s="6"/>
      <c r="N75" s="6"/>
      <c r="O75" s="6"/>
      <c r="P75" s="6"/>
      <c r="Q75" s="6"/>
      <c r="R75" s="6"/>
      <c r="S75" s="6"/>
      <c r="T75" s="6"/>
      <c r="U75" s="6"/>
      <c r="V75" s="6"/>
      <c r="W75" s="6"/>
      <c r="X75" s="6"/>
    </row>
    <row r="76" spans="1:24" ht="15.75" customHeight="1">
      <c r="A76" s="668"/>
      <c r="B76" s="668"/>
      <c r="C76" s="26" t="s">
        <v>6243</v>
      </c>
      <c r="D76" s="21"/>
      <c r="E76" s="21"/>
      <c r="F76" s="6"/>
      <c r="G76" s="6"/>
      <c r="H76" s="6"/>
      <c r="I76" s="6"/>
      <c r="J76" s="6"/>
      <c r="K76" s="6"/>
      <c r="L76" s="6"/>
      <c r="M76" s="6"/>
      <c r="N76" s="6"/>
      <c r="O76" s="6"/>
      <c r="P76" s="6"/>
      <c r="Q76" s="6"/>
      <c r="R76" s="6"/>
      <c r="S76" s="6"/>
      <c r="T76" s="6"/>
      <c r="U76" s="6"/>
      <c r="V76" s="6"/>
      <c r="W76" s="6"/>
      <c r="X76" s="6"/>
    </row>
    <row r="77" spans="1:24" ht="15.75" customHeight="1">
      <c r="A77" s="668"/>
      <c r="B77" s="668"/>
      <c r="C77" s="26" t="s">
        <v>6244</v>
      </c>
      <c r="D77" s="21"/>
      <c r="E77" s="21"/>
      <c r="F77" s="6"/>
      <c r="G77" s="6"/>
      <c r="H77" s="6"/>
      <c r="I77" s="6"/>
      <c r="J77" s="6"/>
      <c r="K77" s="6"/>
      <c r="L77" s="6"/>
      <c r="M77" s="6"/>
      <c r="N77" s="6"/>
      <c r="O77" s="6"/>
      <c r="P77" s="6"/>
      <c r="Q77" s="6"/>
      <c r="R77" s="6"/>
      <c r="S77" s="6"/>
      <c r="T77" s="6"/>
      <c r="U77" s="6"/>
      <c r="V77" s="6"/>
      <c r="W77" s="6"/>
      <c r="X77" s="6"/>
    </row>
    <row r="78" spans="1:24" ht="15.75" customHeight="1">
      <c r="A78" s="669"/>
      <c r="B78" s="669"/>
      <c r="C78" s="17" t="s">
        <v>6137</v>
      </c>
      <c r="D78" s="21"/>
      <c r="E78" s="21"/>
      <c r="F78" s="6"/>
      <c r="G78" s="6"/>
      <c r="H78" s="6"/>
      <c r="I78" s="6"/>
      <c r="J78" s="6"/>
      <c r="K78" s="6"/>
      <c r="L78" s="6"/>
      <c r="M78" s="6"/>
      <c r="N78" s="6"/>
      <c r="O78" s="6"/>
      <c r="P78" s="6"/>
      <c r="Q78" s="6"/>
      <c r="R78" s="6"/>
      <c r="S78" s="6"/>
      <c r="T78" s="6"/>
      <c r="U78" s="6"/>
      <c r="V78" s="6"/>
      <c r="W78" s="6"/>
      <c r="X78" s="6"/>
    </row>
    <row r="79" spans="1:24" ht="15.75" customHeight="1">
      <c r="A79" s="35" t="s">
        <v>6245</v>
      </c>
      <c r="B79" s="38" t="s">
        <v>6246</v>
      </c>
      <c r="C79" s="17" t="s">
        <v>6247</v>
      </c>
      <c r="D79" s="21"/>
      <c r="E79" s="21"/>
      <c r="F79" s="6"/>
      <c r="G79" s="6"/>
      <c r="H79" s="6"/>
      <c r="I79" s="6"/>
      <c r="J79" s="6"/>
      <c r="K79" s="6"/>
      <c r="L79" s="6"/>
      <c r="M79" s="6"/>
      <c r="N79" s="6"/>
      <c r="O79" s="6"/>
      <c r="P79" s="6"/>
      <c r="Q79" s="6"/>
      <c r="R79" s="6"/>
      <c r="S79" s="6"/>
      <c r="T79" s="6"/>
      <c r="U79" s="6"/>
      <c r="V79" s="6"/>
      <c r="W79" s="6"/>
      <c r="X79" s="6"/>
    </row>
    <row r="80" spans="1:24" ht="15.75" customHeight="1">
      <c r="A80" s="35" t="s">
        <v>4281</v>
      </c>
      <c r="B80" s="38" t="s">
        <v>6248</v>
      </c>
      <c r="C80" s="17" t="s">
        <v>6249</v>
      </c>
      <c r="D80" s="21"/>
      <c r="E80" s="21"/>
      <c r="F80" s="6"/>
      <c r="G80" s="6"/>
      <c r="H80" s="6"/>
      <c r="I80" s="6"/>
      <c r="J80" s="6"/>
      <c r="K80" s="6"/>
      <c r="L80" s="6"/>
      <c r="M80" s="6"/>
      <c r="N80" s="6"/>
      <c r="O80" s="6"/>
      <c r="P80" s="6"/>
      <c r="Q80" s="6"/>
      <c r="R80" s="6"/>
      <c r="S80" s="6"/>
      <c r="T80" s="6"/>
      <c r="U80" s="6"/>
      <c r="V80" s="6"/>
      <c r="W80" s="6"/>
      <c r="X80" s="6"/>
    </row>
    <row r="81" spans="1:24" ht="15.75" customHeight="1">
      <c r="A81" s="35" t="s">
        <v>4284</v>
      </c>
      <c r="B81" s="38" t="s">
        <v>6250</v>
      </c>
      <c r="C81" s="17" t="s">
        <v>6251</v>
      </c>
      <c r="D81" s="21"/>
      <c r="E81" s="21"/>
      <c r="F81" s="6"/>
      <c r="G81" s="6"/>
      <c r="H81" s="6"/>
      <c r="I81" s="6"/>
      <c r="J81" s="6"/>
      <c r="K81" s="6"/>
      <c r="L81" s="6"/>
      <c r="M81" s="6"/>
      <c r="N81" s="6"/>
      <c r="O81" s="6"/>
      <c r="P81" s="6"/>
      <c r="Q81" s="6"/>
      <c r="R81" s="6"/>
      <c r="S81" s="6"/>
      <c r="T81" s="6"/>
      <c r="U81" s="6"/>
      <c r="V81" s="6"/>
      <c r="W81" s="6"/>
      <c r="X81" s="6"/>
    </row>
    <row r="82" spans="1:24" ht="15.75" customHeight="1">
      <c r="A82" s="35" t="s">
        <v>4287</v>
      </c>
      <c r="B82" s="38" t="s">
        <v>6201</v>
      </c>
      <c r="C82" s="17" t="s">
        <v>6252</v>
      </c>
      <c r="D82" s="21"/>
      <c r="E82" s="21"/>
      <c r="F82" s="6"/>
      <c r="G82" s="6"/>
      <c r="H82" s="6"/>
      <c r="I82" s="6"/>
      <c r="J82" s="6"/>
      <c r="K82" s="6"/>
      <c r="L82" s="6"/>
      <c r="M82" s="6"/>
      <c r="N82" s="6"/>
      <c r="O82" s="6"/>
      <c r="P82" s="6"/>
      <c r="Q82" s="6"/>
      <c r="R82" s="6"/>
      <c r="S82" s="6"/>
      <c r="T82" s="6"/>
      <c r="U82" s="6"/>
      <c r="V82" s="6"/>
      <c r="W82" s="6"/>
      <c r="X82" s="6"/>
    </row>
    <row r="83" spans="1:24" ht="15.75" customHeight="1">
      <c r="A83" s="35" t="s">
        <v>5364</v>
      </c>
      <c r="B83" s="38" t="s">
        <v>6203</v>
      </c>
      <c r="C83" s="17" t="s">
        <v>6204</v>
      </c>
      <c r="D83" s="21"/>
      <c r="E83" s="21"/>
      <c r="F83" s="6"/>
      <c r="G83" s="6"/>
      <c r="H83" s="6"/>
      <c r="I83" s="6"/>
      <c r="J83" s="6"/>
      <c r="K83" s="6"/>
      <c r="L83" s="6"/>
      <c r="M83" s="6"/>
      <c r="N83" s="6"/>
      <c r="O83" s="6"/>
      <c r="P83" s="6"/>
      <c r="Q83" s="6"/>
      <c r="R83" s="6"/>
      <c r="S83" s="6"/>
      <c r="T83" s="6"/>
      <c r="U83" s="6"/>
      <c r="V83" s="6"/>
      <c r="W83" s="6"/>
      <c r="X83" s="6"/>
    </row>
    <row r="84" spans="1:24" ht="15.75" customHeight="1">
      <c r="A84" s="35" t="s">
        <v>5365</v>
      </c>
      <c r="B84" s="38" t="s">
        <v>6253</v>
      </c>
      <c r="C84" s="17" t="s">
        <v>6254</v>
      </c>
      <c r="D84" s="21"/>
      <c r="E84" s="21"/>
      <c r="F84" s="6"/>
      <c r="G84" s="6"/>
      <c r="H84" s="6"/>
      <c r="I84" s="6"/>
      <c r="J84" s="6"/>
      <c r="K84" s="6"/>
      <c r="L84" s="6"/>
      <c r="M84" s="6"/>
      <c r="N84" s="6"/>
      <c r="O84" s="6"/>
      <c r="P84" s="6"/>
      <c r="Q84" s="6"/>
      <c r="R84" s="6"/>
      <c r="S84" s="6"/>
      <c r="T84" s="6"/>
      <c r="U84" s="6"/>
      <c r="V84" s="6"/>
      <c r="W84" s="6"/>
      <c r="X84" s="6"/>
    </row>
    <row r="85" spans="1:24" ht="15.75" customHeight="1">
      <c r="A85" s="35" t="s">
        <v>5366</v>
      </c>
      <c r="B85" s="38" t="s">
        <v>6255</v>
      </c>
      <c r="C85" s="17" t="s">
        <v>6256</v>
      </c>
      <c r="D85" s="21"/>
      <c r="E85" s="21"/>
      <c r="F85" s="6"/>
      <c r="G85" s="6"/>
      <c r="H85" s="6"/>
      <c r="I85" s="6"/>
      <c r="J85" s="6"/>
      <c r="K85" s="6"/>
      <c r="L85" s="6"/>
      <c r="M85" s="6"/>
      <c r="N85" s="6"/>
      <c r="O85" s="6"/>
      <c r="P85" s="6"/>
      <c r="Q85" s="6"/>
      <c r="R85" s="6"/>
      <c r="S85" s="6"/>
      <c r="T85" s="6"/>
      <c r="U85" s="6"/>
      <c r="V85" s="6"/>
      <c r="W85" s="6"/>
      <c r="X85" s="6"/>
    </row>
    <row r="86" spans="1:24" ht="15.75" customHeight="1">
      <c r="A86" s="35" t="s">
        <v>5443</v>
      </c>
      <c r="B86" s="38" t="s">
        <v>6257</v>
      </c>
      <c r="C86" s="17" t="s">
        <v>6258</v>
      </c>
      <c r="D86" s="21"/>
      <c r="E86" s="21"/>
      <c r="F86" s="6"/>
      <c r="G86" s="6"/>
      <c r="H86" s="6"/>
      <c r="I86" s="6"/>
      <c r="J86" s="6"/>
      <c r="K86" s="6"/>
      <c r="L86" s="6"/>
      <c r="M86" s="6"/>
      <c r="N86" s="6"/>
      <c r="O86" s="6"/>
      <c r="P86" s="6"/>
      <c r="Q86" s="6"/>
      <c r="R86" s="6"/>
      <c r="S86" s="6"/>
      <c r="T86" s="6"/>
      <c r="U86" s="6"/>
      <c r="V86" s="6"/>
      <c r="W86" s="6"/>
      <c r="X86" s="6"/>
    </row>
    <row r="87" spans="1:24" ht="15.75" customHeight="1">
      <c r="A87" s="35" t="s">
        <v>5445</v>
      </c>
      <c r="B87" s="38" t="s">
        <v>6259</v>
      </c>
      <c r="C87" s="17" t="s">
        <v>6260</v>
      </c>
      <c r="D87" s="21"/>
      <c r="E87" s="21"/>
      <c r="F87" s="6"/>
      <c r="G87" s="6"/>
      <c r="H87" s="6"/>
      <c r="I87" s="6"/>
      <c r="J87" s="6"/>
      <c r="K87" s="6"/>
      <c r="L87" s="6"/>
      <c r="M87" s="6"/>
      <c r="N87" s="6"/>
      <c r="O87" s="6"/>
      <c r="P87" s="6"/>
      <c r="Q87" s="6"/>
      <c r="R87" s="6"/>
      <c r="S87" s="6"/>
      <c r="T87" s="6"/>
      <c r="U87" s="6"/>
      <c r="V87" s="6"/>
      <c r="W87" s="6"/>
      <c r="X87" s="6"/>
    </row>
    <row r="88" spans="1:24" ht="15.75" customHeight="1">
      <c r="A88" s="35" t="s">
        <v>5447</v>
      </c>
      <c r="B88" s="38" t="s">
        <v>6261</v>
      </c>
      <c r="C88" s="17" t="s">
        <v>6262</v>
      </c>
      <c r="D88" s="21"/>
      <c r="E88" s="21"/>
      <c r="F88" s="6"/>
      <c r="G88" s="6"/>
      <c r="H88" s="6"/>
      <c r="I88" s="6"/>
      <c r="J88" s="6"/>
      <c r="K88" s="6"/>
      <c r="L88" s="6"/>
      <c r="M88" s="6"/>
      <c r="N88" s="6"/>
      <c r="O88" s="6"/>
      <c r="P88" s="6"/>
      <c r="Q88" s="6"/>
      <c r="R88" s="6"/>
      <c r="S88" s="6"/>
      <c r="T88" s="6"/>
      <c r="U88" s="6"/>
      <c r="V88" s="6"/>
      <c r="W88" s="6"/>
      <c r="X88" s="6"/>
    </row>
    <row r="89" spans="1:24" ht="15.75" customHeight="1">
      <c r="A89" s="35" t="s">
        <v>5510</v>
      </c>
      <c r="B89" s="38" t="s">
        <v>6263</v>
      </c>
      <c r="C89" s="17" t="s">
        <v>6264</v>
      </c>
      <c r="D89" s="21"/>
      <c r="E89" s="21"/>
      <c r="F89" s="6"/>
      <c r="G89" s="6"/>
      <c r="H89" s="6"/>
      <c r="I89" s="6"/>
      <c r="J89" s="6"/>
      <c r="K89" s="6"/>
      <c r="L89" s="6"/>
      <c r="M89" s="6"/>
      <c r="N89" s="6"/>
      <c r="O89" s="6"/>
      <c r="P89" s="6"/>
      <c r="Q89" s="6"/>
      <c r="R89" s="6"/>
      <c r="S89" s="6"/>
      <c r="T89" s="6"/>
      <c r="U89" s="6"/>
      <c r="V89" s="6"/>
      <c r="W89" s="6"/>
      <c r="X89" s="6"/>
    </row>
    <row r="90" spans="1:24" ht="15.75" customHeight="1">
      <c r="A90" s="35" t="s">
        <v>5512</v>
      </c>
      <c r="B90" s="38" t="s">
        <v>6265</v>
      </c>
      <c r="C90" s="17" t="s">
        <v>6266</v>
      </c>
      <c r="D90" s="21"/>
      <c r="E90" s="21"/>
      <c r="F90" s="6"/>
      <c r="G90" s="6"/>
      <c r="H90" s="6"/>
      <c r="I90" s="6"/>
      <c r="J90" s="6"/>
      <c r="K90" s="6"/>
      <c r="L90" s="6"/>
      <c r="M90" s="6"/>
      <c r="N90" s="6"/>
      <c r="O90" s="6"/>
      <c r="P90" s="6"/>
      <c r="Q90" s="6"/>
      <c r="R90" s="6"/>
      <c r="S90" s="6"/>
      <c r="T90" s="6"/>
      <c r="U90" s="6"/>
      <c r="V90" s="6"/>
      <c r="W90" s="6"/>
      <c r="X90" s="6"/>
    </row>
    <row r="91" spans="1:24" ht="15.75" customHeight="1">
      <c r="A91" s="35" t="s">
        <v>5450</v>
      </c>
      <c r="B91" s="23" t="s">
        <v>6267</v>
      </c>
      <c r="C91" s="17">
        <v>3000</v>
      </c>
      <c r="D91" s="21"/>
      <c r="E91" s="21"/>
      <c r="F91" s="6"/>
      <c r="G91" s="6"/>
      <c r="H91" s="6"/>
      <c r="I91" s="6"/>
      <c r="J91" s="6"/>
      <c r="K91" s="6"/>
      <c r="L91" s="6"/>
      <c r="M91" s="6"/>
      <c r="N91" s="6"/>
      <c r="O91" s="6"/>
      <c r="P91" s="6"/>
      <c r="Q91" s="6"/>
      <c r="R91" s="6"/>
      <c r="S91" s="6"/>
      <c r="T91" s="6"/>
      <c r="U91" s="6"/>
      <c r="V91" s="6"/>
      <c r="W91" s="6"/>
      <c r="X91" s="6"/>
    </row>
    <row r="92" spans="1:24" ht="15.75" customHeight="1">
      <c r="A92" s="35" t="s">
        <v>5515</v>
      </c>
      <c r="B92" s="38" t="s">
        <v>6268</v>
      </c>
      <c r="C92" s="17" t="s">
        <v>6269</v>
      </c>
      <c r="D92" s="21"/>
      <c r="E92" s="21"/>
      <c r="F92" s="6"/>
      <c r="G92" s="6"/>
      <c r="H92" s="6"/>
      <c r="I92" s="6"/>
      <c r="J92" s="6"/>
      <c r="K92" s="6"/>
      <c r="L92" s="6"/>
      <c r="M92" s="6"/>
      <c r="N92" s="6"/>
      <c r="O92" s="6"/>
      <c r="P92" s="6"/>
      <c r="Q92" s="6"/>
      <c r="R92" s="6"/>
      <c r="S92" s="6"/>
      <c r="T92" s="6"/>
      <c r="U92" s="6"/>
      <c r="V92" s="6"/>
      <c r="W92" s="6"/>
      <c r="X92" s="6"/>
    </row>
    <row r="93" spans="1:24" ht="15.75" customHeight="1">
      <c r="A93" s="35" t="s">
        <v>5517</v>
      </c>
      <c r="B93" s="38" t="s">
        <v>6207</v>
      </c>
      <c r="C93" s="17" t="s">
        <v>6270</v>
      </c>
      <c r="D93" s="21"/>
      <c r="E93" s="21"/>
      <c r="F93" s="6"/>
      <c r="G93" s="6"/>
      <c r="H93" s="6"/>
      <c r="I93" s="6"/>
      <c r="J93" s="6"/>
      <c r="K93" s="6"/>
      <c r="L93" s="6"/>
      <c r="M93" s="6"/>
      <c r="N93" s="6"/>
      <c r="O93" s="6"/>
      <c r="P93" s="6"/>
      <c r="Q93" s="6"/>
      <c r="R93" s="6"/>
      <c r="S93" s="6"/>
      <c r="T93" s="6"/>
      <c r="U93" s="6"/>
      <c r="V93" s="6"/>
      <c r="W93" s="6"/>
      <c r="X93" s="6"/>
    </row>
    <row r="94" spans="1:24" ht="15.75" customHeight="1">
      <c r="A94" s="35" t="s">
        <v>5519</v>
      </c>
      <c r="B94" s="23" t="s">
        <v>6271</v>
      </c>
      <c r="C94" s="17" t="s">
        <v>6251</v>
      </c>
      <c r="D94" s="21"/>
      <c r="E94" s="21"/>
      <c r="F94" s="6"/>
      <c r="G94" s="6"/>
      <c r="H94" s="6"/>
      <c r="I94" s="6"/>
      <c r="J94" s="6"/>
      <c r="K94" s="6"/>
      <c r="L94" s="6"/>
      <c r="M94" s="6"/>
      <c r="N94" s="6"/>
      <c r="O94" s="6"/>
      <c r="P94" s="6"/>
      <c r="Q94" s="6"/>
      <c r="R94" s="6"/>
      <c r="S94" s="6"/>
      <c r="T94" s="6"/>
      <c r="U94" s="6"/>
      <c r="V94" s="6"/>
      <c r="W94" s="6"/>
      <c r="X94" s="6"/>
    </row>
    <row r="95" spans="1:24" ht="15.75" customHeight="1">
      <c r="A95" s="35" t="s">
        <v>5615</v>
      </c>
      <c r="B95" s="38" t="s">
        <v>6272</v>
      </c>
      <c r="C95" s="17" t="s">
        <v>6273</v>
      </c>
      <c r="D95" s="21"/>
      <c r="E95" s="21"/>
      <c r="F95" s="6"/>
      <c r="G95" s="6"/>
      <c r="H95" s="6"/>
      <c r="I95" s="6"/>
      <c r="J95" s="6"/>
      <c r="K95" s="6"/>
      <c r="L95" s="6"/>
      <c r="M95" s="6"/>
      <c r="N95" s="6"/>
      <c r="O95" s="6"/>
      <c r="P95" s="6"/>
      <c r="Q95" s="6"/>
      <c r="R95" s="6"/>
      <c r="S95" s="6"/>
      <c r="T95" s="6"/>
      <c r="U95" s="6"/>
      <c r="V95" s="6"/>
      <c r="W95" s="6"/>
      <c r="X95" s="6"/>
    </row>
    <row r="96" spans="1:24" ht="15.75" customHeight="1">
      <c r="A96" s="35" t="s">
        <v>5616</v>
      </c>
      <c r="B96" s="38" t="s">
        <v>6274</v>
      </c>
      <c r="C96" s="17" t="s">
        <v>6275</v>
      </c>
      <c r="D96" s="21"/>
      <c r="E96" s="21"/>
      <c r="F96" s="6"/>
      <c r="G96" s="6"/>
      <c r="H96" s="6"/>
      <c r="I96" s="6"/>
      <c r="J96" s="6"/>
      <c r="K96" s="6"/>
      <c r="L96" s="6"/>
      <c r="M96" s="6"/>
      <c r="N96" s="6"/>
      <c r="O96" s="6"/>
      <c r="P96" s="6"/>
      <c r="Q96" s="6"/>
      <c r="R96" s="6"/>
      <c r="S96" s="6"/>
      <c r="T96" s="6"/>
      <c r="U96" s="6"/>
      <c r="V96" s="6"/>
      <c r="W96" s="6"/>
      <c r="X96" s="6"/>
    </row>
    <row r="97" spans="1:24" ht="15.75" customHeight="1">
      <c r="A97" s="35" t="s">
        <v>5617</v>
      </c>
      <c r="B97" s="23" t="s">
        <v>6276</v>
      </c>
      <c r="C97" s="17">
        <v>250</v>
      </c>
      <c r="D97" s="21"/>
      <c r="E97" s="21"/>
      <c r="F97" s="6"/>
      <c r="G97" s="6"/>
      <c r="H97" s="6"/>
      <c r="I97" s="6"/>
      <c r="J97" s="6"/>
      <c r="K97" s="6"/>
      <c r="L97" s="6"/>
      <c r="M97" s="6"/>
      <c r="N97" s="6"/>
      <c r="O97" s="6"/>
      <c r="P97" s="6"/>
      <c r="Q97" s="6"/>
      <c r="R97" s="6"/>
      <c r="S97" s="6"/>
      <c r="T97" s="6"/>
      <c r="U97" s="6"/>
      <c r="V97" s="6"/>
      <c r="W97" s="6"/>
      <c r="X97" s="6"/>
    </row>
    <row r="98" spans="1:24" ht="15.75" customHeight="1">
      <c r="A98" s="35" t="s">
        <v>6277</v>
      </c>
      <c r="B98" s="38" t="s">
        <v>6205</v>
      </c>
      <c r="C98" s="17" t="s">
        <v>6278</v>
      </c>
      <c r="D98" s="21"/>
      <c r="E98" s="21"/>
      <c r="F98" s="6"/>
      <c r="G98" s="6"/>
      <c r="H98" s="6"/>
      <c r="I98" s="6"/>
      <c r="J98" s="6"/>
      <c r="K98" s="6"/>
      <c r="L98" s="6"/>
      <c r="M98" s="6"/>
      <c r="N98" s="6"/>
      <c r="O98" s="6"/>
      <c r="P98" s="6"/>
      <c r="Q98" s="6"/>
      <c r="R98" s="6"/>
      <c r="S98" s="6"/>
      <c r="T98" s="6"/>
      <c r="U98" s="6"/>
      <c r="V98" s="6"/>
      <c r="W98" s="6"/>
      <c r="X98" s="6"/>
    </row>
    <row r="99" spans="1:24" ht="15.75" customHeight="1">
      <c r="A99" s="35" t="s">
        <v>5752</v>
      </c>
      <c r="B99" s="38" t="s">
        <v>6211</v>
      </c>
      <c r="C99" s="17" t="s">
        <v>6212</v>
      </c>
      <c r="D99" s="21"/>
      <c r="E99" s="21"/>
      <c r="F99" s="6"/>
      <c r="G99" s="6"/>
      <c r="H99" s="6"/>
      <c r="I99" s="6"/>
      <c r="J99" s="6"/>
      <c r="K99" s="6"/>
      <c r="L99" s="6"/>
      <c r="M99" s="6"/>
      <c r="N99" s="6"/>
      <c r="O99" s="6"/>
      <c r="P99" s="6"/>
      <c r="Q99" s="6"/>
      <c r="R99" s="6"/>
      <c r="S99" s="6"/>
      <c r="T99" s="6"/>
      <c r="U99" s="6"/>
      <c r="V99" s="6"/>
      <c r="W99" s="6"/>
      <c r="X99" s="6"/>
    </row>
    <row r="100" spans="1:24" ht="15.75" customHeight="1">
      <c r="A100" s="35" t="s">
        <v>5753</v>
      </c>
      <c r="B100" s="38" t="s">
        <v>6213</v>
      </c>
      <c r="C100" s="17" t="s">
        <v>6214</v>
      </c>
      <c r="D100" s="21"/>
      <c r="E100" s="21"/>
      <c r="F100" s="6"/>
      <c r="G100" s="6"/>
      <c r="H100" s="6"/>
      <c r="I100" s="6"/>
      <c r="J100" s="6"/>
      <c r="K100" s="6"/>
      <c r="L100" s="6"/>
      <c r="M100" s="6"/>
      <c r="N100" s="6"/>
      <c r="O100" s="6"/>
      <c r="P100" s="6"/>
      <c r="Q100" s="6"/>
      <c r="R100" s="6"/>
      <c r="S100" s="6"/>
      <c r="T100" s="6"/>
      <c r="U100" s="6"/>
      <c r="V100" s="6"/>
      <c r="W100" s="6"/>
      <c r="X100" s="6"/>
    </row>
    <row r="101" spans="1:24" ht="15.75" customHeight="1">
      <c r="A101" s="35"/>
      <c r="B101" s="38" t="s">
        <v>6209</v>
      </c>
      <c r="C101" s="17" t="s">
        <v>6210</v>
      </c>
      <c r="D101" s="21"/>
      <c r="E101" s="21"/>
      <c r="F101" s="6"/>
      <c r="G101" s="6"/>
      <c r="H101" s="6"/>
      <c r="I101" s="6"/>
      <c r="J101" s="6"/>
      <c r="K101" s="6"/>
      <c r="L101" s="6"/>
      <c r="M101" s="6"/>
      <c r="N101" s="6"/>
      <c r="O101" s="6"/>
      <c r="P101" s="6"/>
      <c r="Q101" s="6"/>
      <c r="R101" s="6"/>
      <c r="S101" s="6"/>
      <c r="T101" s="6"/>
      <c r="U101" s="6"/>
      <c r="V101" s="6"/>
      <c r="W101" s="6"/>
      <c r="X101" s="6"/>
    </row>
    <row r="102" spans="1:24" ht="15.75" customHeight="1">
      <c r="A102" s="35" t="s">
        <v>6279</v>
      </c>
      <c r="B102" s="15" t="s">
        <v>6215</v>
      </c>
      <c r="C102" s="17" t="s">
        <v>6216</v>
      </c>
      <c r="D102" s="21"/>
      <c r="E102" s="21"/>
      <c r="F102" s="6"/>
      <c r="G102" s="6"/>
      <c r="H102" s="6"/>
      <c r="I102" s="6"/>
      <c r="J102" s="6"/>
      <c r="K102" s="6"/>
      <c r="L102" s="6"/>
      <c r="M102" s="6"/>
      <c r="N102" s="6"/>
      <c r="O102" s="6"/>
      <c r="P102" s="6"/>
      <c r="Q102" s="6"/>
      <c r="R102" s="6"/>
      <c r="S102" s="6"/>
      <c r="T102" s="6"/>
      <c r="U102" s="6"/>
      <c r="V102" s="6"/>
      <c r="W102" s="6"/>
      <c r="X102" s="6"/>
    </row>
    <row r="103" spans="1:24" ht="15.75" customHeight="1">
      <c r="A103" s="35" t="s">
        <v>6280</v>
      </c>
      <c r="B103" s="38" t="s">
        <v>6217</v>
      </c>
      <c r="C103" s="17" t="s">
        <v>6218</v>
      </c>
      <c r="D103" s="21"/>
      <c r="E103" s="21"/>
      <c r="F103" s="6"/>
      <c r="G103" s="6"/>
      <c r="H103" s="6"/>
      <c r="I103" s="6"/>
      <c r="J103" s="6"/>
      <c r="K103" s="6"/>
      <c r="L103" s="6"/>
      <c r="M103" s="6"/>
      <c r="N103" s="6"/>
      <c r="O103" s="6"/>
      <c r="P103" s="6"/>
      <c r="Q103" s="6"/>
      <c r="R103" s="6"/>
      <c r="S103" s="6"/>
      <c r="T103" s="6"/>
      <c r="U103" s="6"/>
      <c r="V103" s="6"/>
      <c r="W103" s="6"/>
      <c r="X103" s="6"/>
    </row>
    <row r="104" spans="1:24" ht="15.75" customHeight="1">
      <c r="A104" s="35" t="s">
        <v>6281</v>
      </c>
      <c r="B104" s="10" t="s">
        <v>4261</v>
      </c>
      <c r="C104" s="10" t="s">
        <v>5234</v>
      </c>
      <c r="D104" s="21"/>
      <c r="E104" s="21"/>
      <c r="F104" s="6"/>
      <c r="G104" s="6"/>
      <c r="H104" s="6"/>
      <c r="I104" s="6"/>
      <c r="J104" s="6"/>
      <c r="K104" s="6"/>
      <c r="L104" s="6"/>
      <c r="M104" s="6"/>
      <c r="N104" s="6"/>
      <c r="O104" s="6"/>
      <c r="P104" s="6"/>
      <c r="Q104" s="6"/>
      <c r="R104" s="6"/>
      <c r="S104" s="6"/>
      <c r="T104" s="6"/>
      <c r="U104" s="6"/>
      <c r="V104" s="6"/>
      <c r="W104" s="6"/>
      <c r="X104" s="6"/>
    </row>
    <row r="105" spans="1:24" ht="15.75" customHeight="1">
      <c r="A105" s="35"/>
      <c r="B105" s="38"/>
      <c r="C105" s="17"/>
      <c r="D105" s="21"/>
      <c r="E105" s="21"/>
      <c r="F105" s="6"/>
      <c r="G105" s="6"/>
      <c r="H105" s="6"/>
      <c r="I105" s="6"/>
      <c r="J105" s="6"/>
      <c r="K105" s="6"/>
      <c r="L105" s="6"/>
      <c r="M105" s="6"/>
      <c r="N105" s="6"/>
      <c r="O105" s="6"/>
      <c r="P105" s="6"/>
      <c r="Q105" s="6"/>
      <c r="R105" s="6"/>
      <c r="S105" s="6"/>
      <c r="T105" s="6"/>
      <c r="U105" s="6"/>
      <c r="V105" s="6"/>
      <c r="W105" s="6"/>
      <c r="X105" s="6"/>
    </row>
    <row r="106" spans="1:24" ht="15.75" customHeight="1">
      <c r="A106" s="35"/>
      <c r="B106" s="38"/>
      <c r="C106" s="17"/>
      <c r="D106" s="21"/>
      <c r="E106" s="21"/>
      <c r="F106" s="6"/>
      <c r="G106" s="6"/>
      <c r="H106" s="6"/>
      <c r="I106" s="6"/>
      <c r="J106" s="6"/>
      <c r="K106" s="6"/>
      <c r="L106" s="6"/>
      <c r="M106" s="6"/>
      <c r="N106" s="6"/>
      <c r="O106" s="6"/>
      <c r="P106" s="6"/>
      <c r="Q106" s="6"/>
      <c r="R106" s="6"/>
      <c r="S106" s="6"/>
      <c r="T106" s="6"/>
      <c r="U106" s="6"/>
      <c r="V106" s="6"/>
      <c r="W106" s="6"/>
      <c r="X106" s="6"/>
    </row>
    <row r="107" spans="1:24" ht="15.75" customHeight="1">
      <c r="A107" s="41">
        <v>3</v>
      </c>
      <c r="B107" s="609" t="s">
        <v>6282</v>
      </c>
      <c r="C107" s="667"/>
      <c r="D107" s="42"/>
      <c r="E107" s="42"/>
      <c r="F107" s="6"/>
      <c r="G107" s="6"/>
      <c r="H107" s="6"/>
      <c r="I107" s="6"/>
      <c r="J107" s="6"/>
      <c r="K107" s="6"/>
      <c r="L107" s="6"/>
      <c r="M107" s="6"/>
      <c r="N107" s="6"/>
      <c r="O107" s="6"/>
      <c r="P107" s="6"/>
      <c r="Q107" s="6"/>
      <c r="R107" s="6"/>
      <c r="S107" s="6"/>
      <c r="T107" s="6"/>
      <c r="U107" s="6"/>
      <c r="V107" s="6"/>
      <c r="W107" s="6"/>
      <c r="X107" s="6"/>
    </row>
    <row r="108" spans="1:24" ht="15.75" customHeight="1">
      <c r="A108" s="35" t="s">
        <v>4386</v>
      </c>
      <c r="B108" s="36" t="s">
        <v>46</v>
      </c>
      <c r="C108" s="26" t="s">
        <v>6283</v>
      </c>
      <c r="D108" s="35"/>
      <c r="E108" s="35"/>
      <c r="F108" s="6"/>
      <c r="G108" s="6"/>
      <c r="H108" s="6"/>
      <c r="I108" s="6"/>
      <c r="J108" s="6"/>
      <c r="K108" s="6"/>
      <c r="L108" s="6"/>
      <c r="M108" s="6"/>
      <c r="N108" s="6"/>
      <c r="O108" s="6"/>
      <c r="P108" s="6"/>
      <c r="Q108" s="6"/>
      <c r="R108" s="6"/>
      <c r="S108" s="6"/>
      <c r="T108" s="6"/>
      <c r="U108" s="6"/>
      <c r="V108" s="6"/>
      <c r="W108" s="6"/>
      <c r="X108" s="6"/>
    </row>
    <row r="109" spans="1:24" ht="15.75" customHeight="1">
      <c r="A109" s="35" t="s">
        <v>4388</v>
      </c>
      <c r="B109" s="26" t="s">
        <v>4209</v>
      </c>
      <c r="C109" s="15" t="s">
        <v>4210</v>
      </c>
      <c r="D109" s="35"/>
      <c r="E109" s="35"/>
      <c r="F109" s="6"/>
      <c r="G109" s="6"/>
      <c r="H109" s="6"/>
      <c r="I109" s="6"/>
      <c r="J109" s="6"/>
      <c r="K109" s="6"/>
      <c r="L109" s="6"/>
      <c r="M109" s="6"/>
      <c r="N109" s="6"/>
      <c r="O109" s="6"/>
      <c r="P109" s="6"/>
      <c r="Q109" s="6"/>
      <c r="R109" s="6"/>
      <c r="S109" s="6"/>
      <c r="T109" s="6"/>
      <c r="U109" s="6"/>
      <c r="V109" s="6"/>
      <c r="W109" s="6"/>
      <c r="X109" s="6"/>
    </row>
    <row r="110" spans="1:24" ht="15.75" customHeight="1">
      <c r="A110" s="35" t="s">
        <v>4389</v>
      </c>
      <c r="B110" s="26" t="s">
        <v>4211</v>
      </c>
      <c r="C110" s="15" t="s">
        <v>4210</v>
      </c>
      <c r="D110" s="35"/>
      <c r="E110" s="35"/>
      <c r="F110" s="6"/>
      <c r="G110" s="6"/>
      <c r="H110" s="6"/>
      <c r="I110" s="6"/>
      <c r="J110" s="6"/>
      <c r="K110" s="6"/>
      <c r="L110" s="6"/>
      <c r="M110" s="6"/>
      <c r="N110" s="6"/>
      <c r="O110" s="6"/>
      <c r="P110" s="6"/>
      <c r="Q110" s="6"/>
      <c r="R110" s="6"/>
      <c r="S110" s="6"/>
      <c r="T110" s="6"/>
      <c r="U110" s="6"/>
      <c r="V110" s="6"/>
      <c r="W110" s="6"/>
      <c r="X110" s="6"/>
    </row>
    <row r="111" spans="1:24" ht="15.75" customHeight="1">
      <c r="A111" s="35" t="s">
        <v>4390</v>
      </c>
      <c r="B111" s="37" t="s">
        <v>5448</v>
      </c>
      <c r="C111" s="36"/>
      <c r="D111" s="35"/>
      <c r="E111" s="35"/>
      <c r="F111" s="6"/>
      <c r="G111" s="6"/>
      <c r="H111" s="6"/>
      <c r="I111" s="6"/>
      <c r="J111" s="6"/>
      <c r="K111" s="6"/>
      <c r="L111" s="6"/>
      <c r="M111" s="6"/>
      <c r="N111" s="6"/>
      <c r="O111" s="6"/>
      <c r="P111" s="6"/>
      <c r="Q111" s="6"/>
      <c r="R111" s="6"/>
      <c r="S111" s="6"/>
      <c r="T111" s="6"/>
      <c r="U111" s="6"/>
      <c r="V111" s="6"/>
      <c r="W111" s="6"/>
      <c r="X111" s="6"/>
    </row>
    <row r="112" spans="1:24" ht="15.75" customHeight="1">
      <c r="A112" s="35" t="s">
        <v>6284</v>
      </c>
      <c r="B112" s="26" t="s">
        <v>6127</v>
      </c>
      <c r="C112" s="26" t="s">
        <v>6128</v>
      </c>
      <c r="D112" s="35"/>
      <c r="E112" s="35"/>
      <c r="F112" s="6"/>
      <c r="G112" s="6"/>
      <c r="H112" s="6"/>
      <c r="I112" s="6"/>
      <c r="J112" s="6"/>
      <c r="K112" s="6"/>
      <c r="L112" s="6"/>
      <c r="M112" s="6"/>
      <c r="N112" s="6"/>
      <c r="O112" s="6"/>
      <c r="P112" s="6"/>
      <c r="Q112" s="6"/>
      <c r="R112" s="6"/>
      <c r="S112" s="6"/>
      <c r="T112" s="6"/>
      <c r="U112" s="6"/>
      <c r="V112" s="6"/>
      <c r="W112" s="6"/>
      <c r="X112" s="6"/>
    </row>
    <row r="113" spans="1:24" ht="15.75" customHeight="1">
      <c r="A113" s="35" t="s">
        <v>6285</v>
      </c>
      <c r="B113" s="26" t="s">
        <v>6286</v>
      </c>
      <c r="C113" s="26" t="s">
        <v>6287</v>
      </c>
      <c r="D113" s="21"/>
      <c r="E113" s="21"/>
      <c r="F113" s="6"/>
      <c r="G113" s="6"/>
      <c r="H113" s="6"/>
      <c r="I113" s="6"/>
      <c r="J113" s="6"/>
      <c r="K113" s="6"/>
      <c r="L113" s="6"/>
      <c r="M113" s="6"/>
      <c r="N113" s="6"/>
      <c r="O113" s="6"/>
      <c r="P113" s="6"/>
      <c r="Q113" s="6"/>
      <c r="R113" s="6"/>
      <c r="S113" s="6"/>
      <c r="T113" s="6"/>
      <c r="U113" s="6"/>
      <c r="V113" s="6"/>
      <c r="W113" s="6"/>
      <c r="X113" s="6"/>
    </row>
    <row r="114" spans="1:24" ht="15.75" customHeight="1">
      <c r="A114" s="611" t="s">
        <v>6288</v>
      </c>
      <c r="B114" s="607" t="s">
        <v>6133</v>
      </c>
      <c r="C114" s="26" t="s">
        <v>6134</v>
      </c>
      <c r="D114" s="21"/>
      <c r="E114" s="21"/>
      <c r="F114" s="6"/>
      <c r="G114" s="6"/>
      <c r="H114" s="6"/>
      <c r="I114" s="6"/>
      <c r="J114" s="6"/>
      <c r="K114" s="6"/>
      <c r="L114" s="6"/>
      <c r="M114" s="6"/>
      <c r="N114" s="6"/>
      <c r="O114" s="6"/>
      <c r="P114" s="6"/>
      <c r="Q114" s="6"/>
      <c r="R114" s="6"/>
      <c r="S114" s="6"/>
      <c r="T114" s="6"/>
      <c r="U114" s="6"/>
      <c r="V114" s="6"/>
      <c r="W114" s="6"/>
      <c r="X114" s="6"/>
    </row>
    <row r="115" spans="1:24" ht="15.75" customHeight="1">
      <c r="A115" s="668"/>
      <c r="B115" s="668"/>
      <c r="C115" s="26" t="s">
        <v>6243</v>
      </c>
      <c r="D115" s="21"/>
      <c r="E115" s="21"/>
      <c r="F115" s="6"/>
      <c r="G115" s="6"/>
      <c r="H115" s="6"/>
      <c r="I115" s="6"/>
      <c r="J115" s="6"/>
      <c r="K115" s="6"/>
      <c r="L115" s="6"/>
      <c r="M115" s="6"/>
      <c r="N115" s="6"/>
      <c r="O115" s="6"/>
      <c r="P115" s="6"/>
      <c r="Q115" s="6"/>
      <c r="R115" s="6"/>
      <c r="S115" s="6"/>
      <c r="T115" s="6"/>
      <c r="U115" s="6"/>
      <c r="V115" s="6"/>
      <c r="W115" s="6"/>
      <c r="X115" s="6"/>
    </row>
    <row r="116" spans="1:24" ht="15.75" customHeight="1">
      <c r="A116" s="668"/>
      <c r="B116" s="668"/>
      <c r="C116" s="26" t="s">
        <v>6289</v>
      </c>
      <c r="D116" s="21"/>
      <c r="E116" s="21"/>
      <c r="F116" s="6"/>
      <c r="G116" s="6"/>
      <c r="H116" s="6"/>
      <c r="I116" s="6"/>
      <c r="J116" s="6"/>
      <c r="K116" s="6"/>
      <c r="L116" s="6"/>
      <c r="M116" s="6"/>
      <c r="N116" s="6"/>
      <c r="O116" s="6"/>
      <c r="P116" s="6"/>
      <c r="Q116" s="6"/>
      <c r="R116" s="6"/>
      <c r="S116" s="6"/>
      <c r="T116" s="6"/>
      <c r="U116" s="6"/>
      <c r="V116" s="6"/>
      <c r="W116" s="6"/>
      <c r="X116" s="6"/>
    </row>
    <row r="117" spans="1:24" ht="15.75" customHeight="1">
      <c r="A117" s="669"/>
      <c r="B117" s="669"/>
      <c r="C117" s="17" t="s">
        <v>6290</v>
      </c>
      <c r="D117" s="21"/>
      <c r="E117" s="21"/>
      <c r="F117" s="6"/>
      <c r="G117" s="6"/>
      <c r="H117" s="6"/>
      <c r="I117" s="6"/>
      <c r="J117" s="6"/>
      <c r="K117" s="6"/>
      <c r="L117" s="6"/>
      <c r="M117" s="6"/>
      <c r="N117" s="6"/>
      <c r="O117" s="6"/>
      <c r="P117" s="6"/>
      <c r="Q117" s="6"/>
      <c r="R117" s="6"/>
      <c r="S117" s="6"/>
      <c r="T117" s="6"/>
      <c r="U117" s="6"/>
      <c r="V117" s="6"/>
      <c r="W117" s="6"/>
      <c r="X117" s="6"/>
    </row>
    <row r="118" spans="1:24" ht="15.75" customHeight="1">
      <c r="A118" s="21" t="s">
        <v>4393</v>
      </c>
      <c r="B118" s="23" t="s">
        <v>6291</v>
      </c>
      <c r="C118" s="15" t="s">
        <v>6292</v>
      </c>
      <c r="D118" s="21"/>
      <c r="E118" s="21"/>
      <c r="F118" s="6"/>
      <c r="G118" s="6"/>
      <c r="H118" s="6"/>
      <c r="I118" s="6"/>
      <c r="J118" s="6"/>
      <c r="K118" s="6"/>
      <c r="L118" s="6"/>
      <c r="M118" s="6"/>
      <c r="N118" s="6"/>
      <c r="O118" s="6"/>
      <c r="P118" s="6"/>
      <c r="Q118" s="6"/>
      <c r="R118" s="6"/>
      <c r="S118" s="6"/>
      <c r="T118" s="6"/>
      <c r="U118" s="6"/>
      <c r="V118" s="6"/>
      <c r="W118" s="6"/>
      <c r="X118" s="6"/>
    </row>
    <row r="119" spans="1:24" ht="15.75" customHeight="1">
      <c r="A119" s="21" t="s">
        <v>4395</v>
      </c>
      <c r="B119" s="38" t="s">
        <v>6293</v>
      </c>
      <c r="C119" s="15" t="s">
        <v>6294</v>
      </c>
      <c r="D119" s="21"/>
      <c r="E119" s="21"/>
      <c r="F119" s="6"/>
      <c r="G119" s="6"/>
      <c r="H119" s="6"/>
      <c r="I119" s="6"/>
      <c r="J119" s="6"/>
      <c r="K119" s="6"/>
      <c r="L119" s="6"/>
      <c r="M119" s="6"/>
      <c r="N119" s="6"/>
      <c r="O119" s="6"/>
      <c r="P119" s="6"/>
      <c r="Q119" s="6"/>
      <c r="R119" s="6"/>
      <c r="S119" s="6"/>
      <c r="T119" s="6"/>
      <c r="U119" s="6"/>
      <c r="V119" s="6"/>
      <c r="W119" s="6"/>
      <c r="X119" s="6"/>
    </row>
    <row r="120" spans="1:24" ht="15.75" customHeight="1">
      <c r="A120" s="21" t="s">
        <v>4397</v>
      </c>
      <c r="B120" s="38" t="s">
        <v>6295</v>
      </c>
      <c r="C120" s="15" t="s">
        <v>6296</v>
      </c>
      <c r="D120" s="21"/>
      <c r="E120" s="21"/>
      <c r="F120" s="6"/>
      <c r="G120" s="6"/>
      <c r="H120" s="6"/>
      <c r="I120" s="6"/>
      <c r="J120" s="6"/>
      <c r="K120" s="6"/>
      <c r="L120" s="6"/>
      <c r="M120" s="6"/>
      <c r="N120" s="6"/>
      <c r="O120" s="6"/>
      <c r="P120" s="6"/>
      <c r="Q120" s="6"/>
      <c r="R120" s="6"/>
      <c r="S120" s="6"/>
      <c r="T120" s="6"/>
      <c r="U120" s="6"/>
      <c r="V120" s="6"/>
      <c r="W120" s="6"/>
      <c r="X120" s="6"/>
    </row>
    <row r="121" spans="1:24" ht="15.75" customHeight="1">
      <c r="A121" s="21" t="s">
        <v>4399</v>
      </c>
      <c r="B121" s="38" t="s">
        <v>6297</v>
      </c>
      <c r="C121" s="15" t="s">
        <v>6298</v>
      </c>
      <c r="D121" s="21"/>
      <c r="E121" s="21"/>
      <c r="F121" s="6"/>
      <c r="G121" s="6"/>
      <c r="H121" s="6"/>
      <c r="I121" s="6"/>
      <c r="J121" s="6"/>
      <c r="K121" s="6"/>
      <c r="L121" s="6"/>
      <c r="M121" s="6"/>
      <c r="N121" s="6"/>
      <c r="O121" s="6"/>
      <c r="P121" s="6"/>
      <c r="Q121" s="6"/>
      <c r="R121" s="6"/>
      <c r="S121" s="6"/>
      <c r="T121" s="6"/>
      <c r="U121" s="6"/>
      <c r="V121" s="6"/>
      <c r="W121" s="6"/>
      <c r="X121" s="6"/>
    </row>
    <row r="122" spans="1:24" ht="15.75" customHeight="1">
      <c r="A122" s="21" t="s">
        <v>4401</v>
      </c>
      <c r="B122" s="38" t="s">
        <v>6299</v>
      </c>
      <c r="C122" s="15" t="s">
        <v>6300</v>
      </c>
      <c r="D122" s="21"/>
      <c r="E122" s="21"/>
      <c r="F122" s="6"/>
      <c r="G122" s="6"/>
      <c r="H122" s="6"/>
      <c r="I122" s="6"/>
      <c r="J122" s="6"/>
      <c r="K122" s="6"/>
      <c r="L122" s="6"/>
      <c r="M122" s="6"/>
      <c r="N122" s="6"/>
      <c r="O122" s="6"/>
      <c r="P122" s="6"/>
      <c r="Q122" s="6"/>
      <c r="R122" s="6"/>
      <c r="S122" s="6"/>
      <c r="T122" s="6"/>
      <c r="U122" s="6"/>
      <c r="V122" s="6"/>
      <c r="W122" s="6"/>
      <c r="X122" s="6"/>
    </row>
    <row r="123" spans="1:24" ht="15.75" customHeight="1">
      <c r="A123" s="21" t="s">
        <v>4403</v>
      </c>
      <c r="B123" s="38" t="s">
        <v>6301</v>
      </c>
      <c r="C123" s="15" t="s">
        <v>6302</v>
      </c>
      <c r="D123" s="21"/>
      <c r="E123" s="21"/>
      <c r="F123" s="6"/>
      <c r="G123" s="6"/>
      <c r="H123" s="6"/>
      <c r="I123" s="6"/>
      <c r="J123" s="6"/>
      <c r="K123" s="6"/>
      <c r="L123" s="6"/>
      <c r="M123" s="6"/>
      <c r="N123" s="6"/>
      <c r="O123" s="6"/>
      <c r="P123" s="6"/>
      <c r="Q123" s="6"/>
      <c r="R123" s="6"/>
      <c r="S123" s="6"/>
      <c r="T123" s="6"/>
      <c r="U123" s="6"/>
      <c r="V123" s="6"/>
      <c r="W123" s="6"/>
      <c r="X123" s="6"/>
    </row>
    <row r="124" spans="1:24" ht="15.75" customHeight="1">
      <c r="A124" s="21" t="s">
        <v>4405</v>
      </c>
      <c r="B124" s="38" t="s">
        <v>6303</v>
      </c>
      <c r="C124" s="15" t="s">
        <v>6304</v>
      </c>
      <c r="D124" s="21"/>
      <c r="E124" s="21"/>
      <c r="F124" s="6"/>
      <c r="G124" s="6"/>
      <c r="H124" s="6"/>
      <c r="I124" s="6"/>
      <c r="J124" s="6"/>
      <c r="K124" s="6"/>
      <c r="L124" s="6"/>
      <c r="M124" s="6"/>
      <c r="N124" s="6"/>
      <c r="O124" s="6"/>
      <c r="P124" s="6"/>
      <c r="Q124" s="6"/>
      <c r="R124" s="6"/>
      <c r="S124" s="6"/>
      <c r="T124" s="6"/>
      <c r="U124" s="6"/>
      <c r="V124" s="6"/>
      <c r="W124" s="6"/>
      <c r="X124" s="6"/>
    </row>
    <row r="125" spans="1:24" ht="15.75" customHeight="1">
      <c r="A125" s="21" t="s">
        <v>4407</v>
      </c>
      <c r="B125" s="38" t="s">
        <v>6305</v>
      </c>
      <c r="C125" s="15" t="s">
        <v>6306</v>
      </c>
      <c r="D125" s="21"/>
      <c r="E125" s="21"/>
      <c r="F125" s="6"/>
      <c r="G125" s="6"/>
      <c r="H125" s="6"/>
      <c r="I125" s="6"/>
      <c r="J125" s="6"/>
      <c r="K125" s="6"/>
      <c r="L125" s="6"/>
      <c r="M125" s="6"/>
      <c r="N125" s="6"/>
      <c r="O125" s="6"/>
      <c r="P125" s="6"/>
      <c r="Q125" s="6"/>
      <c r="R125" s="6"/>
      <c r="S125" s="6"/>
      <c r="T125" s="6"/>
      <c r="U125" s="6"/>
      <c r="V125" s="6"/>
      <c r="W125" s="6"/>
      <c r="X125" s="6"/>
    </row>
    <row r="126" spans="1:24" ht="15.75" customHeight="1">
      <c r="A126" s="21" t="s">
        <v>4409</v>
      </c>
      <c r="B126" s="38" t="s">
        <v>6307</v>
      </c>
      <c r="C126" s="15" t="s">
        <v>6308</v>
      </c>
      <c r="D126" s="21"/>
      <c r="E126" s="21"/>
      <c r="F126" s="6"/>
      <c r="G126" s="6"/>
      <c r="H126" s="6"/>
      <c r="I126" s="6"/>
      <c r="J126" s="6"/>
      <c r="K126" s="6"/>
      <c r="L126" s="6"/>
      <c r="M126" s="6"/>
      <c r="N126" s="6"/>
      <c r="O126" s="6"/>
      <c r="P126" s="6"/>
      <c r="Q126" s="6"/>
      <c r="R126" s="6"/>
      <c r="S126" s="6"/>
      <c r="T126" s="6"/>
      <c r="U126" s="6"/>
      <c r="V126" s="6"/>
      <c r="W126" s="6"/>
      <c r="X126" s="6"/>
    </row>
    <row r="127" spans="1:24" ht="15.75" customHeight="1">
      <c r="A127" s="21" t="s">
        <v>4411</v>
      </c>
      <c r="B127" s="38" t="s">
        <v>6309</v>
      </c>
      <c r="C127" s="15" t="s">
        <v>6310</v>
      </c>
      <c r="D127" s="21"/>
      <c r="E127" s="21"/>
      <c r="F127" s="6"/>
      <c r="G127" s="6"/>
      <c r="H127" s="6"/>
      <c r="I127" s="6"/>
      <c r="J127" s="6"/>
      <c r="K127" s="6"/>
      <c r="L127" s="6"/>
      <c r="M127" s="6"/>
      <c r="N127" s="6"/>
      <c r="O127" s="6"/>
      <c r="P127" s="6"/>
      <c r="Q127" s="6"/>
      <c r="R127" s="6"/>
      <c r="S127" s="6"/>
      <c r="T127" s="6"/>
      <c r="U127" s="6"/>
      <c r="V127" s="6"/>
      <c r="W127" s="6"/>
      <c r="X127" s="6"/>
    </row>
    <row r="128" spans="1:24" ht="15.75" customHeight="1">
      <c r="A128" s="21" t="s">
        <v>4413</v>
      </c>
      <c r="B128" s="38" t="s">
        <v>6311</v>
      </c>
      <c r="C128" s="15" t="s">
        <v>6312</v>
      </c>
      <c r="D128" s="21"/>
      <c r="E128" s="21"/>
      <c r="F128" s="6"/>
      <c r="G128" s="6"/>
      <c r="H128" s="6"/>
      <c r="I128" s="6"/>
      <c r="J128" s="6"/>
      <c r="K128" s="6"/>
      <c r="L128" s="6"/>
      <c r="M128" s="6"/>
      <c r="N128" s="6"/>
      <c r="O128" s="6"/>
      <c r="P128" s="6"/>
      <c r="Q128" s="6"/>
      <c r="R128" s="6"/>
      <c r="S128" s="6"/>
      <c r="T128" s="6"/>
      <c r="U128" s="6"/>
      <c r="V128" s="6"/>
      <c r="W128" s="6"/>
      <c r="X128" s="6"/>
    </row>
    <row r="129" spans="1:24" ht="15.75" customHeight="1">
      <c r="A129" s="21" t="s">
        <v>4415</v>
      </c>
      <c r="B129" s="23" t="s">
        <v>6313</v>
      </c>
      <c r="C129" s="15" t="s">
        <v>6314</v>
      </c>
      <c r="D129" s="21"/>
      <c r="E129" s="21"/>
      <c r="F129" s="6"/>
      <c r="G129" s="6"/>
      <c r="H129" s="6"/>
      <c r="I129" s="6"/>
      <c r="J129" s="6"/>
      <c r="K129" s="6"/>
      <c r="L129" s="6"/>
      <c r="M129" s="6"/>
      <c r="N129" s="6"/>
      <c r="O129" s="6"/>
      <c r="P129" s="6"/>
      <c r="Q129" s="6"/>
      <c r="R129" s="6"/>
      <c r="S129" s="6"/>
      <c r="T129" s="6"/>
      <c r="U129" s="6"/>
      <c r="V129" s="6"/>
      <c r="W129" s="6"/>
      <c r="X129" s="6"/>
    </row>
    <row r="130" spans="1:24" ht="15.75" customHeight="1">
      <c r="A130" s="21" t="s">
        <v>4417</v>
      </c>
      <c r="B130" s="38" t="s">
        <v>6315</v>
      </c>
      <c r="C130" s="15" t="s">
        <v>6316</v>
      </c>
      <c r="D130" s="21"/>
      <c r="E130" s="21"/>
      <c r="F130" s="6"/>
      <c r="G130" s="6"/>
      <c r="H130" s="6"/>
      <c r="I130" s="6"/>
      <c r="J130" s="6"/>
      <c r="K130" s="6"/>
      <c r="L130" s="6"/>
      <c r="M130" s="6"/>
      <c r="N130" s="6"/>
      <c r="O130" s="6"/>
      <c r="P130" s="6"/>
      <c r="Q130" s="6"/>
      <c r="R130" s="6"/>
      <c r="S130" s="6"/>
      <c r="T130" s="6"/>
      <c r="U130" s="6"/>
      <c r="V130" s="6"/>
      <c r="W130" s="6"/>
      <c r="X130" s="6"/>
    </row>
    <row r="131" spans="1:24" ht="15.75" customHeight="1">
      <c r="A131" s="21" t="s">
        <v>4419</v>
      </c>
      <c r="B131" s="38" t="s">
        <v>6201</v>
      </c>
      <c r="C131" s="17" t="s">
        <v>6202</v>
      </c>
      <c r="D131" s="21"/>
      <c r="E131" s="21"/>
      <c r="F131" s="6"/>
      <c r="G131" s="6"/>
      <c r="H131" s="6"/>
      <c r="I131" s="6"/>
      <c r="J131" s="6"/>
      <c r="K131" s="6"/>
      <c r="L131" s="6"/>
      <c r="M131" s="6"/>
      <c r="N131" s="6"/>
      <c r="O131" s="6"/>
      <c r="P131" s="6"/>
      <c r="Q131" s="6"/>
      <c r="R131" s="6"/>
      <c r="S131" s="6"/>
      <c r="T131" s="6"/>
      <c r="U131" s="6"/>
      <c r="V131" s="6"/>
      <c r="W131" s="6"/>
      <c r="X131" s="6"/>
    </row>
    <row r="132" spans="1:24" ht="15.75" customHeight="1">
      <c r="A132" s="21" t="s">
        <v>4421</v>
      </c>
      <c r="B132" s="38" t="s">
        <v>6203</v>
      </c>
      <c r="C132" s="17" t="s">
        <v>6204</v>
      </c>
      <c r="D132" s="21"/>
      <c r="E132" s="21"/>
      <c r="F132" s="6"/>
      <c r="G132" s="6"/>
      <c r="H132" s="6"/>
      <c r="I132" s="6"/>
      <c r="J132" s="6"/>
      <c r="K132" s="6"/>
      <c r="L132" s="6"/>
      <c r="M132" s="6"/>
      <c r="N132" s="6"/>
      <c r="O132" s="6"/>
      <c r="P132" s="6"/>
      <c r="Q132" s="6"/>
      <c r="R132" s="6"/>
      <c r="S132" s="6"/>
      <c r="T132" s="6"/>
      <c r="U132" s="6"/>
      <c r="V132" s="6"/>
      <c r="W132" s="6"/>
      <c r="X132" s="6"/>
    </row>
    <row r="133" spans="1:24" ht="15.75" customHeight="1">
      <c r="A133" s="21" t="s">
        <v>4423</v>
      </c>
      <c r="B133" s="23" t="s">
        <v>6317</v>
      </c>
      <c r="C133" s="17" t="s">
        <v>6278</v>
      </c>
      <c r="D133" s="21"/>
      <c r="E133" s="21"/>
      <c r="F133" s="6"/>
      <c r="G133" s="6"/>
      <c r="H133" s="6"/>
      <c r="I133" s="6"/>
      <c r="J133" s="6"/>
      <c r="K133" s="6"/>
      <c r="L133" s="6"/>
      <c r="M133" s="6"/>
      <c r="N133" s="6"/>
      <c r="O133" s="6"/>
      <c r="P133" s="6"/>
      <c r="Q133" s="6"/>
      <c r="R133" s="6"/>
      <c r="S133" s="6"/>
      <c r="T133" s="6"/>
      <c r="U133" s="6"/>
      <c r="V133" s="6"/>
      <c r="W133" s="6"/>
      <c r="X133" s="6"/>
    </row>
    <row r="134" spans="1:24" ht="15.75" customHeight="1">
      <c r="A134" s="21" t="s">
        <v>4425</v>
      </c>
      <c r="B134" s="38" t="s">
        <v>5404</v>
      </c>
      <c r="C134" s="24" t="s">
        <v>6318</v>
      </c>
      <c r="D134" s="21"/>
      <c r="E134" s="21"/>
      <c r="F134" s="6"/>
      <c r="G134" s="6"/>
      <c r="H134" s="6"/>
      <c r="I134" s="6"/>
      <c r="J134" s="6"/>
      <c r="K134" s="6"/>
      <c r="L134" s="6"/>
      <c r="M134" s="6"/>
      <c r="N134" s="6"/>
      <c r="O134" s="6"/>
      <c r="P134" s="6"/>
      <c r="Q134" s="6"/>
      <c r="R134" s="6"/>
      <c r="S134" s="6"/>
      <c r="T134" s="6"/>
      <c r="U134" s="6"/>
      <c r="V134" s="6"/>
      <c r="W134" s="6"/>
      <c r="X134" s="6"/>
    </row>
    <row r="135" spans="1:24" ht="15.75" customHeight="1">
      <c r="A135" s="21" t="s">
        <v>4427</v>
      </c>
      <c r="B135" s="38" t="s">
        <v>6209</v>
      </c>
      <c r="C135" s="17" t="s">
        <v>6210</v>
      </c>
      <c r="D135" s="21"/>
      <c r="E135" s="21"/>
      <c r="F135" s="6"/>
      <c r="G135" s="6"/>
      <c r="H135" s="6"/>
      <c r="I135" s="6"/>
      <c r="J135" s="6"/>
      <c r="K135" s="6"/>
      <c r="L135" s="6"/>
      <c r="M135" s="6"/>
      <c r="N135" s="6"/>
      <c r="O135" s="6"/>
      <c r="P135" s="6"/>
      <c r="Q135" s="6"/>
      <c r="R135" s="6"/>
      <c r="S135" s="6"/>
      <c r="T135" s="6"/>
      <c r="U135" s="6"/>
      <c r="V135" s="6"/>
      <c r="W135" s="6"/>
      <c r="X135" s="6"/>
    </row>
    <row r="136" spans="1:24" ht="15.75" customHeight="1">
      <c r="A136" s="21" t="s">
        <v>4428</v>
      </c>
      <c r="B136" s="38" t="s">
        <v>6319</v>
      </c>
      <c r="C136" s="15" t="s">
        <v>6320</v>
      </c>
      <c r="D136" s="21"/>
      <c r="E136" s="21"/>
      <c r="F136" s="6"/>
      <c r="G136" s="6"/>
      <c r="H136" s="6"/>
      <c r="I136" s="6"/>
      <c r="J136" s="6"/>
      <c r="K136" s="6"/>
      <c r="L136" s="6"/>
      <c r="M136" s="6"/>
      <c r="N136" s="6"/>
      <c r="O136" s="6"/>
      <c r="P136" s="6"/>
      <c r="Q136" s="6"/>
      <c r="R136" s="6"/>
      <c r="S136" s="6"/>
      <c r="T136" s="6"/>
      <c r="U136" s="6"/>
      <c r="V136" s="6"/>
      <c r="W136" s="6"/>
      <c r="X136" s="6"/>
    </row>
    <row r="137" spans="1:24" ht="15.75" customHeight="1">
      <c r="A137" s="21" t="s">
        <v>4429</v>
      </c>
      <c r="B137" s="15" t="s">
        <v>6215</v>
      </c>
      <c r="C137" s="17" t="s">
        <v>6321</v>
      </c>
      <c r="D137" s="21"/>
      <c r="E137" s="21"/>
      <c r="F137" s="6"/>
      <c r="G137" s="6"/>
      <c r="H137" s="6"/>
      <c r="I137" s="6"/>
      <c r="J137" s="6"/>
      <c r="K137" s="6"/>
      <c r="L137" s="6"/>
      <c r="M137" s="6"/>
      <c r="N137" s="6"/>
      <c r="O137" s="6"/>
      <c r="P137" s="6"/>
      <c r="Q137" s="6"/>
      <c r="R137" s="6"/>
      <c r="S137" s="6"/>
      <c r="T137" s="6"/>
      <c r="U137" s="6"/>
      <c r="V137" s="6"/>
      <c r="W137" s="6"/>
      <c r="X137" s="6"/>
    </row>
    <row r="138" spans="1:24" ht="15.75" customHeight="1">
      <c r="A138" s="21" t="s">
        <v>4430</v>
      </c>
      <c r="B138" s="38" t="s">
        <v>6217</v>
      </c>
      <c r="C138" s="17" t="s">
        <v>6218</v>
      </c>
      <c r="D138" s="21"/>
      <c r="E138" s="21"/>
      <c r="F138" s="6"/>
      <c r="G138" s="6"/>
      <c r="H138" s="6"/>
      <c r="I138" s="6"/>
      <c r="J138" s="6"/>
      <c r="K138" s="6"/>
      <c r="L138" s="6"/>
      <c r="M138" s="6"/>
      <c r="N138" s="6"/>
      <c r="O138" s="6"/>
      <c r="P138" s="6"/>
      <c r="Q138" s="6"/>
      <c r="R138" s="6"/>
      <c r="S138" s="6"/>
      <c r="T138" s="6"/>
      <c r="U138" s="6"/>
      <c r="V138" s="6"/>
      <c r="W138" s="6"/>
      <c r="X138" s="6"/>
    </row>
    <row r="139" spans="1:24" ht="15.75" customHeight="1">
      <c r="A139" s="21" t="s">
        <v>4431</v>
      </c>
      <c r="B139" s="10" t="s">
        <v>4261</v>
      </c>
      <c r="C139" s="10" t="s">
        <v>5234</v>
      </c>
      <c r="D139" s="21"/>
      <c r="E139" s="21"/>
      <c r="F139" s="6"/>
      <c r="G139" s="6"/>
      <c r="H139" s="6"/>
      <c r="I139" s="6"/>
      <c r="J139" s="6"/>
      <c r="K139" s="6"/>
      <c r="L139" s="6"/>
      <c r="M139" s="6"/>
      <c r="N139" s="6"/>
      <c r="O139" s="6"/>
      <c r="P139" s="6"/>
      <c r="Q139" s="6"/>
      <c r="R139" s="6"/>
      <c r="S139" s="6"/>
      <c r="T139" s="6"/>
      <c r="U139" s="6"/>
      <c r="V139" s="6"/>
      <c r="W139" s="6"/>
      <c r="X139" s="6"/>
    </row>
    <row r="140" spans="1:24" ht="15.75" customHeight="1">
      <c r="A140" s="21"/>
      <c r="B140" s="38"/>
      <c r="C140" s="15"/>
      <c r="D140" s="21"/>
      <c r="E140" s="21"/>
      <c r="F140" s="6"/>
      <c r="G140" s="6"/>
      <c r="H140" s="6"/>
      <c r="I140" s="6"/>
      <c r="J140" s="6"/>
      <c r="K140" s="6"/>
      <c r="L140" s="6"/>
      <c r="M140" s="6"/>
      <c r="N140" s="6"/>
      <c r="O140" s="6"/>
      <c r="P140" s="6"/>
      <c r="Q140" s="6"/>
      <c r="R140" s="6"/>
      <c r="S140" s="6"/>
      <c r="T140" s="6"/>
      <c r="U140" s="6"/>
      <c r="V140" s="6"/>
      <c r="W140" s="6"/>
      <c r="X140" s="6"/>
    </row>
    <row r="141" spans="1:24" ht="15.75" customHeight="1">
      <c r="A141" s="41">
        <v>4</v>
      </c>
      <c r="B141" s="609" t="s">
        <v>6322</v>
      </c>
      <c r="C141" s="667"/>
      <c r="D141" s="42"/>
      <c r="E141" s="42"/>
      <c r="F141" s="6"/>
      <c r="G141" s="6"/>
      <c r="H141" s="6"/>
      <c r="I141" s="6"/>
      <c r="J141" s="6"/>
      <c r="K141" s="6"/>
      <c r="L141" s="6"/>
      <c r="M141" s="6"/>
      <c r="N141" s="6"/>
      <c r="O141" s="6"/>
      <c r="P141" s="6"/>
      <c r="Q141" s="6"/>
      <c r="R141" s="6"/>
      <c r="S141" s="6"/>
      <c r="T141" s="6"/>
      <c r="U141" s="6"/>
      <c r="V141" s="6"/>
      <c r="W141" s="6"/>
      <c r="X141" s="6"/>
    </row>
    <row r="142" spans="1:24" ht="15.75" customHeight="1">
      <c r="A142" s="35" t="s">
        <v>4446</v>
      </c>
      <c r="B142" s="36" t="s">
        <v>46</v>
      </c>
      <c r="C142" s="26" t="s">
        <v>6323</v>
      </c>
      <c r="D142" s="35"/>
      <c r="E142" s="35"/>
      <c r="F142" s="6"/>
      <c r="G142" s="6"/>
      <c r="H142" s="6"/>
      <c r="I142" s="6"/>
      <c r="J142" s="6"/>
      <c r="K142" s="6"/>
      <c r="L142" s="6"/>
      <c r="M142" s="6"/>
      <c r="N142" s="6"/>
      <c r="O142" s="6"/>
      <c r="P142" s="6"/>
      <c r="Q142" s="6"/>
      <c r="R142" s="6"/>
      <c r="S142" s="6"/>
      <c r="T142" s="6"/>
      <c r="U142" s="6"/>
      <c r="V142" s="6"/>
      <c r="W142" s="6"/>
      <c r="X142" s="6"/>
    </row>
    <row r="143" spans="1:24" ht="15.75" customHeight="1">
      <c r="A143" s="35" t="s">
        <v>4447</v>
      </c>
      <c r="B143" s="26" t="s">
        <v>4209</v>
      </c>
      <c r="C143" s="15" t="s">
        <v>4210</v>
      </c>
      <c r="D143" s="35"/>
      <c r="E143" s="35"/>
      <c r="F143" s="6"/>
      <c r="G143" s="6"/>
      <c r="H143" s="6"/>
      <c r="I143" s="6"/>
      <c r="J143" s="6"/>
      <c r="K143" s="6"/>
      <c r="L143" s="6"/>
      <c r="M143" s="6"/>
      <c r="N143" s="6"/>
      <c r="O143" s="6"/>
      <c r="P143" s="6"/>
      <c r="Q143" s="6"/>
      <c r="R143" s="6"/>
      <c r="S143" s="6"/>
      <c r="T143" s="6"/>
      <c r="U143" s="6"/>
      <c r="V143" s="6"/>
      <c r="W143" s="6"/>
      <c r="X143" s="6"/>
    </row>
    <row r="144" spans="1:24" ht="15.75" customHeight="1">
      <c r="A144" s="35" t="s">
        <v>4448</v>
      </c>
      <c r="B144" s="26" t="s">
        <v>4211</v>
      </c>
      <c r="C144" s="15" t="s">
        <v>4210</v>
      </c>
      <c r="D144" s="35"/>
      <c r="E144" s="35"/>
      <c r="F144" s="6"/>
      <c r="G144" s="6"/>
      <c r="H144" s="6"/>
      <c r="I144" s="6"/>
      <c r="J144" s="6"/>
      <c r="K144" s="6"/>
      <c r="L144" s="6"/>
      <c r="M144" s="6"/>
      <c r="N144" s="6"/>
      <c r="O144" s="6"/>
      <c r="P144" s="6"/>
      <c r="Q144" s="6"/>
      <c r="R144" s="6"/>
      <c r="S144" s="6"/>
      <c r="T144" s="6"/>
      <c r="U144" s="6"/>
      <c r="V144" s="6"/>
      <c r="W144" s="6"/>
      <c r="X144" s="6"/>
    </row>
    <row r="145" spans="1:24" ht="15.75" customHeight="1">
      <c r="A145" s="35" t="s">
        <v>4449</v>
      </c>
      <c r="B145" s="37" t="s">
        <v>5448</v>
      </c>
      <c r="C145" s="36"/>
      <c r="D145" s="35"/>
      <c r="E145" s="35"/>
      <c r="F145" s="6"/>
      <c r="G145" s="6"/>
      <c r="H145" s="6"/>
      <c r="I145" s="6"/>
      <c r="J145" s="6"/>
      <c r="K145" s="6"/>
      <c r="L145" s="6"/>
      <c r="M145" s="6"/>
      <c r="N145" s="6"/>
      <c r="O145" s="6"/>
      <c r="P145" s="6"/>
      <c r="Q145" s="6"/>
      <c r="R145" s="6"/>
      <c r="S145" s="6"/>
      <c r="T145" s="6"/>
      <c r="U145" s="6"/>
      <c r="V145" s="6"/>
      <c r="W145" s="6"/>
      <c r="X145" s="6"/>
    </row>
    <row r="146" spans="1:24" ht="15.75" customHeight="1">
      <c r="A146" s="35" t="s">
        <v>6324</v>
      </c>
      <c r="B146" s="26" t="s">
        <v>6127</v>
      </c>
      <c r="C146" s="26" t="s">
        <v>6128</v>
      </c>
      <c r="D146" s="35"/>
      <c r="E146" s="35"/>
      <c r="F146" s="6"/>
      <c r="G146" s="6"/>
      <c r="H146" s="6"/>
      <c r="I146" s="6"/>
      <c r="J146" s="6"/>
      <c r="K146" s="6"/>
      <c r="L146" s="6"/>
      <c r="M146" s="6"/>
      <c r="N146" s="6"/>
      <c r="O146" s="6"/>
      <c r="P146" s="6"/>
      <c r="Q146" s="6"/>
      <c r="R146" s="6"/>
      <c r="S146" s="6"/>
      <c r="T146" s="6"/>
      <c r="U146" s="6"/>
      <c r="V146" s="6"/>
      <c r="W146" s="6"/>
      <c r="X146" s="6"/>
    </row>
    <row r="147" spans="1:24" ht="15.75" customHeight="1">
      <c r="A147" s="35" t="s">
        <v>6325</v>
      </c>
      <c r="B147" s="26" t="s">
        <v>6286</v>
      </c>
      <c r="C147" s="26" t="s">
        <v>6287</v>
      </c>
      <c r="D147" s="21"/>
      <c r="E147" s="21"/>
      <c r="F147" s="6"/>
      <c r="G147" s="6"/>
      <c r="H147" s="6"/>
      <c r="I147" s="6"/>
      <c r="J147" s="6"/>
      <c r="K147" s="6"/>
      <c r="L147" s="6"/>
      <c r="M147" s="6"/>
      <c r="N147" s="6"/>
      <c r="O147" s="6"/>
      <c r="P147" s="6"/>
      <c r="Q147" s="6"/>
      <c r="R147" s="6"/>
      <c r="S147" s="6"/>
      <c r="T147" s="6"/>
      <c r="U147" s="6"/>
      <c r="V147" s="6"/>
      <c r="W147" s="6"/>
      <c r="X147" s="6"/>
    </row>
    <row r="148" spans="1:24" ht="15.75" customHeight="1">
      <c r="A148" s="611" t="s">
        <v>6326</v>
      </c>
      <c r="B148" s="607" t="s">
        <v>6133</v>
      </c>
      <c r="C148" s="26" t="s">
        <v>6134</v>
      </c>
      <c r="D148" s="21"/>
      <c r="E148" s="21"/>
      <c r="F148" s="6"/>
      <c r="G148" s="6"/>
      <c r="H148" s="6"/>
      <c r="I148" s="6"/>
      <c r="J148" s="6"/>
      <c r="K148" s="6"/>
      <c r="L148" s="6"/>
      <c r="M148" s="6"/>
      <c r="N148" s="6"/>
      <c r="O148" s="6"/>
      <c r="P148" s="6"/>
      <c r="Q148" s="6"/>
      <c r="R148" s="6"/>
      <c r="S148" s="6"/>
      <c r="T148" s="6"/>
      <c r="U148" s="6"/>
      <c r="V148" s="6"/>
      <c r="W148" s="6"/>
      <c r="X148" s="6"/>
    </row>
    <row r="149" spans="1:24" ht="15.75" customHeight="1">
      <c r="A149" s="668"/>
      <c r="B149" s="668"/>
      <c r="C149" s="26" t="s">
        <v>6243</v>
      </c>
      <c r="D149" s="21"/>
      <c r="E149" s="21"/>
      <c r="F149" s="6"/>
      <c r="G149" s="6"/>
      <c r="H149" s="6"/>
      <c r="I149" s="6"/>
      <c r="J149" s="6"/>
      <c r="K149" s="6"/>
      <c r="L149" s="6"/>
      <c r="M149" s="6"/>
      <c r="N149" s="6"/>
      <c r="O149" s="6"/>
      <c r="P149" s="6"/>
      <c r="Q149" s="6"/>
      <c r="R149" s="6"/>
      <c r="S149" s="6"/>
      <c r="T149" s="6"/>
      <c r="U149" s="6"/>
      <c r="V149" s="6"/>
      <c r="W149" s="6"/>
      <c r="X149" s="6"/>
    </row>
    <row r="150" spans="1:24" ht="15.75" customHeight="1">
      <c r="A150" s="668"/>
      <c r="B150" s="668"/>
      <c r="C150" s="26" t="s">
        <v>6289</v>
      </c>
      <c r="D150" s="21"/>
      <c r="E150" s="21"/>
      <c r="F150" s="6"/>
      <c r="G150" s="6"/>
      <c r="H150" s="6"/>
      <c r="I150" s="6"/>
      <c r="J150" s="6"/>
      <c r="K150" s="6"/>
      <c r="L150" s="6"/>
      <c r="M150" s="6"/>
      <c r="N150" s="6"/>
      <c r="O150" s="6"/>
      <c r="P150" s="6"/>
      <c r="Q150" s="6"/>
      <c r="R150" s="6"/>
      <c r="S150" s="6"/>
      <c r="T150" s="6"/>
      <c r="U150" s="6"/>
      <c r="V150" s="6"/>
      <c r="W150" s="6"/>
      <c r="X150" s="6"/>
    </row>
    <row r="151" spans="1:24" ht="15.75" customHeight="1">
      <c r="A151" s="669"/>
      <c r="B151" s="669"/>
      <c r="C151" s="17" t="s">
        <v>6290</v>
      </c>
      <c r="D151" s="21"/>
      <c r="E151" s="21"/>
      <c r="F151" s="6"/>
      <c r="G151" s="6"/>
      <c r="H151" s="6"/>
      <c r="I151" s="6"/>
      <c r="J151" s="6"/>
      <c r="K151" s="6"/>
      <c r="L151" s="6"/>
      <c r="M151" s="6"/>
      <c r="N151" s="6"/>
      <c r="O151" s="6"/>
      <c r="P151" s="6"/>
      <c r="Q151" s="6"/>
      <c r="R151" s="6"/>
      <c r="S151" s="6"/>
      <c r="T151" s="6"/>
      <c r="U151" s="6"/>
      <c r="V151" s="6"/>
      <c r="W151" s="6"/>
      <c r="X151" s="6"/>
    </row>
    <row r="152" spans="1:24" ht="15.75" customHeight="1">
      <c r="A152" s="21" t="s">
        <v>4450</v>
      </c>
      <c r="B152" s="23" t="s">
        <v>6291</v>
      </c>
      <c r="C152" s="15" t="s">
        <v>6327</v>
      </c>
      <c r="D152" s="21"/>
      <c r="E152" s="21"/>
      <c r="F152" s="6"/>
      <c r="G152" s="6"/>
      <c r="H152" s="6"/>
      <c r="I152" s="6"/>
      <c r="J152" s="6"/>
      <c r="K152" s="6"/>
      <c r="L152" s="6"/>
      <c r="M152" s="6"/>
      <c r="N152" s="6"/>
      <c r="O152" s="6"/>
      <c r="P152" s="6"/>
      <c r="Q152" s="6"/>
      <c r="R152" s="6"/>
      <c r="S152" s="6"/>
      <c r="T152" s="6"/>
      <c r="U152" s="6"/>
      <c r="V152" s="6"/>
      <c r="W152" s="6"/>
      <c r="X152" s="6"/>
    </row>
    <row r="153" spans="1:24" ht="15.75" customHeight="1">
      <c r="A153" s="21" t="s">
        <v>4451</v>
      </c>
      <c r="B153" s="38" t="s">
        <v>6293</v>
      </c>
      <c r="C153" s="15" t="s">
        <v>6294</v>
      </c>
      <c r="D153" s="21"/>
      <c r="E153" s="21"/>
      <c r="F153" s="6"/>
      <c r="G153" s="6"/>
      <c r="H153" s="6"/>
      <c r="I153" s="6"/>
      <c r="J153" s="6"/>
      <c r="K153" s="6"/>
      <c r="L153" s="6"/>
      <c r="M153" s="6"/>
      <c r="N153" s="6"/>
      <c r="O153" s="6"/>
      <c r="P153" s="6"/>
      <c r="Q153" s="6"/>
      <c r="R153" s="6"/>
      <c r="S153" s="6"/>
      <c r="T153" s="6"/>
      <c r="U153" s="6"/>
      <c r="V153" s="6"/>
      <c r="W153" s="6"/>
      <c r="X153" s="6"/>
    </row>
    <row r="154" spans="1:24" ht="15.75" customHeight="1">
      <c r="A154" s="21" t="s">
        <v>4452</v>
      </c>
      <c r="B154" s="38" t="s">
        <v>6295</v>
      </c>
      <c r="C154" s="15" t="s">
        <v>6296</v>
      </c>
      <c r="D154" s="21"/>
      <c r="E154" s="21"/>
      <c r="F154" s="6"/>
      <c r="G154" s="6"/>
      <c r="H154" s="6"/>
      <c r="I154" s="6"/>
      <c r="J154" s="6"/>
      <c r="K154" s="6"/>
      <c r="L154" s="6"/>
      <c r="M154" s="6"/>
      <c r="N154" s="6"/>
      <c r="O154" s="6"/>
      <c r="P154" s="6"/>
      <c r="Q154" s="6"/>
      <c r="R154" s="6"/>
      <c r="S154" s="6"/>
      <c r="T154" s="6"/>
      <c r="U154" s="6"/>
      <c r="V154" s="6"/>
      <c r="W154" s="6"/>
      <c r="X154" s="6"/>
    </row>
    <row r="155" spans="1:24" ht="15.75" customHeight="1">
      <c r="A155" s="21" t="s">
        <v>4453</v>
      </c>
      <c r="B155" s="38" t="s">
        <v>6297</v>
      </c>
      <c r="C155" s="15" t="s">
        <v>6298</v>
      </c>
      <c r="D155" s="21"/>
      <c r="E155" s="21"/>
      <c r="F155" s="6"/>
      <c r="G155" s="6"/>
      <c r="H155" s="6"/>
      <c r="I155" s="6"/>
      <c r="J155" s="6"/>
      <c r="K155" s="6"/>
      <c r="L155" s="6"/>
      <c r="M155" s="6"/>
      <c r="N155" s="6"/>
      <c r="O155" s="6"/>
      <c r="P155" s="6"/>
      <c r="Q155" s="6"/>
      <c r="R155" s="6"/>
      <c r="S155" s="6"/>
      <c r="T155" s="6"/>
      <c r="U155" s="6"/>
      <c r="V155" s="6"/>
      <c r="W155" s="6"/>
      <c r="X155" s="6"/>
    </row>
    <row r="156" spans="1:24" ht="15.75" customHeight="1">
      <c r="A156" s="21" t="s">
        <v>4454</v>
      </c>
      <c r="B156" s="38" t="s">
        <v>6299</v>
      </c>
      <c r="C156" s="15" t="s">
        <v>6328</v>
      </c>
      <c r="D156" s="21"/>
      <c r="E156" s="21"/>
      <c r="F156" s="6"/>
      <c r="G156" s="6"/>
      <c r="H156" s="6"/>
      <c r="I156" s="6"/>
      <c r="J156" s="6"/>
      <c r="K156" s="6"/>
      <c r="L156" s="6"/>
      <c r="M156" s="6"/>
      <c r="N156" s="6"/>
      <c r="O156" s="6"/>
      <c r="P156" s="6"/>
      <c r="Q156" s="6"/>
      <c r="R156" s="6"/>
      <c r="S156" s="6"/>
      <c r="T156" s="6"/>
      <c r="U156" s="6"/>
      <c r="V156" s="6"/>
      <c r="W156" s="6"/>
      <c r="X156" s="6"/>
    </row>
    <row r="157" spans="1:24" ht="15.75" customHeight="1">
      <c r="A157" s="21" t="s">
        <v>4350</v>
      </c>
      <c r="B157" s="38" t="s">
        <v>6301</v>
      </c>
      <c r="C157" s="15" t="s">
        <v>6302</v>
      </c>
      <c r="D157" s="21"/>
      <c r="E157" s="21"/>
      <c r="F157" s="6"/>
      <c r="G157" s="6"/>
      <c r="H157" s="6"/>
      <c r="I157" s="6"/>
      <c r="J157" s="6"/>
      <c r="K157" s="6"/>
      <c r="L157" s="6"/>
      <c r="M157" s="6"/>
      <c r="N157" s="6"/>
      <c r="O157" s="6"/>
      <c r="P157" s="6"/>
      <c r="Q157" s="6"/>
      <c r="R157" s="6"/>
      <c r="S157" s="6"/>
      <c r="T157" s="6"/>
      <c r="U157" s="6"/>
      <c r="V157" s="6"/>
      <c r="W157" s="6"/>
      <c r="X157" s="6"/>
    </row>
    <row r="158" spans="1:24" ht="15.75" customHeight="1">
      <c r="A158" s="21" t="s">
        <v>4352</v>
      </c>
      <c r="B158" s="38" t="s">
        <v>6303</v>
      </c>
      <c r="C158" s="15" t="s">
        <v>6304</v>
      </c>
      <c r="D158" s="21"/>
      <c r="E158" s="21"/>
      <c r="F158" s="6"/>
      <c r="G158" s="6"/>
      <c r="H158" s="6"/>
      <c r="I158" s="6"/>
      <c r="J158" s="6"/>
      <c r="K158" s="6"/>
      <c r="L158" s="6"/>
      <c r="M158" s="6"/>
      <c r="N158" s="6"/>
      <c r="O158" s="6"/>
      <c r="P158" s="6"/>
      <c r="Q158" s="6"/>
      <c r="R158" s="6"/>
      <c r="S158" s="6"/>
      <c r="T158" s="6"/>
      <c r="U158" s="6"/>
      <c r="V158" s="6"/>
      <c r="W158" s="6"/>
      <c r="X158" s="6"/>
    </row>
    <row r="159" spans="1:24" ht="15.75" customHeight="1">
      <c r="A159" s="21" t="s">
        <v>4354</v>
      </c>
      <c r="B159" s="38" t="s">
        <v>6305</v>
      </c>
      <c r="C159" s="15" t="s">
        <v>6306</v>
      </c>
      <c r="D159" s="21"/>
      <c r="E159" s="21"/>
      <c r="F159" s="6"/>
      <c r="G159" s="6"/>
      <c r="H159" s="6"/>
      <c r="I159" s="6"/>
      <c r="J159" s="6"/>
      <c r="K159" s="6"/>
      <c r="L159" s="6"/>
      <c r="M159" s="6"/>
      <c r="N159" s="6"/>
      <c r="O159" s="6"/>
      <c r="P159" s="6"/>
      <c r="Q159" s="6"/>
      <c r="R159" s="6"/>
      <c r="S159" s="6"/>
      <c r="T159" s="6"/>
      <c r="U159" s="6"/>
      <c r="V159" s="6"/>
      <c r="W159" s="6"/>
      <c r="X159" s="6"/>
    </row>
    <row r="160" spans="1:24" ht="15.75" customHeight="1">
      <c r="A160" s="21" t="s">
        <v>4356</v>
      </c>
      <c r="B160" s="38" t="s">
        <v>6307</v>
      </c>
      <c r="C160" s="15" t="s">
        <v>6308</v>
      </c>
      <c r="D160" s="21"/>
      <c r="E160" s="21"/>
      <c r="F160" s="6"/>
      <c r="G160" s="6"/>
      <c r="H160" s="6"/>
      <c r="I160" s="6"/>
      <c r="J160" s="6"/>
      <c r="K160" s="6"/>
      <c r="L160" s="6"/>
      <c r="M160" s="6"/>
      <c r="N160" s="6"/>
      <c r="O160" s="6"/>
      <c r="P160" s="6"/>
      <c r="Q160" s="6"/>
      <c r="R160" s="6"/>
      <c r="S160" s="6"/>
      <c r="T160" s="6"/>
      <c r="U160" s="6"/>
      <c r="V160" s="6"/>
      <c r="W160" s="6"/>
      <c r="X160" s="6"/>
    </row>
    <row r="161" spans="1:24" ht="15.75" customHeight="1">
      <c r="A161" s="21" t="s">
        <v>4358</v>
      </c>
      <c r="B161" s="38" t="s">
        <v>6309</v>
      </c>
      <c r="C161" s="15" t="s">
        <v>6310</v>
      </c>
      <c r="D161" s="21"/>
      <c r="E161" s="21"/>
      <c r="F161" s="6"/>
      <c r="G161" s="6"/>
      <c r="H161" s="6"/>
      <c r="I161" s="6"/>
      <c r="J161" s="6"/>
      <c r="K161" s="6"/>
      <c r="L161" s="6"/>
      <c r="M161" s="6"/>
      <c r="N161" s="6"/>
      <c r="O161" s="6"/>
      <c r="P161" s="6"/>
      <c r="Q161" s="6"/>
      <c r="R161" s="6"/>
      <c r="S161" s="6"/>
      <c r="T161" s="6"/>
      <c r="U161" s="6"/>
      <c r="V161" s="6"/>
      <c r="W161" s="6"/>
      <c r="X161" s="6"/>
    </row>
    <row r="162" spans="1:24" ht="15.75" customHeight="1">
      <c r="A162" s="21" t="s">
        <v>4360</v>
      </c>
      <c r="B162" s="38" t="s">
        <v>6311</v>
      </c>
      <c r="C162" s="15" t="s">
        <v>6312</v>
      </c>
      <c r="D162" s="21"/>
      <c r="E162" s="21"/>
      <c r="F162" s="6"/>
      <c r="G162" s="6"/>
      <c r="H162" s="6"/>
      <c r="I162" s="6"/>
      <c r="J162" s="6"/>
      <c r="K162" s="6"/>
      <c r="L162" s="6"/>
      <c r="M162" s="6"/>
      <c r="N162" s="6"/>
      <c r="O162" s="6"/>
      <c r="P162" s="6"/>
      <c r="Q162" s="6"/>
      <c r="R162" s="6"/>
      <c r="S162" s="6"/>
      <c r="T162" s="6"/>
      <c r="U162" s="6"/>
      <c r="V162" s="6"/>
      <c r="W162" s="6"/>
      <c r="X162" s="6"/>
    </row>
    <row r="163" spans="1:24" ht="15.75" customHeight="1">
      <c r="A163" s="21" t="s">
        <v>4459</v>
      </c>
      <c r="B163" s="23" t="s">
        <v>6313</v>
      </c>
      <c r="C163" s="15" t="s">
        <v>6314</v>
      </c>
      <c r="D163" s="21"/>
      <c r="E163" s="21"/>
      <c r="F163" s="6"/>
      <c r="G163" s="6"/>
      <c r="H163" s="6"/>
      <c r="I163" s="6"/>
      <c r="J163" s="6"/>
      <c r="K163" s="6"/>
      <c r="L163" s="6"/>
      <c r="M163" s="6"/>
      <c r="N163" s="6"/>
      <c r="O163" s="6"/>
      <c r="P163" s="6"/>
      <c r="Q163" s="6"/>
      <c r="R163" s="6"/>
      <c r="S163" s="6"/>
      <c r="T163" s="6"/>
      <c r="U163" s="6"/>
      <c r="V163" s="6"/>
      <c r="W163" s="6"/>
      <c r="X163" s="6"/>
    </row>
    <row r="164" spans="1:24" ht="15.75" customHeight="1">
      <c r="A164" s="21" t="s">
        <v>4460</v>
      </c>
      <c r="B164" s="38" t="s">
        <v>6315</v>
      </c>
      <c r="C164" s="15" t="s">
        <v>6316</v>
      </c>
      <c r="D164" s="21"/>
      <c r="E164" s="21"/>
      <c r="F164" s="6"/>
      <c r="G164" s="6"/>
      <c r="H164" s="6"/>
      <c r="I164" s="6"/>
      <c r="J164" s="6"/>
      <c r="K164" s="6"/>
      <c r="L164" s="6"/>
      <c r="M164" s="6"/>
      <c r="N164" s="6"/>
      <c r="O164" s="6"/>
      <c r="P164" s="6"/>
      <c r="Q164" s="6"/>
      <c r="R164" s="6"/>
      <c r="S164" s="6"/>
      <c r="T164" s="6"/>
      <c r="U164" s="6"/>
      <c r="V164" s="6"/>
      <c r="W164" s="6"/>
      <c r="X164" s="6"/>
    </row>
    <row r="165" spans="1:24" ht="15.75" customHeight="1">
      <c r="A165" s="21" t="s">
        <v>4462</v>
      </c>
      <c r="B165" s="38" t="s">
        <v>6201</v>
      </c>
      <c r="C165" s="17" t="s">
        <v>6202</v>
      </c>
      <c r="D165" s="21"/>
      <c r="E165" s="21"/>
      <c r="F165" s="6"/>
      <c r="G165" s="6"/>
      <c r="H165" s="6"/>
      <c r="I165" s="6"/>
      <c r="J165" s="6"/>
      <c r="K165" s="6"/>
      <c r="L165" s="6"/>
      <c r="M165" s="6"/>
      <c r="N165" s="6"/>
      <c r="O165" s="6"/>
      <c r="P165" s="6"/>
      <c r="Q165" s="6"/>
      <c r="R165" s="6"/>
      <c r="S165" s="6"/>
      <c r="T165" s="6"/>
      <c r="U165" s="6"/>
      <c r="V165" s="6"/>
      <c r="W165" s="6"/>
      <c r="X165" s="6"/>
    </row>
    <row r="166" spans="1:24" ht="15.75" customHeight="1">
      <c r="A166" s="21" t="s">
        <v>4464</v>
      </c>
      <c r="B166" s="38" t="s">
        <v>6203</v>
      </c>
      <c r="C166" s="17" t="s">
        <v>6204</v>
      </c>
      <c r="D166" s="21"/>
      <c r="E166" s="21"/>
      <c r="F166" s="6"/>
      <c r="G166" s="6"/>
      <c r="H166" s="6"/>
      <c r="I166" s="6"/>
      <c r="J166" s="6"/>
      <c r="K166" s="6"/>
      <c r="L166" s="6"/>
      <c r="M166" s="6"/>
      <c r="N166" s="6"/>
      <c r="O166" s="6"/>
      <c r="P166" s="6"/>
      <c r="Q166" s="6"/>
      <c r="R166" s="6"/>
      <c r="S166" s="6"/>
      <c r="T166" s="6"/>
      <c r="U166" s="6"/>
      <c r="V166" s="6"/>
      <c r="W166" s="6"/>
      <c r="X166" s="6"/>
    </row>
    <row r="167" spans="1:24" ht="15.75" customHeight="1">
      <c r="A167" s="21" t="s">
        <v>4466</v>
      </c>
      <c r="B167" s="23" t="s">
        <v>6329</v>
      </c>
      <c r="C167" s="17" t="s">
        <v>6278</v>
      </c>
      <c r="D167" s="21"/>
      <c r="E167" s="21"/>
      <c r="F167" s="6"/>
      <c r="G167" s="6"/>
      <c r="H167" s="6"/>
      <c r="I167" s="6"/>
      <c r="J167" s="6"/>
      <c r="K167" s="6"/>
      <c r="L167" s="6"/>
      <c r="M167" s="6"/>
      <c r="N167" s="6"/>
      <c r="O167" s="6"/>
      <c r="P167" s="6"/>
      <c r="Q167" s="6"/>
      <c r="R167" s="6"/>
      <c r="S167" s="6"/>
      <c r="T167" s="6"/>
      <c r="U167" s="6"/>
      <c r="V167" s="6"/>
      <c r="W167" s="6"/>
      <c r="X167" s="6"/>
    </row>
    <row r="168" spans="1:24" ht="15.75" customHeight="1">
      <c r="A168" s="21" t="s">
        <v>5781</v>
      </c>
      <c r="B168" s="38" t="s">
        <v>5404</v>
      </c>
      <c r="C168" s="24" t="s">
        <v>6318</v>
      </c>
      <c r="D168" s="21"/>
      <c r="E168" s="21"/>
      <c r="F168" s="6"/>
      <c r="G168" s="6"/>
      <c r="H168" s="6"/>
      <c r="I168" s="6"/>
      <c r="J168" s="6"/>
      <c r="K168" s="6"/>
      <c r="L168" s="6"/>
      <c r="M168" s="6"/>
      <c r="N168" s="6"/>
      <c r="O168" s="6"/>
      <c r="P168" s="6"/>
      <c r="Q168" s="6"/>
      <c r="R168" s="6"/>
      <c r="S168" s="6"/>
      <c r="T168" s="6"/>
      <c r="U168" s="6"/>
      <c r="V168" s="6"/>
      <c r="W168" s="6"/>
      <c r="X168" s="6"/>
    </row>
    <row r="169" spans="1:24" ht="15.75" customHeight="1">
      <c r="A169" s="21" t="s">
        <v>5782</v>
      </c>
      <c r="B169" s="38" t="s">
        <v>6209</v>
      </c>
      <c r="C169" s="17" t="s">
        <v>6210</v>
      </c>
      <c r="D169" s="21"/>
      <c r="E169" s="21"/>
      <c r="F169" s="6"/>
      <c r="G169" s="6"/>
      <c r="H169" s="6"/>
      <c r="I169" s="6"/>
      <c r="J169" s="6"/>
      <c r="K169" s="6"/>
      <c r="L169" s="6"/>
      <c r="M169" s="6"/>
      <c r="N169" s="6"/>
      <c r="O169" s="6"/>
      <c r="P169" s="6"/>
      <c r="Q169" s="6"/>
      <c r="R169" s="6"/>
      <c r="S169" s="6"/>
      <c r="T169" s="6"/>
      <c r="U169" s="6"/>
      <c r="V169" s="6"/>
      <c r="W169" s="6"/>
      <c r="X169" s="6"/>
    </row>
    <row r="170" spans="1:24" ht="15.75" customHeight="1">
      <c r="A170" s="21" t="s">
        <v>5783</v>
      </c>
      <c r="B170" s="38" t="s">
        <v>6319</v>
      </c>
      <c r="C170" s="15" t="s">
        <v>6320</v>
      </c>
      <c r="D170" s="21"/>
      <c r="E170" s="21"/>
      <c r="F170" s="6"/>
      <c r="G170" s="6"/>
      <c r="H170" s="6"/>
      <c r="I170" s="6"/>
      <c r="J170" s="6"/>
      <c r="K170" s="6"/>
      <c r="L170" s="6"/>
      <c r="M170" s="6"/>
      <c r="N170" s="6"/>
      <c r="O170" s="6"/>
      <c r="P170" s="6"/>
      <c r="Q170" s="6"/>
      <c r="R170" s="6"/>
      <c r="S170" s="6"/>
      <c r="T170" s="6"/>
      <c r="U170" s="6"/>
      <c r="V170" s="6"/>
      <c r="W170" s="6"/>
      <c r="X170" s="6"/>
    </row>
    <row r="171" spans="1:24" ht="15.75" customHeight="1">
      <c r="A171" s="21" t="s">
        <v>5784</v>
      </c>
      <c r="B171" s="15" t="s">
        <v>6215</v>
      </c>
      <c r="C171" s="17" t="s">
        <v>6330</v>
      </c>
      <c r="D171" s="21"/>
      <c r="E171" s="21"/>
      <c r="F171" s="6"/>
      <c r="G171" s="6"/>
      <c r="H171" s="6"/>
      <c r="I171" s="6"/>
      <c r="J171" s="6"/>
      <c r="K171" s="6"/>
      <c r="L171" s="6"/>
      <c r="M171" s="6"/>
      <c r="N171" s="6"/>
      <c r="O171" s="6"/>
      <c r="P171" s="6"/>
      <c r="Q171" s="6"/>
      <c r="R171" s="6"/>
      <c r="S171" s="6"/>
      <c r="T171" s="6"/>
      <c r="U171" s="6"/>
      <c r="V171" s="6"/>
      <c r="W171" s="6"/>
      <c r="X171" s="6"/>
    </row>
    <row r="172" spans="1:24" ht="15.75" customHeight="1">
      <c r="A172" s="21" t="s">
        <v>6331</v>
      </c>
      <c r="B172" s="38" t="s">
        <v>6217</v>
      </c>
      <c r="C172" s="17" t="s">
        <v>6218</v>
      </c>
      <c r="D172" s="21"/>
      <c r="E172" s="21"/>
      <c r="F172" s="6"/>
      <c r="G172" s="6"/>
      <c r="H172" s="6"/>
      <c r="I172" s="6"/>
      <c r="J172" s="6"/>
      <c r="K172" s="6"/>
      <c r="L172" s="6"/>
      <c r="M172" s="6"/>
      <c r="N172" s="6"/>
      <c r="O172" s="6"/>
      <c r="P172" s="6"/>
      <c r="Q172" s="6"/>
      <c r="R172" s="6"/>
      <c r="S172" s="6"/>
      <c r="T172" s="6"/>
      <c r="U172" s="6"/>
      <c r="V172" s="6"/>
      <c r="W172" s="6"/>
      <c r="X172" s="6"/>
    </row>
    <row r="173" spans="1:24" ht="15.75" customHeight="1">
      <c r="A173" s="21" t="s">
        <v>5787</v>
      </c>
      <c r="B173" s="10" t="s">
        <v>4261</v>
      </c>
      <c r="C173" s="10" t="s">
        <v>5234</v>
      </c>
      <c r="D173" s="21"/>
      <c r="E173" s="21"/>
      <c r="F173" s="6"/>
      <c r="G173" s="6"/>
      <c r="H173" s="6"/>
      <c r="I173" s="6"/>
      <c r="J173" s="6"/>
      <c r="K173" s="6"/>
      <c r="L173" s="6"/>
      <c r="M173" s="6"/>
      <c r="N173" s="6"/>
      <c r="O173" s="6"/>
      <c r="P173" s="6"/>
      <c r="Q173" s="6"/>
      <c r="R173" s="6"/>
      <c r="S173" s="6"/>
      <c r="T173" s="6"/>
      <c r="U173" s="6"/>
      <c r="V173" s="6"/>
      <c r="W173" s="6"/>
      <c r="X173" s="6"/>
    </row>
    <row r="174" spans="1:24" ht="15.75" customHeight="1">
      <c r="A174" s="32"/>
      <c r="B174" s="34"/>
      <c r="C174" s="19"/>
      <c r="D174" s="32"/>
      <c r="E174" s="32"/>
      <c r="F174" s="6"/>
      <c r="G174" s="6"/>
      <c r="H174" s="6"/>
      <c r="I174" s="6"/>
      <c r="J174" s="6"/>
      <c r="K174" s="6"/>
      <c r="L174" s="6"/>
      <c r="M174" s="6"/>
      <c r="N174" s="6"/>
      <c r="O174" s="6"/>
      <c r="P174" s="6"/>
      <c r="Q174" s="6"/>
      <c r="R174" s="6"/>
      <c r="S174" s="6"/>
      <c r="T174" s="6"/>
      <c r="U174" s="6"/>
      <c r="V174" s="6"/>
      <c r="W174" s="6"/>
      <c r="X174" s="6"/>
    </row>
    <row r="175" spans="1:24" ht="15.75" customHeight="1">
      <c r="A175" s="41">
        <v>5</v>
      </c>
      <c r="B175" s="609" t="s">
        <v>6332</v>
      </c>
      <c r="C175" s="667"/>
      <c r="D175" s="42"/>
      <c r="E175" s="42"/>
      <c r="F175" s="6"/>
      <c r="G175" s="6"/>
      <c r="H175" s="6"/>
      <c r="I175" s="6"/>
      <c r="J175" s="6"/>
      <c r="K175" s="6"/>
      <c r="L175" s="6"/>
      <c r="M175" s="6"/>
      <c r="N175" s="6"/>
      <c r="O175" s="6"/>
      <c r="P175" s="6"/>
      <c r="Q175" s="6"/>
      <c r="R175" s="6"/>
      <c r="S175" s="6"/>
      <c r="T175" s="6"/>
      <c r="U175" s="6"/>
      <c r="V175" s="6"/>
      <c r="W175" s="6"/>
      <c r="X175" s="6"/>
    </row>
    <row r="176" spans="1:24" ht="15.75" customHeight="1">
      <c r="A176" s="35" t="s">
        <v>4468</v>
      </c>
      <c r="B176" s="36" t="s">
        <v>46</v>
      </c>
      <c r="C176" s="26" t="s">
        <v>6333</v>
      </c>
      <c r="D176" s="35"/>
      <c r="E176" s="35"/>
      <c r="F176" s="6"/>
      <c r="G176" s="6"/>
      <c r="H176" s="6"/>
      <c r="I176" s="6"/>
      <c r="J176" s="6"/>
      <c r="K176" s="6"/>
      <c r="L176" s="6"/>
      <c r="M176" s="6"/>
      <c r="N176" s="6"/>
      <c r="O176" s="6"/>
      <c r="P176" s="6"/>
      <c r="Q176" s="6"/>
      <c r="R176" s="6"/>
      <c r="S176" s="6"/>
      <c r="T176" s="6"/>
      <c r="U176" s="6"/>
      <c r="V176" s="6"/>
      <c r="W176" s="6"/>
      <c r="X176" s="6"/>
    </row>
    <row r="177" spans="1:24" ht="15.75" customHeight="1">
      <c r="A177" s="35" t="s">
        <v>4469</v>
      </c>
      <c r="B177" s="26" t="s">
        <v>4209</v>
      </c>
      <c r="C177" s="15" t="s">
        <v>4210</v>
      </c>
      <c r="D177" s="35"/>
      <c r="E177" s="35"/>
      <c r="F177" s="6"/>
      <c r="G177" s="6"/>
      <c r="H177" s="6"/>
      <c r="I177" s="6"/>
      <c r="J177" s="6"/>
      <c r="K177" s="6"/>
      <c r="L177" s="6"/>
      <c r="M177" s="6"/>
      <c r="N177" s="6"/>
      <c r="O177" s="6"/>
      <c r="P177" s="6"/>
      <c r="Q177" s="6"/>
      <c r="R177" s="6"/>
      <c r="S177" s="6"/>
      <c r="T177" s="6"/>
      <c r="U177" s="6"/>
      <c r="V177" s="6"/>
      <c r="W177" s="6"/>
      <c r="X177" s="6"/>
    </row>
    <row r="178" spans="1:24" ht="15.75" customHeight="1">
      <c r="A178" s="35" t="s">
        <v>4470</v>
      </c>
      <c r="B178" s="26" t="s">
        <v>4211</v>
      </c>
      <c r="C178" s="15" t="s">
        <v>4210</v>
      </c>
      <c r="D178" s="35"/>
      <c r="E178" s="35"/>
      <c r="F178" s="6"/>
      <c r="G178" s="6"/>
      <c r="H178" s="6"/>
      <c r="I178" s="6"/>
      <c r="J178" s="6"/>
      <c r="K178" s="6"/>
      <c r="L178" s="6"/>
      <c r="M178" s="6"/>
      <c r="N178" s="6"/>
      <c r="O178" s="6"/>
      <c r="P178" s="6"/>
      <c r="Q178" s="6"/>
      <c r="R178" s="6"/>
      <c r="S178" s="6"/>
      <c r="T178" s="6"/>
      <c r="U178" s="6"/>
      <c r="V178" s="6"/>
      <c r="W178" s="6"/>
      <c r="X178" s="6"/>
    </row>
    <row r="179" spans="1:24" ht="15.75" customHeight="1">
      <c r="A179" s="35" t="s">
        <v>4471</v>
      </c>
      <c r="B179" s="37" t="s">
        <v>5448</v>
      </c>
      <c r="C179" s="36"/>
      <c r="D179" s="35"/>
      <c r="E179" s="35"/>
      <c r="F179" s="6"/>
      <c r="G179" s="6"/>
      <c r="H179" s="6"/>
      <c r="I179" s="6"/>
      <c r="J179" s="6"/>
      <c r="K179" s="6"/>
      <c r="L179" s="6"/>
      <c r="M179" s="6"/>
      <c r="N179" s="6"/>
      <c r="O179" s="6"/>
      <c r="P179" s="6"/>
      <c r="Q179" s="6"/>
      <c r="R179" s="6"/>
      <c r="S179" s="6"/>
      <c r="T179" s="6"/>
      <c r="U179" s="6"/>
      <c r="V179" s="6"/>
      <c r="W179" s="6"/>
      <c r="X179" s="6"/>
    </row>
    <row r="180" spans="1:24" ht="15.75" customHeight="1">
      <c r="A180" s="35" t="s">
        <v>6334</v>
      </c>
      <c r="B180" s="26" t="s">
        <v>6127</v>
      </c>
      <c r="C180" s="26" t="s">
        <v>6128</v>
      </c>
      <c r="D180" s="35"/>
      <c r="E180" s="35"/>
      <c r="F180" s="6"/>
      <c r="G180" s="6"/>
      <c r="H180" s="6"/>
      <c r="I180" s="6"/>
      <c r="J180" s="6"/>
      <c r="K180" s="6"/>
      <c r="L180" s="6"/>
      <c r="M180" s="6"/>
      <c r="N180" s="6"/>
      <c r="O180" s="6"/>
      <c r="P180" s="6"/>
      <c r="Q180" s="6"/>
      <c r="R180" s="6"/>
      <c r="S180" s="6"/>
      <c r="T180" s="6"/>
      <c r="U180" s="6"/>
      <c r="V180" s="6"/>
      <c r="W180" s="6"/>
      <c r="X180" s="6"/>
    </row>
    <row r="181" spans="1:24" ht="15.75" customHeight="1">
      <c r="A181" s="35" t="s">
        <v>6335</v>
      </c>
      <c r="B181" s="26" t="s">
        <v>6286</v>
      </c>
      <c r="C181" s="26" t="s">
        <v>6287</v>
      </c>
      <c r="D181" s="21"/>
      <c r="E181" s="21"/>
      <c r="F181" s="6"/>
      <c r="G181" s="6"/>
      <c r="H181" s="6"/>
      <c r="I181" s="6"/>
      <c r="J181" s="6"/>
      <c r="K181" s="6"/>
      <c r="L181" s="6"/>
      <c r="M181" s="6"/>
      <c r="N181" s="6"/>
      <c r="O181" s="6"/>
      <c r="P181" s="6"/>
      <c r="Q181" s="6"/>
      <c r="R181" s="6"/>
      <c r="S181" s="6"/>
      <c r="T181" s="6"/>
      <c r="U181" s="6"/>
      <c r="V181" s="6"/>
      <c r="W181" s="6"/>
      <c r="X181" s="6"/>
    </row>
    <row r="182" spans="1:24" ht="15.75" customHeight="1">
      <c r="A182" s="611" t="s">
        <v>6336</v>
      </c>
      <c r="B182" s="607" t="s">
        <v>6133</v>
      </c>
      <c r="C182" s="26" t="s">
        <v>6134</v>
      </c>
      <c r="D182" s="21"/>
      <c r="E182" s="21"/>
      <c r="F182" s="6"/>
      <c r="G182" s="6"/>
      <c r="H182" s="6"/>
      <c r="I182" s="6"/>
      <c r="J182" s="6"/>
      <c r="K182" s="6"/>
      <c r="L182" s="6"/>
      <c r="M182" s="6"/>
      <c r="N182" s="6"/>
      <c r="O182" s="6"/>
      <c r="P182" s="6"/>
      <c r="Q182" s="6"/>
      <c r="R182" s="6"/>
      <c r="S182" s="6"/>
      <c r="T182" s="6"/>
      <c r="U182" s="6"/>
      <c r="V182" s="6"/>
      <c r="W182" s="6"/>
      <c r="X182" s="6"/>
    </row>
    <row r="183" spans="1:24" ht="15.75" customHeight="1">
      <c r="A183" s="668"/>
      <c r="B183" s="668"/>
      <c r="C183" s="26" t="s">
        <v>6243</v>
      </c>
      <c r="D183" s="21"/>
      <c r="E183" s="21"/>
      <c r="F183" s="6"/>
      <c r="G183" s="6"/>
      <c r="H183" s="6"/>
      <c r="I183" s="6"/>
      <c r="J183" s="6"/>
      <c r="K183" s="6"/>
      <c r="L183" s="6"/>
      <c r="M183" s="6"/>
      <c r="N183" s="6"/>
      <c r="O183" s="6"/>
      <c r="P183" s="6"/>
      <c r="Q183" s="6"/>
      <c r="R183" s="6"/>
      <c r="S183" s="6"/>
      <c r="T183" s="6"/>
      <c r="U183" s="6"/>
      <c r="V183" s="6"/>
      <c r="W183" s="6"/>
      <c r="X183" s="6"/>
    </row>
    <row r="184" spans="1:24" ht="15.75" customHeight="1">
      <c r="A184" s="668"/>
      <c r="B184" s="668"/>
      <c r="C184" s="26" t="s">
        <v>6289</v>
      </c>
      <c r="D184" s="21"/>
      <c r="E184" s="21"/>
      <c r="F184" s="6"/>
      <c r="G184" s="6"/>
      <c r="H184" s="6"/>
      <c r="I184" s="6"/>
      <c r="J184" s="6"/>
      <c r="K184" s="6"/>
      <c r="L184" s="6"/>
      <c r="M184" s="6"/>
      <c r="N184" s="6"/>
      <c r="O184" s="6"/>
      <c r="P184" s="6"/>
      <c r="Q184" s="6"/>
      <c r="R184" s="6"/>
      <c r="S184" s="6"/>
      <c r="T184" s="6"/>
      <c r="U184" s="6"/>
      <c r="V184" s="6"/>
      <c r="W184" s="6"/>
      <c r="X184" s="6"/>
    </row>
    <row r="185" spans="1:24" ht="15.75" customHeight="1">
      <c r="A185" s="669"/>
      <c r="B185" s="669"/>
      <c r="C185" s="17" t="s">
        <v>6290</v>
      </c>
      <c r="D185" s="21"/>
      <c r="E185" s="21"/>
      <c r="F185" s="6"/>
      <c r="G185" s="6"/>
      <c r="H185" s="6"/>
      <c r="I185" s="6"/>
      <c r="J185" s="6"/>
      <c r="K185" s="6"/>
      <c r="L185" s="6"/>
      <c r="M185" s="6"/>
      <c r="N185" s="6"/>
      <c r="O185" s="6"/>
      <c r="P185" s="6"/>
      <c r="Q185" s="6"/>
      <c r="R185" s="6"/>
      <c r="S185" s="6"/>
      <c r="T185" s="6"/>
      <c r="U185" s="6"/>
      <c r="V185" s="6"/>
      <c r="W185" s="6"/>
      <c r="X185" s="6"/>
    </row>
    <row r="186" spans="1:24" ht="15.75" customHeight="1">
      <c r="A186" s="21" t="s">
        <v>4473</v>
      </c>
      <c r="B186" s="23" t="s">
        <v>6317</v>
      </c>
      <c r="C186" s="17" t="s">
        <v>6337</v>
      </c>
      <c r="D186" s="21"/>
      <c r="E186" s="21"/>
      <c r="F186" s="6"/>
      <c r="G186" s="6"/>
      <c r="H186" s="6"/>
      <c r="I186" s="6"/>
      <c r="J186" s="6"/>
      <c r="K186" s="6"/>
      <c r="L186" s="6"/>
      <c r="M186" s="6"/>
      <c r="N186" s="6"/>
      <c r="O186" s="6"/>
      <c r="P186" s="6"/>
      <c r="Q186" s="6"/>
      <c r="R186" s="6"/>
      <c r="S186" s="6"/>
      <c r="T186" s="6"/>
      <c r="U186" s="6"/>
      <c r="V186" s="6"/>
      <c r="W186" s="6"/>
      <c r="X186" s="6"/>
    </row>
    <row r="187" spans="1:24" ht="15.75" customHeight="1">
      <c r="A187" s="21" t="s">
        <v>4474</v>
      </c>
      <c r="B187" s="38" t="s">
        <v>5404</v>
      </c>
      <c r="C187" s="24" t="s">
        <v>6318</v>
      </c>
      <c r="D187" s="21"/>
      <c r="E187" s="21"/>
      <c r="F187" s="6"/>
      <c r="G187" s="6"/>
      <c r="H187" s="6"/>
      <c r="I187" s="6"/>
      <c r="J187" s="6"/>
      <c r="K187" s="6"/>
      <c r="L187" s="6"/>
      <c r="M187" s="6"/>
      <c r="N187" s="6"/>
      <c r="O187" s="6"/>
      <c r="P187" s="6"/>
      <c r="Q187" s="6"/>
      <c r="R187" s="6"/>
      <c r="S187" s="6"/>
      <c r="T187" s="6"/>
      <c r="U187" s="6"/>
      <c r="V187" s="6"/>
      <c r="W187" s="6"/>
      <c r="X187" s="6"/>
    </row>
    <row r="188" spans="1:24" ht="15.75" customHeight="1">
      <c r="A188" s="21" t="s">
        <v>4475</v>
      </c>
      <c r="B188" s="38" t="s">
        <v>6209</v>
      </c>
      <c r="C188" s="17" t="s">
        <v>6210</v>
      </c>
      <c r="D188" s="21"/>
      <c r="E188" s="21"/>
      <c r="F188" s="6"/>
      <c r="G188" s="6"/>
      <c r="H188" s="6"/>
      <c r="I188" s="6"/>
      <c r="J188" s="6"/>
      <c r="K188" s="6"/>
      <c r="L188" s="6"/>
      <c r="M188" s="6"/>
      <c r="N188" s="6"/>
      <c r="O188" s="6"/>
      <c r="P188" s="6"/>
      <c r="Q188" s="6"/>
      <c r="R188" s="6"/>
      <c r="S188" s="6"/>
      <c r="T188" s="6"/>
      <c r="U188" s="6"/>
      <c r="V188" s="6"/>
      <c r="W188" s="6"/>
      <c r="X188" s="6"/>
    </row>
    <row r="189" spans="1:24" ht="15.75" customHeight="1">
      <c r="A189" s="21" t="s">
        <v>4477</v>
      </c>
      <c r="B189" s="38" t="s">
        <v>6319</v>
      </c>
      <c r="C189" s="15" t="s">
        <v>6320</v>
      </c>
      <c r="D189" s="21"/>
      <c r="E189" s="21"/>
      <c r="F189" s="6"/>
      <c r="G189" s="6"/>
      <c r="H189" s="6"/>
      <c r="I189" s="6"/>
      <c r="J189" s="6"/>
      <c r="K189" s="6"/>
      <c r="L189" s="6"/>
      <c r="M189" s="6"/>
      <c r="N189" s="6"/>
      <c r="O189" s="6"/>
      <c r="P189" s="6"/>
      <c r="Q189" s="6"/>
      <c r="R189" s="6"/>
      <c r="S189" s="6"/>
      <c r="T189" s="6"/>
      <c r="U189" s="6"/>
      <c r="V189" s="6"/>
      <c r="W189" s="6"/>
      <c r="X189" s="6"/>
    </row>
    <row r="190" spans="1:24" ht="15.75" customHeight="1">
      <c r="A190" s="21" t="s">
        <v>4479</v>
      </c>
      <c r="B190" s="15" t="s">
        <v>6215</v>
      </c>
      <c r="C190" s="17" t="s">
        <v>6338</v>
      </c>
      <c r="D190" s="21"/>
      <c r="E190" s="21"/>
      <c r="F190" s="6"/>
      <c r="G190" s="6"/>
      <c r="H190" s="6"/>
      <c r="I190" s="6"/>
      <c r="J190" s="6"/>
      <c r="K190" s="6"/>
      <c r="L190" s="6"/>
      <c r="M190" s="6"/>
      <c r="N190" s="6"/>
      <c r="O190" s="6"/>
      <c r="P190" s="6"/>
      <c r="Q190" s="6"/>
      <c r="R190" s="6"/>
      <c r="S190" s="6"/>
      <c r="T190" s="6"/>
      <c r="U190" s="6"/>
      <c r="V190" s="6"/>
      <c r="W190" s="6"/>
      <c r="X190" s="6"/>
    </row>
    <row r="191" spans="1:24" ht="15.75" customHeight="1">
      <c r="A191" s="21" t="s">
        <v>4480</v>
      </c>
      <c r="B191" s="38" t="s">
        <v>6217</v>
      </c>
      <c r="C191" s="17" t="s">
        <v>6218</v>
      </c>
      <c r="D191" s="21"/>
      <c r="E191" s="21"/>
      <c r="F191" s="6"/>
      <c r="G191" s="6"/>
      <c r="H191" s="6"/>
      <c r="I191" s="6"/>
      <c r="J191" s="6"/>
      <c r="K191" s="6"/>
      <c r="L191" s="6"/>
      <c r="M191" s="6"/>
      <c r="N191" s="6"/>
      <c r="O191" s="6"/>
      <c r="P191" s="6"/>
      <c r="Q191" s="6"/>
      <c r="R191" s="6"/>
      <c r="S191" s="6"/>
      <c r="T191" s="6"/>
      <c r="U191" s="6"/>
      <c r="V191" s="6"/>
      <c r="W191" s="6"/>
      <c r="X191" s="6"/>
    </row>
    <row r="192" spans="1:24" ht="15.75" customHeight="1">
      <c r="A192" s="21" t="s">
        <v>4482</v>
      </c>
      <c r="B192" s="10" t="s">
        <v>4261</v>
      </c>
      <c r="C192" s="10" t="s">
        <v>5234</v>
      </c>
      <c r="D192" s="21"/>
      <c r="E192" s="21"/>
      <c r="F192" s="6"/>
      <c r="G192" s="6"/>
      <c r="H192" s="6"/>
      <c r="I192" s="6"/>
      <c r="J192" s="6"/>
      <c r="K192" s="6"/>
      <c r="L192" s="6"/>
      <c r="M192" s="6"/>
      <c r="N192" s="6"/>
      <c r="O192" s="6"/>
      <c r="P192" s="6"/>
      <c r="Q192" s="6"/>
      <c r="R192" s="6"/>
      <c r="S192" s="6"/>
      <c r="T192" s="6"/>
      <c r="U192" s="6"/>
      <c r="V192" s="6"/>
      <c r="W192" s="6"/>
      <c r="X192" s="6"/>
    </row>
    <row r="193" spans="1:24" ht="15.75" customHeight="1">
      <c r="A193" s="32"/>
      <c r="B193" s="34"/>
      <c r="C193" s="19"/>
      <c r="D193" s="32"/>
      <c r="E193" s="32"/>
      <c r="F193" s="6"/>
      <c r="G193" s="6"/>
      <c r="H193" s="6"/>
      <c r="I193" s="6"/>
      <c r="J193" s="6"/>
      <c r="K193" s="6"/>
      <c r="L193" s="6"/>
      <c r="M193" s="6"/>
      <c r="N193" s="6"/>
      <c r="O193" s="6"/>
      <c r="P193" s="6"/>
      <c r="Q193" s="6"/>
      <c r="R193" s="6"/>
      <c r="S193" s="6"/>
      <c r="T193" s="6"/>
      <c r="U193" s="6"/>
      <c r="V193" s="6"/>
      <c r="W193" s="6"/>
      <c r="X193" s="6"/>
    </row>
    <row r="194" spans="1:24" ht="15.75" customHeight="1">
      <c r="A194" s="41">
        <v>6</v>
      </c>
      <c r="B194" s="609" t="s">
        <v>6339</v>
      </c>
      <c r="C194" s="667"/>
      <c r="D194" s="42"/>
      <c r="E194" s="42"/>
      <c r="F194" s="6"/>
      <c r="G194" s="6"/>
      <c r="H194" s="6"/>
      <c r="I194" s="6"/>
      <c r="J194" s="6"/>
      <c r="K194" s="6"/>
      <c r="L194" s="6"/>
      <c r="M194" s="6"/>
      <c r="N194" s="6"/>
      <c r="O194" s="6"/>
      <c r="P194" s="6"/>
      <c r="Q194" s="6"/>
      <c r="R194" s="6"/>
      <c r="S194" s="6"/>
      <c r="T194" s="6"/>
      <c r="U194" s="6"/>
      <c r="V194" s="6"/>
      <c r="W194" s="6"/>
      <c r="X194" s="6"/>
    </row>
    <row r="195" spans="1:24" ht="15.75" customHeight="1">
      <c r="A195" s="35" t="s">
        <v>4492</v>
      </c>
      <c r="B195" s="36" t="s">
        <v>46</v>
      </c>
      <c r="C195" s="26" t="s">
        <v>6340</v>
      </c>
      <c r="D195" s="35"/>
      <c r="E195" s="35"/>
      <c r="F195" s="6"/>
      <c r="G195" s="6"/>
      <c r="H195" s="6"/>
      <c r="I195" s="6"/>
      <c r="J195" s="6"/>
      <c r="K195" s="6"/>
      <c r="L195" s="6"/>
      <c r="M195" s="6"/>
      <c r="N195" s="6"/>
      <c r="O195" s="6"/>
      <c r="P195" s="6"/>
      <c r="Q195" s="6"/>
      <c r="R195" s="6"/>
      <c r="S195" s="6"/>
      <c r="T195" s="6"/>
      <c r="U195" s="6"/>
      <c r="V195" s="6"/>
      <c r="W195" s="6"/>
      <c r="X195" s="6"/>
    </row>
    <row r="196" spans="1:24" ht="15.75" customHeight="1">
      <c r="A196" s="35" t="s">
        <v>4493</v>
      </c>
      <c r="B196" s="26" t="s">
        <v>4209</v>
      </c>
      <c r="C196" s="15" t="s">
        <v>4210</v>
      </c>
      <c r="D196" s="35"/>
      <c r="E196" s="35"/>
      <c r="F196" s="6"/>
      <c r="G196" s="6"/>
      <c r="H196" s="6"/>
      <c r="I196" s="6"/>
      <c r="J196" s="6"/>
      <c r="K196" s="6"/>
      <c r="L196" s="6"/>
      <c r="M196" s="6"/>
      <c r="N196" s="6"/>
      <c r="O196" s="6"/>
      <c r="P196" s="6"/>
      <c r="Q196" s="6"/>
      <c r="R196" s="6"/>
      <c r="S196" s="6"/>
      <c r="T196" s="6"/>
      <c r="U196" s="6"/>
      <c r="V196" s="6"/>
      <c r="W196" s="6"/>
      <c r="X196" s="6"/>
    </row>
    <row r="197" spans="1:24" ht="15.75" customHeight="1">
      <c r="A197" s="35" t="s">
        <v>4494</v>
      </c>
      <c r="B197" s="26" t="s">
        <v>4211</v>
      </c>
      <c r="C197" s="15" t="s">
        <v>4210</v>
      </c>
      <c r="D197" s="35"/>
      <c r="E197" s="35"/>
      <c r="F197" s="6"/>
      <c r="G197" s="6"/>
      <c r="H197" s="6"/>
      <c r="I197" s="6"/>
      <c r="J197" s="6"/>
      <c r="K197" s="6"/>
      <c r="L197" s="6"/>
      <c r="M197" s="6"/>
      <c r="N197" s="6"/>
      <c r="O197" s="6"/>
      <c r="P197" s="6"/>
      <c r="Q197" s="6"/>
      <c r="R197" s="6"/>
      <c r="S197" s="6"/>
      <c r="T197" s="6"/>
      <c r="U197" s="6"/>
      <c r="V197" s="6"/>
      <c r="W197" s="6"/>
      <c r="X197" s="6"/>
    </row>
    <row r="198" spans="1:24" ht="15.75" customHeight="1">
      <c r="A198" s="35" t="s">
        <v>4495</v>
      </c>
      <c r="B198" s="37" t="s">
        <v>5448</v>
      </c>
      <c r="C198" s="36"/>
      <c r="D198" s="35"/>
      <c r="E198" s="35"/>
      <c r="F198" s="6"/>
      <c r="G198" s="6"/>
      <c r="H198" s="6"/>
      <c r="I198" s="6"/>
      <c r="J198" s="6"/>
      <c r="K198" s="6"/>
      <c r="L198" s="6"/>
      <c r="M198" s="6"/>
      <c r="N198" s="6"/>
      <c r="O198" s="6"/>
      <c r="P198" s="6"/>
      <c r="Q198" s="6"/>
      <c r="R198" s="6"/>
      <c r="S198" s="6"/>
      <c r="T198" s="6"/>
      <c r="U198" s="6"/>
      <c r="V198" s="6"/>
      <c r="W198" s="6"/>
      <c r="X198" s="6"/>
    </row>
    <row r="199" spans="1:24" ht="15.75" customHeight="1">
      <c r="A199" s="35" t="s">
        <v>6341</v>
      </c>
      <c r="B199" s="26" t="s">
        <v>6127</v>
      </c>
      <c r="C199" s="26" t="s">
        <v>6342</v>
      </c>
      <c r="D199" s="35"/>
      <c r="E199" s="35"/>
      <c r="F199" s="6"/>
      <c r="G199" s="6"/>
      <c r="H199" s="6"/>
      <c r="I199" s="6"/>
      <c r="J199" s="6"/>
      <c r="K199" s="6"/>
      <c r="L199" s="6"/>
      <c r="M199" s="6"/>
      <c r="N199" s="6"/>
      <c r="O199" s="6"/>
      <c r="P199" s="6"/>
      <c r="Q199" s="6"/>
      <c r="R199" s="6"/>
      <c r="S199" s="6"/>
      <c r="T199" s="6"/>
      <c r="U199" s="6"/>
      <c r="V199" s="6"/>
      <c r="W199" s="6"/>
      <c r="X199" s="6"/>
    </row>
    <row r="200" spans="1:24" ht="15.75" customHeight="1">
      <c r="A200" s="35" t="s">
        <v>6343</v>
      </c>
      <c r="B200" s="26" t="s">
        <v>6286</v>
      </c>
      <c r="C200" s="26" t="s">
        <v>6344</v>
      </c>
      <c r="D200" s="21"/>
      <c r="E200" s="21"/>
      <c r="F200" s="6"/>
      <c r="G200" s="6"/>
      <c r="H200" s="6"/>
      <c r="I200" s="6"/>
      <c r="J200" s="6"/>
      <c r="K200" s="6"/>
      <c r="L200" s="6"/>
      <c r="M200" s="6"/>
      <c r="N200" s="6"/>
      <c r="O200" s="6"/>
      <c r="P200" s="6"/>
      <c r="Q200" s="6"/>
      <c r="R200" s="6"/>
      <c r="S200" s="6"/>
      <c r="T200" s="6"/>
      <c r="U200" s="6"/>
      <c r="V200" s="6"/>
      <c r="W200" s="6"/>
      <c r="X200" s="6"/>
    </row>
    <row r="201" spans="1:24" ht="15.75" customHeight="1">
      <c r="A201" s="611" t="s">
        <v>6345</v>
      </c>
      <c r="B201" s="607" t="s">
        <v>6133</v>
      </c>
      <c r="C201" s="26" t="s">
        <v>6134</v>
      </c>
      <c r="D201" s="21"/>
      <c r="E201" s="21"/>
      <c r="F201" s="6"/>
      <c r="G201" s="6"/>
      <c r="H201" s="6"/>
      <c r="I201" s="6"/>
      <c r="J201" s="6"/>
      <c r="K201" s="6"/>
      <c r="L201" s="6"/>
      <c r="M201" s="6"/>
      <c r="N201" s="6"/>
      <c r="O201" s="6"/>
      <c r="P201" s="6"/>
      <c r="Q201" s="6"/>
      <c r="R201" s="6"/>
      <c r="S201" s="6"/>
      <c r="T201" s="6"/>
      <c r="U201" s="6"/>
      <c r="V201" s="6"/>
      <c r="W201" s="6"/>
      <c r="X201" s="6"/>
    </row>
    <row r="202" spans="1:24" ht="15.75" customHeight="1">
      <c r="A202" s="668"/>
      <c r="B202" s="668"/>
      <c r="C202" s="26" t="s">
        <v>6346</v>
      </c>
      <c r="D202" s="21"/>
      <c r="E202" s="21"/>
      <c r="F202" s="6"/>
      <c r="G202" s="6"/>
      <c r="H202" s="6"/>
      <c r="I202" s="6"/>
      <c r="J202" s="6"/>
      <c r="K202" s="6"/>
      <c r="L202" s="6"/>
      <c r="M202" s="6"/>
      <c r="N202" s="6"/>
      <c r="O202" s="6"/>
      <c r="P202" s="6"/>
      <c r="Q202" s="6"/>
      <c r="R202" s="6"/>
      <c r="S202" s="6"/>
      <c r="T202" s="6"/>
      <c r="U202" s="6"/>
      <c r="V202" s="6"/>
      <c r="W202" s="6"/>
      <c r="X202" s="6"/>
    </row>
    <row r="203" spans="1:24" ht="15.75" customHeight="1">
      <c r="A203" s="668"/>
      <c r="B203" s="668"/>
      <c r="C203" s="26" t="s">
        <v>6347</v>
      </c>
      <c r="D203" s="21"/>
      <c r="E203" s="21"/>
      <c r="F203" s="6"/>
      <c r="G203" s="6"/>
      <c r="H203" s="6"/>
      <c r="I203" s="6"/>
      <c r="J203" s="6"/>
      <c r="K203" s="6"/>
      <c r="L203" s="6"/>
      <c r="M203" s="6"/>
      <c r="N203" s="6"/>
      <c r="O203" s="6"/>
      <c r="P203" s="6"/>
      <c r="Q203" s="6"/>
      <c r="R203" s="6"/>
      <c r="S203" s="6"/>
      <c r="T203" s="6"/>
      <c r="U203" s="6"/>
      <c r="V203" s="6"/>
      <c r="W203" s="6"/>
      <c r="X203" s="6"/>
    </row>
    <row r="204" spans="1:24" ht="15.75" customHeight="1">
      <c r="A204" s="669"/>
      <c r="B204" s="669"/>
      <c r="C204" s="17" t="s">
        <v>6348</v>
      </c>
      <c r="D204" s="21"/>
      <c r="E204" s="21"/>
      <c r="F204" s="6"/>
      <c r="G204" s="6"/>
      <c r="H204" s="6"/>
      <c r="I204" s="6"/>
      <c r="J204" s="6"/>
      <c r="K204" s="6"/>
      <c r="L204" s="6"/>
      <c r="M204" s="6"/>
      <c r="N204" s="6"/>
      <c r="O204" s="6"/>
      <c r="P204" s="6"/>
      <c r="Q204" s="6"/>
      <c r="R204" s="6"/>
      <c r="S204" s="6"/>
      <c r="T204" s="6"/>
      <c r="U204" s="6"/>
      <c r="V204" s="6"/>
      <c r="W204" s="6"/>
      <c r="X204" s="6"/>
    </row>
    <row r="205" spans="1:24" ht="15.75" customHeight="1">
      <c r="A205" s="44" t="s">
        <v>4496</v>
      </c>
      <c r="B205" s="39" t="s">
        <v>6236</v>
      </c>
      <c r="C205" s="17" t="s">
        <v>6349</v>
      </c>
      <c r="D205" s="21"/>
      <c r="E205" s="21"/>
      <c r="F205" s="6"/>
      <c r="G205" s="6"/>
      <c r="H205" s="6"/>
      <c r="I205" s="6"/>
      <c r="J205" s="6"/>
      <c r="K205" s="6"/>
      <c r="L205" s="6"/>
      <c r="M205" s="6"/>
      <c r="N205" s="6"/>
      <c r="O205" s="6"/>
      <c r="P205" s="6"/>
      <c r="Q205" s="6"/>
      <c r="R205" s="6"/>
      <c r="S205" s="6"/>
      <c r="T205" s="6"/>
      <c r="U205" s="6"/>
      <c r="V205" s="6"/>
      <c r="W205" s="6"/>
      <c r="X205" s="6"/>
    </row>
    <row r="206" spans="1:24" ht="15.75" customHeight="1">
      <c r="A206" s="44" t="s">
        <v>6350</v>
      </c>
      <c r="B206" s="26" t="s">
        <v>6351</v>
      </c>
      <c r="C206" s="17" t="s">
        <v>6352</v>
      </c>
      <c r="D206" s="21"/>
      <c r="E206" s="21"/>
      <c r="F206" s="6"/>
      <c r="G206" s="6"/>
      <c r="H206" s="6"/>
      <c r="I206" s="6"/>
      <c r="J206" s="6"/>
      <c r="K206" s="6"/>
      <c r="L206" s="6"/>
      <c r="M206" s="6"/>
      <c r="N206" s="6"/>
      <c r="O206" s="6"/>
      <c r="P206" s="6"/>
      <c r="Q206" s="6"/>
      <c r="R206" s="6"/>
      <c r="S206" s="6"/>
      <c r="T206" s="6"/>
      <c r="U206" s="6"/>
      <c r="V206" s="6"/>
      <c r="W206" s="6"/>
      <c r="X206" s="6"/>
    </row>
    <row r="207" spans="1:24" ht="15.75" customHeight="1">
      <c r="A207" s="44" t="s">
        <v>6353</v>
      </c>
      <c r="B207" s="26" t="s">
        <v>6354</v>
      </c>
      <c r="C207" s="17" t="s">
        <v>6355</v>
      </c>
      <c r="D207" s="21"/>
      <c r="E207" s="21"/>
      <c r="F207" s="6"/>
      <c r="G207" s="6"/>
      <c r="H207" s="6"/>
      <c r="I207" s="6"/>
      <c r="J207" s="6"/>
      <c r="K207" s="6"/>
      <c r="L207" s="6"/>
      <c r="M207" s="6"/>
      <c r="N207" s="6"/>
      <c r="O207" s="6"/>
      <c r="P207" s="6"/>
      <c r="Q207" s="6"/>
      <c r="R207" s="6"/>
      <c r="S207" s="6"/>
      <c r="T207" s="6"/>
      <c r="U207" s="6"/>
      <c r="V207" s="6"/>
      <c r="W207" s="6"/>
      <c r="X207" s="6"/>
    </row>
    <row r="208" spans="1:24" ht="15.75" customHeight="1">
      <c r="A208" s="44" t="s">
        <v>6356</v>
      </c>
      <c r="B208" s="26" t="s">
        <v>6357</v>
      </c>
      <c r="C208" s="17" t="s">
        <v>6358</v>
      </c>
      <c r="D208" s="21"/>
      <c r="E208" s="21"/>
      <c r="F208" s="6"/>
      <c r="G208" s="6"/>
      <c r="H208" s="6"/>
      <c r="I208" s="6"/>
      <c r="J208" s="6"/>
      <c r="K208" s="6"/>
      <c r="L208" s="6"/>
      <c r="M208" s="6"/>
      <c r="N208" s="6"/>
      <c r="O208" s="6"/>
      <c r="P208" s="6"/>
      <c r="Q208" s="6"/>
      <c r="R208" s="6"/>
      <c r="S208" s="6"/>
      <c r="T208" s="6"/>
      <c r="U208" s="6"/>
      <c r="V208" s="6"/>
      <c r="W208" s="6"/>
      <c r="X208" s="6"/>
    </row>
    <row r="209" spans="1:24" ht="15.75" customHeight="1">
      <c r="A209" s="44" t="s">
        <v>6359</v>
      </c>
      <c r="B209" s="26" t="s">
        <v>6360</v>
      </c>
      <c r="C209" s="17" t="s">
        <v>6361</v>
      </c>
      <c r="D209" s="21"/>
      <c r="E209" s="21"/>
      <c r="F209" s="6"/>
      <c r="G209" s="6"/>
      <c r="H209" s="6"/>
      <c r="I209" s="6"/>
      <c r="J209" s="6"/>
      <c r="K209" s="6"/>
      <c r="L209" s="6"/>
      <c r="M209" s="6"/>
      <c r="N209" s="6"/>
      <c r="O209" s="6"/>
      <c r="P209" s="6"/>
      <c r="Q209" s="6"/>
      <c r="R209" s="6"/>
      <c r="S209" s="6"/>
      <c r="T209" s="6"/>
      <c r="U209" s="6"/>
      <c r="V209" s="6"/>
      <c r="W209" s="6"/>
      <c r="X209" s="6"/>
    </row>
    <row r="210" spans="1:24" ht="15.75" customHeight="1">
      <c r="A210" s="44" t="s">
        <v>6362</v>
      </c>
      <c r="B210" s="26" t="s">
        <v>6363</v>
      </c>
      <c r="C210" s="17" t="s">
        <v>6364</v>
      </c>
      <c r="D210" s="21"/>
      <c r="E210" s="21"/>
      <c r="F210" s="6"/>
      <c r="G210" s="6"/>
      <c r="H210" s="6"/>
      <c r="I210" s="6"/>
      <c r="J210" s="6"/>
      <c r="K210" s="6"/>
      <c r="L210" s="6"/>
      <c r="M210" s="6"/>
      <c r="N210" s="6"/>
      <c r="O210" s="6"/>
      <c r="P210" s="6"/>
      <c r="Q210" s="6"/>
      <c r="R210" s="6"/>
      <c r="S210" s="6"/>
      <c r="T210" s="6"/>
      <c r="U210" s="6"/>
      <c r="V210" s="6"/>
      <c r="W210" s="6"/>
      <c r="X210" s="6"/>
    </row>
    <row r="211" spans="1:24" ht="15.75" customHeight="1">
      <c r="A211" s="44" t="s">
        <v>6365</v>
      </c>
      <c r="B211" s="26" t="s">
        <v>6366</v>
      </c>
      <c r="C211" s="17" t="s">
        <v>6367</v>
      </c>
      <c r="D211" s="21"/>
      <c r="E211" s="21"/>
      <c r="F211" s="6"/>
      <c r="G211" s="6"/>
      <c r="H211" s="6"/>
      <c r="I211" s="6"/>
      <c r="J211" s="6"/>
      <c r="K211" s="6"/>
      <c r="L211" s="6"/>
      <c r="M211" s="6"/>
      <c r="N211" s="6"/>
      <c r="O211" s="6"/>
      <c r="P211" s="6"/>
      <c r="Q211" s="6"/>
      <c r="R211" s="6"/>
      <c r="S211" s="6"/>
      <c r="T211" s="6"/>
      <c r="U211" s="6"/>
      <c r="V211" s="6"/>
      <c r="W211" s="6"/>
      <c r="X211" s="6"/>
    </row>
    <row r="212" spans="1:24" ht="15.75" customHeight="1">
      <c r="A212" s="44" t="s">
        <v>6368</v>
      </c>
      <c r="B212" s="26" t="s">
        <v>6369</v>
      </c>
      <c r="C212" s="17" t="s">
        <v>6370</v>
      </c>
      <c r="D212" s="21"/>
      <c r="E212" s="21"/>
      <c r="F212" s="6"/>
      <c r="G212" s="6"/>
      <c r="H212" s="6"/>
      <c r="I212" s="6"/>
      <c r="J212" s="6"/>
      <c r="K212" s="6"/>
      <c r="L212" s="6"/>
      <c r="M212" s="6"/>
      <c r="N212" s="6"/>
      <c r="O212" s="6"/>
      <c r="P212" s="6"/>
      <c r="Q212" s="6"/>
      <c r="R212" s="6"/>
      <c r="S212" s="6"/>
      <c r="T212" s="6"/>
      <c r="U212" s="6"/>
      <c r="V212" s="6"/>
      <c r="W212" s="6"/>
      <c r="X212" s="6"/>
    </row>
    <row r="213" spans="1:24" ht="15.75" customHeight="1">
      <c r="A213" s="44" t="s">
        <v>6371</v>
      </c>
      <c r="B213" s="26" t="s">
        <v>6372</v>
      </c>
      <c r="C213" s="17" t="s">
        <v>6373</v>
      </c>
      <c r="D213" s="21"/>
      <c r="E213" s="21"/>
      <c r="F213" s="6"/>
      <c r="G213" s="6"/>
      <c r="H213" s="6"/>
      <c r="I213" s="6"/>
      <c r="J213" s="6"/>
      <c r="K213" s="6"/>
      <c r="L213" s="6"/>
      <c r="M213" s="6"/>
      <c r="N213" s="6"/>
      <c r="O213" s="6"/>
      <c r="P213" s="6"/>
      <c r="Q213" s="6"/>
      <c r="R213" s="6"/>
      <c r="S213" s="6"/>
      <c r="T213" s="6"/>
      <c r="U213" s="6"/>
      <c r="V213" s="6"/>
      <c r="W213" s="6"/>
      <c r="X213" s="6"/>
    </row>
    <row r="214" spans="1:24" ht="15.75" customHeight="1">
      <c r="A214" s="44" t="s">
        <v>4498</v>
      </c>
      <c r="B214" s="39" t="s">
        <v>6372</v>
      </c>
      <c r="C214" s="17"/>
      <c r="D214" s="21"/>
      <c r="E214" s="21"/>
      <c r="F214" s="6"/>
      <c r="G214" s="6"/>
      <c r="H214" s="6"/>
      <c r="I214" s="6"/>
      <c r="J214" s="6"/>
      <c r="K214" s="6"/>
      <c r="L214" s="6"/>
      <c r="M214" s="6"/>
      <c r="N214" s="6"/>
      <c r="O214" s="6"/>
      <c r="P214" s="6"/>
      <c r="Q214" s="6"/>
      <c r="R214" s="6"/>
      <c r="S214" s="6"/>
      <c r="T214" s="6"/>
      <c r="U214" s="6"/>
      <c r="V214" s="6"/>
      <c r="W214" s="6"/>
      <c r="X214" s="6"/>
    </row>
    <row r="215" spans="1:24" ht="15.75" customHeight="1">
      <c r="A215" s="44" t="s">
        <v>6374</v>
      </c>
      <c r="B215" s="26" t="s">
        <v>6203</v>
      </c>
      <c r="C215" s="17" t="s">
        <v>6204</v>
      </c>
      <c r="D215" s="21"/>
      <c r="E215" s="21"/>
      <c r="F215" s="6"/>
      <c r="G215" s="6"/>
      <c r="H215" s="6"/>
      <c r="I215" s="6"/>
      <c r="J215" s="6"/>
      <c r="K215" s="6"/>
      <c r="L215" s="6"/>
      <c r="M215" s="6"/>
      <c r="N215" s="6"/>
      <c r="O215" s="6"/>
      <c r="P215" s="6"/>
      <c r="Q215" s="6"/>
      <c r="R215" s="6"/>
      <c r="S215" s="6"/>
      <c r="T215" s="6"/>
      <c r="U215" s="6"/>
      <c r="V215" s="6"/>
      <c r="W215" s="6"/>
      <c r="X215" s="6"/>
    </row>
    <row r="216" spans="1:24" ht="15.75" customHeight="1">
      <c r="A216" s="44" t="s">
        <v>6375</v>
      </c>
      <c r="B216" s="26" t="s">
        <v>6376</v>
      </c>
      <c r="C216" s="17" t="s">
        <v>6377</v>
      </c>
      <c r="D216" s="21"/>
      <c r="E216" s="21"/>
      <c r="F216" s="6"/>
      <c r="G216" s="6"/>
      <c r="H216" s="6"/>
      <c r="I216" s="6"/>
      <c r="J216" s="6"/>
      <c r="K216" s="6"/>
      <c r="L216" s="6"/>
      <c r="M216" s="6"/>
      <c r="N216" s="6"/>
      <c r="O216" s="6"/>
      <c r="P216" s="6"/>
      <c r="Q216" s="6"/>
      <c r="R216" s="6"/>
      <c r="S216" s="6"/>
      <c r="T216" s="6"/>
      <c r="U216" s="6"/>
      <c r="V216" s="6"/>
      <c r="W216" s="6"/>
      <c r="X216" s="6"/>
    </row>
    <row r="217" spans="1:24" ht="15.75" customHeight="1">
      <c r="A217" s="44" t="s">
        <v>6378</v>
      </c>
      <c r="B217" s="26" t="s">
        <v>6379</v>
      </c>
      <c r="C217" s="17" t="s">
        <v>6380</v>
      </c>
      <c r="D217" s="21"/>
      <c r="E217" s="21"/>
      <c r="F217" s="6"/>
      <c r="G217" s="6"/>
      <c r="H217" s="6"/>
      <c r="I217" s="6"/>
      <c r="J217" s="6"/>
      <c r="K217" s="6"/>
      <c r="L217" s="6"/>
      <c r="M217" s="6"/>
      <c r="N217" s="6"/>
      <c r="O217" s="6"/>
      <c r="P217" s="6"/>
      <c r="Q217" s="6"/>
      <c r="R217" s="6"/>
      <c r="S217" s="6"/>
      <c r="T217" s="6"/>
      <c r="U217" s="6"/>
      <c r="V217" s="6"/>
      <c r="W217" s="6"/>
      <c r="X217" s="6"/>
    </row>
    <row r="218" spans="1:24" ht="15.75" customHeight="1">
      <c r="A218" s="44" t="s">
        <v>6381</v>
      </c>
      <c r="B218" s="26" t="s">
        <v>6382</v>
      </c>
      <c r="C218" s="17" t="s">
        <v>6383</v>
      </c>
      <c r="D218" s="21"/>
      <c r="E218" s="21"/>
      <c r="F218" s="6"/>
      <c r="G218" s="6"/>
      <c r="H218" s="6"/>
      <c r="I218" s="6"/>
      <c r="J218" s="6"/>
      <c r="K218" s="6"/>
      <c r="L218" s="6"/>
      <c r="M218" s="6"/>
      <c r="N218" s="6"/>
      <c r="O218" s="6"/>
      <c r="P218" s="6"/>
      <c r="Q218" s="6"/>
      <c r="R218" s="6"/>
      <c r="S218" s="6"/>
      <c r="T218" s="6"/>
      <c r="U218" s="6"/>
      <c r="V218" s="6"/>
      <c r="W218" s="6"/>
      <c r="X218" s="6"/>
    </row>
    <row r="219" spans="1:24" ht="15.75" customHeight="1">
      <c r="A219" s="44" t="s">
        <v>6384</v>
      </c>
      <c r="B219" s="26" t="s">
        <v>6385</v>
      </c>
      <c r="C219" s="17" t="s">
        <v>6386</v>
      </c>
      <c r="D219" s="21"/>
      <c r="E219" s="21"/>
      <c r="F219" s="6"/>
      <c r="G219" s="6"/>
      <c r="H219" s="6"/>
      <c r="I219" s="6"/>
      <c r="J219" s="6"/>
      <c r="K219" s="6"/>
      <c r="L219" s="6"/>
      <c r="M219" s="6"/>
      <c r="N219" s="6"/>
      <c r="O219" s="6"/>
      <c r="P219" s="6"/>
      <c r="Q219" s="6"/>
      <c r="R219" s="6"/>
      <c r="S219" s="6"/>
      <c r="T219" s="6"/>
      <c r="U219" s="6"/>
      <c r="V219" s="6"/>
      <c r="W219" s="6"/>
      <c r="X219" s="6"/>
    </row>
    <row r="220" spans="1:24" ht="15.75" customHeight="1">
      <c r="A220" s="44" t="s">
        <v>6387</v>
      </c>
      <c r="B220" s="26" t="s">
        <v>6388</v>
      </c>
      <c r="C220" s="17" t="s">
        <v>6389</v>
      </c>
      <c r="D220" s="21"/>
      <c r="E220" s="21"/>
      <c r="F220" s="6"/>
      <c r="G220" s="6"/>
      <c r="H220" s="6"/>
      <c r="I220" s="6"/>
      <c r="J220" s="6"/>
      <c r="K220" s="6"/>
      <c r="L220" s="6"/>
      <c r="M220" s="6"/>
      <c r="N220" s="6"/>
      <c r="O220" s="6"/>
      <c r="P220" s="6"/>
      <c r="Q220" s="6"/>
      <c r="R220" s="6"/>
      <c r="S220" s="6"/>
      <c r="T220" s="6"/>
      <c r="U220" s="6"/>
      <c r="V220" s="6"/>
      <c r="W220" s="6"/>
      <c r="X220" s="6"/>
    </row>
    <row r="221" spans="1:24" ht="15.75" customHeight="1">
      <c r="A221" s="21" t="s">
        <v>4500</v>
      </c>
      <c r="B221" s="23" t="s">
        <v>6317</v>
      </c>
      <c r="C221" s="17" t="s">
        <v>6390</v>
      </c>
      <c r="D221" s="21"/>
      <c r="E221" s="21"/>
      <c r="F221" s="6"/>
      <c r="G221" s="6"/>
      <c r="H221" s="6"/>
      <c r="I221" s="6"/>
      <c r="J221" s="6"/>
      <c r="K221" s="6"/>
      <c r="L221" s="6"/>
      <c r="M221" s="6"/>
      <c r="N221" s="6"/>
      <c r="O221" s="6"/>
      <c r="P221" s="6"/>
      <c r="Q221" s="6"/>
      <c r="R221" s="6"/>
      <c r="S221" s="6"/>
      <c r="T221" s="6"/>
      <c r="U221" s="6"/>
      <c r="V221" s="6"/>
      <c r="W221" s="6"/>
      <c r="X221" s="6"/>
    </row>
    <row r="222" spans="1:24" ht="15.75" customHeight="1">
      <c r="A222" s="21" t="s">
        <v>4502</v>
      </c>
      <c r="B222" s="38" t="s">
        <v>6391</v>
      </c>
      <c r="C222" s="24" t="s">
        <v>6392</v>
      </c>
      <c r="D222" s="21"/>
      <c r="E222" s="21"/>
      <c r="F222" s="6"/>
      <c r="G222" s="6"/>
      <c r="H222" s="6"/>
      <c r="I222" s="6"/>
      <c r="J222" s="6"/>
      <c r="K222" s="6"/>
      <c r="L222" s="6"/>
      <c r="M222" s="6"/>
      <c r="N222" s="6"/>
      <c r="O222" s="6"/>
      <c r="P222" s="6"/>
      <c r="Q222" s="6"/>
      <c r="R222" s="6"/>
      <c r="S222" s="6"/>
      <c r="T222" s="6"/>
      <c r="U222" s="6"/>
      <c r="V222" s="6"/>
      <c r="W222" s="6"/>
      <c r="X222" s="6"/>
    </row>
    <row r="223" spans="1:24" ht="15.75" customHeight="1">
      <c r="A223" s="21" t="s">
        <v>4504</v>
      </c>
      <c r="B223" s="38" t="s">
        <v>6209</v>
      </c>
      <c r="C223" s="17" t="s">
        <v>6210</v>
      </c>
      <c r="D223" s="21"/>
      <c r="E223" s="21"/>
      <c r="F223" s="6"/>
      <c r="G223" s="6"/>
      <c r="H223" s="6"/>
      <c r="I223" s="6"/>
      <c r="J223" s="6"/>
      <c r="K223" s="6"/>
      <c r="L223" s="6"/>
      <c r="M223" s="6"/>
      <c r="N223" s="6"/>
      <c r="O223" s="6"/>
      <c r="P223" s="6"/>
      <c r="Q223" s="6"/>
      <c r="R223" s="6"/>
      <c r="S223" s="6"/>
      <c r="T223" s="6"/>
      <c r="U223" s="6"/>
      <c r="V223" s="6"/>
      <c r="W223" s="6"/>
      <c r="X223" s="6"/>
    </row>
    <row r="224" spans="1:24" ht="15.75" customHeight="1">
      <c r="A224" s="21" t="s">
        <v>4506</v>
      </c>
      <c r="B224" s="38" t="s">
        <v>6319</v>
      </c>
      <c r="C224" s="15" t="s">
        <v>6320</v>
      </c>
      <c r="D224" s="21"/>
      <c r="E224" s="21"/>
      <c r="F224" s="6"/>
      <c r="G224" s="6"/>
      <c r="H224" s="6"/>
      <c r="I224" s="6"/>
      <c r="J224" s="6"/>
      <c r="K224" s="6"/>
      <c r="L224" s="6"/>
      <c r="M224" s="6"/>
      <c r="N224" s="6"/>
      <c r="O224" s="6"/>
      <c r="P224" s="6"/>
      <c r="Q224" s="6"/>
      <c r="R224" s="6"/>
      <c r="S224" s="6"/>
      <c r="T224" s="6"/>
      <c r="U224" s="6"/>
      <c r="V224" s="6"/>
      <c r="W224" s="6"/>
      <c r="X224" s="6"/>
    </row>
    <row r="225" spans="1:24" ht="15.75" customHeight="1">
      <c r="A225" s="21" t="s">
        <v>4508</v>
      </c>
      <c r="B225" s="38" t="s">
        <v>6393</v>
      </c>
      <c r="C225" s="15" t="s">
        <v>6394</v>
      </c>
      <c r="D225" s="21"/>
      <c r="E225" s="21"/>
      <c r="F225" s="6"/>
      <c r="G225" s="6"/>
      <c r="H225" s="6"/>
      <c r="I225" s="6"/>
      <c r="J225" s="6"/>
      <c r="K225" s="6"/>
      <c r="L225" s="6"/>
      <c r="M225" s="6"/>
      <c r="N225" s="6"/>
      <c r="O225" s="6"/>
      <c r="P225" s="6"/>
      <c r="Q225" s="6"/>
      <c r="R225" s="6"/>
      <c r="S225" s="6"/>
      <c r="T225" s="6"/>
      <c r="U225" s="6"/>
      <c r="V225" s="6"/>
      <c r="W225" s="6"/>
      <c r="X225" s="6"/>
    </row>
    <row r="226" spans="1:24" ht="15.75" customHeight="1">
      <c r="A226" s="21" t="s">
        <v>4510</v>
      </c>
      <c r="B226" s="15" t="s">
        <v>6215</v>
      </c>
      <c r="C226" s="17" t="s">
        <v>6395</v>
      </c>
      <c r="D226" s="21"/>
      <c r="E226" s="21"/>
      <c r="F226" s="6"/>
      <c r="G226" s="6"/>
      <c r="H226" s="6"/>
      <c r="I226" s="6"/>
      <c r="J226" s="6"/>
      <c r="K226" s="6"/>
      <c r="L226" s="6"/>
      <c r="M226" s="6"/>
      <c r="N226" s="6"/>
      <c r="O226" s="6"/>
      <c r="P226" s="6"/>
      <c r="Q226" s="6"/>
      <c r="R226" s="6"/>
      <c r="S226" s="6"/>
      <c r="T226" s="6"/>
      <c r="U226" s="6"/>
      <c r="V226" s="6"/>
      <c r="W226" s="6"/>
      <c r="X226" s="6"/>
    </row>
    <row r="227" spans="1:24" ht="15.75" customHeight="1">
      <c r="A227" s="21" t="s">
        <v>4512</v>
      </c>
      <c r="B227" s="38" t="s">
        <v>6217</v>
      </c>
      <c r="C227" s="17" t="s">
        <v>6218</v>
      </c>
      <c r="D227" s="21"/>
      <c r="E227" s="21"/>
      <c r="F227" s="6"/>
      <c r="G227" s="6"/>
      <c r="H227" s="6"/>
      <c r="I227" s="6"/>
      <c r="J227" s="6"/>
      <c r="K227" s="6"/>
      <c r="L227" s="6"/>
      <c r="M227" s="6"/>
      <c r="N227" s="6"/>
      <c r="O227" s="6"/>
      <c r="P227" s="6"/>
      <c r="Q227" s="6"/>
      <c r="R227" s="6"/>
      <c r="S227" s="6"/>
      <c r="T227" s="6"/>
      <c r="U227" s="6"/>
      <c r="V227" s="6"/>
      <c r="W227" s="6"/>
      <c r="X227" s="6"/>
    </row>
    <row r="228" spans="1:24" ht="15.75" customHeight="1">
      <c r="A228" s="21" t="s">
        <v>4514</v>
      </c>
      <c r="B228" s="10" t="s">
        <v>4261</v>
      </c>
      <c r="C228" s="10" t="s">
        <v>5234</v>
      </c>
      <c r="D228" s="21"/>
      <c r="E228" s="21"/>
      <c r="F228" s="6"/>
      <c r="G228" s="6"/>
      <c r="H228" s="6"/>
      <c r="I228" s="6"/>
      <c r="J228" s="6"/>
      <c r="K228" s="6"/>
      <c r="L228" s="6"/>
      <c r="M228" s="6"/>
      <c r="N228" s="6"/>
      <c r="O228" s="6"/>
      <c r="P228" s="6"/>
      <c r="Q228" s="6"/>
      <c r="R228" s="6"/>
      <c r="S228" s="6"/>
      <c r="T228" s="6"/>
      <c r="U228" s="6"/>
      <c r="V228" s="6"/>
      <c r="W228" s="6"/>
      <c r="X228" s="6"/>
    </row>
    <row r="229" spans="1:24" ht="15.75" customHeight="1">
      <c r="A229" s="5"/>
      <c r="B229" s="34"/>
      <c r="C229" s="34"/>
      <c r="D229" s="5"/>
      <c r="E229" s="5"/>
      <c r="F229" s="6"/>
      <c r="G229" s="6"/>
      <c r="H229" s="6"/>
      <c r="I229" s="6"/>
      <c r="J229" s="6"/>
      <c r="K229" s="6"/>
      <c r="L229" s="6"/>
      <c r="M229" s="6"/>
      <c r="N229" s="6"/>
      <c r="O229" s="6"/>
      <c r="P229" s="6"/>
      <c r="Q229" s="6"/>
      <c r="R229" s="6"/>
      <c r="S229" s="6"/>
      <c r="T229" s="6"/>
      <c r="U229" s="6"/>
      <c r="V229" s="6"/>
      <c r="W229" s="6"/>
      <c r="X229" s="6"/>
    </row>
    <row r="230" spans="1:24" ht="15.75" customHeight="1">
      <c r="A230" s="41">
        <v>7</v>
      </c>
      <c r="B230" s="609" t="s">
        <v>6396</v>
      </c>
      <c r="C230" s="667"/>
      <c r="D230" s="42"/>
      <c r="E230" s="42"/>
      <c r="F230" s="6"/>
      <c r="G230" s="6"/>
      <c r="H230" s="6"/>
      <c r="I230" s="6"/>
      <c r="J230" s="6"/>
      <c r="K230" s="6"/>
      <c r="L230" s="6"/>
      <c r="M230" s="6"/>
      <c r="N230" s="6"/>
      <c r="O230" s="6"/>
      <c r="P230" s="6"/>
      <c r="Q230" s="6"/>
      <c r="R230" s="6"/>
      <c r="S230" s="6"/>
      <c r="T230" s="6"/>
      <c r="U230" s="6"/>
      <c r="V230" s="6"/>
      <c r="W230" s="6"/>
      <c r="X230" s="6"/>
    </row>
    <row r="231" spans="1:24" ht="15.75" customHeight="1">
      <c r="A231" s="35" t="s">
        <v>4530</v>
      </c>
      <c r="B231" s="36" t="s">
        <v>46</v>
      </c>
      <c r="C231" s="26" t="s">
        <v>6397</v>
      </c>
      <c r="D231" s="35"/>
      <c r="E231" s="35"/>
      <c r="F231" s="6"/>
      <c r="G231" s="6"/>
      <c r="H231" s="6"/>
      <c r="I231" s="6"/>
      <c r="J231" s="6"/>
      <c r="K231" s="6"/>
      <c r="L231" s="6"/>
      <c r="M231" s="6"/>
      <c r="N231" s="6"/>
      <c r="O231" s="6"/>
      <c r="P231" s="6"/>
      <c r="Q231" s="6"/>
      <c r="R231" s="6"/>
      <c r="S231" s="6"/>
      <c r="T231" s="6"/>
      <c r="U231" s="6"/>
      <c r="V231" s="6"/>
      <c r="W231" s="6"/>
      <c r="X231" s="6"/>
    </row>
    <row r="232" spans="1:24" ht="15.75" customHeight="1">
      <c r="A232" s="35" t="s">
        <v>4531</v>
      </c>
      <c r="B232" s="26" t="s">
        <v>4209</v>
      </c>
      <c r="C232" s="15" t="s">
        <v>4210</v>
      </c>
      <c r="D232" s="35"/>
      <c r="E232" s="35"/>
      <c r="F232" s="6"/>
      <c r="G232" s="6"/>
      <c r="H232" s="6"/>
      <c r="I232" s="6"/>
      <c r="J232" s="6"/>
      <c r="K232" s="6"/>
      <c r="L232" s="6"/>
      <c r="M232" s="6"/>
      <c r="N232" s="6"/>
      <c r="O232" s="6"/>
      <c r="P232" s="6"/>
      <c r="Q232" s="6"/>
      <c r="R232" s="6"/>
      <c r="S232" s="6"/>
      <c r="T232" s="6"/>
      <c r="U232" s="6"/>
      <c r="V232" s="6"/>
      <c r="W232" s="6"/>
      <c r="X232" s="6"/>
    </row>
    <row r="233" spans="1:24" ht="15.75" customHeight="1">
      <c r="A233" s="35" t="s">
        <v>4532</v>
      </c>
      <c r="B233" s="26" t="s">
        <v>4211</v>
      </c>
      <c r="C233" s="15" t="s">
        <v>4210</v>
      </c>
      <c r="D233" s="35"/>
      <c r="E233" s="35"/>
      <c r="F233" s="6"/>
      <c r="G233" s="6"/>
      <c r="H233" s="6"/>
      <c r="I233" s="6"/>
      <c r="J233" s="6"/>
      <c r="K233" s="6"/>
      <c r="L233" s="6"/>
      <c r="M233" s="6"/>
      <c r="N233" s="6"/>
      <c r="O233" s="6"/>
      <c r="P233" s="6"/>
      <c r="Q233" s="6"/>
      <c r="R233" s="6"/>
      <c r="S233" s="6"/>
      <c r="T233" s="6"/>
      <c r="U233" s="6"/>
      <c r="V233" s="6"/>
      <c r="W233" s="6"/>
      <c r="X233" s="6"/>
    </row>
    <row r="234" spans="1:24" ht="15.75" customHeight="1">
      <c r="A234" s="35" t="s">
        <v>4533</v>
      </c>
      <c r="B234" s="37" t="s">
        <v>5448</v>
      </c>
      <c r="C234" s="36"/>
      <c r="D234" s="35"/>
      <c r="E234" s="35"/>
      <c r="F234" s="6"/>
      <c r="G234" s="6"/>
      <c r="H234" s="6"/>
      <c r="I234" s="6"/>
      <c r="J234" s="6"/>
      <c r="K234" s="6"/>
      <c r="L234" s="6"/>
      <c r="M234" s="6"/>
      <c r="N234" s="6"/>
      <c r="O234" s="6"/>
      <c r="P234" s="6"/>
      <c r="Q234" s="6"/>
      <c r="R234" s="6"/>
      <c r="S234" s="6"/>
      <c r="T234" s="6"/>
      <c r="U234" s="6"/>
      <c r="V234" s="6"/>
      <c r="W234" s="6"/>
      <c r="X234" s="6"/>
    </row>
    <row r="235" spans="1:24" ht="15.75" customHeight="1">
      <c r="A235" s="35" t="s">
        <v>6398</v>
      </c>
      <c r="B235" s="26" t="s">
        <v>6127</v>
      </c>
      <c r="C235" s="26" t="s">
        <v>6399</v>
      </c>
      <c r="D235" s="35"/>
      <c r="E235" s="35"/>
      <c r="F235" s="6"/>
      <c r="G235" s="6"/>
      <c r="H235" s="6"/>
      <c r="I235" s="6"/>
      <c r="J235" s="6"/>
      <c r="K235" s="6"/>
      <c r="L235" s="6"/>
      <c r="M235" s="6"/>
      <c r="N235" s="6"/>
      <c r="O235" s="6"/>
      <c r="P235" s="6"/>
      <c r="Q235" s="6"/>
      <c r="R235" s="6"/>
      <c r="S235" s="6"/>
      <c r="T235" s="6"/>
      <c r="U235" s="6"/>
      <c r="V235" s="6"/>
      <c r="W235" s="6"/>
      <c r="X235" s="6"/>
    </row>
    <row r="236" spans="1:24" ht="15.75" customHeight="1">
      <c r="A236" s="611" t="s">
        <v>6400</v>
      </c>
      <c r="B236" s="607" t="s">
        <v>6133</v>
      </c>
      <c r="C236" s="26" t="s">
        <v>6134</v>
      </c>
      <c r="D236" s="21"/>
      <c r="E236" s="21"/>
      <c r="F236" s="6"/>
      <c r="G236" s="6"/>
      <c r="H236" s="6"/>
      <c r="I236" s="6"/>
      <c r="J236" s="6"/>
      <c r="K236" s="6"/>
      <c r="L236" s="6"/>
      <c r="M236" s="6"/>
      <c r="N236" s="6"/>
      <c r="O236" s="6"/>
      <c r="P236" s="6"/>
      <c r="Q236" s="6"/>
      <c r="R236" s="6"/>
      <c r="S236" s="6"/>
      <c r="T236" s="6"/>
      <c r="U236" s="6"/>
      <c r="V236" s="6"/>
      <c r="W236" s="6"/>
      <c r="X236" s="6"/>
    </row>
    <row r="237" spans="1:24" ht="15.75" customHeight="1">
      <c r="A237" s="668"/>
      <c r="B237" s="668"/>
      <c r="C237" s="26" t="s">
        <v>6346</v>
      </c>
      <c r="D237" s="21"/>
      <c r="E237" s="21"/>
      <c r="F237" s="6"/>
      <c r="G237" s="6"/>
      <c r="H237" s="6"/>
      <c r="I237" s="6"/>
      <c r="J237" s="6"/>
      <c r="K237" s="6"/>
      <c r="L237" s="6"/>
      <c r="M237" s="6"/>
      <c r="N237" s="6"/>
      <c r="O237" s="6"/>
      <c r="P237" s="6"/>
      <c r="Q237" s="6"/>
      <c r="R237" s="6"/>
      <c r="S237" s="6"/>
      <c r="T237" s="6"/>
      <c r="U237" s="6"/>
      <c r="V237" s="6"/>
      <c r="W237" s="6"/>
      <c r="X237" s="6"/>
    </row>
    <row r="238" spans="1:24" ht="15.75" customHeight="1">
      <c r="A238" s="668"/>
      <c r="B238" s="668"/>
      <c r="C238" s="26" t="s">
        <v>6401</v>
      </c>
      <c r="D238" s="21"/>
      <c r="E238" s="21"/>
      <c r="F238" s="6"/>
      <c r="G238" s="6"/>
      <c r="H238" s="6"/>
      <c r="I238" s="6"/>
      <c r="J238" s="6"/>
      <c r="K238" s="6"/>
      <c r="L238" s="6"/>
      <c r="M238" s="6"/>
      <c r="N238" s="6"/>
      <c r="O238" s="6"/>
      <c r="P238" s="6"/>
      <c r="Q238" s="6"/>
      <c r="R238" s="6"/>
      <c r="S238" s="6"/>
      <c r="T238" s="6"/>
      <c r="U238" s="6"/>
      <c r="V238" s="6"/>
      <c r="W238" s="6"/>
      <c r="X238" s="6"/>
    </row>
    <row r="239" spans="1:24" ht="15.75" customHeight="1">
      <c r="A239" s="669"/>
      <c r="B239" s="669"/>
      <c r="C239" s="17" t="s">
        <v>6348</v>
      </c>
      <c r="D239" s="21"/>
      <c r="E239" s="21"/>
      <c r="F239" s="6"/>
      <c r="G239" s="6"/>
      <c r="H239" s="6"/>
      <c r="I239" s="6"/>
      <c r="J239" s="6"/>
      <c r="K239" s="6"/>
      <c r="L239" s="6"/>
      <c r="M239" s="6"/>
      <c r="N239" s="6"/>
      <c r="O239" s="6"/>
      <c r="P239" s="6"/>
      <c r="Q239" s="6"/>
      <c r="R239" s="6"/>
      <c r="S239" s="6"/>
      <c r="T239" s="6"/>
      <c r="U239" s="6"/>
      <c r="V239" s="6"/>
      <c r="W239" s="6"/>
      <c r="X239" s="6"/>
    </row>
    <row r="240" spans="1:24" ht="15.75" customHeight="1">
      <c r="A240" s="44" t="s">
        <v>4535</v>
      </c>
      <c r="B240" s="26" t="s">
        <v>6402</v>
      </c>
      <c r="C240" s="17" t="s">
        <v>6403</v>
      </c>
      <c r="D240" s="21"/>
      <c r="E240" s="21"/>
      <c r="F240" s="6"/>
      <c r="G240" s="6"/>
      <c r="H240" s="6"/>
      <c r="I240" s="6"/>
      <c r="J240" s="6"/>
      <c r="K240" s="6"/>
      <c r="L240" s="6"/>
      <c r="M240" s="6"/>
      <c r="N240" s="6"/>
      <c r="O240" s="6"/>
      <c r="P240" s="6"/>
      <c r="Q240" s="6"/>
      <c r="R240" s="6"/>
      <c r="S240" s="6"/>
      <c r="T240" s="6"/>
      <c r="U240" s="6"/>
      <c r="V240" s="6"/>
      <c r="W240" s="6"/>
      <c r="X240" s="6"/>
    </row>
    <row r="241" spans="1:24" ht="15.75" customHeight="1">
      <c r="A241" s="44" t="s">
        <v>4537</v>
      </c>
      <c r="B241" s="39" t="s">
        <v>6372</v>
      </c>
      <c r="C241" s="17"/>
      <c r="D241" s="21"/>
      <c r="E241" s="21"/>
      <c r="F241" s="6"/>
      <c r="G241" s="6"/>
      <c r="H241" s="6"/>
      <c r="I241" s="6"/>
      <c r="J241" s="6"/>
      <c r="K241" s="6"/>
      <c r="L241" s="6"/>
      <c r="M241" s="6"/>
      <c r="N241" s="6"/>
      <c r="O241" s="6"/>
      <c r="P241" s="6"/>
      <c r="Q241" s="6"/>
      <c r="R241" s="6"/>
      <c r="S241" s="6"/>
      <c r="T241" s="6"/>
      <c r="U241" s="6"/>
      <c r="V241" s="6"/>
      <c r="W241" s="6"/>
      <c r="X241" s="6"/>
    </row>
    <row r="242" spans="1:24" ht="15.75" customHeight="1">
      <c r="A242" s="44" t="s">
        <v>6404</v>
      </c>
      <c r="B242" s="26" t="s">
        <v>6203</v>
      </c>
      <c r="C242" s="17" t="s">
        <v>6204</v>
      </c>
      <c r="D242" s="21"/>
      <c r="E242" s="21"/>
      <c r="F242" s="6"/>
      <c r="G242" s="6"/>
      <c r="H242" s="6"/>
      <c r="I242" s="6"/>
      <c r="J242" s="6"/>
      <c r="K242" s="6"/>
      <c r="L242" s="6"/>
      <c r="M242" s="6"/>
      <c r="N242" s="6"/>
      <c r="O242" s="6"/>
      <c r="P242" s="6"/>
      <c r="Q242" s="6"/>
      <c r="R242" s="6"/>
      <c r="S242" s="6"/>
      <c r="T242" s="6"/>
      <c r="U242" s="6"/>
      <c r="V242" s="6"/>
      <c r="W242" s="6"/>
      <c r="X242" s="6"/>
    </row>
    <row r="243" spans="1:24" ht="15.75" customHeight="1">
      <c r="A243" s="44" t="s">
        <v>6405</v>
      </c>
      <c r="B243" s="26" t="s">
        <v>6376</v>
      </c>
      <c r="C243" s="17" t="s">
        <v>6406</v>
      </c>
      <c r="D243" s="21"/>
      <c r="E243" s="21"/>
      <c r="F243" s="6"/>
      <c r="G243" s="6"/>
      <c r="H243" s="6"/>
      <c r="I243" s="6"/>
      <c r="J243" s="6"/>
      <c r="K243" s="6"/>
      <c r="L243" s="6"/>
      <c r="M243" s="6"/>
      <c r="N243" s="6"/>
      <c r="O243" s="6"/>
      <c r="P243" s="6"/>
      <c r="Q243" s="6"/>
      <c r="R243" s="6"/>
      <c r="S243" s="6"/>
      <c r="T243" s="6"/>
      <c r="U243" s="6"/>
      <c r="V243" s="6"/>
      <c r="W243" s="6"/>
      <c r="X243" s="6"/>
    </row>
    <row r="244" spans="1:24" ht="15.75" customHeight="1">
      <c r="A244" s="44" t="s">
        <v>6407</v>
      </c>
      <c r="B244" s="26" t="s">
        <v>6408</v>
      </c>
      <c r="C244" s="17" t="s">
        <v>6409</v>
      </c>
      <c r="D244" s="21"/>
      <c r="E244" s="21"/>
      <c r="F244" s="6"/>
      <c r="G244" s="6"/>
      <c r="H244" s="6"/>
      <c r="I244" s="6"/>
      <c r="J244" s="6"/>
      <c r="K244" s="6"/>
      <c r="L244" s="6"/>
      <c r="M244" s="6"/>
      <c r="N244" s="6"/>
      <c r="O244" s="6"/>
      <c r="P244" s="6"/>
      <c r="Q244" s="6"/>
      <c r="R244" s="6"/>
      <c r="S244" s="6"/>
      <c r="T244" s="6"/>
      <c r="U244" s="6"/>
      <c r="V244" s="6"/>
      <c r="W244" s="6"/>
      <c r="X244" s="6"/>
    </row>
    <row r="245" spans="1:24" ht="15.75" customHeight="1">
      <c r="A245" s="44" t="s">
        <v>6410</v>
      </c>
      <c r="B245" s="26" t="s">
        <v>6261</v>
      </c>
      <c r="C245" s="17" t="s">
        <v>6386</v>
      </c>
      <c r="D245" s="21"/>
      <c r="E245" s="21"/>
      <c r="F245" s="6"/>
      <c r="G245" s="6"/>
      <c r="H245" s="6"/>
      <c r="I245" s="6"/>
      <c r="J245" s="6"/>
      <c r="K245" s="6"/>
      <c r="L245" s="6"/>
      <c r="M245" s="6"/>
      <c r="N245" s="6"/>
      <c r="O245" s="6"/>
      <c r="P245" s="6"/>
      <c r="Q245" s="6"/>
      <c r="R245" s="6"/>
      <c r="S245" s="6"/>
      <c r="T245" s="6"/>
      <c r="U245" s="6"/>
      <c r="V245" s="6"/>
      <c r="W245" s="6"/>
      <c r="X245" s="6"/>
    </row>
    <row r="246" spans="1:24" ht="15.75" customHeight="1">
      <c r="A246" s="44" t="s">
        <v>6411</v>
      </c>
      <c r="B246" s="26" t="s">
        <v>6412</v>
      </c>
      <c r="C246" s="17" t="s">
        <v>6413</v>
      </c>
      <c r="D246" s="21"/>
      <c r="E246" s="21"/>
      <c r="F246" s="6"/>
      <c r="G246" s="6"/>
      <c r="H246" s="6"/>
      <c r="I246" s="6"/>
      <c r="J246" s="6"/>
      <c r="K246" s="6"/>
      <c r="L246" s="6"/>
      <c r="M246" s="6"/>
      <c r="N246" s="6"/>
      <c r="O246" s="6"/>
      <c r="P246" s="6"/>
      <c r="Q246" s="6"/>
      <c r="R246" s="6"/>
      <c r="S246" s="6"/>
      <c r="T246" s="6"/>
      <c r="U246" s="6"/>
      <c r="V246" s="6"/>
      <c r="W246" s="6"/>
      <c r="X246" s="6"/>
    </row>
    <row r="247" spans="1:24" ht="15.75" customHeight="1">
      <c r="A247" s="44" t="s">
        <v>4539</v>
      </c>
      <c r="B247" s="39" t="s">
        <v>6414</v>
      </c>
      <c r="C247" s="17"/>
      <c r="D247" s="21"/>
      <c r="E247" s="21"/>
      <c r="F247" s="6"/>
      <c r="G247" s="6"/>
      <c r="H247" s="6"/>
      <c r="I247" s="6"/>
      <c r="J247" s="6"/>
      <c r="K247" s="6"/>
      <c r="L247" s="6"/>
      <c r="M247" s="6"/>
      <c r="N247" s="6"/>
      <c r="O247" s="6"/>
      <c r="P247" s="6"/>
      <c r="Q247" s="6"/>
      <c r="R247" s="6"/>
      <c r="S247" s="6"/>
      <c r="T247" s="6"/>
      <c r="U247" s="6"/>
      <c r="V247" s="6"/>
      <c r="W247" s="6"/>
      <c r="X247" s="6"/>
    </row>
    <row r="248" spans="1:24" ht="15.75" customHeight="1">
      <c r="A248" s="44" t="s">
        <v>6415</v>
      </c>
      <c r="B248" s="26" t="s">
        <v>6416</v>
      </c>
      <c r="C248" s="17" t="s">
        <v>6417</v>
      </c>
      <c r="D248" s="21"/>
      <c r="E248" s="21"/>
      <c r="F248" s="6"/>
      <c r="G248" s="6"/>
      <c r="H248" s="6"/>
      <c r="I248" s="6"/>
      <c r="J248" s="6"/>
      <c r="K248" s="6"/>
      <c r="L248" s="6"/>
      <c r="M248" s="6"/>
      <c r="N248" s="6"/>
      <c r="O248" s="6"/>
      <c r="P248" s="6"/>
      <c r="Q248" s="6"/>
      <c r="R248" s="6"/>
      <c r="S248" s="6"/>
      <c r="T248" s="6"/>
      <c r="U248" s="6"/>
      <c r="V248" s="6"/>
      <c r="W248" s="6"/>
      <c r="X248" s="6"/>
    </row>
    <row r="249" spans="1:24" ht="15.75" customHeight="1">
      <c r="A249" s="44" t="s">
        <v>6418</v>
      </c>
      <c r="B249" s="26" t="s">
        <v>6419</v>
      </c>
      <c r="C249" s="17" t="s">
        <v>6420</v>
      </c>
      <c r="D249" s="21"/>
      <c r="E249" s="21"/>
      <c r="F249" s="6"/>
      <c r="G249" s="6"/>
      <c r="H249" s="6"/>
      <c r="I249" s="6"/>
      <c r="J249" s="6"/>
      <c r="K249" s="6"/>
      <c r="L249" s="6"/>
      <c r="M249" s="6"/>
      <c r="N249" s="6"/>
      <c r="O249" s="6"/>
      <c r="P249" s="6"/>
      <c r="Q249" s="6"/>
      <c r="R249" s="6"/>
      <c r="S249" s="6"/>
      <c r="T249" s="6"/>
      <c r="U249" s="6"/>
      <c r="V249" s="6"/>
      <c r="W249" s="6"/>
      <c r="X249" s="6"/>
    </row>
    <row r="250" spans="1:24" ht="15.75" customHeight="1">
      <c r="A250" s="44" t="s">
        <v>6421</v>
      </c>
      <c r="B250" s="26" t="s">
        <v>6236</v>
      </c>
      <c r="C250" s="17" t="s">
        <v>6422</v>
      </c>
      <c r="D250" s="21"/>
      <c r="E250" s="21"/>
      <c r="F250" s="6"/>
      <c r="G250" s="6"/>
      <c r="H250" s="6"/>
      <c r="I250" s="6"/>
      <c r="J250" s="6"/>
      <c r="K250" s="6"/>
      <c r="L250" s="6"/>
      <c r="M250" s="6"/>
      <c r="N250" s="6"/>
      <c r="O250" s="6"/>
      <c r="P250" s="6"/>
      <c r="Q250" s="6"/>
      <c r="R250" s="6"/>
      <c r="S250" s="6"/>
      <c r="T250" s="6"/>
      <c r="U250" s="6"/>
      <c r="V250" s="6"/>
      <c r="W250" s="6"/>
      <c r="X250" s="6"/>
    </row>
    <row r="251" spans="1:24" ht="15.75" customHeight="1">
      <c r="A251" s="44" t="s">
        <v>6423</v>
      </c>
      <c r="B251" s="26" t="s">
        <v>6424</v>
      </c>
      <c r="C251" s="17" t="s">
        <v>6425</v>
      </c>
      <c r="D251" s="21"/>
      <c r="E251" s="21"/>
      <c r="F251" s="6"/>
      <c r="G251" s="6"/>
      <c r="H251" s="6"/>
      <c r="I251" s="6"/>
      <c r="J251" s="6"/>
      <c r="K251" s="6"/>
      <c r="L251" s="6"/>
      <c r="M251" s="6"/>
      <c r="N251" s="6"/>
      <c r="O251" s="6"/>
      <c r="P251" s="6"/>
      <c r="Q251" s="6"/>
      <c r="R251" s="6"/>
      <c r="S251" s="6"/>
      <c r="T251" s="6"/>
      <c r="U251" s="6"/>
      <c r="V251" s="6"/>
      <c r="W251" s="6"/>
      <c r="X251" s="6"/>
    </row>
    <row r="252" spans="1:24" ht="15.75" customHeight="1">
      <c r="A252" s="44" t="s">
        <v>6426</v>
      </c>
      <c r="B252" s="26" t="s">
        <v>6427</v>
      </c>
      <c r="C252" s="17" t="s">
        <v>6428</v>
      </c>
      <c r="D252" s="21"/>
      <c r="E252" s="21"/>
      <c r="F252" s="6"/>
      <c r="G252" s="6"/>
      <c r="H252" s="6"/>
      <c r="I252" s="6"/>
      <c r="J252" s="6"/>
      <c r="K252" s="6"/>
      <c r="L252" s="6"/>
      <c r="M252" s="6"/>
      <c r="N252" s="6"/>
      <c r="O252" s="6"/>
      <c r="P252" s="6"/>
      <c r="Q252" s="6"/>
      <c r="R252" s="6"/>
      <c r="S252" s="6"/>
      <c r="T252" s="6"/>
      <c r="U252" s="6"/>
      <c r="V252" s="6"/>
      <c r="W252" s="6"/>
      <c r="X252" s="6"/>
    </row>
    <row r="253" spans="1:24" ht="15.75" customHeight="1">
      <c r="A253" s="44" t="s">
        <v>6429</v>
      </c>
      <c r="B253" s="26" t="s">
        <v>6430</v>
      </c>
      <c r="C253" s="17" t="s">
        <v>6431</v>
      </c>
      <c r="D253" s="21"/>
      <c r="E253" s="21"/>
      <c r="F253" s="6"/>
      <c r="G253" s="6"/>
      <c r="H253" s="6"/>
      <c r="I253" s="6"/>
      <c r="J253" s="6"/>
      <c r="K253" s="6"/>
      <c r="L253" s="6"/>
      <c r="M253" s="6"/>
      <c r="N253" s="6"/>
      <c r="O253" s="6"/>
      <c r="P253" s="6"/>
      <c r="Q253" s="6"/>
      <c r="R253" s="6"/>
      <c r="S253" s="6"/>
      <c r="T253" s="6"/>
      <c r="U253" s="6"/>
      <c r="V253" s="6"/>
      <c r="W253" s="6"/>
      <c r="X253" s="6"/>
    </row>
    <row r="254" spans="1:24" ht="15.75" customHeight="1">
      <c r="A254" s="44" t="s">
        <v>6432</v>
      </c>
      <c r="B254" s="26" t="s">
        <v>6433</v>
      </c>
      <c r="C254" s="17" t="s">
        <v>6434</v>
      </c>
      <c r="D254" s="21"/>
      <c r="E254" s="21"/>
      <c r="F254" s="6"/>
      <c r="G254" s="6"/>
      <c r="H254" s="6"/>
      <c r="I254" s="6"/>
      <c r="J254" s="6"/>
      <c r="K254" s="6"/>
      <c r="L254" s="6"/>
      <c r="M254" s="6"/>
      <c r="N254" s="6"/>
      <c r="O254" s="6"/>
      <c r="P254" s="6"/>
      <c r="Q254" s="6"/>
      <c r="R254" s="6"/>
      <c r="S254" s="6"/>
      <c r="T254" s="6"/>
      <c r="U254" s="6"/>
      <c r="V254" s="6"/>
      <c r="W254" s="6"/>
      <c r="X254" s="6"/>
    </row>
    <row r="255" spans="1:24" ht="15.75" customHeight="1">
      <c r="A255" s="44" t="s">
        <v>6435</v>
      </c>
      <c r="B255" s="26" t="s">
        <v>6436</v>
      </c>
      <c r="C255" s="17" t="s">
        <v>6437</v>
      </c>
      <c r="D255" s="21"/>
      <c r="E255" s="21"/>
      <c r="F255" s="6"/>
      <c r="G255" s="6"/>
      <c r="H255" s="6"/>
      <c r="I255" s="6"/>
      <c r="J255" s="6"/>
      <c r="K255" s="6"/>
      <c r="L255" s="6"/>
      <c r="M255" s="6"/>
      <c r="N255" s="6"/>
      <c r="O255" s="6"/>
      <c r="P255" s="6"/>
      <c r="Q255" s="6"/>
      <c r="R255" s="6"/>
      <c r="S255" s="6"/>
      <c r="T255" s="6"/>
      <c r="U255" s="6"/>
      <c r="V255" s="6"/>
      <c r="W255" s="6"/>
      <c r="X255" s="6"/>
    </row>
    <row r="256" spans="1:24" ht="15.75" customHeight="1">
      <c r="A256" s="44" t="s">
        <v>6438</v>
      </c>
      <c r="B256" s="26" t="s">
        <v>6439</v>
      </c>
      <c r="C256" s="17" t="s">
        <v>6440</v>
      </c>
      <c r="D256" s="21"/>
      <c r="E256" s="21"/>
      <c r="F256" s="6"/>
      <c r="G256" s="6"/>
      <c r="H256" s="6"/>
      <c r="I256" s="6"/>
      <c r="J256" s="6"/>
      <c r="K256" s="6"/>
      <c r="L256" s="6"/>
      <c r="M256" s="6"/>
      <c r="N256" s="6"/>
      <c r="O256" s="6"/>
      <c r="P256" s="6"/>
      <c r="Q256" s="6"/>
      <c r="R256" s="6"/>
      <c r="S256" s="6"/>
      <c r="T256" s="6"/>
      <c r="U256" s="6"/>
      <c r="V256" s="6"/>
      <c r="W256" s="6"/>
      <c r="X256" s="6"/>
    </row>
    <row r="257" spans="1:24" ht="15.75" customHeight="1">
      <c r="A257" s="44" t="s">
        <v>6441</v>
      </c>
      <c r="B257" s="26" t="s">
        <v>6419</v>
      </c>
      <c r="C257" s="17" t="s">
        <v>6442</v>
      </c>
      <c r="D257" s="21"/>
      <c r="E257" s="21"/>
      <c r="F257" s="6"/>
      <c r="G257" s="6"/>
      <c r="H257" s="6"/>
      <c r="I257" s="6"/>
      <c r="J257" s="6"/>
      <c r="K257" s="6"/>
      <c r="L257" s="6"/>
      <c r="M257" s="6"/>
      <c r="N257" s="6"/>
      <c r="O257" s="6"/>
      <c r="P257" s="6"/>
      <c r="Q257" s="6"/>
      <c r="R257" s="6"/>
      <c r="S257" s="6"/>
      <c r="T257" s="6"/>
      <c r="U257" s="6"/>
      <c r="V257" s="6"/>
      <c r="W257" s="6"/>
      <c r="X257" s="6"/>
    </row>
    <row r="258" spans="1:24" ht="15.75" customHeight="1">
      <c r="A258" s="44" t="s">
        <v>6443</v>
      </c>
      <c r="B258" s="26" t="s">
        <v>6444</v>
      </c>
      <c r="C258" s="17" t="s">
        <v>6445</v>
      </c>
      <c r="D258" s="21"/>
      <c r="E258" s="21"/>
      <c r="F258" s="6"/>
      <c r="G258" s="6"/>
      <c r="H258" s="6"/>
      <c r="I258" s="6"/>
      <c r="J258" s="6"/>
      <c r="K258" s="6"/>
      <c r="L258" s="6"/>
      <c r="M258" s="6"/>
      <c r="N258" s="6"/>
      <c r="O258" s="6"/>
      <c r="P258" s="6"/>
      <c r="Q258" s="6"/>
      <c r="R258" s="6"/>
      <c r="S258" s="6"/>
      <c r="T258" s="6"/>
      <c r="U258" s="6"/>
      <c r="V258" s="6"/>
      <c r="W258" s="6"/>
      <c r="X258" s="6"/>
    </row>
    <row r="259" spans="1:24" ht="15.75" customHeight="1">
      <c r="A259" s="44" t="s">
        <v>6446</v>
      </c>
      <c r="B259" s="26" t="s">
        <v>6447</v>
      </c>
      <c r="C259" s="17" t="s">
        <v>6437</v>
      </c>
      <c r="D259" s="21"/>
      <c r="E259" s="21"/>
      <c r="F259" s="6"/>
      <c r="G259" s="6"/>
      <c r="H259" s="6"/>
      <c r="I259" s="6"/>
      <c r="J259" s="6"/>
      <c r="K259" s="6"/>
      <c r="L259" s="6"/>
      <c r="M259" s="6"/>
      <c r="N259" s="6"/>
      <c r="O259" s="6"/>
      <c r="P259" s="6"/>
      <c r="Q259" s="6"/>
      <c r="R259" s="6"/>
      <c r="S259" s="6"/>
      <c r="T259" s="6"/>
      <c r="U259" s="6"/>
      <c r="V259" s="6"/>
      <c r="W259" s="6"/>
      <c r="X259" s="6"/>
    </row>
    <row r="260" spans="1:24" ht="15.75" customHeight="1">
      <c r="A260" s="44" t="s">
        <v>6448</v>
      </c>
      <c r="B260" s="26" t="s">
        <v>6449</v>
      </c>
      <c r="C260" s="45" t="s">
        <v>6450</v>
      </c>
      <c r="D260" s="21"/>
      <c r="E260" s="21"/>
      <c r="F260" s="6"/>
      <c r="G260" s="6"/>
      <c r="H260" s="6"/>
      <c r="I260" s="6"/>
      <c r="J260" s="6"/>
      <c r="K260" s="6"/>
      <c r="L260" s="6"/>
      <c r="M260" s="6"/>
      <c r="N260" s="6"/>
      <c r="O260" s="6"/>
      <c r="P260" s="6"/>
      <c r="Q260" s="6"/>
      <c r="R260" s="6"/>
      <c r="S260" s="6"/>
      <c r="T260" s="6"/>
      <c r="U260" s="6"/>
      <c r="V260" s="6"/>
      <c r="W260" s="6"/>
      <c r="X260" s="6"/>
    </row>
    <row r="261" spans="1:24" ht="15.75" customHeight="1">
      <c r="A261" s="44" t="s">
        <v>6451</v>
      </c>
      <c r="B261" s="26" t="s">
        <v>6436</v>
      </c>
      <c r="C261" s="17" t="s">
        <v>6452</v>
      </c>
      <c r="D261" s="21"/>
      <c r="E261" s="21"/>
      <c r="F261" s="6"/>
      <c r="G261" s="6"/>
      <c r="H261" s="6"/>
      <c r="I261" s="6"/>
      <c r="J261" s="6"/>
      <c r="K261" s="6"/>
      <c r="L261" s="6"/>
      <c r="M261" s="6"/>
      <c r="N261" s="6"/>
      <c r="O261" s="6"/>
      <c r="P261" s="6"/>
      <c r="Q261" s="6"/>
      <c r="R261" s="6"/>
      <c r="S261" s="6"/>
      <c r="T261" s="6"/>
      <c r="U261" s="6"/>
      <c r="V261" s="6"/>
      <c r="W261" s="6"/>
      <c r="X261" s="6"/>
    </row>
    <row r="262" spans="1:24" ht="15.75" customHeight="1">
      <c r="A262" s="44" t="s">
        <v>6453</v>
      </c>
      <c r="B262" s="26" t="s">
        <v>6454</v>
      </c>
      <c r="C262" s="17" t="s">
        <v>6455</v>
      </c>
      <c r="D262" s="21"/>
      <c r="E262" s="21"/>
      <c r="F262" s="6"/>
      <c r="G262" s="6"/>
      <c r="H262" s="6"/>
      <c r="I262" s="6"/>
      <c r="J262" s="6"/>
      <c r="K262" s="6"/>
      <c r="L262" s="6"/>
      <c r="M262" s="6"/>
      <c r="N262" s="6"/>
      <c r="O262" s="6"/>
      <c r="P262" s="6"/>
      <c r="Q262" s="6"/>
      <c r="R262" s="6"/>
      <c r="S262" s="6"/>
      <c r="T262" s="6"/>
      <c r="U262" s="6"/>
      <c r="V262" s="6"/>
      <c r="W262" s="6"/>
      <c r="X262" s="6"/>
    </row>
    <row r="263" spans="1:24" ht="15.75" customHeight="1">
      <c r="A263" s="44" t="s">
        <v>6456</v>
      </c>
      <c r="B263" s="26" t="s">
        <v>6419</v>
      </c>
      <c r="C263" s="17" t="s">
        <v>6457</v>
      </c>
      <c r="D263" s="21"/>
      <c r="E263" s="21"/>
      <c r="F263" s="6"/>
      <c r="G263" s="6"/>
      <c r="H263" s="6"/>
      <c r="I263" s="6"/>
      <c r="J263" s="6"/>
      <c r="K263" s="6"/>
      <c r="L263" s="6"/>
      <c r="M263" s="6"/>
      <c r="N263" s="6"/>
      <c r="O263" s="6"/>
      <c r="P263" s="6"/>
      <c r="Q263" s="6"/>
      <c r="R263" s="6"/>
      <c r="S263" s="6"/>
      <c r="T263" s="6"/>
      <c r="U263" s="6"/>
      <c r="V263" s="6"/>
      <c r="W263" s="6"/>
      <c r="X263" s="6"/>
    </row>
    <row r="264" spans="1:24" ht="15.75" customHeight="1">
      <c r="A264" s="44" t="s">
        <v>6458</v>
      </c>
      <c r="B264" s="26" t="s">
        <v>6459</v>
      </c>
      <c r="C264" s="17" t="s">
        <v>6460</v>
      </c>
      <c r="D264" s="21"/>
      <c r="E264" s="21"/>
      <c r="F264" s="6"/>
      <c r="G264" s="6"/>
      <c r="H264" s="6"/>
      <c r="I264" s="6"/>
      <c r="J264" s="6"/>
      <c r="K264" s="6"/>
      <c r="L264" s="6"/>
      <c r="M264" s="6"/>
      <c r="N264" s="6"/>
      <c r="O264" s="6"/>
      <c r="P264" s="6"/>
      <c r="Q264" s="6"/>
      <c r="R264" s="6"/>
      <c r="S264" s="6"/>
      <c r="T264" s="6"/>
      <c r="U264" s="6"/>
      <c r="V264" s="6"/>
      <c r="W264" s="6"/>
      <c r="X264" s="6"/>
    </row>
    <row r="265" spans="1:24" ht="15.75" customHeight="1">
      <c r="A265" s="44" t="s">
        <v>6461</v>
      </c>
      <c r="B265" s="26" t="s">
        <v>6462</v>
      </c>
      <c r="C265" s="17" t="s">
        <v>6463</v>
      </c>
      <c r="D265" s="21"/>
      <c r="E265" s="21"/>
      <c r="F265" s="6"/>
      <c r="G265" s="6"/>
      <c r="H265" s="6"/>
      <c r="I265" s="6"/>
      <c r="J265" s="6"/>
      <c r="K265" s="6"/>
      <c r="L265" s="6"/>
      <c r="M265" s="6"/>
      <c r="N265" s="6"/>
      <c r="O265" s="6"/>
      <c r="P265" s="6"/>
      <c r="Q265" s="6"/>
      <c r="R265" s="6"/>
      <c r="S265" s="6"/>
      <c r="T265" s="6"/>
      <c r="U265" s="6"/>
      <c r="V265" s="6"/>
      <c r="W265" s="6"/>
      <c r="X265" s="6"/>
    </row>
    <row r="266" spans="1:24" ht="15.75" customHeight="1">
      <c r="A266" s="44" t="s">
        <v>6464</v>
      </c>
      <c r="B266" s="26" t="s">
        <v>6430</v>
      </c>
      <c r="C266" s="17" t="s">
        <v>6431</v>
      </c>
      <c r="D266" s="21"/>
      <c r="E266" s="21"/>
      <c r="F266" s="6"/>
      <c r="G266" s="6"/>
      <c r="H266" s="6"/>
      <c r="I266" s="6"/>
      <c r="J266" s="6"/>
      <c r="K266" s="6"/>
      <c r="L266" s="6"/>
      <c r="M266" s="6"/>
      <c r="N266" s="6"/>
      <c r="O266" s="6"/>
      <c r="P266" s="6"/>
      <c r="Q266" s="6"/>
      <c r="R266" s="6"/>
      <c r="S266" s="6"/>
      <c r="T266" s="6"/>
      <c r="U266" s="6"/>
      <c r="V266" s="6"/>
      <c r="W266" s="6"/>
      <c r="X266" s="6"/>
    </row>
    <row r="267" spans="1:24" ht="15.75" customHeight="1">
      <c r="A267" s="44" t="s">
        <v>4541</v>
      </c>
      <c r="B267" s="39" t="s">
        <v>6236</v>
      </c>
      <c r="C267" s="17"/>
      <c r="D267" s="21"/>
      <c r="E267" s="21"/>
      <c r="F267" s="6"/>
      <c r="G267" s="6"/>
      <c r="H267" s="6"/>
      <c r="I267" s="6"/>
      <c r="J267" s="6"/>
      <c r="K267" s="6"/>
      <c r="L267" s="6"/>
      <c r="M267" s="6"/>
      <c r="N267" s="6"/>
      <c r="O267" s="6"/>
      <c r="P267" s="6"/>
      <c r="Q267" s="6"/>
      <c r="R267" s="6"/>
      <c r="S267" s="6"/>
      <c r="T267" s="6"/>
      <c r="U267" s="6"/>
      <c r="V267" s="6"/>
      <c r="W267" s="6"/>
      <c r="X267" s="6"/>
    </row>
    <row r="268" spans="1:24" ht="15.75" customHeight="1">
      <c r="A268" s="44" t="s">
        <v>6465</v>
      </c>
      <c r="B268" s="26" t="s">
        <v>6360</v>
      </c>
      <c r="C268" s="17" t="s">
        <v>6361</v>
      </c>
      <c r="D268" s="21"/>
      <c r="E268" s="21"/>
      <c r="F268" s="6"/>
      <c r="G268" s="6"/>
      <c r="H268" s="6"/>
      <c r="I268" s="6"/>
      <c r="J268" s="6"/>
      <c r="K268" s="6"/>
      <c r="L268" s="6"/>
      <c r="M268" s="6"/>
      <c r="N268" s="6"/>
      <c r="O268" s="6"/>
      <c r="P268" s="6"/>
      <c r="Q268" s="6"/>
      <c r="R268" s="6"/>
      <c r="S268" s="6"/>
      <c r="T268" s="6"/>
      <c r="U268" s="6"/>
      <c r="V268" s="6"/>
      <c r="W268" s="6"/>
      <c r="X268" s="6"/>
    </row>
    <row r="269" spans="1:24" ht="15.75" customHeight="1">
      <c r="A269" s="44" t="s">
        <v>6466</v>
      </c>
      <c r="B269" s="26" t="s">
        <v>6467</v>
      </c>
      <c r="C269" s="17" t="s">
        <v>6361</v>
      </c>
      <c r="D269" s="21"/>
      <c r="E269" s="21"/>
      <c r="F269" s="6"/>
      <c r="G269" s="6"/>
      <c r="H269" s="6"/>
      <c r="I269" s="6"/>
      <c r="J269" s="6"/>
      <c r="K269" s="6"/>
      <c r="L269" s="6"/>
      <c r="M269" s="6"/>
      <c r="N269" s="6"/>
      <c r="O269" s="6"/>
      <c r="P269" s="6"/>
      <c r="Q269" s="6"/>
      <c r="R269" s="6"/>
      <c r="S269" s="6"/>
      <c r="T269" s="6"/>
      <c r="U269" s="6"/>
      <c r="V269" s="6"/>
      <c r="W269" s="6"/>
      <c r="X269" s="6"/>
    </row>
    <row r="270" spans="1:24" ht="15.75" customHeight="1">
      <c r="A270" s="44" t="s">
        <v>6468</v>
      </c>
      <c r="B270" s="26" t="s">
        <v>6469</v>
      </c>
      <c r="C270" s="17" t="s">
        <v>6470</v>
      </c>
      <c r="D270" s="21"/>
      <c r="E270" s="21"/>
      <c r="F270" s="6"/>
      <c r="G270" s="6"/>
      <c r="H270" s="6"/>
      <c r="I270" s="6"/>
      <c r="J270" s="6"/>
      <c r="K270" s="6"/>
      <c r="L270" s="6"/>
      <c r="M270" s="6"/>
      <c r="N270" s="6"/>
      <c r="O270" s="6"/>
      <c r="P270" s="6"/>
      <c r="Q270" s="6"/>
      <c r="R270" s="6"/>
      <c r="S270" s="6"/>
      <c r="T270" s="6"/>
      <c r="U270" s="6"/>
      <c r="V270" s="6"/>
      <c r="W270" s="6"/>
      <c r="X270" s="6"/>
    </row>
    <row r="271" spans="1:24" ht="15.75" customHeight="1">
      <c r="A271" s="44" t="s">
        <v>6471</v>
      </c>
      <c r="B271" s="26" t="s">
        <v>6369</v>
      </c>
      <c r="C271" s="17" t="s">
        <v>6370</v>
      </c>
      <c r="D271" s="21"/>
      <c r="E271" s="21"/>
      <c r="F271" s="6"/>
      <c r="G271" s="6"/>
      <c r="H271" s="6"/>
      <c r="I271" s="6"/>
      <c r="J271" s="6"/>
      <c r="K271" s="6"/>
      <c r="L271" s="6"/>
      <c r="M271" s="6"/>
      <c r="N271" s="6"/>
      <c r="O271" s="6"/>
      <c r="P271" s="6"/>
      <c r="Q271" s="6"/>
      <c r="R271" s="6"/>
      <c r="S271" s="6"/>
      <c r="T271" s="6"/>
      <c r="U271" s="6"/>
      <c r="V271" s="6"/>
      <c r="W271" s="6"/>
      <c r="X271" s="6"/>
    </row>
    <row r="272" spans="1:24" ht="15.75" customHeight="1">
      <c r="A272" s="44" t="s">
        <v>6472</v>
      </c>
      <c r="B272" s="26" t="s">
        <v>6372</v>
      </c>
      <c r="C272" s="17" t="s">
        <v>6373</v>
      </c>
      <c r="D272" s="21"/>
      <c r="E272" s="21"/>
      <c r="F272" s="6"/>
      <c r="G272" s="6"/>
      <c r="H272" s="6"/>
      <c r="I272" s="6"/>
      <c r="J272" s="6"/>
      <c r="K272" s="6"/>
      <c r="L272" s="6"/>
      <c r="M272" s="6"/>
      <c r="N272" s="6"/>
      <c r="O272" s="6"/>
      <c r="P272" s="6"/>
      <c r="Q272" s="6"/>
      <c r="R272" s="6"/>
      <c r="S272" s="6"/>
      <c r="T272" s="6"/>
      <c r="U272" s="6"/>
      <c r="V272" s="6"/>
      <c r="W272" s="6"/>
      <c r="X272" s="6"/>
    </row>
    <row r="273" spans="1:24" ht="15.75" customHeight="1">
      <c r="A273" s="44" t="s">
        <v>6473</v>
      </c>
      <c r="B273" s="26" t="s">
        <v>6474</v>
      </c>
      <c r="C273" s="17" t="s">
        <v>6475</v>
      </c>
      <c r="D273" s="21"/>
      <c r="E273" s="21"/>
      <c r="F273" s="6"/>
      <c r="G273" s="6"/>
      <c r="H273" s="6"/>
      <c r="I273" s="6"/>
      <c r="J273" s="6"/>
      <c r="K273" s="6"/>
      <c r="L273" s="6"/>
      <c r="M273" s="6"/>
      <c r="N273" s="6"/>
      <c r="O273" s="6"/>
      <c r="P273" s="6"/>
      <c r="Q273" s="6"/>
      <c r="R273" s="6"/>
      <c r="S273" s="6"/>
      <c r="T273" s="6"/>
      <c r="U273" s="6"/>
      <c r="V273" s="6"/>
      <c r="W273" s="6"/>
      <c r="X273" s="6"/>
    </row>
    <row r="274" spans="1:24" ht="15.75" customHeight="1">
      <c r="A274" s="21" t="s">
        <v>4543</v>
      </c>
      <c r="B274" s="23" t="s">
        <v>6329</v>
      </c>
      <c r="C274" s="17" t="s">
        <v>6476</v>
      </c>
      <c r="D274" s="21"/>
      <c r="E274" s="21"/>
      <c r="F274" s="6"/>
      <c r="G274" s="6"/>
      <c r="H274" s="6"/>
      <c r="I274" s="6"/>
      <c r="J274" s="6"/>
      <c r="K274" s="6"/>
      <c r="L274" s="6"/>
      <c r="M274" s="6"/>
      <c r="N274" s="6"/>
      <c r="O274" s="6"/>
      <c r="P274" s="6"/>
      <c r="Q274" s="6"/>
      <c r="R274" s="6"/>
      <c r="S274" s="6"/>
      <c r="T274" s="6"/>
      <c r="U274" s="6"/>
      <c r="V274" s="6"/>
      <c r="W274" s="6"/>
      <c r="X274" s="6"/>
    </row>
    <row r="275" spans="1:24" ht="15.75" customHeight="1">
      <c r="A275" s="21" t="s">
        <v>4545</v>
      </c>
      <c r="B275" s="38" t="s">
        <v>6391</v>
      </c>
      <c r="C275" s="24" t="s">
        <v>6392</v>
      </c>
      <c r="D275" s="21"/>
      <c r="E275" s="21"/>
      <c r="F275" s="6"/>
      <c r="G275" s="6"/>
      <c r="H275" s="6"/>
      <c r="I275" s="6"/>
      <c r="J275" s="6"/>
      <c r="K275" s="6"/>
      <c r="L275" s="6"/>
      <c r="M275" s="6"/>
      <c r="N275" s="6"/>
      <c r="O275" s="6"/>
      <c r="P275" s="6"/>
      <c r="Q275" s="6"/>
      <c r="R275" s="6"/>
      <c r="S275" s="6"/>
      <c r="T275" s="6"/>
      <c r="U275" s="6"/>
      <c r="V275" s="6"/>
      <c r="W275" s="6"/>
      <c r="X275" s="6"/>
    </row>
    <row r="276" spans="1:24" ht="15.75" customHeight="1">
      <c r="A276" s="21" t="s">
        <v>4547</v>
      </c>
      <c r="B276" s="38" t="s">
        <v>6209</v>
      </c>
      <c r="C276" s="17" t="s">
        <v>6210</v>
      </c>
      <c r="D276" s="21"/>
      <c r="E276" s="21"/>
      <c r="F276" s="6"/>
      <c r="G276" s="6"/>
      <c r="H276" s="6"/>
      <c r="I276" s="6"/>
      <c r="J276" s="6"/>
      <c r="K276" s="6"/>
      <c r="L276" s="6"/>
      <c r="M276" s="6"/>
      <c r="N276" s="6"/>
      <c r="O276" s="6"/>
      <c r="P276" s="6"/>
      <c r="Q276" s="6"/>
      <c r="R276" s="6"/>
      <c r="S276" s="6"/>
      <c r="T276" s="6"/>
      <c r="U276" s="6"/>
      <c r="V276" s="6"/>
      <c r="W276" s="6"/>
      <c r="X276" s="6"/>
    </row>
    <row r="277" spans="1:24" ht="15.75" customHeight="1">
      <c r="A277" s="21" t="s">
        <v>4549</v>
      </c>
      <c r="B277" s="38" t="s">
        <v>6319</v>
      </c>
      <c r="C277" s="15" t="s">
        <v>6320</v>
      </c>
      <c r="D277" s="21"/>
      <c r="E277" s="21"/>
      <c r="F277" s="6"/>
      <c r="G277" s="6"/>
      <c r="H277" s="6"/>
      <c r="I277" s="6"/>
      <c r="J277" s="6"/>
      <c r="K277" s="6"/>
      <c r="L277" s="6"/>
      <c r="M277" s="6"/>
      <c r="N277" s="6"/>
      <c r="O277" s="6"/>
      <c r="P277" s="6"/>
      <c r="Q277" s="6"/>
      <c r="R277" s="6"/>
      <c r="S277" s="6"/>
      <c r="T277" s="6"/>
      <c r="U277" s="6"/>
      <c r="V277" s="6"/>
      <c r="W277" s="6"/>
      <c r="X277" s="6"/>
    </row>
    <row r="278" spans="1:24" ht="15.75" customHeight="1">
      <c r="A278" s="21" t="s">
        <v>4551</v>
      </c>
      <c r="B278" s="38" t="s">
        <v>6393</v>
      </c>
      <c r="C278" s="15" t="s">
        <v>6477</v>
      </c>
      <c r="D278" s="21"/>
      <c r="E278" s="21"/>
      <c r="F278" s="6"/>
      <c r="G278" s="6"/>
      <c r="H278" s="6"/>
      <c r="I278" s="6"/>
      <c r="J278" s="6"/>
      <c r="K278" s="6"/>
      <c r="L278" s="6"/>
      <c r="M278" s="6"/>
      <c r="N278" s="6"/>
      <c r="O278" s="6"/>
      <c r="P278" s="6"/>
      <c r="Q278" s="6"/>
      <c r="R278" s="6"/>
      <c r="S278" s="6"/>
      <c r="T278" s="6"/>
      <c r="U278" s="6"/>
      <c r="V278" s="6"/>
      <c r="W278" s="6"/>
      <c r="X278" s="6"/>
    </row>
    <row r="279" spans="1:24" ht="15.75" customHeight="1">
      <c r="A279" s="21" t="s">
        <v>4553</v>
      </c>
      <c r="B279" s="15" t="s">
        <v>6215</v>
      </c>
      <c r="C279" s="17" t="s">
        <v>6478</v>
      </c>
      <c r="D279" s="21"/>
      <c r="E279" s="21"/>
      <c r="F279" s="6"/>
      <c r="G279" s="6"/>
      <c r="H279" s="6"/>
      <c r="I279" s="6"/>
      <c r="J279" s="6"/>
      <c r="K279" s="6"/>
      <c r="L279" s="6"/>
      <c r="M279" s="6"/>
      <c r="N279" s="6"/>
      <c r="O279" s="6"/>
      <c r="P279" s="6"/>
      <c r="Q279" s="6"/>
      <c r="R279" s="6"/>
      <c r="S279" s="6"/>
      <c r="T279" s="6"/>
      <c r="U279" s="6"/>
      <c r="V279" s="6"/>
      <c r="W279" s="6"/>
      <c r="X279" s="6"/>
    </row>
    <row r="280" spans="1:24" ht="15.75" customHeight="1">
      <c r="A280" s="21" t="s">
        <v>4554</v>
      </c>
      <c r="B280" s="38" t="s">
        <v>6217</v>
      </c>
      <c r="C280" s="17" t="s">
        <v>6218</v>
      </c>
      <c r="D280" s="21"/>
      <c r="E280" s="21"/>
      <c r="F280" s="6"/>
      <c r="G280" s="6"/>
      <c r="H280" s="6"/>
      <c r="I280" s="6"/>
      <c r="J280" s="6"/>
      <c r="K280" s="6"/>
      <c r="L280" s="6"/>
      <c r="M280" s="6"/>
      <c r="N280" s="6"/>
      <c r="O280" s="6"/>
      <c r="P280" s="6"/>
      <c r="Q280" s="6"/>
      <c r="R280" s="6"/>
      <c r="S280" s="6"/>
      <c r="T280" s="6"/>
      <c r="U280" s="6"/>
      <c r="V280" s="6"/>
      <c r="W280" s="6"/>
      <c r="X280" s="6"/>
    </row>
    <row r="281" spans="1:24" ht="15.75" customHeight="1">
      <c r="A281" s="21" t="s">
        <v>4556</v>
      </c>
      <c r="B281" s="10" t="s">
        <v>4261</v>
      </c>
      <c r="C281" s="10" t="s">
        <v>5234</v>
      </c>
      <c r="D281" s="21"/>
      <c r="E281" s="21"/>
      <c r="F281" s="6"/>
      <c r="G281" s="6"/>
      <c r="H281" s="6"/>
      <c r="I281" s="6"/>
      <c r="J281" s="6"/>
      <c r="K281" s="6"/>
      <c r="L281" s="6"/>
      <c r="M281" s="6"/>
      <c r="N281" s="6"/>
      <c r="O281" s="6"/>
      <c r="P281" s="6"/>
      <c r="Q281" s="6"/>
      <c r="R281" s="6"/>
      <c r="S281" s="6"/>
      <c r="T281" s="6"/>
      <c r="U281" s="6"/>
      <c r="V281" s="6"/>
      <c r="W281" s="6"/>
      <c r="X281" s="6"/>
    </row>
    <row r="282" spans="1:24" ht="15.75" customHeight="1">
      <c r="A282" s="5"/>
      <c r="B282" s="34"/>
      <c r="C282" s="34"/>
      <c r="D282" s="5"/>
      <c r="E282" s="5"/>
      <c r="F282" s="6"/>
      <c r="G282" s="6"/>
      <c r="H282" s="6"/>
      <c r="I282" s="6"/>
      <c r="J282" s="6"/>
      <c r="K282" s="6"/>
      <c r="L282" s="6"/>
      <c r="M282" s="6"/>
      <c r="N282" s="6"/>
      <c r="O282" s="6"/>
      <c r="P282" s="6"/>
      <c r="Q282" s="6"/>
      <c r="R282" s="6"/>
      <c r="S282" s="6"/>
      <c r="T282" s="6"/>
      <c r="U282" s="6"/>
      <c r="V282" s="6"/>
      <c r="W282" s="6"/>
      <c r="X282" s="6"/>
    </row>
    <row r="283" spans="1:24" ht="15.75" customHeight="1">
      <c r="A283" s="41">
        <v>8</v>
      </c>
      <c r="B283" s="609" t="s">
        <v>6479</v>
      </c>
      <c r="C283" s="667"/>
      <c r="D283" s="42"/>
      <c r="E283" s="42"/>
      <c r="F283" s="6"/>
      <c r="G283" s="6"/>
      <c r="H283" s="6"/>
      <c r="I283" s="6"/>
      <c r="J283" s="6"/>
      <c r="K283" s="6"/>
      <c r="L283" s="6"/>
      <c r="M283" s="6"/>
      <c r="N283" s="6"/>
      <c r="O283" s="6"/>
      <c r="P283" s="6"/>
      <c r="Q283" s="6"/>
      <c r="R283" s="6"/>
      <c r="S283" s="6"/>
      <c r="T283" s="6"/>
      <c r="U283" s="6"/>
      <c r="V283" s="6"/>
      <c r="W283" s="6"/>
      <c r="X283" s="6"/>
    </row>
    <row r="284" spans="1:24" ht="15.75" customHeight="1">
      <c r="A284" s="35" t="s">
        <v>4569</v>
      </c>
      <c r="B284" s="36" t="s">
        <v>46</v>
      </c>
      <c r="C284" s="26" t="s">
        <v>6480</v>
      </c>
      <c r="D284" s="35"/>
      <c r="E284" s="35"/>
      <c r="F284" s="6"/>
      <c r="G284" s="6"/>
      <c r="H284" s="6"/>
      <c r="I284" s="6"/>
      <c r="J284" s="6"/>
      <c r="K284" s="6"/>
      <c r="L284" s="6"/>
      <c r="M284" s="6"/>
      <c r="N284" s="6"/>
      <c r="O284" s="6"/>
      <c r="P284" s="6"/>
      <c r="Q284" s="6"/>
      <c r="R284" s="6"/>
      <c r="S284" s="6"/>
      <c r="T284" s="6"/>
      <c r="U284" s="6"/>
      <c r="V284" s="6"/>
      <c r="W284" s="6"/>
      <c r="X284" s="6"/>
    </row>
    <row r="285" spans="1:24" ht="15.75" customHeight="1">
      <c r="A285" s="35" t="s">
        <v>4570</v>
      </c>
      <c r="B285" s="26" t="s">
        <v>4209</v>
      </c>
      <c r="C285" s="15" t="s">
        <v>4210</v>
      </c>
      <c r="D285" s="35"/>
      <c r="E285" s="35"/>
      <c r="F285" s="6"/>
      <c r="G285" s="6"/>
      <c r="H285" s="6"/>
      <c r="I285" s="6"/>
      <c r="J285" s="6"/>
      <c r="K285" s="6"/>
      <c r="L285" s="6"/>
      <c r="M285" s="6"/>
      <c r="N285" s="6"/>
      <c r="O285" s="6"/>
      <c r="P285" s="6"/>
      <c r="Q285" s="6"/>
      <c r="R285" s="6"/>
      <c r="S285" s="6"/>
      <c r="T285" s="6"/>
      <c r="U285" s="6"/>
      <c r="V285" s="6"/>
      <c r="W285" s="6"/>
      <c r="X285" s="6"/>
    </row>
    <row r="286" spans="1:24" ht="15.75" customHeight="1">
      <c r="A286" s="35" t="s">
        <v>4571</v>
      </c>
      <c r="B286" s="26" t="s">
        <v>4211</v>
      </c>
      <c r="C286" s="15" t="s">
        <v>4210</v>
      </c>
      <c r="D286" s="35"/>
      <c r="E286" s="35"/>
      <c r="F286" s="6"/>
      <c r="G286" s="6"/>
      <c r="H286" s="6"/>
      <c r="I286" s="6"/>
      <c r="J286" s="6"/>
      <c r="K286" s="6"/>
      <c r="L286" s="6"/>
      <c r="M286" s="6"/>
      <c r="N286" s="6"/>
      <c r="O286" s="6"/>
      <c r="P286" s="6"/>
      <c r="Q286" s="6"/>
      <c r="R286" s="6"/>
      <c r="S286" s="6"/>
      <c r="T286" s="6"/>
      <c r="U286" s="6"/>
      <c r="V286" s="6"/>
      <c r="W286" s="6"/>
      <c r="X286" s="6"/>
    </row>
    <row r="287" spans="1:24" ht="15.75" customHeight="1">
      <c r="A287" s="35" t="s">
        <v>4573</v>
      </c>
      <c r="B287" s="37" t="s">
        <v>5448</v>
      </c>
      <c r="C287" s="36"/>
      <c r="D287" s="35"/>
      <c r="E287" s="35"/>
      <c r="F287" s="6"/>
      <c r="G287" s="6"/>
      <c r="H287" s="6"/>
      <c r="I287" s="6"/>
      <c r="J287" s="6"/>
      <c r="K287" s="6"/>
      <c r="L287" s="6"/>
      <c r="M287" s="6"/>
      <c r="N287" s="6"/>
      <c r="O287" s="6"/>
      <c r="P287" s="6"/>
      <c r="Q287" s="6"/>
      <c r="R287" s="6"/>
      <c r="S287" s="6"/>
      <c r="T287" s="6"/>
      <c r="U287" s="6"/>
      <c r="V287" s="6"/>
      <c r="W287" s="6"/>
      <c r="X287" s="6"/>
    </row>
    <row r="288" spans="1:24" ht="15.75" customHeight="1">
      <c r="A288" s="35" t="s">
        <v>530</v>
      </c>
      <c r="B288" s="26" t="s">
        <v>6127</v>
      </c>
      <c r="C288" s="26" t="s">
        <v>6399</v>
      </c>
      <c r="D288" s="35"/>
      <c r="E288" s="35"/>
      <c r="F288" s="6"/>
      <c r="G288" s="6"/>
      <c r="H288" s="6"/>
      <c r="I288" s="6"/>
      <c r="J288" s="6"/>
      <c r="K288" s="6"/>
      <c r="L288" s="6"/>
      <c r="M288" s="6"/>
      <c r="N288" s="6"/>
      <c r="O288" s="6"/>
      <c r="P288" s="6"/>
      <c r="Q288" s="6"/>
      <c r="R288" s="6"/>
      <c r="S288" s="6"/>
      <c r="T288" s="6"/>
      <c r="U288" s="6"/>
      <c r="V288" s="6"/>
      <c r="W288" s="6"/>
      <c r="X288" s="6"/>
    </row>
    <row r="289" spans="1:24" ht="15.75" customHeight="1">
      <c r="A289" s="611" t="s">
        <v>533</v>
      </c>
      <c r="B289" s="607" t="s">
        <v>6133</v>
      </c>
      <c r="C289" s="26" t="s">
        <v>6134</v>
      </c>
      <c r="D289" s="21"/>
      <c r="E289" s="21"/>
      <c r="F289" s="6"/>
      <c r="G289" s="6"/>
      <c r="H289" s="6"/>
      <c r="I289" s="6"/>
      <c r="J289" s="6"/>
      <c r="K289" s="6"/>
      <c r="L289" s="6"/>
      <c r="M289" s="6"/>
      <c r="N289" s="6"/>
      <c r="O289" s="6"/>
      <c r="P289" s="6"/>
      <c r="Q289" s="6"/>
      <c r="R289" s="6"/>
      <c r="S289" s="6"/>
      <c r="T289" s="6"/>
      <c r="U289" s="6"/>
      <c r="V289" s="6"/>
      <c r="W289" s="6"/>
      <c r="X289" s="6"/>
    </row>
    <row r="290" spans="1:24" ht="15.75" customHeight="1">
      <c r="A290" s="668"/>
      <c r="B290" s="668"/>
      <c r="C290" s="26" t="s">
        <v>6401</v>
      </c>
      <c r="D290" s="21"/>
      <c r="E290" s="21"/>
      <c r="F290" s="6"/>
      <c r="G290" s="6"/>
      <c r="H290" s="6"/>
      <c r="I290" s="6"/>
      <c r="J290" s="6"/>
      <c r="K290" s="6"/>
      <c r="L290" s="6"/>
      <c r="M290" s="6"/>
      <c r="N290" s="6"/>
      <c r="O290" s="6"/>
      <c r="P290" s="6"/>
      <c r="Q290" s="6"/>
      <c r="R290" s="6"/>
      <c r="S290" s="6"/>
      <c r="T290" s="6"/>
      <c r="U290" s="6"/>
      <c r="V290" s="6"/>
      <c r="W290" s="6"/>
      <c r="X290" s="6"/>
    </row>
    <row r="291" spans="1:24" ht="15.75" customHeight="1">
      <c r="A291" s="668"/>
      <c r="B291" s="668"/>
      <c r="C291" s="26" t="s">
        <v>6481</v>
      </c>
      <c r="D291" s="21"/>
      <c r="E291" s="21"/>
      <c r="F291" s="6"/>
      <c r="G291" s="6"/>
      <c r="H291" s="6"/>
      <c r="I291" s="6"/>
      <c r="J291" s="6"/>
      <c r="K291" s="6"/>
      <c r="L291" s="6"/>
      <c r="M291" s="6"/>
      <c r="N291" s="6"/>
      <c r="O291" s="6"/>
      <c r="P291" s="6"/>
      <c r="Q291" s="6"/>
      <c r="R291" s="6"/>
      <c r="S291" s="6"/>
      <c r="T291" s="6"/>
      <c r="U291" s="6"/>
      <c r="V291" s="6"/>
      <c r="W291" s="6"/>
      <c r="X291" s="6"/>
    </row>
    <row r="292" spans="1:24" ht="15.75" customHeight="1">
      <c r="A292" s="669"/>
      <c r="B292" s="669"/>
      <c r="C292" s="17" t="s">
        <v>6348</v>
      </c>
      <c r="D292" s="21"/>
      <c r="E292" s="21"/>
      <c r="F292" s="6"/>
      <c r="G292" s="6"/>
      <c r="H292" s="6"/>
      <c r="I292" s="6"/>
      <c r="J292" s="6"/>
      <c r="K292" s="6"/>
      <c r="L292" s="6"/>
      <c r="M292" s="6"/>
      <c r="N292" s="6"/>
      <c r="O292" s="6"/>
      <c r="P292" s="6"/>
      <c r="Q292" s="6"/>
      <c r="R292" s="6"/>
      <c r="S292" s="6"/>
      <c r="T292" s="6"/>
      <c r="U292" s="6"/>
      <c r="V292" s="6"/>
      <c r="W292" s="6"/>
      <c r="X292" s="6"/>
    </row>
    <row r="293" spans="1:24" ht="15.75" customHeight="1">
      <c r="A293" s="46" t="s">
        <v>4575</v>
      </c>
      <c r="B293" s="39" t="s">
        <v>6482</v>
      </c>
      <c r="C293" s="17"/>
      <c r="D293" s="21"/>
      <c r="E293" s="21"/>
      <c r="F293" s="6"/>
      <c r="G293" s="6"/>
      <c r="H293" s="6"/>
      <c r="I293" s="6"/>
      <c r="J293" s="6"/>
      <c r="K293" s="6"/>
      <c r="L293" s="6"/>
      <c r="M293" s="6"/>
      <c r="N293" s="6"/>
      <c r="O293" s="6"/>
      <c r="P293" s="6"/>
      <c r="Q293" s="6"/>
      <c r="R293" s="6"/>
      <c r="S293" s="6"/>
      <c r="T293" s="6"/>
      <c r="U293" s="6"/>
      <c r="V293" s="6"/>
      <c r="W293" s="6"/>
      <c r="X293" s="6"/>
    </row>
    <row r="294" spans="1:24" ht="15.75" customHeight="1">
      <c r="A294" s="44" t="s">
        <v>551</v>
      </c>
      <c r="B294" s="26" t="s">
        <v>6483</v>
      </c>
      <c r="C294" s="17" t="s">
        <v>6484</v>
      </c>
      <c r="D294" s="21"/>
      <c r="E294" s="21"/>
      <c r="F294" s="6"/>
      <c r="G294" s="6"/>
      <c r="H294" s="6"/>
      <c r="I294" s="6"/>
      <c r="J294" s="6"/>
      <c r="K294" s="6"/>
      <c r="L294" s="6"/>
      <c r="M294" s="6"/>
      <c r="N294" s="6"/>
      <c r="O294" s="6"/>
      <c r="P294" s="6"/>
      <c r="Q294" s="6"/>
      <c r="R294" s="6"/>
      <c r="S294" s="6"/>
      <c r="T294" s="6"/>
      <c r="U294" s="6"/>
      <c r="V294" s="6"/>
      <c r="W294" s="6"/>
      <c r="X294" s="6"/>
    </row>
    <row r="295" spans="1:24" ht="15.75" customHeight="1">
      <c r="A295" s="44" t="s">
        <v>554</v>
      </c>
      <c r="B295" s="26" t="s">
        <v>6485</v>
      </c>
      <c r="C295" s="17" t="s">
        <v>6486</v>
      </c>
      <c r="D295" s="21"/>
      <c r="E295" s="21"/>
      <c r="F295" s="6"/>
      <c r="G295" s="6"/>
      <c r="H295" s="6"/>
      <c r="I295" s="6"/>
      <c r="J295" s="6"/>
      <c r="K295" s="6"/>
      <c r="L295" s="6"/>
      <c r="M295" s="6"/>
      <c r="N295" s="6"/>
      <c r="O295" s="6"/>
      <c r="P295" s="6"/>
      <c r="Q295" s="6"/>
      <c r="R295" s="6"/>
      <c r="S295" s="6"/>
      <c r="T295" s="6"/>
      <c r="U295" s="6"/>
      <c r="V295" s="6"/>
      <c r="W295" s="6"/>
      <c r="X295" s="6"/>
    </row>
    <row r="296" spans="1:24" ht="15.75" customHeight="1">
      <c r="A296" s="44" t="s">
        <v>557</v>
      </c>
      <c r="B296" s="26" t="s">
        <v>6487</v>
      </c>
      <c r="C296" s="17" t="s">
        <v>6488</v>
      </c>
      <c r="D296" s="21"/>
      <c r="E296" s="21"/>
      <c r="F296" s="6"/>
      <c r="G296" s="6"/>
      <c r="H296" s="6"/>
      <c r="I296" s="6"/>
      <c r="J296" s="6"/>
      <c r="K296" s="6"/>
      <c r="L296" s="6"/>
      <c r="M296" s="6"/>
      <c r="N296" s="6"/>
      <c r="O296" s="6"/>
      <c r="P296" s="6"/>
      <c r="Q296" s="6"/>
      <c r="R296" s="6"/>
      <c r="S296" s="6"/>
      <c r="T296" s="6"/>
      <c r="U296" s="6"/>
      <c r="V296" s="6"/>
      <c r="W296" s="6"/>
      <c r="X296" s="6"/>
    </row>
    <row r="297" spans="1:24" ht="15.75" customHeight="1">
      <c r="A297" s="44" t="s">
        <v>560</v>
      </c>
      <c r="B297" s="26" t="s">
        <v>6297</v>
      </c>
      <c r="C297" s="17" t="s">
        <v>6489</v>
      </c>
      <c r="D297" s="21"/>
      <c r="E297" s="21"/>
      <c r="F297" s="6"/>
      <c r="G297" s="6"/>
      <c r="H297" s="6"/>
      <c r="I297" s="6"/>
      <c r="J297" s="6"/>
      <c r="K297" s="6"/>
      <c r="L297" s="6"/>
      <c r="M297" s="6"/>
      <c r="N297" s="6"/>
      <c r="O297" s="6"/>
      <c r="P297" s="6"/>
      <c r="Q297" s="6"/>
      <c r="R297" s="6"/>
      <c r="S297" s="6"/>
      <c r="T297" s="6"/>
      <c r="U297" s="6"/>
      <c r="V297" s="6"/>
      <c r="W297" s="6"/>
      <c r="X297" s="6"/>
    </row>
    <row r="298" spans="1:24" ht="15.75" customHeight="1">
      <c r="A298" s="44" t="s">
        <v>4577</v>
      </c>
      <c r="B298" s="26" t="s">
        <v>6402</v>
      </c>
      <c r="C298" s="17" t="s">
        <v>6490</v>
      </c>
      <c r="D298" s="21"/>
      <c r="E298" s="21"/>
      <c r="F298" s="6"/>
      <c r="G298" s="6"/>
      <c r="H298" s="6"/>
      <c r="I298" s="6"/>
      <c r="J298" s="6"/>
      <c r="K298" s="6"/>
      <c r="L298" s="6"/>
      <c r="M298" s="6"/>
      <c r="N298" s="6"/>
      <c r="O298" s="6"/>
      <c r="P298" s="6"/>
      <c r="Q298" s="6"/>
      <c r="R298" s="6"/>
      <c r="S298" s="6"/>
      <c r="T298" s="6"/>
      <c r="U298" s="6"/>
      <c r="V298" s="6"/>
      <c r="W298" s="6"/>
      <c r="X298" s="6"/>
    </row>
    <row r="299" spans="1:24" ht="15.75" customHeight="1">
      <c r="A299" s="44" t="s">
        <v>4579</v>
      </c>
      <c r="B299" s="39" t="s">
        <v>6372</v>
      </c>
      <c r="C299" s="17"/>
      <c r="D299" s="21"/>
      <c r="E299" s="21"/>
      <c r="F299" s="6"/>
      <c r="G299" s="6"/>
      <c r="H299" s="6"/>
      <c r="I299" s="6"/>
      <c r="J299" s="6"/>
      <c r="K299" s="6"/>
      <c r="L299" s="6"/>
      <c r="M299" s="6"/>
      <c r="N299" s="6"/>
      <c r="O299" s="6"/>
      <c r="P299" s="6"/>
      <c r="Q299" s="6"/>
      <c r="R299" s="6"/>
      <c r="S299" s="6"/>
      <c r="T299" s="6"/>
      <c r="U299" s="6"/>
      <c r="V299" s="6"/>
      <c r="W299" s="6"/>
      <c r="X299" s="6"/>
    </row>
    <row r="300" spans="1:24" ht="15.75" customHeight="1">
      <c r="A300" s="44" t="s">
        <v>590</v>
      </c>
      <c r="B300" s="26" t="s">
        <v>6203</v>
      </c>
      <c r="C300" s="17" t="s">
        <v>6204</v>
      </c>
      <c r="D300" s="21"/>
      <c r="E300" s="21"/>
      <c r="F300" s="6"/>
      <c r="G300" s="6"/>
      <c r="H300" s="6"/>
      <c r="I300" s="6"/>
      <c r="J300" s="6"/>
      <c r="K300" s="6"/>
      <c r="L300" s="6"/>
      <c r="M300" s="6"/>
      <c r="N300" s="6"/>
      <c r="O300" s="6"/>
      <c r="P300" s="6"/>
      <c r="Q300" s="6"/>
      <c r="R300" s="6"/>
      <c r="S300" s="6"/>
      <c r="T300" s="6"/>
      <c r="U300" s="6"/>
      <c r="V300" s="6"/>
      <c r="W300" s="6"/>
      <c r="X300" s="6"/>
    </row>
    <row r="301" spans="1:24" ht="15.75" customHeight="1">
      <c r="A301" s="44" t="s">
        <v>593</v>
      </c>
      <c r="B301" s="26" t="s">
        <v>6376</v>
      </c>
      <c r="C301" s="17" t="s">
        <v>6406</v>
      </c>
      <c r="D301" s="21"/>
      <c r="E301" s="21"/>
      <c r="F301" s="6"/>
      <c r="G301" s="6"/>
      <c r="H301" s="6"/>
      <c r="I301" s="6"/>
      <c r="J301" s="6"/>
      <c r="K301" s="6"/>
      <c r="L301" s="6"/>
      <c r="M301" s="6"/>
      <c r="N301" s="6"/>
      <c r="O301" s="6"/>
      <c r="P301" s="6"/>
      <c r="Q301" s="6"/>
      <c r="R301" s="6"/>
      <c r="S301" s="6"/>
      <c r="T301" s="6"/>
      <c r="U301" s="6"/>
      <c r="V301" s="6"/>
      <c r="W301" s="6"/>
      <c r="X301" s="6"/>
    </row>
    <row r="302" spans="1:24" ht="15.75" customHeight="1">
      <c r="A302" s="44" t="s">
        <v>596</v>
      </c>
      <c r="B302" s="26" t="s">
        <v>6261</v>
      </c>
      <c r="C302" s="17" t="s">
        <v>6386</v>
      </c>
      <c r="D302" s="21"/>
      <c r="E302" s="21"/>
      <c r="F302" s="6"/>
      <c r="G302" s="6"/>
      <c r="H302" s="6"/>
      <c r="I302" s="6"/>
      <c r="J302" s="6"/>
      <c r="K302" s="6"/>
      <c r="L302" s="6"/>
      <c r="M302" s="6"/>
      <c r="N302" s="6"/>
      <c r="O302" s="6"/>
      <c r="P302" s="6"/>
      <c r="Q302" s="6"/>
      <c r="R302" s="6"/>
      <c r="S302" s="6"/>
      <c r="T302" s="6"/>
      <c r="U302" s="6"/>
      <c r="V302" s="6"/>
      <c r="W302" s="6"/>
      <c r="X302" s="6"/>
    </row>
    <row r="303" spans="1:24" ht="15.75" customHeight="1">
      <c r="A303" s="44" t="s">
        <v>599</v>
      </c>
      <c r="B303" s="26" t="s">
        <v>6412</v>
      </c>
      <c r="C303" s="17" t="s">
        <v>6491</v>
      </c>
      <c r="D303" s="21"/>
      <c r="E303" s="21"/>
      <c r="F303" s="6"/>
      <c r="G303" s="6"/>
      <c r="H303" s="6"/>
      <c r="I303" s="6"/>
      <c r="J303" s="6"/>
      <c r="K303" s="6"/>
      <c r="L303" s="6"/>
      <c r="M303" s="6"/>
      <c r="N303" s="6"/>
      <c r="O303" s="6"/>
      <c r="P303" s="6"/>
      <c r="Q303" s="6"/>
      <c r="R303" s="6"/>
      <c r="S303" s="6"/>
      <c r="T303" s="6"/>
      <c r="U303" s="6"/>
      <c r="V303" s="6"/>
      <c r="W303" s="6"/>
      <c r="X303" s="6"/>
    </row>
    <row r="304" spans="1:24" ht="15.75" customHeight="1">
      <c r="A304" s="44" t="s">
        <v>4581</v>
      </c>
      <c r="B304" s="39" t="s">
        <v>6236</v>
      </c>
      <c r="C304" s="17"/>
      <c r="D304" s="21"/>
      <c r="E304" s="21"/>
      <c r="F304" s="6"/>
      <c r="G304" s="6"/>
      <c r="H304" s="6"/>
      <c r="I304" s="6"/>
      <c r="J304" s="6"/>
      <c r="K304" s="6"/>
      <c r="L304" s="6"/>
      <c r="M304" s="6"/>
      <c r="N304" s="6"/>
      <c r="O304" s="6"/>
      <c r="P304" s="6"/>
      <c r="Q304" s="6"/>
      <c r="R304" s="6"/>
      <c r="S304" s="6"/>
      <c r="T304" s="6"/>
      <c r="U304" s="6"/>
      <c r="V304" s="6"/>
      <c r="W304" s="6"/>
      <c r="X304" s="6"/>
    </row>
    <row r="305" spans="1:24" ht="15.75" customHeight="1">
      <c r="A305" s="44" t="s">
        <v>6492</v>
      </c>
      <c r="B305" s="26" t="s">
        <v>6369</v>
      </c>
      <c r="C305" s="17" t="s">
        <v>6370</v>
      </c>
      <c r="D305" s="21"/>
      <c r="E305" s="21"/>
      <c r="F305" s="6"/>
      <c r="G305" s="6"/>
      <c r="H305" s="6"/>
      <c r="I305" s="6"/>
      <c r="J305" s="6"/>
      <c r="K305" s="6"/>
      <c r="L305" s="6"/>
      <c r="M305" s="6"/>
      <c r="N305" s="6"/>
      <c r="O305" s="6"/>
      <c r="P305" s="6"/>
      <c r="Q305" s="6"/>
      <c r="R305" s="6"/>
      <c r="S305" s="6"/>
      <c r="T305" s="6"/>
      <c r="U305" s="6"/>
      <c r="V305" s="6"/>
      <c r="W305" s="6"/>
      <c r="X305" s="6"/>
    </row>
    <row r="306" spans="1:24" ht="15.75" customHeight="1">
      <c r="A306" s="44" t="s">
        <v>6493</v>
      </c>
      <c r="B306" s="26" t="s">
        <v>6372</v>
      </c>
      <c r="C306" s="17" t="s">
        <v>6373</v>
      </c>
      <c r="D306" s="21"/>
      <c r="E306" s="21"/>
      <c r="F306" s="6"/>
      <c r="G306" s="6"/>
      <c r="H306" s="6"/>
      <c r="I306" s="6"/>
      <c r="J306" s="6"/>
      <c r="K306" s="6"/>
      <c r="L306" s="6"/>
      <c r="M306" s="6"/>
      <c r="N306" s="6"/>
      <c r="O306" s="6"/>
      <c r="P306" s="6"/>
      <c r="Q306" s="6"/>
      <c r="R306" s="6"/>
      <c r="S306" s="6"/>
      <c r="T306" s="6"/>
      <c r="U306" s="6"/>
      <c r="V306" s="6"/>
      <c r="W306" s="6"/>
      <c r="X306" s="6"/>
    </row>
    <row r="307" spans="1:24" ht="15.75" customHeight="1">
      <c r="A307" s="21" t="s">
        <v>4584</v>
      </c>
      <c r="B307" s="23" t="s">
        <v>6329</v>
      </c>
      <c r="C307" s="17" t="s">
        <v>6494</v>
      </c>
      <c r="D307" s="21"/>
      <c r="E307" s="21"/>
      <c r="F307" s="6"/>
      <c r="G307" s="6"/>
      <c r="H307" s="6"/>
      <c r="I307" s="6"/>
      <c r="J307" s="6"/>
      <c r="K307" s="6"/>
      <c r="L307" s="6"/>
      <c r="M307" s="6"/>
      <c r="N307" s="6"/>
      <c r="O307" s="6"/>
      <c r="P307" s="6"/>
      <c r="Q307" s="6"/>
      <c r="R307" s="6"/>
      <c r="S307" s="6"/>
      <c r="T307" s="6"/>
      <c r="U307" s="6"/>
      <c r="V307" s="6"/>
      <c r="W307" s="6"/>
      <c r="X307" s="6"/>
    </row>
    <row r="308" spans="1:24" ht="15.75" customHeight="1">
      <c r="A308" s="21" t="s">
        <v>4587</v>
      </c>
      <c r="B308" s="38" t="s">
        <v>6391</v>
      </c>
      <c r="C308" s="24" t="s">
        <v>6495</v>
      </c>
      <c r="D308" s="21"/>
      <c r="E308" s="21"/>
      <c r="F308" s="6"/>
      <c r="G308" s="6"/>
      <c r="H308" s="6"/>
      <c r="I308" s="6"/>
      <c r="J308" s="6"/>
      <c r="K308" s="6"/>
      <c r="L308" s="6"/>
      <c r="M308" s="6"/>
      <c r="N308" s="6"/>
      <c r="O308" s="6"/>
      <c r="P308" s="6"/>
      <c r="Q308" s="6"/>
      <c r="R308" s="6"/>
      <c r="S308" s="6"/>
      <c r="T308" s="6"/>
      <c r="U308" s="6"/>
      <c r="V308" s="6"/>
      <c r="W308" s="6"/>
      <c r="X308" s="6"/>
    </row>
    <row r="309" spans="1:24" ht="15.75" customHeight="1">
      <c r="A309" s="21" t="s">
        <v>4590</v>
      </c>
      <c r="B309" s="38" t="s">
        <v>6209</v>
      </c>
      <c r="C309" s="17" t="s">
        <v>6496</v>
      </c>
      <c r="D309" s="21"/>
      <c r="E309" s="21"/>
      <c r="F309" s="6"/>
      <c r="G309" s="6"/>
      <c r="H309" s="6"/>
      <c r="I309" s="6"/>
      <c r="J309" s="6"/>
      <c r="K309" s="6"/>
      <c r="L309" s="6"/>
      <c r="M309" s="6"/>
      <c r="N309" s="6"/>
      <c r="O309" s="6"/>
      <c r="P309" s="6"/>
      <c r="Q309" s="6"/>
      <c r="R309" s="6"/>
      <c r="S309" s="6"/>
      <c r="T309" s="6"/>
      <c r="U309" s="6"/>
      <c r="V309" s="6"/>
      <c r="W309" s="6"/>
      <c r="X309" s="6"/>
    </row>
    <row r="310" spans="1:24" ht="15.75" customHeight="1">
      <c r="A310" s="21" t="s">
        <v>4593</v>
      </c>
      <c r="B310" s="38" t="s">
        <v>6319</v>
      </c>
      <c r="C310" s="15" t="s">
        <v>6320</v>
      </c>
      <c r="D310" s="21"/>
      <c r="E310" s="21"/>
      <c r="F310" s="6"/>
      <c r="G310" s="6"/>
      <c r="H310" s="6"/>
      <c r="I310" s="6"/>
      <c r="J310" s="6"/>
      <c r="K310" s="6"/>
      <c r="L310" s="6"/>
      <c r="M310" s="6"/>
      <c r="N310" s="6"/>
      <c r="O310" s="6"/>
      <c r="P310" s="6"/>
      <c r="Q310" s="6"/>
      <c r="R310" s="6"/>
      <c r="S310" s="6"/>
      <c r="T310" s="6"/>
      <c r="U310" s="6"/>
      <c r="V310" s="6"/>
      <c r="W310" s="6"/>
      <c r="X310" s="6"/>
    </row>
    <row r="311" spans="1:24" ht="15.75" customHeight="1">
      <c r="A311" s="21" t="s">
        <v>4596</v>
      </c>
      <c r="B311" s="38" t="s">
        <v>6497</v>
      </c>
      <c r="C311" s="15" t="s">
        <v>6498</v>
      </c>
      <c r="D311" s="21"/>
      <c r="E311" s="21"/>
      <c r="F311" s="6"/>
      <c r="G311" s="6"/>
      <c r="H311" s="6"/>
      <c r="I311" s="6"/>
      <c r="J311" s="6"/>
      <c r="K311" s="6"/>
      <c r="L311" s="6"/>
      <c r="M311" s="6"/>
      <c r="N311" s="6"/>
      <c r="O311" s="6"/>
      <c r="P311" s="6"/>
      <c r="Q311" s="6"/>
      <c r="R311" s="6"/>
      <c r="S311" s="6"/>
      <c r="T311" s="6"/>
      <c r="U311" s="6"/>
      <c r="V311" s="6"/>
      <c r="W311" s="6"/>
      <c r="X311" s="6"/>
    </row>
    <row r="312" spans="1:24" ht="15.75" customHeight="1">
      <c r="A312" s="21" t="s">
        <v>4599</v>
      </c>
      <c r="B312" s="15" t="s">
        <v>6215</v>
      </c>
      <c r="C312" s="17" t="s">
        <v>6499</v>
      </c>
      <c r="D312" s="21"/>
      <c r="E312" s="21"/>
      <c r="F312" s="6"/>
      <c r="G312" s="6"/>
      <c r="H312" s="6"/>
      <c r="I312" s="6"/>
      <c r="J312" s="6"/>
      <c r="K312" s="6"/>
      <c r="L312" s="6"/>
      <c r="M312" s="6"/>
      <c r="N312" s="6"/>
      <c r="O312" s="6"/>
      <c r="P312" s="6"/>
      <c r="Q312" s="6"/>
      <c r="R312" s="6"/>
      <c r="S312" s="6"/>
      <c r="T312" s="6"/>
      <c r="U312" s="6"/>
      <c r="V312" s="6"/>
      <c r="W312" s="6"/>
      <c r="X312" s="6"/>
    </row>
    <row r="313" spans="1:24" ht="15.75" customHeight="1">
      <c r="A313" s="21" t="s">
        <v>4602</v>
      </c>
      <c r="B313" s="38" t="s">
        <v>6217</v>
      </c>
      <c r="C313" s="17" t="s">
        <v>6218</v>
      </c>
      <c r="D313" s="21"/>
      <c r="E313" s="21"/>
      <c r="F313" s="6"/>
      <c r="G313" s="6"/>
      <c r="H313" s="6"/>
      <c r="I313" s="6"/>
      <c r="J313" s="6"/>
      <c r="K313" s="6"/>
      <c r="L313" s="6"/>
      <c r="M313" s="6"/>
      <c r="N313" s="6"/>
      <c r="O313" s="6"/>
      <c r="P313" s="6"/>
      <c r="Q313" s="6"/>
      <c r="R313" s="6"/>
      <c r="S313" s="6"/>
      <c r="T313" s="6"/>
      <c r="U313" s="6"/>
      <c r="V313" s="6"/>
      <c r="W313" s="6"/>
      <c r="X313" s="6"/>
    </row>
    <row r="314" spans="1:24" ht="15.75" customHeight="1">
      <c r="A314" s="21" t="s">
        <v>4614</v>
      </c>
      <c r="B314" s="10" t="s">
        <v>4261</v>
      </c>
      <c r="C314" s="10" t="s">
        <v>5234</v>
      </c>
      <c r="D314" s="21"/>
      <c r="E314" s="21"/>
      <c r="F314" s="6"/>
      <c r="G314" s="6"/>
      <c r="H314" s="6"/>
      <c r="I314" s="6"/>
      <c r="J314" s="6"/>
      <c r="K314" s="6"/>
      <c r="L314" s="6"/>
      <c r="M314" s="6"/>
      <c r="N314" s="6"/>
      <c r="O314" s="6"/>
      <c r="P314" s="6"/>
      <c r="Q314" s="6"/>
      <c r="R314" s="6"/>
      <c r="S314" s="6"/>
      <c r="T314" s="6"/>
      <c r="U314" s="6"/>
      <c r="V314" s="6"/>
      <c r="W314" s="6"/>
      <c r="X314" s="6"/>
    </row>
    <row r="315" spans="1:24" ht="15.75" customHeight="1">
      <c r="A315" s="5"/>
      <c r="B315" s="34"/>
      <c r="C315" s="34"/>
      <c r="D315" s="5"/>
      <c r="E315" s="5"/>
      <c r="F315" s="6"/>
      <c r="G315" s="6"/>
      <c r="H315" s="6"/>
      <c r="I315" s="6"/>
      <c r="J315" s="6"/>
      <c r="K315" s="6"/>
      <c r="L315" s="6"/>
      <c r="M315" s="6"/>
      <c r="N315" s="6"/>
      <c r="O315" s="6"/>
      <c r="P315" s="6"/>
      <c r="Q315" s="6"/>
      <c r="R315" s="6"/>
      <c r="S315" s="6"/>
      <c r="T315" s="6"/>
      <c r="U315" s="6"/>
      <c r="V315" s="6"/>
      <c r="W315" s="6"/>
      <c r="X315" s="6"/>
    </row>
    <row r="316" spans="1:24" ht="15.75" customHeight="1">
      <c r="A316" s="41">
        <v>9</v>
      </c>
      <c r="B316" s="609" t="s">
        <v>6500</v>
      </c>
      <c r="C316" s="667"/>
      <c r="D316" s="42"/>
      <c r="E316" s="42"/>
      <c r="F316" s="6"/>
      <c r="G316" s="6"/>
      <c r="H316" s="6"/>
      <c r="I316" s="6"/>
      <c r="J316" s="6"/>
      <c r="K316" s="6"/>
      <c r="L316" s="6"/>
      <c r="M316" s="6"/>
      <c r="N316" s="6"/>
      <c r="O316" s="6"/>
      <c r="P316" s="6"/>
      <c r="Q316" s="6"/>
      <c r="R316" s="6"/>
      <c r="S316" s="6"/>
      <c r="T316" s="6"/>
      <c r="U316" s="6"/>
      <c r="V316" s="6"/>
      <c r="W316" s="6"/>
      <c r="X316" s="6"/>
    </row>
    <row r="317" spans="1:24" ht="15.75" customHeight="1">
      <c r="A317" s="35" t="s">
        <v>4660</v>
      </c>
      <c r="B317" s="36" t="s">
        <v>46</v>
      </c>
      <c r="C317" s="26" t="s">
        <v>6501</v>
      </c>
      <c r="D317" s="35"/>
      <c r="E317" s="35"/>
      <c r="F317" s="6"/>
      <c r="G317" s="6"/>
      <c r="H317" s="6"/>
      <c r="I317" s="6"/>
      <c r="J317" s="6"/>
      <c r="K317" s="6"/>
      <c r="L317" s="6"/>
      <c r="M317" s="6"/>
      <c r="N317" s="6"/>
      <c r="O317" s="6"/>
      <c r="P317" s="6"/>
      <c r="Q317" s="6"/>
      <c r="R317" s="6"/>
      <c r="S317" s="6"/>
      <c r="T317" s="6"/>
      <c r="U317" s="6"/>
      <c r="V317" s="6"/>
      <c r="W317" s="6"/>
      <c r="X317" s="6"/>
    </row>
    <row r="318" spans="1:24" ht="15.75" customHeight="1">
      <c r="A318" s="35" t="s">
        <v>4662</v>
      </c>
      <c r="B318" s="26" t="s">
        <v>4209</v>
      </c>
      <c r="C318" s="15" t="s">
        <v>4210</v>
      </c>
      <c r="D318" s="35"/>
      <c r="E318" s="35"/>
      <c r="F318" s="6"/>
      <c r="G318" s="6"/>
      <c r="H318" s="6"/>
      <c r="I318" s="6"/>
      <c r="J318" s="6"/>
      <c r="K318" s="6"/>
      <c r="L318" s="6"/>
      <c r="M318" s="6"/>
      <c r="N318" s="6"/>
      <c r="O318" s="6"/>
      <c r="P318" s="6"/>
      <c r="Q318" s="6"/>
      <c r="R318" s="6"/>
      <c r="S318" s="6"/>
      <c r="T318" s="6"/>
      <c r="U318" s="6"/>
      <c r="V318" s="6"/>
      <c r="W318" s="6"/>
      <c r="X318" s="6"/>
    </row>
    <row r="319" spans="1:24" ht="15.75" customHeight="1">
      <c r="A319" s="35" t="s">
        <v>4674</v>
      </c>
      <c r="B319" s="26" t="s">
        <v>4211</v>
      </c>
      <c r="C319" s="15" t="s">
        <v>4210</v>
      </c>
      <c r="D319" s="35"/>
      <c r="E319" s="35"/>
      <c r="F319" s="6"/>
      <c r="G319" s="6"/>
      <c r="H319" s="6"/>
      <c r="I319" s="6"/>
      <c r="J319" s="6"/>
      <c r="K319" s="6"/>
      <c r="L319" s="6"/>
      <c r="M319" s="6"/>
      <c r="N319" s="6"/>
      <c r="O319" s="6"/>
      <c r="P319" s="6"/>
      <c r="Q319" s="6"/>
      <c r="R319" s="6"/>
      <c r="S319" s="6"/>
      <c r="T319" s="6"/>
      <c r="U319" s="6"/>
      <c r="V319" s="6"/>
      <c r="W319" s="6"/>
      <c r="X319" s="6"/>
    </row>
    <row r="320" spans="1:24" ht="15.75" customHeight="1">
      <c r="A320" s="35" t="s">
        <v>4678</v>
      </c>
      <c r="B320" s="37" t="s">
        <v>5448</v>
      </c>
      <c r="C320" s="36"/>
      <c r="D320" s="35"/>
      <c r="E320" s="35"/>
      <c r="F320" s="6"/>
      <c r="G320" s="6"/>
      <c r="H320" s="6"/>
      <c r="I320" s="6"/>
      <c r="J320" s="6"/>
      <c r="K320" s="6"/>
      <c r="L320" s="6"/>
      <c r="M320" s="6"/>
      <c r="N320" s="6"/>
      <c r="O320" s="6"/>
      <c r="P320" s="6"/>
      <c r="Q320" s="6"/>
      <c r="R320" s="6"/>
      <c r="S320" s="6"/>
      <c r="T320" s="6"/>
      <c r="U320" s="6"/>
      <c r="V320" s="6"/>
      <c r="W320" s="6"/>
      <c r="X320" s="6"/>
    </row>
    <row r="321" spans="1:24" ht="15.75" customHeight="1">
      <c r="A321" s="35" t="s">
        <v>1119</v>
      </c>
      <c r="B321" s="26" t="s">
        <v>6127</v>
      </c>
      <c r="C321" s="26" t="s">
        <v>6502</v>
      </c>
      <c r="D321" s="35"/>
      <c r="E321" s="35"/>
      <c r="F321" s="6"/>
      <c r="G321" s="6"/>
      <c r="H321" s="6"/>
      <c r="I321" s="6"/>
      <c r="J321" s="6"/>
      <c r="K321" s="6"/>
      <c r="L321" s="6"/>
      <c r="M321" s="6"/>
      <c r="N321" s="6"/>
      <c r="O321" s="6"/>
      <c r="P321" s="6"/>
      <c r="Q321" s="6"/>
      <c r="R321" s="6"/>
      <c r="S321" s="6"/>
      <c r="T321" s="6"/>
      <c r="U321" s="6"/>
      <c r="V321" s="6"/>
      <c r="W321" s="6"/>
      <c r="X321" s="6"/>
    </row>
    <row r="322" spans="1:24" ht="15.75" customHeight="1">
      <c r="A322" s="611" t="s">
        <v>1182</v>
      </c>
      <c r="B322" s="607" t="s">
        <v>6133</v>
      </c>
      <c r="C322" s="26" t="s">
        <v>6503</v>
      </c>
      <c r="D322" s="21"/>
      <c r="E322" s="21"/>
      <c r="F322" s="6"/>
      <c r="G322" s="6"/>
      <c r="H322" s="6"/>
      <c r="I322" s="6"/>
      <c r="J322" s="6"/>
      <c r="K322" s="6"/>
      <c r="L322" s="6"/>
      <c r="M322" s="6"/>
      <c r="N322" s="6"/>
      <c r="O322" s="6"/>
      <c r="P322" s="6"/>
      <c r="Q322" s="6"/>
      <c r="R322" s="6"/>
      <c r="S322" s="6"/>
      <c r="T322" s="6"/>
      <c r="U322" s="6"/>
      <c r="V322" s="6"/>
      <c r="W322" s="6"/>
      <c r="X322" s="6"/>
    </row>
    <row r="323" spans="1:24" ht="15.75" customHeight="1">
      <c r="A323" s="668"/>
      <c r="B323" s="668"/>
      <c r="C323" s="26" t="s">
        <v>6504</v>
      </c>
      <c r="D323" s="21"/>
      <c r="E323" s="21"/>
      <c r="F323" s="6"/>
      <c r="G323" s="6"/>
      <c r="H323" s="6"/>
      <c r="I323" s="6"/>
      <c r="J323" s="6"/>
      <c r="K323" s="6"/>
      <c r="L323" s="6"/>
      <c r="M323" s="6"/>
      <c r="N323" s="6"/>
      <c r="O323" s="6"/>
      <c r="P323" s="6"/>
      <c r="Q323" s="6"/>
      <c r="R323" s="6"/>
      <c r="S323" s="6"/>
      <c r="T323" s="6"/>
      <c r="U323" s="6"/>
      <c r="V323" s="6"/>
      <c r="W323" s="6"/>
      <c r="X323" s="6"/>
    </row>
    <row r="324" spans="1:24" ht="15.75" customHeight="1">
      <c r="A324" s="668"/>
      <c r="B324" s="668"/>
      <c r="C324" s="26" t="s">
        <v>6505</v>
      </c>
      <c r="D324" s="21"/>
      <c r="E324" s="21"/>
      <c r="F324" s="6"/>
      <c r="G324" s="6"/>
      <c r="H324" s="6"/>
      <c r="I324" s="6"/>
      <c r="J324" s="6"/>
      <c r="K324" s="6"/>
      <c r="L324" s="6"/>
      <c r="M324" s="6"/>
      <c r="N324" s="6"/>
      <c r="O324" s="6"/>
      <c r="P324" s="6"/>
      <c r="Q324" s="6"/>
      <c r="R324" s="6"/>
      <c r="S324" s="6"/>
      <c r="T324" s="6"/>
      <c r="U324" s="6"/>
      <c r="V324" s="6"/>
      <c r="W324" s="6"/>
      <c r="X324" s="6"/>
    </row>
    <row r="325" spans="1:24" ht="15.75" customHeight="1">
      <c r="A325" s="669"/>
      <c r="B325" s="669"/>
      <c r="C325" s="17" t="s">
        <v>6348</v>
      </c>
      <c r="D325" s="21"/>
      <c r="E325" s="21"/>
      <c r="F325" s="6"/>
      <c r="G325" s="6"/>
      <c r="H325" s="6"/>
      <c r="I325" s="6"/>
      <c r="J325" s="6"/>
      <c r="K325" s="6"/>
      <c r="L325" s="6"/>
      <c r="M325" s="6"/>
      <c r="N325" s="6"/>
      <c r="O325" s="6"/>
      <c r="P325" s="6"/>
      <c r="Q325" s="6"/>
      <c r="R325" s="6"/>
      <c r="S325" s="6"/>
      <c r="T325" s="6"/>
      <c r="U325" s="6"/>
      <c r="V325" s="6"/>
      <c r="W325" s="6"/>
      <c r="X325" s="6"/>
    </row>
    <row r="326" spans="1:24" ht="15.75" customHeight="1">
      <c r="A326" s="44" t="s">
        <v>4683</v>
      </c>
      <c r="B326" s="26" t="s">
        <v>6506</v>
      </c>
      <c r="C326" s="17" t="s">
        <v>6507</v>
      </c>
      <c r="D326" s="21"/>
      <c r="E326" s="21"/>
      <c r="F326" s="6"/>
      <c r="G326" s="6"/>
      <c r="H326" s="6"/>
      <c r="I326" s="6"/>
      <c r="J326" s="6"/>
      <c r="K326" s="6"/>
      <c r="L326" s="6"/>
      <c r="M326" s="6"/>
      <c r="N326" s="6"/>
      <c r="O326" s="6"/>
      <c r="P326" s="6"/>
      <c r="Q326" s="6"/>
      <c r="R326" s="6"/>
      <c r="S326" s="6"/>
      <c r="T326" s="6"/>
      <c r="U326" s="6"/>
      <c r="V326" s="6"/>
      <c r="W326" s="6"/>
      <c r="X326" s="6"/>
    </row>
    <row r="327" spans="1:24" ht="15.75" customHeight="1">
      <c r="A327" s="44" t="s">
        <v>5204</v>
      </c>
      <c r="B327" s="26" t="s">
        <v>6508</v>
      </c>
      <c r="C327" s="17" t="s">
        <v>6509</v>
      </c>
      <c r="D327" s="21"/>
      <c r="E327" s="21"/>
      <c r="F327" s="6"/>
      <c r="G327" s="6"/>
      <c r="H327" s="6"/>
      <c r="I327" s="6"/>
      <c r="J327" s="6"/>
      <c r="K327" s="6"/>
      <c r="L327" s="6"/>
      <c r="M327" s="6"/>
      <c r="N327" s="6"/>
      <c r="O327" s="6"/>
      <c r="P327" s="6"/>
      <c r="Q327" s="6"/>
      <c r="R327" s="6"/>
      <c r="S327" s="6"/>
      <c r="T327" s="6"/>
      <c r="U327" s="6"/>
      <c r="V327" s="6"/>
      <c r="W327" s="6"/>
      <c r="X327" s="6"/>
    </row>
    <row r="328" spans="1:24" ht="15.75" customHeight="1">
      <c r="A328" s="44" t="s">
        <v>5206</v>
      </c>
      <c r="B328" s="26" t="s">
        <v>6510</v>
      </c>
      <c r="C328" s="17" t="s">
        <v>6511</v>
      </c>
      <c r="D328" s="21"/>
      <c r="E328" s="21"/>
      <c r="F328" s="6"/>
      <c r="G328" s="6"/>
      <c r="H328" s="6"/>
      <c r="I328" s="6"/>
      <c r="J328" s="6"/>
      <c r="K328" s="6"/>
      <c r="L328" s="6"/>
      <c r="M328" s="6"/>
      <c r="N328" s="6"/>
      <c r="O328" s="6"/>
      <c r="P328" s="6"/>
      <c r="Q328" s="6"/>
      <c r="R328" s="6"/>
      <c r="S328" s="6"/>
      <c r="T328" s="6"/>
      <c r="U328" s="6"/>
      <c r="V328" s="6"/>
      <c r="W328" s="6"/>
      <c r="X328" s="6"/>
    </row>
    <row r="329" spans="1:24" ht="15.75" customHeight="1">
      <c r="A329" s="44" t="s">
        <v>5208</v>
      </c>
      <c r="B329" s="26" t="s">
        <v>6512</v>
      </c>
      <c r="C329" s="17" t="s">
        <v>6513</v>
      </c>
      <c r="D329" s="21"/>
      <c r="E329" s="21"/>
      <c r="F329" s="6"/>
      <c r="G329" s="6"/>
      <c r="H329" s="6"/>
      <c r="I329" s="6"/>
      <c r="J329" s="6"/>
      <c r="K329" s="6"/>
      <c r="L329" s="6"/>
      <c r="M329" s="6"/>
      <c r="N329" s="6"/>
      <c r="O329" s="6"/>
      <c r="P329" s="6"/>
      <c r="Q329" s="6"/>
      <c r="R329" s="6"/>
      <c r="S329" s="6"/>
      <c r="T329" s="6"/>
      <c r="U329" s="6"/>
      <c r="V329" s="6"/>
      <c r="W329" s="6"/>
      <c r="X329" s="6"/>
    </row>
    <row r="330" spans="1:24" ht="15.75" customHeight="1">
      <c r="A330" s="44" t="s">
        <v>5839</v>
      </c>
      <c r="B330" s="26" t="s">
        <v>6514</v>
      </c>
      <c r="C330" s="17" t="s">
        <v>6515</v>
      </c>
      <c r="D330" s="21"/>
      <c r="E330" s="21"/>
      <c r="F330" s="6"/>
      <c r="G330" s="6"/>
      <c r="H330" s="6"/>
      <c r="I330" s="6"/>
      <c r="J330" s="6"/>
      <c r="K330" s="6"/>
      <c r="L330" s="6"/>
      <c r="M330" s="6"/>
      <c r="N330" s="6"/>
      <c r="O330" s="6"/>
      <c r="P330" s="6"/>
      <c r="Q330" s="6"/>
      <c r="R330" s="6"/>
      <c r="S330" s="6"/>
      <c r="T330" s="6"/>
      <c r="U330" s="6"/>
      <c r="V330" s="6"/>
      <c r="W330" s="6"/>
      <c r="X330" s="6"/>
    </row>
    <row r="331" spans="1:24" ht="15.75" customHeight="1">
      <c r="A331" s="44" t="s">
        <v>5840</v>
      </c>
      <c r="B331" s="26" t="s">
        <v>6516</v>
      </c>
      <c r="C331" s="17" t="s">
        <v>6440</v>
      </c>
      <c r="D331" s="21"/>
      <c r="E331" s="21"/>
      <c r="F331" s="6"/>
      <c r="G331" s="6"/>
      <c r="H331" s="6"/>
      <c r="I331" s="6"/>
      <c r="J331" s="6"/>
      <c r="K331" s="6"/>
      <c r="L331" s="6"/>
      <c r="M331" s="6"/>
      <c r="N331" s="6"/>
      <c r="O331" s="6"/>
      <c r="P331" s="6"/>
      <c r="Q331" s="6"/>
      <c r="R331" s="6"/>
      <c r="S331" s="6"/>
      <c r="T331" s="6"/>
      <c r="U331" s="6"/>
      <c r="V331" s="6"/>
      <c r="W331" s="6"/>
      <c r="X331" s="6"/>
    </row>
    <row r="332" spans="1:24" ht="15.75" customHeight="1">
      <c r="A332" s="44" t="s">
        <v>5841</v>
      </c>
      <c r="B332" s="26" t="s">
        <v>6517</v>
      </c>
      <c r="C332" s="17" t="s">
        <v>6518</v>
      </c>
      <c r="D332" s="21"/>
      <c r="E332" s="21"/>
      <c r="F332" s="6"/>
      <c r="G332" s="6"/>
      <c r="H332" s="6"/>
      <c r="I332" s="6"/>
      <c r="J332" s="6"/>
      <c r="K332" s="6"/>
      <c r="L332" s="6"/>
      <c r="M332" s="6"/>
      <c r="N332" s="6"/>
      <c r="O332" s="6"/>
      <c r="P332" s="6"/>
      <c r="Q332" s="6"/>
      <c r="R332" s="6"/>
      <c r="S332" s="6"/>
      <c r="T332" s="6"/>
      <c r="U332" s="6"/>
      <c r="V332" s="6"/>
      <c r="W332" s="6"/>
      <c r="X332" s="6"/>
    </row>
    <row r="333" spans="1:24" ht="15.75" customHeight="1">
      <c r="A333" s="44" t="s">
        <v>5843</v>
      </c>
      <c r="B333" s="26" t="s">
        <v>6519</v>
      </c>
      <c r="C333" s="17" t="s">
        <v>6520</v>
      </c>
      <c r="D333" s="21"/>
      <c r="E333" s="21"/>
      <c r="F333" s="6"/>
      <c r="G333" s="6"/>
      <c r="H333" s="6"/>
      <c r="I333" s="6"/>
      <c r="J333" s="6"/>
      <c r="K333" s="6"/>
      <c r="L333" s="6"/>
      <c r="M333" s="6"/>
      <c r="N333" s="6"/>
      <c r="O333" s="6"/>
      <c r="P333" s="6"/>
      <c r="Q333" s="6"/>
      <c r="R333" s="6"/>
      <c r="S333" s="6"/>
      <c r="T333" s="6"/>
      <c r="U333" s="6"/>
      <c r="V333" s="6"/>
      <c r="W333" s="6"/>
      <c r="X333" s="6"/>
    </row>
    <row r="334" spans="1:24" ht="15.75" customHeight="1">
      <c r="A334" s="44" t="s">
        <v>5844</v>
      </c>
      <c r="B334" s="26" t="s">
        <v>6203</v>
      </c>
      <c r="C334" s="17" t="s">
        <v>6204</v>
      </c>
      <c r="D334" s="21"/>
      <c r="E334" s="21"/>
      <c r="F334" s="6"/>
      <c r="G334" s="6"/>
      <c r="H334" s="6"/>
      <c r="I334" s="6"/>
      <c r="J334" s="6"/>
      <c r="K334" s="6"/>
      <c r="L334" s="6"/>
      <c r="M334" s="6"/>
      <c r="N334" s="6"/>
      <c r="O334" s="6"/>
      <c r="P334" s="6"/>
      <c r="Q334" s="6"/>
      <c r="R334" s="6"/>
      <c r="S334" s="6"/>
      <c r="T334" s="6"/>
      <c r="U334" s="6"/>
      <c r="V334" s="6"/>
      <c r="W334" s="6"/>
      <c r="X334" s="6"/>
    </row>
    <row r="335" spans="1:24" ht="15.75" customHeight="1">
      <c r="A335" s="44" t="s">
        <v>5845</v>
      </c>
      <c r="B335" s="26" t="s">
        <v>6521</v>
      </c>
      <c r="C335" s="17" t="s">
        <v>6522</v>
      </c>
      <c r="D335" s="21"/>
      <c r="E335" s="21"/>
      <c r="F335" s="6"/>
      <c r="G335" s="6"/>
      <c r="H335" s="6"/>
      <c r="I335" s="6"/>
      <c r="J335" s="6"/>
      <c r="K335" s="6"/>
      <c r="L335" s="6"/>
      <c r="M335" s="6"/>
      <c r="N335" s="6"/>
      <c r="O335" s="6"/>
      <c r="P335" s="6"/>
      <c r="Q335" s="6"/>
      <c r="R335" s="6"/>
      <c r="S335" s="6"/>
      <c r="T335" s="6"/>
      <c r="U335" s="6"/>
      <c r="V335" s="6"/>
      <c r="W335" s="6"/>
      <c r="X335" s="6"/>
    </row>
    <row r="336" spans="1:24" ht="15.75" customHeight="1">
      <c r="A336" s="44" t="s">
        <v>5847</v>
      </c>
      <c r="B336" s="39" t="s">
        <v>6372</v>
      </c>
      <c r="C336" s="17"/>
      <c r="D336" s="21"/>
      <c r="E336" s="21"/>
      <c r="F336" s="6"/>
      <c r="G336" s="6"/>
      <c r="H336" s="6"/>
      <c r="I336" s="6"/>
      <c r="J336" s="6"/>
      <c r="K336" s="6"/>
      <c r="L336" s="6"/>
      <c r="M336" s="6"/>
      <c r="N336" s="6"/>
      <c r="O336" s="6"/>
      <c r="P336" s="6"/>
      <c r="Q336" s="6"/>
      <c r="R336" s="6"/>
      <c r="S336" s="6"/>
      <c r="T336" s="6"/>
      <c r="U336" s="6"/>
      <c r="V336" s="6"/>
      <c r="W336" s="6"/>
      <c r="X336" s="6"/>
    </row>
    <row r="337" spans="1:24" ht="15.75" customHeight="1">
      <c r="A337" s="44" t="s">
        <v>6523</v>
      </c>
      <c r="B337" s="26" t="s">
        <v>6203</v>
      </c>
      <c r="C337" s="17" t="s">
        <v>6204</v>
      </c>
      <c r="D337" s="21"/>
      <c r="E337" s="21"/>
      <c r="F337" s="6"/>
      <c r="G337" s="6"/>
      <c r="H337" s="6"/>
      <c r="I337" s="6"/>
      <c r="J337" s="6"/>
      <c r="K337" s="6"/>
      <c r="L337" s="6"/>
      <c r="M337" s="6"/>
      <c r="N337" s="6"/>
      <c r="O337" s="6"/>
      <c r="P337" s="6"/>
      <c r="Q337" s="6"/>
      <c r="R337" s="6"/>
      <c r="S337" s="6"/>
      <c r="T337" s="6"/>
      <c r="U337" s="6"/>
      <c r="V337" s="6"/>
      <c r="W337" s="6"/>
      <c r="X337" s="6"/>
    </row>
    <row r="338" spans="1:24" ht="15.75" customHeight="1">
      <c r="A338" s="44" t="s">
        <v>5848</v>
      </c>
      <c r="B338" s="39" t="s">
        <v>6524</v>
      </c>
      <c r="C338" s="17"/>
      <c r="D338" s="21"/>
      <c r="E338" s="21"/>
      <c r="F338" s="6"/>
      <c r="G338" s="6"/>
      <c r="H338" s="6"/>
      <c r="I338" s="6"/>
      <c r="J338" s="6"/>
      <c r="K338" s="6"/>
      <c r="L338" s="6"/>
      <c r="M338" s="6"/>
      <c r="N338" s="6"/>
      <c r="O338" s="6"/>
      <c r="P338" s="6"/>
      <c r="Q338" s="6"/>
      <c r="R338" s="6"/>
      <c r="S338" s="6"/>
      <c r="T338" s="6"/>
      <c r="U338" s="6"/>
      <c r="V338" s="6"/>
      <c r="W338" s="6"/>
      <c r="X338" s="6"/>
    </row>
    <row r="339" spans="1:24" ht="15.75" customHeight="1">
      <c r="A339" s="44" t="s">
        <v>6525</v>
      </c>
      <c r="B339" s="26" t="s">
        <v>6526</v>
      </c>
      <c r="C339" s="17" t="s">
        <v>6520</v>
      </c>
      <c r="D339" s="21"/>
      <c r="E339" s="21"/>
      <c r="F339" s="6"/>
      <c r="G339" s="6"/>
      <c r="H339" s="6"/>
      <c r="I339" s="6"/>
      <c r="J339" s="6"/>
      <c r="K339" s="6"/>
      <c r="L339" s="6"/>
      <c r="M339" s="6"/>
      <c r="N339" s="6"/>
      <c r="O339" s="6"/>
      <c r="P339" s="6"/>
      <c r="Q339" s="6"/>
      <c r="R339" s="6"/>
      <c r="S339" s="6"/>
      <c r="T339" s="6"/>
      <c r="U339" s="6"/>
      <c r="V339" s="6"/>
      <c r="W339" s="6"/>
      <c r="X339" s="6"/>
    </row>
    <row r="340" spans="1:24" ht="15.75" customHeight="1">
      <c r="A340" s="44" t="s">
        <v>6527</v>
      </c>
      <c r="B340" s="26" t="s">
        <v>6528</v>
      </c>
      <c r="C340" s="17" t="s">
        <v>6529</v>
      </c>
      <c r="D340" s="21"/>
      <c r="E340" s="21"/>
      <c r="F340" s="6"/>
      <c r="G340" s="6"/>
      <c r="H340" s="6"/>
      <c r="I340" s="6"/>
      <c r="J340" s="6"/>
      <c r="K340" s="6"/>
      <c r="L340" s="6"/>
      <c r="M340" s="6"/>
      <c r="N340" s="6"/>
      <c r="O340" s="6"/>
      <c r="P340" s="6"/>
      <c r="Q340" s="6"/>
      <c r="R340" s="6"/>
      <c r="S340" s="6"/>
      <c r="T340" s="6"/>
      <c r="U340" s="6"/>
      <c r="V340" s="6"/>
      <c r="W340" s="6"/>
      <c r="X340" s="6"/>
    </row>
    <row r="341" spans="1:24" ht="15.75" customHeight="1">
      <c r="A341" s="44" t="s">
        <v>6530</v>
      </c>
      <c r="B341" s="26" t="s">
        <v>6531</v>
      </c>
      <c r="C341" s="17">
        <v>256</v>
      </c>
      <c r="D341" s="21"/>
      <c r="E341" s="21"/>
      <c r="F341" s="6"/>
      <c r="G341" s="6"/>
      <c r="H341" s="6"/>
      <c r="I341" s="6"/>
      <c r="J341" s="6"/>
      <c r="K341" s="6"/>
      <c r="L341" s="6"/>
      <c r="M341" s="6"/>
      <c r="N341" s="6"/>
      <c r="O341" s="6"/>
      <c r="P341" s="6"/>
      <c r="Q341" s="6"/>
      <c r="R341" s="6"/>
      <c r="S341" s="6"/>
      <c r="T341" s="6"/>
      <c r="U341" s="6"/>
      <c r="V341" s="6"/>
      <c r="W341" s="6"/>
      <c r="X341" s="6"/>
    </row>
    <row r="342" spans="1:24" ht="15.75" customHeight="1">
      <c r="A342" s="44" t="s">
        <v>6532</v>
      </c>
      <c r="B342" s="26" t="s">
        <v>6533</v>
      </c>
      <c r="C342" s="17" t="s">
        <v>6534</v>
      </c>
      <c r="D342" s="21"/>
      <c r="E342" s="21"/>
      <c r="F342" s="6"/>
      <c r="G342" s="6"/>
      <c r="H342" s="6"/>
      <c r="I342" s="6"/>
      <c r="J342" s="6"/>
      <c r="K342" s="6"/>
      <c r="L342" s="6"/>
      <c r="M342" s="6"/>
      <c r="N342" s="6"/>
      <c r="O342" s="6"/>
      <c r="P342" s="6"/>
      <c r="Q342" s="6"/>
      <c r="R342" s="6"/>
      <c r="S342" s="6"/>
      <c r="T342" s="6"/>
      <c r="U342" s="6"/>
      <c r="V342" s="6"/>
      <c r="W342" s="6"/>
      <c r="X342" s="6"/>
    </row>
    <row r="343" spans="1:24" ht="15.75" customHeight="1">
      <c r="A343" s="44" t="s">
        <v>6535</v>
      </c>
      <c r="B343" s="26" t="s">
        <v>6536</v>
      </c>
      <c r="C343" s="17" t="s">
        <v>6537</v>
      </c>
      <c r="D343" s="21"/>
      <c r="E343" s="21"/>
      <c r="F343" s="6"/>
      <c r="G343" s="6"/>
      <c r="H343" s="6"/>
      <c r="I343" s="6"/>
      <c r="J343" s="6"/>
      <c r="K343" s="6"/>
      <c r="L343" s="6"/>
      <c r="M343" s="6"/>
      <c r="N343" s="6"/>
      <c r="O343" s="6"/>
      <c r="P343" s="6"/>
      <c r="Q343" s="6"/>
      <c r="R343" s="6"/>
      <c r="S343" s="6"/>
      <c r="T343" s="6"/>
      <c r="U343" s="6"/>
      <c r="V343" s="6"/>
      <c r="W343" s="6"/>
      <c r="X343" s="6"/>
    </row>
    <row r="344" spans="1:24" ht="15.75" customHeight="1">
      <c r="A344" s="44" t="s">
        <v>6538</v>
      </c>
      <c r="B344" s="26" t="s">
        <v>6408</v>
      </c>
      <c r="C344" s="17" t="s">
        <v>6539</v>
      </c>
      <c r="D344" s="21"/>
      <c r="E344" s="21"/>
      <c r="F344" s="6"/>
      <c r="G344" s="6"/>
      <c r="H344" s="6"/>
      <c r="I344" s="6"/>
      <c r="J344" s="6"/>
      <c r="K344" s="6"/>
      <c r="L344" s="6"/>
      <c r="M344" s="6"/>
      <c r="N344" s="6"/>
      <c r="O344" s="6"/>
      <c r="P344" s="6"/>
      <c r="Q344" s="6"/>
      <c r="R344" s="6"/>
      <c r="S344" s="6"/>
      <c r="T344" s="6"/>
      <c r="U344" s="6"/>
      <c r="V344" s="6"/>
      <c r="W344" s="6"/>
      <c r="X344" s="6"/>
    </row>
    <row r="345" spans="1:24" ht="15.75" customHeight="1">
      <c r="A345" s="46" t="s">
        <v>5849</v>
      </c>
      <c r="B345" s="39" t="s">
        <v>6540</v>
      </c>
      <c r="C345" s="17"/>
      <c r="D345" s="21"/>
      <c r="E345" s="21"/>
      <c r="F345" s="6"/>
      <c r="G345" s="6"/>
      <c r="H345" s="6"/>
      <c r="I345" s="6"/>
      <c r="J345" s="6"/>
      <c r="K345" s="6"/>
      <c r="L345" s="6"/>
      <c r="M345" s="6"/>
      <c r="N345" s="6"/>
      <c r="O345" s="6"/>
      <c r="P345" s="6"/>
      <c r="Q345" s="6"/>
      <c r="R345" s="6"/>
      <c r="S345" s="6"/>
      <c r="T345" s="6"/>
      <c r="U345" s="6"/>
      <c r="V345" s="6"/>
      <c r="W345" s="6"/>
      <c r="X345" s="6"/>
    </row>
    <row r="346" spans="1:24" ht="15.75" customHeight="1">
      <c r="A346" s="44" t="s">
        <v>6541</v>
      </c>
      <c r="B346" s="26" t="s">
        <v>6542</v>
      </c>
      <c r="C346" s="17" t="s">
        <v>6543</v>
      </c>
      <c r="D346" s="21"/>
      <c r="E346" s="21"/>
      <c r="F346" s="6"/>
      <c r="G346" s="6"/>
      <c r="H346" s="6"/>
      <c r="I346" s="6"/>
      <c r="J346" s="6"/>
      <c r="K346" s="6"/>
      <c r="L346" s="6"/>
      <c r="M346" s="6"/>
      <c r="N346" s="6"/>
      <c r="O346" s="6"/>
      <c r="P346" s="6"/>
      <c r="Q346" s="6"/>
      <c r="R346" s="6"/>
      <c r="S346" s="6"/>
      <c r="T346" s="6"/>
      <c r="U346" s="6"/>
      <c r="V346" s="6"/>
      <c r="W346" s="6"/>
      <c r="X346" s="6"/>
    </row>
    <row r="347" spans="1:24" ht="15.75" customHeight="1">
      <c r="A347" s="44" t="s">
        <v>6544</v>
      </c>
      <c r="B347" s="26" t="s">
        <v>6545</v>
      </c>
      <c r="C347" s="17" t="s">
        <v>6546</v>
      </c>
      <c r="D347" s="21"/>
      <c r="E347" s="21"/>
      <c r="F347" s="6"/>
      <c r="G347" s="6"/>
      <c r="H347" s="6"/>
      <c r="I347" s="6"/>
      <c r="J347" s="6"/>
      <c r="K347" s="6"/>
      <c r="L347" s="6"/>
      <c r="M347" s="6"/>
      <c r="N347" s="6"/>
      <c r="O347" s="6"/>
      <c r="P347" s="6"/>
      <c r="Q347" s="6"/>
      <c r="R347" s="6"/>
      <c r="S347" s="6"/>
      <c r="T347" s="6"/>
      <c r="U347" s="6"/>
      <c r="V347" s="6"/>
      <c r="W347" s="6"/>
      <c r="X347" s="6"/>
    </row>
    <row r="348" spans="1:24" ht="15.75" customHeight="1">
      <c r="A348" s="44" t="s">
        <v>6547</v>
      </c>
      <c r="B348" s="26" t="s">
        <v>6548</v>
      </c>
      <c r="C348" s="17" t="s">
        <v>6549</v>
      </c>
      <c r="D348" s="21"/>
      <c r="E348" s="21"/>
      <c r="F348" s="6"/>
      <c r="G348" s="6"/>
      <c r="H348" s="6"/>
      <c r="I348" s="6"/>
      <c r="J348" s="6"/>
      <c r="K348" s="6"/>
      <c r="L348" s="6"/>
      <c r="M348" s="6"/>
      <c r="N348" s="6"/>
      <c r="O348" s="6"/>
      <c r="P348" s="6"/>
      <c r="Q348" s="6"/>
      <c r="R348" s="6"/>
      <c r="S348" s="6"/>
      <c r="T348" s="6"/>
      <c r="U348" s="6"/>
      <c r="V348" s="6"/>
      <c r="W348" s="6"/>
      <c r="X348" s="6"/>
    </row>
    <row r="349" spans="1:24" ht="15.75" customHeight="1">
      <c r="A349" s="44" t="s">
        <v>6550</v>
      </c>
      <c r="B349" s="26" t="s">
        <v>6551</v>
      </c>
      <c r="C349" s="17" t="s">
        <v>6552</v>
      </c>
      <c r="D349" s="21"/>
      <c r="E349" s="21"/>
      <c r="F349" s="6"/>
      <c r="G349" s="6"/>
      <c r="H349" s="6"/>
      <c r="I349" s="6"/>
      <c r="J349" s="6"/>
      <c r="K349" s="6"/>
      <c r="L349" s="6"/>
      <c r="M349" s="6"/>
      <c r="N349" s="6"/>
      <c r="O349" s="6"/>
      <c r="P349" s="6"/>
      <c r="Q349" s="6"/>
      <c r="R349" s="6"/>
      <c r="S349" s="6"/>
      <c r="T349" s="6"/>
      <c r="U349" s="6"/>
      <c r="V349" s="6"/>
      <c r="W349" s="6"/>
      <c r="X349" s="6"/>
    </row>
    <row r="350" spans="1:24" ht="15.75" customHeight="1">
      <c r="A350" s="44" t="s">
        <v>5850</v>
      </c>
      <c r="B350" s="39" t="s">
        <v>4246</v>
      </c>
      <c r="C350" s="17"/>
      <c r="D350" s="21"/>
      <c r="E350" s="21"/>
      <c r="F350" s="6"/>
      <c r="G350" s="6"/>
      <c r="H350" s="6"/>
      <c r="I350" s="6"/>
      <c r="J350" s="6"/>
      <c r="K350" s="6"/>
      <c r="L350" s="6"/>
      <c r="M350" s="6"/>
      <c r="N350" s="6"/>
      <c r="O350" s="6"/>
      <c r="P350" s="6"/>
      <c r="Q350" s="6"/>
      <c r="R350" s="6"/>
      <c r="S350" s="6"/>
      <c r="T350" s="6"/>
      <c r="U350" s="6"/>
      <c r="V350" s="6"/>
      <c r="W350" s="6"/>
      <c r="X350" s="6"/>
    </row>
    <row r="351" spans="1:24" ht="15.75" customHeight="1">
      <c r="A351" s="44" t="s">
        <v>6553</v>
      </c>
      <c r="B351" s="26" t="s">
        <v>6554</v>
      </c>
      <c r="C351" s="17" t="s">
        <v>6555</v>
      </c>
      <c r="D351" s="21"/>
      <c r="E351" s="21"/>
      <c r="F351" s="6"/>
      <c r="G351" s="6"/>
      <c r="H351" s="6"/>
      <c r="I351" s="6"/>
      <c r="J351" s="6"/>
      <c r="K351" s="6"/>
      <c r="L351" s="6"/>
      <c r="M351" s="6"/>
      <c r="N351" s="6"/>
      <c r="O351" s="6"/>
      <c r="P351" s="6"/>
      <c r="Q351" s="6"/>
      <c r="R351" s="6"/>
      <c r="S351" s="6"/>
      <c r="T351" s="6"/>
      <c r="U351" s="6"/>
      <c r="V351" s="6"/>
      <c r="W351" s="6"/>
      <c r="X351" s="6"/>
    </row>
    <row r="352" spans="1:24" ht="15.75" customHeight="1">
      <c r="A352" s="44" t="s">
        <v>6556</v>
      </c>
      <c r="B352" s="26" t="s">
        <v>6557</v>
      </c>
      <c r="C352" s="17" t="s">
        <v>6558</v>
      </c>
      <c r="D352" s="21"/>
      <c r="E352" s="21"/>
      <c r="F352" s="6"/>
      <c r="G352" s="6"/>
      <c r="H352" s="6"/>
      <c r="I352" s="6"/>
      <c r="J352" s="6"/>
      <c r="K352" s="6"/>
      <c r="L352" s="6"/>
      <c r="M352" s="6"/>
      <c r="N352" s="6"/>
      <c r="O352" s="6"/>
      <c r="P352" s="6"/>
      <c r="Q352" s="6"/>
      <c r="R352" s="6"/>
      <c r="S352" s="6"/>
      <c r="T352" s="6"/>
      <c r="U352" s="6"/>
      <c r="V352" s="6"/>
      <c r="W352" s="6"/>
      <c r="X352" s="6"/>
    </row>
    <row r="353" spans="1:24" ht="15.75" customHeight="1">
      <c r="A353" s="44" t="s">
        <v>6559</v>
      </c>
      <c r="B353" s="26" t="s">
        <v>6560</v>
      </c>
      <c r="C353" s="17" t="s">
        <v>6561</v>
      </c>
      <c r="D353" s="21"/>
      <c r="E353" s="21"/>
      <c r="F353" s="6"/>
      <c r="G353" s="6"/>
      <c r="H353" s="6"/>
      <c r="I353" s="6"/>
      <c r="J353" s="6"/>
      <c r="K353" s="6"/>
      <c r="L353" s="6"/>
      <c r="M353" s="6"/>
      <c r="N353" s="6"/>
      <c r="O353" s="6"/>
      <c r="P353" s="6"/>
      <c r="Q353" s="6"/>
      <c r="R353" s="6"/>
      <c r="S353" s="6"/>
      <c r="T353" s="6"/>
      <c r="U353" s="6"/>
      <c r="V353" s="6"/>
      <c r="W353" s="6"/>
      <c r="X353" s="6"/>
    </row>
    <row r="354" spans="1:24" ht="15.75" customHeight="1">
      <c r="A354" s="44" t="s">
        <v>5852</v>
      </c>
      <c r="B354" s="39" t="s">
        <v>6562</v>
      </c>
      <c r="C354" s="17"/>
      <c r="D354" s="21"/>
      <c r="E354" s="21"/>
      <c r="F354" s="6"/>
      <c r="G354" s="6"/>
      <c r="H354" s="6"/>
      <c r="I354" s="6"/>
      <c r="J354" s="6"/>
      <c r="K354" s="6"/>
      <c r="L354" s="6"/>
      <c r="M354" s="6"/>
      <c r="N354" s="6"/>
      <c r="O354" s="6"/>
      <c r="P354" s="6"/>
      <c r="Q354" s="6"/>
      <c r="R354" s="6"/>
      <c r="S354" s="6"/>
      <c r="T354" s="6"/>
      <c r="U354" s="6"/>
      <c r="V354" s="6"/>
      <c r="W354" s="6"/>
      <c r="X354" s="6"/>
    </row>
    <row r="355" spans="1:24" ht="15.75" customHeight="1">
      <c r="A355" s="44" t="s">
        <v>6563</v>
      </c>
      <c r="B355" s="26" t="s">
        <v>6564</v>
      </c>
      <c r="C355" s="17" t="s">
        <v>6565</v>
      </c>
      <c r="D355" s="21"/>
      <c r="E355" s="21"/>
      <c r="F355" s="6"/>
      <c r="G355" s="6"/>
      <c r="H355" s="6"/>
      <c r="I355" s="6"/>
      <c r="J355" s="6"/>
      <c r="K355" s="6"/>
      <c r="L355" s="6"/>
      <c r="M355" s="6"/>
      <c r="N355" s="6"/>
      <c r="O355" s="6"/>
      <c r="P355" s="6"/>
      <c r="Q355" s="6"/>
      <c r="R355" s="6"/>
      <c r="S355" s="6"/>
      <c r="T355" s="6"/>
      <c r="U355" s="6"/>
      <c r="V355" s="6"/>
      <c r="W355" s="6"/>
      <c r="X355" s="6"/>
    </row>
    <row r="356" spans="1:24" ht="15.75" customHeight="1">
      <c r="A356" s="44" t="s">
        <v>6566</v>
      </c>
      <c r="B356" s="26" t="s">
        <v>27</v>
      </c>
      <c r="C356" s="17" t="s">
        <v>6567</v>
      </c>
      <c r="D356" s="21"/>
      <c r="E356" s="21"/>
      <c r="F356" s="6"/>
      <c r="G356" s="6"/>
      <c r="H356" s="6"/>
      <c r="I356" s="6"/>
      <c r="J356" s="6"/>
      <c r="K356" s="6"/>
      <c r="L356" s="6"/>
      <c r="M356" s="6"/>
      <c r="N356" s="6"/>
      <c r="O356" s="6"/>
      <c r="P356" s="6"/>
      <c r="Q356" s="6"/>
      <c r="R356" s="6"/>
      <c r="S356" s="6"/>
      <c r="T356" s="6"/>
      <c r="U356" s="6"/>
      <c r="V356" s="6"/>
      <c r="W356" s="6"/>
      <c r="X356" s="6"/>
    </row>
    <row r="357" spans="1:24" ht="15.75" customHeight="1">
      <c r="A357" s="44" t="s">
        <v>6568</v>
      </c>
      <c r="B357" s="26" t="s">
        <v>6569</v>
      </c>
      <c r="C357" s="17" t="s">
        <v>6570</v>
      </c>
      <c r="D357" s="21"/>
      <c r="E357" s="21"/>
      <c r="F357" s="6"/>
      <c r="G357" s="6"/>
      <c r="H357" s="6"/>
      <c r="I357" s="6"/>
      <c r="J357" s="6"/>
      <c r="K357" s="6"/>
      <c r="L357" s="6"/>
      <c r="M357" s="6"/>
      <c r="N357" s="6"/>
      <c r="O357" s="6"/>
      <c r="P357" s="6"/>
      <c r="Q357" s="6"/>
      <c r="R357" s="6"/>
      <c r="S357" s="6"/>
      <c r="T357" s="6"/>
      <c r="U357" s="6"/>
      <c r="V357" s="6"/>
      <c r="W357" s="6"/>
      <c r="X357" s="6"/>
    </row>
    <row r="358" spans="1:24" ht="15.75" customHeight="1">
      <c r="A358" s="21" t="s">
        <v>5853</v>
      </c>
      <c r="B358" s="23" t="s">
        <v>6329</v>
      </c>
      <c r="C358" s="17" t="s">
        <v>6571</v>
      </c>
      <c r="D358" s="21"/>
      <c r="E358" s="21"/>
      <c r="F358" s="6"/>
      <c r="G358" s="6"/>
      <c r="H358" s="6"/>
      <c r="I358" s="6"/>
      <c r="J358" s="6"/>
      <c r="K358" s="6"/>
      <c r="L358" s="6"/>
      <c r="M358" s="6"/>
      <c r="N358" s="6"/>
      <c r="O358" s="6"/>
      <c r="P358" s="6"/>
      <c r="Q358" s="6"/>
      <c r="R358" s="6"/>
      <c r="S358" s="6"/>
      <c r="T358" s="6"/>
      <c r="U358" s="6"/>
      <c r="V358" s="6"/>
      <c r="W358" s="6"/>
      <c r="X358" s="6"/>
    </row>
    <row r="359" spans="1:24" ht="15.75" customHeight="1">
      <c r="A359" s="21" t="s">
        <v>5855</v>
      </c>
      <c r="B359" s="38" t="s">
        <v>6391</v>
      </c>
      <c r="C359" s="24" t="s">
        <v>6572</v>
      </c>
      <c r="D359" s="21"/>
      <c r="E359" s="21"/>
      <c r="F359" s="6"/>
      <c r="G359" s="6"/>
      <c r="H359" s="6"/>
      <c r="I359" s="6"/>
      <c r="J359" s="6"/>
      <c r="K359" s="6"/>
      <c r="L359" s="6"/>
      <c r="M359" s="6"/>
      <c r="N359" s="6"/>
      <c r="O359" s="6"/>
      <c r="P359" s="6"/>
      <c r="Q359" s="6"/>
      <c r="R359" s="6"/>
      <c r="S359" s="6"/>
      <c r="T359" s="6"/>
      <c r="U359" s="6"/>
      <c r="V359" s="6"/>
      <c r="W359" s="6"/>
      <c r="X359" s="6"/>
    </row>
    <row r="360" spans="1:24" ht="15.75" customHeight="1">
      <c r="A360" s="21" t="s">
        <v>5856</v>
      </c>
      <c r="B360" s="38" t="s">
        <v>6319</v>
      </c>
      <c r="C360" s="15" t="s">
        <v>6320</v>
      </c>
      <c r="D360" s="21"/>
      <c r="E360" s="21"/>
      <c r="F360" s="6"/>
      <c r="G360" s="6"/>
      <c r="H360" s="6"/>
      <c r="I360" s="6"/>
      <c r="J360" s="6"/>
      <c r="K360" s="6"/>
      <c r="L360" s="6"/>
      <c r="M360" s="6"/>
      <c r="N360" s="6"/>
      <c r="O360" s="6"/>
      <c r="P360" s="6"/>
      <c r="Q360" s="6"/>
      <c r="R360" s="6"/>
      <c r="S360" s="6"/>
      <c r="T360" s="6"/>
      <c r="U360" s="6"/>
      <c r="V360" s="6"/>
      <c r="W360" s="6"/>
      <c r="X360" s="6"/>
    </row>
    <row r="361" spans="1:24" ht="15.75" customHeight="1">
      <c r="A361" s="21" t="s">
        <v>5857</v>
      </c>
      <c r="B361" s="38" t="s">
        <v>6393</v>
      </c>
      <c r="C361" s="15" t="s">
        <v>6573</v>
      </c>
      <c r="D361" s="21"/>
      <c r="E361" s="21"/>
      <c r="F361" s="6"/>
      <c r="G361" s="6"/>
      <c r="H361" s="6"/>
      <c r="I361" s="6"/>
      <c r="J361" s="6"/>
      <c r="K361" s="6"/>
      <c r="L361" s="6"/>
      <c r="M361" s="6"/>
      <c r="N361" s="6"/>
      <c r="O361" s="6"/>
      <c r="P361" s="6"/>
      <c r="Q361" s="6"/>
      <c r="R361" s="6"/>
      <c r="S361" s="6"/>
      <c r="T361" s="6"/>
      <c r="U361" s="6"/>
      <c r="V361" s="6"/>
      <c r="W361" s="6"/>
      <c r="X361" s="6"/>
    </row>
    <row r="362" spans="1:24" ht="15.75" customHeight="1">
      <c r="A362" s="21" t="s">
        <v>5858</v>
      </c>
      <c r="B362" s="15" t="s">
        <v>6215</v>
      </c>
      <c r="C362" s="17" t="s">
        <v>6574</v>
      </c>
      <c r="D362" s="21"/>
      <c r="E362" s="21"/>
      <c r="F362" s="6"/>
      <c r="G362" s="6"/>
      <c r="H362" s="6"/>
      <c r="I362" s="6"/>
      <c r="J362" s="6"/>
      <c r="K362" s="6"/>
      <c r="L362" s="6"/>
      <c r="M362" s="6"/>
      <c r="N362" s="6"/>
      <c r="O362" s="6"/>
      <c r="P362" s="6"/>
      <c r="Q362" s="6"/>
      <c r="R362" s="6"/>
      <c r="S362" s="6"/>
      <c r="T362" s="6"/>
      <c r="U362" s="6"/>
      <c r="V362" s="6"/>
      <c r="W362" s="6"/>
      <c r="X362" s="6"/>
    </row>
    <row r="363" spans="1:24" ht="15.75" customHeight="1">
      <c r="A363" s="21" t="s">
        <v>6575</v>
      </c>
      <c r="B363" s="38" t="s">
        <v>6217</v>
      </c>
      <c r="C363" s="17" t="s">
        <v>6218</v>
      </c>
      <c r="D363" s="21"/>
      <c r="E363" s="21"/>
      <c r="F363" s="6"/>
      <c r="G363" s="6"/>
      <c r="H363" s="6"/>
      <c r="I363" s="6"/>
      <c r="J363" s="6"/>
      <c r="K363" s="6"/>
      <c r="L363" s="6"/>
      <c r="M363" s="6"/>
      <c r="N363" s="6"/>
      <c r="O363" s="6"/>
      <c r="P363" s="6"/>
      <c r="Q363" s="6"/>
      <c r="R363" s="6"/>
      <c r="S363" s="6"/>
      <c r="T363" s="6"/>
      <c r="U363" s="6"/>
      <c r="V363" s="6"/>
      <c r="W363" s="6"/>
      <c r="X363" s="6"/>
    </row>
    <row r="364" spans="1:24" ht="15.75" customHeight="1">
      <c r="A364" s="21" t="s">
        <v>5861</v>
      </c>
      <c r="B364" s="10" t="s">
        <v>4261</v>
      </c>
      <c r="C364" s="10" t="s">
        <v>5234</v>
      </c>
      <c r="D364" s="21"/>
      <c r="E364" s="21"/>
      <c r="F364" s="6"/>
      <c r="G364" s="6"/>
      <c r="H364" s="6"/>
      <c r="I364" s="6"/>
      <c r="J364" s="6"/>
      <c r="K364" s="6"/>
      <c r="L364" s="6"/>
      <c r="M364" s="6"/>
      <c r="N364" s="6"/>
      <c r="O364" s="6"/>
      <c r="P364" s="6"/>
      <c r="Q364" s="6"/>
      <c r="R364" s="6"/>
      <c r="S364" s="6"/>
      <c r="T364" s="6"/>
      <c r="U364" s="6"/>
      <c r="V364" s="6"/>
      <c r="W364" s="6"/>
      <c r="X364" s="6"/>
    </row>
    <row r="365" spans="1:24" ht="15.75" customHeight="1">
      <c r="A365" s="5"/>
      <c r="B365" s="34"/>
      <c r="C365" s="34"/>
      <c r="D365" s="5"/>
      <c r="E365" s="5"/>
      <c r="F365" s="6"/>
      <c r="G365" s="6"/>
      <c r="H365" s="6"/>
      <c r="I365" s="6"/>
      <c r="J365" s="6"/>
      <c r="K365" s="6"/>
      <c r="L365" s="6"/>
      <c r="M365" s="6"/>
      <c r="N365" s="6"/>
      <c r="O365" s="6"/>
      <c r="P365" s="6"/>
      <c r="Q365" s="6"/>
      <c r="R365" s="6"/>
      <c r="S365" s="6"/>
      <c r="T365" s="6"/>
      <c r="U365" s="6"/>
      <c r="V365" s="6"/>
      <c r="W365" s="6"/>
      <c r="X365" s="6"/>
    </row>
    <row r="366" spans="1:24" ht="15.75" customHeight="1">
      <c r="A366" s="41">
        <v>10</v>
      </c>
      <c r="B366" s="609" t="s">
        <v>6576</v>
      </c>
      <c r="C366" s="667"/>
      <c r="D366" s="42"/>
      <c r="E366" s="42"/>
      <c r="F366" s="6"/>
      <c r="G366" s="6"/>
      <c r="H366" s="6"/>
      <c r="I366" s="6"/>
      <c r="J366" s="6"/>
      <c r="K366" s="6"/>
      <c r="L366" s="6"/>
      <c r="M366" s="6"/>
      <c r="N366" s="6"/>
      <c r="O366" s="6"/>
      <c r="P366" s="6"/>
      <c r="Q366" s="6"/>
      <c r="R366" s="6"/>
      <c r="S366" s="6"/>
      <c r="T366" s="6"/>
      <c r="U366" s="6"/>
      <c r="V366" s="6"/>
      <c r="W366" s="6"/>
      <c r="X366" s="6"/>
    </row>
    <row r="367" spans="1:24" ht="15.75" customHeight="1">
      <c r="A367" s="35" t="s">
        <v>4693</v>
      </c>
      <c r="B367" s="36" t="s">
        <v>46</v>
      </c>
      <c r="C367" s="26" t="s">
        <v>6577</v>
      </c>
      <c r="D367" s="35"/>
      <c r="E367" s="35"/>
      <c r="F367" s="6"/>
      <c r="G367" s="6"/>
      <c r="H367" s="6"/>
      <c r="I367" s="6"/>
      <c r="J367" s="6"/>
      <c r="K367" s="6"/>
      <c r="L367" s="6"/>
      <c r="M367" s="6"/>
      <c r="N367" s="6"/>
      <c r="O367" s="6"/>
      <c r="P367" s="6"/>
      <c r="Q367" s="6"/>
      <c r="R367" s="6"/>
      <c r="S367" s="6"/>
      <c r="T367" s="6"/>
      <c r="U367" s="6"/>
      <c r="V367" s="6"/>
      <c r="W367" s="6"/>
      <c r="X367" s="6"/>
    </row>
    <row r="368" spans="1:24" ht="15.75" customHeight="1">
      <c r="A368" s="35" t="s">
        <v>4696</v>
      </c>
      <c r="B368" s="26" t="s">
        <v>4209</v>
      </c>
      <c r="C368" s="15" t="s">
        <v>4210</v>
      </c>
      <c r="D368" s="35"/>
      <c r="E368" s="35"/>
      <c r="F368" s="6"/>
      <c r="G368" s="6"/>
      <c r="H368" s="6"/>
      <c r="I368" s="6"/>
      <c r="J368" s="6"/>
      <c r="K368" s="6"/>
      <c r="L368" s="6"/>
      <c r="M368" s="6"/>
      <c r="N368" s="6"/>
      <c r="O368" s="6"/>
      <c r="P368" s="6"/>
      <c r="Q368" s="6"/>
      <c r="R368" s="6"/>
      <c r="S368" s="6"/>
      <c r="T368" s="6"/>
      <c r="U368" s="6"/>
      <c r="V368" s="6"/>
      <c r="W368" s="6"/>
      <c r="X368" s="6"/>
    </row>
    <row r="369" spans="1:24" ht="15.75" customHeight="1">
      <c r="A369" s="35" t="s">
        <v>4698</v>
      </c>
      <c r="B369" s="26" t="s">
        <v>4211</v>
      </c>
      <c r="C369" s="15" t="s">
        <v>4210</v>
      </c>
      <c r="D369" s="35"/>
      <c r="E369" s="35"/>
      <c r="F369" s="6"/>
      <c r="G369" s="6"/>
      <c r="H369" s="6"/>
      <c r="I369" s="6"/>
      <c r="J369" s="6"/>
      <c r="K369" s="6"/>
      <c r="L369" s="6"/>
      <c r="M369" s="6"/>
      <c r="N369" s="6"/>
      <c r="O369" s="6"/>
      <c r="P369" s="6"/>
      <c r="Q369" s="6"/>
      <c r="R369" s="6"/>
      <c r="S369" s="6"/>
      <c r="T369" s="6"/>
      <c r="U369" s="6"/>
      <c r="V369" s="6"/>
      <c r="W369" s="6"/>
      <c r="X369" s="6"/>
    </row>
    <row r="370" spans="1:24" ht="15.75" customHeight="1">
      <c r="A370" s="35" t="s">
        <v>4700</v>
      </c>
      <c r="B370" s="37" t="s">
        <v>5448</v>
      </c>
      <c r="C370" s="36"/>
      <c r="D370" s="35"/>
      <c r="E370" s="35"/>
      <c r="F370" s="6"/>
      <c r="G370" s="6"/>
      <c r="H370" s="6"/>
      <c r="I370" s="6"/>
      <c r="J370" s="6"/>
      <c r="K370" s="6"/>
      <c r="L370" s="6"/>
      <c r="M370" s="6"/>
      <c r="N370" s="6"/>
      <c r="O370" s="6"/>
      <c r="P370" s="6"/>
      <c r="Q370" s="6"/>
      <c r="R370" s="6"/>
      <c r="S370" s="6"/>
      <c r="T370" s="6"/>
      <c r="U370" s="6"/>
      <c r="V370" s="6"/>
      <c r="W370" s="6"/>
      <c r="X370" s="6"/>
    </row>
    <row r="371" spans="1:24" ht="15.75" customHeight="1">
      <c r="A371" s="35" t="s">
        <v>4702</v>
      </c>
      <c r="B371" s="26" t="s">
        <v>6127</v>
      </c>
      <c r="C371" s="26" t="s">
        <v>6578</v>
      </c>
      <c r="D371" s="35"/>
      <c r="E371" s="35"/>
      <c r="F371" s="6"/>
      <c r="G371" s="6"/>
      <c r="H371" s="6"/>
      <c r="I371" s="6"/>
      <c r="J371" s="6"/>
      <c r="K371" s="6"/>
      <c r="L371" s="6"/>
      <c r="M371" s="6"/>
      <c r="N371" s="6"/>
      <c r="O371" s="6"/>
      <c r="P371" s="6"/>
      <c r="Q371" s="6"/>
      <c r="R371" s="6"/>
      <c r="S371" s="6"/>
      <c r="T371" s="6"/>
      <c r="U371" s="6"/>
      <c r="V371" s="6"/>
      <c r="W371" s="6"/>
      <c r="X371" s="6"/>
    </row>
    <row r="372" spans="1:24" ht="15.75" customHeight="1">
      <c r="A372" s="35" t="s">
        <v>4704</v>
      </c>
      <c r="B372" s="47" t="s">
        <v>6579</v>
      </c>
      <c r="C372" s="26" t="s">
        <v>6580</v>
      </c>
      <c r="D372" s="21"/>
      <c r="E372" s="21"/>
      <c r="F372" s="6"/>
      <c r="G372" s="6"/>
      <c r="H372" s="6"/>
      <c r="I372" s="6"/>
      <c r="J372" s="6"/>
      <c r="K372" s="6"/>
      <c r="L372" s="6"/>
      <c r="M372" s="6"/>
      <c r="N372" s="6"/>
      <c r="O372" s="6"/>
      <c r="P372" s="6"/>
      <c r="Q372" s="6"/>
      <c r="R372" s="6"/>
      <c r="S372" s="6"/>
      <c r="T372" s="6"/>
      <c r="U372" s="6"/>
      <c r="V372" s="6"/>
      <c r="W372" s="6"/>
      <c r="X372" s="6"/>
    </row>
    <row r="373" spans="1:24" ht="15.75" customHeight="1">
      <c r="A373" s="35" t="s">
        <v>4706</v>
      </c>
      <c r="B373" s="26" t="s">
        <v>6581</v>
      </c>
      <c r="C373" s="17" t="s">
        <v>6582</v>
      </c>
      <c r="D373" s="21"/>
      <c r="E373" s="21"/>
      <c r="F373" s="6"/>
      <c r="G373" s="6"/>
      <c r="H373" s="6"/>
      <c r="I373" s="6"/>
      <c r="J373" s="6"/>
      <c r="K373" s="6"/>
      <c r="L373" s="6"/>
      <c r="M373" s="6"/>
      <c r="N373" s="6"/>
      <c r="O373" s="6"/>
      <c r="P373" s="6"/>
      <c r="Q373" s="6"/>
      <c r="R373" s="6"/>
      <c r="S373" s="6"/>
      <c r="T373" s="6"/>
      <c r="U373" s="6"/>
      <c r="V373" s="6"/>
      <c r="W373" s="6"/>
      <c r="X373" s="6"/>
    </row>
    <row r="374" spans="1:24" ht="15.75" customHeight="1">
      <c r="A374" s="35" t="s">
        <v>4708</v>
      </c>
      <c r="B374" s="26" t="s">
        <v>6583</v>
      </c>
      <c r="C374" s="17" t="s">
        <v>6584</v>
      </c>
      <c r="D374" s="21"/>
      <c r="E374" s="21"/>
      <c r="F374" s="6"/>
      <c r="G374" s="6"/>
      <c r="H374" s="6"/>
      <c r="I374" s="6"/>
      <c r="J374" s="6"/>
      <c r="K374" s="6"/>
      <c r="L374" s="6"/>
      <c r="M374" s="6"/>
      <c r="N374" s="6"/>
      <c r="O374" s="6"/>
      <c r="P374" s="6"/>
      <c r="Q374" s="6"/>
      <c r="R374" s="6"/>
      <c r="S374" s="6"/>
      <c r="T374" s="6"/>
      <c r="U374" s="6"/>
      <c r="V374" s="6"/>
      <c r="W374" s="6"/>
      <c r="X374" s="6"/>
    </row>
    <row r="375" spans="1:24" ht="15.75" customHeight="1">
      <c r="A375" s="35" t="s">
        <v>4710</v>
      </c>
      <c r="B375" s="37" t="s">
        <v>6585</v>
      </c>
      <c r="C375" s="15"/>
      <c r="D375" s="21"/>
      <c r="E375" s="21"/>
      <c r="F375" s="6"/>
      <c r="G375" s="6"/>
      <c r="H375" s="6"/>
      <c r="I375" s="6"/>
      <c r="J375" s="6"/>
      <c r="K375" s="6"/>
      <c r="L375" s="6"/>
      <c r="M375" s="6"/>
      <c r="N375" s="6"/>
      <c r="O375" s="6"/>
      <c r="P375" s="6"/>
      <c r="Q375" s="6"/>
      <c r="R375" s="6"/>
      <c r="S375" s="6"/>
      <c r="T375" s="6"/>
      <c r="U375" s="6"/>
      <c r="V375" s="6"/>
      <c r="W375" s="6"/>
      <c r="X375" s="6"/>
    </row>
    <row r="376" spans="1:24" ht="15.75" customHeight="1">
      <c r="A376" s="35" t="s">
        <v>4712</v>
      </c>
      <c r="B376" s="38" t="s">
        <v>6586</v>
      </c>
      <c r="C376" s="15" t="s">
        <v>6587</v>
      </c>
      <c r="D376" s="21"/>
      <c r="E376" s="21"/>
      <c r="F376" s="6"/>
      <c r="G376" s="6"/>
      <c r="H376" s="6"/>
      <c r="I376" s="6"/>
      <c r="J376" s="6"/>
      <c r="K376" s="6"/>
      <c r="L376" s="6"/>
      <c r="M376" s="6"/>
      <c r="N376" s="6"/>
      <c r="O376" s="6"/>
      <c r="P376" s="6"/>
      <c r="Q376" s="6"/>
      <c r="R376" s="6"/>
      <c r="S376" s="6"/>
      <c r="T376" s="6"/>
      <c r="U376" s="6"/>
      <c r="V376" s="6"/>
      <c r="W376" s="6"/>
      <c r="X376" s="6"/>
    </row>
    <row r="377" spans="1:24" ht="15.75" customHeight="1">
      <c r="A377" s="35" t="s">
        <v>4714</v>
      </c>
      <c r="B377" s="26" t="s">
        <v>6588</v>
      </c>
      <c r="C377" s="15" t="s">
        <v>6589</v>
      </c>
      <c r="D377" s="21"/>
      <c r="E377" s="21"/>
      <c r="F377" s="6"/>
      <c r="G377" s="6"/>
      <c r="H377" s="6"/>
      <c r="I377" s="6"/>
      <c r="J377" s="6"/>
      <c r="K377" s="6"/>
      <c r="L377" s="6"/>
      <c r="M377" s="6"/>
      <c r="N377" s="6"/>
      <c r="O377" s="6"/>
      <c r="P377" s="6"/>
      <c r="Q377" s="6"/>
      <c r="R377" s="6"/>
      <c r="S377" s="6"/>
      <c r="T377" s="6"/>
      <c r="U377" s="6"/>
      <c r="V377" s="6"/>
      <c r="W377" s="6"/>
      <c r="X377" s="6"/>
    </row>
    <row r="378" spans="1:24" ht="15.75" customHeight="1">
      <c r="A378" s="35" t="s">
        <v>4716</v>
      </c>
      <c r="B378" s="26" t="s">
        <v>6590</v>
      </c>
      <c r="C378" s="17" t="s">
        <v>6591</v>
      </c>
      <c r="D378" s="21"/>
      <c r="E378" s="21"/>
      <c r="F378" s="6"/>
      <c r="G378" s="6"/>
      <c r="H378" s="6"/>
      <c r="I378" s="6"/>
      <c r="J378" s="6"/>
      <c r="K378" s="6"/>
      <c r="L378" s="6"/>
      <c r="M378" s="6"/>
      <c r="N378" s="6"/>
      <c r="O378" s="6"/>
      <c r="P378" s="6"/>
      <c r="Q378" s="6"/>
      <c r="R378" s="6"/>
      <c r="S378" s="6"/>
      <c r="T378" s="6"/>
      <c r="U378" s="6"/>
      <c r="V378" s="6"/>
      <c r="W378" s="6"/>
      <c r="X378" s="6"/>
    </row>
    <row r="379" spans="1:24" ht="15.75" customHeight="1">
      <c r="A379" s="35" t="s">
        <v>4718</v>
      </c>
      <c r="B379" s="26" t="s">
        <v>6592</v>
      </c>
      <c r="C379" s="17" t="s">
        <v>6593</v>
      </c>
      <c r="D379" s="5"/>
      <c r="E379" s="21"/>
      <c r="F379" s="6"/>
      <c r="G379" s="6"/>
      <c r="H379" s="6"/>
      <c r="I379" s="6"/>
      <c r="J379" s="6"/>
      <c r="K379" s="6"/>
      <c r="L379" s="6"/>
      <c r="M379" s="6"/>
      <c r="N379" s="6"/>
      <c r="O379" s="6"/>
      <c r="P379" s="6"/>
      <c r="Q379" s="6"/>
      <c r="R379" s="6"/>
      <c r="S379" s="6"/>
      <c r="T379" s="6"/>
      <c r="U379" s="6"/>
      <c r="V379" s="6"/>
      <c r="W379" s="6"/>
      <c r="X379" s="6"/>
    </row>
    <row r="380" spans="1:24" ht="15.75" customHeight="1">
      <c r="A380" s="35" t="s">
        <v>4720</v>
      </c>
      <c r="B380" s="26" t="s">
        <v>6594</v>
      </c>
      <c r="C380" s="17" t="s">
        <v>6595</v>
      </c>
      <c r="D380" s="21"/>
      <c r="E380" s="21"/>
      <c r="F380" s="6"/>
      <c r="G380" s="6"/>
      <c r="H380" s="6"/>
      <c r="I380" s="6"/>
      <c r="J380" s="6"/>
      <c r="K380" s="6"/>
      <c r="L380" s="6"/>
      <c r="M380" s="6"/>
      <c r="N380" s="6"/>
      <c r="O380" s="6"/>
      <c r="P380" s="6"/>
      <c r="Q380" s="6"/>
      <c r="R380" s="6"/>
      <c r="S380" s="6"/>
      <c r="T380" s="6"/>
      <c r="U380" s="6"/>
      <c r="V380" s="6"/>
      <c r="W380" s="6"/>
      <c r="X380" s="6"/>
    </row>
    <row r="381" spans="1:24" ht="15.75" customHeight="1">
      <c r="A381" s="35" t="s">
        <v>5870</v>
      </c>
      <c r="B381" s="38" t="s">
        <v>6596</v>
      </c>
      <c r="C381" s="15" t="s">
        <v>6597</v>
      </c>
      <c r="D381" s="21"/>
      <c r="E381" s="21"/>
      <c r="F381" s="6"/>
      <c r="G381" s="6"/>
      <c r="H381" s="6"/>
      <c r="I381" s="6"/>
      <c r="J381" s="6"/>
      <c r="K381" s="6"/>
      <c r="L381" s="6"/>
      <c r="M381" s="6"/>
      <c r="N381" s="6"/>
      <c r="O381" s="6"/>
      <c r="P381" s="6"/>
      <c r="Q381" s="6"/>
      <c r="R381" s="6"/>
      <c r="S381" s="6"/>
      <c r="T381" s="6"/>
      <c r="U381" s="6"/>
      <c r="V381" s="6"/>
      <c r="W381" s="6"/>
      <c r="X381" s="6"/>
    </row>
    <row r="382" spans="1:24" ht="15.75" customHeight="1">
      <c r="A382" s="35" t="s">
        <v>5871</v>
      </c>
      <c r="B382" s="26" t="s">
        <v>6598</v>
      </c>
      <c r="C382" s="17" t="s">
        <v>6599</v>
      </c>
      <c r="D382" s="21"/>
      <c r="E382" s="21"/>
      <c r="F382" s="6"/>
      <c r="G382" s="6"/>
      <c r="H382" s="6"/>
      <c r="I382" s="6"/>
      <c r="J382" s="6"/>
      <c r="K382" s="6"/>
      <c r="L382" s="6"/>
      <c r="M382" s="6"/>
      <c r="N382" s="6"/>
      <c r="O382" s="6"/>
      <c r="P382" s="6"/>
      <c r="Q382" s="6"/>
      <c r="R382" s="6"/>
      <c r="S382" s="6"/>
      <c r="T382" s="6"/>
      <c r="U382" s="6"/>
      <c r="V382" s="6"/>
      <c r="W382" s="6"/>
      <c r="X382" s="6"/>
    </row>
    <row r="383" spans="1:24" ht="15.75" customHeight="1">
      <c r="A383" s="35" t="s">
        <v>5872</v>
      </c>
      <c r="B383" s="26" t="s">
        <v>6600</v>
      </c>
      <c r="C383" s="17" t="s">
        <v>6601</v>
      </c>
      <c r="D383" s="21"/>
      <c r="E383" s="21"/>
      <c r="F383" s="6"/>
      <c r="G383" s="6"/>
      <c r="H383" s="6"/>
      <c r="I383" s="6"/>
      <c r="J383" s="6"/>
      <c r="K383" s="6"/>
      <c r="L383" s="6"/>
      <c r="M383" s="6"/>
      <c r="N383" s="6"/>
      <c r="O383" s="6"/>
      <c r="P383" s="6"/>
      <c r="Q383" s="6"/>
      <c r="R383" s="6"/>
      <c r="S383" s="6"/>
      <c r="T383" s="6"/>
      <c r="U383" s="6"/>
      <c r="V383" s="6"/>
      <c r="W383" s="6"/>
      <c r="X383" s="6"/>
    </row>
    <row r="384" spans="1:24" ht="15.75" customHeight="1">
      <c r="A384" s="35" t="s">
        <v>5873</v>
      </c>
      <c r="B384" s="26" t="s">
        <v>6602</v>
      </c>
      <c r="C384" s="17" t="s">
        <v>6603</v>
      </c>
      <c r="D384" s="21"/>
      <c r="E384" s="21"/>
      <c r="F384" s="6"/>
      <c r="G384" s="6"/>
      <c r="H384" s="6"/>
      <c r="I384" s="6"/>
      <c r="J384" s="6"/>
      <c r="K384" s="6"/>
      <c r="L384" s="6"/>
      <c r="M384" s="6"/>
      <c r="N384" s="6"/>
      <c r="O384" s="6"/>
      <c r="P384" s="6"/>
      <c r="Q384" s="6"/>
      <c r="R384" s="6"/>
      <c r="S384" s="6"/>
      <c r="T384" s="6"/>
      <c r="U384" s="6"/>
      <c r="V384" s="6"/>
      <c r="W384" s="6"/>
      <c r="X384" s="6"/>
    </row>
    <row r="385" spans="1:24" ht="15.75" customHeight="1">
      <c r="A385" s="35" t="s">
        <v>5875</v>
      </c>
      <c r="B385" s="26" t="s">
        <v>6604</v>
      </c>
      <c r="C385" s="17" t="s">
        <v>6591</v>
      </c>
      <c r="D385" s="21"/>
      <c r="E385" s="21"/>
      <c r="F385" s="6"/>
      <c r="G385" s="6"/>
      <c r="H385" s="6"/>
      <c r="I385" s="6"/>
      <c r="J385" s="6"/>
      <c r="K385" s="6"/>
      <c r="L385" s="6"/>
      <c r="M385" s="6"/>
      <c r="N385" s="6"/>
      <c r="O385" s="6"/>
      <c r="P385" s="6"/>
      <c r="Q385" s="6"/>
      <c r="R385" s="6"/>
      <c r="S385" s="6"/>
      <c r="T385" s="6"/>
      <c r="U385" s="6"/>
      <c r="V385" s="6"/>
      <c r="W385" s="6"/>
      <c r="X385" s="6"/>
    </row>
    <row r="386" spans="1:24" ht="15.75" customHeight="1">
      <c r="A386" s="35" t="s">
        <v>5877</v>
      </c>
      <c r="B386" s="26" t="s">
        <v>6605</v>
      </c>
      <c r="C386" s="17" t="s">
        <v>6606</v>
      </c>
      <c r="D386" s="21"/>
      <c r="E386" s="21"/>
      <c r="F386" s="6"/>
      <c r="G386" s="6"/>
      <c r="H386" s="6"/>
      <c r="I386" s="6"/>
      <c r="J386" s="6"/>
      <c r="K386" s="6"/>
      <c r="L386" s="6"/>
      <c r="M386" s="6"/>
      <c r="N386" s="6"/>
      <c r="O386" s="6"/>
      <c r="P386" s="6"/>
      <c r="Q386" s="6"/>
      <c r="R386" s="6"/>
      <c r="S386" s="6"/>
      <c r="T386" s="6"/>
      <c r="U386" s="6"/>
      <c r="V386" s="6"/>
      <c r="W386" s="6"/>
      <c r="X386" s="6"/>
    </row>
    <row r="387" spans="1:24" ht="15.75" customHeight="1">
      <c r="A387" s="35" t="s">
        <v>5879</v>
      </c>
      <c r="B387" s="26" t="s">
        <v>6607</v>
      </c>
      <c r="C387" s="17"/>
      <c r="D387" s="21"/>
      <c r="E387" s="21"/>
      <c r="F387" s="6"/>
      <c r="G387" s="6"/>
      <c r="H387" s="6"/>
      <c r="I387" s="6"/>
      <c r="J387" s="6"/>
      <c r="K387" s="6"/>
      <c r="L387" s="6"/>
      <c r="M387" s="6"/>
      <c r="N387" s="6"/>
      <c r="O387" s="6"/>
      <c r="P387" s="6"/>
      <c r="Q387" s="6"/>
      <c r="R387" s="6"/>
      <c r="S387" s="6"/>
      <c r="T387" s="6"/>
      <c r="U387" s="6"/>
      <c r="V387" s="6"/>
      <c r="W387" s="6"/>
      <c r="X387" s="6"/>
    </row>
    <row r="388" spans="1:24" ht="15.75" customHeight="1">
      <c r="A388" s="35" t="s">
        <v>5880</v>
      </c>
      <c r="B388" s="26" t="s">
        <v>6587</v>
      </c>
      <c r="C388" s="17" t="s">
        <v>6608</v>
      </c>
      <c r="D388" s="21"/>
      <c r="E388" s="21"/>
      <c r="F388" s="6"/>
      <c r="G388" s="6"/>
      <c r="H388" s="6"/>
      <c r="I388" s="6"/>
      <c r="J388" s="6"/>
      <c r="K388" s="6"/>
      <c r="L388" s="6"/>
      <c r="M388" s="6"/>
      <c r="N388" s="6"/>
      <c r="O388" s="6"/>
      <c r="P388" s="6"/>
      <c r="Q388" s="6"/>
      <c r="R388" s="6"/>
      <c r="S388" s="6"/>
      <c r="T388" s="6"/>
      <c r="U388" s="6"/>
      <c r="V388" s="6"/>
      <c r="W388" s="6"/>
      <c r="X388" s="6"/>
    </row>
    <row r="389" spans="1:24" ht="15.75" customHeight="1">
      <c r="A389" s="35" t="s">
        <v>5881</v>
      </c>
      <c r="B389" s="26" t="s">
        <v>6609</v>
      </c>
      <c r="C389" s="17" t="s">
        <v>6610</v>
      </c>
      <c r="D389" s="21"/>
      <c r="E389" s="21"/>
      <c r="F389" s="6"/>
      <c r="G389" s="6"/>
      <c r="H389" s="6"/>
      <c r="I389" s="6"/>
      <c r="J389" s="6"/>
      <c r="K389" s="6"/>
      <c r="L389" s="6"/>
      <c r="M389" s="6"/>
      <c r="N389" s="6"/>
      <c r="O389" s="6"/>
      <c r="P389" s="6"/>
      <c r="Q389" s="6"/>
      <c r="R389" s="6"/>
      <c r="S389" s="6"/>
      <c r="T389" s="6"/>
      <c r="U389" s="6"/>
      <c r="V389" s="6"/>
      <c r="W389" s="6"/>
      <c r="X389" s="6"/>
    </row>
    <row r="390" spans="1:24" ht="15.75" customHeight="1">
      <c r="A390" s="35" t="s">
        <v>5882</v>
      </c>
      <c r="B390" s="26" t="s">
        <v>6611</v>
      </c>
      <c r="C390" s="17" t="s">
        <v>6612</v>
      </c>
      <c r="D390" s="21"/>
      <c r="E390" s="21"/>
      <c r="F390" s="6"/>
      <c r="G390" s="6"/>
      <c r="H390" s="6"/>
      <c r="I390" s="6"/>
      <c r="J390" s="6"/>
      <c r="K390" s="6"/>
      <c r="L390" s="6"/>
      <c r="M390" s="6"/>
      <c r="N390" s="6"/>
      <c r="O390" s="6"/>
      <c r="P390" s="6"/>
      <c r="Q390" s="6"/>
      <c r="R390" s="6"/>
      <c r="S390" s="6"/>
      <c r="T390" s="6"/>
      <c r="U390" s="6"/>
      <c r="V390" s="6"/>
      <c r="W390" s="6"/>
      <c r="X390" s="6"/>
    </row>
    <row r="391" spans="1:24" ht="15.75" customHeight="1">
      <c r="A391" s="35" t="s">
        <v>6613</v>
      </c>
      <c r="B391" s="26" t="s">
        <v>6614</v>
      </c>
      <c r="C391" s="17" t="s">
        <v>6615</v>
      </c>
      <c r="D391" s="21"/>
      <c r="E391" s="21"/>
      <c r="F391" s="6"/>
      <c r="G391" s="6"/>
      <c r="H391" s="6"/>
      <c r="I391" s="6"/>
      <c r="J391" s="6"/>
      <c r="K391" s="6"/>
      <c r="L391" s="6"/>
      <c r="M391" s="6"/>
      <c r="N391" s="6"/>
      <c r="O391" s="6"/>
      <c r="P391" s="6"/>
      <c r="Q391" s="6"/>
      <c r="R391" s="6"/>
      <c r="S391" s="6"/>
      <c r="T391" s="6"/>
      <c r="U391" s="6"/>
      <c r="V391" s="6"/>
      <c r="W391" s="6"/>
      <c r="X391" s="6"/>
    </row>
    <row r="392" spans="1:24" ht="15.75" customHeight="1">
      <c r="A392" s="35" t="s">
        <v>5884</v>
      </c>
      <c r="B392" s="26" t="s">
        <v>6616</v>
      </c>
      <c r="C392" s="17" t="s">
        <v>6617</v>
      </c>
      <c r="D392" s="21"/>
      <c r="E392" s="21"/>
      <c r="F392" s="6"/>
      <c r="G392" s="6"/>
      <c r="H392" s="6"/>
      <c r="I392" s="6"/>
      <c r="J392" s="6"/>
      <c r="K392" s="6"/>
      <c r="L392" s="6"/>
      <c r="M392" s="6"/>
      <c r="N392" s="6"/>
      <c r="O392" s="6"/>
      <c r="P392" s="6"/>
      <c r="Q392" s="6"/>
      <c r="R392" s="6"/>
      <c r="S392" s="6"/>
      <c r="T392" s="6"/>
      <c r="U392" s="6"/>
      <c r="V392" s="6"/>
      <c r="W392" s="6"/>
      <c r="X392" s="6"/>
    </row>
    <row r="393" spans="1:24" ht="15.75" customHeight="1">
      <c r="A393" s="35" t="s">
        <v>5885</v>
      </c>
      <c r="B393" s="37" t="s">
        <v>6618</v>
      </c>
      <c r="C393" s="15"/>
      <c r="D393" s="21"/>
      <c r="E393" s="21"/>
      <c r="F393" s="6"/>
      <c r="G393" s="6"/>
      <c r="H393" s="6"/>
      <c r="I393" s="6"/>
      <c r="J393" s="6"/>
      <c r="K393" s="6"/>
      <c r="L393" s="6"/>
      <c r="M393" s="6"/>
      <c r="N393" s="6"/>
      <c r="O393" s="6"/>
      <c r="P393" s="6"/>
      <c r="Q393" s="6"/>
      <c r="R393" s="6"/>
      <c r="S393" s="6"/>
      <c r="T393" s="6"/>
      <c r="U393" s="6"/>
      <c r="V393" s="6"/>
      <c r="W393" s="6"/>
      <c r="X393" s="6"/>
    </row>
    <row r="394" spans="1:24" ht="15.75" customHeight="1">
      <c r="A394" s="35" t="s">
        <v>6619</v>
      </c>
      <c r="B394" s="38" t="s">
        <v>6586</v>
      </c>
      <c r="C394" s="15" t="s">
        <v>6620</v>
      </c>
      <c r="D394" s="21"/>
      <c r="E394" s="21"/>
      <c r="F394" s="6"/>
      <c r="G394" s="6"/>
      <c r="H394" s="6"/>
      <c r="I394" s="6"/>
      <c r="J394" s="6"/>
      <c r="K394" s="6"/>
      <c r="L394" s="6"/>
      <c r="M394" s="6"/>
      <c r="N394" s="6"/>
      <c r="O394" s="6"/>
      <c r="P394" s="6"/>
      <c r="Q394" s="6"/>
      <c r="R394" s="6"/>
      <c r="S394" s="6"/>
      <c r="T394" s="6"/>
      <c r="U394" s="6"/>
      <c r="V394" s="6"/>
      <c r="W394" s="6"/>
      <c r="X394" s="6"/>
    </row>
    <row r="395" spans="1:24" ht="15.75" customHeight="1">
      <c r="A395" s="35" t="s">
        <v>6621</v>
      </c>
      <c r="B395" s="26" t="s">
        <v>6588</v>
      </c>
      <c r="C395" s="15" t="s">
        <v>6589</v>
      </c>
      <c r="D395" s="21"/>
      <c r="E395" s="21"/>
      <c r="F395" s="6"/>
      <c r="G395" s="6"/>
      <c r="H395" s="6"/>
      <c r="I395" s="6"/>
      <c r="J395" s="6"/>
      <c r="K395" s="6"/>
      <c r="L395" s="6"/>
      <c r="M395" s="6"/>
      <c r="N395" s="6"/>
      <c r="O395" s="6"/>
      <c r="P395" s="6"/>
      <c r="Q395" s="6"/>
      <c r="R395" s="6"/>
      <c r="S395" s="6"/>
      <c r="T395" s="6"/>
      <c r="U395" s="6"/>
      <c r="V395" s="6"/>
      <c r="W395" s="6"/>
      <c r="X395" s="6"/>
    </row>
    <row r="396" spans="1:24" ht="15.75" customHeight="1">
      <c r="A396" s="35" t="s">
        <v>6622</v>
      </c>
      <c r="B396" s="26" t="s">
        <v>6590</v>
      </c>
      <c r="C396" s="17" t="s">
        <v>6623</v>
      </c>
      <c r="D396" s="21"/>
      <c r="E396" s="21"/>
      <c r="F396" s="6"/>
      <c r="G396" s="6"/>
      <c r="H396" s="6"/>
      <c r="I396" s="6"/>
      <c r="J396" s="6"/>
      <c r="K396" s="6"/>
      <c r="L396" s="6"/>
      <c r="M396" s="6"/>
      <c r="N396" s="6"/>
      <c r="O396" s="6"/>
      <c r="P396" s="6"/>
      <c r="Q396" s="6"/>
      <c r="R396" s="6"/>
      <c r="S396" s="6"/>
      <c r="T396" s="6"/>
      <c r="U396" s="6"/>
      <c r="V396" s="6"/>
      <c r="W396" s="6"/>
      <c r="X396" s="6"/>
    </row>
    <row r="397" spans="1:24" ht="15.75" customHeight="1">
      <c r="A397" s="35" t="s">
        <v>6624</v>
      </c>
      <c r="B397" s="26" t="s">
        <v>6592</v>
      </c>
      <c r="C397" s="17" t="s">
        <v>6625</v>
      </c>
      <c r="D397" s="21"/>
      <c r="E397" s="21"/>
      <c r="F397" s="6"/>
      <c r="G397" s="6"/>
      <c r="H397" s="6"/>
      <c r="I397" s="6"/>
      <c r="J397" s="6"/>
      <c r="K397" s="6"/>
      <c r="L397" s="6"/>
      <c r="M397" s="6"/>
      <c r="N397" s="6"/>
      <c r="O397" s="6"/>
      <c r="P397" s="6"/>
      <c r="Q397" s="6"/>
      <c r="R397" s="6"/>
      <c r="S397" s="6"/>
      <c r="T397" s="6"/>
      <c r="U397" s="6"/>
      <c r="V397" s="6"/>
      <c r="W397" s="6"/>
      <c r="X397" s="6"/>
    </row>
    <row r="398" spans="1:24" ht="15.75" customHeight="1">
      <c r="A398" s="35" t="s">
        <v>6626</v>
      </c>
      <c r="B398" s="26" t="s">
        <v>6594</v>
      </c>
      <c r="C398" s="17" t="s">
        <v>6627</v>
      </c>
      <c r="D398" s="21"/>
      <c r="E398" s="21"/>
      <c r="F398" s="6"/>
      <c r="G398" s="6"/>
      <c r="H398" s="6"/>
      <c r="I398" s="6"/>
      <c r="J398" s="6"/>
      <c r="K398" s="6"/>
      <c r="L398" s="6"/>
      <c r="M398" s="6"/>
      <c r="N398" s="6"/>
      <c r="O398" s="6"/>
      <c r="P398" s="6"/>
      <c r="Q398" s="6"/>
      <c r="R398" s="6"/>
      <c r="S398" s="6"/>
      <c r="T398" s="6"/>
      <c r="U398" s="6"/>
      <c r="V398" s="6"/>
      <c r="W398" s="6"/>
      <c r="X398" s="6"/>
    </row>
    <row r="399" spans="1:24" ht="15.75" customHeight="1">
      <c r="A399" s="35" t="s">
        <v>6628</v>
      </c>
      <c r="B399" s="38" t="s">
        <v>6596</v>
      </c>
      <c r="C399" s="15" t="s">
        <v>6629</v>
      </c>
      <c r="D399" s="21"/>
      <c r="E399" s="21"/>
      <c r="F399" s="6"/>
      <c r="G399" s="6"/>
      <c r="H399" s="6"/>
      <c r="I399" s="6"/>
      <c r="J399" s="6"/>
      <c r="K399" s="6"/>
      <c r="L399" s="6"/>
      <c r="M399" s="6"/>
      <c r="N399" s="6"/>
      <c r="O399" s="6"/>
      <c r="P399" s="6"/>
      <c r="Q399" s="6"/>
      <c r="R399" s="6"/>
      <c r="S399" s="6"/>
      <c r="T399" s="6"/>
      <c r="U399" s="6"/>
      <c r="V399" s="6"/>
      <c r="W399" s="6"/>
      <c r="X399" s="6"/>
    </row>
    <row r="400" spans="1:24" ht="15.75" customHeight="1">
      <c r="A400" s="35" t="s">
        <v>6630</v>
      </c>
      <c r="B400" s="26" t="s">
        <v>6598</v>
      </c>
      <c r="C400" s="17" t="s">
        <v>6631</v>
      </c>
      <c r="D400" s="21"/>
      <c r="E400" s="21"/>
      <c r="F400" s="6"/>
      <c r="G400" s="6"/>
      <c r="H400" s="6"/>
      <c r="I400" s="6"/>
      <c r="J400" s="6"/>
      <c r="K400" s="6"/>
      <c r="L400" s="6"/>
      <c r="M400" s="6"/>
      <c r="N400" s="6"/>
      <c r="O400" s="6"/>
      <c r="P400" s="6"/>
      <c r="Q400" s="6"/>
      <c r="R400" s="6"/>
      <c r="S400" s="6"/>
      <c r="T400" s="6"/>
      <c r="U400" s="6"/>
      <c r="V400" s="6"/>
      <c r="W400" s="6"/>
      <c r="X400" s="6"/>
    </row>
    <row r="401" spans="1:24" ht="15.75" customHeight="1">
      <c r="A401" s="35" t="s">
        <v>6632</v>
      </c>
      <c r="B401" s="26" t="s">
        <v>6600</v>
      </c>
      <c r="C401" s="17" t="s">
        <v>6633</v>
      </c>
      <c r="D401" s="21"/>
      <c r="E401" s="21"/>
      <c r="F401" s="6"/>
      <c r="G401" s="6"/>
      <c r="H401" s="6"/>
      <c r="I401" s="6"/>
      <c r="J401" s="6"/>
      <c r="K401" s="6"/>
      <c r="L401" s="6"/>
      <c r="M401" s="6"/>
      <c r="N401" s="6"/>
      <c r="O401" s="6"/>
      <c r="P401" s="6"/>
      <c r="Q401" s="6"/>
      <c r="R401" s="6"/>
      <c r="S401" s="6"/>
      <c r="T401" s="6"/>
      <c r="U401" s="6"/>
      <c r="V401" s="6"/>
      <c r="W401" s="6"/>
      <c r="X401" s="6"/>
    </row>
    <row r="402" spans="1:24" ht="15.75" customHeight="1">
      <c r="A402" s="35" t="s">
        <v>6634</v>
      </c>
      <c r="B402" s="26" t="s">
        <v>6602</v>
      </c>
      <c r="C402" s="17" t="s">
        <v>6635</v>
      </c>
      <c r="D402" s="21"/>
      <c r="E402" s="21"/>
      <c r="F402" s="6"/>
      <c r="G402" s="6"/>
      <c r="H402" s="6"/>
      <c r="I402" s="6"/>
      <c r="J402" s="6"/>
      <c r="K402" s="6"/>
      <c r="L402" s="6"/>
      <c r="M402" s="6"/>
      <c r="N402" s="6"/>
      <c r="O402" s="6"/>
      <c r="P402" s="6"/>
      <c r="Q402" s="6"/>
      <c r="R402" s="6"/>
      <c r="S402" s="6"/>
      <c r="T402" s="6"/>
      <c r="U402" s="6"/>
      <c r="V402" s="6"/>
      <c r="W402" s="6"/>
      <c r="X402" s="6"/>
    </row>
    <row r="403" spans="1:24" ht="15.75" customHeight="1">
      <c r="A403" s="35" t="s">
        <v>6636</v>
      </c>
      <c r="B403" s="26" t="s">
        <v>6604</v>
      </c>
      <c r="C403" s="17" t="s">
        <v>6623</v>
      </c>
      <c r="D403" s="21"/>
      <c r="E403" s="21"/>
      <c r="F403" s="6"/>
      <c r="G403" s="6"/>
      <c r="H403" s="6"/>
      <c r="I403" s="6"/>
      <c r="J403" s="6"/>
      <c r="K403" s="6"/>
      <c r="L403" s="6"/>
      <c r="M403" s="6"/>
      <c r="N403" s="6"/>
      <c r="O403" s="6"/>
      <c r="P403" s="6"/>
      <c r="Q403" s="6"/>
      <c r="R403" s="6"/>
      <c r="S403" s="6"/>
      <c r="T403" s="6"/>
      <c r="U403" s="6"/>
      <c r="V403" s="6"/>
      <c r="W403" s="6"/>
      <c r="X403" s="6"/>
    </row>
    <row r="404" spans="1:24" ht="15.75" customHeight="1">
      <c r="A404" s="35" t="s">
        <v>6637</v>
      </c>
      <c r="B404" s="26" t="s">
        <v>6638</v>
      </c>
      <c r="C404" s="17" t="s">
        <v>6639</v>
      </c>
      <c r="D404" s="21"/>
      <c r="E404" s="21"/>
      <c r="F404" s="6"/>
      <c r="G404" s="6"/>
      <c r="H404" s="6"/>
      <c r="I404" s="6"/>
      <c r="J404" s="6"/>
      <c r="K404" s="6"/>
      <c r="L404" s="6"/>
      <c r="M404" s="6"/>
      <c r="N404" s="6"/>
      <c r="O404" s="6"/>
      <c r="P404" s="6"/>
      <c r="Q404" s="6"/>
      <c r="R404" s="6"/>
      <c r="S404" s="6"/>
      <c r="T404" s="6"/>
      <c r="U404" s="6"/>
      <c r="V404" s="6"/>
      <c r="W404" s="6"/>
      <c r="X404" s="6"/>
    </row>
    <row r="405" spans="1:24" ht="15.75" customHeight="1">
      <c r="A405" s="35" t="s">
        <v>6640</v>
      </c>
      <c r="B405" s="26" t="s">
        <v>6607</v>
      </c>
      <c r="C405" s="17" t="s">
        <v>6641</v>
      </c>
      <c r="D405" s="21"/>
      <c r="E405" s="21"/>
      <c r="F405" s="6"/>
      <c r="G405" s="6"/>
      <c r="H405" s="6"/>
      <c r="I405" s="6"/>
      <c r="J405" s="6"/>
      <c r="K405" s="6"/>
      <c r="L405" s="6"/>
      <c r="M405" s="6"/>
      <c r="N405" s="6"/>
      <c r="O405" s="6"/>
      <c r="P405" s="6"/>
      <c r="Q405" s="6"/>
      <c r="R405" s="6"/>
      <c r="S405" s="6"/>
      <c r="T405" s="6"/>
      <c r="U405" s="6"/>
      <c r="V405" s="6"/>
      <c r="W405" s="6"/>
      <c r="X405" s="6"/>
    </row>
    <row r="406" spans="1:24" ht="15.75" customHeight="1">
      <c r="A406" s="35" t="s">
        <v>6642</v>
      </c>
      <c r="B406" s="26" t="s">
        <v>6638</v>
      </c>
      <c r="C406" s="17" t="s">
        <v>6606</v>
      </c>
      <c r="D406" s="21"/>
      <c r="E406" s="21"/>
      <c r="F406" s="6"/>
      <c r="G406" s="6"/>
      <c r="H406" s="6"/>
      <c r="I406" s="6"/>
      <c r="J406" s="6"/>
      <c r="K406" s="6"/>
      <c r="L406" s="6"/>
      <c r="M406" s="6"/>
      <c r="N406" s="6"/>
      <c r="O406" s="6"/>
      <c r="P406" s="6"/>
      <c r="Q406" s="6"/>
      <c r="R406" s="6"/>
      <c r="S406" s="6"/>
      <c r="T406" s="6"/>
      <c r="U406" s="6"/>
      <c r="V406" s="6"/>
      <c r="W406" s="6"/>
      <c r="X406" s="6"/>
    </row>
    <row r="407" spans="1:24" ht="15.75" customHeight="1">
      <c r="A407" s="35" t="s">
        <v>6643</v>
      </c>
      <c r="B407" s="26" t="s">
        <v>6607</v>
      </c>
      <c r="C407" s="17" t="s">
        <v>6644</v>
      </c>
      <c r="D407" s="21"/>
      <c r="E407" s="21"/>
      <c r="F407" s="6"/>
      <c r="G407" s="6"/>
      <c r="H407" s="6"/>
      <c r="I407" s="6"/>
      <c r="J407" s="6"/>
      <c r="K407" s="6"/>
      <c r="L407" s="6"/>
      <c r="M407" s="6"/>
      <c r="N407" s="6"/>
      <c r="O407" s="6"/>
      <c r="P407" s="6"/>
      <c r="Q407" s="6"/>
      <c r="R407" s="6"/>
      <c r="S407" s="6"/>
      <c r="T407" s="6"/>
      <c r="U407" s="6"/>
      <c r="V407" s="6"/>
      <c r="W407" s="6"/>
      <c r="X407" s="6"/>
    </row>
    <row r="408" spans="1:24" ht="15.75" customHeight="1">
      <c r="A408" s="35" t="s">
        <v>6645</v>
      </c>
      <c r="B408" s="26" t="s">
        <v>6616</v>
      </c>
      <c r="C408" s="17" t="s">
        <v>6617</v>
      </c>
      <c r="D408" s="21"/>
      <c r="E408" s="21"/>
      <c r="F408" s="6"/>
      <c r="G408" s="6"/>
      <c r="H408" s="6"/>
      <c r="I408" s="6"/>
      <c r="J408" s="6"/>
      <c r="K408" s="6"/>
      <c r="L408" s="6"/>
      <c r="M408" s="6"/>
      <c r="N408" s="6"/>
      <c r="O408" s="6"/>
      <c r="P408" s="6"/>
      <c r="Q408" s="6"/>
      <c r="R408" s="6"/>
      <c r="S408" s="6"/>
      <c r="T408" s="6"/>
      <c r="U408" s="6"/>
      <c r="V408" s="6"/>
      <c r="W408" s="6"/>
      <c r="X408" s="6"/>
    </row>
    <row r="409" spans="1:24" ht="15.75" customHeight="1">
      <c r="A409" s="35" t="s">
        <v>6646</v>
      </c>
      <c r="B409" s="37" t="s">
        <v>6647</v>
      </c>
      <c r="C409" s="15"/>
      <c r="D409" s="21"/>
      <c r="E409" s="21"/>
      <c r="F409" s="6"/>
      <c r="G409" s="6"/>
      <c r="H409" s="6"/>
      <c r="I409" s="6"/>
      <c r="J409" s="6"/>
      <c r="K409" s="6"/>
      <c r="L409" s="6"/>
      <c r="M409" s="6"/>
      <c r="N409" s="6"/>
      <c r="O409" s="6"/>
      <c r="P409" s="6"/>
      <c r="Q409" s="6"/>
      <c r="R409" s="6"/>
      <c r="S409" s="6"/>
      <c r="T409" s="6"/>
      <c r="U409" s="6"/>
      <c r="V409" s="6"/>
      <c r="W409" s="6"/>
      <c r="X409" s="6"/>
    </row>
    <row r="410" spans="1:24" ht="15.75" customHeight="1">
      <c r="A410" s="35" t="s">
        <v>6648</v>
      </c>
      <c r="B410" s="38" t="s">
        <v>6586</v>
      </c>
      <c r="C410" s="15" t="s">
        <v>6649</v>
      </c>
      <c r="D410" s="21"/>
      <c r="E410" s="21"/>
      <c r="F410" s="6"/>
      <c r="G410" s="6"/>
      <c r="H410" s="6"/>
      <c r="I410" s="6"/>
      <c r="J410" s="6"/>
      <c r="K410" s="6"/>
      <c r="L410" s="6"/>
      <c r="M410" s="6"/>
      <c r="N410" s="6"/>
      <c r="O410" s="6"/>
      <c r="P410" s="6"/>
      <c r="Q410" s="6"/>
      <c r="R410" s="6"/>
      <c r="S410" s="6"/>
      <c r="T410" s="6"/>
      <c r="U410" s="6"/>
      <c r="V410" s="6"/>
      <c r="W410" s="6"/>
      <c r="X410" s="6"/>
    </row>
    <row r="411" spans="1:24" ht="15.75" customHeight="1">
      <c r="A411" s="35" t="s">
        <v>6650</v>
      </c>
      <c r="B411" s="26" t="s">
        <v>6588</v>
      </c>
      <c r="C411" s="15" t="s">
        <v>6589</v>
      </c>
      <c r="D411" s="21"/>
      <c r="E411" s="21"/>
      <c r="F411" s="6"/>
      <c r="G411" s="6"/>
      <c r="H411" s="6"/>
      <c r="I411" s="6"/>
      <c r="J411" s="6"/>
      <c r="K411" s="6"/>
      <c r="L411" s="6"/>
      <c r="M411" s="6"/>
      <c r="N411" s="6"/>
      <c r="O411" s="6"/>
      <c r="P411" s="6"/>
      <c r="Q411" s="6"/>
      <c r="R411" s="6"/>
      <c r="S411" s="6"/>
      <c r="T411" s="6"/>
      <c r="U411" s="6"/>
      <c r="V411" s="6"/>
      <c r="W411" s="6"/>
      <c r="X411" s="6"/>
    </row>
    <row r="412" spans="1:24" ht="15.75" customHeight="1">
      <c r="A412" s="35" t="s">
        <v>6651</v>
      </c>
      <c r="B412" s="26" t="s">
        <v>6590</v>
      </c>
      <c r="C412" s="17" t="s">
        <v>6623</v>
      </c>
      <c r="D412" s="21"/>
      <c r="E412" s="21"/>
      <c r="F412" s="6"/>
      <c r="G412" s="6"/>
      <c r="H412" s="6"/>
      <c r="I412" s="6"/>
      <c r="J412" s="6"/>
      <c r="K412" s="6"/>
      <c r="L412" s="6"/>
      <c r="M412" s="6"/>
      <c r="N412" s="6"/>
      <c r="O412" s="6"/>
      <c r="P412" s="6"/>
      <c r="Q412" s="6"/>
      <c r="R412" s="6"/>
      <c r="S412" s="6"/>
      <c r="T412" s="6"/>
      <c r="U412" s="6"/>
      <c r="V412" s="6"/>
      <c r="W412" s="6"/>
      <c r="X412" s="6"/>
    </row>
    <row r="413" spans="1:24" ht="15.75" customHeight="1">
      <c r="A413" s="35" t="s">
        <v>6652</v>
      </c>
      <c r="B413" s="26" t="s">
        <v>6592</v>
      </c>
      <c r="C413" s="17" t="s">
        <v>6653</v>
      </c>
      <c r="D413" s="21"/>
      <c r="E413" s="21"/>
      <c r="F413" s="6"/>
      <c r="G413" s="6"/>
      <c r="H413" s="6"/>
      <c r="I413" s="6"/>
      <c r="J413" s="6"/>
      <c r="K413" s="6"/>
      <c r="L413" s="6"/>
      <c r="M413" s="6"/>
      <c r="N413" s="6"/>
      <c r="O413" s="6"/>
      <c r="P413" s="6"/>
      <c r="Q413" s="6"/>
      <c r="R413" s="6"/>
      <c r="S413" s="6"/>
      <c r="T413" s="6"/>
      <c r="U413" s="6"/>
      <c r="V413" s="6"/>
      <c r="W413" s="6"/>
      <c r="X413" s="6"/>
    </row>
    <row r="414" spans="1:24" ht="15.75" customHeight="1">
      <c r="A414" s="35" t="s">
        <v>6654</v>
      </c>
      <c r="B414" s="26" t="s">
        <v>6594</v>
      </c>
      <c r="C414" s="17" t="s">
        <v>6627</v>
      </c>
      <c r="D414" s="21"/>
      <c r="E414" s="21"/>
      <c r="F414" s="6"/>
      <c r="G414" s="6"/>
      <c r="H414" s="6"/>
      <c r="I414" s="6"/>
      <c r="J414" s="6"/>
      <c r="K414" s="6"/>
      <c r="L414" s="6"/>
      <c r="M414" s="6"/>
      <c r="N414" s="6"/>
      <c r="O414" s="6"/>
      <c r="P414" s="6"/>
      <c r="Q414" s="6"/>
      <c r="R414" s="6"/>
      <c r="S414" s="6"/>
      <c r="T414" s="6"/>
      <c r="U414" s="6"/>
      <c r="V414" s="6"/>
      <c r="W414" s="6"/>
      <c r="X414" s="6"/>
    </row>
    <row r="415" spans="1:24" ht="15.75" customHeight="1">
      <c r="A415" s="35" t="s">
        <v>6655</v>
      </c>
      <c r="B415" s="38" t="s">
        <v>6596</v>
      </c>
      <c r="C415" s="15" t="s">
        <v>6656</v>
      </c>
      <c r="D415" s="21"/>
      <c r="E415" s="21"/>
      <c r="F415" s="6"/>
      <c r="G415" s="6"/>
      <c r="H415" s="6"/>
      <c r="I415" s="6"/>
      <c r="J415" s="6"/>
      <c r="K415" s="6"/>
      <c r="L415" s="6"/>
      <c r="M415" s="6"/>
      <c r="N415" s="6"/>
      <c r="O415" s="6"/>
      <c r="P415" s="6"/>
      <c r="Q415" s="6"/>
      <c r="R415" s="6"/>
      <c r="S415" s="6"/>
      <c r="T415" s="6"/>
      <c r="U415" s="6"/>
      <c r="V415" s="6"/>
      <c r="W415" s="6"/>
      <c r="X415" s="6"/>
    </row>
    <row r="416" spans="1:24" ht="15.75" customHeight="1">
      <c r="A416" s="35" t="s">
        <v>6657</v>
      </c>
      <c r="B416" s="26" t="s">
        <v>6598</v>
      </c>
      <c r="C416" s="17" t="s">
        <v>6658</v>
      </c>
      <c r="D416" s="21"/>
      <c r="E416" s="21"/>
      <c r="F416" s="6"/>
      <c r="G416" s="6"/>
      <c r="H416" s="6"/>
      <c r="I416" s="6"/>
      <c r="J416" s="6"/>
      <c r="K416" s="6"/>
      <c r="L416" s="6"/>
      <c r="M416" s="6"/>
      <c r="N416" s="6"/>
      <c r="O416" s="6"/>
      <c r="P416" s="6"/>
      <c r="Q416" s="6"/>
      <c r="R416" s="6"/>
      <c r="S416" s="6"/>
      <c r="T416" s="6"/>
      <c r="U416" s="6"/>
      <c r="V416" s="6"/>
      <c r="W416" s="6"/>
      <c r="X416" s="6"/>
    </row>
    <row r="417" spans="1:24" ht="15.75" customHeight="1">
      <c r="A417" s="35" t="s">
        <v>6659</v>
      </c>
      <c r="B417" s="26" t="s">
        <v>6600</v>
      </c>
      <c r="C417" s="17" t="s">
        <v>6660</v>
      </c>
      <c r="D417" s="21"/>
      <c r="E417" s="21"/>
      <c r="F417" s="6"/>
      <c r="G417" s="6"/>
      <c r="H417" s="6"/>
      <c r="I417" s="6"/>
      <c r="J417" s="6"/>
      <c r="K417" s="6"/>
      <c r="L417" s="6"/>
      <c r="M417" s="6"/>
      <c r="N417" s="6"/>
      <c r="O417" s="6"/>
      <c r="P417" s="6"/>
      <c r="Q417" s="6"/>
      <c r="R417" s="6"/>
      <c r="S417" s="6"/>
      <c r="T417" s="6"/>
      <c r="U417" s="6"/>
      <c r="V417" s="6"/>
      <c r="W417" s="6"/>
      <c r="X417" s="6"/>
    </row>
    <row r="418" spans="1:24" ht="15.75" customHeight="1">
      <c r="A418" s="35" t="s">
        <v>6661</v>
      </c>
      <c r="B418" s="26" t="s">
        <v>6662</v>
      </c>
      <c r="C418" s="17" t="s">
        <v>6663</v>
      </c>
      <c r="D418" s="21"/>
      <c r="E418" s="21"/>
      <c r="F418" s="6"/>
      <c r="G418" s="6"/>
      <c r="H418" s="6"/>
      <c r="I418" s="6"/>
      <c r="J418" s="6"/>
      <c r="K418" s="6"/>
      <c r="L418" s="6"/>
      <c r="M418" s="6"/>
      <c r="N418" s="6"/>
      <c r="O418" s="6"/>
      <c r="P418" s="6"/>
      <c r="Q418" s="6"/>
      <c r="R418" s="6"/>
      <c r="S418" s="6"/>
      <c r="T418" s="6"/>
      <c r="U418" s="6"/>
      <c r="V418" s="6"/>
      <c r="W418" s="6"/>
      <c r="X418" s="6"/>
    </row>
    <row r="419" spans="1:24" ht="15.75" customHeight="1">
      <c r="A419" s="35" t="s">
        <v>6664</v>
      </c>
      <c r="B419" s="26" t="s">
        <v>6604</v>
      </c>
      <c r="C419" s="17" t="s">
        <v>6623</v>
      </c>
      <c r="D419" s="21"/>
      <c r="E419" s="21"/>
      <c r="F419" s="6"/>
      <c r="G419" s="6"/>
      <c r="H419" s="6"/>
      <c r="I419" s="6"/>
      <c r="J419" s="6"/>
      <c r="K419" s="6"/>
      <c r="L419" s="6"/>
      <c r="M419" s="6"/>
      <c r="N419" s="6"/>
      <c r="O419" s="6"/>
      <c r="P419" s="6"/>
      <c r="Q419" s="6"/>
      <c r="R419" s="6"/>
      <c r="S419" s="6"/>
      <c r="T419" s="6"/>
      <c r="U419" s="6"/>
      <c r="V419" s="6"/>
      <c r="W419" s="6"/>
      <c r="X419" s="6"/>
    </row>
    <row r="420" spans="1:24" ht="15.75" customHeight="1">
      <c r="A420" s="35" t="s">
        <v>6665</v>
      </c>
      <c r="B420" s="26" t="s">
        <v>6638</v>
      </c>
      <c r="C420" s="17" t="s">
        <v>6639</v>
      </c>
      <c r="D420" s="21"/>
      <c r="E420" s="21"/>
      <c r="F420" s="6"/>
      <c r="G420" s="6"/>
      <c r="H420" s="6"/>
      <c r="I420" s="6"/>
      <c r="J420" s="6"/>
      <c r="K420" s="6"/>
      <c r="L420" s="6"/>
      <c r="M420" s="6"/>
      <c r="N420" s="6"/>
      <c r="O420" s="6"/>
      <c r="P420" s="6"/>
      <c r="Q420" s="6"/>
      <c r="R420" s="6"/>
      <c r="S420" s="6"/>
      <c r="T420" s="6"/>
      <c r="U420" s="6"/>
      <c r="V420" s="6"/>
      <c r="W420" s="6"/>
      <c r="X420" s="6"/>
    </row>
    <row r="421" spans="1:24" ht="15.75" customHeight="1">
      <c r="A421" s="35" t="s">
        <v>6666</v>
      </c>
      <c r="B421" s="26" t="s">
        <v>6607</v>
      </c>
      <c r="C421" s="17" t="s">
        <v>6667</v>
      </c>
      <c r="D421" s="21"/>
      <c r="E421" s="21"/>
      <c r="F421" s="6"/>
      <c r="G421" s="6"/>
      <c r="H421" s="6"/>
      <c r="I421" s="6"/>
      <c r="J421" s="6"/>
      <c r="K421" s="6"/>
      <c r="L421" s="6"/>
      <c r="M421" s="6"/>
      <c r="N421" s="6"/>
      <c r="O421" s="6"/>
      <c r="P421" s="6"/>
      <c r="Q421" s="6"/>
      <c r="R421" s="6"/>
      <c r="S421" s="6"/>
      <c r="T421" s="6"/>
      <c r="U421" s="6"/>
      <c r="V421" s="6"/>
      <c r="W421" s="6"/>
      <c r="X421" s="6"/>
    </row>
    <row r="422" spans="1:24" ht="15.75" customHeight="1">
      <c r="A422" s="35" t="s">
        <v>6668</v>
      </c>
      <c r="B422" s="26" t="s">
        <v>6638</v>
      </c>
      <c r="C422" s="17" t="s">
        <v>6606</v>
      </c>
      <c r="D422" s="21"/>
      <c r="E422" s="21"/>
      <c r="F422" s="6"/>
      <c r="G422" s="6"/>
      <c r="H422" s="6"/>
      <c r="I422" s="6"/>
      <c r="J422" s="6"/>
      <c r="K422" s="6"/>
      <c r="L422" s="6"/>
      <c r="M422" s="6"/>
      <c r="N422" s="6"/>
      <c r="O422" s="6"/>
      <c r="P422" s="6"/>
      <c r="Q422" s="6"/>
      <c r="R422" s="6"/>
      <c r="S422" s="6"/>
      <c r="T422" s="6"/>
      <c r="U422" s="6"/>
      <c r="V422" s="6"/>
      <c r="W422" s="6"/>
      <c r="X422" s="6"/>
    </row>
    <row r="423" spans="1:24" ht="15.75" customHeight="1">
      <c r="A423" s="35" t="s">
        <v>6669</v>
      </c>
      <c r="B423" s="26" t="s">
        <v>6607</v>
      </c>
      <c r="C423" s="17" t="s">
        <v>6670</v>
      </c>
      <c r="D423" s="21"/>
      <c r="E423" s="21"/>
      <c r="F423" s="6"/>
      <c r="G423" s="6"/>
      <c r="H423" s="6"/>
      <c r="I423" s="6"/>
      <c r="J423" s="6"/>
      <c r="K423" s="6"/>
      <c r="L423" s="6"/>
      <c r="M423" s="6"/>
      <c r="N423" s="6"/>
      <c r="O423" s="6"/>
      <c r="P423" s="6"/>
      <c r="Q423" s="6"/>
      <c r="R423" s="6"/>
      <c r="S423" s="6"/>
      <c r="T423" s="6"/>
      <c r="U423" s="6"/>
      <c r="V423" s="6"/>
      <c r="W423" s="6"/>
      <c r="X423" s="6"/>
    </row>
    <row r="424" spans="1:24" ht="15.75" customHeight="1">
      <c r="A424" s="35" t="s">
        <v>6671</v>
      </c>
      <c r="B424" s="26" t="s">
        <v>6616</v>
      </c>
      <c r="C424" s="17" t="s">
        <v>6617</v>
      </c>
      <c r="D424" s="21"/>
      <c r="E424" s="21"/>
      <c r="F424" s="6"/>
      <c r="G424" s="6"/>
      <c r="H424" s="6"/>
      <c r="I424" s="6"/>
      <c r="J424" s="6"/>
      <c r="K424" s="6"/>
      <c r="L424" s="6"/>
      <c r="M424" s="6"/>
      <c r="N424" s="6"/>
      <c r="O424" s="6"/>
      <c r="P424" s="6"/>
      <c r="Q424" s="6"/>
      <c r="R424" s="6"/>
      <c r="S424" s="6"/>
      <c r="T424" s="6"/>
      <c r="U424" s="6"/>
      <c r="V424" s="6"/>
      <c r="W424" s="6"/>
      <c r="X424" s="6"/>
    </row>
    <row r="425" spans="1:24" ht="15.75" customHeight="1">
      <c r="A425" s="35" t="s">
        <v>6672</v>
      </c>
      <c r="B425" s="26" t="s">
        <v>6673</v>
      </c>
      <c r="C425" s="17" t="s">
        <v>6674</v>
      </c>
      <c r="D425" s="21"/>
      <c r="E425" s="21"/>
      <c r="F425" s="6"/>
      <c r="G425" s="6"/>
      <c r="H425" s="6"/>
      <c r="I425" s="6"/>
      <c r="J425" s="6"/>
      <c r="K425" s="6"/>
      <c r="L425" s="6"/>
      <c r="M425" s="6"/>
      <c r="N425" s="6"/>
      <c r="O425" s="6"/>
      <c r="P425" s="6"/>
      <c r="Q425" s="6"/>
      <c r="R425" s="6"/>
      <c r="S425" s="6"/>
      <c r="T425" s="6"/>
      <c r="U425" s="6"/>
      <c r="V425" s="6"/>
      <c r="W425" s="6"/>
      <c r="X425" s="6"/>
    </row>
    <row r="426" spans="1:24" ht="15.75" customHeight="1">
      <c r="A426" s="35" t="s">
        <v>6675</v>
      </c>
      <c r="B426" s="15" t="s">
        <v>6215</v>
      </c>
      <c r="C426" s="17" t="s">
        <v>6676</v>
      </c>
      <c r="D426" s="21"/>
      <c r="E426" s="21"/>
      <c r="F426" s="6"/>
      <c r="G426" s="6"/>
      <c r="H426" s="6"/>
      <c r="I426" s="6"/>
      <c r="J426" s="6"/>
      <c r="K426" s="6"/>
      <c r="L426" s="6"/>
      <c r="M426" s="6"/>
      <c r="N426" s="6"/>
      <c r="O426" s="6"/>
      <c r="P426" s="6"/>
      <c r="Q426" s="6"/>
      <c r="R426" s="6"/>
      <c r="S426" s="6"/>
      <c r="T426" s="6"/>
      <c r="U426" s="6"/>
      <c r="V426" s="6"/>
      <c r="W426" s="6"/>
      <c r="X426" s="6"/>
    </row>
    <row r="427" spans="1:24" ht="15.75" customHeight="1">
      <c r="A427" s="35" t="s">
        <v>6677</v>
      </c>
      <c r="B427" s="38" t="s">
        <v>6217</v>
      </c>
      <c r="C427" s="17" t="s">
        <v>6218</v>
      </c>
      <c r="D427" s="21"/>
      <c r="E427" s="21"/>
      <c r="F427" s="6"/>
      <c r="G427" s="6"/>
      <c r="H427" s="6"/>
      <c r="I427" s="6"/>
      <c r="J427" s="6"/>
      <c r="K427" s="6"/>
      <c r="L427" s="6"/>
      <c r="M427" s="6"/>
      <c r="N427" s="6"/>
      <c r="O427" s="6"/>
      <c r="P427" s="6"/>
      <c r="Q427" s="6"/>
      <c r="R427" s="6"/>
      <c r="S427" s="6"/>
      <c r="T427" s="6"/>
      <c r="U427" s="6"/>
      <c r="V427" s="6"/>
      <c r="W427" s="6"/>
      <c r="X427" s="6"/>
    </row>
    <row r="428" spans="1:24" ht="15.75" customHeight="1">
      <c r="A428" s="35" t="s">
        <v>6678</v>
      </c>
      <c r="B428" s="10" t="s">
        <v>4261</v>
      </c>
      <c r="C428" s="10" t="s">
        <v>5234</v>
      </c>
      <c r="D428" s="21"/>
      <c r="E428" s="21"/>
      <c r="F428" s="6"/>
      <c r="G428" s="6"/>
      <c r="H428" s="6"/>
      <c r="I428" s="6"/>
      <c r="J428" s="6"/>
      <c r="K428" s="6"/>
      <c r="L428" s="6"/>
      <c r="M428" s="6"/>
      <c r="N428" s="6"/>
      <c r="O428" s="6"/>
      <c r="P428" s="6"/>
      <c r="Q428" s="6"/>
      <c r="R428" s="6"/>
      <c r="S428" s="6"/>
      <c r="T428" s="6"/>
      <c r="U428" s="6"/>
      <c r="V428" s="6"/>
      <c r="W428" s="6"/>
      <c r="X428" s="6"/>
    </row>
    <row r="429" spans="1:24" ht="15.75" customHeight="1">
      <c r="A429" s="35"/>
      <c r="B429" s="34"/>
      <c r="C429" s="34"/>
      <c r="D429" s="5"/>
      <c r="E429" s="5"/>
      <c r="F429" s="6"/>
      <c r="G429" s="6"/>
      <c r="H429" s="6"/>
      <c r="I429" s="6"/>
      <c r="J429" s="6"/>
      <c r="K429" s="6"/>
      <c r="L429" s="6"/>
      <c r="M429" s="6"/>
      <c r="N429" s="6"/>
      <c r="O429" s="6"/>
      <c r="P429" s="6"/>
      <c r="Q429" s="6"/>
      <c r="R429" s="6"/>
      <c r="S429" s="6"/>
      <c r="T429" s="6"/>
      <c r="U429" s="6"/>
      <c r="V429" s="6"/>
      <c r="W429" s="6"/>
      <c r="X429" s="6"/>
    </row>
    <row r="430" spans="1:24" ht="15.75" customHeight="1">
      <c r="A430" s="41">
        <v>11</v>
      </c>
      <c r="B430" s="609" t="s">
        <v>6679</v>
      </c>
      <c r="C430" s="667"/>
      <c r="D430" s="42"/>
      <c r="E430" s="42"/>
      <c r="F430" s="6"/>
      <c r="G430" s="6"/>
      <c r="H430" s="6"/>
      <c r="I430" s="6"/>
      <c r="J430" s="6"/>
      <c r="K430" s="6"/>
      <c r="L430" s="6"/>
      <c r="M430" s="6"/>
      <c r="N430" s="6"/>
      <c r="O430" s="6"/>
      <c r="P430" s="6"/>
      <c r="Q430" s="6"/>
      <c r="R430" s="6"/>
      <c r="S430" s="6"/>
      <c r="T430" s="6"/>
      <c r="U430" s="6"/>
      <c r="V430" s="6"/>
      <c r="W430" s="6"/>
      <c r="X430" s="6"/>
    </row>
    <row r="431" spans="1:24" ht="15.75" customHeight="1">
      <c r="A431" s="35" t="s">
        <v>4723</v>
      </c>
      <c r="B431" s="36" t="s">
        <v>46</v>
      </c>
      <c r="C431" s="26" t="s">
        <v>6680</v>
      </c>
      <c r="D431" s="35"/>
      <c r="E431" s="35"/>
      <c r="F431" s="6"/>
      <c r="G431" s="6"/>
      <c r="H431" s="6"/>
      <c r="I431" s="6"/>
      <c r="J431" s="6"/>
      <c r="K431" s="6"/>
      <c r="L431" s="6"/>
      <c r="M431" s="6"/>
      <c r="N431" s="6"/>
      <c r="O431" s="6"/>
      <c r="P431" s="6"/>
      <c r="Q431" s="6"/>
      <c r="R431" s="6"/>
      <c r="S431" s="6"/>
      <c r="T431" s="6"/>
      <c r="U431" s="6"/>
      <c r="V431" s="6"/>
      <c r="W431" s="6"/>
      <c r="X431" s="6"/>
    </row>
    <row r="432" spans="1:24" ht="15.75" customHeight="1">
      <c r="A432" s="35" t="s">
        <v>4725</v>
      </c>
      <c r="B432" s="26" t="s">
        <v>4209</v>
      </c>
      <c r="C432" s="15" t="s">
        <v>4210</v>
      </c>
      <c r="D432" s="35"/>
      <c r="E432" s="35"/>
      <c r="F432" s="6"/>
      <c r="G432" s="6"/>
      <c r="H432" s="6"/>
      <c r="I432" s="6"/>
      <c r="J432" s="6"/>
      <c r="K432" s="6"/>
      <c r="L432" s="6"/>
      <c r="M432" s="6"/>
      <c r="N432" s="6"/>
      <c r="O432" s="6"/>
      <c r="P432" s="6"/>
      <c r="Q432" s="6"/>
      <c r="R432" s="6"/>
      <c r="S432" s="6"/>
      <c r="T432" s="6"/>
      <c r="U432" s="6"/>
      <c r="V432" s="6"/>
      <c r="W432" s="6"/>
      <c r="X432" s="6"/>
    </row>
    <row r="433" spans="1:24" ht="15.75" customHeight="1">
      <c r="A433" s="35" t="s">
        <v>4727</v>
      </c>
      <c r="B433" s="26" t="s">
        <v>4211</v>
      </c>
      <c r="C433" s="15" t="s">
        <v>4210</v>
      </c>
      <c r="D433" s="35"/>
      <c r="E433" s="35"/>
      <c r="F433" s="6"/>
      <c r="G433" s="6"/>
      <c r="H433" s="6"/>
      <c r="I433" s="6"/>
      <c r="J433" s="6"/>
      <c r="K433" s="6"/>
      <c r="L433" s="6"/>
      <c r="M433" s="6"/>
      <c r="N433" s="6"/>
      <c r="O433" s="6"/>
      <c r="P433" s="6"/>
      <c r="Q433" s="6"/>
      <c r="R433" s="6"/>
      <c r="S433" s="6"/>
      <c r="T433" s="6"/>
      <c r="U433" s="6"/>
      <c r="V433" s="6"/>
      <c r="W433" s="6"/>
      <c r="X433" s="6"/>
    </row>
    <row r="434" spans="1:24" ht="15.75" customHeight="1">
      <c r="A434" s="35" t="s">
        <v>4729</v>
      </c>
      <c r="B434" s="37" t="s">
        <v>5448</v>
      </c>
      <c r="C434" s="36"/>
      <c r="D434" s="35"/>
      <c r="E434" s="35"/>
      <c r="F434" s="6"/>
      <c r="G434" s="6"/>
      <c r="H434" s="6"/>
      <c r="I434" s="6"/>
      <c r="J434" s="6"/>
      <c r="K434" s="6"/>
      <c r="L434" s="6"/>
      <c r="M434" s="6"/>
      <c r="N434" s="6"/>
      <c r="O434" s="6"/>
      <c r="P434" s="6"/>
      <c r="Q434" s="6"/>
      <c r="R434" s="6"/>
      <c r="S434" s="6"/>
      <c r="T434" s="6"/>
      <c r="U434" s="6"/>
      <c r="V434" s="6"/>
      <c r="W434" s="6"/>
      <c r="X434" s="6"/>
    </row>
    <row r="435" spans="1:24" ht="15.75" customHeight="1">
      <c r="A435" s="546" t="s">
        <v>1762</v>
      </c>
      <c r="B435" s="26" t="s">
        <v>6681</v>
      </c>
      <c r="C435" s="26" t="s">
        <v>6682</v>
      </c>
      <c r="D435" s="35"/>
      <c r="E435" s="35"/>
      <c r="F435" s="6"/>
      <c r="G435" s="6"/>
      <c r="H435" s="6"/>
      <c r="I435" s="6"/>
      <c r="J435" s="6"/>
      <c r="K435" s="6"/>
      <c r="L435" s="6"/>
      <c r="M435" s="6"/>
      <c r="N435" s="6"/>
      <c r="O435" s="6"/>
      <c r="P435" s="6"/>
      <c r="Q435" s="6"/>
      <c r="R435" s="6"/>
      <c r="S435" s="6"/>
      <c r="T435" s="6"/>
      <c r="U435" s="6"/>
      <c r="V435" s="6"/>
      <c r="W435" s="6"/>
      <c r="X435" s="6"/>
    </row>
    <row r="436" spans="1:24" ht="15.75" customHeight="1">
      <c r="A436" s="611" t="s">
        <v>1765</v>
      </c>
      <c r="B436" s="612" t="s">
        <v>6133</v>
      </c>
      <c r="C436" s="26" t="s">
        <v>6683</v>
      </c>
      <c r="D436" s="21"/>
      <c r="E436" s="21"/>
      <c r="F436" s="6"/>
      <c r="G436" s="6"/>
      <c r="H436" s="6"/>
      <c r="I436" s="6"/>
      <c r="J436" s="6"/>
      <c r="K436" s="6"/>
      <c r="L436" s="6"/>
      <c r="M436" s="6"/>
      <c r="N436" s="6"/>
      <c r="O436" s="6"/>
      <c r="P436" s="6"/>
      <c r="Q436" s="6"/>
      <c r="R436" s="6"/>
      <c r="S436" s="6"/>
      <c r="T436" s="6"/>
      <c r="U436" s="6"/>
      <c r="V436" s="6"/>
      <c r="W436" s="6"/>
      <c r="X436" s="6"/>
    </row>
    <row r="437" spans="1:24" ht="15.75" customHeight="1">
      <c r="A437" s="668"/>
      <c r="B437" s="670"/>
      <c r="C437" s="26" t="s">
        <v>6684</v>
      </c>
      <c r="D437" s="21"/>
      <c r="E437" s="21"/>
      <c r="F437" s="6"/>
      <c r="G437" s="6"/>
      <c r="H437" s="6"/>
      <c r="I437" s="6"/>
      <c r="J437" s="6"/>
      <c r="K437" s="6"/>
      <c r="L437" s="6"/>
      <c r="M437" s="6"/>
      <c r="N437" s="6"/>
      <c r="O437" s="6"/>
      <c r="P437" s="6"/>
      <c r="Q437" s="6"/>
      <c r="R437" s="6"/>
      <c r="S437" s="6"/>
      <c r="T437" s="6"/>
      <c r="U437" s="6"/>
      <c r="V437" s="6"/>
      <c r="W437" s="6"/>
      <c r="X437" s="6"/>
    </row>
    <row r="438" spans="1:24" ht="15.75" customHeight="1">
      <c r="A438" s="669"/>
      <c r="B438" s="671"/>
      <c r="C438" s="26" t="s">
        <v>6685</v>
      </c>
      <c r="D438" s="21"/>
      <c r="E438" s="21"/>
      <c r="F438" s="6"/>
      <c r="G438" s="6"/>
      <c r="H438" s="6"/>
      <c r="I438" s="6"/>
      <c r="J438" s="6"/>
      <c r="K438" s="6"/>
      <c r="L438" s="6"/>
      <c r="M438" s="6"/>
      <c r="N438" s="6"/>
      <c r="O438" s="6"/>
      <c r="P438" s="6"/>
      <c r="Q438" s="6"/>
      <c r="R438" s="6"/>
      <c r="S438" s="6"/>
      <c r="T438" s="6"/>
      <c r="U438" s="6"/>
      <c r="V438" s="6"/>
      <c r="W438" s="6"/>
      <c r="X438" s="6"/>
    </row>
    <row r="439" spans="1:24" ht="15.75" customHeight="1">
      <c r="A439" s="613" t="s">
        <v>4731</v>
      </c>
      <c r="B439" s="607" t="s">
        <v>6686</v>
      </c>
      <c r="C439" s="17" t="s">
        <v>6687</v>
      </c>
      <c r="D439" s="21"/>
      <c r="E439" s="21"/>
      <c r="F439" s="6"/>
      <c r="G439" s="6"/>
      <c r="H439" s="6"/>
      <c r="I439" s="6"/>
      <c r="J439" s="6"/>
      <c r="K439" s="6"/>
      <c r="L439" s="6"/>
      <c r="M439" s="6"/>
      <c r="N439" s="6"/>
      <c r="O439" s="6"/>
      <c r="P439" s="6"/>
      <c r="Q439" s="6"/>
      <c r="R439" s="6"/>
      <c r="S439" s="6"/>
      <c r="T439" s="6"/>
      <c r="U439" s="6"/>
      <c r="V439" s="6"/>
      <c r="W439" s="6"/>
      <c r="X439" s="6"/>
    </row>
    <row r="440" spans="1:24" ht="15.75" customHeight="1">
      <c r="A440" s="669"/>
      <c r="B440" s="669"/>
      <c r="C440" s="17" t="s">
        <v>6688</v>
      </c>
      <c r="D440" s="21"/>
      <c r="E440" s="21"/>
      <c r="F440" s="6"/>
      <c r="G440" s="6"/>
      <c r="H440" s="6"/>
      <c r="I440" s="6"/>
      <c r="J440" s="6"/>
      <c r="K440" s="6"/>
      <c r="L440" s="6"/>
      <c r="M440" s="6"/>
      <c r="N440" s="6"/>
      <c r="O440" s="6"/>
      <c r="P440" s="6"/>
      <c r="Q440" s="6"/>
      <c r="R440" s="6"/>
      <c r="S440" s="6"/>
      <c r="T440" s="6"/>
      <c r="U440" s="6"/>
      <c r="V440" s="6"/>
      <c r="W440" s="6"/>
      <c r="X440" s="6"/>
    </row>
    <row r="441" spans="1:24" ht="15.75" customHeight="1">
      <c r="A441" s="44" t="s">
        <v>4733</v>
      </c>
      <c r="B441" s="26" t="s">
        <v>6689</v>
      </c>
      <c r="C441" s="17" t="s">
        <v>6690</v>
      </c>
      <c r="D441" s="21"/>
      <c r="E441" s="21"/>
      <c r="F441" s="6"/>
      <c r="G441" s="6"/>
      <c r="H441" s="6"/>
      <c r="I441" s="6"/>
      <c r="J441" s="6"/>
      <c r="K441" s="6"/>
      <c r="L441" s="6"/>
      <c r="M441" s="6"/>
      <c r="N441" s="6"/>
      <c r="O441" s="6"/>
      <c r="P441" s="6"/>
      <c r="Q441" s="6"/>
      <c r="R441" s="6"/>
      <c r="S441" s="6"/>
      <c r="T441" s="6"/>
      <c r="U441" s="6"/>
      <c r="V441" s="6"/>
      <c r="W441" s="6"/>
      <c r="X441" s="6"/>
    </row>
    <row r="442" spans="1:24" ht="15.75" customHeight="1">
      <c r="A442" s="44" t="s">
        <v>4735</v>
      </c>
      <c r="B442" s="26" t="s">
        <v>6596</v>
      </c>
      <c r="C442" s="17" t="s">
        <v>6691</v>
      </c>
      <c r="D442" s="21"/>
      <c r="E442" s="21"/>
      <c r="F442" s="6"/>
      <c r="G442" s="6"/>
      <c r="H442" s="6"/>
      <c r="I442" s="6"/>
      <c r="J442" s="6"/>
      <c r="K442" s="6"/>
      <c r="L442" s="6"/>
      <c r="M442" s="6"/>
      <c r="N442" s="6"/>
      <c r="O442" s="6"/>
      <c r="P442" s="6"/>
      <c r="Q442" s="6"/>
      <c r="R442" s="6"/>
      <c r="S442" s="6"/>
      <c r="T442" s="6"/>
      <c r="U442" s="6"/>
      <c r="V442" s="6"/>
      <c r="W442" s="6"/>
      <c r="X442" s="6"/>
    </row>
    <row r="443" spans="1:24" ht="15.75" customHeight="1">
      <c r="A443" s="44" t="s">
        <v>4737</v>
      </c>
      <c r="B443" s="26" t="s">
        <v>6692</v>
      </c>
      <c r="C443" s="17" t="s">
        <v>6693</v>
      </c>
      <c r="D443" s="21"/>
      <c r="E443" s="21"/>
      <c r="F443" s="6"/>
      <c r="G443" s="6"/>
      <c r="H443" s="6"/>
      <c r="I443" s="6"/>
      <c r="J443" s="6"/>
      <c r="K443" s="6"/>
      <c r="L443" s="6"/>
      <c r="M443" s="6"/>
      <c r="N443" s="6"/>
      <c r="O443" s="6"/>
      <c r="P443" s="6"/>
      <c r="Q443" s="6"/>
      <c r="R443" s="6"/>
      <c r="S443" s="6"/>
      <c r="T443" s="6"/>
      <c r="U443" s="6"/>
      <c r="V443" s="6"/>
      <c r="W443" s="6"/>
      <c r="X443" s="6"/>
    </row>
    <row r="444" spans="1:24" ht="15.75" customHeight="1">
      <c r="A444" s="44" t="s">
        <v>4739</v>
      </c>
      <c r="B444" s="26" t="s">
        <v>6694</v>
      </c>
      <c r="C444" s="17" t="s">
        <v>6695</v>
      </c>
      <c r="D444" s="21"/>
      <c r="E444" s="21"/>
      <c r="F444" s="6"/>
      <c r="G444" s="6"/>
      <c r="H444" s="6"/>
      <c r="I444" s="6"/>
      <c r="J444" s="6"/>
      <c r="K444" s="6"/>
      <c r="L444" s="6"/>
      <c r="M444" s="6"/>
      <c r="N444" s="6"/>
      <c r="O444" s="6"/>
      <c r="P444" s="6"/>
      <c r="Q444" s="6"/>
      <c r="R444" s="6"/>
      <c r="S444" s="6"/>
      <c r="T444" s="6"/>
      <c r="U444" s="6"/>
      <c r="V444" s="6"/>
      <c r="W444" s="6"/>
      <c r="X444" s="6"/>
    </row>
    <row r="445" spans="1:24" ht="15.75" customHeight="1">
      <c r="A445" s="44" t="s">
        <v>4741</v>
      </c>
      <c r="B445" s="26" t="s">
        <v>6696</v>
      </c>
      <c r="C445" s="17" t="s">
        <v>6697</v>
      </c>
      <c r="D445" s="21"/>
      <c r="E445" s="21"/>
      <c r="F445" s="6"/>
      <c r="G445" s="6"/>
      <c r="H445" s="6"/>
      <c r="I445" s="6"/>
      <c r="J445" s="6"/>
      <c r="K445" s="6"/>
      <c r="L445" s="6"/>
      <c r="M445" s="6"/>
      <c r="N445" s="6"/>
      <c r="O445" s="6"/>
      <c r="P445" s="6"/>
      <c r="Q445" s="6"/>
      <c r="R445" s="6"/>
      <c r="S445" s="6"/>
      <c r="T445" s="6"/>
      <c r="U445" s="6"/>
      <c r="V445" s="6"/>
      <c r="W445" s="6"/>
      <c r="X445" s="6"/>
    </row>
    <row r="446" spans="1:24" ht="15.75" customHeight="1">
      <c r="A446" s="44" t="s">
        <v>5889</v>
      </c>
      <c r="B446" s="26" t="s">
        <v>6698</v>
      </c>
      <c r="C446" s="17" t="s">
        <v>6699</v>
      </c>
      <c r="D446" s="21"/>
      <c r="E446" s="21"/>
      <c r="F446" s="6"/>
      <c r="G446" s="6"/>
      <c r="H446" s="6"/>
      <c r="I446" s="6"/>
      <c r="J446" s="6"/>
      <c r="K446" s="6"/>
      <c r="L446" s="6"/>
      <c r="M446" s="6"/>
      <c r="N446" s="6"/>
      <c r="O446" s="6"/>
      <c r="P446" s="6"/>
      <c r="Q446" s="6"/>
      <c r="R446" s="6"/>
      <c r="S446" s="6"/>
      <c r="T446" s="6"/>
      <c r="U446" s="6"/>
      <c r="V446" s="6"/>
      <c r="W446" s="6"/>
      <c r="X446" s="6"/>
    </row>
    <row r="447" spans="1:24" ht="15.75" customHeight="1">
      <c r="A447" s="44" t="s">
        <v>5891</v>
      </c>
      <c r="B447" s="26" t="s">
        <v>6605</v>
      </c>
      <c r="C447" s="17" t="s">
        <v>6606</v>
      </c>
      <c r="D447" s="21"/>
      <c r="E447" s="21"/>
      <c r="F447" s="6"/>
      <c r="G447" s="6"/>
      <c r="H447" s="6"/>
      <c r="I447" s="6"/>
      <c r="J447" s="6"/>
      <c r="K447" s="6"/>
      <c r="L447" s="6"/>
      <c r="M447" s="6"/>
      <c r="N447" s="6"/>
      <c r="O447" s="6"/>
      <c r="P447" s="6"/>
      <c r="Q447" s="6"/>
      <c r="R447" s="6"/>
      <c r="S447" s="6"/>
      <c r="T447" s="6"/>
      <c r="U447" s="6"/>
      <c r="V447" s="6"/>
      <c r="W447" s="6"/>
      <c r="X447" s="6"/>
    </row>
    <row r="448" spans="1:24" ht="15.75" customHeight="1">
      <c r="A448" s="44" t="s">
        <v>5892</v>
      </c>
      <c r="B448" s="26" t="s">
        <v>6607</v>
      </c>
      <c r="C448" s="17" t="s">
        <v>6700</v>
      </c>
      <c r="D448" s="21"/>
      <c r="E448" s="21"/>
      <c r="F448" s="6"/>
      <c r="G448" s="6"/>
      <c r="H448" s="6"/>
      <c r="I448" s="6"/>
      <c r="J448" s="6"/>
      <c r="K448" s="6"/>
      <c r="L448" s="6"/>
      <c r="M448" s="6"/>
      <c r="N448" s="6"/>
      <c r="O448" s="6"/>
      <c r="P448" s="6"/>
      <c r="Q448" s="6"/>
      <c r="R448" s="6"/>
      <c r="S448" s="6"/>
      <c r="T448" s="6"/>
      <c r="U448" s="6"/>
      <c r="V448" s="6"/>
      <c r="W448" s="6"/>
      <c r="X448" s="6"/>
    </row>
    <row r="449" spans="1:24" ht="15.75" customHeight="1">
      <c r="A449" s="44" t="s">
        <v>5893</v>
      </c>
      <c r="B449" s="38" t="s">
        <v>6391</v>
      </c>
      <c r="C449" s="24" t="s">
        <v>6701</v>
      </c>
      <c r="D449" s="21"/>
      <c r="E449" s="21"/>
      <c r="F449" s="6"/>
      <c r="G449" s="6"/>
      <c r="H449" s="6"/>
      <c r="I449" s="6"/>
      <c r="J449" s="6"/>
      <c r="K449" s="6"/>
      <c r="L449" s="6"/>
      <c r="M449" s="6"/>
      <c r="N449" s="6"/>
      <c r="O449" s="6"/>
      <c r="P449" s="6"/>
      <c r="Q449" s="6"/>
      <c r="R449" s="6"/>
      <c r="S449" s="6"/>
      <c r="T449" s="6"/>
      <c r="U449" s="6"/>
      <c r="V449" s="6"/>
      <c r="W449" s="6"/>
      <c r="X449" s="6"/>
    </row>
    <row r="450" spans="1:24" ht="15.75" customHeight="1">
      <c r="A450" s="44" t="s">
        <v>5895</v>
      </c>
      <c r="B450" s="38" t="s">
        <v>6319</v>
      </c>
      <c r="C450" s="15" t="s">
        <v>6702</v>
      </c>
      <c r="D450" s="21"/>
      <c r="E450" s="21"/>
      <c r="F450" s="6"/>
      <c r="G450" s="6"/>
      <c r="H450" s="6"/>
      <c r="I450" s="6"/>
      <c r="J450" s="6"/>
      <c r="K450" s="6"/>
      <c r="L450" s="6"/>
      <c r="M450" s="6"/>
      <c r="N450" s="6"/>
      <c r="O450" s="6"/>
      <c r="P450" s="6"/>
      <c r="Q450" s="6"/>
      <c r="R450" s="6"/>
      <c r="S450" s="6"/>
      <c r="T450" s="6"/>
      <c r="U450" s="6"/>
      <c r="V450" s="6"/>
      <c r="W450" s="6"/>
      <c r="X450" s="6"/>
    </row>
    <row r="451" spans="1:24" ht="15.75" customHeight="1">
      <c r="A451" s="44" t="s">
        <v>5896</v>
      </c>
      <c r="B451" s="38" t="s">
        <v>6497</v>
      </c>
      <c r="C451" s="15" t="s">
        <v>6703</v>
      </c>
      <c r="D451" s="21"/>
      <c r="E451" s="21"/>
      <c r="F451" s="6"/>
      <c r="G451" s="6"/>
      <c r="H451" s="6"/>
      <c r="I451" s="6"/>
      <c r="J451" s="6"/>
      <c r="K451" s="6"/>
      <c r="L451" s="6"/>
      <c r="M451" s="6"/>
      <c r="N451" s="6"/>
      <c r="O451" s="6"/>
      <c r="P451" s="6"/>
      <c r="Q451" s="6"/>
      <c r="R451" s="6"/>
      <c r="S451" s="6"/>
      <c r="T451" s="6"/>
      <c r="U451" s="6"/>
      <c r="V451" s="6"/>
      <c r="W451" s="6"/>
      <c r="X451" s="6"/>
    </row>
    <row r="452" spans="1:24" ht="15.75" customHeight="1">
      <c r="A452" s="44" t="s">
        <v>5897</v>
      </c>
      <c r="B452" s="15" t="s">
        <v>6215</v>
      </c>
      <c r="C452" s="17" t="s">
        <v>6704</v>
      </c>
      <c r="D452" s="21"/>
      <c r="E452" s="21"/>
      <c r="F452" s="6"/>
      <c r="G452" s="6"/>
      <c r="H452" s="6"/>
      <c r="I452" s="6"/>
      <c r="J452" s="6"/>
      <c r="K452" s="6"/>
      <c r="L452" s="6"/>
      <c r="M452" s="6"/>
      <c r="N452" s="6"/>
      <c r="O452" s="6"/>
      <c r="P452" s="6"/>
      <c r="Q452" s="6"/>
      <c r="R452" s="6"/>
      <c r="S452" s="6"/>
      <c r="T452" s="6"/>
      <c r="U452" s="6"/>
      <c r="V452" s="6"/>
      <c r="W452" s="6"/>
      <c r="X452" s="6"/>
    </row>
    <row r="453" spans="1:24" ht="15.75" customHeight="1">
      <c r="A453" s="44" t="s">
        <v>5899</v>
      </c>
      <c r="B453" s="15" t="s">
        <v>6705</v>
      </c>
      <c r="C453" s="17" t="s">
        <v>6706</v>
      </c>
      <c r="D453" s="21"/>
      <c r="E453" s="21"/>
      <c r="F453" s="6"/>
      <c r="G453" s="6"/>
      <c r="H453" s="6"/>
      <c r="I453" s="6"/>
      <c r="J453" s="6"/>
      <c r="K453" s="6"/>
      <c r="L453" s="6"/>
      <c r="M453" s="6"/>
      <c r="N453" s="6"/>
      <c r="O453" s="6"/>
      <c r="P453" s="6"/>
      <c r="Q453" s="6"/>
      <c r="R453" s="6"/>
      <c r="S453" s="6"/>
      <c r="T453" s="6"/>
      <c r="U453" s="6"/>
      <c r="V453" s="6"/>
      <c r="W453" s="6"/>
      <c r="X453" s="6"/>
    </row>
    <row r="454" spans="1:24" ht="15.75" customHeight="1">
      <c r="A454" s="44" t="s">
        <v>5900</v>
      </c>
      <c r="B454" s="38" t="s">
        <v>6217</v>
      </c>
      <c r="C454" s="17" t="s">
        <v>6218</v>
      </c>
      <c r="D454" s="21"/>
      <c r="E454" s="21"/>
      <c r="F454" s="6"/>
      <c r="G454" s="6"/>
      <c r="H454" s="6"/>
      <c r="I454" s="6"/>
      <c r="J454" s="6"/>
      <c r="K454" s="6"/>
      <c r="L454" s="6"/>
      <c r="M454" s="6"/>
      <c r="N454" s="6"/>
      <c r="O454" s="6"/>
      <c r="P454" s="6"/>
      <c r="Q454" s="6"/>
      <c r="R454" s="6"/>
      <c r="S454" s="6"/>
      <c r="T454" s="6"/>
      <c r="U454" s="6"/>
      <c r="V454" s="6"/>
      <c r="W454" s="6"/>
      <c r="X454" s="6"/>
    </row>
    <row r="455" spans="1:24" ht="15.75" customHeight="1">
      <c r="A455" s="44" t="s">
        <v>5902</v>
      </c>
      <c r="B455" s="10" t="s">
        <v>4261</v>
      </c>
      <c r="C455" s="10" t="s">
        <v>5234</v>
      </c>
      <c r="D455" s="21"/>
      <c r="E455" s="21"/>
      <c r="F455" s="6"/>
      <c r="G455" s="6"/>
      <c r="H455" s="6"/>
      <c r="I455" s="6"/>
      <c r="J455" s="6"/>
      <c r="K455" s="6"/>
      <c r="L455" s="6"/>
      <c r="M455" s="6"/>
      <c r="N455" s="6"/>
      <c r="O455" s="6"/>
      <c r="P455" s="6"/>
      <c r="Q455" s="6"/>
      <c r="R455" s="6"/>
      <c r="S455" s="6"/>
      <c r="T455" s="6"/>
      <c r="U455" s="6"/>
      <c r="V455" s="6"/>
      <c r="W455" s="6"/>
      <c r="X455" s="6"/>
    </row>
    <row r="456" spans="1:24" ht="15.75" customHeight="1">
      <c r="A456" s="5"/>
      <c r="B456" s="34"/>
      <c r="C456" s="34"/>
      <c r="D456" s="5"/>
      <c r="E456" s="5"/>
      <c r="F456" s="6"/>
      <c r="G456" s="6"/>
      <c r="H456" s="6"/>
      <c r="I456" s="6"/>
      <c r="J456" s="6"/>
      <c r="K456" s="6"/>
      <c r="L456" s="6"/>
      <c r="M456" s="6"/>
      <c r="N456" s="6"/>
      <c r="O456" s="6"/>
      <c r="P456" s="6"/>
      <c r="Q456" s="6"/>
      <c r="R456" s="6"/>
      <c r="S456" s="6"/>
      <c r="T456" s="6"/>
      <c r="U456" s="6"/>
      <c r="V456" s="6"/>
      <c r="W456" s="6"/>
      <c r="X456" s="6"/>
    </row>
    <row r="457" spans="1:24" ht="15.75" customHeight="1">
      <c r="A457" s="41">
        <v>12</v>
      </c>
      <c r="B457" s="609" t="s">
        <v>6707</v>
      </c>
      <c r="C457" s="667"/>
      <c r="D457" s="42"/>
      <c r="E457" s="42"/>
      <c r="F457" s="6"/>
      <c r="G457" s="6"/>
      <c r="H457" s="6"/>
      <c r="I457" s="6"/>
      <c r="J457" s="6"/>
      <c r="K457" s="6"/>
      <c r="L457" s="6"/>
      <c r="M457" s="6"/>
      <c r="N457" s="6"/>
      <c r="O457" s="6"/>
      <c r="P457" s="6"/>
      <c r="Q457" s="6"/>
      <c r="R457" s="6"/>
      <c r="S457" s="6"/>
      <c r="T457" s="6"/>
      <c r="U457" s="6"/>
      <c r="V457" s="6"/>
      <c r="W457" s="6"/>
      <c r="X457" s="6"/>
    </row>
    <row r="458" spans="1:24" ht="15.75" customHeight="1">
      <c r="A458" s="35" t="s">
        <v>4744</v>
      </c>
      <c r="B458" s="36" t="s">
        <v>46</v>
      </c>
      <c r="C458" s="26" t="s">
        <v>6708</v>
      </c>
      <c r="D458" s="35"/>
      <c r="E458" s="35"/>
      <c r="F458" s="6"/>
      <c r="G458" s="6"/>
      <c r="H458" s="6"/>
      <c r="I458" s="6"/>
      <c r="J458" s="6"/>
      <c r="K458" s="6"/>
      <c r="L458" s="6"/>
      <c r="M458" s="6"/>
      <c r="N458" s="6"/>
      <c r="O458" s="6"/>
      <c r="P458" s="6"/>
      <c r="Q458" s="6"/>
      <c r="R458" s="6"/>
      <c r="S458" s="6"/>
      <c r="T458" s="6"/>
      <c r="U458" s="6"/>
      <c r="V458" s="6"/>
      <c r="W458" s="6"/>
      <c r="X458" s="6"/>
    </row>
    <row r="459" spans="1:24" ht="15.75" customHeight="1">
      <c r="A459" s="35" t="s">
        <v>4746</v>
      </c>
      <c r="B459" s="26" t="s">
        <v>4209</v>
      </c>
      <c r="C459" s="15" t="s">
        <v>4210</v>
      </c>
      <c r="D459" s="35"/>
      <c r="E459" s="35"/>
      <c r="F459" s="6"/>
      <c r="G459" s="6"/>
      <c r="H459" s="6"/>
      <c r="I459" s="6"/>
      <c r="J459" s="6"/>
      <c r="K459" s="6"/>
      <c r="L459" s="6"/>
      <c r="M459" s="6"/>
      <c r="N459" s="6"/>
      <c r="O459" s="6"/>
      <c r="P459" s="6"/>
      <c r="Q459" s="6"/>
      <c r="R459" s="6"/>
      <c r="S459" s="6"/>
      <c r="T459" s="6"/>
      <c r="U459" s="6"/>
      <c r="V459" s="6"/>
      <c r="W459" s="6"/>
      <c r="X459" s="6"/>
    </row>
    <row r="460" spans="1:24" ht="15.75" customHeight="1">
      <c r="A460" s="35" t="s">
        <v>4748</v>
      </c>
      <c r="B460" s="26" t="s">
        <v>4211</v>
      </c>
      <c r="C460" s="15" t="s">
        <v>4210</v>
      </c>
      <c r="D460" s="35"/>
      <c r="E460" s="35"/>
      <c r="F460" s="6"/>
      <c r="G460" s="6"/>
      <c r="H460" s="6"/>
      <c r="I460" s="6"/>
      <c r="J460" s="6"/>
      <c r="K460" s="6"/>
      <c r="L460" s="6"/>
      <c r="M460" s="6"/>
      <c r="N460" s="6"/>
      <c r="O460" s="6"/>
      <c r="P460" s="6"/>
      <c r="Q460" s="6"/>
      <c r="R460" s="6"/>
      <c r="S460" s="6"/>
      <c r="T460" s="6"/>
      <c r="U460" s="6"/>
      <c r="V460" s="6"/>
      <c r="W460" s="6"/>
      <c r="X460" s="6"/>
    </row>
    <row r="461" spans="1:24" ht="15.75" customHeight="1">
      <c r="A461" s="35" t="s">
        <v>4750</v>
      </c>
      <c r="B461" s="37" t="s">
        <v>5448</v>
      </c>
      <c r="C461" s="36"/>
      <c r="D461" s="35"/>
      <c r="E461" s="35"/>
      <c r="F461" s="6"/>
      <c r="G461" s="6"/>
      <c r="H461" s="6"/>
      <c r="I461" s="6"/>
      <c r="J461" s="6"/>
      <c r="K461" s="6"/>
      <c r="L461" s="6"/>
      <c r="M461" s="6"/>
      <c r="N461" s="6"/>
      <c r="O461" s="6"/>
      <c r="P461" s="6"/>
      <c r="Q461" s="6"/>
      <c r="R461" s="6"/>
      <c r="S461" s="6"/>
      <c r="T461" s="6"/>
      <c r="U461" s="6"/>
      <c r="V461" s="6"/>
      <c r="W461" s="6"/>
      <c r="X461" s="6"/>
    </row>
    <row r="462" spans="1:24" ht="15.75" customHeight="1">
      <c r="A462" s="35" t="s">
        <v>2491</v>
      </c>
      <c r="B462" s="26" t="s">
        <v>6681</v>
      </c>
      <c r="C462" s="26" t="s">
        <v>6709</v>
      </c>
      <c r="D462" s="35"/>
      <c r="E462" s="35"/>
      <c r="F462" s="6"/>
      <c r="G462" s="6"/>
      <c r="H462" s="6"/>
      <c r="I462" s="6"/>
      <c r="J462" s="6"/>
      <c r="K462" s="6"/>
      <c r="L462" s="6"/>
      <c r="M462" s="6"/>
      <c r="N462" s="6"/>
      <c r="O462" s="6"/>
      <c r="P462" s="6"/>
      <c r="Q462" s="6"/>
      <c r="R462" s="6"/>
      <c r="S462" s="6"/>
      <c r="T462" s="6"/>
      <c r="U462" s="6"/>
      <c r="V462" s="6"/>
      <c r="W462" s="6"/>
      <c r="X462" s="6"/>
    </row>
    <row r="463" spans="1:24" ht="15.75" customHeight="1">
      <c r="A463" s="611" t="s">
        <v>2785</v>
      </c>
      <c r="B463" s="607" t="s">
        <v>6133</v>
      </c>
      <c r="C463" s="26" t="s">
        <v>6683</v>
      </c>
      <c r="D463" s="21"/>
      <c r="E463" s="21"/>
      <c r="F463" s="6"/>
      <c r="G463" s="6"/>
      <c r="H463" s="6"/>
      <c r="I463" s="6"/>
      <c r="J463" s="6"/>
      <c r="K463" s="6"/>
      <c r="L463" s="6"/>
      <c r="M463" s="6"/>
      <c r="N463" s="6"/>
      <c r="O463" s="6"/>
      <c r="P463" s="6"/>
      <c r="Q463" s="6"/>
      <c r="R463" s="6"/>
      <c r="S463" s="6"/>
      <c r="T463" s="6"/>
      <c r="U463" s="6"/>
      <c r="V463" s="6"/>
      <c r="W463" s="6"/>
      <c r="X463" s="6"/>
    </row>
    <row r="464" spans="1:24" ht="15.75" customHeight="1">
      <c r="A464" s="668"/>
      <c r="B464" s="668"/>
      <c r="C464" s="26" t="s">
        <v>6710</v>
      </c>
      <c r="D464" s="21"/>
      <c r="E464" s="21"/>
      <c r="F464" s="6"/>
      <c r="G464" s="6"/>
      <c r="H464" s="6"/>
      <c r="I464" s="6"/>
      <c r="J464" s="6"/>
      <c r="K464" s="6"/>
      <c r="L464" s="6"/>
      <c r="M464" s="6"/>
      <c r="N464" s="6"/>
      <c r="O464" s="6"/>
      <c r="P464" s="6"/>
      <c r="Q464" s="6"/>
      <c r="R464" s="6"/>
      <c r="S464" s="6"/>
      <c r="T464" s="6"/>
      <c r="U464" s="6"/>
      <c r="V464" s="6"/>
      <c r="W464" s="6"/>
      <c r="X464" s="6"/>
    </row>
    <row r="465" spans="1:24" ht="15.75" customHeight="1">
      <c r="A465" s="668"/>
      <c r="B465" s="669"/>
      <c r="C465" s="26" t="s">
        <v>6711</v>
      </c>
      <c r="D465" s="21"/>
      <c r="E465" s="21"/>
      <c r="F465" s="6"/>
      <c r="G465" s="6"/>
      <c r="H465" s="6"/>
      <c r="I465" s="6"/>
      <c r="J465" s="6"/>
      <c r="K465" s="6"/>
      <c r="L465" s="6"/>
      <c r="M465" s="6"/>
      <c r="N465" s="6"/>
      <c r="O465" s="6"/>
      <c r="P465" s="6"/>
      <c r="Q465" s="6"/>
      <c r="R465" s="6"/>
      <c r="S465" s="6"/>
      <c r="T465" s="6"/>
      <c r="U465" s="6"/>
      <c r="V465" s="6"/>
      <c r="W465" s="6"/>
      <c r="X465" s="6"/>
    </row>
    <row r="466" spans="1:24" ht="15.75" customHeight="1">
      <c r="A466" s="611" t="s">
        <v>4752</v>
      </c>
      <c r="B466" s="607" t="s">
        <v>6686</v>
      </c>
      <c r="C466" s="17" t="s">
        <v>6687</v>
      </c>
      <c r="D466" s="21"/>
      <c r="E466" s="21"/>
      <c r="F466" s="6"/>
      <c r="G466" s="6"/>
      <c r="H466" s="6"/>
      <c r="I466" s="6"/>
      <c r="J466" s="6"/>
      <c r="K466" s="6"/>
      <c r="L466" s="6"/>
      <c r="M466" s="6"/>
      <c r="N466" s="6"/>
      <c r="O466" s="6"/>
      <c r="P466" s="6"/>
      <c r="Q466" s="6"/>
      <c r="R466" s="6"/>
      <c r="S466" s="6"/>
      <c r="T466" s="6"/>
      <c r="U466" s="6"/>
      <c r="V466" s="6"/>
      <c r="W466" s="6"/>
      <c r="X466" s="6"/>
    </row>
    <row r="467" spans="1:24" ht="15.75" customHeight="1">
      <c r="A467" s="669"/>
      <c r="B467" s="669"/>
      <c r="C467" s="17" t="s">
        <v>6688</v>
      </c>
      <c r="D467" s="21"/>
      <c r="E467" s="21"/>
      <c r="F467" s="6"/>
      <c r="G467" s="6"/>
      <c r="H467" s="6"/>
      <c r="I467" s="6"/>
      <c r="J467" s="6"/>
      <c r="K467" s="6"/>
      <c r="L467" s="6"/>
      <c r="M467" s="6"/>
      <c r="N467" s="6"/>
      <c r="O467" s="6"/>
      <c r="P467" s="6"/>
      <c r="Q467" s="6"/>
      <c r="R467" s="6"/>
      <c r="S467" s="6"/>
      <c r="T467" s="6"/>
      <c r="U467" s="6"/>
      <c r="V467" s="6"/>
      <c r="W467" s="6"/>
      <c r="X467" s="6"/>
    </row>
    <row r="468" spans="1:24" ht="15.75" customHeight="1">
      <c r="A468" s="44" t="s">
        <v>4754</v>
      </c>
      <c r="B468" s="26" t="s">
        <v>6689</v>
      </c>
      <c r="C468" s="17" t="s">
        <v>6690</v>
      </c>
      <c r="D468" s="21"/>
      <c r="E468" s="21"/>
      <c r="F468" s="6"/>
      <c r="G468" s="6"/>
      <c r="H468" s="6"/>
      <c r="I468" s="6"/>
      <c r="J468" s="6"/>
      <c r="K468" s="6"/>
      <c r="L468" s="6"/>
      <c r="M468" s="6"/>
      <c r="N468" s="6"/>
      <c r="O468" s="6"/>
      <c r="P468" s="6"/>
      <c r="Q468" s="6"/>
      <c r="R468" s="6"/>
      <c r="S468" s="6"/>
      <c r="T468" s="6"/>
      <c r="U468" s="6"/>
      <c r="V468" s="6"/>
      <c r="W468" s="6"/>
      <c r="X468" s="6"/>
    </row>
    <row r="469" spans="1:24" ht="15.75" customHeight="1">
      <c r="A469" s="44" t="s">
        <v>4756</v>
      </c>
      <c r="B469" s="26" t="s">
        <v>6712</v>
      </c>
      <c r="C469" s="17" t="s">
        <v>6713</v>
      </c>
      <c r="D469" s="21"/>
      <c r="E469" s="21"/>
      <c r="F469" s="6"/>
      <c r="G469" s="6"/>
      <c r="H469" s="6"/>
      <c r="I469" s="6"/>
      <c r="J469" s="6"/>
      <c r="K469" s="6"/>
      <c r="L469" s="6"/>
      <c r="M469" s="6"/>
      <c r="N469" s="6"/>
      <c r="O469" s="6"/>
      <c r="P469" s="6"/>
      <c r="Q469" s="6"/>
      <c r="R469" s="6"/>
      <c r="S469" s="6"/>
      <c r="T469" s="6"/>
      <c r="U469" s="6"/>
      <c r="V469" s="6"/>
      <c r="W469" s="6"/>
      <c r="X469" s="6"/>
    </row>
    <row r="470" spans="1:24" ht="15.75" customHeight="1">
      <c r="A470" s="44" t="s">
        <v>4758</v>
      </c>
      <c r="B470" s="26" t="s">
        <v>6596</v>
      </c>
      <c r="C470" s="17" t="s">
        <v>6714</v>
      </c>
      <c r="D470" s="21"/>
      <c r="E470" s="21"/>
      <c r="F470" s="6"/>
      <c r="G470" s="6"/>
      <c r="H470" s="6"/>
      <c r="I470" s="6"/>
      <c r="J470" s="6"/>
      <c r="K470" s="6"/>
      <c r="L470" s="6"/>
      <c r="M470" s="6"/>
      <c r="N470" s="6"/>
      <c r="O470" s="6"/>
      <c r="P470" s="6"/>
      <c r="Q470" s="6"/>
      <c r="R470" s="6"/>
      <c r="S470" s="6"/>
      <c r="T470" s="6"/>
      <c r="U470" s="6"/>
      <c r="V470" s="6"/>
      <c r="W470" s="6"/>
      <c r="X470" s="6"/>
    </row>
    <row r="471" spans="1:24" ht="15.75" customHeight="1">
      <c r="A471" s="44" t="s">
        <v>4760</v>
      </c>
      <c r="B471" s="26" t="s">
        <v>6715</v>
      </c>
      <c r="C471" s="17" t="s">
        <v>6716</v>
      </c>
      <c r="D471" s="21"/>
      <c r="E471" s="21"/>
      <c r="F471" s="6"/>
      <c r="G471" s="6"/>
      <c r="H471" s="6"/>
      <c r="I471" s="6"/>
      <c r="J471" s="6"/>
      <c r="K471" s="6"/>
      <c r="L471" s="6"/>
      <c r="M471" s="6"/>
      <c r="N471" s="6"/>
      <c r="O471" s="6"/>
      <c r="P471" s="6"/>
      <c r="Q471" s="6"/>
      <c r="R471" s="6"/>
      <c r="S471" s="6"/>
      <c r="T471" s="6"/>
      <c r="U471" s="6"/>
      <c r="V471" s="6"/>
      <c r="W471" s="6"/>
      <c r="X471" s="6"/>
    </row>
    <row r="472" spans="1:24" ht="15.75" customHeight="1">
      <c r="A472" s="44" t="s">
        <v>4762</v>
      </c>
      <c r="B472" s="26" t="s">
        <v>6717</v>
      </c>
      <c r="C472" s="17" t="s">
        <v>6718</v>
      </c>
      <c r="D472" s="21"/>
      <c r="E472" s="21"/>
      <c r="F472" s="6"/>
      <c r="G472" s="6"/>
      <c r="H472" s="6"/>
      <c r="I472" s="6"/>
      <c r="J472" s="6"/>
      <c r="K472" s="6"/>
      <c r="L472" s="6"/>
      <c r="M472" s="6"/>
      <c r="N472" s="6"/>
      <c r="O472" s="6"/>
      <c r="P472" s="6"/>
      <c r="Q472" s="6"/>
      <c r="R472" s="6"/>
      <c r="S472" s="6"/>
      <c r="T472" s="6"/>
      <c r="U472" s="6"/>
      <c r="V472" s="6"/>
      <c r="W472" s="6"/>
      <c r="X472" s="6"/>
    </row>
    <row r="473" spans="1:24" ht="15.75" customHeight="1">
      <c r="A473" s="44" t="s">
        <v>5917</v>
      </c>
      <c r="B473" s="26" t="s">
        <v>6719</v>
      </c>
      <c r="C473" s="17" t="s">
        <v>6720</v>
      </c>
      <c r="D473" s="21"/>
      <c r="E473" s="21"/>
      <c r="F473" s="6"/>
      <c r="G473" s="6"/>
      <c r="H473" s="6"/>
      <c r="I473" s="6"/>
      <c r="J473" s="6"/>
      <c r="K473" s="6"/>
      <c r="L473" s="6"/>
      <c r="M473" s="6"/>
      <c r="N473" s="6"/>
      <c r="O473" s="6"/>
      <c r="P473" s="6"/>
      <c r="Q473" s="6"/>
      <c r="R473" s="6"/>
      <c r="S473" s="6"/>
      <c r="T473" s="6"/>
      <c r="U473" s="6"/>
      <c r="V473" s="6"/>
      <c r="W473" s="6"/>
      <c r="X473" s="6"/>
    </row>
    <row r="474" spans="1:24" ht="15.75" customHeight="1">
      <c r="A474" s="44" t="s">
        <v>5919</v>
      </c>
      <c r="B474" s="26" t="s">
        <v>6721</v>
      </c>
      <c r="C474" s="17" t="s">
        <v>6722</v>
      </c>
      <c r="D474" s="21"/>
      <c r="E474" s="21"/>
      <c r="F474" s="6"/>
      <c r="G474" s="6"/>
      <c r="H474" s="6"/>
      <c r="I474" s="6"/>
      <c r="J474" s="6"/>
      <c r="K474" s="6"/>
      <c r="L474" s="6"/>
      <c r="M474" s="6"/>
      <c r="N474" s="6"/>
      <c r="O474" s="6"/>
      <c r="P474" s="6"/>
      <c r="Q474" s="6"/>
      <c r="R474" s="6"/>
      <c r="S474" s="6"/>
      <c r="T474" s="6"/>
      <c r="U474" s="6"/>
      <c r="V474" s="6"/>
      <c r="W474" s="6"/>
      <c r="X474" s="6"/>
    </row>
    <row r="475" spans="1:24" ht="15.75" customHeight="1">
      <c r="A475" s="44" t="s">
        <v>5920</v>
      </c>
      <c r="B475" s="26" t="s">
        <v>6605</v>
      </c>
      <c r="C475" s="17" t="s">
        <v>6606</v>
      </c>
      <c r="D475" s="21"/>
      <c r="E475" s="21"/>
      <c r="F475" s="6"/>
      <c r="G475" s="6"/>
      <c r="H475" s="6"/>
      <c r="I475" s="6"/>
      <c r="J475" s="6"/>
      <c r="K475" s="6"/>
      <c r="L475" s="6"/>
      <c r="M475" s="6"/>
      <c r="N475" s="6"/>
      <c r="O475" s="6"/>
      <c r="P475" s="6"/>
      <c r="Q475" s="6"/>
      <c r="R475" s="6"/>
      <c r="S475" s="6"/>
      <c r="T475" s="6"/>
      <c r="U475" s="6"/>
      <c r="V475" s="6"/>
      <c r="W475" s="6"/>
      <c r="X475" s="6"/>
    </row>
    <row r="476" spans="1:24" ht="15.75" customHeight="1">
      <c r="A476" s="44" t="s">
        <v>5922</v>
      </c>
      <c r="B476" s="26" t="s">
        <v>6607</v>
      </c>
      <c r="C476" s="17" t="s">
        <v>6723</v>
      </c>
      <c r="D476" s="21"/>
      <c r="E476" s="21"/>
      <c r="F476" s="6"/>
      <c r="G476" s="6"/>
      <c r="H476" s="6"/>
      <c r="I476" s="6"/>
      <c r="J476" s="6"/>
      <c r="K476" s="6"/>
      <c r="L476" s="6"/>
      <c r="M476" s="6"/>
      <c r="N476" s="6"/>
      <c r="O476" s="6"/>
      <c r="P476" s="6"/>
      <c r="Q476" s="6"/>
      <c r="R476" s="6"/>
      <c r="S476" s="6"/>
      <c r="T476" s="6"/>
      <c r="U476" s="6"/>
      <c r="V476" s="6"/>
      <c r="W476" s="6"/>
      <c r="X476" s="6"/>
    </row>
    <row r="477" spans="1:24" ht="15.75" customHeight="1">
      <c r="A477" s="44" t="s">
        <v>5923</v>
      </c>
      <c r="B477" s="38" t="s">
        <v>6391</v>
      </c>
      <c r="C477" s="24" t="s">
        <v>6701</v>
      </c>
      <c r="D477" s="21"/>
      <c r="E477" s="21"/>
      <c r="F477" s="6"/>
      <c r="G477" s="6"/>
      <c r="H477" s="6"/>
      <c r="I477" s="6"/>
      <c r="J477" s="6"/>
      <c r="K477" s="6"/>
      <c r="L477" s="6"/>
      <c r="M477" s="6"/>
      <c r="N477" s="6"/>
      <c r="O477" s="6"/>
      <c r="P477" s="6"/>
      <c r="Q477" s="6"/>
      <c r="R477" s="6"/>
      <c r="S477" s="6"/>
      <c r="T477" s="6"/>
      <c r="U477" s="6"/>
      <c r="V477" s="6"/>
      <c r="W477" s="6"/>
      <c r="X477" s="6"/>
    </row>
    <row r="478" spans="1:24" ht="15.75" customHeight="1">
      <c r="A478" s="44" t="s">
        <v>5924</v>
      </c>
      <c r="B478" s="38" t="s">
        <v>6319</v>
      </c>
      <c r="C478" s="15" t="s">
        <v>6702</v>
      </c>
      <c r="D478" s="21"/>
      <c r="E478" s="21"/>
      <c r="F478" s="6"/>
      <c r="G478" s="6"/>
      <c r="H478" s="6"/>
      <c r="I478" s="6"/>
      <c r="J478" s="6"/>
      <c r="K478" s="6"/>
      <c r="L478" s="6"/>
      <c r="M478" s="6"/>
      <c r="N478" s="6"/>
      <c r="O478" s="6"/>
      <c r="P478" s="6"/>
      <c r="Q478" s="6"/>
      <c r="R478" s="6"/>
      <c r="S478" s="6"/>
      <c r="T478" s="6"/>
      <c r="U478" s="6"/>
      <c r="V478" s="6"/>
      <c r="W478" s="6"/>
      <c r="X478" s="6"/>
    </row>
    <row r="479" spans="1:24" ht="15.75" customHeight="1">
      <c r="A479" s="44" t="s">
        <v>5926</v>
      </c>
      <c r="B479" s="38" t="s">
        <v>6497</v>
      </c>
      <c r="C479" s="15" t="s">
        <v>6703</v>
      </c>
      <c r="D479" s="21"/>
      <c r="E479" s="21"/>
      <c r="F479" s="6"/>
      <c r="G479" s="6"/>
      <c r="H479" s="6"/>
      <c r="I479" s="6"/>
      <c r="J479" s="6"/>
      <c r="K479" s="6"/>
      <c r="L479" s="6"/>
      <c r="M479" s="6"/>
      <c r="N479" s="6"/>
      <c r="O479" s="6"/>
      <c r="P479" s="6"/>
      <c r="Q479" s="6"/>
      <c r="R479" s="6"/>
      <c r="S479" s="6"/>
      <c r="T479" s="6"/>
      <c r="U479" s="6"/>
      <c r="V479" s="6"/>
      <c r="W479" s="6"/>
      <c r="X479" s="6"/>
    </row>
    <row r="480" spans="1:24" ht="15.75" customHeight="1">
      <c r="A480" s="44" t="s">
        <v>5928</v>
      </c>
      <c r="B480" s="15" t="s">
        <v>6215</v>
      </c>
      <c r="C480" s="17" t="s">
        <v>6724</v>
      </c>
      <c r="D480" s="21"/>
      <c r="E480" s="21"/>
      <c r="F480" s="6"/>
      <c r="G480" s="6"/>
      <c r="H480" s="6"/>
      <c r="I480" s="6"/>
      <c r="J480" s="6"/>
      <c r="K480" s="6"/>
      <c r="L480" s="6"/>
      <c r="M480" s="6"/>
      <c r="N480" s="6"/>
      <c r="O480" s="6"/>
      <c r="P480" s="6"/>
      <c r="Q480" s="6"/>
      <c r="R480" s="6"/>
      <c r="S480" s="6"/>
      <c r="T480" s="6"/>
      <c r="U480" s="6"/>
      <c r="V480" s="6"/>
      <c r="W480" s="6"/>
      <c r="X480" s="6"/>
    </row>
    <row r="481" spans="1:24" ht="15.75" customHeight="1">
      <c r="A481" s="44" t="s">
        <v>5930</v>
      </c>
      <c r="B481" s="15" t="s">
        <v>6705</v>
      </c>
      <c r="C481" s="17" t="s">
        <v>6725</v>
      </c>
      <c r="D481" s="21"/>
      <c r="E481" s="21"/>
      <c r="F481" s="6"/>
      <c r="G481" s="6"/>
      <c r="H481" s="6"/>
      <c r="I481" s="6"/>
      <c r="J481" s="6"/>
      <c r="K481" s="6"/>
      <c r="L481" s="6"/>
      <c r="M481" s="6"/>
      <c r="N481" s="6"/>
      <c r="O481" s="6"/>
      <c r="P481" s="6"/>
      <c r="Q481" s="6"/>
      <c r="R481" s="6"/>
      <c r="S481" s="6"/>
      <c r="T481" s="6"/>
      <c r="U481" s="6"/>
      <c r="V481" s="6"/>
      <c r="W481" s="6"/>
      <c r="X481" s="6"/>
    </row>
    <row r="482" spans="1:24" ht="15.75" customHeight="1">
      <c r="A482" s="44" t="s">
        <v>5932</v>
      </c>
      <c r="B482" s="15" t="s">
        <v>6726</v>
      </c>
      <c r="C482" s="17" t="s">
        <v>6727</v>
      </c>
      <c r="D482" s="21"/>
      <c r="E482" s="21"/>
      <c r="F482" s="6"/>
      <c r="G482" s="6"/>
      <c r="H482" s="6"/>
      <c r="I482" s="6"/>
      <c r="J482" s="6"/>
      <c r="K482" s="6"/>
      <c r="L482" s="6"/>
      <c r="M482" s="6"/>
      <c r="N482" s="6"/>
      <c r="O482" s="6"/>
      <c r="P482" s="6"/>
      <c r="Q482" s="6"/>
      <c r="R482" s="6"/>
      <c r="S482" s="6"/>
      <c r="T482" s="6"/>
      <c r="U482" s="6"/>
      <c r="V482" s="6"/>
      <c r="W482" s="6"/>
      <c r="X482" s="6"/>
    </row>
    <row r="483" spans="1:24" ht="15.75" customHeight="1">
      <c r="A483" s="44" t="s">
        <v>5933</v>
      </c>
      <c r="B483" s="38" t="s">
        <v>6217</v>
      </c>
      <c r="C483" s="17" t="s">
        <v>6218</v>
      </c>
      <c r="D483" s="21"/>
      <c r="E483" s="21"/>
      <c r="F483" s="6"/>
      <c r="G483" s="6"/>
      <c r="H483" s="6"/>
      <c r="I483" s="6"/>
      <c r="J483" s="6"/>
      <c r="K483" s="6"/>
      <c r="L483" s="6"/>
      <c r="M483" s="6"/>
      <c r="N483" s="6"/>
      <c r="O483" s="6"/>
      <c r="P483" s="6"/>
      <c r="Q483" s="6"/>
      <c r="R483" s="6"/>
      <c r="S483" s="6"/>
      <c r="T483" s="6"/>
      <c r="U483" s="6"/>
      <c r="V483" s="6"/>
      <c r="W483" s="6"/>
      <c r="X483" s="6"/>
    </row>
    <row r="484" spans="1:24" ht="15.75" customHeight="1">
      <c r="A484" s="44" t="s">
        <v>5934</v>
      </c>
      <c r="B484" s="10" t="s">
        <v>4261</v>
      </c>
      <c r="C484" s="10" t="s">
        <v>5234</v>
      </c>
      <c r="D484" s="21"/>
      <c r="E484" s="21"/>
      <c r="F484" s="6"/>
      <c r="G484" s="6"/>
      <c r="H484" s="6"/>
      <c r="I484" s="6"/>
      <c r="J484" s="6"/>
      <c r="K484" s="6"/>
      <c r="L484" s="6"/>
      <c r="M484" s="6"/>
      <c r="N484" s="6"/>
      <c r="O484" s="6"/>
      <c r="P484" s="6"/>
      <c r="Q484" s="6"/>
      <c r="R484" s="6"/>
      <c r="S484" s="6"/>
      <c r="T484" s="6"/>
      <c r="U484" s="6"/>
      <c r="V484" s="6"/>
      <c r="W484" s="6"/>
      <c r="X484" s="6"/>
    </row>
    <row r="485" spans="1:24" ht="15.75" customHeight="1">
      <c r="A485" s="5"/>
      <c r="B485" s="34"/>
      <c r="C485" s="34"/>
      <c r="D485" s="5"/>
      <c r="E485" s="5"/>
      <c r="F485" s="6"/>
      <c r="G485" s="6"/>
      <c r="H485" s="6"/>
      <c r="I485" s="6"/>
      <c r="J485" s="6"/>
      <c r="K485" s="6"/>
      <c r="L485" s="6"/>
      <c r="M485" s="6"/>
      <c r="N485" s="6"/>
      <c r="O485" s="6"/>
      <c r="P485" s="6"/>
      <c r="Q485" s="6"/>
      <c r="R485" s="6"/>
      <c r="S485" s="6"/>
      <c r="T485" s="6"/>
      <c r="U485" s="6"/>
      <c r="V485" s="6"/>
      <c r="W485" s="6"/>
      <c r="X485" s="6"/>
    </row>
    <row r="486" spans="1:24" ht="15.75" customHeight="1">
      <c r="A486" s="41">
        <v>13</v>
      </c>
      <c r="B486" s="609" t="s">
        <v>6728</v>
      </c>
      <c r="C486" s="667"/>
      <c r="D486" s="42"/>
      <c r="E486" s="42"/>
      <c r="F486" s="6"/>
      <c r="G486" s="6"/>
      <c r="H486" s="6"/>
      <c r="I486" s="6"/>
      <c r="J486" s="6"/>
      <c r="K486" s="6"/>
      <c r="L486" s="6"/>
      <c r="M486" s="6"/>
      <c r="N486" s="6"/>
      <c r="O486" s="6"/>
      <c r="P486" s="6"/>
      <c r="Q486" s="6"/>
      <c r="R486" s="6"/>
      <c r="S486" s="6"/>
      <c r="T486" s="6"/>
      <c r="U486" s="6"/>
      <c r="V486" s="6"/>
      <c r="W486" s="6"/>
      <c r="X486" s="6"/>
    </row>
    <row r="487" spans="1:24" ht="15.75" customHeight="1">
      <c r="A487" s="35" t="s">
        <v>4765</v>
      </c>
      <c r="B487" s="36" t="s">
        <v>46</v>
      </c>
      <c r="C487" s="26" t="s">
        <v>6729</v>
      </c>
      <c r="D487" s="35"/>
      <c r="E487" s="35"/>
      <c r="F487" s="6"/>
      <c r="G487" s="6"/>
      <c r="H487" s="6"/>
      <c r="I487" s="6"/>
      <c r="J487" s="6"/>
      <c r="K487" s="6"/>
      <c r="L487" s="6"/>
      <c r="M487" s="6"/>
      <c r="N487" s="6"/>
      <c r="O487" s="6"/>
      <c r="P487" s="6"/>
      <c r="Q487" s="6"/>
      <c r="R487" s="6"/>
      <c r="S487" s="6"/>
      <c r="T487" s="6"/>
      <c r="U487" s="6"/>
      <c r="V487" s="6"/>
      <c r="W487" s="6"/>
      <c r="X487" s="6"/>
    </row>
    <row r="488" spans="1:24" ht="15.75" customHeight="1">
      <c r="A488" s="35" t="s">
        <v>4767</v>
      </c>
      <c r="B488" s="26" t="s">
        <v>4209</v>
      </c>
      <c r="C488" s="15" t="s">
        <v>4210</v>
      </c>
      <c r="D488" s="35"/>
      <c r="E488" s="35"/>
      <c r="F488" s="6"/>
      <c r="G488" s="6"/>
      <c r="H488" s="6"/>
      <c r="I488" s="6"/>
      <c r="J488" s="6"/>
      <c r="K488" s="6"/>
      <c r="L488" s="6"/>
      <c r="M488" s="6"/>
      <c r="N488" s="6"/>
      <c r="O488" s="6"/>
      <c r="P488" s="6"/>
      <c r="Q488" s="6"/>
      <c r="R488" s="6"/>
      <c r="S488" s="6"/>
      <c r="T488" s="6"/>
      <c r="U488" s="6"/>
      <c r="V488" s="6"/>
      <c r="W488" s="6"/>
      <c r="X488" s="6"/>
    </row>
    <row r="489" spans="1:24" ht="15.75" customHeight="1">
      <c r="A489" s="35" t="s">
        <v>4769</v>
      </c>
      <c r="B489" s="26" t="s">
        <v>4211</v>
      </c>
      <c r="C489" s="15" t="s">
        <v>4210</v>
      </c>
      <c r="D489" s="35"/>
      <c r="E489" s="35"/>
      <c r="F489" s="6"/>
      <c r="G489" s="6"/>
      <c r="H489" s="6"/>
      <c r="I489" s="6"/>
      <c r="J489" s="6"/>
      <c r="K489" s="6"/>
      <c r="L489" s="6"/>
      <c r="M489" s="6"/>
      <c r="N489" s="6"/>
      <c r="O489" s="6"/>
      <c r="P489" s="6"/>
      <c r="Q489" s="6"/>
      <c r="R489" s="6"/>
      <c r="S489" s="6"/>
      <c r="T489" s="6"/>
      <c r="U489" s="6"/>
      <c r="V489" s="6"/>
      <c r="W489" s="6"/>
      <c r="X489" s="6"/>
    </row>
    <row r="490" spans="1:24" ht="15.75" customHeight="1">
      <c r="A490" s="35" t="s">
        <v>4771</v>
      </c>
      <c r="B490" s="37" t="s">
        <v>5448</v>
      </c>
      <c r="C490" s="36"/>
      <c r="D490" s="35"/>
      <c r="E490" s="35"/>
      <c r="F490" s="6"/>
      <c r="G490" s="6"/>
      <c r="H490" s="6"/>
      <c r="I490" s="6"/>
      <c r="J490" s="6"/>
      <c r="K490" s="6"/>
      <c r="L490" s="6"/>
      <c r="M490" s="6"/>
      <c r="N490" s="6"/>
      <c r="O490" s="6"/>
      <c r="P490" s="6"/>
      <c r="Q490" s="6"/>
      <c r="R490" s="6"/>
      <c r="S490" s="6"/>
      <c r="T490" s="6"/>
      <c r="U490" s="6"/>
      <c r="V490" s="6"/>
      <c r="W490" s="6"/>
      <c r="X490" s="6"/>
    </row>
    <row r="491" spans="1:24" ht="15.75" customHeight="1">
      <c r="A491" s="35" t="s">
        <v>3120</v>
      </c>
      <c r="B491" s="26" t="s">
        <v>6681</v>
      </c>
      <c r="C491" s="26" t="s">
        <v>6709</v>
      </c>
      <c r="D491" s="35"/>
      <c r="E491" s="35"/>
      <c r="F491" s="6"/>
      <c r="G491" s="6"/>
      <c r="H491" s="6"/>
      <c r="I491" s="6"/>
      <c r="J491" s="6"/>
      <c r="K491" s="6"/>
      <c r="L491" s="6"/>
      <c r="M491" s="6"/>
      <c r="N491" s="6"/>
      <c r="O491" s="6"/>
      <c r="P491" s="6"/>
      <c r="Q491" s="6"/>
      <c r="R491" s="6"/>
      <c r="S491" s="6"/>
      <c r="T491" s="6"/>
      <c r="U491" s="6"/>
      <c r="V491" s="6"/>
      <c r="W491" s="6"/>
      <c r="X491" s="6"/>
    </row>
    <row r="492" spans="1:24" ht="15.75" customHeight="1">
      <c r="A492" s="44" t="s">
        <v>4773</v>
      </c>
      <c r="B492" s="26" t="s">
        <v>6689</v>
      </c>
      <c r="C492" s="17" t="s">
        <v>6690</v>
      </c>
      <c r="D492" s="21"/>
      <c r="E492" s="21"/>
      <c r="F492" s="6"/>
      <c r="G492" s="6"/>
      <c r="H492" s="6"/>
      <c r="I492" s="6"/>
      <c r="J492" s="6"/>
      <c r="K492" s="6"/>
      <c r="L492" s="6"/>
      <c r="M492" s="6"/>
      <c r="N492" s="6"/>
      <c r="O492" s="6"/>
      <c r="P492" s="6"/>
      <c r="Q492" s="6"/>
      <c r="R492" s="6"/>
      <c r="S492" s="6"/>
      <c r="T492" s="6"/>
      <c r="U492" s="6"/>
      <c r="V492" s="6"/>
      <c r="W492" s="6"/>
      <c r="X492" s="6"/>
    </row>
    <row r="493" spans="1:24" ht="15.75" customHeight="1">
      <c r="A493" s="44" t="s">
        <v>4775</v>
      </c>
      <c r="B493" s="26" t="s">
        <v>6730</v>
      </c>
      <c r="C493" s="17" t="s">
        <v>6713</v>
      </c>
      <c r="D493" s="21"/>
      <c r="E493" s="21"/>
      <c r="F493" s="6"/>
      <c r="G493" s="6"/>
      <c r="H493" s="6"/>
      <c r="I493" s="6"/>
      <c r="J493" s="6"/>
      <c r="K493" s="6"/>
      <c r="L493" s="6"/>
      <c r="M493" s="6"/>
      <c r="N493" s="6"/>
      <c r="O493" s="6"/>
      <c r="P493" s="6"/>
      <c r="Q493" s="6"/>
      <c r="R493" s="6"/>
      <c r="S493" s="6"/>
      <c r="T493" s="6"/>
      <c r="U493" s="6"/>
      <c r="V493" s="6"/>
      <c r="W493" s="6"/>
      <c r="X493" s="6"/>
    </row>
    <row r="494" spans="1:24" ht="15.75" customHeight="1">
      <c r="A494" s="44" t="s">
        <v>4777</v>
      </c>
      <c r="B494" s="26" t="s">
        <v>6731</v>
      </c>
      <c r="C494" s="17" t="s">
        <v>6732</v>
      </c>
      <c r="D494" s="21"/>
      <c r="E494" s="21"/>
      <c r="F494" s="6"/>
      <c r="G494" s="6"/>
      <c r="H494" s="6"/>
      <c r="I494" s="6"/>
      <c r="J494" s="6"/>
      <c r="K494" s="6"/>
      <c r="L494" s="6"/>
      <c r="M494" s="6"/>
      <c r="N494" s="6"/>
      <c r="O494" s="6"/>
      <c r="P494" s="6"/>
      <c r="Q494" s="6"/>
      <c r="R494" s="6"/>
      <c r="S494" s="6"/>
      <c r="T494" s="6"/>
      <c r="U494" s="6"/>
      <c r="V494" s="6"/>
      <c r="W494" s="6"/>
      <c r="X494" s="6"/>
    </row>
    <row r="495" spans="1:24" ht="15.75" customHeight="1">
      <c r="A495" s="44" t="s">
        <v>4779</v>
      </c>
      <c r="B495" s="26" t="s">
        <v>6733</v>
      </c>
      <c r="C495" s="17" t="s">
        <v>6734</v>
      </c>
      <c r="D495" s="21"/>
      <c r="E495" s="21"/>
      <c r="F495" s="6"/>
      <c r="G495" s="6"/>
      <c r="H495" s="6"/>
      <c r="I495" s="6"/>
      <c r="J495" s="6"/>
      <c r="K495" s="6"/>
      <c r="L495" s="6"/>
      <c r="M495" s="6"/>
      <c r="N495" s="6"/>
      <c r="O495" s="6"/>
      <c r="P495" s="6"/>
      <c r="Q495" s="6"/>
      <c r="R495" s="6"/>
      <c r="S495" s="6"/>
      <c r="T495" s="6"/>
      <c r="U495" s="6"/>
      <c r="V495" s="6"/>
      <c r="W495" s="6"/>
      <c r="X495" s="6"/>
    </row>
    <row r="496" spans="1:24" ht="15.75" customHeight="1">
      <c r="A496" s="44" t="s">
        <v>4781</v>
      </c>
      <c r="B496" s="26" t="s">
        <v>6735</v>
      </c>
      <c r="C496" s="17" t="s">
        <v>6736</v>
      </c>
      <c r="D496" s="21"/>
      <c r="E496" s="21"/>
      <c r="F496" s="6"/>
      <c r="G496" s="6"/>
      <c r="H496" s="6"/>
      <c r="I496" s="6"/>
      <c r="J496" s="6"/>
      <c r="K496" s="6"/>
      <c r="L496" s="6"/>
      <c r="M496" s="6"/>
      <c r="N496" s="6"/>
      <c r="O496" s="6"/>
      <c r="P496" s="6"/>
      <c r="Q496" s="6"/>
      <c r="R496" s="6"/>
      <c r="S496" s="6"/>
      <c r="T496" s="6"/>
      <c r="U496" s="6"/>
      <c r="V496" s="6"/>
      <c r="W496" s="6"/>
      <c r="X496" s="6"/>
    </row>
    <row r="497" spans="1:24" ht="15.75" customHeight="1">
      <c r="A497" s="44" t="s">
        <v>4783</v>
      </c>
      <c r="B497" s="26" t="s">
        <v>6737</v>
      </c>
      <c r="C497" s="17" t="s">
        <v>6738</v>
      </c>
      <c r="D497" s="21"/>
      <c r="E497" s="21"/>
      <c r="F497" s="6"/>
      <c r="G497" s="6"/>
      <c r="H497" s="6"/>
      <c r="I497" s="6"/>
      <c r="J497" s="6"/>
      <c r="K497" s="6"/>
      <c r="L497" s="6"/>
      <c r="M497" s="6"/>
      <c r="N497" s="6"/>
      <c r="O497" s="6"/>
      <c r="P497" s="6"/>
      <c r="Q497" s="6"/>
      <c r="R497" s="6"/>
      <c r="S497" s="6"/>
      <c r="T497" s="6"/>
      <c r="U497" s="6"/>
      <c r="V497" s="6"/>
      <c r="W497" s="6"/>
      <c r="X497" s="6"/>
    </row>
    <row r="498" spans="1:24" ht="21.75" customHeight="1">
      <c r="A498" s="44" t="s">
        <v>4785</v>
      </c>
      <c r="B498" s="26" t="s">
        <v>6739</v>
      </c>
      <c r="C498" s="17" t="s">
        <v>6740</v>
      </c>
      <c r="D498" s="21"/>
      <c r="E498" s="21"/>
      <c r="F498" s="6"/>
      <c r="G498" s="6"/>
      <c r="H498" s="6"/>
      <c r="I498" s="6"/>
      <c r="J498" s="6"/>
      <c r="K498" s="6"/>
      <c r="L498" s="6"/>
      <c r="M498" s="6"/>
      <c r="N498" s="6"/>
      <c r="O498" s="6"/>
      <c r="P498" s="6"/>
      <c r="Q498" s="6"/>
      <c r="R498" s="6"/>
      <c r="S498" s="6"/>
      <c r="T498" s="6"/>
      <c r="U498" s="6"/>
      <c r="V498" s="6"/>
      <c r="W498" s="6"/>
      <c r="X498" s="6"/>
    </row>
    <row r="499" spans="1:24" ht="15.75" customHeight="1">
      <c r="A499" s="44" t="s">
        <v>4787</v>
      </c>
      <c r="B499" s="26" t="s">
        <v>6741</v>
      </c>
      <c r="C499" s="17" t="s">
        <v>6742</v>
      </c>
      <c r="D499" s="21"/>
      <c r="E499" s="21"/>
      <c r="F499" s="6"/>
      <c r="G499" s="6"/>
      <c r="H499" s="6"/>
      <c r="I499" s="6"/>
      <c r="J499" s="6"/>
      <c r="K499" s="6"/>
      <c r="L499" s="6"/>
      <c r="M499" s="6"/>
      <c r="N499" s="6"/>
      <c r="O499" s="6"/>
      <c r="P499" s="6"/>
      <c r="Q499" s="6"/>
      <c r="R499" s="6"/>
      <c r="S499" s="6"/>
      <c r="T499" s="6"/>
      <c r="U499" s="6"/>
      <c r="V499" s="6"/>
      <c r="W499" s="6"/>
      <c r="X499" s="6"/>
    </row>
    <row r="500" spans="1:24" ht="15.75" customHeight="1">
      <c r="A500" s="44" t="s">
        <v>4789</v>
      </c>
      <c r="B500" s="26" t="s">
        <v>6743</v>
      </c>
      <c r="C500" s="17" t="s">
        <v>6744</v>
      </c>
      <c r="D500" s="21"/>
      <c r="E500" s="21"/>
      <c r="F500" s="6"/>
      <c r="G500" s="6"/>
      <c r="H500" s="6"/>
      <c r="I500" s="6"/>
      <c r="J500" s="6"/>
      <c r="K500" s="6"/>
      <c r="L500" s="6"/>
      <c r="M500" s="6"/>
      <c r="N500" s="6"/>
      <c r="O500" s="6"/>
      <c r="P500" s="6"/>
      <c r="Q500" s="6"/>
      <c r="R500" s="6"/>
      <c r="S500" s="6"/>
      <c r="T500" s="6"/>
      <c r="U500" s="6"/>
      <c r="V500" s="6"/>
      <c r="W500" s="6"/>
      <c r="X500" s="6"/>
    </row>
    <row r="501" spans="1:24" ht="15.75" customHeight="1">
      <c r="A501" s="44" t="s">
        <v>4791</v>
      </c>
      <c r="B501" s="26" t="s">
        <v>6745</v>
      </c>
      <c r="C501" s="17" t="s">
        <v>6713</v>
      </c>
      <c r="D501" s="21"/>
      <c r="E501" s="21"/>
      <c r="F501" s="6"/>
      <c r="G501" s="6"/>
      <c r="H501" s="6"/>
      <c r="I501" s="6"/>
      <c r="J501" s="6"/>
      <c r="K501" s="6"/>
      <c r="L501" s="6"/>
      <c r="M501" s="6"/>
      <c r="N501" s="6"/>
      <c r="O501" s="6"/>
      <c r="P501" s="6"/>
      <c r="Q501" s="6"/>
      <c r="R501" s="6"/>
      <c r="S501" s="6"/>
      <c r="T501" s="6"/>
      <c r="U501" s="6"/>
      <c r="V501" s="6"/>
      <c r="W501" s="6"/>
      <c r="X501" s="6"/>
    </row>
    <row r="502" spans="1:24" ht="15.75" customHeight="1">
      <c r="A502" s="44" t="s">
        <v>4794</v>
      </c>
      <c r="B502" s="26" t="s">
        <v>6746</v>
      </c>
      <c r="C502" s="17" t="s">
        <v>6747</v>
      </c>
      <c r="D502" s="21"/>
      <c r="E502" s="21"/>
      <c r="F502" s="6"/>
      <c r="G502" s="6"/>
      <c r="H502" s="6"/>
      <c r="I502" s="6"/>
      <c r="J502" s="6"/>
      <c r="K502" s="6"/>
      <c r="L502" s="6"/>
      <c r="M502" s="6"/>
      <c r="N502" s="6"/>
      <c r="O502" s="6"/>
      <c r="P502" s="6"/>
      <c r="Q502" s="6"/>
      <c r="R502" s="6"/>
      <c r="S502" s="6"/>
      <c r="T502" s="6"/>
      <c r="U502" s="6"/>
      <c r="V502" s="6"/>
      <c r="W502" s="6"/>
      <c r="X502" s="6"/>
    </row>
    <row r="503" spans="1:24" ht="15.75" customHeight="1">
      <c r="A503" s="44" t="s">
        <v>4797</v>
      </c>
      <c r="B503" s="38" t="s">
        <v>6319</v>
      </c>
      <c r="C503" s="15" t="s">
        <v>6748</v>
      </c>
      <c r="D503" s="21"/>
      <c r="E503" s="21"/>
      <c r="F503" s="6"/>
      <c r="G503" s="6"/>
      <c r="H503" s="6"/>
      <c r="I503" s="6"/>
      <c r="J503" s="6"/>
      <c r="K503" s="6"/>
      <c r="L503" s="6"/>
      <c r="M503" s="6"/>
      <c r="N503" s="6"/>
      <c r="O503" s="6"/>
      <c r="P503" s="6"/>
      <c r="Q503" s="6"/>
      <c r="R503" s="6"/>
      <c r="S503" s="6"/>
      <c r="T503" s="6"/>
      <c r="U503" s="6"/>
      <c r="V503" s="6"/>
      <c r="W503" s="6"/>
      <c r="X503" s="6"/>
    </row>
    <row r="504" spans="1:24" ht="15.75" customHeight="1">
      <c r="A504" s="44" t="s">
        <v>4820</v>
      </c>
      <c r="B504" s="15" t="s">
        <v>6215</v>
      </c>
      <c r="C504" s="17" t="s">
        <v>6749</v>
      </c>
      <c r="D504" s="21"/>
      <c r="E504" s="21"/>
      <c r="F504" s="6"/>
      <c r="G504" s="6"/>
      <c r="H504" s="6"/>
      <c r="I504" s="6"/>
      <c r="J504" s="6"/>
      <c r="K504" s="6"/>
      <c r="L504" s="6"/>
      <c r="M504" s="6"/>
      <c r="N504" s="6"/>
      <c r="O504" s="6"/>
      <c r="P504" s="6"/>
      <c r="Q504" s="6"/>
      <c r="R504" s="6"/>
      <c r="S504" s="6"/>
      <c r="T504" s="6"/>
      <c r="U504" s="6"/>
      <c r="V504" s="6"/>
      <c r="W504" s="6"/>
      <c r="X504" s="6"/>
    </row>
    <row r="505" spans="1:24" ht="15.75" customHeight="1">
      <c r="A505" s="44" t="s">
        <v>4822</v>
      </c>
      <c r="B505" s="15" t="s">
        <v>6705</v>
      </c>
      <c r="C505" s="17" t="s">
        <v>6750</v>
      </c>
      <c r="D505" s="21"/>
      <c r="E505" s="21"/>
      <c r="F505" s="6"/>
      <c r="G505" s="6"/>
      <c r="H505" s="6"/>
      <c r="I505" s="6"/>
      <c r="J505" s="6"/>
      <c r="K505" s="6"/>
      <c r="L505" s="6"/>
      <c r="M505" s="6"/>
      <c r="N505" s="6"/>
      <c r="O505" s="6"/>
      <c r="P505" s="6"/>
      <c r="Q505" s="6"/>
      <c r="R505" s="6"/>
      <c r="S505" s="6"/>
      <c r="T505" s="6"/>
      <c r="U505" s="6"/>
      <c r="V505" s="6"/>
      <c r="W505" s="6"/>
      <c r="X505" s="6"/>
    </row>
    <row r="506" spans="1:24" ht="15.75" customHeight="1">
      <c r="A506" s="44" t="s">
        <v>5948</v>
      </c>
      <c r="B506" s="15" t="s">
        <v>6726</v>
      </c>
      <c r="C506" s="17" t="s">
        <v>6751</v>
      </c>
      <c r="D506" s="21"/>
      <c r="E506" s="21"/>
      <c r="F506" s="6"/>
      <c r="G506" s="6"/>
      <c r="H506" s="6"/>
      <c r="I506" s="6"/>
      <c r="J506" s="6"/>
      <c r="K506" s="6"/>
      <c r="L506" s="6"/>
      <c r="M506" s="6"/>
      <c r="N506" s="6"/>
      <c r="O506" s="6"/>
      <c r="P506" s="6"/>
      <c r="Q506" s="6"/>
      <c r="R506" s="6"/>
      <c r="S506" s="6"/>
      <c r="T506" s="6"/>
      <c r="U506" s="6"/>
      <c r="V506" s="6"/>
      <c r="W506" s="6"/>
      <c r="X506" s="6"/>
    </row>
    <row r="507" spans="1:24" ht="15.75" customHeight="1">
      <c r="A507" s="44" t="s">
        <v>5950</v>
      </c>
      <c r="B507" s="38" t="s">
        <v>6217</v>
      </c>
      <c r="C507" s="17" t="s">
        <v>6218</v>
      </c>
      <c r="D507" s="21"/>
      <c r="E507" s="21"/>
      <c r="F507" s="6"/>
      <c r="G507" s="6"/>
      <c r="H507" s="6"/>
      <c r="I507" s="6"/>
      <c r="J507" s="6"/>
      <c r="K507" s="6"/>
      <c r="L507" s="6"/>
      <c r="M507" s="6"/>
      <c r="N507" s="6"/>
      <c r="O507" s="6"/>
      <c r="P507" s="6"/>
      <c r="Q507" s="6"/>
      <c r="R507" s="6"/>
      <c r="S507" s="6"/>
      <c r="T507" s="6"/>
      <c r="U507" s="6"/>
      <c r="V507" s="6"/>
      <c r="W507" s="6"/>
      <c r="X507" s="6"/>
    </row>
    <row r="508" spans="1:24" ht="15.75" customHeight="1">
      <c r="A508" s="44" t="s">
        <v>5951</v>
      </c>
      <c r="B508" s="10" t="s">
        <v>4261</v>
      </c>
      <c r="C508" s="10" t="s">
        <v>5234</v>
      </c>
      <c r="D508" s="21"/>
      <c r="E508" s="21"/>
      <c r="F508" s="6"/>
      <c r="G508" s="6"/>
      <c r="H508" s="6"/>
      <c r="I508" s="6"/>
      <c r="J508" s="6"/>
      <c r="K508" s="6"/>
      <c r="L508" s="6"/>
      <c r="M508" s="6"/>
      <c r="N508" s="6"/>
      <c r="O508" s="6"/>
      <c r="P508" s="6"/>
      <c r="Q508" s="6"/>
      <c r="R508" s="6"/>
      <c r="S508" s="6"/>
      <c r="T508" s="6"/>
      <c r="U508" s="6"/>
      <c r="V508" s="6"/>
      <c r="W508" s="6"/>
      <c r="X508" s="6"/>
    </row>
    <row r="509" spans="1:24" ht="15.75" customHeight="1">
      <c r="A509" s="5"/>
      <c r="B509" s="34"/>
      <c r="C509" s="34"/>
      <c r="D509" s="5"/>
      <c r="E509" s="5"/>
      <c r="F509" s="6"/>
      <c r="G509" s="6"/>
      <c r="H509" s="6"/>
      <c r="I509" s="6"/>
      <c r="J509" s="6"/>
      <c r="K509" s="6"/>
      <c r="L509" s="6"/>
      <c r="M509" s="6"/>
      <c r="N509" s="6"/>
      <c r="O509" s="6"/>
      <c r="P509" s="6"/>
      <c r="Q509" s="6"/>
      <c r="R509" s="6"/>
      <c r="S509" s="6"/>
      <c r="T509" s="6"/>
      <c r="U509" s="6"/>
      <c r="V509" s="6"/>
      <c r="W509" s="6"/>
      <c r="X509" s="6"/>
    </row>
    <row r="510" spans="1:24" ht="15.75" customHeight="1">
      <c r="A510" s="41">
        <v>14</v>
      </c>
      <c r="B510" s="609" t="s">
        <v>6752</v>
      </c>
      <c r="C510" s="667"/>
      <c r="D510" s="42"/>
      <c r="E510" s="42"/>
      <c r="F510" s="6"/>
      <c r="G510" s="6"/>
      <c r="H510" s="6"/>
      <c r="I510" s="6"/>
      <c r="J510" s="6"/>
      <c r="K510" s="6"/>
      <c r="L510" s="6"/>
      <c r="M510" s="6"/>
      <c r="N510" s="6"/>
      <c r="O510" s="6"/>
      <c r="P510" s="6"/>
      <c r="Q510" s="6"/>
      <c r="R510" s="6"/>
      <c r="S510" s="6"/>
      <c r="T510" s="6"/>
      <c r="U510" s="6"/>
      <c r="V510" s="6"/>
      <c r="W510" s="6"/>
      <c r="X510" s="6"/>
    </row>
    <row r="511" spans="1:24" ht="15.75" customHeight="1">
      <c r="A511" s="35" t="s">
        <v>4825</v>
      </c>
      <c r="B511" s="36" t="s">
        <v>46</v>
      </c>
      <c r="C511" s="26" t="s">
        <v>6753</v>
      </c>
      <c r="D511" s="35"/>
      <c r="E511" s="35"/>
      <c r="F511" s="6"/>
      <c r="G511" s="6"/>
      <c r="H511" s="6"/>
      <c r="I511" s="6"/>
      <c r="J511" s="6"/>
      <c r="K511" s="6"/>
      <c r="L511" s="6"/>
      <c r="M511" s="6"/>
      <c r="N511" s="6"/>
      <c r="O511" s="6"/>
      <c r="P511" s="6"/>
      <c r="Q511" s="6"/>
      <c r="R511" s="6"/>
      <c r="S511" s="6"/>
      <c r="T511" s="6"/>
      <c r="U511" s="6"/>
      <c r="V511" s="6"/>
      <c r="W511" s="6"/>
      <c r="X511" s="6"/>
    </row>
    <row r="512" spans="1:24" ht="15.75" customHeight="1">
      <c r="A512" s="35" t="s">
        <v>5236</v>
      </c>
      <c r="B512" s="26" t="s">
        <v>4209</v>
      </c>
      <c r="C512" s="15" t="s">
        <v>4210</v>
      </c>
      <c r="D512" s="35"/>
      <c r="E512" s="35"/>
      <c r="F512" s="6"/>
      <c r="G512" s="6"/>
      <c r="H512" s="6"/>
      <c r="I512" s="6"/>
      <c r="J512" s="6"/>
      <c r="K512" s="6"/>
      <c r="L512" s="6"/>
      <c r="M512" s="6"/>
      <c r="N512" s="6"/>
      <c r="O512" s="6"/>
      <c r="P512" s="6"/>
      <c r="Q512" s="6"/>
      <c r="R512" s="6"/>
      <c r="S512" s="6"/>
      <c r="T512" s="6"/>
      <c r="U512" s="6"/>
      <c r="V512" s="6"/>
      <c r="W512" s="6"/>
      <c r="X512" s="6"/>
    </row>
    <row r="513" spans="1:24" ht="15.75" customHeight="1">
      <c r="A513" s="35" t="s">
        <v>5237</v>
      </c>
      <c r="B513" s="26" t="s">
        <v>4211</v>
      </c>
      <c r="C513" s="15" t="s">
        <v>4210</v>
      </c>
      <c r="D513" s="35"/>
      <c r="E513" s="35"/>
      <c r="F513" s="6"/>
      <c r="G513" s="6"/>
      <c r="H513" s="6"/>
      <c r="I513" s="6"/>
      <c r="J513" s="6"/>
      <c r="K513" s="6"/>
      <c r="L513" s="6"/>
      <c r="M513" s="6"/>
      <c r="N513" s="6"/>
      <c r="O513" s="6"/>
      <c r="P513" s="6"/>
      <c r="Q513" s="6"/>
      <c r="R513" s="6"/>
      <c r="S513" s="6"/>
      <c r="T513" s="6"/>
      <c r="U513" s="6"/>
      <c r="V513" s="6"/>
      <c r="W513" s="6"/>
      <c r="X513" s="6"/>
    </row>
    <row r="514" spans="1:24" ht="15.75" customHeight="1">
      <c r="A514" s="35" t="s">
        <v>5238</v>
      </c>
      <c r="B514" s="37" t="s">
        <v>5448</v>
      </c>
      <c r="C514" s="36"/>
      <c r="D514" s="35"/>
      <c r="E514" s="35"/>
      <c r="F514" s="6"/>
      <c r="G514" s="6"/>
      <c r="H514" s="6"/>
      <c r="I514" s="6"/>
      <c r="J514" s="6"/>
      <c r="K514" s="6"/>
      <c r="L514" s="6"/>
      <c r="M514" s="6"/>
      <c r="N514" s="6"/>
      <c r="O514" s="6"/>
      <c r="P514" s="6"/>
      <c r="Q514" s="6"/>
      <c r="R514" s="6"/>
      <c r="S514" s="6"/>
      <c r="T514" s="6"/>
      <c r="U514" s="6"/>
      <c r="V514" s="6"/>
      <c r="W514" s="6"/>
      <c r="X514" s="6"/>
    </row>
    <row r="515" spans="1:24" ht="15.75" customHeight="1">
      <c r="A515" s="35" t="s">
        <v>6754</v>
      </c>
      <c r="B515" s="26" t="s">
        <v>6681</v>
      </c>
      <c r="C515" s="26" t="s">
        <v>6709</v>
      </c>
      <c r="D515" s="35"/>
      <c r="E515" s="35"/>
      <c r="F515" s="6"/>
      <c r="G515" s="6"/>
      <c r="H515" s="6"/>
      <c r="I515" s="6"/>
      <c r="J515" s="6"/>
      <c r="K515" s="6"/>
      <c r="L515" s="6"/>
      <c r="M515" s="6"/>
      <c r="N515" s="6"/>
      <c r="O515" s="6"/>
      <c r="P515" s="6"/>
      <c r="Q515" s="6"/>
      <c r="R515" s="6"/>
      <c r="S515" s="6"/>
      <c r="T515" s="6"/>
      <c r="U515" s="6"/>
      <c r="V515" s="6"/>
      <c r="W515" s="6"/>
      <c r="X515" s="6"/>
    </row>
    <row r="516" spans="1:24" ht="15.75" customHeight="1">
      <c r="A516" s="44" t="s">
        <v>5239</v>
      </c>
      <c r="B516" s="26" t="s">
        <v>6755</v>
      </c>
      <c r="C516" s="17" t="s">
        <v>6756</v>
      </c>
      <c r="D516" s="21"/>
      <c r="E516" s="21"/>
      <c r="F516" s="6"/>
      <c r="G516" s="6"/>
      <c r="H516" s="6"/>
      <c r="I516" s="6"/>
      <c r="J516" s="6"/>
      <c r="K516" s="6"/>
      <c r="L516" s="6"/>
      <c r="M516" s="6"/>
      <c r="N516" s="6"/>
      <c r="O516" s="6"/>
      <c r="P516" s="6"/>
      <c r="Q516" s="6"/>
      <c r="R516" s="6"/>
      <c r="S516" s="6"/>
      <c r="T516" s="6"/>
      <c r="U516" s="6"/>
      <c r="V516" s="6"/>
      <c r="W516" s="6"/>
      <c r="X516" s="6"/>
    </row>
    <row r="517" spans="1:24" ht="15.75" customHeight="1">
      <c r="A517" s="44" t="s">
        <v>5240</v>
      </c>
      <c r="B517" s="26" t="s">
        <v>6757</v>
      </c>
      <c r="C517" s="17" t="s">
        <v>6758</v>
      </c>
      <c r="D517" s="21"/>
      <c r="E517" s="21"/>
      <c r="F517" s="6"/>
      <c r="G517" s="6"/>
      <c r="H517" s="6"/>
      <c r="I517" s="6"/>
      <c r="J517" s="6"/>
      <c r="K517" s="6"/>
      <c r="L517" s="6"/>
      <c r="M517" s="6"/>
      <c r="N517" s="6"/>
      <c r="O517" s="6"/>
      <c r="P517" s="6"/>
      <c r="Q517" s="6"/>
      <c r="R517" s="6"/>
      <c r="S517" s="6"/>
      <c r="T517" s="6"/>
      <c r="U517" s="6"/>
      <c r="V517" s="6"/>
      <c r="W517" s="6"/>
      <c r="X517" s="6"/>
    </row>
    <row r="518" spans="1:24" ht="15.75" customHeight="1">
      <c r="A518" s="44" t="s">
        <v>5241</v>
      </c>
      <c r="B518" s="26" t="s">
        <v>6759</v>
      </c>
      <c r="C518" s="17" t="s">
        <v>6760</v>
      </c>
      <c r="D518" s="21"/>
      <c r="E518" s="21"/>
      <c r="F518" s="6"/>
      <c r="G518" s="6"/>
      <c r="H518" s="6"/>
      <c r="I518" s="6"/>
      <c r="J518" s="6"/>
      <c r="K518" s="6"/>
      <c r="L518" s="6"/>
      <c r="M518" s="6"/>
      <c r="N518" s="6"/>
      <c r="O518" s="6"/>
      <c r="P518" s="6"/>
      <c r="Q518" s="6"/>
      <c r="R518" s="6"/>
      <c r="S518" s="6"/>
      <c r="T518" s="6"/>
      <c r="U518" s="6"/>
      <c r="V518" s="6"/>
      <c r="W518" s="6"/>
      <c r="X518" s="6"/>
    </row>
    <row r="519" spans="1:24" ht="15.75" customHeight="1">
      <c r="A519" s="44" t="s">
        <v>5242</v>
      </c>
      <c r="B519" s="26" t="s">
        <v>6761</v>
      </c>
      <c r="C519" s="17" t="s">
        <v>6762</v>
      </c>
      <c r="D519" s="21"/>
      <c r="E519" s="21"/>
      <c r="F519" s="6"/>
      <c r="G519" s="6"/>
      <c r="H519" s="6"/>
      <c r="I519" s="6"/>
      <c r="J519" s="6"/>
      <c r="K519" s="6"/>
      <c r="L519" s="6"/>
      <c r="M519" s="6"/>
      <c r="N519" s="6"/>
      <c r="O519" s="6"/>
      <c r="P519" s="6"/>
      <c r="Q519" s="6"/>
      <c r="R519" s="6"/>
      <c r="S519" s="6"/>
      <c r="T519" s="6"/>
      <c r="U519" s="6"/>
      <c r="V519" s="6"/>
      <c r="W519" s="6"/>
      <c r="X519" s="6"/>
    </row>
    <row r="520" spans="1:24" ht="15.75" customHeight="1">
      <c r="A520" s="44" t="s">
        <v>5243</v>
      </c>
      <c r="B520" s="26" t="s">
        <v>6763</v>
      </c>
      <c r="C520" s="17" t="s">
        <v>6764</v>
      </c>
      <c r="D520" s="21"/>
      <c r="E520" s="21"/>
      <c r="F520" s="6"/>
      <c r="G520" s="6"/>
      <c r="H520" s="6"/>
      <c r="I520" s="6"/>
      <c r="J520" s="6"/>
      <c r="K520" s="6"/>
      <c r="L520" s="6"/>
      <c r="M520" s="6"/>
      <c r="N520" s="6"/>
      <c r="O520" s="6"/>
      <c r="P520" s="6"/>
      <c r="Q520" s="6"/>
      <c r="R520" s="6"/>
      <c r="S520" s="6"/>
      <c r="T520" s="6"/>
      <c r="U520" s="6"/>
      <c r="V520" s="6"/>
      <c r="W520" s="6"/>
      <c r="X520" s="6"/>
    </row>
    <row r="521" spans="1:24" ht="15.75" customHeight="1">
      <c r="A521" s="44" t="s">
        <v>5244</v>
      </c>
      <c r="B521" s="26" t="s">
        <v>6765</v>
      </c>
      <c r="C521" s="17" t="s">
        <v>6766</v>
      </c>
      <c r="D521" s="21"/>
      <c r="E521" s="21"/>
      <c r="F521" s="6"/>
      <c r="G521" s="6"/>
      <c r="H521" s="6"/>
      <c r="I521" s="6"/>
      <c r="J521" s="6"/>
      <c r="K521" s="6"/>
      <c r="L521" s="6"/>
      <c r="M521" s="6"/>
      <c r="N521" s="6"/>
      <c r="O521" s="6"/>
      <c r="P521" s="6"/>
      <c r="Q521" s="6"/>
      <c r="R521" s="6"/>
      <c r="S521" s="6"/>
      <c r="T521" s="6"/>
      <c r="U521" s="6"/>
      <c r="V521" s="6"/>
      <c r="W521" s="6"/>
      <c r="X521" s="6"/>
    </row>
    <row r="522" spans="1:24" ht="15.75" customHeight="1">
      <c r="A522" s="44" t="s">
        <v>5245</v>
      </c>
      <c r="B522" s="26" t="s">
        <v>6767</v>
      </c>
      <c r="C522" s="17" t="s">
        <v>6768</v>
      </c>
      <c r="D522" s="21"/>
      <c r="E522" s="21"/>
      <c r="F522" s="6"/>
      <c r="G522" s="6"/>
      <c r="H522" s="6"/>
      <c r="I522" s="6"/>
      <c r="J522" s="6"/>
      <c r="K522" s="6"/>
      <c r="L522" s="6"/>
      <c r="M522" s="6"/>
      <c r="N522" s="6"/>
      <c r="O522" s="6"/>
      <c r="P522" s="6"/>
      <c r="Q522" s="6"/>
      <c r="R522" s="6"/>
      <c r="S522" s="6"/>
      <c r="T522" s="6"/>
      <c r="U522" s="6"/>
      <c r="V522" s="6"/>
      <c r="W522" s="6"/>
      <c r="X522" s="6"/>
    </row>
    <row r="523" spans="1:24" ht="15.75" customHeight="1">
      <c r="A523" s="44" t="s">
        <v>5246</v>
      </c>
      <c r="B523" s="26" t="s">
        <v>6769</v>
      </c>
      <c r="C523" s="17" t="s">
        <v>6770</v>
      </c>
      <c r="D523" s="21"/>
      <c r="E523" s="21"/>
      <c r="F523" s="6"/>
      <c r="G523" s="6"/>
      <c r="H523" s="6"/>
      <c r="I523" s="6"/>
      <c r="J523" s="6"/>
      <c r="K523" s="6"/>
      <c r="L523" s="6"/>
      <c r="M523" s="6"/>
      <c r="N523" s="6"/>
      <c r="O523" s="6"/>
      <c r="P523" s="6"/>
      <c r="Q523" s="6"/>
      <c r="R523" s="6"/>
      <c r="S523" s="6"/>
      <c r="T523" s="6"/>
      <c r="U523" s="6"/>
      <c r="V523" s="6"/>
      <c r="W523" s="6"/>
      <c r="X523" s="6"/>
    </row>
    <row r="524" spans="1:24" ht="15.75" customHeight="1">
      <c r="A524" s="44" t="s">
        <v>5248</v>
      </c>
      <c r="B524" s="26" t="s">
        <v>6771</v>
      </c>
      <c r="C524" s="17" t="s">
        <v>6772</v>
      </c>
      <c r="D524" s="21"/>
      <c r="E524" s="21"/>
      <c r="F524" s="6"/>
      <c r="G524" s="6"/>
      <c r="H524" s="6"/>
      <c r="I524" s="6"/>
      <c r="J524" s="6"/>
      <c r="K524" s="6"/>
      <c r="L524" s="6"/>
      <c r="M524" s="6"/>
      <c r="N524" s="6"/>
      <c r="O524" s="6"/>
      <c r="P524" s="6"/>
      <c r="Q524" s="6"/>
      <c r="R524" s="6"/>
      <c r="S524" s="6"/>
      <c r="T524" s="6"/>
      <c r="U524" s="6"/>
      <c r="V524" s="6"/>
      <c r="W524" s="6"/>
      <c r="X524" s="6"/>
    </row>
    <row r="525" spans="1:24" ht="15.75" customHeight="1">
      <c r="A525" s="44" t="s">
        <v>5249</v>
      </c>
      <c r="B525" s="26" t="s">
        <v>6773</v>
      </c>
      <c r="C525" s="17" t="s">
        <v>6774</v>
      </c>
      <c r="D525" s="21"/>
      <c r="E525" s="21"/>
      <c r="F525" s="6"/>
      <c r="G525" s="6"/>
      <c r="H525" s="6"/>
      <c r="I525" s="6"/>
      <c r="J525" s="6"/>
      <c r="K525" s="6"/>
      <c r="L525" s="6"/>
      <c r="M525" s="6"/>
      <c r="N525" s="6"/>
      <c r="O525" s="6"/>
      <c r="P525" s="6"/>
      <c r="Q525" s="6"/>
      <c r="R525" s="6"/>
      <c r="S525" s="6"/>
      <c r="T525" s="6"/>
      <c r="U525" s="6"/>
      <c r="V525" s="6"/>
      <c r="W525" s="6"/>
      <c r="X525" s="6"/>
    </row>
    <row r="526" spans="1:24" ht="15.75" customHeight="1">
      <c r="A526" s="44" t="s">
        <v>5250</v>
      </c>
      <c r="B526" s="26" t="s">
        <v>6769</v>
      </c>
      <c r="C526" s="17" t="s">
        <v>6770</v>
      </c>
      <c r="D526" s="21"/>
      <c r="E526" s="21"/>
      <c r="F526" s="6"/>
      <c r="G526" s="6"/>
      <c r="H526" s="6"/>
      <c r="I526" s="6"/>
      <c r="J526" s="6"/>
      <c r="K526" s="6"/>
      <c r="L526" s="6"/>
      <c r="M526" s="6"/>
      <c r="N526" s="6"/>
      <c r="O526" s="6"/>
      <c r="P526" s="6"/>
      <c r="Q526" s="6"/>
      <c r="R526" s="6"/>
      <c r="S526" s="6"/>
      <c r="T526" s="6"/>
      <c r="U526" s="6"/>
      <c r="V526" s="6"/>
      <c r="W526" s="6"/>
      <c r="X526" s="6"/>
    </row>
    <row r="527" spans="1:24" ht="15.75" customHeight="1">
      <c r="A527" s="44" t="s">
        <v>5251</v>
      </c>
      <c r="B527" s="26" t="s">
        <v>6775</v>
      </c>
      <c r="C527" s="17" t="s">
        <v>6776</v>
      </c>
      <c r="D527" s="21"/>
      <c r="E527" s="21"/>
      <c r="F527" s="6"/>
      <c r="G527" s="6"/>
      <c r="H527" s="6"/>
      <c r="I527" s="6"/>
      <c r="J527" s="6"/>
      <c r="K527" s="6"/>
      <c r="L527" s="6"/>
      <c r="M527" s="6"/>
      <c r="N527" s="6"/>
      <c r="O527" s="6"/>
      <c r="P527" s="6"/>
      <c r="Q527" s="6"/>
      <c r="R527" s="6"/>
      <c r="S527" s="6"/>
      <c r="T527" s="6"/>
      <c r="U527" s="6"/>
      <c r="V527" s="6"/>
      <c r="W527" s="6"/>
      <c r="X527" s="6"/>
    </row>
    <row r="528" spans="1:24" ht="15.75" customHeight="1">
      <c r="A528" s="44" t="s">
        <v>5252</v>
      </c>
      <c r="B528" s="38" t="s">
        <v>6319</v>
      </c>
      <c r="C528" s="15" t="s">
        <v>6777</v>
      </c>
      <c r="D528" s="21"/>
      <c r="E528" s="21"/>
      <c r="F528" s="6"/>
      <c r="G528" s="6"/>
      <c r="H528" s="6"/>
      <c r="I528" s="6"/>
      <c r="J528" s="6"/>
      <c r="K528" s="6"/>
      <c r="L528" s="6"/>
      <c r="M528" s="6"/>
      <c r="N528" s="6"/>
      <c r="O528" s="6"/>
      <c r="P528" s="6"/>
      <c r="Q528" s="6"/>
      <c r="R528" s="6"/>
      <c r="S528" s="6"/>
      <c r="T528" s="6"/>
      <c r="U528" s="6"/>
      <c r="V528" s="6"/>
      <c r="W528" s="6"/>
      <c r="X528" s="6"/>
    </row>
    <row r="529" spans="1:24" ht="15.75" customHeight="1">
      <c r="A529" s="44" t="s">
        <v>5965</v>
      </c>
      <c r="B529" s="15" t="s">
        <v>6215</v>
      </c>
      <c r="C529" s="17" t="s">
        <v>6778</v>
      </c>
      <c r="D529" s="21"/>
      <c r="E529" s="21"/>
      <c r="F529" s="6"/>
      <c r="G529" s="6"/>
      <c r="H529" s="6"/>
      <c r="I529" s="6"/>
      <c r="J529" s="6"/>
      <c r="K529" s="6"/>
      <c r="L529" s="6"/>
      <c r="M529" s="6"/>
      <c r="N529" s="6"/>
      <c r="O529" s="6"/>
      <c r="P529" s="6"/>
      <c r="Q529" s="6"/>
      <c r="R529" s="6"/>
      <c r="S529" s="6"/>
      <c r="T529" s="6"/>
      <c r="U529" s="6"/>
      <c r="V529" s="6"/>
      <c r="W529" s="6"/>
      <c r="X529" s="6"/>
    </row>
    <row r="530" spans="1:24" ht="15.75" customHeight="1">
      <c r="A530" s="44" t="s">
        <v>5966</v>
      </c>
      <c r="B530" s="15" t="s">
        <v>6705</v>
      </c>
      <c r="C530" s="17" t="s">
        <v>6779</v>
      </c>
      <c r="D530" s="21"/>
      <c r="E530" s="21"/>
      <c r="F530" s="6"/>
      <c r="G530" s="6"/>
      <c r="H530" s="6"/>
      <c r="I530" s="6"/>
      <c r="J530" s="6"/>
      <c r="K530" s="6"/>
      <c r="L530" s="6"/>
      <c r="M530" s="6"/>
      <c r="N530" s="6"/>
      <c r="O530" s="6"/>
      <c r="P530" s="6"/>
      <c r="Q530" s="6"/>
      <c r="R530" s="6"/>
      <c r="S530" s="6"/>
      <c r="T530" s="6"/>
      <c r="U530" s="6"/>
      <c r="V530" s="6"/>
      <c r="W530" s="6"/>
      <c r="X530" s="6"/>
    </row>
    <row r="531" spans="1:24" ht="15.75" customHeight="1">
      <c r="A531" s="44" t="s">
        <v>5967</v>
      </c>
      <c r="B531" s="17" t="s">
        <v>6780</v>
      </c>
      <c r="C531" s="17" t="s">
        <v>6781</v>
      </c>
      <c r="D531" s="21"/>
      <c r="E531" s="21"/>
      <c r="F531" s="6"/>
      <c r="G531" s="6"/>
      <c r="H531" s="6"/>
      <c r="I531" s="6"/>
      <c r="J531" s="6"/>
      <c r="K531" s="6"/>
      <c r="L531" s="6"/>
      <c r="M531" s="6"/>
      <c r="N531" s="6"/>
      <c r="O531" s="6"/>
      <c r="P531" s="6"/>
      <c r="Q531" s="6"/>
      <c r="R531" s="6"/>
      <c r="S531" s="6"/>
      <c r="T531" s="6"/>
      <c r="U531" s="6"/>
      <c r="V531" s="6"/>
      <c r="W531" s="6"/>
      <c r="X531" s="6"/>
    </row>
    <row r="532" spans="1:24" ht="15.75" customHeight="1">
      <c r="A532" s="44" t="s">
        <v>5968</v>
      </c>
      <c r="B532" s="15" t="s">
        <v>6726</v>
      </c>
      <c r="C532" s="17" t="s">
        <v>6751</v>
      </c>
      <c r="D532" s="21"/>
      <c r="E532" s="21"/>
      <c r="F532" s="6"/>
      <c r="G532" s="6"/>
      <c r="H532" s="6"/>
      <c r="I532" s="6"/>
      <c r="J532" s="6"/>
      <c r="K532" s="6"/>
      <c r="L532" s="6"/>
      <c r="M532" s="6"/>
      <c r="N532" s="6"/>
      <c r="O532" s="6"/>
      <c r="P532" s="6"/>
      <c r="Q532" s="6"/>
      <c r="R532" s="6"/>
      <c r="S532" s="6"/>
      <c r="T532" s="6"/>
      <c r="U532" s="6"/>
      <c r="V532" s="6"/>
      <c r="W532" s="6"/>
      <c r="X532" s="6"/>
    </row>
    <row r="533" spans="1:24" ht="15.75" customHeight="1">
      <c r="A533" s="44" t="s">
        <v>5969</v>
      </c>
      <c r="B533" s="38" t="s">
        <v>6217</v>
      </c>
      <c r="C533" s="17" t="s">
        <v>6218</v>
      </c>
      <c r="D533" s="21"/>
      <c r="E533" s="21"/>
      <c r="F533" s="6"/>
      <c r="G533" s="6"/>
      <c r="H533" s="6"/>
      <c r="I533" s="6"/>
      <c r="J533" s="6"/>
      <c r="K533" s="6"/>
      <c r="L533" s="6"/>
      <c r="M533" s="6"/>
      <c r="N533" s="6"/>
      <c r="O533" s="6"/>
      <c r="P533" s="6"/>
      <c r="Q533" s="6"/>
      <c r="R533" s="6"/>
      <c r="S533" s="6"/>
      <c r="T533" s="6"/>
      <c r="U533" s="6"/>
      <c r="V533" s="6"/>
      <c r="W533" s="6"/>
      <c r="X533" s="6"/>
    </row>
    <row r="534" spans="1:24" ht="15.75" customHeight="1">
      <c r="A534" s="44" t="s">
        <v>6782</v>
      </c>
      <c r="B534" s="10" t="s">
        <v>4261</v>
      </c>
      <c r="C534" s="10" t="s">
        <v>5234</v>
      </c>
      <c r="D534" s="21"/>
      <c r="E534" s="21"/>
      <c r="F534" s="6"/>
      <c r="G534" s="6"/>
      <c r="H534" s="6"/>
      <c r="I534" s="6"/>
      <c r="J534" s="6"/>
      <c r="K534" s="6"/>
      <c r="L534" s="6"/>
      <c r="M534" s="6"/>
      <c r="N534" s="6"/>
      <c r="O534" s="6"/>
      <c r="P534" s="6"/>
      <c r="Q534" s="6"/>
      <c r="R534" s="6"/>
      <c r="S534" s="6"/>
      <c r="T534" s="6"/>
      <c r="U534" s="6"/>
      <c r="V534" s="6"/>
      <c r="W534" s="6"/>
      <c r="X534" s="6"/>
    </row>
    <row r="535" spans="1:24" ht="15.75" customHeight="1">
      <c r="A535" s="5"/>
      <c r="B535" s="34"/>
      <c r="C535" s="34"/>
      <c r="D535" s="5"/>
      <c r="E535" s="5"/>
      <c r="F535" s="6"/>
      <c r="G535" s="6"/>
      <c r="H535" s="6"/>
      <c r="I535" s="6"/>
      <c r="J535" s="6"/>
      <c r="K535" s="6"/>
      <c r="L535" s="6"/>
      <c r="M535" s="6"/>
      <c r="N535" s="6"/>
      <c r="O535" s="6"/>
      <c r="P535" s="6"/>
      <c r="Q535" s="6"/>
      <c r="R535" s="6"/>
      <c r="S535" s="6"/>
      <c r="T535" s="6"/>
      <c r="U535" s="6"/>
      <c r="V535" s="6"/>
      <c r="W535" s="6"/>
      <c r="X535" s="6"/>
    </row>
    <row r="536" spans="1:24" ht="15.75" customHeight="1">
      <c r="A536" s="41">
        <v>15</v>
      </c>
      <c r="B536" s="609" t="s">
        <v>6783</v>
      </c>
      <c r="C536" s="667"/>
      <c r="D536" s="42"/>
      <c r="E536" s="42"/>
      <c r="F536" s="6"/>
      <c r="G536" s="6"/>
      <c r="H536" s="6"/>
      <c r="I536" s="6"/>
      <c r="J536" s="6"/>
      <c r="K536" s="6"/>
      <c r="L536" s="6"/>
      <c r="M536" s="6"/>
      <c r="N536" s="6"/>
      <c r="O536" s="6"/>
      <c r="P536" s="6"/>
      <c r="Q536" s="6"/>
      <c r="R536" s="6"/>
      <c r="S536" s="6"/>
      <c r="T536" s="6"/>
      <c r="U536" s="6"/>
      <c r="V536" s="6"/>
      <c r="W536" s="6"/>
      <c r="X536" s="6"/>
    </row>
    <row r="537" spans="1:24" ht="15.75" customHeight="1">
      <c r="A537" s="35" t="s">
        <v>4828</v>
      </c>
      <c r="B537" s="36" t="s">
        <v>46</v>
      </c>
      <c r="C537" s="26" t="s">
        <v>6784</v>
      </c>
      <c r="D537" s="35"/>
      <c r="E537" s="35"/>
      <c r="F537" s="6"/>
      <c r="G537" s="6"/>
      <c r="H537" s="6"/>
      <c r="I537" s="6"/>
      <c r="J537" s="6"/>
      <c r="K537" s="6"/>
      <c r="L537" s="6"/>
      <c r="M537" s="6"/>
      <c r="N537" s="6"/>
      <c r="O537" s="6"/>
      <c r="P537" s="6"/>
      <c r="Q537" s="6"/>
      <c r="R537" s="6"/>
      <c r="S537" s="6"/>
      <c r="T537" s="6"/>
      <c r="U537" s="6"/>
      <c r="V537" s="6"/>
      <c r="W537" s="6"/>
      <c r="X537" s="6"/>
    </row>
    <row r="538" spans="1:24" ht="15.75" customHeight="1">
      <c r="A538" s="35" t="s">
        <v>4830</v>
      </c>
      <c r="B538" s="26" t="s">
        <v>4209</v>
      </c>
      <c r="C538" s="15" t="s">
        <v>4210</v>
      </c>
      <c r="D538" s="35"/>
      <c r="E538" s="35"/>
      <c r="F538" s="6"/>
      <c r="G538" s="6"/>
      <c r="H538" s="6"/>
      <c r="I538" s="6"/>
      <c r="J538" s="6"/>
      <c r="K538" s="6"/>
      <c r="L538" s="6"/>
      <c r="M538" s="6"/>
      <c r="N538" s="6"/>
      <c r="O538" s="6"/>
      <c r="P538" s="6"/>
      <c r="Q538" s="6"/>
      <c r="R538" s="6"/>
      <c r="S538" s="6"/>
      <c r="T538" s="6"/>
      <c r="U538" s="6"/>
      <c r="V538" s="6"/>
      <c r="W538" s="6"/>
      <c r="X538" s="6"/>
    </row>
    <row r="539" spans="1:24" ht="15.75" customHeight="1">
      <c r="A539" s="35" t="s">
        <v>4832</v>
      </c>
      <c r="B539" s="26" t="s">
        <v>4211</v>
      </c>
      <c r="C539" s="15" t="s">
        <v>4210</v>
      </c>
      <c r="D539" s="35"/>
      <c r="E539" s="35"/>
      <c r="F539" s="6"/>
      <c r="G539" s="6"/>
      <c r="H539" s="6"/>
      <c r="I539" s="6"/>
      <c r="J539" s="6"/>
      <c r="K539" s="6"/>
      <c r="L539" s="6"/>
      <c r="M539" s="6"/>
      <c r="N539" s="6"/>
      <c r="O539" s="6"/>
      <c r="P539" s="6"/>
      <c r="Q539" s="6"/>
      <c r="R539" s="6"/>
      <c r="S539" s="6"/>
      <c r="T539" s="6"/>
      <c r="U539" s="6"/>
      <c r="V539" s="6"/>
      <c r="W539" s="6"/>
      <c r="X539" s="6"/>
    </row>
    <row r="540" spans="1:24" ht="15.75" customHeight="1">
      <c r="A540" s="35" t="s">
        <v>4834</v>
      </c>
      <c r="B540" s="36" t="s">
        <v>5448</v>
      </c>
      <c r="C540" s="26" t="s">
        <v>6785</v>
      </c>
      <c r="D540" s="35"/>
      <c r="E540" s="35"/>
      <c r="F540" s="6"/>
      <c r="G540" s="6"/>
      <c r="H540" s="6"/>
      <c r="I540" s="6"/>
      <c r="J540" s="6"/>
      <c r="K540" s="6"/>
      <c r="L540" s="6"/>
      <c r="M540" s="6"/>
      <c r="N540" s="6"/>
      <c r="O540" s="6"/>
      <c r="P540" s="6"/>
      <c r="Q540" s="6"/>
      <c r="R540" s="6"/>
      <c r="S540" s="6"/>
      <c r="T540" s="6"/>
      <c r="U540" s="6"/>
      <c r="V540" s="6"/>
      <c r="W540" s="6"/>
      <c r="X540" s="6"/>
    </row>
    <row r="541" spans="1:24" ht="15.75" customHeight="1">
      <c r="A541" s="35" t="s">
        <v>4836</v>
      </c>
      <c r="B541" s="26" t="s">
        <v>6786</v>
      </c>
      <c r="C541" s="26" t="s">
        <v>6787</v>
      </c>
      <c r="D541" s="35"/>
      <c r="E541" s="35"/>
      <c r="F541" s="6"/>
      <c r="G541" s="6"/>
      <c r="H541" s="6"/>
      <c r="I541" s="6"/>
      <c r="J541" s="6"/>
      <c r="K541" s="6"/>
      <c r="L541" s="6"/>
      <c r="M541" s="6"/>
      <c r="N541" s="6"/>
      <c r="O541" s="6"/>
      <c r="P541" s="6"/>
      <c r="Q541" s="6"/>
      <c r="R541" s="6"/>
      <c r="S541" s="6"/>
      <c r="T541" s="6"/>
      <c r="U541" s="6"/>
      <c r="V541" s="6"/>
      <c r="W541" s="6"/>
      <c r="X541" s="6"/>
    </row>
    <row r="542" spans="1:24" ht="15.75" customHeight="1">
      <c r="A542" s="35" t="s">
        <v>4838</v>
      </c>
      <c r="B542" s="26" t="s">
        <v>6788</v>
      </c>
      <c r="C542" s="26" t="s">
        <v>6789</v>
      </c>
      <c r="D542" s="35"/>
      <c r="E542" s="35"/>
      <c r="F542" s="6"/>
      <c r="G542" s="6"/>
      <c r="H542" s="6"/>
      <c r="I542" s="6"/>
      <c r="J542" s="6"/>
      <c r="K542" s="6"/>
      <c r="L542" s="6"/>
      <c r="M542" s="6"/>
      <c r="N542" s="6"/>
      <c r="O542" s="6"/>
      <c r="P542" s="6"/>
      <c r="Q542" s="6"/>
      <c r="R542" s="6"/>
      <c r="S542" s="6"/>
      <c r="T542" s="6"/>
      <c r="U542" s="6"/>
      <c r="V542" s="6"/>
      <c r="W542" s="6"/>
      <c r="X542" s="6"/>
    </row>
    <row r="543" spans="1:24" ht="15.75" customHeight="1">
      <c r="A543" s="35" t="s">
        <v>4840</v>
      </c>
      <c r="B543" s="26" t="s">
        <v>6790</v>
      </c>
      <c r="C543" s="17" t="s">
        <v>6791</v>
      </c>
      <c r="D543" s="21"/>
      <c r="E543" s="21"/>
      <c r="F543" s="6"/>
      <c r="G543" s="6"/>
      <c r="H543" s="6"/>
      <c r="I543" s="6"/>
      <c r="J543" s="6"/>
      <c r="K543" s="6"/>
      <c r="L543" s="6"/>
      <c r="M543" s="6"/>
      <c r="N543" s="6"/>
      <c r="O543" s="6"/>
      <c r="P543" s="6"/>
      <c r="Q543" s="6"/>
      <c r="R543" s="6"/>
      <c r="S543" s="6"/>
      <c r="T543" s="6"/>
      <c r="U543" s="6"/>
      <c r="V543" s="6"/>
      <c r="W543" s="6"/>
      <c r="X543" s="6"/>
    </row>
    <row r="544" spans="1:24" ht="15.75" customHeight="1">
      <c r="A544" s="35" t="s">
        <v>4842</v>
      </c>
      <c r="B544" s="26" t="s">
        <v>6792</v>
      </c>
      <c r="C544" s="17" t="s">
        <v>6793</v>
      </c>
      <c r="D544" s="21"/>
      <c r="E544" s="21"/>
      <c r="F544" s="6"/>
      <c r="G544" s="6"/>
      <c r="H544" s="6"/>
      <c r="I544" s="6"/>
      <c r="J544" s="6"/>
      <c r="K544" s="6"/>
      <c r="L544" s="6"/>
      <c r="M544" s="6"/>
      <c r="N544" s="6"/>
      <c r="O544" s="6"/>
      <c r="P544" s="6"/>
      <c r="Q544" s="6"/>
      <c r="R544" s="6"/>
      <c r="S544" s="6"/>
      <c r="T544" s="6"/>
      <c r="U544" s="6"/>
      <c r="V544" s="6"/>
      <c r="W544" s="6"/>
      <c r="X544" s="6"/>
    </row>
    <row r="545" spans="1:24" ht="15.75" customHeight="1">
      <c r="A545" s="35" t="s">
        <v>4844</v>
      </c>
      <c r="B545" s="38" t="s">
        <v>6794</v>
      </c>
      <c r="C545" s="15" t="s">
        <v>6793</v>
      </c>
      <c r="D545" s="12"/>
      <c r="E545" s="12"/>
      <c r="F545" s="6"/>
      <c r="G545" s="6"/>
      <c r="H545" s="6"/>
      <c r="I545" s="6"/>
      <c r="J545" s="6"/>
      <c r="K545" s="6"/>
      <c r="L545" s="6"/>
      <c r="M545" s="6"/>
      <c r="N545" s="6"/>
      <c r="O545" s="6"/>
      <c r="P545" s="6"/>
      <c r="Q545" s="6"/>
      <c r="R545" s="6"/>
      <c r="S545" s="6"/>
      <c r="T545" s="6"/>
      <c r="U545" s="6"/>
      <c r="V545" s="6"/>
      <c r="W545" s="6"/>
      <c r="X545" s="6"/>
    </row>
    <row r="546" spans="1:24" ht="15.75" customHeight="1">
      <c r="A546" s="35" t="s">
        <v>4846</v>
      </c>
      <c r="B546" s="38" t="s">
        <v>6795</v>
      </c>
      <c r="C546" s="15" t="s">
        <v>6796</v>
      </c>
      <c r="D546" s="12"/>
      <c r="E546" s="12"/>
      <c r="F546" s="6"/>
      <c r="G546" s="6"/>
      <c r="H546" s="6"/>
      <c r="I546" s="6"/>
      <c r="J546" s="6"/>
      <c r="K546" s="6"/>
      <c r="L546" s="6"/>
      <c r="M546" s="6"/>
      <c r="N546" s="6"/>
      <c r="O546" s="6"/>
      <c r="P546" s="6"/>
      <c r="Q546" s="6"/>
      <c r="R546" s="6"/>
      <c r="S546" s="6"/>
      <c r="T546" s="6"/>
      <c r="U546" s="6"/>
      <c r="V546" s="6"/>
      <c r="W546" s="6"/>
      <c r="X546" s="6"/>
    </row>
    <row r="547" spans="1:24" ht="15.75" customHeight="1">
      <c r="A547" s="35" t="s">
        <v>4848</v>
      </c>
      <c r="B547" s="38" t="s">
        <v>6797</v>
      </c>
      <c r="C547" s="15" t="s">
        <v>6798</v>
      </c>
      <c r="D547" s="12"/>
      <c r="E547" s="12"/>
      <c r="F547" s="6"/>
      <c r="G547" s="6"/>
      <c r="H547" s="6"/>
      <c r="I547" s="6"/>
      <c r="J547" s="6"/>
      <c r="K547" s="6"/>
      <c r="L547" s="6"/>
      <c r="M547" s="6"/>
      <c r="N547" s="6"/>
      <c r="O547" s="6"/>
      <c r="P547" s="6"/>
      <c r="Q547" s="6"/>
      <c r="R547" s="6"/>
      <c r="S547" s="6"/>
      <c r="T547" s="6"/>
      <c r="U547" s="6"/>
      <c r="V547" s="6"/>
      <c r="W547" s="6"/>
      <c r="X547" s="6"/>
    </row>
    <row r="548" spans="1:24" ht="15.75" customHeight="1">
      <c r="A548" s="35" t="s">
        <v>4850</v>
      </c>
      <c r="B548" s="38" t="s">
        <v>6799</v>
      </c>
      <c r="C548" s="15" t="s">
        <v>6800</v>
      </c>
      <c r="D548" s="12"/>
      <c r="E548" s="12"/>
      <c r="F548" s="6"/>
      <c r="G548" s="6"/>
      <c r="H548" s="6"/>
      <c r="I548" s="6"/>
      <c r="J548" s="6"/>
      <c r="K548" s="6"/>
      <c r="L548" s="6"/>
      <c r="M548" s="6"/>
      <c r="N548" s="6"/>
      <c r="O548" s="6"/>
      <c r="P548" s="6"/>
      <c r="Q548" s="6"/>
      <c r="R548" s="6"/>
      <c r="S548" s="6"/>
      <c r="T548" s="6"/>
      <c r="U548" s="6"/>
      <c r="V548" s="6"/>
      <c r="W548" s="6"/>
      <c r="X548" s="6"/>
    </row>
    <row r="549" spans="1:24" ht="15.75" customHeight="1">
      <c r="A549" s="35" t="s">
        <v>4852</v>
      </c>
      <c r="B549" s="38" t="s">
        <v>6801</v>
      </c>
      <c r="C549" s="15" t="s">
        <v>6802</v>
      </c>
      <c r="D549" s="12"/>
      <c r="E549" s="12"/>
      <c r="F549" s="6"/>
      <c r="G549" s="6"/>
      <c r="H549" s="6"/>
      <c r="I549" s="6"/>
      <c r="J549" s="6"/>
      <c r="K549" s="6"/>
      <c r="L549" s="6"/>
      <c r="M549" s="6"/>
      <c r="N549" s="6"/>
      <c r="O549" s="6"/>
      <c r="P549" s="6"/>
      <c r="Q549" s="6"/>
      <c r="R549" s="6"/>
      <c r="S549" s="6"/>
      <c r="T549" s="6"/>
      <c r="U549" s="6"/>
      <c r="V549" s="6"/>
      <c r="W549" s="6"/>
      <c r="X549" s="6"/>
    </row>
    <row r="550" spans="1:24" ht="15.75" customHeight="1">
      <c r="A550" s="35" t="s">
        <v>4854</v>
      </c>
      <c r="B550" s="38" t="s">
        <v>6803</v>
      </c>
      <c r="C550" s="15" t="s">
        <v>6804</v>
      </c>
      <c r="D550" s="12"/>
      <c r="E550" s="12"/>
      <c r="F550" s="6"/>
      <c r="G550" s="6"/>
      <c r="H550" s="6"/>
      <c r="I550" s="6"/>
      <c r="J550" s="6"/>
      <c r="K550" s="6"/>
      <c r="L550" s="6"/>
      <c r="M550" s="6"/>
      <c r="N550" s="6"/>
      <c r="O550" s="6"/>
      <c r="P550" s="6"/>
      <c r="Q550" s="6"/>
      <c r="R550" s="6"/>
      <c r="S550" s="6"/>
      <c r="T550" s="6"/>
      <c r="U550" s="6"/>
      <c r="V550" s="6"/>
      <c r="W550" s="6"/>
      <c r="X550" s="6"/>
    </row>
    <row r="551" spans="1:24" ht="15.75" customHeight="1">
      <c r="A551" s="35" t="s">
        <v>4856</v>
      </c>
      <c r="B551" s="38" t="s">
        <v>6805</v>
      </c>
      <c r="C551" s="15" t="s">
        <v>6806</v>
      </c>
      <c r="D551" s="12"/>
      <c r="E551" s="12"/>
      <c r="F551" s="6"/>
      <c r="G551" s="6"/>
      <c r="H551" s="6"/>
      <c r="I551" s="6"/>
      <c r="J551" s="6"/>
      <c r="K551" s="6"/>
      <c r="L551" s="6"/>
      <c r="M551" s="6"/>
      <c r="N551" s="6"/>
      <c r="O551" s="6"/>
      <c r="P551" s="6"/>
      <c r="Q551" s="6"/>
      <c r="R551" s="6"/>
      <c r="S551" s="6"/>
      <c r="T551" s="6"/>
      <c r="U551" s="6"/>
      <c r="V551" s="6"/>
      <c r="W551" s="6"/>
      <c r="X551" s="6"/>
    </row>
    <row r="552" spans="1:24" ht="15.75" customHeight="1">
      <c r="A552" s="35" t="s">
        <v>4858</v>
      </c>
      <c r="B552" s="38" t="s">
        <v>6807</v>
      </c>
      <c r="C552" s="15" t="s">
        <v>6808</v>
      </c>
      <c r="D552" s="12"/>
      <c r="E552" s="12"/>
      <c r="F552" s="6"/>
      <c r="G552" s="6"/>
      <c r="H552" s="6"/>
      <c r="I552" s="6"/>
      <c r="J552" s="6"/>
      <c r="K552" s="6"/>
      <c r="L552" s="6"/>
      <c r="M552" s="6"/>
      <c r="N552" s="6"/>
      <c r="O552" s="6"/>
      <c r="P552" s="6"/>
      <c r="Q552" s="6"/>
      <c r="R552" s="6"/>
      <c r="S552" s="6"/>
      <c r="T552" s="6"/>
      <c r="U552" s="6"/>
      <c r="V552" s="6"/>
      <c r="W552" s="6"/>
      <c r="X552" s="6"/>
    </row>
    <row r="553" spans="1:24" ht="15.75" customHeight="1">
      <c r="A553" s="35" t="s">
        <v>4860</v>
      </c>
      <c r="B553" s="38" t="s">
        <v>6809</v>
      </c>
      <c r="C553" s="15" t="s">
        <v>6810</v>
      </c>
      <c r="D553" s="12"/>
      <c r="E553" s="12"/>
      <c r="F553" s="6"/>
      <c r="G553" s="6"/>
      <c r="H553" s="6"/>
      <c r="I553" s="6"/>
      <c r="J553" s="6"/>
      <c r="K553" s="6"/>
      <c r="L553" s="6"/>
      <c r="M553" s="6"/>
      <c r="N553" s="6"/>
      <c r="O553" s="6"/>
      <c r="P553" s="6"/>
      <c r="Q553" s="6"/>
      <c r="R553" s="6"/>
      <c r="S553" s="6"/>
      <c r="T553" s="6"/>
      <c r="U553" s="6"/>
      <c r="V553" s="6"/>
      <c r="W553" s="6"/>
      <c r="X553" s="6"/>
    </row>
    <row r="554" spans="1:24" ht="15.75" customHeight="1">
      <c r="A554" s="35" t="s">
        <v>5976</v>
      </c>
      <c r="B554" s="38" t="s">
        <v>6217</v>
      </c>
      <c r="C554" s="17" t="s">
        <v>6811</v>
      </c>
      <c r="D554" s="12"/>
      <c r="E554" s="12"/>
      <c r="F554" s="6"/>
      <c r="G554" s="6"/>
      <c r="H554" s="6"/>
      <c r="I554" s="6"/>
      <c r="J554" s="6"/>
      <c r="K554" s="6"/>
      <c r="L554" s="6"/>
      <c r="M554" s="6"/>
      <c r="N554" s="6"/>
      <c r="O554" s="6"/>
      <c r="P554" s="6"/>
      <c r="Q554" s="6"/>
      <c r="R554" s="6"/>
      <c r="S554" s="6"/>
      <c r="T554" s="6"/>
      <c r="U554" s="6"/>
      <c r="V554" s="6"/>
      <c r="W554" s="6"/>
      <c r="X554" s="6"/>
    </row>
    <row r="555" spans="1:24" ht="15.75" customHeight="1">
      <c r="A555" s="35" t="s">
        <v>5977</v>
      </c>
      <c r="B555" s="10" t="s">
        <v>4261</v>
      </c>
      <c r="C555" s="10" t="s">
        <v>5234</v>
      </c>
      <c r="D555" s="12"/>
      <c r="E555" s="12"/>
      <c r="F555" s="6"/>
      <c r="G555" s="6"/>
      <c r="H555" s="6"/>
      <c r="I555" s="6"/>
      <c r="J555" s="6"/>
      <c r="K555" s="6"/>
      <c r="L555" s="6"/>
      <c r="M555" s="6"/>
      <c r="N555" s="6"/>
      <c r="O555" s="6"/>
      <c r="P555" s="6"/>
      <c r="Q555" s="6"/>
      <c r="R555" s="6"/>
      <c r="S555" s="6"/>
      <c r="T555" s="6"/>
      <c r="U555" s="6"/>
      <c r="V555" s="6"/>
      <c r="W555" s="6"/>
      <c r="X555" s="6"/>
    </row>
    <row r="556" spans="1:24" ht="15.75" customHeight="1">
      <c r="A556" s="5"/>
      <c r="B556" s="34"/>
      <c r="C556" s="34"/>
      <c r="D556" s="5"/>
      <c r="E556" s="5"/>
      <c r="F556" s="6"/>
      <c r="G556" s="6"/>
      <c r="H556" s="6"/>
      <c r="I556" s="6"/>
      <c r="J556" s="6"/>
      <c r="K556" s="6"/>
      <c r="L556" s="6"/>
      <c r="M556" s="6"/>
      <c r="N556" s="6"/>
      <c r="O556" s="6"/>
      <c r="P556" s="6"/>
      <c r="Q556" s="6"/>
      <c r="R556" s="6"/>
      <c r="S556" s="6"/>
      <c r="T556" s="6"/>
      <c r="U556" s="6"/>
      <c r="V556" s="6"/>
      <c r="W556" s="6"/>
      <c r="X556" s="6"/>
    </row>
    <row r="557" spans="1:24" ht="15.75" customHeight="1">
      <c r="A557" s="5"/>
      <c r="B557" s="34"/>
      <c r="C557" s="34"/>
      <c r="D557" s="5"/>
      <c r="E557" s="5"/>
      <c r="F557" s="6"/>
      <c r="G557" s="6"/>
      <c r="H557" s="6"/>
      <c r="I557" s="6"/>
      <c r="J557" s="6"/>
      <c r="K557" s="6"/>
      <c r="L557" s="6"/>
      <c r="M557" s="6"/>
      <c r="N557" s="6"/>
      <c r="O557" s="6"/>
      <c r="P557" s="6"/>
      <c r="Q557" s="6"/>
      <c r="R557" s="6"/>
      <c r="S557" s="6"/>
      <c r="T557" s="6"/>
      <c r="U557" s="6"/>
      <c r="V557" s="6"/>
      <c r="W557" s="6"/>
      <c r="X557" s="6"/>
    </row>
    <row r="558" spans="1:24" ht="15.75" customHeight="1">
      <c r="A558" s="5"/>
      <c r="B558" s="34"/>
      <c r="C558" s="34"/>
      <c r="D558" s="5"/>
      <c r="E558" s="5"/>
      <c r="F558" s="6"/>
      <c r="G558" s="6"/>
      <c r="H558" s="6"/>
      <c r="I558" s="6"/>
      <c r="J558" s="6"/>
      <c r="K558" s="6"/>
      <c r="L558" s="6"/>
      <c r="M558" s="6"/>
      <c r="N558" s="6"/>
      <c r="O558" s="6"/>
      <c r="P558" s="6"/>
      <c r="Q558" s="6"/>
      <c r="R558" s="6"/>
      <c r="S558" s="6"/>
      <c r="T558" s="6"/>
      <c r="U558" s="6"/>
      <c r="V558" s="6"/>
      <c r="W558" s="6"/>
      <c r="X558" s="6"/>
    </row>
    <row r="559" spans="1:24" ht="15.75" customHeight="1">
      <c r="A559" s="5"/>
      <c r="B559" s="34"/>
      <c r="C559" s="34"/>
      <c r="D559" s="5"/>
      <c r="E559" s="5"/>
      <c r="F559" s="6"/>
      <c r="G559" s="6"/>
      <c r="H559" s="6"/>
      <c r="I559" s="6"/>
      <c r="J559" s="6"/>
      <c r="K559" s="6"/>
      <c r="L559" s="6"/>
      <c r="M559" s="6"/>
      <c r="N559" s="6"/>
      <c r="O559" s="6"/>
      <c r="P559" s="6"/>
      <c r="Q559" s="6"/>
      <c r="R559" s="6"/>
      <c r="S559" s="6"/>
      <c r="T559" s="6"/>
      <c r="U559" s="6"/>
      <c r="V559" s="6"/>
      <c r="W559" s="6"/>
      <c r="X559" s="6"/>
    </row>
    <row r="560" spans="1:24" ht="15.75" customHeight="1">
      <c r="A560" s="5"/>
      <c r="B560" s="34"/>
      <c r="C560" s="34"/>
      <c r="D560" s="5"/>
      <c r="E560" s="5"/>
      <c r="F560" s="6"/>
      <c r="G560" s="6"/>
      <c r="H560" s="6"/>
      <c r="I560" s="6"/>
      <c r="J560" s="6"/>
      <c r="K560" s="6"/>
      <c r="L560" s="6"/>
      <c r="M560" s="6"/>
      <c r="N560" s="6"/>
      <c r="O560" s="6"/>
      <c r="P560" s="6"/>
      <c r="Q560" s="6"/>
      <c r="R560" s="6"/>
      <c r="S560" s="6"/>
      <c r="T560" s="6"/>
      <c r="U560" s="6"/>
      <c r="V560" s="6"/>
      <c r="W560" s="6"/>
      <c r="X560" s="6"/>
    </row>
    <row r="561" spans="1:24" ht="15.75" customHeight="1">
      <c r="A561" s="5"/>
      <c r="B561" s="34"/>
      <c r="C561" s="34"/>
      <c r="D561" s="5"/>
      <c r="E561" s="5"/>
      <c r="F561" s="6"/>
      <c r="G561" s="6"/>
      <c r="H561" s="6"/>
      <c r="I561" s="6"/>
      <c r="J561" s="6"/>
      <c r="K561" s="6"/>
      <c r="L561" s="6"/>
      <c r="M561" s="6"/>
      <c r="N561" s="6"/>
      <c r="O561" s="6"/>
      <c r="P561" s="6"/>
      <c r="Q561" s="6"/>
      <c r="R561" s="6"/>
      <c r="S561" s="6"/>
      <c r="T561" s="6"/>
      <c r="U561" s="6"/>
      <c r="V561" s="6"/>
      <c r="W561" s="6"/>
      <c r="X561" s="6"/>
    </row>
    <row r="562" spans="1:24" ht="15.75" customHeight="1">
      <c r="A562" s="5"/>
      <c r="B562" s="34"/>
      <c r="C562" s="34"/>
      <c r="D562" s="5"/>
      <c r="E562" s="5"/>
      <c r="F562" s="6"/>
      <c r="G562" s="6"/>
      <c r="H562" s="6"/>
      <c r="I562" s="6"/>
      <c r="J562" s="6"/>
      <c r="K562" s="6"/>
      <c r="L562" s="6"/>
      <c r="M562" s="6"/>
      <c r="N562" s="6"/>
      <c r="O562" s="6"/>
      <c r="P562" s="6"/>
      <c r="Q562" s="6"/>
      <c r="R562" s="6"/>
      <c r="S562" s="6"/>
      <c r="T562" s="6"/>
      <c r="U562" s="6"/>
      <c r="V562" s="6"/>
      <c r="W562" s="6"/>
      <c r="X562" s="6"/>
    </row>
    <row r="563" spans="1:24" ht="15.75" customHeight="1">
      <c r="A563" s="5"/>
      <c r="B563" s="34"/>
      <c r="C563" s="34"/>
      <c r="D563" s="5"/>
      <c r="E563" s="5"/>
      <c r="F563" s="6"/>
      <c r="G563" s="6"/>
      <c r="H563" s="6"/>
      <c r="I563" s="6"/>
      <c r="J563" s="6"/>
      <c r="K563" s="6"/>
      <c r="L563" s="6"/>
      <c r="M563" s="6"/>
      <c r="N563" s="6"/>
      <c r="O563" s="6"/>
      <c r="P563" s="6"/>
      <c r="Q563" s="6"/>
      <c r="R563" s="6"/>
      <c r="S563" s="6"/>
      <c r="T563" s="6"/>
      <c r="U563" s="6"/>
      <c r="V563" s="6"/>
      <c r="W563" s="6"/>
      <c r="X563" s="6"/>
    </row>
    <row r="564" spans="1:24" ht="15.75" customHeight="1">
      <c r="A564" s="5"/>
      <c r="B564" s="34"/>
      <c r="C564" s="34"/>
      <c r="D564" s="5"/>
      <c r="E564" s="5"/>
      <c r="F564" s="6"/>
      <c r="G564" s="6"/>
      <c r="H564" s="6"/>
      <c r="I564" s="6"/>
      <c r="J564" s="6"/>
      <c r="K564" s="6"/>
      <c r="L564" s="6"/>
      <c r="M564" s="6"/>
      <c r="N564" s="6"/>
      <c r="O564" s="6"/>
      <c r="P564" s="6"/>
      <c r="Q564" s="6"/>
      <c r="R564" s="6"/>
      <c r="S564" s="6"/>
      <c r="T564" s="6"/>
      <c r="U564" s="6"/>
      <c r="V564" s="6"/>
      <c r="W564" s="6"/>
      <c r="X564" s="6"/>
    </row>
    <row r="565" spans="1:24" ht="15.75" customHeight="1">
      <c r="A565" s="5"/>
      <c r="B565" s="34"/>
      <c r="C565" s="34"/>
      <c r="D565" s="5"/>
      <c r="E565" s="5"/>
      <c r="F565" s="6"/>
      <c r="G565" s="6"/>
      <c r="H565" s="6"/>
      <c r="I565" s="6"/>
      <c r="J565" s="6"/>
      <c r="K565" s="6"/>
      <c r="L565" s="6"/>
      <c r="M565" s="6"/>
      <c r="N565" s="6"/>
      <c r="O565" s="6"/>
      <c r="P565" s="6"/>
      <c r="Q565" s="6"/>
      <c r="R565" s="6"/>
      <c r="S565" s="6"/>
      <c r="T565" s="6"/>
      <c r="U565" s="6"/>
      <c r="V565" s="6"/>
      <c r="W565" s="6"/>
      <c r="X565" s="6"/>
    </row>
    <row r="566" spans="1:24" ht="15.75" customHeight="1">
      <c r="A566" s="5"/>
      <c r="B566" s="34"/>
      <c r="C566" s="34"/>
      <c r="D566" s="5"/>
      <c r="E566" s="5"/>
      <c r="F566" s="6"/>
      <c r="G566" s="6"/>
      <c r="H566" s="6"/>
      <c r="I566" s="6"/>
      <c r="J566" s="6"/>
      <c r="K566" s="6"/>
      <c r="L566" s="6"/>
      <c r="M566" s="6"/>
      <c r="N566" s="6"/>
      <c r="O566" s="6"/>
      <c r="P566" s="6"/>
      <c r="Q566" s="6"/>
      <c r="R566" s="6"/>
      <c r="S566" s="6"/>
      <c r="T566" s="6"/>
      <c r="U566" s="6"/>
      <c r="V566" s="6"/>
      <c r="W566" s="6"/>
      <c r="X566" s="6"/>
    </row>
    <row r="567" spans="1:24" ht="15.75" customHeight="1">
      <c r="A567" s="5"/>
      <c r="B567" s="34"/>
      <c r="C567" s="34"/>
      <c r="D567" s="5"/>
      <c r="E567" s="5"/>
      <c r="F567" s="6"/>
      <c r="G567" s="6"/>
      <c r="H567" s="6"/>
      <c r="I567" s="6"/>
      <c r="J567" s="6"/>
      <c r="K567" s="6"/>
      <c r="L567" s="6"/>
      <c r="M567" s="6"/>
      <c r="N567" s="6"/>
      <c r="O567" s="6"/>
      <c r="P567" s="6"/>
      <c r="Q567" s="6"/>
      <c r="R567" s="6"/>
      <c r="S567" s="6"/>
      <c r="T567" s="6"/>
      <c r="U567" s="6"/>
      <c r="V567" s="6"/>
      <c r="W567" s="6"/>
      <c r="X567" s="6"/>
    </row>
    <row r="568" spans="1:24" ht="15.75" customHeight="1">
      <c r="A568" s="5"/>
      <c r="B568" s="34"/>
      <c r="C568" s="34"/>
      <c r="D568" s="5"/>
      <c r="E568" s="5"/>
      <c r="F568" s="6"/>
      <c r="G568" s="6"/>
      <c r="H568" s="6"/>
      <c r="I568" s="6"/>
      <c r="J568" s="6"/>
      <c r="K568" s="6"/>
      <c r="L568" s="6"/>
      <c r="M568" s="6"/>
      <c r="N568" s="6"/>
      <c r="O568" s="6"/>
      <c r="P568" s="6"/>
      <c r="Q568" s="6"/>
      <c r="R568" s="6"/>
      <c r="S568" s="6"/>
      <c r="T568" s="6"/>
      <c r="U568" s="6"/>
      <c r="V568" s="6"/>
      <c r="W568" s="6"/>
      <c r="X568" s="6"/>
    </row>
    <row r="569" spans="1:24" ht="15.75" customHeight="1">
      <c r="A569" s="5"/>
      <c r="B569" s="34"/>
      <c r="C569" s="34"/>
      <c r="D569" s="5"/>
      <c r="E569" s="5"/>
      <c r="F569" s="6"/>
      <c r="G569" s="6"/>
      <c r="H569" s="6"/>
      <c r="I569" s="6"/>
      <c r="J569" s="6"/>
      <c r="K569" s="6"/>
      <c r="L569" s="6"/>
      <c r="M569" s="6"/>
      <c r="N569" s="6"/>
      <c r="O569" s="6"/>
      <c r="P569" s="6"/>
      <c r="Q569" s="6"/>
      <c r="R569" s="6"/>
      <c r="S569" s="6"/>
      <c r="T569" s="6"/>
      <c r="U569" s="6"/>
      <c r="V569" s="6"/>
      <c r="W569" s="6"/>
      <c r="X569" s="6"/>
    </row>
    <row r="570" spans="1:24" ht="15.75" customHeight="1">
      <c r="A570" s="5"/>
      <c r="B570" s="34"/>
      <c r="C570" s="34"/>
      <c r="D570" s="5"/>
      <c r="E570" s="5"/>
      <c r="F570" s="6"/>
      <c r="G570" s="6"/>
      <c r="H570" s="6"/>
      <c r="I570" s="6"/>
      <c r="J570" s="6"/>
      <c r="K570" s="6"/>
      <c r="L570" s="6"/>
      <c r="M570" s="6"/>
      <c r="N570" s="6"/>
      <c r="O570" s="6"/>
      <c r="P570" s="6"/>
      <c r="Q570" s="6"/>
      <c r="R570" s="6"/>
      <c r="S570" s="6"/>
      <c r="T570" s="6"/>
      <c r="U570" s="6"/>
      <c r="V570" s="6"/>
      <c r="W570" s="6"/>
      <c r="X570" s="6"/>
    </row>
    <row r="571" spans="1:24" ht="15.75" customHeight="1">
      <c r="A571" s="5"/>
      <c r="B571" s="34"/>
      <c r="C571" s="34"/>
      <c r="D571" s="5"/>
      <c r="E571" s="5"/>
      <c r="F571" s="6"/>
      <c r="G571" s="6"/>
      <c r="H571" s="6"/>
      <c r="I571" s="6"/>
      <c r="J571" s="6"/>
      <c r="K571" s="6"/>
      <c r="L571" s="6"/>
      <c r="M571" s="6"/>
      <c r="N571" s="6"/>
      <c r="O571" s="6"/>
      <c r="P571" s="6"/>
      <c r="Q571" s="6"/>
      <c r="R571" s="6"/>
      <c r="S571" s="6"/>
      <c r="T571" s="6"/>
      <c r="U571" s="6"/>
      <c r="V571" s="6"/>
      <c r="W571" s="6"/>
      <c r="X571" s="6"/>
    </row>
    <row r="572" spans="1:24" ht="15.75" customHeight="1">
      <c r="A572" s="5"/>
      <c r="B572" s="34"/>
      <c r="C572" s="34"/>
      <c r="D572" s="5"/>
      <c r="E572" s="5"/>
      <c r="F572" s="6"/>
      <c r="G572" s="6"/>
      <c r="H572" s="6"/>
      <c r="I572" s="6"/>
      <c r="J572" s="6"/>
      <c r="K572" s="6"/>
      <c r="L572" s="6"/>
      <c r="M572" s="6"/>
      <c r="N572" s="6"/>
      <c r="O572" s="6"/>
      <c r="P572" s="6"/>
      <c r="Q572" s="6"/>
      <c r="R572" s="6"/>
      <c r="S572" s="6"/>
      <c r="T572" s="6"/>
      <c r="U572" s="6"/>
      <c r="V572" s="6"/>
      <c r="W572" s="6"/>
      <c r="X572" s="6"/>
    </row>
    <row r="573" spans="1:24" ht="15.75" customHeight="1">
      <c r="A573" s="5"/>
      <c r="B573" s="34"/>
      <c r="C573" s="34"/>
      <c r="D573" s="5"/>
      <c r="E573" s="5"/>
      <c r="F573" s="6"/>
      <c r="G573" s="6"/>
      <c r="H573" s="6"/>
      <c r="I573" s="6"/>
      <c r="J573" s="6"/>
      <c r="K573" s="6"/>
      <c r="L573" s="6"/>
      <c r="M573" s="6"/>
      <c r="N573" s="6"/>
      <c r="O573" s="6"/>
      <c r="P573" s="6"/>
      <c r="Q573" s="6"/>
      <c r="R573" s="6"/>
      <c r="S573" s="6"/>
      <c r="T573" s="6"/>
      <c r="U573" s="6"/>
      <c r="V573" s="6"/>
      <c r="W573" s="6"/>
      <c r="X573" s="6"/>
    </row>
    <row r="574" spans="1:24" ht="15.75" customHeight="1">
      <c r="A574" s="5"/>
      <c r="B574" s="34"/>
      <c r="C574" s="34"/>
      <c r="D574" s="5"/>
      <c r="E574" s="5"/>
      <c r="F574" s="6"/>
      <c r="G574" s="6"/>
      <c r="H574" s="6"/>
      <c r="I574" s="6"/>
      <c r="J574" s="6"/>
      <c r="K574" s="6"/>
      <c r="L574" s="6"/>
      <c r="M574" s="6"/>
      <c r="N574" s="6"/>
      <c r="O574" s="6"/>
      <c r="P574" s="6"/>
      <c r="Q574" s="6"/>
      <c r="R574" s="6"/>
      <c r="S574" s="6"/>
      <c r="T574" s="6"/>
      <c r="U574" s="6"/>
      <c r="V574" s="6"/>
      <c r="W574" s="6"/>
      <c r="X574" s="6"/>
    </row>
    <row r="575" spans="1:24" ht="15.75" customHeight="1">
      <c r="A575" s="5"/>
      <c r="B575" s="34"/>
      <c r="C575" s="34"/>
      <c r="D575" s="5"/>
      <c r="E575" s="5"/>
      <c r="F575" s="6"/>
      <c r="G575" s="6"/>
      <c r="H575" s="6"/>
      <c r="I575" s="6"/>
      <c r="J575" s="6"/>
      <c r="K575" s="6"/>
      <c r="L575" s="6"/>
      <c r="M575" s="6"/>
      <c r="N575" s="6"/>
      <c r="O575" s="6"/>
      <c r="P575" s="6"/>
      <c r="Q575" s="6"/>
      <c r="R575" s="6"/>
      <c r="S575" s="6"/>
      <c r="T575" s="6"/>
      <c r="U575" s="6"/>
      <c r="V575" s="6"/>
      <c r="W575" s="6"/>
      <c r="X575" s="6"/>
    </row>
    <row r="576" spans="1:24" ht="15.75" customHeight="1">
      <c r="A576" s="5"/>
      <c r="B576" s="34"/>
      <c r="C576" s="34"/>
      <c r="D576" s="5"/>
      <c r="E576" s="5"/>
      <c r="F576" s="6"/>
      <c r="G576" s="6"/>
      <c r="H576" s="6"/>
      <c r="I576" s="6"/>
      <c r="J576" s="6"/>
      <c r="K576" s="6"/>
      <c r="L576" s="6"/>
      <c r="M576" s="6"/>
      <c r="N576" s="6"/>
      <c r="O576" s="6"/>
      <c r="P576" s="6"/>
      <c r="Q576" s="6"/>
      <c r="R576" s="6"/>
      <c r="S576" s="6"/>
      <c r="T576" s="6"/>
      <c r="U576" s="6"/>
      <c r="V576" s="6"/>
      <c r="W576" s="6"/>
      <c r="X576" s="6"/>
    </row>
    <row r="577" spans="1:24" ht="15.75" customHeight="1">
      <c r="A577" s="5"/>
      <c r="B577" s="34"/>
      <c r="C577" s="34"/>
      <c r="D577" s="5"/>
      <c r="E577" s="5"/>
      <c r="F577" s="6"/>
      <c r="G577" s="6"/>
      <c r="H577" s="6"/>
      <c r="I577" s="6"/>
      <c r="J577" s="6"/>
      <c r="K577" s="6"/>
      <c r="L577" s="6"/>
      <c r="M577" s="6"/>
      <c r="N577" s="6"/>
      <c r="O577" s="6"/>
      <c r="P577" s="6"/>
      <c r="Q577" s="6"/>
      <c r="R577" s="6"/>
      <c r="S577" s="6"/>
      <c r="T577" s="6"/>
      <c r="U577" s="6"/>
      <c r="V577" s="6"/>
      <c r="W577" s="6"/>
      <c r="X577" s="6"/>
    </row>
    <row r="578" spans="1:24" ht="15.75" customHeight="1">
      <c r="A578" s="5"/>
      <c r="B578" s="34"/>
      <c r="C578" s="34"/>
      <c r="D578" s="5"/>
      <c r="E578" s="5"/>
      <c r="F578" s="6"/>
      <c r="G578" s="6"/>
      <c r="H578" s="6"/>
      <c r="I578" s="6"/>
      <c r="J578" s="6"/>
      <c r="K578" s="6"/>
      <c r="L578" s="6"/>
      <c r="M578" s="6"/>
      <c r="N578" s="6"/>
      <c r="O578" s="6"/>
      <c r="P578" s="6"/>
      <c r="Q578" s="6"/>
      <c r="R578" s="6"/>
      <c r="S578" s="6"/>
      <c r="T578" s="6"/>
      <c r="U578" s="6"/>
      <c r="V578" s="6"/>
      <c r="W578" s="6"/>
      <c r="X578" s="6"/>
    </row>
    <row r="579" spans="1:24" ht="15.75" customHeight="1">
      <c r="A579" s="5"/>
      <c r="B579" s="34"/>
      <c r="C579" s="34"/>
      <c r="D579" s="5"/>
      <c r="E579" s="5"/>
      <c r="F579" s="6"/>
      <c r="G579" s="6"/>
      <c r="H579" s="6"/>
      <c r="I579" s="6"/>
      <c r="J579" s="6"/>
      <c r="K579" s="6"/>
      <c r="L579" s="6"/>
      <c r="M579" s="6"/>
      <c r="N579" s="6"/>
      <c r="O579" s="6"/>
      <c r="P579" s="6"/>
      <c r="Q579" s="6"/>
      <c r="R579" s="6"/>
      <c r="S579" s="6"/>
      <c r="T579" s="6"/>
      <c r="U579" s="6"/>
      <c r="V579" s="6"/>
      <c r="W579" s="6"/>
      <c r="X579" s="6"/>
    </row>
    <row r="580" spans="1:24" ht="15.75" customHeight="1">
      <c r="A580" s="5"/>
      <c r="B580" s="34"/>
      <c r="C580" s="34"/>
      <c r="D580" s="5"/>
      <c r="E580" s="5"/>
      <c r="F580" s="6"/>
      <c r="G580" s="6"/>
      <c r="H580" s="6"/>
      <c r="I580" s="6"/>
      <c r="J580" s="6"/>
      <c r="K580" s="6"/>
      <c r="L580" s="6"/>
      <c r="M580" s="6"/>
      <c r="N580" s="6"/>
      <c r="O580" s="6"/>
      <c r="P580" s="6"/>
      <c r="Q580" s="6"/>
      <c r="R580" s="6"/>
      <c r="S580" s="6"/>
      <c r="T580" s="6"/>
      <c r="U580" s="6"/>
      <c r="V580" s="6"/>
      <c r="W580" s="6"/>
      <c r="X580" s="6"/>
    </row>
    <row r="581" spans="1:24" ht="15.75" customHeight="1">
      <c r="A581" s="5"/>
      <c r="B581" s="34"/>
      <c r="C581" s="34"/>
      <c r="D581" s="5"/>
      <c r="E581" s="5"/>
      <c r="F581" s="6"/>
      <c r="G581" s="6"/>
      <c r="H581" s="6"/>
      <c r="I581" s="6"/>
      <c r="J581" s="6"/>
      <c r="K581" s="6"/>
      <c r="L581" s="6"/>
      <c r="M581" s="6"/>
      <c r="N581" s="6"/>
      <c r="O581" s="6"/>
      <c r="P581" s="6"/>
      <c r="Q581" s="6"/>
      <c r="R581" s="6"/>
      <c r="S581" s="6"/>
      <c r="T581" s="6"/>
      <c r="U581" s="6"/>
      <c r="V581" s="6"/>
      <c r="W581" s="6"/>
      <c r="X581" s="6"/>
    </row>
    <row r="582" spans="1:24" ht="15.75" customHeight="1">
      <c r="A582" s="5"/>
      <c r="B582" s="34"/>
      <c r="C582" s="34"/>
      <c r="D582" s="5"/>
      <c r="E582" s="5"/>
      <c r="F582" s="6"/>
      <c r="G582" s="6"/>
      <c r="H582" s="6"/>
      <c r="I582" s="6"/>
      <c r="J582" s="6"/>
      <c r="K582" s="6"/>
      <c r="L582" s="6"/>
      <c r="M582" s="6"/>
      <c r="N582" s="6"/>
      <c r="O582" s="6"/>
      <c r="P582" s="6"/>
      <c r="Q582" s="6"/>
      <c r="R582" s="6"/>
      <c r="S582" s="6"/>
      <c r="T582" s="6"/>
      <c r="U582" s="6"/>
      <c r="V582" s="6"/>
      <c r="W582" s="6"/>
      <c r="X582" s="6"/>
    </row>
    <row r="583" spans="1:24" ht="15.75" customHeight="1">
      <c r="A583" s="5"/>
      <c r="B583" s="34"/>
      <c r="C583" s="34"/>
      <c r="D583" s="5"/>
      <c r="E583" s="5"/>
      <c r="F583" s="6"/>
      <c r="G583" s="6"/>
      <c r="H583" s="6"/>
      <c r="I583" s="6"/>
      <c r="J583" s="6"/>
      <c r="K583" s="6"/>
      <c r="L583" s="6"/>
      <c r="M583" s="6"/>
      <c r="N583" s="6"/>
      <c r="O583" s="6"/>
      <c r="P583" s="6"/>
      <c r="Q583" s="6"/>
      <c r="R583" s="6"/>
      <c r="S583" s="6"/>
      <c r="T583" s="6"/>
      <c r="U583" s="6"/>
      <c r="V583" s="6"/>
      <c r="W583" s="6"/>
      <c r="X583" s="6"/>
    </row>
    <row r="584" spans="1:24" ht="15.75" customHeight="1">
      <c r="A584" s="5"/>
      <c r="B584" s="34"/>
      <c r="C584" s="34"/>
      <c r="D584" s="5"/>
      <c r="E584" s="5"/>
      <c r="F584" s="6"/>
      <c r="G584" s="6"/>
      <c r="H584" s="6"/>
      <c r="I584" s="6"/>
      <c r="J584" s="6"/>
      <c r="K584" s="6"/>
      <c r="L584" s="6"/>
      <c r="M584" s="6"/>
      <c r="N584" s="6"/>
      <c r="O584" s="6"/>
      <c r="P584" s="6"/>
      <c r="Q584" s="6"/>
      <c r="R584" s="6"/>
      <c r="S584" s="6"/>
      <c r="T584" s="6"/>
      <c r="U584" s="6"/>
      <c r="V584" s="6"/>
      <c r="W584" s="6"/>
      <c r="X584" s="6"/>
    </row>
    <row r="585" spans="1:24" ht="15.75" customHeight="1">
      <c r="A585" s="5"/>
      <c r="B585" s="34"/>
      <c r="C585" s="34"/>
      <c r="D585" s="5"/>
      <c r="E585" s="5"/>
      <c r="F585" s="6"/>
      <c r="G585" s="6"/>
      <c r="H585" s="6"/>
      <c r="I585" s="6"/>
      <c r="J585" s="6"/>
      <c r="K585" s="6"/>
      <c r="L585" s="6"/>
      <c r="M585" s="6"/>
      <c r="N585" s="6"/>
      <c r="O585" s="6"/>
      <c r="P585" s="6"/>
      <c r="Q585" s="6"/>
      <c r="R585" s="6"/>
      <c r="S585" s="6"/>
      <c r="T585" s="6"/>
      <c r="U585" s="6"/>
      <c r="V585" s="6"/>
      <c r="W585" s="6"/>
      <c r="X585" s="6"/>
    </row>
    <row r="586" spans="1:24" ht="15.75" customHeight="1">
      <c r="A586" s="5"/>
      <c r="B586" s="34"/>
      <c r="C586" s="34"/>
      <c r="D586" s="5"/>
      <c r="E586" s="5"/>
      <c r="F586" s="6"/>
      <c r="G586" s="6"/>
      <c r="H586" s="6"/>
      <c r="I586" s="6"/>
      <c r="J586" s="6"/>
      <c r="K586" s="6"/>
      <c r="L586" s="6"/>
      <c r="M586" s="6"/>
      <c r="N586" s="6"/>
      <c r="O586" s="6"/>
      <c r="P586" s="6"/>
      <c r="Q586" s="6"/>
      <c r="R586" s="6"/>
      <c r="S586" s="6"/>
      <c r="T586" s="6"/>
      <c r="U586" s="6"/>
      <c r="V586" s="6"/>
      <c r="W586" s="6"/>
      <c r="X586" s="6"/>
    </row>
    <row r="587" spans="1:24" ht="15.75" customHeight="1">
      <c r="A587" s="5"/>
      <c r="B587" s="34"/>
      <c r="C587" s="34"/>
      <c r="D587" s="5"/>
      <c r="E587" s="5"/>
      <c r="F587" s="6"/>
      <c r="G587" s="6"/>
      <c r="H587" s="6"/>
      <c r="I587" s="6"/>
      <c r="J587" s="6"/>
      <c r="K587" s="6"/>
      <c r="L587" s="6"/>
      <c r="M587" s="6"/>
      <c r="N587" s="6"/>
      <c r="O587" s="6"/>
      <c r="P587" s="6"/>
      <c r="Q587" s="6"/>
      <c r="R587" s="6"/>
      <c r="S587" s="6"/>
      <c r="T587" s="6"/>
      <c r="U587" s="6"/>
      <c r="V587" s="6"/>
      <c r="W587" s="6"/>
      <c r="X587" s="6"/>
    </row>
    <row r="588" spans="1:24" ht="15.75" customHeight="1">
      <c r="A588" s="5"/>
      <c r="B588" s="34"/>
      <c r="C588" s="34"/>
      <c r="D588" s="5"/>
      <c r="E588" s="5"/>
      <c r="F588" s="6"/>
      <c r="G588" s="6"/>
      <c r="H588" s="6"/>
      <c r="I588" s="6"/>
      <c r="J588" s="6"/>
      <c r="K588" s="6"/>
      <c r="L588" s="6"/>
      <c r="M588" s="6"/>
      <c r="N588" s="6"/>
      <c r="O588" s="6"/>
      <c r="P588" s="6"/>
      <c r="Q588" s="6"/>
      <c r="R588" s="6"/>
      <c r="S588" s="6"/>
      <c r="T588" s="6"/>
      <c r="U588" s="6"/>
      <c r="V588" s="6"/>
      <c r="W588" s="6"/>
      <c r="X588" s="6"/>
    </row>
    <row r="589" spans="1:24" ht="15.75" customHeight="1">
      <c r="A589" s="5"/>
      <c r="B589" s="34"/>
      <c r="C589" s="34"/>
      <c r="D589" s="5"/>
      <c r="E589" s="5"/>
      <c r="F589" s="6"/>
      <c r="G589" s="6"/>
      <c r="H589" s="6"/>
      <c r="I589" s="6"/>
      <c r="J589" s="6"/>
      <c r="K589" s="6"/>
      <c r="L589" s="6"/>
      <c r="M589" s="6"/>
      <c r="N589" s="6"/>
      <c r="O589" s="6"/>
      <c r="P589" s="6"/>
      <c r="Q589" s="6"/>
      <c r="R589" s="6"/>
      <c r="S589" s="6"/>
      <c r="T589" s="6"/>
      <c r="U589" s="6"/>
      <c r="V589" s="6"/>
      <c r="W589" s="6"/>
      <c r="X589" s="6"/>
    </row>
    <row r="590" spans="1:24" ht="15.75" customHeight="1">
      <c r="A590" s="5"/>
      <c r="B590" s="34"/>
      <c r="C590" s="34"/>
      <c r="D590" s="5"/>
      <c r="E590" s="5"/>
      <c r="F590" s="6"/>
      <c r="G590" s="6"/>
      <c r="H590" s="6"/>
      <c r="I590" s="6"/>
      <c r="J590" s="6"/>
      <c r="K590" s="6"/>
      <c r="L590" s="6"/>
      <c r="M590" s="6"/>
      <c r="N590" s="6"/>
      <c r="O590" s="6"/>
      <c r="P590" s="6"/>
      <c r="Q590" s="6"/>
      <c r="R590" s="6"/>
      <c r="S590" s="6"/>
      <c r="T590" s="6"/>
      <c r="U590" s="6"/>
      <c r="V590" s="6"/>
      <c r="W590" s="6"/>
      <c r="X590" s="6"/>
    </row>
    <row r="591" spans="1:24" ht="15.75" customHeight="1">
      <c r="A591" s="5"/>
      <c r="B591" s="34"/>
      <c r="C591" s="34"/>
      <c r="D591" s="5"/>
      <c r="E591" s="5"/>
      <c r="F591" s="6"/>
      <c r="G591" s="6"/>
      <c r="H591" s="6"/>
      <c r="I591" s="6"/>
      <c r="J591" s="6"/>
      <c r="K591" s="6"/>
      <c r="L591" s="6"/>
      <c r="M591" s="6"/>
      <c r="N591" s="6"/>
      <c r="O591" s="6"/>
      <c r="P591" s="6"/>
      <c r="Q591" s="6"/>
      <c r="R591" s="6"/>
      <c r="S591" s="6"/>
      <c r="T591" s="6"/>
      <c r="U591" s="6"/>
      <c r="V591" s="6"/>
      <c r="W591" s="6"/>
      <c r="X591" s="6"/>
    </row>
    <row r="592" spans="1:24" ht="15.75" customHeight="1">
      <c r="A592" s="5"/>
      <c r="B592" s="34"/>
      <c r="C592" s="34"/>
      <c r="D592" s="5"/>
      <c r="E592" s="5"/>
      <c r="F592" s="6"/>
      <c r="G592" s="6"/>
      <c r="H592" s="6"/>
      <c r="I592" s="6"/>
      <c r="J592" s="6"/>
      <c r="K592" s="6"/>
      <c r="L592" s="6"/>
      <c r="M592" s="6"/>
      <c r="N592" s="6"/>
      <c r="O592" s="6"/>
      <c r="P592" s="6"/>
      <c r="Q592" s="6"/>
      <c r="R592" s="6"/>
      <c r="S592" s="6"/>
      <c r="T592" s="6"/>
      <c r="U592" s="6"/>
      <c r="V592" s="6"/>
      <c r="W592" s="6"/>
      <c r="X592" s="6"/>
    </row>
    <row r="593" spans="1:24" ht="15.75" customHeight="1">
      <c r="A593" s="5"/>
      <c r="B593" s="34"/>
      <c r="C593" s="34"/>
      <c r="D593" s="5"/>
      <c r="E593" s="5"/>
      <c r="F593" s="6"/>
      <c r="G593" s="6"/>
      <c r="H593" s="6"/>
      <c r="I593" s="6"/>
      <c r="J593" s="6"/>
      <c r="K593" s="6"/>
      <c r="L593" s="6"/>
      <c r="M593" s="6"/>
      <c r="N593" s="6"/>
      <c r="O593" s="6"/>
      <c r="P593" s="6"/>
      <c r="Q593" s="6"/>
      <c r="R593" s="6"/>
      <c r="S593" s="6"/>
      <c r="T593" s="6"/>
      <c r="U593" s="6"/>
      <c r="V593" s="6"/>
      <c r="W593" s="6"/>
      <c r="X593" s="6"/>
    </row>
    <row r="594" spans="1:24" ht="15.75" customHeight="1">
      <c r="A594" s="5"/>
      <c r="B594" s="34"/>
      <c r="C594" s="34"/>
      <c r="D594" s="5"/>
      <c r="E594" s="5"/>
      <c r="F594" s="6"/>
      <c r="G594" s="6"/>
      <c r="H594" s="6"/>
      <c r="I594" s="6"/>
      <c r="J594" s="6"/>
      <c r="K594" s="6"/>
      <c r="L594" s="6"/>
      <c r="M594" s="6"/>
      <c r="N594" s="6"/>
      <c r="O594" s="6"/>
      <c r="P594" s="6"/>
      <c r="Q594" s="6"/>
      <c r="R594" s="6"/>
      <c r="S594" s="6"/>
      <c r="T594" s="6"/>
      <c r="U594" s="6"/>
      <c r="V594" s="6"/>
      <c r="W594" s="6"/>
      <c r="X594" s="6"/>
    </row>
    <row r="595" spans="1:24" ht="15.75" customHeight="1">
      <c r="A595" s="5"/>
      <c r="B595" s="34"/>
      <c r="C595" s="34"/>
      <c r="D595" s="5"/>
      <c r="E595" s="5"/>
      <c r="F595" s="6"/>
      <c r="G595" s="6"/>
      <c r="H595" s="6"/>
      <c r="I595" s="6"/>
      <c r="J595" s="6"/>
      <c r="K595" s="6"/>
      <c r="L595" s="6"/>
      <c r="M595" s="6"/>
      <c r="N595" s="6"/>
      <c r="O595" s="6"/>
      <c r="P595" s="6"/>
      <c r="Q595" s="6"/>
      <c r="R595" s="6"/>
      <c r="S595" s="6"/>
      <c r="T595" s="6"/>
      <c r="U595" s="6"/>
      <c r="V595" s="6"/>
      <c r="W595" s="6"/>
      <c r="X595" s="6"/>
    </row>
    <row r="596" spans="1:24" ht="15.75" customHeight="1">
      <c r="A596" s="5"/>
      <c r="B596" s="34"/>
      <c r="C596" s="34"/>
      <c r="D596" s="5"/>
      <c r="E596" s="5"/>
      <c r="F596" s="6"/>
      <c r="G596" s="6"/>
      <c r="H596" s="6"/>
      <c r="I596" s="6"/>
      <c r="J596" s="6"/>
      <c r="K596" s="6"/>
      <c r="L596" s="6"/>
      <c r="M596" s="6"/>
      <c r="N596" s="6"/>
      <c r="O596" s="6"/>
      <c r="P596" s="6"/>
      <c r="Q596" s="6"/>
      <c r="R596" s="6"/>
      <c r="S596" s="6"/>
      <c r="T596" s="6"/>
      <c r="U596" s="6"/>
      <c r="V596" s="6"/>
      <c r="W596" s="6"/>
      <c r="X596" s="6"/>
    </row>
    <row r="597" spans="1:24" ht="15.75" customHeight="1">
      <c r="A597" s="5"/>
      <c r="B597" s="34"/>
      <c r="C597" s="34"/>
      <c r="D597" s="5"/>
      <c r="E597" s="5"/>
      <c r="F597" s="6"/>
      <c r="G597" s="6"/>
      <c r="H597" s="6"/>
      <c r="I597" s="6"/>
      <c r="J597" s="6"/>
      <c r="K597" s="6"/>
      <c r="L597" s="6"/>
      <c r="M597" s="6"/>
      <c r="N597" s="6"/>
      <c r="O597" s="6"/>
      <c r="P597" s="6"/>
      <c r="Q597" s="6"/>
      <c r="R597" s="6"/>
      <c r="S597" s="6"/>
      <c r="T597" s="6"/>
      <c r="U597" s="6"/>
      <c r="V597" s="6"/>
      <c r="W597" s="6"/>
      <c r="X597" s="6"/>
    </row>
    <row r="598" spans="1:24" ht="15.75" customHeight="1">
      <c r="A598" s="5"/>
      <c r="B598" s="34"/>
      <c r="C598" s="34"/>
      <c r="D598" s="5"/>
      <c r="E598" s="5"/>
      <c r="F598" s="6"/>
      <c r="G598" s="6"/>
      <c r="H598" s="6"/>
      <c r="I598" s="6"/>
      <c r="J598" s="6"/>
      <c r="K598" s="6"/>
      <c r="L598" s="6"/>
      <c r="M598" s="6"/>
      <c r="N598" s="6"/>
      <c r="O598" s="6"/>
      <c r="P598" s="6"/>
      <c r="Q598" s="6"/>
      <c r="R598" s="6"/>
      <c r="S598" s="6"/>
      <c r="T598" s="6"/>
      <c r="U598" s="6"/>
      <c r="V598" s="6"/>
      <c r="W598" s="6"/>
      <c r="X598" s="6"/>
    </row>
    <row r="599" spans="1:24" ht="15.75" customHeight="1">
      <c r="A599" s="5"/>
      <c r="B599" s="34"/>
      <c r="C599" s="34"/>
      <c r="D599" s="5"/>
      <c r="E599" s="5"/>
      <c r="F599" s="6"/>
      <c r="G599" s="6"/>
      <c r="H599" s="6"/>
      <c r="I599" s="6"/>
      <c r="J599" s="6"/>
      <c r="K599" s="6"/>
      <c r="L599" s="6"/>
      <c r="M599" s="6"/>
      <c r="N599" s="6"/>
      <c r="O599" s="6"/>
      <c r="P599" s="6"/>
      <c r="Q599" s="6"/>
      <c r="R599" s="6"/>
      <c r="S599" s="6"/>
      <c r="T599" s="6"/>
      <c r="U599" s="6"/>
      <c r="V599" s="6"/>
      <c r="W599" s="6"/>
      <c r="X599" s="6"/>
    </row>
    <row r="600" spans="1:24" ht="15.75" customHeight="1">
      <c r="A600" s="5"/>
      <c r="B600" s="34"/>
      <c r="C600" s="34"/>
      <c r="D600" s="5"/>
      <c r="E600" s="5"/>
      <c r="F600" s="6"/>
      <c r="G600" s="6"/>
      <c r="H600" s="6"/>
      <c r="I600" s="6"/>
      <c r="J600" s="6"/>
      <c r="K600" s="6"/>
      <c r="L600" s="6"/>
      <c r="M600" s="6"/>
      <c r="N600" s="6"/>
      <c r="O600" s="6"/>
      <c r="P600" s="6"/>
      <c r="Q600" s="6"/>
      <c r="R600" s="6"/>
      <c r="S600" s="6"/>
      <c r="T600" s="6"/>
      <c r="U600" s="6"/>
      <c r="V600" s="6"/>
      <c r="W600" s="6"/>
      <c r="X600" s="6"/>
    </row>
    <row r="601" spans="1:24" ht="15.75" customHeight="1">
      <c r="A601" s="5"/>
      <c r="B601" s="34"/>
      <c r="C601" s="34"/>
      <c r="D601" s="5"/>
      <c r="E601" s="5"/>
      <c r="F601" s="6"/>
      <c r="G601" s="6"/>
      <c r="H601" s="6"/>
      <c r="I601" s="6"/>
      <c r="J601" s="6"/>
      <c r="K601" s="6"/>
      <c r="L601" s="6"/>
      <c r="M601" s="6"/>
      <c r="N601" s="6"/>
      <c r="O601" s="6"/>
      <c r="P601" s="6"/>
      <c r="Q601" s="6"/>
      <c r="R601" s="6"/>
      <c r="S601" s="6"/>
      <c r="T601" s="6"/>
      <c r="U601" s="6"/>
      <c r="V601" s="6"/>
      <c r="W601" s="6"/>
      <c r="X601" s="6"/>
    </row>
    <row r="602" spans="1:24" ht="15.75" customHeight="1">
      <c r="A602" s="5"/>
      <c r="B602" s="34"/>
      <c r="C602" s="34"/>
      <c r="D602" s="5"/>
      <c r="E602" s="5"/>
      <c r="F602" s="6"/>
      <c r="G602" s="6"/>
      <c r="H602" s="6"/>
      <c r="I602" s="6"/>
      <c r="J602" s="6"/>
      <c r="K602" s="6"/>
      <c r="L602" s="6"/>
      <c r="M602" s="6"/>
      <c r="N602" s="6"/>
      <c r="O602" s="6"/>
      <c r="P602" s="6"/>
      <c r="Q602" s="6"/>
      <c r="R602" s="6"/>
      <c r="S602" s="6"/>
      <c r="T602" s="6"/>
      <c r="U602" s="6"/>
      <c r="V602" s="6"/>
      <c r="W602" s="6"/>
      <c r="X602" s="6"/>
    </row>
    <row r="603" spans="1:24" ht="15.75" customHeight="1">
      <c r="A603" s="5"/>
      <c r="B603" s="34"/>
      <c r="C603" s="34"/>
      <c r="D603" s="5"/>
      <c r="E603" s="5"/>
      <c r="F603" s="6"/>
      <c r="G603" s="6"/>
      <c r="H603" s="6"/>
      <c r="I603" s="6"/>
      <c r="J603" s="6"/>
      <c r="K603" s="6"/>
      <c r="L603" s="6"/>
      <c r="M603" s="6"/>
      <c r="N603" s="6"/>
      <c r="O603" s="6"/>
      <c r="P603" s="6"/>
      <c r="Q603" s="6"/>
      <c r="R603" s="6"/>
      <c r="S603" s="6"/>
      <c r="T603" s="6"/>
      <c r="U603" s="6"/>
      <c r="V603" s="6"/>
      <c r="W603" s="6"/>
      <c r="X603" s="6"/>
    </row>
    <row r="604" spans="1:24" ht="15.75" customHeight="1">
      <c r="A604" s="5"/>
      <c r="B604" s="34"/>
      <c r="C604" s="34"/>
      <c r="D604" s="5"/>
      <c r="E604" s="5"/>
      <c r="F604" s="6"/>
      <c r="G604" s="6"/>
      <c r="H604" s="6"/>
      <c r="I604" s="6"/>
      <c r="J604" s="6"/>
      <c r="K604" s="6"/>
      <c r="L604" s="6"/>
      <c r="M604" s="6"/>
      <c r="N604" s="6"/>
      <c r="O604" s="6"/>
      <c r="P604" s="6"/>
      <c r="Q604" s="6"/>
      <c r="R604" s="6"/>
      <c r="S604" s="6"/>
      <c r="T604" s="6"/>
      <c r="U604" s="6"/>
      <c r="V604" s="6"/>
      <c r="W604" s="6"/>
      <c r="X604" s="6"/>
    </row>
    <row r="605" spans="1:24" ht="15.75" customHeight="1">
      <c r="A605" s="5"/>
      <c r="B605" s="34"/>
      <c r="C605" s="34"/>
      <c r="D605" s="5"/>
      <c r="E605" s="5"/>
      <c r="F605" s="6"/>
      <c r="G605" s="6"/>
      <c r="H605" s="6"/>
      <c r="I605" s="6"/>
      <c r="J605" s="6"/>
      <c r="K605" s="6"/>
      <c r="L605" s="6"/>
      <c r="M605" s="6"/>
      <c r="N605" s="6"/>
      <c r="O605" s="6"/>
      <c r="P605" s="6"/>
      <c r="Q605" s="6"/>
      <c r="R605" s="6"/>
      <c r="S605" s="6"/>
      <c r="T605" s="6"/>
      <c r="U605" s="6"/>
      <c r="V605" s="6"/>
      <c r="W605" s="6"/>
      <c r="X605" s="6"/>
    </row>
    <row r="606" spans="1:24" ht="15.75" customHeight="1">
      <c r="A606" s="5"/>
      <c r="B606" s="34"/>
      <c r="C606" s="34"/>
      <c r="D606" s="5"/>
      <c r="E606" s="5"/>
      <c r="F606" s="6"/>
      <c r="G606" s="6"/>
      <c r="H606" s="6"/>
      <c r="I606" s="6"/>
      <c r="J606" s="6"/>
      <c r="K606" s="6"/>
      <c r="L606" s="6"/>
      <c r="M606" s="6"/>
      <c r="N606" s="6"/>
      <c r="O606" s="6"/>
      <c r="P606" s="6"/>
      <c r="Q606" s="6"/>
      <c r="R606" s="6"/>
      <c r="S606" s="6"/>
      <c r="T606" s="6"/>
      <c r="U606" s="6"/>
      <c r="V606" s="6"/>
      <c r="W606" s="6"/>
      <c r="X606" s="6"/>
    </row>
    <row r="607" spans="1:24" ht="15.75" customHeight="1">
      <c r="A607" s="5"/>
      <c r="B607" s="34"/>
      <c r="C607" s="34"/>
      <c r="D607" s="5"/>
      <c r="E607" s="5"/>
      <c r="F607" s="6"/>
      <c r="G607" s="6"/>
      <c r="H607" s="6"/>
      <c r="I607" s="6"/>
      <c r="J607" s="6"/>
      <c r="K607" s="6"/>
      <c r="L607" s="6"/>
      <c r="M607" s="6"/>
      <c r="N607" s="6"/>
      <c r="O607" s="6"/>
      <c r="P607" s="6"/>
      <c r="Q607" s="6"/>
      <c r="R607" s="6"/>
      <c r="S607" s="6"/>
      <c r="T607" s="6"/>
      <c r="U607" s="6"/>
      <c r="V607" s="6"/>
      <c r="W607" s="6"/>
      <c r="X607" s="6"/>
    </row>
    <row r="608" spans="1:24" ht="15.75" customHeight="1">
      <c r="A608" s="5"/>
      <c r="B608" s="34"/>
      <c r="C608" s="34"/>
      <c r="D608" s="5"/>
      <c r="E608" s="5"/>
      <c r="F608" s="6"/>
      <c r="G608" s="6"/>
      <c r="H608" s="6"/>
      <c r="I608" s="6"/>
      <c r="J608" s="6"/>
      <c r="K608" s="6"/>
      <c r="L608" s="6"/>
      <c r="M608" s="6"/>
      <c r="N608" s="6"/>
      <c r="O608" s="6"/>
      <c r="P608" s="6"/>
      <c r="Q608" s="6"/>
      <c r="R608" s="6"/>
      <c r="S608" s="6"/>
      <c r="T608" s="6"/>
      <c r="U608" s="6"/>
      <c r="V608" s="6"/>
      <c r="W608" s="6"/>
      <c r="X608" s="6"/>
    </row>
    <row r="609" spans="1:24" ht="15.75" customHeight="1">
      <c r="A609" s="5"/>
      <c r="B609" s="34"/>
      <c r="C609" s="34"/>
      <c r="D609" s="5"/>
      <c r="E609" s="5"/>
      <c r="F609" s="6"/>
      <c r="G609" s="6"/>
      <c r="H609" s="6"/>
      <c r="I609" s="6"/>
      <c r="J609" s="6"/>
      <c r="K609" s="6"/>
      <c r="L609" s="6"/>
      <c r="M609" s="6"/>
      <c r="N609" s="6"/>
      <c r="O609" s="6"/>
      <c r="P609" s="6"/>
      <c r="Q609" s="6"/>
      <c r="R609" s="6"/>
      <c r="S609" s="6"/>
      <c r="T609" s="6"/>
      <c r="U609" s="6"/>
      <c r="V609" s="6"/>
      <c r="W609" s="6"/>
      <c r="X609" s="6"/>
    </row>
    <row r="610" spans="1:24" ht="15.75" customHeight="1">
      <c r="A610" s="5"/>
      <c r="B610" s="34"/>
      <c r="C610" s="34"/>
      <c r="D610" s="5"/>
      <c r="E610" s="5"/>
      <c r="F610" s="6"/>
      <c r="G610" s="6"/>
      <c r="H610" s="6"/>
      <c r="I610" s="6"/>
      <c r="J610" s="6"/>
      <c r="K610" s="6"/>
      <c r="L610" s="6"/>
      <c r="M610" s="6"/>
      <c r="N610" s="6"/>
      <c r="O610" s="6"/>
      <c r="P610" s="6"/>
      <c r="Q610" s="6"/>
      <c r="R610" s="6"/>
      <c r="S610" s="6"/>
      <c r="T610" s="6"/>
      <c r="U610" s="6"/>
      <c r="V610" s="6"/>
      <c r="W610" s="6"/>
      <c r="X610" s="6"/>
    </row>
    <row r="611" spans="1:24" ht="15.75" customHeight="1">
      <c r="A611" s="5"/>
      <c r="B611" s="34"/>
      <c r="C611" s="34"/>
      <c r="D611" s="5"/>
      <c r="E611" s="5"/>
      <c r="F611" s="6"/>
      <c r="G611" s="6"/>
      <c r="H611" s="6"/>
      <c r="I611" s="6"/>
      <c r="J611" s="6"/>
      <c r="K611" s="6"/>
      <c r="L611" s="6"/>
      <c r="M611" s="6"/>
      <c r="N611" s="6"/>
      <c r="O611" s="6"/>
      <c r="P611" s="6"/>
      <c r="Q611" s="6"/>
      <c r="R611" s="6"/>
      <c r="S611" s="6"/>
      <c r="T611" s="6"/>
      <c r="U611" s="6"/>
      <c r="V611" s="6"/>
      <c r="W611" s="6"/>
      <c r="X611" s="6"/>
    </row>
    <row r="612" spans="1:24" ht="15.75" customHeight="1">
      <c r="A612" s="5"/>
      <c r="B612" s="34"/>
      <c r="C612" s="34"/>
      <c r="D612" s="5"/>
      <c r="E612" s="5"/>
      <c r="F612" s="6"/>
      <c r="G612" s="6"/>
      <c r="H612" s="6"/>
      <c r="I612" s="6"/>
      <c r="J612" s="6"/>
      <c r="K612" s="6"/>
      <c r="L612" s="6"/>
      <c r="M612" s="6"/>
      <c r="N612" s="6"/>
      <c r="O612" s="6"/>
      <c r="P612" s="6"/>
      <c r="Q612" s="6"/>
      <c r="R612" s="6"/>
      <c r="S612" s="6"/>
      <c r="T612" s="6"/>
      <c r="U612" s="6"/>
      <c r="V612" s="6"/>
      <c r="W612" s="6"/>
      <c r="X612" s="6"/>
    </row>
    <row r="613" spans="1:24" ht="15.75" customHeight="1">
      <c r="A613" s="5"/>
      <c r="B613" s="34"/>
      <c r="C613" s="34"/>
      <c r="D613" s="5"/>
      <c r="E613" s="5"/>
      <c r="F613" s="6"/>
      <c r="G613" s="6"/>
      <c r="H613" s="6"/>
      <c r="I613" s="6"/>
      <c r="J613" s="6"/>
      <c r="K613" s="6"/>
      <c r="L613" s="6"/>
      <c r="M613" s="6"/>
      <c r="N613" s="6"/>
      <c r="O613" s="6"/>
      <c r="P613" s="6"/>
      <c r="Q613" s="6"/>
      <c r="R613" s="6"/>
      <c r="S613" s="6"/>
      <c r="T613" s="6"/>
      <c r="U613" s="6"/>
      <c r="V613" s="6"/>
      <c r="W613" s="6"/>
      <c r="X613" s="6"/>
    </row>
    <row r="614" spans="1:24" ht="15.75" customHeight="1">
      <c r="A614" s="5"/>
      <c r="B614" s="34"/>
      <c r="C614" s="34"/>
      <c r="D614" s="5"/>
      <c r="E614" s="5"/>
      <c r="F614" s="6"/>
      <c r="G614" s="6"/>
      <c r="H614" s="6"/>
      <c r="I614" s="6"/>
      <c r="J614" s="6"/>
      <c r="K614" s="6"/>
      <c r="L614" s="6"/>
      <c r="M614" s="6"/>
      <c r="N614" s="6"/>
      <c r="O614" s="6"/>
      <c r="P614" s="6"/>
      <c r="Q614" s="6"/>
      <c r="R614" s="6"/>
      <c r="S614" s="6"/>
      <c r="T614" s="6"/>
      <c r="U614" s="6"/>
      <c r="V614" s="6"/>
      <c r="W614" s="6"/>
      <c r="X614" s="6"/>
    </row>
    <row r="615" spans="1:24" ht="15.75" customHeight="1">
      <c r="A615" s="5"/>
      <c r="B615" s="34"/>
      <c r="C615" s="34"/>
      <c r="D615" s="5"/>
      <c r="E615" s="5"/>
      <c r="F615" s="6"/>
      <c r="G615" s="6"/>
      <c r="H615" s="6"/>
      <c r="I615" s="6"/>
      <c r="J615" s="6"/>
      <c r="K615" s="6"/>
      <c r="L615" s="6"/>
      <c r="M615" s="6"/>
      <c r="N615" s="6"/>
      <c r="O615" s="6"/>
      <c r="P615" s="6"/>
      <c r="Q615" s="6"/>
      <c r="R615" s="6"/>
      <c r="S615" s="6"/>
      <c r="T615" s="6"/>
      <c r="U615" s="6"/>
      <c r="V615" s="6"/>
      <c r="W615" s="6"/>
      <c r="X615" s="6"/>
    </row>
    <row r="616" spans="1:24" ht="15.75" customHeight="1">
      <c r="A616" s="5"/>
      <c r="B616" s="34"/>
      <c r="C616" s="34"/>
      <c r="D616" s="5"/>
      <c r="E616" s="5"/>
      <c r="F616" s="6"/>
      <c r="G616" s="6"/>
      <c r="H616" s="6"/>
      <c r="I616" s="6"/>
      <c r="J616" s="6"/>
      <c r="K616" s="6"/>
      <c r="L616" s="6"/>
      <c r="M616" s="6"/>
      <c r="N616" s="6"/>
      <c r="O616" s="6"/>
      <c r="P616" s="6"/>
      <c r="Q616" s="6"/>
      <c r="R616" s="6"/>
      <c r="S616" s="6"/>
      <c r="T616" s="6"/>
      <c r="U616" s="6"/>
      <c r="V616" s="6"/>
      <c r="W616" s="6"/>
      <c r="X616" s="6"/>
    </row>
    <row r="617" spans="1:24" ht="15.75" customHeight="1">
      <c r="A617" s="5"/>
      <c r="B617" s="34"/>
      <c r="C617" s="34"/>
      <c r="D617" s="5"/>
      <c r="E617" s="5"/>
      <c r="F617" s="6"/>
      <c r="G617" s="6"/>
      <c r="H617" s="6"/>
      <c r="I617" s="6"/>
      <c r="J617" s="6"/>
      <c r="K617" s="6"/>
      <c r="L617" s="6"/>
      <c r="M617" s="6"/>
      <c r="N617" s="6"/>
      <c r="O617" s="6"/>
      <c r="P617" s="6"/>
      <c r="Q617" s="6"/>
      <c r="R617" s="6"/>
      <c r="S617" s="6"/>
      <c r="T617" s="6"/>
      <c r="U617" s="6"/>
      <c r="V617" s="6"/>
      <c r="W617" s="6"/>
      <c r="X617" s="6"/>
    </row>
    <row r="618" spans="1:24" ht="15.75" customHeight="1">
      <c r="A618" s="5"/>
      <c r="B618" s="34"/>
      <c r="C618" s="34"/>
      <c r="D618" s="5"/>
      <c r="E618" s="5"/>
      <c r="F618" s="6"/>
      <c r="G618" s="6"/>
      <c r="H618" s="6"/>
      <c r="I618" s="6"/>
      <c r="J618" s="6"/>
      <c r="K618" s="6"/>
      <c r="L618" s="6"/>
      <c r="M618" s="6"/>
      <c r="N618" s="6"/>
      <c r="O618" s="6"/>
      <c r="P618" s="6"/>
      <c r="Q618" s="6"/>
      <c r="R618" s="6"/>
      <c r="S618" s="6"/>
      <c r="T618" s="6"/>
      <c r="U618" s="6"/>
      <c r="V618" s="6"/>
      <c r="W618" s="6"/>
      <c r="X618" s="6"/>
    </row>
    <row r="619" spans="1:24" ht="15.75" customHeight="1">
      <c r="A619" s="5"/>
      <c r="B619" s="34"/>
      <c r="C619" s="34"/>
      <c r="D619" s="5"/>
      <c r="E619" s="5"/>
      <c r="F619" s="6"/>
      <c r="G619" s="6"/>
      <c r="H619" s="6"/>
      <c r="I619" s="6"/>
      <c r="J619" s="6"/>
      <c r="K619" s="6"/>
      <c r="L619" s="6"/>
      <c r="M619" s="6"/>
      <c r="N619" s="6"/>
      <c r="O619" s="6"/>
      <c r="P619" s="6"/>
      <c r="Q619" s="6"/>
      <c r="R619" s="6"/>
      <c r="S619" s="6"/>
      <c r="T619" s="6"/>
      <c r="U619" s="6"/>
      <c r="V619" s="6"/>
      <c r="W619" s="6"/>
      <c r="X619" s="6"/>
    </row>
    <row r="620" spans="1:24" ht="15.75" customHeight="1">
      <c r="A620" s="5"/>
      <c r="B620" s="34"/>
      <c r="C620" s="34"/>
      <c r="D620" s="5"/>
      <c r="E620" s="5"/>
      <c r="F620" s="6"/>
      <c r="G620" s="6"/>
      <c r="H620" s="6"/>
      <c r="I620" s="6"/>
      <c r="J620" s="6"/>
      <c r="K620" s="6"/>
      <c r="L620" s="6"/>
      <c r="M620" s="6"/>
      <c r="N620" s="6"/>
      <c r="O620" s="6"/>
      <c r="P620" s="6"/>
      <c r="Q620" s="6"/>
      <c r="R620" s="6"/>
      <c r="S620" s="6"/>
      <c r="T620" s="6"/>
      <c r="U620" s="6"/>
      <c r="V620" s="6"/>
      <c r="W620" s="6"/>
      <c r="X620" s="6"/>
    </row>
    <row r="621" spans="1:24" ht="15.75" customHeight="1">
      <c r="A621" s="5"/>
      <c r="B621" s="34"/>
      <c r="C621" s="34"/>
      <c r="D621" s="5"/>
      <c r="E621" s="5"/>
      <c r="F621" s="6"/>
      <c r="G621" s="6"/>
      <c r="H621" s="6"/>
      <c r="I621" s="6"/>
      <c r="J621" s="6"/>
      <c r="K621" s="6"/>
      <c r="L621" s="6"/>
      <c r="M621" s="6"/>
      <c r="N621" s="6"/>
      <c r="O621" s="6"/>
      <c r="P621" s="6"/>
      <c r="Q621" s="6"/>
      <c r="R621" s="6"/>
      <c r="S621" s="6"/>
      <c r="T621" s="6"/>
      <c r="U621" s="6"/>
      <c r="V621" s="6"/>
      <c r="W621" s="6"/>
      <c r="X621" s="6"/>
    </row>
    <row r="622" spans="1:24" ht="15.75" customHeight="1">
      <c r="A622" s="5"/>
      <c r="B622" s="34"/>
      <c r="C622" s="34"/>
      <c r="D622" s="5"/>
      <c r="E622" s="5"/>
      <c r="F622" s="6"/>
      <c r="G622" s="6"/>
      <c r="H622" s="6"/>
      <c r="I622" s="6"/>
      <c r="J622" s="6"/>
      <c r="K622" s="6"/>
      <c r="L622" s="6"/>
      <c r="M622" s="6"/>
      <c r="N622" s="6"/>
      <c r="O622" s="6"/>
      <c r="P622" s="6"/>
      <c r="Q622" s="6"/>
      <c r="R622" s="6"/>
      <c r="S622" s="6"/>
      <c r="T622" s="6"/>
      <c r="U622" s="6"/>
      <c r="V622" s="6"/>
      <c r="W622" s="6"/>
      <c r="X622" s="6"/>
    </row>
    <row r="623" spans="1:24" ht="15.75" customHeight="1">
      <c r="A623" s="5"/>
      <c r="B623" s="34"/>
      <c r="C623" s="34"/>
      <c r="D623" s="5"/>
      <c r="E623" s="5"/>
      <c r="F623" s="6"/>
      <c r="G623" s="6"/>
      <c r="H623" s="6"/>
      <c r="I623" s="6"/>
      <c r="J623" s="6"/>
      <c r="K623" s="6"/>
      <c r="L623" s="6"/>
      <c r="M623" s="6"/>
      <c r="N623" s="6"/>
      <c r="O623" s="6"/>
      <c r="P623" s="6"/>
      <c r="Q623" s="6"/>
      <c r="R623" s="6"/>
      <c r="S623" s="6"/>
      <c r="T623" s="6"/>
      <c r="U623" s="6"/>
      <c r="V623" s="6"/>
      <c r="W623" s="6"/>
      <c r="X623" s="6"/>
    </row>
    <row r="624" spans="1:24" ht="15.75" customHeight="1">
      <c r="A624" s="5"/>
      <c r="B624" s="34"/>
      <c r="C624" s="34"/>
      <c r="D624" s="5"/>
      <c r="E624" s="5"/>
      <c r="F624" s="6"/>
      <c r="G624" s="6"/>
      <c r="H624" s="6"/>
      <c r="I624" s="6"/>
      <c r="J624" s="6"/>
      <c r="K624" s="6"/>
      <c r="L624" s="6"/>
      <c r="M624" s="6"/>
      <c r="N624" s="6"/>
      <c r="O624" s="6"/>
      <c r="P624" s="6"/>
      <c r="Q624" s="6"/>
      <c r="R624" s="6"/>
      <c r="S624" s="6"/>
      <c r="T624" s="6"/>
      <c r="U624" s="6"/>
      <c r="V624" s="6"/>
      <c r="W624" s="6"/>
      <c r="X624" s="6"/>
    </row>
    <row r="625" spans="1:24" ht="15.75" customHeight="1">
      <c r="A625" s="5"/>
      <c r="B625" s="34"/>
      <c r="C625" s="34"/>
      <c r="D625" s="5"/>
      <c r="E625" s="5"/>
      <c r="F625" s="6"/>
      <c r="G625" s="6"/>
      <c r="H625" s="6"/>
      <c r="I625" s="6"/>
      <c r="J625" s="6"/>
      <c r="K625" s="6"/>
      <c r="L625" s="6"/>
      <c r="M625" s="6"/>
      <c r="N625" s="6"/>
      <c r="O625" s="6"/>
      <c r="P625" s="6"/>
      <c r="Q625" s="6"/>
      <c r="R625" s="6"/>
      <c r="S625" s="6"/>
      <c r="T625" s="6"/>
      <c r="U625" s="6"/>
      <c r="V625" s="6"/>
      <c r="W625" s="6"/>
      <c r="X625" s="6"/>
    </row>
    <row r="626" spans="1:24" ht="15.75" customHeight="1">
      <c r="A626" s="5"/>
      <c r="B626" s="34"/>
      <c r="C626" s="34"/>
      <c r="D626" s="5"/>
      <c r="E626" s="5"/>
      <c r="F626" s="6"/>
      <c r="G626" s="6"/>
      <c r="H626" s="6"/>
      <c r="I626" s="6"/>
      <c r="J626" s="6"/>
      <c r="K626" s="6"/>
      <c r="L626" s="6"/>
      <c r="M626" s="6"/>
      <c r="N626" s="6"/>
      <c r="O626" s="6"/>
      <c r="P626" s="6"/>
      <c r="Q626" s="6"/>
      <c r="R626" s="6"/>
      <c r="S626" s="6"/>
      <c r="T626" s="6"/>
      <c r="U626" s="6"/>
      <c r="V626" s="6"/>
      <c r="W626" s="6"/>
      <c r="X626" s="6"/>
    </row>
    <row r="627" spans="1:24" ht="15.75" customHeight="1">
      <c r="A627" s="5"/>
      <c r="B627" s="34"/>
      <c r="C627" s="34"/>
      <c r="D627" s="5"/>
      <c r="E627" s="5"/>
      <c r="F627" s="6"/>
      <c r="G627" s="6"/>
      <c r="H627" s="6"/>
      <c r="I627" s="6"/>
      <c r="J627" s="6"/>
      <c r="K627" s="6"/>
      <c r="L627" s="6"/>
      <c r="M627" s="6"/>
      <c r="N627" s="6"/>
      <c r="O627" s="6"/>
      <c r="P627" s="6"/>
      <c r="Q627" s="6"/>
      <c r="R627" s="6"/>
      <c r="S627" s="6"/>
      <c r="T627" s="6"/>
      <c r="U627" s="6"/>
      <c r="V627" s="6"/>
      <c r="W627" s="6"/>
      <c r="X627" s="6"/>
    </row>
    <row r="628" spans="1:24" ht="15.75" customHeight="1">
      <c r="A628" s="5"/>
      <c r="B628" s="34"/>
      <c r="C628" s="34"/>
      <c r="D628" s="5"/>
      <c r="E628" s="5"/>
      <c r="F628" s="6"/>
      <c r="G628" s="6"/>
      <c r="H628" s="6"/>
      <c r="I628" s="6"/>
      <c r="J628" s="6"/>
      <c r="K628" s="6"/>
      <c r="L628" s="6"/>
      <c r="M628" s="6"/>
      <c r="N628" s="6"/>
      <c r="O628" s="6"/>
      <c r="P628" s="6"/>
      <c r="Q628" s="6"/>
      <c r="R628" s="6"/>
      <c r="S628" s="6"/>
      <c r="T628" s="6"/>
      <c r="U628" s="6"/>
      <c r="V628" s="6"/>
      <c r="W628" s="6"/>
      <c r="X628" s="6"/>
    </row>
    <row r="629" spans="1:24" ht="15.75" customHeight="1">
      <c r="A629" s="5"/>
      <c r="B629" s="34"/>
      <c r="C629" s="34"/>
      <c r="D629" s="5"/>
      <c r="E629" s="5"/>
      <c r="F629" s="6"/>
      <c r="G629" s="6"/>
      <c r="H629" s="6"/>
      <c r="I629" s="6"/>
      <c r="J629" s="6"/>
      <c r="K629" s="6"/>
      <c r="L629" s="6"/>
      <c r="M629" s="6"/>
      <c r="N629" s="6"/>
      <c r="O629" s="6"/>
      <c r="P629" s="6"/>
      <c r="Q629" s="6"/>
      <c r="R629" s="6"/>
      <c r="S629" s="6"/>
      <c r="T629" s="6"/>
      <c r="U629" s="6"/>
      <c r="V629" s="6"/>
      <c r="W629" s="6"/>
      <c r="X629" s="6"/>
    </row>
    <row r="630" spans="1:24" ht="15.75" customHeight="1">
      <c r="A630" s="5"/>
      <c r="B630" s="34"/>
      <c r="C630" s="34"/>
      <c r="D630" s="5"/>
      <c r="E630" s="5"/>
      <c r="F630" s="6"/>
      <c r="G630" s="6"/>
      <c r="H630" s="6"/>
      <c r="I630" s="6"/>
      <c r="J630" s="6"/>
      <c r="K630" s="6"/>
      <c r="L630" s="6"/>
      <c r="M630" s="6"/>
      <c r="N630" s="6"/>
      <c r="O630" s="6"/>
      <c r="P630" s="6"/>
      <c r="Q630" s="6"/>
      <c r="R630" s="6"/>
      <c r="S630" s="6"/>
      <c r="T630" s="6"/>
      <c r="U630" s="6"/>
      <c r="V630" s="6"/>
      <c r="W630" s="6"/>
      <c r="X630" s="6"/>
    </row>
    <row r="631" spans="1:24" ht="15.75" customHeight="1">
      <c r="A631" s="5"/>
      <c r="B631" s="34"/>
      <c r="C631" s="34"/>
      <c r="D631" s="5"/>
      <c r="E631" s="5"/>
      <c r="F631" s="6"/>
      <c r="G631" s="6"/>
      <c r="H631" s="6"/>
      <c r="I631" s="6"/>
      <c r="J631" s="6"/>
      <c r="K631" s="6"/>
      <c r="L631" s="6"/>
      <c r="M631" s="6"/>
      <c r="N631" s="6"/>
      <c r="O631" s="6"/>
      <c r="P631" s="6"/>
      <c r="Q631" s="6"/>
      <c r="R631" s="6"/>
      <c r="S631" s="6"/>
      <c r="T631" s="6"/>
      <c r="U631" s="6"/>
      <c r="V631" s="6"/>
      <c r="W631" s="6"/>
      <c r="X631" s="6"/>
    </row>
    <row r="632" spans="1:24" ht="15.75" customHeight="1">
      <c r="A632" s="5"/>
      <c r="B632" s="34"/>
      <c r="C632" s="34"/>
      <c r="D632" s="5"/>
      <c r="E632" s="5"/>
      <c r="F632" s="6"/>
      <c r="G632" s="6"/>
      <c r="H632" s="6"/>
      <c r="I632" s="6"/>
      <c r="J632" s="6"/>
      <c r="K632" s="6"/>
      <c r="L632" s="6"/>
      <c r="M632" s="6"/>
      <c r="N632" s="6"/>
      <c r="O632" s="6"/>
      <c r="P632" s="6"/>
      <c r="Q632" s="6"/>
      <c r="R632" s="6"/>
      <c r="S632" s="6"/>
      <c r="T632" s="6"/>
      <c r="U632" s="6"/>
      <c r="V632" s="6"/>
      <c r="W632" s="6"/>
      <c r="X632" s="6"/>
    </row>
    <row r="633" spans="1:24" ht="15.75" customHeight="1">
      <c r="A633" s="5"/>
      <c r="B633" s="34"/>
      <c r="C633" s="34"/>
      <c r="D633" s="5"/>
      <c r="E633" s="5"/>
      <c r="F633" s="6"/>
      <c r="G633" s="6"/>
      <c r="H633" s="6"/>
      <c r="I633" s="6"/>
      <c r="J633" s="6"/>
      <c r="K633" s="6"/>
      <c r="L633" s="6"/>
      <c r="M633" s="6"/>
      <c r="N633" s="6"/>
      <c r="O633" s="6"/>
      <c r="P633" s="6"/>
      <c r="Q633" s="6"/>
      <c r="R633" s="6"/>
      <c r="S633" s="6"/>
      <c r="T633" s="6"/>
      <c r="U633" s="6"/>
      <c r="V633" s="6"/>
      <c r="W633" s="6"/>
      <c r="X633" s="6"/>
    </row>
    <row r="634" spans="1:24" ht="15.75" customHeight="1">
      <c r="A634" s="5"/>
      <c r="B634" s="34"/>
      <c r="C634" s="34"/>
      <c r="D634" s="5"/>
      <c r="E634" s="5"/>
      <c r="F634" s="6"/>
      <c r="G634" s="6"/>
      <c r="H634" s="6"/>
      <c r="I634" s="6"/>
      <c r="J634" s="6"/>
      <c r="K634" s="6"/>
      <c r="L634" s="6"/>
      <c r="M634" s="6"/>
      <c r="N634" s="6"/>
      <c r="O634" s="6"/>
      <c r="P634" s="6"/>
      <c r="Q634" s="6"/>
      <c r="R634" s="6"/>
      <c r="S634" s="6"/>
      <c r="T634" s="6"/>
      <c r="U634" s="6"/>
      <c r="V634" s="6"/>
      <c r="W634" s="6"/>
      <c r="X634" s="6"/>
    </row>
    <row r="635" spans="1:24" ht="15.75" customHeight="1">
      <c r="A635" s="5"/>
      <c r="B635" s="34"/>
      <c r="C635" s="34"/>
      <c r="D635" s="5"/>
      <c r="E635" s="5"/>
      <c r="F635" s="6"/>
      <c r="G635" s="6"/>
      <c r="H635" s="6"/>
      <c r="I635" s="6"/>
      <c r="J635" s="6"/>
      <c r="K635" s="6"/>
      <c r="L635" s="6"/>
      <c r="M635" s="6"/>
      <c r="N635" s="6"/>
      <c r="O635" s="6"/>
      <c r="P635" s="6"/>
      <c r="Q635" s="6"/>
      <c r="R635" s="6"/>
      <c r="S635" s="6"/>
      <c r="T635" s="6"/>
      <c r="U635" s="6"/>
      <c r="V635" s="6"/>
      <c r="W635" s="6"/>
      <c r="X635" s="6"/>
    </row>
    <row r="636" spans="1:24" ht="15.75" customHeight="1">
      <c r="A636" s="5"/>
      <c r="B636" s="34"/>
      <c r="C636" s="34"/>
      <c r="D636" s="5"/>
      <c r="E636" s="5"/>
      <c r="F636" s="6"/>
      <c r="G636" s="6"/>
      <c r="H636" s="6"/>
      <c r="I636" s="6"/>
      <c r="J636" s="6"/>
      <c r="K636" s="6"/>
      <c r="L636" s="6"/>
      <c r="M636" s="6"/>
      <c r="N636" s="6"/>
      <c r="O636" s="6"/>
      <c r="P636" s="6"/>
      <c r="Q636" s="6"/>
      <c r="R636" s="6"/>
      <c r="S636" s="6"/>
      <c r="T636" s="6"/>
      <c r="U636" s="6"/>
      <c r="V636" s="6"/>
      <c r="W636" s="6"/>
      <c r="X636" s="6"/>
    </row>
    <row r="637" spans="1:24" ht="15.75" customHeight="1">
      <c r="A637" s="5"/>
      <c r="B637" s="34"/>
      <c r="C637" s="34"/>
      <c r="D637" s="5"/>
      <c r="E637" s="5"/>
      <c r="F637" s="6"/>
      <c r="G637" s="6"/>
      <c r="H637" s="6"/>
      <c r="I637" s="6"/>
      <c r="J637" s="6"/>
      <c r="K637" s="6"/>
      <c r="L637" s="6"/>
      <c r="M637" s="6"/>
      <c r="N637" s="6"/>
      <c r="O637" s="6"/>
      <c r="P637" s="6"/>
      <c r="Q637" s="6"/>
      <c r="R637" s="6"/>
      <c r="S637" s="6"/>
      <c r="T637" s="6"/>
      <c r="U637" s="6"/>
      <c r="V637" s="6"/>
      <c r="W637" s="6"/>
      <c r="X637" s="6"/>
    </row>
    <row r="638" spans="1:24" ht="15.75" customHeight="1">
      <c r="A638" s="5"/>
      <c r="B638" s="34"/>
      <c r="C638" s="34"/>
      <c r="D638" s="5"/>
      <c r="E638" s="5"/>
      <c r="F638" s="6"/>
      <c r="G638" s="6"/>
      <c r="H638" s="6"/>
      <c r="I638" s="6"/>
      <c r="J638" s="6"/>
      <c r="K638" s="6"/>
      <c r="L638" s="6"/>
      <c r="M638" s="6"/>
      <c r="N638" s="6"/>
      <c r="O638" s="6"/>
      <c r="P638" s="6"/>
      <c r="Q638" s="6"/>
      <c r="R638" s="6"/>
      <c r="S638" s="6"/>
      <c r="T638" s="6"/>
      <c r="U638" s="6"/>
      <c r="V638" s="6"/>
      <c r="W638" s="6"/>
      <c r="X638" s="6"/>
    </row>
    <row r="639" spans="1:24" ht="15.75" customHeight="1">
      <c r="A639" s="5"/>
      <c r="B639" s="34"/>
      <c r="C639" s="34"/>
      <c r="D639" s="5"/>
      <c r="E639" s="5"/>
      <c r="F639" s="6"/>
      <c r="G639" s="6"/>
      <c r="H639" s="6"/>
      <c r="I639" s="6"/>
      <c r="J639" s="6"/>
      <c r="K639" s="6"/>
      <c r="L639" s="6"/>
      <c r="M639" s="6"/>
      <c r="N639" s="6"/>
      <c r="O639" s="6"/>
      <c r="P639" s="6"/>
      <c r="Q639" s="6"/>
      <c r="R639" s="6"/>
      <c r="S639" s="6"/>
      <c r="T639" s="6"/>
      <c r="U639" s="6"/>
      <c r="V639" s="6"/>
      <c r="W639" s="6"/>
      <c r="X639" s="6"/>
    </row>
    <row r="640" spans="1:24" ht="15.75" customHeight="1">
      <c r="A640" s="5"/>
      <c r="B640" s="34"/>
      <c r="C640" s="34"/>
      <c r="D640" s="5"/>
      <c r="E640" s="5"/>
      <c r="F640" s="6"/>
      <c r="G640" s="6"/>
      <c r="H640" s="6"/>
      <c r="I640" s="6"/>
      <c r="J640" s="6"/>
      <c r="K640" s="6"/>
      <c r="L640" s="6"/>
      <c r="M640" s="6"/>
      <c r="N640" s="6"/>
      <c r="O640" s="6"/>
      <c r="P640" s="6"/>
      <c r="Q640" s="6"/>
      <c r="R640" s="6"/>
      <c r="S640" s="6"/>
      <c r="T640" s="6"/>
      <c r="U640" s="6"/>
      <c r="V640" s="6"/>
      <c r="W640" s="6"/>
      <c r="X640" s="6"/>
    </row>
    <row r="641" spans="1:24" ht="15.75" customHeight="1">
      <c r="A641" s="5"/>
      <c r="B641" s="34"/>
      <c r="C641" s="34"/>
      <c r="D641" s="5"/>
      <c r="E641" s="5"/>
      <c r="F641" s="6"/>
      <c r="G641" s="6"/>
      <c r="H641" s="6"/>
      <c r="I641" s="6"/>
      <c r="J641" s="6"/>
      <c r="K641" s="6"/>
      <c r="L641" s="6"/>
      <c r="M641" s="6"/>
      <c r="N641" s="6"/>
      <c r="O641" s="6"/>
      <c r="P641" s="6"/>
      <c r="Q641" s="6"/>
      <c r="R641" s="6"/>
      <c r="S641" s="6"/>
      <c r="T641" s="6"/>
      <c r="U641" s="6"/>
      <c r="V641" s="6"/>
      <c r="W641" s="6"/>
      <c r="X641" s="6"/>
    </row>
    <row r="642" spans="1:24" ht="15.75" customHeight="1">
      <c r="A642" s="5"/>
      <c r="B642" s="34"/>
      <c r="C642" s="34"/>
      <c r="D642" s="5"/>
      <c r="E642" s="5"/>
      <c r="F642" s="6"/>
      <c r="G642" s="6"/>
      <c r="H642" s="6"/>
      <c r="I642" s="6"/>
      <c r="J642" s="6"/>
      <c r="K642" s="6"/>
      <c r="L642" s="6"/>
      <c r="M642" s="6"/>
      <c r="N642" s="6"/>
      <c r="O642" s="6"/>
      <c r="P642" s="6"/>
      <c r="Q642" s="6"/>
      <c r="R642" s="6"/>
      <c r="S642" s="6"/>
      <c r="T642" s="6"/>
      <c r="U642" s="6"/>
      <c r="V642" s="6"/>
      <c r="W642" s="6"/>
      <c r="X642" s="6"/>
    </row>
    <row r="643" spans="1:24" ht="15.75" customHeight="1">
      <c r="A643" s="5"/>
      <c r="B643" s="34"/>
      <c r="C643" s="34"/>
      <c r="D643" s="5"/>
      <c r="E643" s="5"/>
      <c r="F643" s="6"/>
      <c r="G643" s="6"/>
      <c r="H643" s="6"/>
      <c r="I643" s="6"/>
      <c r="J643" s="6"/>
      <c r="K643" s="6"/>
      <c r="L643" s="6"/>
      <c r="M643" s="6"/>
      <c r="N643" s="6"/>
      <c r="O643" s="6"/>
      <c r="P643" s="6"/>
      <c r="Q643" s="6"/>
      <c r="R643" s="6"/>
      <c r="S643" s="6"/>
      <c r="T643" s="6"/>
      <c r="U643" s="6"/>
      <c r="V643" s="6"/>
      <c r="W643" s="6"/>
      <c r="X643" s="6"/>
    </row>
    <row r="644" spans="1:24" ht="15.75" customHeight="1">
      <c r="A644" s="5"/>
      <c r="B644" s="34"/>
      <c r="C644" s="34"/>
      <c r="D644" s="5"/>
      <c r="E644" s="5"/>
      <c r="F644" s="6"/>
      <c r="G644" s="6"/>
      <c r="H644" s="6"/>
      <c r="I644" s="6"/>
      <c r="J644" s="6"/>
      <c r="K644" s="6"/>
      <c r="L644" s="6"/>
      <c r="M644" s="6"/>
      <c r="N644" s="6"/>
      <c r="O644" s="6"/>
      <c r="P644" s="6"/>
      <c r="Q644" s="6"/>
      <c r="R644" s="6"/>
      <c r="S644" s="6"/>
      <c r="T644" s="6"/>
      <c r="U644" s="6"/>
      <c r="V644" s="6"/>
      <c r="W644" s="6"/>
      <c r="X644" s="6"/>
    </row>
    <row r="645" spans="1:24" ht="15.75" customHeight="1">
      <c r="A645" s="5"/>
      <c r="B645" s="34"/>
      <c r="C645" s="34"/>
      <c r="D645" s="5"/>
      <c r="E645" s="5"/>
      <c r="F645" s="6"/>
      <c r="G645" s="6"/>
      <c r="H645" s="6"/>
      <c r="I645" s="6"/>
      <c r="J645" s="6"/>
      <c r="K645" s="6"/>
      <c r="L645" s="6"/>
      <c r="M645" s="6"/>
      <c r="N645" s="6"/>
      <c r="O645" s="6"/>
      <c r="P645" s="6"/>
      <c r="Q645" s="6"/>
      <c r="R645" s="6"/>
      <c r="S645" s="6"/>
      <c r="T645" s="6"/>
      <c r="U645" s="6"/>
      <c r="V645" s="6"/>
      <c r="W645" s="6"/>
      <c r="X645" s="6"/>
    </row>
    <row r="646" spans="1:24" ht="15.75" customHeight="1">
      <c r="A646" s="5"/>
      <c r="B646" s="34"/>
      <c r="C646" s="34"/>
      <c r="D646" s="5"/>
      <c r="E646" s="5"/>
      <c r="F646" s="6"/>
      <c r="G646" s="6"/>
      <c r="H646" s="6"/>
      <c r="I646" s="6"/>
      <c r="J646" s="6"/>
      <c r="K646" s="6"/>
      <c r="L646" s="6"/>
      <c r="M646" s="6"/>
      <c r="N646" s="6"/>
      <c r="O646" s="6"/>
      <c r="P646" s="6"/>
      <c r="Q646" s="6"/>
      <c r="R646" s="6"/>
      <c r="S646" s="6"/>
      <c r="T646" s="6"/>
      <c r="U646" s="6"/>
      <c r="V646" s="6"/>
      <c r="W646" s="6"/>
      <c r="X646" s="6"/>
    </row>
    <row r="647" spans="1:24" ht="15.75" customHeight="1">
      <c r="A647" s="5"/>
      <c r="B647" s="34"/>
      <c r="C647" s="34"/>
      <c r="D647" s="5"/>
      <c r="E647" s="5"/>
      <c r="F647" s="6"/>
      <c r="G647" s="6"/>
      <c r="H647" s="6"/>
      <c r="I647" s="6"/>
      <c r="J647" s="6"/>
      <c r="K647" s="6"/>
      <c r="L647" s="6"/>
      <c r="M647" s="6"/>
      <c r="N647" s="6"/>
      <c r="O647" s="6"/>
      <c r="P647" s="6"/>
      <c r="Q647" s="6"/>
      <c r="R647" s="6"/>
      <c r="S647" s="6"/>
      <c r="T647" s="6"/>
      <c r="U647" s="6"/>
      <c r="V647" s="6"/>
      <c r="W647" s="6"/>
      <c r="X647" s="6"/>
    </row>
    <row r="648" spans="1:24" ht="15.75" customHeight="1">
      <c r="A648" s="5"/>
      <c r="B648" s="34"/>
      <c r="C648" s="34"/>
      <c r="D648" s="5"/>
      <c r="E648" s="5"/>
      <c r="F648" s="6"/>
      <c r="G648" s="6"/>
      <c r="H648" s="6"/>
      <c r="I648" s="6"/>
      <c r="J648" s="6"/>
      <c r="K648" s="6"/>
      <c r="L648" s="6"/>
      <c r="M648" s="6"/>
      <c r="N648" s="6"/>
      <c r="O648" s="6"/>
      <c r="P648" s="6"/>
      <c r="Q648" s="6"/>
      <c r="R648" s="6"/>
      <c r="S648" s="6"/>
      <c r="T648" s="6"/>
      <c r="U648" s="6"/>
      <c r="V648" s="6"/>
      <c r="W648" s="6"/>
      <c r="X648" s="6"/>
    </row>
    <row r="649" spans="1:24" ht="15.75" customHeight="1">
      <c r="A649" s="5"/>
      <c r="B649" s="34"/>
      <c r="C649" s="34"/>
      <c r="D649" s="5"/>
      <c r="E649" s="5"/>
      <c r="F649" s="6"/>
      <c r="G649" s="6"/>
      <c r="H649" s="6"/>
      <c r="I649" s="6"/>
      <c r="J649" s="6"/>
      <c r="K649" s="6"/>
      <c r="L649" s="6"/>
      <c r="M649" s="6"/>
      <c r="N649" s="6"/>
      <c r="O649" s="6"/>
      <c r="P649" s="6"/>
      <c r="Q649" s="6"/>
      <c r="R649" s="6"/>
      <c r="S649" s="6"/>
      <c r="T649" s="6"/>
      <c r="U649" s="6"/>
      <c r="V649" s="6"/>
      <c r="W649" s="6"/>
      <c r="X649" s="6"/>
    </row>
    <row r="650" spans="1:24" ht="15.75" customHeight="1">
      <c r="A650" s="5"/>
      <c r="B650" s="34"/>
      <c r="C650" s="34"/>
      <c r="D650" s="5"/>
      <c r="E650" s="5"/>
      <c r="F650" s="6"/>
      <c r="G650" s="6"/>
      <c r="H650" s="6"/>
      <c r="I650" s="6"/>
      <c r="J650" s="6"/>
      <c r="K650" s="6"/>
      <c r="L650" s="6"/>
      <c r="M650" s="6"/>
      <c r="N650" s="6"/>
      <c r="O650" s="6"/>
      <c r="P650" s="6"/>
      <c r="Q650" s="6"/>
      <c r="R650" s="6"/>
      <c r="S650" s="6"/>
      <c r="T650" s="6"/>
      <c r="U650" s="6"/>
      <c r="V650" s="6"/>
      <c r="W650" s="6"/>
      <c r="X650" s="6"/>
    </row>
    <row r="651" spans="1:24" ht="15.75" customHeight="1">
      <c r="A651" s="5"/>
      <c r="B651" s="34"/>
      <c r="C651" s="34"/>
      <c r="D651" s="5"/>
      <c r="E651" s="5"/>
      <c r="F651" s="6"/>
      <c r="G651" s="6"/>
      <c r="H651" s="6"/>
      <c r="I651" s="6"/>
      <c r="J651" s="6"/>
      <c r="K651" s="6"/>
      <c r="L651" s="6"/>
      <c r="M651" s="6"/>
      <c r="N651" s="6"/>
      <c r="O651" s="6"/>
      <c r="P651" s="6"/>
      <c r="Q651" s="6"/>
      <c r="R651" s="6"/>
      <c r="S651" s="6"/>
      <c r="T651" s="6"/>
      <c r="U651" s="6"/>
      <c r="V651" s="6"/>
      <c r="W651" s="6"/>
      <c r="X651" s="6"/>
    </row>
    <row r="652" spans="1:24" ht="15.75" customHeight="1">
      <c r="A652" s="5"/>
      <c r="B652" s="34"/>
      <c r="C652" s="34"/>
      <c r="D652" s="5"/>
      <c r="E652" s="5"/>
      <c r="F652" s="6"/>
      <c r="G652" s="6"/>
      <c r="H652" s="6"/>
      <c r="I652" s="6"/>
      <c r="J652" s="6"/>
      <c r="K652" s="6"/>
      <c r="L652" s="6"/>
      <c r="M652" s="6"/>
      <c r="N652" s="6"/>
      <c r="O652" s="6"/>
      <c r="P652" s="6"/>
      <c r="Q652" s="6"/>
      <c r="R652" s="6"/>
      <c r="S652" s="6"/>
      <c r="T652" s="6"/>
      <c r="U652" s="6"/>
      <c r="V652" s="6"/>
      <c r="W652" s="6"/>
      <c r="X652" s="6"/>
    </row>
    <row r="653" spans="1:24" ht="15.75" customHeight="1">
      <c r="A653" s="5"/>
      <c r="B653" s="34"/>
      <c r="C653" s="34"/>
      <c r="D653" s="5"/>
      <c r="E653" s="5"/>
      <c r="F653" s="6"/>
      <c r="G653" s="6"/>
      <c r="H653" s="6"/>
      <c r="I653" s="6"/>
      <c r="J653" s="6"/>
      <c r="K653" s="6"/>
      <c r="L653" s="6"/>
      <c r="M653" s="6"/>
      <c r="N653" s="6"/>
      <c r="O653" s="6"/>
      <c r="P653" s="6"/>
      <c r="Q653" s="6"/>
      <c r="R653" s="6"/>
      <c r="S653" s="6"/>
      <c r="T653" s="6"/>
      <c r="U653" s="6"/>
      <c r="V653" s="6"/>
      <c r="W653" s="6"/>
      <c r="X653" s="6"/>
    </row>
    <row r="654" spans="1:24" ht="15.75" customHeight="1">
      <c r="A654" s="5"/>
      <c r="B654" s="34"/>
      <c r="C654" s="34"/>
      <c r="D654" s="5"/>
      <c r="E654" s="5"/>
      <c r="F654" s="6"/>
      <c r="G654" s="6"/>
      <c r="H654" s="6"/>
      <c r="I654" s="6"/>
      <c r="J654" s="6"/>
      <c r="K654" s="6"/>
      <c r="L654" s="6"/>
      <c r="M654" s="6"/>
      <c r="N654" s="6"/>
      <c r="O654" s="6"/>
      <c r="P654" s="6"/>
      <c r="Q654" s="6"/>
      <c r="R654" s="6"/>
      <c r="S654" s="6"/>
      <c r="T654" s="6"/>
      <c r="U654" s="6"/>
      <c r="V654" s="6"/>
      <c r="W654" s="6"/>
      <c r="X654" s="6"/>
    </row>
    <row r="655" spans="1:24" ht="15.75" customHeight="1">
      <c r="A655" s="5"/>
      <c r="B655" s="34"/>
      <c r="C655" s="34"/>
      <c r="D655" s="5"/>
      <c r="E655" s="5"/>
      <c r="F655" s="6"/>
      <c r="G655" s="6"/>
      <c r="H655" s="6"/>
      <c r="I655" s="6"/>
      <c r="J655" s="6"/>
      <c r="K655" s="6"/>
      <c r="L655" s="6"/>
      <c r="M655" s="6"/>
      <c r="N655" s="6"/>
      <c r="O655" s="6"/>
      <c r="P655" s="6"/>
      <c r="Q655" s="6"/>
      <c r="R655" s="6"/>
      <c r="S655" s="6"/>
      <c r="T655" s="6"/>
      <c r="U655" s="6"/>
      <c r="V655" s="6"/>
      <c r="W655" s="6"/>
      <c r="X655" s="6"/>
    </row>
    <row r="656" spans="1:24" ht="15.75" customHeight="1">
      <c r="A656" s="5"/>
      <c r="B656" s="34"/>
      <c r="C656" s="34"/>
      <c r="D656" s="5"/>
      <c r="E656" s="5"/>
      <c r="F656" s="6"/>
      <c r="G656" s="6"/>
      <c r="H656" s="6"/>
      <c r="I656" s="6"/>
      <c r="J656" s="6"/>
      <c r="K656" s="6"/>
      <c r="L656" s="6"/>
      <c r="M656" s="6"/>
      <c r="N656" s="6"/>
      <c r="O656" s="6"/>
      <c r="P656" s="6"/>
      <c r="Q656" s="6"/>
      <c r="R656" s="6"/>
      <c r="S656" s="6"/>
      <c r="T656" s="6"/>
      <c r="U656" s="6"/>
      <c r="V656" s="6"/>
      <c r="W656" s="6"/>
      <c r="X656" s="6"/>
    </row>
    <row r="657" spans="1:24" ht="15.75" customHeight="1">
      <c r="A657" s="5"/>
      <c r="B657" s="34"/>
      <c r="C657" s="34"/>
      <c r="D657" s="5"/>
      <c r="E657" s="5"/>
      <c r="F657" s="6"/>
      <c r="G657" s="6"/>
      <c r="H657" s="6"/>
      <c r="I657" s="6"/>
      <c r="J657" s="6"/>
      <c r="K657" s="6"/>
      <c r="L657" s="6"/>
      <c r="M657" s="6"/>
      <c r="N657" s="6"/>
      <c r="O657" s="6"/>
      <c r="P657" s="6"/>
      <c r="Q657" s="6"/>
      <c r="R657" s="6"/>
      <c r="S657" s="6"/>
      <c r="T657" s="6"/>
      <c r="U657" s="6"/>
      <c r="V657" s="6"/>
      <c r="W657" s="6"/>
      <c r="X657" s="6"/>
    </row>
    <row r="658" spans="1:24" ht="15.75" customHeight="1">
      <c r="A658" s="5"/>
      <c r="B658" s="34"/>
      <c r="C658" s="34"/>
      <c r="D658" s="5"/>
      <c r="E658" s="5"/>
      <c r="F658" s="6"/>
      <c r="G658" s="6"/>
      <c r="H658" s="6"/>
      <c r="I658" s="6"/>
      <c r="J658" s="6"/>
      <c r="K658" s="6"/>
      <c r="L658" s="6"/>
      <c r="M658" s="6"/>
      <c r="N658" s="6"/>
      <c r="O658" s="6"/>
      <c r="P658" s="6"/>
      <c r="Q658" s="6"/>
      <c r="R658" s="6"/>
      <c r="S658" s="6"/>
      <c r="T658" s="6"/>
      <c r="U658" s="6"/>
      <c r="V658" s="6"/>
      <c r="W658" s="6"/>
      <c r="X658" s="6"/>
    </row>
    <row r="659" spans="1:24" ht="15.75" customHeight="1">
      <c r="A659" s="5"/>
      <c r="B659" s="34"/>
      <c r="C659" s="34"/>
      <c r="D659" s="5"/>
      <c r="E659" s="5"/>
      <c r="F659" s="6"/>
      <c r="G659" s="6"/>
      <c r="H659" s="6"/>
      <c r="I659" s="6"/>
      <c r="J659" s="6"/>
      <c r="K659" s="6"/>
      <c r="L659" s="6"/>
      <c r="M659" s="6"/>
      <c r="N659" s="6"/>
      <c r="O659" s="6"/>
      <c r="P659" s="6"/>
      <c r="Q659" s="6"/>
      <c r="R659" s="6"/>
      <c r="S659" s="6"/>
      <c r="T659" s="6"/>
      <c r="U659" s="6"/>
      <c r="V659" s="6"/>
      <c r="W659" s="6"/>
      <c r="X659" s="6"/>
    </row>
    <row r="660" spans="1:24" ht="15.75" customHeight="1">
      <c r="A660" s="5"/>
      <c r="B660" s="34"/>
      <c r="C660" s="34"/>
      <c r="D660" s="5"/>
      <c r="E660" s="5"/>
      <c r="F660" s="6"/>
      <c r="G660" s="6"/>
      <c r="H660" s="6"/>
      <c r="I660" s="6"/>
      <c r="J660" s="6"/>
      <c r="K660" s="6"/>
      <c r="L660" s="6"/>
      <c r="M660" s="6"/>
      <c r="N660" s="6"/>
      <c r="O660" s="6"/>
      <c r="P660" s="6"/>
      <c r="Q660" s="6"/>
      <c r="R660" s="6"/>
      <c r="S660" s="6"/>
      <c r="T660" s="6"/>
      <c r="U660" s="6"/>
      <c r="V660" s="6"/>
      <c r="W660" s="6"/>
      <c r="X660" s="6"/>
    </row>
    <row r="661" spans="1:24" ht="15.75" customHeight="1">
      <c r="A661" s="5"/>
      <c r="B661" s="34"/>
      <c r="C661" s="34"/>
      <c r="D661" s="5"/>
      <c r="E661" s="5"/>
      <c r="F661" s="6"/>
      <c r="G661" s="6"/>
      <c r="H661" s="6"/>
      <c r="I661" s="6"/>
      <c r="J661" s="6"/>
      <c r="K661" s="6"/>
      <c r="L661" s="6"/>
      <c r="M661" s="6"/>
      <c r="N661" s="6"/>
      <c r="O661" s="6"/>
      <c r="P661" s="6"/>
      <c r="Q661" s="6"/>
      <c r="R661" s="6"/>
      <c r="S661" s="6"/>
      <c r="T661" s="6"/>
      <c r="U661" s="6"/>
      <c r="V661" s="6"/>
      <c r="W661" s="6"/>
      <c r="X661" s="6"/>
    </row>
    <row r="662" spans="1:24" ht="15.75" customHeight="1">
      <c r="A662" s="5"/>
      <c r="B662" s="34"/>
      <c r="C662" s="34"/>
      <c r="D662" s="5"/>
      <c r="E662" s="5"/>
      <c r="F662" s="6"/>
      <c r="G662" s="6"/>
      <c r="H662" s="6"/>
      <c r="I662" s="6"/>
      <c r="J662" s="6"/>
      <c r="K662" s="6"/>
      <c r="L662" s="6"/>
      <c r="M662" s="6"/>
      <c r="N662" s="6"/>
      <c r="O662" s="6"/>
      <c r="P662" s="6"/>
      <c r="Q662" s="6"/>
      <c r="R662" s="6"/>
      <c r="S662" s="6"/>
      <c r="T662" s="6"/>
      <c r="U662" s="6"/>
      <c r="V662" s="6"/>
      <c r="W662" s="6"/>
      <c r="X662" s="6"/>
    </row>
    <row r="663" spans="1:24" ht="15.75" customHeight="1">
      <c r="A663" s="5"/>
      <c r="B663" s="34"/>
      <c r="C663" s="34"/>
      <c r="D663" s="5"/>
      <c r="E663" s="5"/>
      <c r="F663" s="6"/>
      <c r="G663" s="6"/>
      <c r="H663" s="6"/>
      <c r="I663" s="6"/>
      <c r="J663" s="6"/>
      <c r="K663" s="6"/>
      <c r="L663" s="6"/>
      <c r="M663" s="6"/>
      <c r="N663" s="6"/>
      <c r="O663" s="6"/>
      <c r="P663" s="6"/>
      <c r="Q663" s="6"/>
      <c r="R663" s="6"/>
      <c r="S663" s="6"/>
      <c r="T663" s="6"/>
      <c r="U663" s="6"/>
      <c r="V663" s="6"/>
      <c r="W663" s="6"/>
      <c r="X663" s="6"/>
    </row>
    <row r="664" spans="1:24" ht="15.75" customHeight="1">
      <c r="A664" s="5"/>
      <c r="B664" s="34"/>
      <c r="C664" s="34"/>
      <c r="D664" s="5"/>
      <c r="E664" s="5"/>
      <c r="F664" s="6"/>
      <c r="G664" s="6"/>
      <c r="H664" s="6"/>
      <c r="I664" s="6"/>
      <c r="J664" s="6"/>
      <c r="K664" s="6"/>
      <c r="L664" s="6"/>
      <c r="M664" s="6"/>
      <c r="N664" s="6"/>
      <c r="O664" s="6"/>
      <c r="P664" s="6"/>
      <c r="Q664" s="6"/>
      <c r="R664" s="6"/>
      <c r="S664" s="6"/>
      <c r="T664" s="6"/>
      <c r="U664" s="6"/>
      <c r="V664" s="6"/>
      <c r="W664" s="6"/>
      <c r="X664" s="6"/>
    </row>
    <row r="665" spans="1:24" ht="15.75" customHeight="1">
      <c r="A665" s="5"/>
      <c r="B665" s="34"/>
      <c r="C665" s="34"/>
      <c r="D665" s="5"/>
      <c r="E665" s="5"/>
      <c r="F665" s="6"/>
      <c r="G665" s="6"/>
      <c r="H665" s="6"/>
      <c r="I665" s="6"/>
      <c r="J665" s="6"/>
      <c r="K665" s="6"/>
      <c r="L665" s="6"/>
      <c r="M665" s="6"/>
      <c r="N665" s="6"/>
      <c r="O665" s="6"/>
      <c r="P665" s="6"/>
      <c r="Q665" s="6"/>
      <c r="R665" s="6"/>
      <c r="S665" s="6"/>
      <c r="T665" s="6"/>
      <c r="U665" s="6"/>
      <c r="V665" s="6"/>
      <c r="W665" s="6"/>
      <c r="X665" s="6"/>
    </row>
    <row r="666" spans="1:24" ht="15.75" customHeight="1">
      <c r="A666" s="5"/>
      <c r="B666" s="34"/>
      <c r="C666" s="34"/>
      <c r="D666" s="5"/>
      <c r="E666" s="5"/>
      <c r="F666" s="6"/>
      <c r="G666" s="6"/>
      <c r="H666" s="6"/>
      <c r="I666" s="6"/>
      <c r="J666" s="6"/>
      <c r="K666" s="6"/>
      <c r="L666" s="6"/>
      <c r="M666" s="6"/>
      <c r="N666" s="6"/>
      <c r="O666" s="6"/>
      <c r="P666" s="6"/>
      <c r="Q666" s="6"/>
      <c r="R666" s="6"/>
      <c r="S666" s="6"/>
      <c r="T666" s="6"/>
      <c r="U666" s="6"/>
      <c r="V666" s="6"/>
      <c r="W666" s="6"/>
      <c r="X666" s="6"/>
    </row>
    <row r="667" spans="1:24" ht="15.75" customHeight="1">
      <c r="A667" s="5"/>
      <c r="B667" s="34"/>
      <c r="C667" s="34"/>
      <c r="D667" s="5"/>
      <c r="E667" s="5"/>
      <c r="F667" s="6"/>
      <c r="G667" s="6"/>
      <c r="H667" s="6"/>
      <c r="I667" s="6"/>
      <c r="J667" s="6"/>
      <c r="K667" s="6"/>
      <c r="L667" s="6"/>
      <c r="M667" s="6"/>
      <c r="N667" s="6"/>
      <c r="O667" s="6"/>
      <c r="P667" s="6"/>
      <c r="Q667" s="6"/>
      <c r="R667" s="6"/>
      <c r="S667" s="6"/>
      <c r="T667" s="6"/>
      <c r="U667" s="6"/>
      <c r="V667" s="6"/>
      <c r="W667" s="6"/>
      <c r="X667" s="6"/>
    </row>
    <row r="668" spans="1:24" ht="15.75" customHeight="1">
      <c r="A668" s="5"/>
      <c r="B668" s="34"/>
      <c r="C668" s="34"/>
      <c r="D668" s="5"/>
      <c r="E668" s="5"/>
      <c r="F668" s="6"/>
      <c r="G668" s="6"/>
      <c r="H668" s="6"/>
      <c r="I668" s="6"/>
      <c r="J668" s="6"/>
      <c r="K668" s="6"/>
      <c r="L668" s="6"/>
      <c r="M668" s="6"/>
      <c r="N668" s="6"/>
      <c r="O668" s="6"/>
      <c r="P668" s="6"/>
      <c r="Q668" s="6"/>
      <c r="R668" s="6"/>
      <c r="S668" s="6"/>
      <c r="T668" s="6"/>
      <c r="U668" s="6"/>
      <c r="V668" s="6"/>
      <c r="W668" s="6"/>
      <c r="X668" s="6"/>
    </row>
    <row r="669" spans="1:24" ht="15.75" customHeight="1">
      <c r="A669" s="5"/>
      <c r="B669" s="34"/>
      <c r="C669" s="34"/>
      <c r="D669" s="5"/>
      <c r="E669" s="5"/>
      <c r="F669" s="6"/>
      <c r="G669" s="6"/>
      <c r="H669" s="6"/>
      <c r="I669" s="6"/>
      <c r="J669" s="6"/>
      <c r="K669" s="6"/>
      <c r="L669" s="6"/>
      <c r="M669" s="6"/>
      <c r="N669" s="6"/>
      <c r="O669" s="6"/>
      <c r="P669" s="6"/>
      <c r="Q669" s="6"/>
      <c r="R669" s="6"/>
      <c r="S669" s="6"/>
      <c r="T669" s="6"/>
      <c r="U669" s="6"/>
      <c r="V669" s="6"/>
      <c r="W669" s="6"/>
      <c r="X669" s="6"/>
    </row>
    <row r="670" spans="1:24" ht="15.75" customHeight="1">
      <c r="A670" s="5"/>
      <c r="B670" s="34"/>
      <c r="C670" s="34"/>
      <c r="D670" s="5"/>
      <c r="E670" s="5"/>
      <c r="F670" s="6"/>
      <c r="G670" s="6"/>
      <c r="H670" s="6"/>
      <c r="I670" s="6"/>
      <c r="J670" s="6"/>
      <c r="K670" s="6"/>
      <c r="L670" s="6"/>
      <c r="M670" s="6"/>
      <c r="N670" s="6"/>
      <c r="O670" s="6"/>
      <c r="P670" s="6"/>
      <c r="Q670" s="6"/>
      <c r="R670" s="6"/>
      <c r="S670" s="6"/>
      <c r="T670" s="6"/>
      <c r="U670" s="6"/>
      <c r="V670" s="6"/>
      <c r="W670" s="6"/>
      <c r="X670" s="6"/>
    </row>
    <row r="671" spans="1:24" ht="15.75" customHeight="1">
      <c r="A671" s="5"/>
      <c r="B671" s="34"/>
      <c r="C671" s="34"/>
      <c r="D671" s="5"/>
      <c r="E671" s="5"/>
      <c r="F671" s="6"/>
      <c r="G671" s="6"/>
      <c r="H671" s="6"/>
      <c r="I671" s="6"/>
      <c r="J671" s="6"/>
      <c r="K671" s="6"/>
      <c r="L671" s="6"/>
      <c r="M671" s="6"/>
      <c r="N671" s="6"/>
      <c r="O671" s="6"/>
      <c r="P671" s="6"/>
      <c r="Q671" s="6"/>
      <c r="R671" s="6"/>
      <c r="S671" s="6"/>
      <c r="T671" s="6"/>
      <c r="U671" s="6"/>
      <c r="V671" s="6"/>
      <c r="W671" s="6"/>
      <c r="X671" s="6"/>
    </row>
    <row r="672" spans="1:24" ht="15.75" customHeight="1">
      <c r="A672" s="5"/>
      <c r="B672" s="34"/>
      <c r="C672" s="34"/>
      <c r="D672" s="5"/>
      <c r="E672" s="5"/>
      <c r="F672" s="6"/>
      <c r="G672" s="6"/>
      <c r="H672" s="6"/>
      <c r="I672" s="6"/>
      <c r="J672" s="6"/>
      <c r="K672" s="6"/>
      <c r="L672" s="6"/>
      <c r="M672" s="6"/>
      <c r="N672" s="6"/>
      <c r="O672" s="6"/>
      <c r="P672" s="6"/>
      <c r="Q672" s="6"/>
      <c r="R672" s="6"/>
      <c r="S672" s="6"/>
      <c r="T672" s="6"/>
      <c r="U672" s="6"/>
      <c r="V672" s="6"/>
      <c r="W672" s="6"/>
      <c r="X672" s="6"/>
    </row>
    <row r="673" spans="1:24" ht="15.75" customHeight="1">
      <c r="A673" s="5"/>
      <c r="B673" s="34"/>
      <c r="C673" s="34"/>
      <c r="D673" s="5"/>
      <c r="E673" s="5"/>
      <c r="F673" s="6"/>
      <c r="G673" s="6"/>
      <c r="H673" s="6"/>
      <c r="I673" s="6"/>
      <c r="J673" s="6"/>
      <c r="K673" s="6"/>
      <c r="L673" s="6"/>
      <c r="M673" s="6"/>
      <c r="N673" s="6"/>
      <c r="O673" s="6"/>
      <c r="P673" s="6"/>
      <c r="Q673" s="6"/>
      <c r="R673" s="6"/>
      <c r="S673" s="6"/>
      <c r="T673" s="6"/>
      <c r="U673" s="6"/>
      <c r="V673" s="6"/>
      <c r="W673" s="6"/>
      <c r="X673" s="6"/>
    </row>
    <row r="674" spans="1:24" ht="15.75" customHeight="1">
      <c r="A674" s="5"/>
      <c r="B674" s="34"/>
      <c r="C674" s="34"/>
      <c r="D674" s="5"/>
      <c r="E674" s="5"/>
      <c r="F674" s="6"/>
      <c r="G674" s="6"/>
      <c r="H674" s="6"/>
      <c r="I674" s="6"/>
      <c r="J674" s="6"/>
      <c r="K674" s="6"/>
      <c r="L674" s="6"/>
      <c r="M674" s="6"/>
      <c r="N674" s="6"/>
      <c r="O674" s="6"/>
      <c r="P674" s="6"/>
      <c r="Q674" s="6"/>
      <c r="R674" s="6"/>
      <c r="S674" s="6"/>
      <c r="T674" s="6"/>
      <c r="U674" s="6"/>
      <c r="V674" s="6"/>
      <c r="W674" s="6"/>
      <c r="X674" s="6"/>
    </row>
    <row r="675" spans="1:24" ht="15.75" customHeight="1">
      <c r="A675" s="5"/>
      <c r="B675" s="34"/>
      <c r="C675" s="34"/>
      <c r="D675" s="5"/>
      <c r="E675" s="5"/>
      <c r="F675" s="6"/>
      <c r="G675" s="6"/>
      <c r="H675" s="6"/>
      <c r="I675" s="6"/>
      <c r="J675" s="6"/>
      <c r="K675" s="6"/>
      <c r="L675" s="6"/>
      <c r="M675" s="6"/>
      <c r="N675" s="6"/>
      <c r="O675" s="6"/>
      <c r="P675" s="6"/>
      <c r="Q675" s="6"/>
      <c r="R675" s="6"/>
      <c r="S675" s="6"/>
      <c r="T675" s="6"/>
      <c r="U675" s="6"/>
      <c r="V675" s="6"/>
      <c r="W675" s="6"/>
      <c r="X675" s="6"/>
    </row>
    <row r="676" spans="1:24" ht="15.75" customHeight="1">
      <c r="A676" s="5"/>
      <c r="B676" s="34"/>
      <c r="C676" s="34"/>
      <c r="D676" s="5"/>
      <c r="E676" s="5"/>
      <c r="F676" s="6"/>
      <c r="G676" s="6"/>
      <c r="H676" s="6"/>
      <c r="I676" s="6"/>
      <c r="J676" s="6"/>
      <c r="K676" s="6"/>
      <c r="L676" s="6"/>
      <c r="M676" s="6"/>
      <c r="N676" s="6"/>
      <c r="O676" s="6"/>
      <c r="P676" s="6"/>
      <c r="Q676" s="6"/>
      <c r="R676" s="6"/>
      <c r="S676" s="6"/>
      <c r="T676" s="6"/>
      <c r="U676" s="6"/>
      <c r="V676" s="6"/>
      <c r="W676" s="6"/>
      <c r="X676" s="6"/>
    </row>
    <row r="677" spans="1:24" ht="15.75" customHeight="1">
      <c r="A677" s="5"/>
      <c r="B677" s="34"/>
      <c r="C677" s="34"/>
      <c r="D677" s="5"/>
      <c r="E677" s="5"/>
      <c r="F677" s="6"/>
      <c r="G677" s="6"/>
      <c r="H677" s="6"/>
      <c r="I677" s="6"/>
      <c r="J677" s="6"/>
      <c r="K677" s="6"/>
      <c r="L677" s="6"/>
      <c r="M677" s="6"/>
      <c r="N677" s="6"/>
      <c r="O677" s="6"/>
      <c r="P677" s="6"/>
      <c r="Q677" s="6"/>
      <c r="R677" s="6"/>
      <c r="S677" s="6"/>
      <c r="T677" s="6"/>
      <c r="U677" s="6"/>
      <c r="V677" s="6"/>
      <c r="W677" s="6"/>
      <c r="X677" s="6"/>
    </row>
    <row r="678" spans="1:24" ht="15.75" customHeight="1">
      <c r="A678" s="5"/>
      <c r="B678" s="34"/>
      <c r="C678" s="34"/>
      <c r="D678" s="5"/>
      <c r="E678" s="5"/>
      <c r="F678" s="6"/>
      <c r="G678" s="6"/>
      <c r="H678" s="6"/>
      <c r="I678" s="6"/>
      <c r="J678" s="6"/>
      <c r="K678" s="6"/>
      <c r="L678" s="6"/>
      <c r="M678" s="6"/>
      <c r="N678" s="6"/>
      <c r="O678" s="6"/>
      <c r="P678" s="6"/>
      <c r="Q678" s="6"/>
      <c r="R678" s="6"/>
      <c r="S678" s="6"/>
      <c r="T678" s="6"/>
      <c r="U678" s="6"/>
      <c r="V678" s="6"/>
      <c r="W678" s="6"/>
      <c r="X678" s="6"/>
    </row>
    <row r="679" spans="1:24" ht="15.75" customHeight="1">
      <c r="A679" s="5"/>
      <c r="B679" s="34"/>
      <c r="C679" s="34"/>
      <c r="D679" s="5"/>
      <c r="E679" s="5"/>
      <c r="F679" s="6"/>
      <c r="G679" s="6"/>
      <c r="H679" s="6"/>
      <c r="I679" s="6"/>
      <c r="J679" s="6"/>
      <c r="K679" s="6"/>
      <c r="L679" s="6"/>
      <c r="M679" s="6"/>
      <c r="N679" s="6"/>
      <c r="O679" s="6"/>
      <c r="P679" s="6"/>
      <c r="Q679" s="6"/>
      <c r="R679" s="6"/>
      <c r="S679" s="6"/>
      <c r="T679" s="6"/>
      <c r="U679" s="6"/>
      <c r="V679" s="6"/>
      <c r="W679" s="6"/>
      <c r="X679" s="6"/>
    </row>
    <row r="680" spans="1:24" ht="15.75" customHeight="1">
      <c r="A680" s="5"/>
      <c r="B680" s="34"/>
      <c r="C680" s="34"/>
      <c r="D680" s="5"/>
      <c r="E680" s="5"/>
      <c r="F680" s="6"/>
      <c r="G680" s="6"/>
      <c r="H680" s="6"/>
      <c r="I680" s="6"/>
      <c r="J680" s="6"/>
      <c r="K680" s="6"/>
      <c r="L680" s="6"/>
      <c r="M680" s="6"/>
      <c r="N680" s="6"/>
      <c r="O680" s="6"/>
      <c r="P680" s="6"/>
      <c r="Q680" s="6"/>
      <c r="R680" s="6"/>
      <c r="S680" s="6"/>
      <c r="T680" s="6"/>
      <c r="U680" s="6"/>
      <c r="V680" s="6"/>
      <c r="W680" s="6"/>
      <c r="X680" s="6"/>
    </row>
    <row r="681" spans="1:24" ht="15.75" customHeight="1">
      <c r="A681" s="5"/>
      <c r="B681" s="34"/>
      <c r="C681" s="34"/>
      <c r="D681" s="5"/>
      <c r="E681" s="5"/>
      <c r="F681" s="6"/>
      <c r="G681" s="6"/>
      <c r="H681" s="6"/>
      <c r="I681" s="6"/>
      <c r="J681" s="6"/>
      <c r="K681" s="6"/>
      <c r="L681" s="6"/>
      <c r="M681" s="6"/>
      <c r="N681" s="6"/>
      <c r="O681" s="6"/>
      <c r="P681" s="6"/>
      <c r="Q681" s="6"/>
      <c r="R681" s="6"/>
      <c r="S681" s="6"/>
      <c r="T681" s="6"/>
      <c r="U681" s="6"/>
      <c r="V681" s="6"/>
      <c r="W681" s="6"/>
      <c r="X681" s="6"/>
    </row>
    <row r="682" spans="1:24" ht="15.75" customHeight="1">
      <c r="A682" s="5"/>
      <c r="B682" s="34"/>
      <c r="C682" s="34"/>
      <c r="D682" s="5"/>
      <c r="E682" s="5"/>
      <c r="F682" s="6"/>
      <c r="G682" s="6"/>
      <c r="H682" s="6"/>
      <c r="I682" s="6"/>
      <c r="J682" s="6"/>
      <c r="K682" s="6"/>
      <c r="L682" s="6"/>
      <c r="M682" s="6"/>
      <c r="N682" s="6"/>
      <c r="O682" s="6"/>
      <c r="P682" s="6"/>
      <c r="Q682" s="6"/>
      <c r="R682" s="6"/>
      <c r="S682" s="6"/>
      <c r="T682" s="6"/>
      <c r="U682" s="6"/>
      <c r="V682" s="6"/>
      <c r="W682" s="6"/>
      <c r="X682" s="6"/>
    </row>
    <row r="683" spans="1:24" ht="15.75" customHeight="1">
      <c r="A683" s="5"/>
      <c r="B683" s="34"/>
      <c r="C683" s="34"/>
      <c r="D683" s="5"/>
      <c r="E683" s="5"/>
      <c r="F683" s="6"/>
      <c r="G683" s="6"/>
      <c r="H683" s="6"/>
      <c r="I683" s="6"/>
      <c r="J683" s="6"/>
      <c r="K683" s="6"/>
      <c r="L683" s="6"/>
      <c r="M683" s="6"/>
      <c r="N683" s="6"/>
      <c r="O683" s="6"/>
      <c r="P683" s="6"/>
      <c r="Q683" s="6"/>
      <c r="R683" s="6"/>
      <c r="S683" s="6"/>
      <c r="T683" s="6"/>
      <c r="U683" s="6"/>
      <c r="V683" s="6"/>
      <c r="W683" s="6"/>
      <c r="X683" s="6"/>
    </row>
    <row r="684" spans="1:24" ht="15.75" customHeight="1">
      <c r="A684" s="5"/>
      <c r="B684" s="34"/>
      <c r="C684" s="34"/>
      <c r="D684" s="5"/>
      <c r="E684" s="5"/>
      <c r="F684" s="6"/>
      <c r="G684" s="6"/>
      <c r="H684" s="6"/>
      <c r="I684" s="6"/>
      <c r="J684" s="6"/>
      <c r="K684" s="6"/>
      <c r="L684" s="6"/>
      <c r="M684" s="6"/>
      <c r="N684" s="6"/>
      <c r="O684" s="6"/>
      <c r="P684" s="6"/>
      <c r="Q684" s="6"/>
      <c r="R684" s="6"/>
      <c r="S684" s="6"/>
      <c r="T684" s="6"/>
      <c r="U684" s="6"/>
      <c r="V684" s="6"/>
      <c r="W684" s="6"/>
      <c r="X684" s="6"/>
    </row>
    <row r="685" spans="1:24" ht="15.75" customHeight="1">
      <c r="A685" s="5"/>
      <c r="B685" s="34"/>
      <c r="C685" s="34"/>
      <c r="D685" s="5"/>
      <c r="E685" s="5"/>
      <c r="F685" s="6"/>
      <c r="G685" s="6"/>
      <c r="H685" s="6"/>
      <c r="I685" s="6"/>
      <c r="J685" s="6"/>
      <c r="K685" s="6"/>
      <c r="L685" s="6"/>
      <c r="M685" s="6"/>
      <c r="N685" s="6"/>
      <c r="O685" s="6"/>
      <c r="P685" s="6"/>
      <c r="Q685" s="6"/>
      <c r="R685" s="6"/>
      <c r="S685" s="6"/>
      <c r="T685" s="6"/>
      <c r="U685" s="6"/>
      <c r="V685" s="6"/>
      <c r="W685" s="6"/>
      <c r="X685" s="6"/>
    </row>
    <row r="686" spans="1:24" ht="15.75" customHeight="1">
      <c r="A686" s="5"/>
      <c r="B686" s="34"/>
      <c r="C686" s="34"/>
      <c r="D686" s="5"/>
      <c r="E686" s="5"/>
      <c r="F686" s="6"/>
      <c r="G686" s="6"/>
      <c r="H686" s="6"/>
      <c r="I686" s="6"/>
      <c r="J686" s="6"/>
      <c r="K686" s="6"/>
      <c r="L686" s="6"/>
      <c r="M686" s="6"/>
      <c r="N686" s="6"/>
      <c r="O686" s="6"/>
      <c r="P686" s="6"/>
      <c r="Q686" s="6"/>
      <c r="R686" s="6"/>
      <c r="S686" s="6"/>
      <c r="T686" s="6"/>
      <c r="U686" s="6"/>
      <c r="V686" s="6"/>
      <c r="W686" s="6"/>
      <c r="X686" s="6"/>
    </row>
    <row r="687" spans="1:24" ht="15.75" customHeight="1">
      <c r="A687" s="5"/>
      <c r="B687" s="34"/>
      <c r="C687" s="34"/>
      <c r="D687" s="5"/>
      <c r="E687" s="5"/>
      <c r="F687" s="6"/>
      <c r="G687" s="6"/>
      <c r="H687" s="6"/>
      <c r="I687" s="6"/>
      <c r="J687" s="6"/>
      <c r="K687" s="6"/>
      <c r="L687" s="6"/>
      <c r="M687" s="6"/>
      <c r="N687" s="6"/>
      <c r="O687" s="6"/>
      <c r="P687" s="6"/>
      <c r="Q687" s="6"/>
      <c r="R687" s="6"/>
      <c r="S687" s="6"/>
      <c r="T687" s="6"/>
      <c r="U687" s="6"/>
      <c r="V687" s="6"/>
      <c r="W687" s="6"/>
      <c r="X687" s="6"/>
    </row>
    <row r="688" spans="1:24" ht="15.75" customHeight="1">
      <c r="A688" s="5"/>
      <c r="B688" s="34"/>
      <c r="C688" s="34"/>
      <c r="D688" s="5"/>
      <c r="E688" s="5"/>
      <c r="F688" s="6"/>
      <c r="G688" s="6"/>
      <c r="H688" s="6"/>
      <c r="I688" s="6"/>
      <c r="J688" s="6"/>
      <c r="K688" s="6"/>
      <c r="L688" s="6"/>
      <c r="M688" s="6"/>
      <c r="N688" s="6"/>
      <c r="O688" s="6"/>
      <c r="P688" s="6"/>
      <c r="Q688" s="6"/>
      <c r="R688" s="6"/>
      <c r="S688" s="6"/>
      <c r="T688" s="6"/>
      <c r="U688" s="6"/>
      <c r="V688" s="6"/>
      <c r="W688" s="6"/>
      <c r="X688" s="6"/>
    </row>
    <row r="689" spans="1:24" ht="15.75" customHeight="1">
      <c r="A689" s="5"/>
      <c r="B689" s="34"/>
      <c r="C689" s="34"/>
      <c r="D689" s="5"/>
      <c r="E689" s="5"/>
      <c r="F689" s="6"/>
      <c r="G689" s="6"/>
      <c r="H689" s="6"/>
      <c r="I689" s="6"/>
      <c r="J689" s="6"/>
      <c r="K689" s="6"/>
      <c r="L689" s="6"/>
      <c r="M689" s="6"/>
      <c r="N689" s="6"/>
      <c r="O689" s="6"/>
      <c r="P689" s="6"/>
      <c r="Q689" s="6"/>
      <c r="R689" s="6"/>
      <c r="S689" s="6"/>
      <c r="T689" s="6"/>
      <c r="U689" s="6"/>
      <c r="V689" s="6"/>
      <c r="W689" s="6"/>
      <c r="X689" s="6"/>
    </row>
    <row r="690" spans="1:24" ht="15.75" customHeight="1">
      <c r="A690" s="5"/>
      <c r="B690" s="34"/>
      <c r="C690" s="34"/>
      <c r="D690" s="5"/>
      <c r="E690" s="5"/>
      <c r="F690" s="6"/>
      <c r="G690" s="6"/>
      <c r="H690" s="6"/>
      <c r="I690" s="6"/>
      <c r="J690" s="6"/>
      <c r="K690" s="6"/>
      <c r="L690" s="6"/>
      <c r="M690" s="6"/>
      <c r="N690" s="6"/>
      <c r="O690" s="6"/>
      <c r="P690" s="6"/>
      <c r="Q690" s="6"/>
      <c r="R690" s="6"/>
      <c r="S690" s="6"/>
      <c r="T690" s="6"/>
      <c r="U690" s="6"/>
      <c r="V690" s="6"/>
      <c r="W690" s="6"/>
      <c r="X690" s="6"/>
    </row>
    <row r="691" spans="1:24" ht="15.75" customHeight="1">
      <c r="A691" s="5"/>
      <c r="B691" s="34"/>
      <c r="C691" s="34"/>
      <c r="D691" s="5"/>
      <c r="E691" s="5"/>
      <c r="F691" s="6"/>
      <c r="G691" s="6"/>
      <c r="H691" s="6"/>
      <c r="I691" s="6"/>
      <c r="J691" s="6"/>
      <c r="K691" s="6"/>
      <c r="L691" s="6"/>
      <c r="M691" s="6"/>
      <c r="N691" s="6"/>
      <c r="O691" s="6"/>
      <c r="P691" s="6"/>
      <c r="Q691" s="6"/>
      <c r="R691" s="6"/>
      <c r="S691" s="6"/>
      <c r="T691" s="6"/>
      <c r="U691" s="6"/>
      <c r="V691" s="6"/>
      <c r="W691" s="6"/>
      <c r="X691" s="6"/>
    </row>
    <row r="692" spans="1:24" ht="15.75" customHeight="1">
      <c r="A692" s="5"/>
      <c r="B692" s="34"/>
      <c r="C692" s="34"/>
      <c r="D692" s="5"/>
      <c r="E692" s="5"/>
      <c r="F692" s="6"/>
      <c r="G692" s="6"/>
      <c r="H692" s="6"/>
      <c r="I692" s="6"/>
      <c r="J692" s="6"/>
      <c r="K692" s="6"/>
      <c r="L692" s="6"/>
      <c r="M692" s="6"/>
      <c r="N692" s="6"/>
      <c r="O692" s="6"/>
      <c r="P692" s="6"/>
      <c r="Q692" s="6"/>
      <c r="R692" s="6"/>
      <c r="S692" s="6"/>
      <c r="T692" s="6"/>
      <c r="U692" s="6"/>
      <c r="V692" s="6"/>
      <c r="W692" s="6"/>
      <c r="X692" s="6"/>
    </row>
    <row r="693" spans="1:24" ht="15.75" customHeight="1">
      <c r="A693" s="5"/>
      <c r="B693" s="34"/>
      <c r="C693" s="34"/>
      <c r="D693" s="5"/>
      <c r="E693" s="5"/>
      <c r="F693" s="6"/>
      <c r="G693" s="6"/>
      <c r="H693" s="6"/>
      <c r="I693" s="6"/>
      <c r="J693" s="6"/>
      <c r="K693" s="6"/>
      <c r="L693" s="6"/>
      <c r="M693" s="6"/>
      <c r="N693" s="6"/>
      <c r="O693" s="6"/>
      <c r="P693" s="6"/>
      <c r="Q693" s="6"/>
      <c r="R693" s="6"/>
      <c r="S693" s="6"/>
      <c r="T693" s="6"/>
      <c r="U693" s="6"/>
      <c r="V693" s="6"/>
      <c r="W693" s="6"/>
      <c r="X693" s="6"/>
    </row>
    <row r="694" spans="1:24" ht="15.75" customHeight="1">
      <c r="A694" s="5"/>
      <c r="B694" s="34"/>
      <c r="C694" s="34"/>
      <c r="D694" s="5"/>
      <c r="E694" s="5"/>
      <c r="F694" s="6"/>
      <c r="G694" s="6"/>
      <c r="H694" s="6"/>
      <c r="I694" s="6"/>
      <c r="J694" s="6"/>
      <c r="K694" s="6"/>
      <c r="L694" s="6"/>
      <c r="M694" s="6"/>
      <c r="N694" s="6"/>
      <c r="O694" s="6"/>
      <c r="P694" s="6"/>
      <c r="Q694" s="6"/>
      <c r="R694" s="6"/>
      <c r="S694" s="6"/>
      <c r="T694" s="6"/>
      <c r="U694" s="6"/>
      <c r="V694" s="6"/>
      <c r="W694" s="6"/>
      <c r="X694" s="6"/>
    </row>
    <row r="695" spans="1:24" ht="15.75" customHeight="1">
      <c r="A695" s="5"/>
      <c r="B695" s="34"/>
      <c r="C695" s="34"/>
      <c r="D695" s="5"/>
      <c r="E695" s="5"/>
      <c r="F695" s="6"/>
      <c r="G695" s="6"/>
      <c r="H695" s="6"/>
      <c r="I695" s="6"/>
      <c r="J695" s="6"/>
      <c r="K695" s="6"/>
      <c r="L695" s="6"/>
      <c r="M695" s="6"/>
      <c r="N695" s="6"/>
      <c r="O695" s="6"/>
      <c r="P695" s="6"/>
      <c r="Q695" s="6"/>
      <c r="R695" s="6"/>
      <c r="S695" s="6"/>
      <c r="T695" s="6"/>
      <c r="U695" s="6"/>
      <c r="V695" s="6"/>
      <c r="W695" s="6"/>
      <c r="X695" s="6"/>
    </row>
    <row r="696" spans="1:24" ht="15.75" customHeight="1">
      <c r="A696" s="5"/>
      <c r="B696" s="34"/>
      <c r="C696" s="34"/>
      <c r="D696" s="5"/>
      <c r="E696" s="5"/>
      <c r="F696" s="6"/>
      <c r="G696" s="6"/>
      <c r="H696" s="6"/>
      <c r="I696" s="6"/>
      <c r="J696" s="6"/>
      <c r="K696" s="6"/>
      <c r="L696" s="6"/>
      <c r="M696" s="6"/>
      <c r="N696" s="6"/>
      <c r="O696" s="6"/>
      <c r="P696" s="6"/>
      <c r="Q696" s="6"/>
      <c r="R696" s="6"/>
      <c r="S696" s="6"/>
      <c r="T696" s="6"/>
      <c r="U696" s="6"/>
      <c r="V696" s="6"/>
      <c r="W696" s="6"/>
      <c r="X696" s="6"/>
    </row>
    <row r="697" spans="1:24" ht="15.75" customHeight="1">
      <c r="A697" s="5"/>
      <c r="B697" s="34"/>
      <c r="C697" s="34"/>
      <c r="D697" s="5"/>
      <c r="E697" s="5"/>
      <c r="F697" s="6"/>
      <c r="G697" s="6"/>
      <c r="H697" s="6"/>
      <c r="I697" s="6"/>
      <c r="J697" s="6"/>
      <c r="K697" s="6"/>
      <c r="L697" s="6"/>
      <c r="M697" s="6"/>
      <c r="N697" s="6"/>
      <c r="O697" s="6"/>
      <c r="P697" s="6"/>
      <c r="Q697" s="6"/>
      <c r="R697" s="6"/>
      <c r="S697" s="6"/>
      <c r="T697" s="6"/>
      <c r="U697" s="6"/>
      <c r="V697" s="6"/>
      <c r="W697" s="6"/>
      <c r="X697" s="6"/>
    </row>
    <row r="698" spans="1:24" ht="15.75" customHeight="1">
      <c r="A698" s="5"/>
      <c r="B698" s="34"/>
      <c r="C698" s="34"/>
      <c r="D698" s="5"/>
      <c r="E698" s="5"/>
      <c r="F698" s="6"/>
      <c r="G698" s="6"/>
      <c r="H698" s="6"/>
      <c r="I698" s="6"/>
      <c r="J698" s="6"/>
      <c r="K698" s="6"/>
      <c r="L698" s="6"/>
      <c r="M698" s="6"/>
      <c r="N698" s="6"/>
      <c r="O698" s="6"/>
      <c r="P698" s="6"/>
      <c r="Q698" s="6"/>
      <c r="R698" s="6"/>
      <c r="S698" s="6"/>
      <c r="T698" s="6"/>
      <c r="U698" s="6"/>
      <c r="V698" s="6"/>
      <c r="W698" s="6"/>
      <c r="X698" s="6"/>
    </row>
    <row r="699" spans="1:24" ht="15.75" customHeight="1">
      <c r="A699" s="5"/>
      <c r="B699" s="34"/>
      <c r="C699" s="34"/>
      <c r="D699" s="5"/>
      <c r="E699" s="5"/>
      <c r="F699" s="6"/>
      <c r="G699" s="6"/>
      <c r="H699" s="6"/>
      <c r="I699" s="6"/>
      <c r="J699" s="6"/>
      <c r="K699" s="6"/>
      <c r="L699" s="6"/>
      <c r="M699" s="6"/>
      <c r="N699" s="6"/>
      <c r="O699" s="6"/>
      <c r="P699" s="6"/>
      <c r="Q699" s="6"/>
      <c r="R699" s="6"/>
      <c r="S699" s="6"/>
      <c r="T699" s="6"/>
      <c r="U699" s="6"/>
      <c r="V699" s="6"/>
      <c r="W699" s="6"/>
      <c r="X699" s="6"/>
    </row>
    <row r="700" spans="1:24" ht="15.75" customHeight="1">
      <c r="A700" s="5"/>
      <c r="B700" s="34"/>
      <c r="C700" s="34"/>
      <c r="D700" s="5"/>
      <c r="E700" s="5"/>
      <c r="F700" s="6"/>
      <c r="G700" s="6"/>
      <c r="H700" s="6"/>
      <c r="I700" s="6"/>
      <c r="J700" s="6"/>
      <c r="K700" s="6"/>
      <c r="L700" s="6"/>
      <c r="M700" s="6"/>
      <c r="N700" s="6"/>
      <c r="O700" s="6"/>
      <c r="P700" s="6"/>
      <c r="Q700" s="6"/>
      <c r="R700" s="6"/>
      <c r="S700" s="6"/>
      <c r="T700" s="6"/>
      <c r="U700" s="6"/>
      <c r="V700" s="6"/>
      <c r="W700" s="6"/>
      <c r="X700" s="6"/>
    </row>
    <row r="701" spans="1:24" ht="15.75" customHeight="1">
      <c r="A701" s="5"/>
      <c r="B701" s="34"/>
      <c r="C701" s="34"/>
      <c r="D701" s="5"/>
      <c r="E701" s="5"/>
      <c r="F701" s="6"/>
      <c r="G701" s="6"/>
      <c r="H701" s="6"/>
      <c r="I701" s="6"/>
      <c r="J701" s="6"/>
      <c r="K701" s="6"/>
      <c r="L701" s="6"/>
      <c r="M701" s="6"/>
      <c r="N701" s="6"/>
      <c r="O701" s="6"/>
      <c r="P701" s="6"/>
      <c r="Q701" s="6"/>
      <c r="R701" s="6"/>
      <c r="S701" s="6"/>
      <c r="T701" s="6"/>
      <c r="U701" s="6"/>
      <c r="V701" s="6"/>
      <c r="W701" s="6"/>
      <c r="X701" s="6"/>
    </row>
    <row r="702" spans="1:24" ht="15.75" customHeight="1">
      <c r="A702" s="5"/>
      <c r="B702" s="34"/>
      <c r="C702" s="34"/>
      <c r="D702" s="5"/>
      <c r="E702" s="5"/>
      <c r="F702" s="6"/>
      <c r="G702" s="6"/>
      <c r="H702" s="6"/>
      <c r="I702" s="6"/>
      <c r="J702" s="6"/>
      <c r="K702" s="6"/>
      <c r="L702" s="6"/>
      <c r="M702" s="6"/>
      <c r="N702" s="6"/>
      <c r="O702" s="6"/>
      <c r="P702" s="6"/>
      <c r="Q702" s="6"/>
      <c r="R702" s="6"/>
      <c r="S702" s="6"/>
      <c r="T702" s="6"/>
      <c r="U702" s="6"/>
      <c r="V702" s="6"/>
      <c r="W702" s="6"/>
      <c r="X702" s="6"/>
    </row>
    <row r="703" spans="1:24" ht="15.75" customHeight="1">
      <c r="A703" s="5"/>
      <c r="B703" s="34"/>
      <c r="C703" s="34"/>
      <c r="D703" s="5"/>
      <c r="E703" s="5"/>
      <c r="F703" s="6"/>
      <c r="G703" s="6"/>
      <c r="H703" s="6"/>
      <c r="I703" s="6"/>
      <c r="J703" s="6"/>
      <c r="K703" s="6"/>
      <c r="L703" s="6"/>
      <c r="M703" s="6"/>
      <c r="N703" s="6"/>
      <c r="O703" s="6"/>
      <c r="P703" s="6"/>
      <c r="Q703" s="6"/>
      <c r="R703" s="6"/>
      <c r="S703" s="6"/>
      <c r="T703" s="6"/>
      <c r="U703" s="6"/>
      <c r="V703" s="6"/>
      <c r="W703" s="6"/>
      <c r="X703" s="6"/>
    </row>
    <row r="704" spans="1:24" ht="15.75" customHeight="1">
      <c r="A704" s="5"/>
      <c r="B704" s="34"/>
      <c r="C704" s="34"/>
      <c r="D704" s="5"/>
      <c r="E704" s="5"/>
      <c r="F704" s="6"/>
      <c r="G704" s="6"/>
      <c r="H704" s="6"/>
      <c r="I704" s="6"/>
      <c r="J704" s="6"/>
      <c r="K704" s="6"/>
      <c r="L704" s="6"/>
      <c r="M704" s="6"/>
      <c r="N704" s="6"/>
      <c r="O704" s="6"/>
      <c r="P704" s="6"/>
      <c r="Q704" s="6"/>
      <c r="R704" s="6"/>
      <c r="S704" s="6"/>
      <c r="T704" s="6"/>
      <c r="U704" s="6"/>
      <c r="V704" s="6"/>
      <c r="W704" s="6"/>
      <c r="X704" s="6"/>
    </row>
    <row r="705" spans="1:24" ht="15.75" customHeight="1">
      <c r="A705" s="5"/>
      <c r="B705" s="34"/>
      <c r="C705" s="34"/>
      <c r="D705" s="5"/>
      <c r="E705" s="5"/>
      <c r="F705" s="6"/>
      <c r="G705" s="6"/>
      <c r="H705" s="6"/>
      <c r="I705" s="6"/>
      <c r="J705" s="6"/>
      <c r="K705" s="6"/>
      <c r="L705" s="6"/>
      <c r="M705" s="6"/>
      <c r="N705" s="6"/>
      <c r="O705" s="6"/>
      <c r="P705" s="6"/>
      <c r="Q705" s="6"/>
      <c r="R705" s="6"/>
      <c r="S705" s="6"/>
      <c r="T705" s="6"/>
      <c r="U705" s="6"/>
      <c r="V705" s="6"/>
      <c r="W705" s="6"/>
      <c r="X705" s="6"/>
    </row>
    <row r="706" spans="1:24" ht="15.75" customHeight="1">
      <c r="A706" s="5"/>
      <c r="B706" s="34"/>
      <c r="C706" s="34"/>
      <c r="D706" s="5"/>
      <c r="E706" s="5"/>
      <c r="F706" s="6"/>
      <c r="G706" s="6"/>
      <c r="H706" s="6"/>
      <c r="I706" s="6"/>
      <c r="J706" s="6"/>
      <c r="K706" s="6"/>
      <c r="L706" s="6"/>
      <c r="M706" s="6"/>
      <c r="N706" s="6"/>
      <c r="O706" s="6"/>
      <c r="P706" s="6"/>
      <c r="Q706" s="6"/>
      <c r="R706" s="6"/>
      <c r="S706" s="6"/>
      <c r="T706" s="6"/>
      <c r="U706" s="6"/>
      <c r="V706" s="6"/>
      <c r="W706" s="6"/>
      <c r="X706" s="6"/>
    </row>
    <row r="707" spans="1:24" ht="15.75" customHeight="1">
      <c r="A707" s="5"/>
      <c r="B707" s="34"/>
      <c r="C707" s="34"/>
      <c r="D707" s="5"/>
      <c r="E707" s="5"/>
      <c r="F707" s="6"/>
      <c r="G707" s="6"/>
      <c r="H707" s="6"/>
      <c r="I707" s="6"/>
      <c r="J707" s="6"/>
      <c r="K707" s="6"/>
      <c r="L707" s="6"/>
      <c r="M707" s="6"/>
      <c r="N707" s="6"/>
      <c r="O707" s="6"/>
      <c r="P707" s="6"/>
      <c r="Q707" s="6"/>
      <c r="R707" s="6"/>
      <c r="S707" s="6"/>
      <c r="T707" s="6"/>
      <c r="U707" s="6"/>
      <c r="V707" s="6"/>
      <c r="W707" s="6"/>
      <c r="X707" s="6"/>
    </row>
    <row r="708" spans="1:24" ht="15.75" customHeight="1">
      <c r="A708" s="5"/>
      <c r="B708" s="34"/>
      <c r="C708" s="34"/>
      <c r="D708" s="5"/>
      <c r="E708" s="5"/>
      <c r="F708" s="6"/>
      <c r="G708" s="6"/>
      <c r="H708" s="6"/>
      <c r="I708" s="6"/>
      <c r="J708" s="6"/>
      <c r="K708" s="6"/>
      <c r="L708" s="6"/>
      <c r="M708" s="6"/>
      <c r="N708" s="6"/>
      <c r="O708" s="6"/>
      <c r="P708" s="6"/>
      <c r="Q708" s="6"/>
      <c r="R708" s="6"/>
      <c r="S708" s="6"/>
      <c r="T708" s="6"/>
      <c r="U708" s="6"/>
      <c r="V708" s="6"/>
      <c r="W708" s="6"/>
      <c r="X708" s="6"/>
    </row>
    <row r="709" spans="1:24" ht="15.75" customHeight="1">
      <c r="A709" s="5"/>
      <c r="B709" s="34"/>
      <c r="C709" s="34"/>
      <c r="D709" s="5"/>
      <c r="E709" s="5"/>
      <c r="F709" s="6"/>
      <c r="G709" s="6"/>
      <c r="H709" s="6"/>
      <c r="I709" s="6"/>
      <c r="J709" s="6"/>
      <c r="K709" s="6"/>
      <c r="L709" s="6"/>
      <c r="M709" s="6"/>
      <c r="N709" s="6"/>
      <c r="O709" s="6"/>
      <c r="P709" s="6"/>
      <c r="Q709" s="6"/>
      <c r="R709" s="6"/>
      <c r="S709" s="6"/>
      <c r="T709" s="6"/>
      <c r="U709" s="6"/>
      <c r="V709" s="6"/>
      <c r="W709" s="6"/>
      <c r="X709" s="6"/>
    </row>
    <row r="710" spans="1:24" ht="15.75" customHeight="1">
      <c r="A710" s="5"/>
      <c r="B710" s="34"/>
      <c r="C710" s="34"/>
      <c r="D710" s="5"/>
      <c r="E710" s="5"/>
      <c r="F710" s="6"/>
      <c r="G710" s="6"/>
      <c r="H710" s="6"/>
      <c r="I710" s="6"/>
      <c r="J710" s="6"/>
      <c r="K710" s="6"/>
      <c r="L710" s="6"/>
      <c r="M710" s="6"/>
      <c r="N710" s="6"/>
      <c r="O710" s="6"/>
      <c r="P710" s="6"/>
      <c r="Q710" s="6"/>
      <c r="R710" s="6"/>
      <c r="S710" s="6"/>
      <c r="T710" s="6"/>
      <c r="U710" s="6"/>
      <c r="V710" s="6"/>
      <c r="W710" s="6"/>
      <c r="X710" s="6"/>
    </row>
    <row r="711" spans="1:24" ht="15.75" customHeight="1">
      <c r="A711" s="5"/>
      <c r="B711" s="34"/>
      <c r="C711" s="34"/>
      <c r="D711" s="5"/>
      <c r="E711" s="5"/>
      <c r="F711" s="6"/>
      <c r="G711" s="6"/>
      <c r="H711" s="6"/>
      <c r="I711" s="6"/>
      <c r="J711" s="6"/>
      <c r="K711" s="6"/>
      <c r="L711" s="6"/>
      <c r="M711" s="6"/>
      <c r="N711" s="6"/>
      <c r="O711" s="6"/>
      <c r="P711" s="6"/>
      <c r="Q711" s="6"/>
      <c r="R711" s="6"/>
      <c r="S711" s="6"/>
      <c r="T711" s="6"/>
      <c r="U711" s="6"/>
      <c r="V711" s="6"/>
      <c r="W711" s="6"/>
      <c r="X711" s="6"/>
    </row>
    <row r="712" spans="1:24" ht="15.75" customHeight="1">
      <c r="A712" s="5"/>
      <c r="B712" s="34"/>
      <c r="C712" s="34"/>
      <c r="D712" s="5"/>
      <c r="E712" s="5"/>
      <c r="F712" s="6"/>
      <c r="G712" s="6"/>
      <c r="H712" s="6"/>
      <c r="I712" s="6"/>
      <c r="J712" s="6"/>
      <c r="K712" s="6"/>
      <c r="L712" s="6"/>
      <c r="M712" s="6"/>
      <c r="N712" s="6"/>
      <c r="O712" s="6"/>
      <c r="P712" s="6"/>
      <c r="Q712" s="6"/>
      <c r="R712" s="6"/>
      <c r="S712" s="6"/>
      <c r="T712" s="6"/>
      <c r="U712" s="6"/>
      <c r="V712" s="6"/>
      <c r="W712" s="6"/>
      <c r="X712" s="6"/>
    </row>
    <row r="713" spans="1:24" ht="15.75" customHeight="1">
      <c r="A713" s="5"/>
      <c r="B713" s="34"/>
      <c r="C713" s="34"/>
      <c r="D713" s="5"/>
      <c r="E713" s="5"/>
      <c r="F713" s="6"/>
      <c r="G713" s="6"/>
      <c r="H713" s="6"/>
      <c r="I713" s="6"/>
      <c r="J713" s="6"/>
      <c r="K713" s="6"/>
      <c r="L713" s="6"/>
      <c r="M713" s="6"/>
      <c r="N713" s="6"/>
      <c r="O713" s="6"/>
      <c r="P713" s="6"/>
      <c r="Q713" s="6"/>
      <c r="R713" s="6"/>
      <c r="S713" s="6"/>
      <c r="T713" s="6"/>
      <c r="U713" s="6"/>
      <c r="V713" s="6"/>
      <c r="W713" s="6"/>
      <c r="X713" s="6"/>
    </row>
    <row r="714" spans="1:24" ht="15.75" customHeight="1">
      <c r="A714" s="5"/>
      <c r="B714" s="34"/>
      <c r="C714" s="34"/>
      <c r="D714" s="5"/>
      <c r="E714" s="5"/>
      <c r="F714" s="6"/>
      <c r="G714" s="6"/>
      <c r="H714" s="6"/>
      <c r="I714" s="6"/>
      <c r="J714" s="6"/>
      <c r="K714" s="6"/>
      <c r="L714" s="6"/>
      <c r="M714" s="6"/>
      <c r="N714" s="6"/>
      <c r="O714" s="6"/>
      <c r="P714" s="6"/>
      <c r="Q714" s="6"/>
      <c r="R714" s="6"/>
      <c r="S714" s="6"/>
      <c r="T714" s="6"/>
      <c r="U714" s="6"/>
      <c r="V714" s="6"/>
      <c r="W714" s="6"/>
      <c r="X714" s="6"/>
    </row>
    <row r="715" spans="1:24" ht="15.75" customHeight="1">
      <c r="A715" s="5"/>
      <c r="B715" s="34"/>
      <c r="C715" s="34"/>
      <c r="D715" s="5"/>
      <c r="E715" s="5"/>
      <c r="F715" s="6"/>
      <c r="G715" s="6"/>
      <c r="H715" s="6"/>
      <c r="I715" s="6"/>
      <c r="J715" s="6"/>
      <c r="K715" s="6"/>
      <c r="L715" s="6"/>
      <c r="M715" s="6"/>
      <c r="N715" s="6"/>
      <c r="O715" s="6"/>
      <c r="P715" s="6"/>
      <c r="Q715" s="6"/>
      <c r="R715" s="6"/>
      <c r="S715" s="6"/>
      <c r="T715" s="6"/>
      <c r="U715" s="6"/>
      <c r="V715" s="6"/>
      <c r="W715" s="6"/>
      <c r="X715" s="6"/>
    </row>
    <row r="716" spans="1:24" ht="15.75" customHeight="1">
      <c r="A716" s="5"/>
      <c r="B716" s="34"/>
      <c r="C716" s="34"/>
      <c r="D716" s="5"/>
      <c r="E716" s="5"/>
      <c r="F716" s="6"/>
      <c r="G716" s="6"/>
      <c r="H716" s="6"/>
      <c r="I716" s="6"/>
      <c r="J716" s="6"/>
      <c r="K716" s="6"/>
      <c r="L716" s="6"/>
      <c r="M716" s="6"/>
      <c r="N716" s="6"/>
      <c r="O716" s="6"/>
      <c r="P716" s="6"/>
      <c r="Q716" s="6"/>
      <c r="R716" s="6"/>
      <c r="S716" s="6"/>
      <c r="T716" s="6"/>
      <c r="U716" s="6"/>
      <c r="V716" s="6"/>
      <c r="W716" s="6"/>
      <c r="X716" s="6"/>
    </row>
    <row r="717" spans="1:24" ht="15.75" customHeight="1">
      <c r="A717" s="5"/>
      <c r="B717" s="34"/>
      <c r="C717" s="34"/>
      <c r="D717" s="5"/>
      <c r="E717" s="5"/>
      <c r="F717" s="6"/>
      <c r="G717" s="6"/>
      <c r="H717" s="6"/>
      <c r="I717" s="6"/>
      <c r="J717" s="6"/>
      <c r="K717" s="6"/>
      <c r="L717" s="6"/>
      <c r="M717" s="6"/>
      <c r="N717" s="6"/>
      <c r="O717" s="6"/>
      <c r="P717" s="6"/>
      <c r="Q717" s="6"/>
      <c r="R717" s="6"/>
      <c r="S717" s="6"/>
      <c r="T717" s="6"/>
      <c r="U717" s="6"/>
      <c r="V717" s="6"/>
      <c r="W717" s="6"/>
      <c r="X717" s="6"/>
    </row>
    <row r="718" spans="1:24" ht="15.75" customHeight="1">
      <c r="A718" s="5"/>
      <c r="B718" s="34"/>
      <c r="C718" s="34"/>
      <c r="D718" s="5"/>
      <c r="E718" s="5"/>
      <c r="F718" s="6"/>
      <c r="G718" s="6"/>
      <c r="H718" s="6"/>
      <c r="I718" s="6"/>
      <c r="J718" s="6"/>
      <c r="K718" s="6"/>
      <c r="L718" s="6"/>
      <c r="M718" s="6"/>
      <c r="N718" s="6"/>
      <c r="O718" s="6"/>
      <c r="P718" s="6"/>
      <c r="Q718" s="6"/>
      <c r="R718" s="6"/>
      <c r="S718" s="6"/>
      <c r="T718" s="6"/>
      <c r="U718" s="6"/>
      <c r="V718" s="6"/>
      <c r="W718" s="6"/>
      <c r="X718" s="6"/>
    </row>
    <row r="719" spans="1:24" ht="15.75" customHeight="1">
      <c r="A719" s="5"/>
      <c r="B719" s="34"/>
      <c r="C719" s="34"/>
      <c r="D719" s="5"/>
      <c r="E719" s="5"/>
      <c r="F719" s="6"/>
      <c r="G719" s="6"/>
      <c r="H719" s="6"/>
      <c r="I719" s="6"/>
      <c r="J719" s="6"/>
      <c r="K719" s="6"/>
      <c r="L719" s="6"/>
      <c r="M719" s="6"/>
      <c r="N719" s="6"/>
      <c r="O719" s="6"/>
      <c r="P719" s="6"/>
      <c r="Q719" s="6"/>
      <c r="R719" s="6"/>
      <c r="S719" s="6"/>
      <c r="T719" s="6"/>
      <c r="U719" s="6"/>
      <c r="V719" s="6"/>
      <c r="W719" s="6"/>
      <c r="X719" s="6"/>
    </row>
    <row r="720" spans="1:24" ht="15.75" customHeight="1">
      <c r="A720" s="5"/>
      <c r="B720" s="34"/>
      <c r="C720" s="34"/>
      <c r="D720" s="5"/>
      <c r="E720" s="5"/>
      <c r="F720" s="6"/>
      <c r="G720" s="6"/>
      <c r="H720" s="6"/>
      <c r="I720" s="6"/>
      <c r="J720" s="6"/>
      <c r="K720" s="6"/>
      <c r="L720" s="6"/>
      <c r="M720" s="6"/>
      <c r="N720" s="6"/>
      <c r="O720" s="6"/>
      <c r="P720" s="6"/>
      <c r="Q720" s="6"/>
      <c r="R720" s="6"/>
      <c r="S720" s="6"/>
      <c r="T720" s="6"/>
      <c r="U720" s="6"/>
      <c r="V720" s="6"/>
      <c r="W720" s="6"/>
      <c r="X720" s="6"/>
    </row>
    <row r="721" spans="1:24" ht="15.75" customHeight="1">
      <c r="A721" s="5"/>
      <c r="B721" s="34"/>
      <c r="C721" s="34"/>
      <c r="D721" s="5"/>
      <c r="E721" s="5"/>
      <c r="F721" s="6"/>
      <c r="G721" s="6"/>
      <c r="H721" s="6"/>
      <c r="I721" s="6"/>
      <c r="J721" s="6"/>
      <c r="K721" s="6"/>
      <c r="L721" s="6"/>
      <c r="M721" s="6"/>
      <c r="N721" s="6"/>
      <c r="O721" s="6"/>
      <c r="P721" s="6"/>
      <c r="Q721" s="6"/>
      <c r="R721" s="6"/>
      <c r="S721" s="6"/>
      <c r="T721" s="6"/>
      <c r="U721" s="6"/>
      <c r="V721" s="6"/>
      <c r="W721" s="6"/>
      <c r="X721" s="6"/>
    </row>
    <row r="722" spans="1:24" ht="15.75" customHeight="1">
      <c r="A722" s="5"/>
      <c r="B722" s="34"/>
      <c r="C722" s="34"/>
      <c r="D722" s="5"/>
      <c r="E722" s="5"/>
      <c r="F722" s="6"/>
      <c r="G722" s="6"/>
      <c r="H722" s="6"/>
      <c r="I722" s="6"/>
      <c r="J722" s="6"/>
      <c r="K722" s="6"/>
      <c r="L722" s="6"/>
      <c r="M722" s="6"/>
      <c r="N722" s="6"/>
      <c r="O722" s="6"/>
      <c r="P722" s="6"/>
      <c r="Q722" s="6"/>
      <c r="R722" s="6"/>
      <c r="S722" s="6"/>
      <c r="T722" s="6"/>
      <c r="U722" s="6"/>
      <c r="V722" s="6"/>
      <c r="W722" s="6"/>
      <c r="X722" s="6"/>
    </row>
    <row r="723" spans="1:24" ht="15.75" customHeight="1">
      <c r="A723" s="5"/>
      <c r="B723" s="34"/>
      <c r="C723" s="34"/>
      <c r="D723" s="5"/>
      <c r="E723" s="5"/>
      <c r="F723" s="6"/>
      <c r="G723" s="6"/>
      <c r="H723" s="6"/>
      <c r="I723" s="6"/>
      <c r="J723" s="6"/>
      <c r="K723" s="6"/>
      <c r="L723" s="6"/>
      <c r="M723" s="6"/>
      <c r="N723" s="6"/>
      <c r="O723" s="6"/>
      <c r="P723" s="6"/>
      <c r="Q723" s="6"/>
      <c r="R723" s="6"/>
      <c r="S723" s="6"/>
      <c r="T723" s="6"/>
      <c r="U723" s="6"/>
      <c r="V723" s="6"/>
      <c r="W723" s="6"/>
      <c r="X723" s="6"/>
    </row>
    <row r="724" spans="1:24" ht="15.75" customHeight="1">
      <c r="A724" s="5"/>
      <c r="B724" s="34"/>
      <c r="C724" s="34"/>
      <c r="D724" s="5"/>
      <c r="E724" s="5"/>
      <c r="F724" s="6"/>
      <c r="G724" s="6"/>
      <c r="H724" s="6"/>
      <c r="I724" s="6"/>
      <c r="J724" s="6"/>
      <c r="K724" s="6"/>
      <c r="L724" s="6"/>
      <c r="M724" s="6"/>
      <c r="N724" s="6"/>
      <c r="O724" s="6"/>
      <c r="P724" s="6"/>
      <c r="Q724" s="6"/>
      <c r="R724" s="6"/>
      <c r="S724" s="6"/>
      <c r="T724" s="6"/>
      <c r="U724" s="6"/>
      <c r="V724" s="6"/>
      <c r="W724" s="6"/>
      <c r="X724" s="6"/>
    </row>
    <row r="725" spans="1:24" ht="15.75" customHeight="1">
      <c r="A725" s="5"/>
      <c r="B725" s="34"/>
      <c r="C725" s="34"/>
      <c r="D725" s="5"/>
      <c r="E725" s="5"/>
      <c r="F725" s="6"/>
      <c r="G725" s="6"/>
      <c r="H725" s="6"/>
      <c r="I725" s="6"/>
      <c r="J725" s="6"/>
      <c r="K725" s="6"/>
      <c r="L725" s="6"/>
      <c r="M725" s="6"/>
      <c r="N725" s="6"/>
      <c r="O725" s="6"/>
      <c r="P725" s="6"/>
      <c r="Q725" s="6"/>
      <c r="R725" s="6"/>
      <c r="S725" s="6"/>
      <c r="T725" s="6"/>
      <c r="U725" s="6"/>
      <c r="V725" s="6"/>
      <c r="W725" s="6"/>
      <c r="X725" s="6"/>
    </row>
    <row r="726" spans="1:24" ht="15.75" customHeight="1">
      <c r="A726" s="5"/>
      <c r="B726" s="34"/>
      <c r="C726" s="34"/>
      <c r="D726" s="5"/>
      <c r="E726" s="5"/>
      <c r="F726" s="6"/>
      <c r="G726" s="6"/>
      <c r="H726" s="6"/>
      <c r="I726" s="6"/>
      <c r="J726" s="6"/>
      <c r="K726" s="6"/>
      <c r="L726" s="6"/>
      <c r="M726" s="6"/>
      <c r="N726" s="6"/>
      <c r="O726" s="6"/>
      <c r="P726" s="6"/>
      <c r="Q726" s="6"/>
      <c r="R726" s="6"/>
      <c r="S726" s="6"/>
      <c r="T726" s="6"/>
      <c r="U726" s="6"/>
      <c r="V726" s="6"/>
      <c r="W726" s="6"/>
      <c r="X726" s="6"/>
    </row>
    <row r="727" spans="1:24" ht="15.75" customHeight="1">
      <c r="A727" s="5"/>
      <c r="B727" s="34"/>
      <c r="C727" s="34"/>
      <c r="D727" s="5"/>
      <c r="E727" s="5"/>
      <c r="F727" s="6"/>
      <c r="G727" s="6"/>
      <c r="H727" s="6"/>
      <c r="I727" s="6"/>
      <c r="J727" s="6"/>
      <c r="K727" s="6"/>
      <c r="L727" s="6"/>
      <c r="M727" s="6"/>
      <c r="N727" s="6"/>
      <c r="O727" s="6"/>
      <c r="P727" s="6"/>
      <c r="Q727" s="6"/>
      <c r="R727" s="6"/>
      <c r="S727" s="6"/>
      <c r="T727" s="6"/>
      <c r="U727" s="6"/>
      <c r="V727" s="6"/>
      <c r="W727" s="6"/>
      <c r="X727" s="6"/>
    </row>
    <row r="728" spans="1:24" ht="15.75" customHeight="1">
      <c r="A728" s="5"/>
      <c r="B728" s="34"/>
      <c r="C728" s="34"/>
      <c r="D728" s="5"/>
      <c r="E728" s="5"/>
      <c r="F728" s="6"/>
      <c r="G728" s="6"/>
      <c r="H728" s="6"/>
      <c r="I728" s="6"/>
      <c r="J728" s="6"/>
      <c r="K728" s="6"/>
      <c r="L728" s="6"/>
      <c r="M728" s="6"/>
      <c r="N728" s="6"/>
      <c r="O728" s="6"/>
      <c r="P728" s="6"/>
      <c r="Q728" s="6"/>
      <c r="R728" s="6"/>
      <c r="S728" s="6"/>
      <c r="T728" s="6"/>
      <c r="U728" s="6"/>
      <c r="V728" s="6"/>
      <c r="W728" s="6"/>
      <c r="X728" s="6"/>
    </row>
    <row r="729" spans="1:24" ht="15.75" customHeight="1">
      <c r="A729" s="5"/>
      <c r="B729" s="34"/>
      <c r="C729" s="34"/>
      <c r="D729" s="5"/>
      <c r="E729" s="5"/>
      <c r="F729" s="6"/>
      <c r="G729" s="6"/>
      <c r="H729" s="6"/>
      <c r="I729" s="6"/>
      <c r="J729" s="6"/>
      <c r="K729" s="6"/>
      <c r="L729" s="6"/>
      <c r="M729" s="6"/>
      <c r="N729" s="6"/>
      <c r="O729" s="6"/>
      <c r="P729" s="6"/>
      <c r="Q729" s="6"/>
      <c r="R729" s="6"/>
      <c r="S729" s="6"/>
      <c r="T729" s="6"/>
      <c r="U729" s="6"/>
      <c r="V729" s="6"/>
      <c r="W729" s="6"/>
      <c r="X729" s="6"/>
    </row>
    <row r="730" spans="1:24" ht="15.75" customHeight="1">
      <c r="A730" s="5"/>
      <c r="B730" s="34"/>
      <c r="C730" s="34"/>
      <c r="D730" s="5"/>
      <c r="E730" s="5"/>
      <c r="F730" s="6"/>
      <c r="G730" s="6"/>
      <c r="H730" s="6"/>
      <c r="I730" s="6"/>
      <c r="J730" s="6"/>
      <c r="K730" s="6"/>
      <c r="L730" s="6"/>
      <c r="M730" s="6"/>
      <c r="N730" s="6"/>
      <c r="O730" s="6"/>
      <c r="P730" s="6"/>
      <c r="Q730" s="6"/>
      <c r="R730" s="6"/>
      <c r="S730" s="6"/>
      <c r="T730" s="6"/>
      <c r="U730" s="6"/>
      <c r="V730" s="6"/>
      <c r="W730" s="6"/>
      <c r="X730" s="6"/>
    </row>
    <row r="731" spans="1:24" ht="15.75" customHeight="1">
      <c r="A731" s="5"/>
      <c r="B731" s="34"/>
      <c r="C731" s="34"/>
      <c r="D731" s="5"/>
      <c r="E731" s="5"/>
      <c r="F731" s="6"/>
      <c r="G731" s="6"/>
      <c r="H731" s="6"/>
      <c r="I731" s="6"/>
      <c r="J731" s="6"/>
      <c r="K731" s="6"/>
      <c r="L731" s="6"/>
      <c r="M731" s="6"/>
      <c r="N731" s="6"/>
      <c r="O731" s="6"/>
      <c r="P731" s="6"/>
      <c r="Q731" s="6"/>
      <c r="R731" s="6"/>
      <c r="S731" s="6"/>
      <c r="T731" s="6"/>
      <c r="U731" s="6"/>
      <c r="V731" s="6"/>
      <c r="W731" s="6"/>
      <c r="X731" s="6"/>
    </row>
    <row r="732" spans="1:24" ht="15.75" customHeight="1">
      <c r="A732" s="5"/>
      <c r="B732" s="34"/>
      <c r="C732" s="34"/>
      <c r="D732" s="5"/>
      <c r="E732" s="5"/>
      <c r="F732" s="6"/>
      <c r="G732" s="6"/>
      <c r="H732" s="6"/>
      <c r="I732" s="6"/>
      <c r="J732" s="6"/>
      <c r="K732" s="6"/>
      <c r="L732" s="6"/>
      <c r="M732" s="6"/>
      <c r="N732" s="6"/>
      <c r="O732" s="6"/>
      <c r="P732" s="6"/>
      <c r="Q732" s="6"/>
      <c r="R732" s="6"/>
      <c r="S732" s="6"/>
      <c r="T732" s="6"/>
      <c r="U732" s="6"/>
      <c r="V732" s="6"/>
      <c r="W732" s="6"/>
      <c r="X732" s="6"/>
    </row>
    <row r="733" spans="1:24" ht="15.75" customHeight="1">
      <c r="A733" s="5"/>
      <c r="B733" s="34"/>
      <c r="C733" s="34"/>
      <c r="D733" s="5"/>
      <c r="E733" s="5"/>
      <c r="F733" s="6"/>
      <c r="G733" s="6"/>
      <c r="H733" s="6"/>
      <c r="I733" s="6"/>
      <c r="J733" s="6"/>
      <c r="K733" s="6"/>
      <c r="L733" s="6"/>
      <c r="M733" s="6"/>
      <c r="N733" s="6"/>
      <c r="O733" s="6"/>
      <c r="P733" s="6"/>
      <c r="Q733" s="6"/>
      <c r="R733" s="6"/>
      <c r="S733" s="6"/>
      <c r="T733" s="6"/>
      <c r="U733" s="6"/>
      <c r="V733" s="6"/>
      <c r="W733" s="6"/>
      <c r="X733" s="6"/>
    </row>
    <row r="734" spans="1:24" ht="15.75" customHeight="1">
      <c r="A734" s="5"/>
      <c r="B734" s="34"/>
      <c r="C734" s="34"/>
      <c r="D734" s="5"/>
      <c r="E734" s="5"/>
      <c r="F734" s="6"/>
      <c r="G734" s="6"/>
      <c r="H734" s="6"/>
      <c r="I734" s="6"/>
      <c r="J734" s="6"/>
      <c r="K734" s="6"/>
      <c r="L734" s="6"/>
      <c r="M734" s="6"/>
      <c r="N734" s="6"/>
      <c r="O734" s="6"/>
      <c r="P734" s="6"/>
      <c r="Q734" s="6"/>
      <c r="R734" s="6"/>
      <c r="S734" s="6"/>
      <c r="T734" s="6"/>
      <c r="U734" s="6"/>
      <c r="V734" s="6"/>
      <c r="W734" s="6"/>
      <c r="X734" s="6"/>
    </row>
    <row r="735" spans="1:24" ht="15.75" customHeight="1">
      <c r="A735" s="5"/>
      <c r="B735" s="34"/>
      <c r="C735" s="34"/>
      <c r="D735" s="5"/>
      <c r="E735" s="5"/>
      <c r="F735" s="6"/>
      <c r="G735" s="6"/>
      <c r="H735" s="6"/>
      <c r="I735" s="6"/>
      <c r="J735" s="6"/>
      <c r="K735" s="6"/>
      <c r="L735" s="6"/>
      <c r="M735" s="6"/>
      <c r="N735" s="6"/>
      <c r="O735" s="6"/>
      <c r="P735" s="6"/>
      <c r="Q735" s="6"/>
      <c r="R735" s="6"/>
      <c r="S735" s="6"/>
      <c r="T735" s="6"/>
      <c r="U735" s="6"/>
      <c r="V735" s="6"/>
      <c r="W735" s="6"/>
      <c r="X735" s="6"/>
    </row>
    <row r="736" spans="1:24" ht="15.75" customHeight="1">
      <c r="A736" s="5"/>
      <c r="B736" s="34"/>
      <c r="C736" s="34"/>
      <c r="D736" s="5"/>
      <c r="E736" s="5"/>
      <c r="F736" s="6"/>
      <c r="G736" s="6"/>
      <c r="H736" s="6"/>
      <c r="I736" s="6"/>
      <c r="J736" s="6"/>
      <c r="K736" s="6"/>
      <c r="L736" s="6"/>
      <c r="M736" s="6"/>
      <c r="N736" s="6"/>
      <c r="O736" s="6"/>
      <c r="P736" s="6"/>
      <c r="Q736" s="6"/>
      <c r="R736" s="6"/>
      <c r="S736" s="6"/>
      <c r="T736" s="6"/>
      <c r="U736" s="6"/>
      <c r="V736" s="6"/>
      <c r="W736" s="6"/>
      <c r="X736" s="6"/>
    </row>
    <row r="737" spans="1:24" ht="15.75" customHeight="1">
      <c r="A737" s="5"/>
      <c r="B737" s="34"/>
      <c r="C737" s="34"/>
      <c r="D737" s="5"/>
      <c r="E737" s="5"/>
      <c r="F737" s="6"/>
      <c r="G737" s="6"/>
      <c r="H737" s="6"/>
      <c r="I737" s="6"/>
      <c r="J737" s="6"/>
      <c r="K737" s="6"/>
      <c r="L737" s="6"/>
      <c r="M737" s="6"/>
      <c r="N737" s="6"/>
      <c r="O737" s="6"/>
      <c r="P737" s="6"/>
      <c r="Q737" s="6"/>
      <c r="R737" s="6"/>
      <c r="S737" s="6"/>
      <c r="T737" s="6"/>
      <c r="U737" s="6"/>
      <c r="V737" s="6"/>
      <c r="W737" s="6"/>
      <c r="X737" s="6"/>
    </row>
    <row r="738" spans="1:24" ht="15.75" customHeight="1">
      <c r="A738" s="5"/>
      <c r="B738" s="34"/>
      <c r="C738" s="34"/>
      <c r="D738" s="5"/>
      <c r="E738" s="5"/>
      <c r="F738" s="6"/>
      <c r="G738" s="6"/>
      <c r="H738" s="6"/>
      <c r="I738" s="6"/>
      <c r="J738" s="6"/>
      <c r="K738" s="6"/>
      <c r="L738" s="6"/>
      <c r="M738" s="6"/>
      <c r="N738" s="6"/>
      <c r="O738" s="6"/>
      <c r="P738" s="6"/>
      <c r="Q738" s="6"/>
      <c r="R738" s="6"/>
      <c r="S738" s="6"/>
      <c r="T738" s="6"/>
      <c r="U738" s="6"/>
      <c r="V738" s="6"/>
      <c r="W738" s="6"/>
      <c r="X738" s="6"/>
    </row>
    <row r="739" spans="1:24" ht="15.75" customHeight="1">
      <c r="A739" s="5"/>
      <c r="B739" s="34"/>
      <c r="C739" s="34"/>
      <c r="D739" s="5"/>
      <c r="E739" s="5"/>
      <c r="F739" s="6"/>
      <c r="G739" s="6"/>
      <c r="H739" s="6"/>
      <c r="I739" s="6"/>
      <c r="J739" s="6"/>
      <c r="K739" s="6"/>
      <c r="L739" s="6"/>
      <c r="M739" s="6"/>
      <c r="N739" s="6"/>
      <c r="O739" s="6"/>
      <c r="P739" s="6"/>
      <c r="Q739" s="6"/>
      <c r="R739" s="6"/>
      <c r="S739" s="6"/>
      <c r="T739" s="6"/>
      <c r="U739" s="6"/>
      <c r="V739" s="6"/>
      <c r="W739" s="6"/>
      <c r="X739" s="6"/>
    </row>
    <row r="740" spans="1:24" ht="15.75" customHeight="1">
      <c r="A740" s="5"/>
      <c r="B740" s="34"/>
      <c r="C740" s="34"/>
      <c r="D740" s="5"/>
      <c r="E740" s="5"/>
      <c r="F740" s="6"/>
      <c r="G740" s="6"/>
      <c r="H740" s="6"/>
      <c r="I740" s="6"/>
      <c r="J740" s="6"/>
      <c r="K740" s="6"/>
      <c r="L740" s="6"/>
      <c r="M740" s="6"/>
      <c r="N740" s="6"/>
      <c r="O740" s="6"/>
      <c r="P740" s="6"/>
      <c r="Q740" s="6"/>
      <c r="R740" s="6"/>
      <c r="S740" s="6"/>
      <c r="T740" s="6"/>
      <c r="U740" s="6"/>
      <c r="V740" s="6"/>
      <c r="W740" s="6"/>
      <c r="X740" s="6"/>
    </row>
    <row r="741" spans="1:24" ht="15.75" customHeight="1">
      <c r="A741" s="5"/>
      <c r="B741" s="34"/>
      <c r="C741" s="34"/>
      <c r="D741" s="5"/>
      <c r="E741" s="5"/>
      <c r="F741" s="6"/>
      <c r="G741" s="6"/>
      <c r="H741" s="6"/>
      <c r="I741" s="6"/>
      <c r="J741" s="6"/>
      <c r="K741" s="6"/>
      <c r="L741" s="6"/>
      <c r="M741" s="6"/>
      <c r="N741" s="6"/>
      <c r="O741" s="6"/>
      <c r="P741" s="6"/>
      <c r="Q741" s="6"/>
      <c r="R741" s="6"/>
      <c r="S741" s="6"/>
      <c r="T741" s="6"/>
      <c r="U741" s="6"/>
      <c r="V741" s="6"/>
      <c r="W741" s="6"/>
      <c r="X741" s="6"/>
    </row>
    <row r="742" spans="1:24" ht="15.75" customHeight="1">
      <c r="A742" s="5"/>
      <c r="B742" s="34"/>
      <c r="C742" s="34"/>
      <c r="D742" s="5"/>
      <c r="E742" s="5"/>
      <c r="F742" s="6"/>
      <c r="G742" s="6"/>
      <c r="H742" s="6"/>
      <c r="I742" s="6"/>
      <c r="J742" s="6"/>
      <c r="K742" s="6"/>
      <c r="L742" s="6"/>
      <c r="M742" s="6"/>
      <c r="N742" s="6"/>
      <c r="O742" s="6"/>
      <c r="P742" s="6"/>
      <c r="Q742" s="6"/>
      <c r="R742" s="6"/>
      <c r="S742" s="6"/>
      <c r="T742" s="6"/>
      <c r="U742" s="6"/>
      <c r="V742" s="6"/>
      <c r="W742" s="6"/>
      <c r="X742" s="6"/>
    </row>
    <row r="743" spans="1:24" ht="15.75" customHeight="1">
      <c r="A743" s="5"/>
      <c r="B743" s="34"/>
      <c r="C743" s="34"/>
      <c r="D743" s="5"/>
      <c r="E743" s="5"/>
      <c r="F743" s="6"/>
      <c r="G743" s="6"/>
      <c r="H743" s="6"/>
      <c r="I743" s="6"/>
      <c r="J743" s="6"/>
      <c r="K743" s="6"/>
      <c r="L743" s="6"/>
      <c r="M743" s="6"/>
      <c r="N743" s="6"/>
      <c r="O743" s="6"/>
      <c r="P743" s="6"/>
      <c r="Q743" s="6"/>
      <c r="R743" s="6"/>
      <c r="S743" s="6"/>
      <c r="T743" s="6"/>
      <c r="U743" s="6"/>
      <c r="V743" s="6"/>
      <c r="W743" s="6"/>
      <c r="X743" s="6"/>
    </row>
    <row r="744" spans="1:24" ht="15.75" customHeight="1">
      <c r="A744" s="5"/>
      <c r="B744" s="34"/>
      <c r="C744" s="34"/>
      <c r="D744" s="5"/>
      <c r="E744" s="5"/>
      <c r="F744" s="6"/>
      <c r="G744" s="6"/>
      <c r="H744" s="6"/>
      <c r="I744" s="6"/>
      <c r="J744" s="6"/>
      <c r="K744" s="6"/>
      <c r="L744" s="6"/>
      <c r="M744" s="6"/>
      <c r="N744" s="6"/>
      <c r="O744" s="6"/>
      <c r="P744" s="6"/>
      <c r="Q744" s="6"/>
      <c r="R744" s="6"/>
      <c r="S744" s="6"/>
      <c r="T744" s="6"/>
      <c r="U744" s="6"/>
      <c r="V744" s="6"/>
      <c r="W744" s="6"/>
      <c r="X744" s="6"/>
    </row>
    <row r="745" spans="1:24" ht="15.75" customHeight="1">
      <c r="A745" s="5"/>
      <c r="B745" s="34"/>
      <c r="C745" s="34"/>
      <c r="D745" s="5"/>
      <c r="E745" s="5"/>
      <c r="F745" s="6"/>
      <c r="G745" s="6"/>
      <c r="H745" s="6"/>
      <c r="I745" s="6"/>
      <c r="J745" s="6"/>
      <c r="K745" s="6"/>
      <c r="L745" s="6"/>
      <c r="M745" s="6"/>
      <c r="N745" s="6"/>
      <c r="O745" s="6"/>
      <c r="P745" s="6"/>
      <c r="Q745" s="6"/>
      <c r="R745" s="6"/>
      <c r="S745" s="6"/>
      <c r="T745" s="6"/>
      <c r="U745" s="6"/>
      <c r="V745" s="6"/>
      <c r="W745" s="6"/>
      <c r="X745" s="6"/>
    </row>
    <row r="746" spans="1:24" ht="15.75" customHeight="1">
      <c r="A746" s="5"/>
      <c r="B746" s="34"/>
      <c r="C746" s="34"/>
      <c r="D746" s="5"/>
      <c r="E746" s="5"/>
      <c r="F746" s="6"/>
      <c r="G746" s="6"/>
      <c r="H746" s="6"/>
      <c r="I746" s="6"/>
      <c r="J746" s="6"/>
      <c r="K746" s="6"/>
      <c r="L746" s="6"/>
      <c r="M746" s="6"/>
      <c r="N746" s="6"/>
      <c r="O746" s="6"/>
      <c r="P746" s="6"/>
      <c r="Q746" s="6"/>
      <c r="R746" s="6"/>
      <c r="S746" s="6"/>
      <c r="T746" s="6"/>
      <c r="U746" s="6"/>
      <c r="V746" s="6"/>
      <c r="W746" s="6"/>
      <c r="X746" s="6"/>
    </row>
    <row r="747" spans="1:24" ht="15.75" customHeight="1">
      <c r="A747" s="5"/>
      <c r="B747" s="34"/>
      <c r="C747" s="34"/>
      <c r="D747" s="5"/>
      <c r="E747" s="5"/>
      <c r="F747" s="6"/>
      <c r="G747" s="6"/>
      <c r="H747" s="6"/>
      <c r="I747" s="6"/>
      <c r="J747" s="6"/>
      <c r="K747" s="6"/>
      <c r="L747" s="6"/>
      <c r="M747" s="6"/>
      <c r="N747" s="6"/>
      <c r="O747" s="6"/>
      <c r="P747" s="6"/>
      <c r="Q747" s="6"/>
      <c r="R747" s="6"/>
      <c r="S747" s="6"/>
      <c r="T747" s="6"/>
      <c r="U747" s="6"/>
      <c r="V747" s="6"/>
      <c r="W747" s="6"/>
      <c r="X747" s="6"/>
    </row>
    <row r="748" spans="1:24" ht="15.75" customHeight="1">
      <c r="A748" s="5"/>
      <c r="B748" s="34"/>
      <c r="C748" s="34"/>
      <c r="D748" s="5"/>
      <c r="E748" s="5"/>
      <c r="F748" s="6"/>
      <c r="G748" s="6"/>
      <c r="H748" s="6"/>
      <c r="I748" s="6"/>
      <c r="J748" s="6"/>
      <c r="K748" s="6"/>
      <c r="L748" s="6"/>
      <c r="M748" s="6"/>
      <c r="N748" s="6"/>
      <c r="O748" s="6"/>
      <c r="P748" s="6"/>
      <c r="Q748" s="6"/>
      <c r="R748" s="6"/>
      <c r="S748" s="6"/>
      <c r="T748" s="6"/>
      <c r="U748" s="6"/>
      <c r="V748" s="6"/>
      <c r="W748" s="6"/>
      <c r="X748" s="6"/>
    </row>
    <row r="749" spans="1:24" ht="15.75" customHeight="1">
      <c r="A749" s="5"/>
      <c r="B749" s="34"/>
      <c r="C749" s="34"/>
      <c r="D749" s="5"/>
      <c r="E749" s="5"/>
      <c r="F749" s="6"/>
      <c r="G749" s="6"/>
      <c r="H749" s="6"/>
      <c r="I749" s="6"/>
      <c r="J749" s="6"/>
      <c r="K749" s="6"/>
      <c r="L749" s="6"/>
      <c r="M749" s="6"/>
      <c r="N749" s="6"/>
      <c r="O749" s="6"/>
      <c r="P749" s="6"/>
      <c r="Q749" s="6"/>
      <c r="R749" s="6"/>
      <c r="S749" s="6"/>
      <c r="T749" s="6"/>
      <c r="U749" s="6"/>
      <c r="V749" s="6"/>
      <c r="W749" s="6"/>
      <c r="X749" s="6"/>
    </row>
    <row r="750" spans="1:24" ht="15.75" customHeight="1">
      <c r="A750" s="5"/>
      <c r="B750" s="34"/>
      <c r="C750" s="34"/>
      <c r="D750" s="5"/>
      <c r="E750" s="5"/>
      <c r="F750" s="6"/>
      <c r="G750" s="6"/>
      <c r="H750" s="6"/>
      <c r="I750" s="6"/>
      <c r="J750" s="6"/>
      <c r="K750" s="6"/>
      <c r="L750" s="6"/>
      <c r="M750" s="6"/>
      <c r="N750" s="6"/>
      <c r="O750" s="6"/>
      <c r="P750" s="6"/>
      <c r="Q750" s="6"/>
      <c r="R750" s="6"/>
      <c r="S750" s="6"/>
      <c r="T750" s="6"/>
      <c r="U750" s="6"/>
      <c r="V750" s="6"/>
      <c r="W750" s="6"/>
      <c r="X750" s="6"/>
    </row>
    <row r="751" spans="1:24" ht="15.75" customHeight="1">
      <c r="A751" s="5"/>
      <c r="B751" s="34"/>
      <c r="C751" s="34"/>
      <c r="D751" s="5"/>
      <c r="E751" s="5"/>
      <c r="F751" s="6"/>
      <c r="G751" s="6"/>
      <c r="H751" s="6"/>
      <c r="I751" s="6"/>
      <c r="J751" s="6"/>
      <c r="K751" s="6"/>
      <c r="L751" s="6"/>
      <c r="M751" s="6"/>
      <c r="N751" s="6"/>
      <c r="O751" s="6"/>
      <c r="P751" s="6"/>
      <c r="Q751" s="6"/>
      <c r="R751" s="6"/>
      <c r="S751" s="6"/>
      <c r="T751" s="6"/>
      <c r="U751" s="6"/>
      <c r="V751" s="6"/>
      <c r="W751" s="6"/>
      <c r="X751" s="6"/>
    </row>
    <row r="752" spans="1:24" ht="15.75" customHeight="1">
      <c r="A752" s="5"/>
      <c r="B752" s="34"/>
      <c r="C752" s="34"/>
      <c r="D752" s="5"/>
      <c r="E752" s="5"/>
      <c r="F752" s="6"/>
      <c r="G752" s="6"/>
      <c r="H752" s="6"/>
      <c r="I752" s="6"/>
      <c r="J752" s="6"/>
      <c r="K752" s="6"/>
      <c r="L752" s="6"/>
      <c r="M752" s="6"/>
      <c r="N752" s="6"/>
      <c r="O752" s="6"/>
      <c r="P752" s="6"/>
      <c r="Q752" s="6"/>
      <c r="R752" s="6"/>
      <c r="S752" s="6"/>
      <c r="T752" s="6"/>
      <c r="U752" s="6"/>
      <c r="V752" s="6"/>
      <c r="W752" s="6"/>
      <c r="X752" s="6"/>
    </row>
    <row r="753" spans="1:24" ht="15.75" customHeight="1">
      <c r="A753" s="5"/>
      <c r="B753" s="34"/>
      <c r="C753" s="34"/>
      <c r="D753" s="5"/>
      <c r="E753" s="5"/>
      <c r="F753" s="6"/>
      <c r="G753" s="6"/>
      <c r="H753" s="6"/>
      <c r="I753" s="6"/>
      <c r="J753" s="6"/>
      <c r="K753" s="6"/>
      <c r="L753" s="6"/>
      <c r="M753" s="6"/>
      <c r="N753" s="6"/>
      <c r="O753" s="6"/>
      <c r="P753" s="6"/>
      <c r="Q753" s="6"/>
      <c r="R753" s="6"/>
      <c r="S753" s="6"/>
      <c r="T753" s="6"/>
      <c r="U753" s="6"/>
      <c r="V753" s="6"/>
      <c r="W753" s="6"/>
      <c r="X753" s="6"/>
    </row>
    <row r="754" spans="1:24" ht="15.75" customHeight="1">
      <c r="A754" s="5"/>
      <c r="B754" s="34"/>
      <c r="C754" s="34"/>
      <c r="D754" s="5"/>
      <c r="E754" s="5"/>
      <c r="F754" s="6"/>
      <c r="G754" s="6"/>
      <c r="H754" s="6"/>
      <c r="I754" s="6"/>
      <c r="J754" s="6"/>
      <c r="K754" s="6"/>
      <c r="L754" s="6"/>
      <c r="M754" s="6"/>
      <c r="N754" s="6"/>
      <c r="O754" s="6"/>
      <c r="P754" s="6"/>
      <c r="Q754" s="6"/>
      <c r="R754" s="6"/>
      <c r="S754" s="6"/>
      <c r="T754" s="6"/>
      <c r="U754" s="6"/>
      <c r="V754" s="6"/>
      <c r="W754" s="6"/>
      <c r="X754" s="6"/>
    </row>
    <row r="755" spans="1:24" ht="15.75" customHeight="1">
      <c r="A755" s="5"/>
      <c r="B755" s="34"/>
      <c r="C755" s="34"/>
      <c r="D755" s="5"/>
      <c r="E755" s="5"/>
      <c r="F755" s="6"/>
      <c r="G755" s="6"/>
      <c r="H755" s="6"/>
      <c r="I755" s="6"/>
      <c r="J755" s="6"/>
      <c r="K755" s="6"/>
      <c r="L755" s="6"/>
      <c r="M755" s="6"/>
      <c r="N755" s="6"/>
      <c r="O755" s="6"/>
      <c r="P755" s="6"/>
      <c r="Q755" s="6"/>
      <c r="R755" s="6"/>
      <c r="S755" s="6"/>
      <c r="T755" s="6"/>
      <c r="U755" s="6"/>
      <c r="V755" s="6"/>
      <c r="W755" s="6"/>
      <c r="X755" s="6"/>
    </row>
    <row r="756" spans="1:24" ht="15.75" customHeight="1"/>
    <row r="757" spans="1:24" ht="15.75" customHeight="1"/>
    <row r="758" spans="1:24" ht="15.75" customHeight="1"/>
    <row r="759" spans="1:24" ht="15.75" customHeight="1"/>
    <row r="760" spans="1:24" ht="15.75" customHeight="1"/>
    <row r="761" spans="1:24" ht="15.75" customHeight="1"/>
    <row r="762" spans="1:24" ht="15.75" customHeight="1"/>
    <row r="763" spans="1:24" ht="15.75" customHeight="1"/>
    <row r="764" spans="1:24" ht="15.75" customHeight="1"/>
    <row r="765" spans="1:24" ht="15.75" customHeight="1"/>
    <row r="766" spans="1:24" ht="15.75" customHeight="1"/>
    <row r="767" spans="1:24" ht="15.75" customHeight="1"/>
    <row r="768" spans="1:24"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0">
    <mergeCell ref="A466:A467"/>
    <mergeCell ref="B466:B467"/>
    <mergeCell ref="B486:C486"/>
    <mergeCell ref="B510:C510"/>
    <mergeCell ref="B536:C536"/>
    <mergeCell ref="B316:C316"/>
    <mergeCell ref="A322:A325"/>
    <mergeCell ref="B457:C457"/>
    <mergeCell ref="A463:A465"/>
    <mergeCell ref="B463:B465"/>
    <mergeCell ref="B322:B325"/>
    <mergeCell ref="B366:C366"/>
    <mergeCell ref="B430:C430"/>
    <mergeCell ref="A436:A438"/>
    <mergeCell ref="B436:B438"/>
    <mergeCell ref="A439:A440"/>
    <mergeCell ref="B439:B440"/>
    <mergeCell ref="B230:C230"/>
    <mergeCell ref="A236:A239"/>
    <mergeCell ref="B236:B239"/>
    <mergeCell ref="B283:C283"/>
    <mergeCell ref="A289:A292"/>
    <mergeCell ref="B289:B292"/>
    <mergeCell ref="B175:C175"/>
    <mergeCell ref="A182:A185"/>
    <mergeCell ref="B182:B185"/>
    <mergeCell ref="B194:C194"/>
    <mergeCell ref="A201:A204"/>
    <mergeCell ref="B201:B204"/>
    <mergeCell ref="A114:A117"/>
    <mergeCell ref="B114:B117"/>
    <mergeCell ref="B141:C141"/>
    <mergeCell ref="A148:A151"/>
    <mergeCell ref="B148:B151"/>
    <mergeCell ref="A68:A69"/>
    <mergeCell ref="B68:B69"/>
    <mergeCell ref="A75:A78"/>
    <mergeCell ref="B75:B78"/>
    <mergeCell ref="B107:C107"/>
    <mergeCell ref="A18:A19"/>
    <mergeCell ref="B18:B19"/>
    <mergeCell ref="B53:C53"/>
    <mergeCell ref="B54:C54"/>
    <mergeCell ref="A57:A67"/>
    <mergeCell ref="B57:B67"/>
    <mergeCell ref="A2:E2"/>
    <mergeCell ref="B3:C3"/>
    <mergeCell ref="B4:C4"/>
    <mergeCell ref="A13:A16"/>
    <mergeCell ref="B13:B16"/>
  </mergeCells>
  <pageMargins left="0.7" right="0.7" top="0.75" bottom="0.75" header="0" footer="0"/>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3709C9"/>
    <outlinePr summaryBelow="0" summaryRight="0"/>
  </sheetPr>
  <dimension ref="A1:U1009"/>
  <sheetViews>
    <sheetView workbookViewId="0">
      <selection activeCell="E38" sqref="E38:F40"/>
    </sheetView>
  </sheetViews>
  <sheetFormatPr defaultColWidth="14.42578125" defaultRowHeight="15" customHeight="1"/>
  <cols>
    <col min="1" max="1" width="13.42578125" style="88" customWidth="1"/>
    <col min="2" max="2" width="60.85546875" style="88" customWidth="1"/>
    <col min="3" max="4" width="14.42578125" style="88"/>
    <col min="5" max="5" width="18.140625" style="88" customWidth="1"/>
    <col min="6" max="16384" width="14.42578125" style="88"/>
  </cols>
  <sheetData>
    <row r="1" spans="1:21" ht="12">
      <c r="A1" s="164"/>
      <c r="B1" s="132"/>
      <c r="C1" s="164"/>
      <c r="D1" s="164"/>
      <c r="E1" s="164"/>
      <c r="F1" s="164"/>
      <c r="G1" s="164"/>
      <c r="H1" s="164"/>
      <c r="I1" s="164"/>
      <c r="J1" s="164"/>
      <c r="K1" s="164"/>
      <c r="L1" s="164"/>
      <c r="M1" s="164"/>
      <c r="N1" s="164"/>
      <c r="O1" s="164"/>
      <c r="P1" s="164"/>
      <c r="Q1" s="164"/>
      <c r="R1" s="164"/>
      <c r="S1" s="164"/>
      <c r="T1" s="164"/>
      <c r="U1" s="164"/>
    </row>
    <row r="2" spans="1:21" ht="12">
      <c r="A2" s="147" t="s">
        <v>3971</v>
      </c>
      <c r="B2" s="147" t="s">
        <v>4207</v>
      </c>
      <c r="C2" s="147" t="s">
        <v>4288</v>
      </c>
      <c r="D2" s="149" t="s">
        <v>4289</v>
      </c>
      <c r="E2" s="109" t="s">
        <v>4290</v>
      </c>
      <c r="F2" s="109" t="s">
        <v>4291</v>
      </c>
      <c r="G2" s="164"/>
      <c r="H2" s="164"/>
      <c r="I2" s="164"/>
      <c r="J2" s="164"/>
      <c r="K2" s="164"/>
      <c r="L2" s="164"/>
      <c r="M2" s="164"/>
      <c r="N2" s="164"/>
      <c r="O2" s="164"/>
      <c r="P2" s="164"/>
      <c r="Q2" s="164"/>
      <c r="R2" s="164"/>
      <c r="S2" s="164"/>
      <c r="T2" s="164"/>
      <c r="U2" s="164"/>
    </row>
    <row r="3" spans="1:21" ht="12">
      <c r="A3" s="179">
        <v>1</v>
      </c>
      <c r="B3" s="101" t="s">
        <v>6812</v>
      </c>
      <c r="C3" s="179" t="s">
        <v>5172</v>
      </c>
      <c r="D3" s="151">
        <v>2</v>
      </c>
      <c r="E3" s="117"/>
      <c r="F3" s="118">
        <f>E3*D3</f>
        <v>0</v>
      </c>
      <c r="G3" s="164"/>
      <c r="H3" s="164"/>
      <c r="I3" s="164"/>
      <c r="J3" s="164"/>
      <c r="K3" s="164"/>
      <c r="L3" s="164"/>
      <c r="M3" s="164"/>
      <c r="N3" s="164"/>
      <c r="O3" s="164"/>
      <c r="P3" s="164"/>
      <c r="Q3" s="164"/>
      <c r="R3" s="164"/>
      <c r="S3" s="164"/>
      <c r="T3" s="164"/>
      <c r="U3" s="164"/>
    </row>
    <row r="4" spans="1:21" ht="24">
      <c r="A4" s="179">
        <f t="shared" ref="A4:A23" si="0">A3+1</f>
        <v>2</v>
      </c>
      <c r="B4" s="101" t="s">
        <v>6813</v>
      </c>
      <c r="C4" s="179" t="s">
        <v>5172</v>
      </c>
      <c r="D4" s="151">
        <v>4</v>
      </c>
      <c r="E4" s="117"/>
      <c r="F4" s="118">
        <f t="shared" ref="F4:F37" si="1">E4*D4</f>
        <v>0</v>
      </c>
      <c r="G4" s="164"/>
      <c r="H4" s="164"/>
      <c r="I4" s="164"/>
      <c r="J4" s="164"/>
      <c r="K4" s="164"/>
      <c r="L4" s="164"/>
      <c r="M4" s="164"/>
      <c r="N4" s="164"/>
      <c r="O4" s="164"/>
      <c r="P4" s="164"/>
      <c r="Q4" s="164"/>
      <c r="R4" s="164"/>
      <c r="S4" s="164"/>
      <c r="T4" s="164"/>
      <c r="U4" s="164"/>
    </row>
    <row r="5" spans="1:21" ht="24">
      <c r="A5" s="179">
        <f t="shared" si="0"/>
        <v>3</v>
      </c>
      <c r="B5" s="101" t="s">
        <v>6814</v>
      </c>
      <c r="C5" s="179" t="s">
        <v>5172</v>
      </c>
      <c r="D5" s="151">
        <v>12</v>
      </c>
      <c r="E5" s="117"/>
      <c r="F5" s="118">
        <f t="shared" si="1"/>
        <v>0</v>
      </c>
      <c r="G5" s="164"/>
      <c r="H5" s="164"/>
      <c r="I5" s="164"/>
      <c r="J5" s="164"/>
      <c r="K5" s="164"/>
      <c r="L5" s="164"/>
      <c r="M5" s="164"/>
      <c r="N5" s="164"/>
      <c r="O5" s="164"/>
      <c r="P5" s="164"/>
      <c r="Q5" s="164"/>
      <c r="R5" s="164"/>
      <c r="S5" s="164"/>
      <c r="T5" s="164"/>
      <c r="U5" s="164"/>
    </row>
    <row r="6" spans="1:21" ht="24">
      <c r="A6" s="179">
        <f t="shared" si="0"/>
        <v>4</v>
      </c>
      <c r="B6" s="101" t="s">
        <v>6815</v>
      </c>
      <c r="C6" s="179" t="s">
        <v>5172</v>
      </c>
      <c r="D6" s="151">
        <v>4</v>
      </c>
      <c r="E6" s="117"/>
      <c r="F6" s="118">
        <f t="shared" si="1"/>
        <v>0</v>
      </c>
      <c r="G6" s="164"/>
      <c r="H6" s="164"/>
      <c r="I6" s="164"/>
      <c r="J6" s="164"/>
      <c r="K6" s="164"/>
      <c r="L6" s="164"/>
      <c r="M6" s="164"/>
      <c r="N6" s="164"/>
      <c r="O6" s="164"/>
      <c r="P6" s="164"/>
      <c r="Q6" s="164"/>
      <c r="R6" s="164"/>
      <c r="S6" s="164"/>
      <c r="T6" s="164"/>
      <c r="U6" s="164"/>
    </row>
    <row r="7" spans="1:21" ht="12">
      <c r="A7" s="179">
        <f t="shared" si="0"/>
        <v>5</v>
      </c>
      <c r="B7" s="101" t="s">
        <v>6816</v>
      </c>
      <c r="C7" s="179" t="s">
        <v>5172</v>
      </c>
      <c r="D7" s="151">
        <v>4</v>
      </c>
      <c r="E7" s="117"/>
      <c r="F7" s="118">
        <f t="shared" si="1"/>
        <v>0</v>
      </c>
      <c r="G7" s="164"/>
      <c r="H7" s="164"/>
      <c r="I7" s="164"/>
      <c r="J7" s="164"/>
      <c r="K7" s="164"/>
      <c r="L7" s="164"/>
      <c r="M7" s="164"/>
      <c r="N7" s="164"/>
      <c r="O7" s="164"/>
      <c r="P7" s="164"/>
      <c r="Q7" s="164"/>
      <c r="R7" s="164"/>
      <c r="S7" s="164"/>
      <c r="T7" s="164"/>
      <c r="U7" s="164"/>
    </row>
    <row r="8" spans="1:21" ht="12">
      <c r="A8" s="179">
        <f t="shared" si="0"/>
        <v>6</v>
      </c>
      <c r="B8" s="101" t="s">
        <v>6817</v>
      </c>
      <c r="C8" s="179" t="s">
        <v>5172</v>
      </c>
      <c r="D8" s="151">
        <v>86</v>
      </c>
      <c r="E8" s="117"/>
      <c r="F8" s="118">
        <f t="shared" si="1"/>
        <v>0</v>
      </c>
      <c r="G8" s="164"/>
      <c r="H8" s="164"/>
      <c r="I8" s="164"/>
      <c r="J8" s="164"/>
      <c r="K8" s="164"/>
      <c r="L8" s="164"/>
      <c r="M8" s="164"/>
      <c r="N8" s="164"/>
      <c r="O8" s="164"/>
      <c r="P8" s="164"/>
      <c r="Q8" s="164"/>
      <c r="R8" s="164"/>
      <c r="S8" s="164"/>
      <c r="T8" s="164"/>
      <c r="U8" s="164"/>
    </row>
    <row r="9" spans="1:21" ht="24">
      <c r="A9" s="179">
        <f t="shared" si="0"/>
        <v>7</v>
      </c>
      <c r="B9" s="101" t="s">
        <v>6818</v>
      </c>
      <c r="C9" s="179" t="s">
        <v>5172</v>
      </c>
      <c r="D9" s="151">
        <v>3</v>
      </c>
      <c r="E9" s="117"/>
      <c r="F9" s="118">
        <f t="shared" si="1"/>
        <v>0</v>
      </c>
      <c r="G9" s="164"/>
      <c r="H9" s="164"/>
      <c r="I9" s="164"/>
      <c r="J9" s="164"/>
      <c r="K9" s="164"/>
      <c r="L9" s="164"/>
      <c r="M9" s="164"/>
      <c r="N9" s="164"/>
      <c r="O9" s="164"/>
      <c r="P9" s="164"/>
      <c r="Q9" s="164"/>
      <c r="R9" s="164"/>
      <c r="S9" s="164"/>
      <c r="T9" s="164"/>
      <c r="U9" s="164"/>
    </row>
    <row r="10" spans="1:21" ht="24">
      <c r="A10" s="179">
        <f t="shared" si="0"/>
        <v>8</v>
      </c>
      <c r="B10" s="101" t="s">
        <v>6819</v>
      </c>
      <c r="C10" s="179" t="s">
        <v>5172</v>
      </c>
      <c r="D10" s="151">
        <v>1</v>
      </c>
      <c r="E10" s="117"/>
      <c r="F10" s="118">
        <f t="shared" si="1"/>
        <v>0</v>
      </c>
      <c r="G10" s="164"/>
      <c r="H10" s="164"/>
      <c r="I10" s="164"/>
      <c r="J10" s="164"/>
      <c r="K10" s="164"/>
      <c r="L10" s="164"/>
      <c r="M10" s="164"/>
      <c r="N10" s="164"/>
      <c r="O10" s="164"/>
      <c r="P10" s="164"/>
      <c r="Q10" s="164"/>
      <c r="R10" s="164"/>
      <c r="S10" s="164"/>
      <c r="T10" s="164"/>
      <c r="U10" s="164"/>
    </row>
    <row r="11" spans="1:21" ht="24">
      <c r="A11" s="179">
        <f t="shared" si="0"/>
        <v>9</v>
      </c>
      <c r="B11" s="101" t="s">
        <v>6820</v>
      </c>
      <c r="C11" s="179" t="s">
        <v>5172</v>
      </c>
      <c r="D11" s="151">
        <v>10</v>
      </c>
      <c r="E11" s="117"/>
      <c r="F11" s="118">
        <f t="shared" si="1"/>
        <v>0</v>
      </c>
      <c r="G11" s="164"/>
      <c r="H11" s="164"/>
      <c r="I11" s="164"/>
      <c r="J11" s="164"/>
      <c r="K11" s="164"/>
      <c r="L11" s="164"/>
      <c r="M11" s="164"/>
      <c r="N11" s="164"/>
      <c r="O11" s="164"/>
      <c r="P11" s="164"/>
      <c r="Q11" s="164"/>
      <c r="R11" s="164"/>
      <c r="S11" s="164"/>
      <c r="T11" s="164"/>
      <c r="U11" s="164"/>
    </row>
    <row r="12" spans="1:21" ht="12">
      <c r="A12" s="179">
        <f t="shared" si="0"/>
        <v>10</v>
      </c>
      <c r="B12" s="101" t="s">
        <v>6821</v>
      </c>
      <c r="C12" s="179" t="s">
        <v>5172</v>
      </c>
      <c r="D12" s="151">
        <v>278</v>
      </c>
      <c r="E12" s="117"/>
      <c r="F12" s="118">
        <f t="shared" si="1"/>
        <v>0</v>
      </c>
      <c r="G12" s="164"/>
      <c r="H12" s="164"/>
      <c r="I12" s="164"/>
      <c r="J12" s="164"/>
      <c r="K12" s="164"/>
      <c r="L12" s="164"/>
      <c r="M12" s="164"/>
      <c r="N12" s="164"/>
      <c r="O12" s="164"/>
      <c r="P12" s="164"/>
      <c r="Q12" s="164"/>
      <c r="R12" s="164"/>
      <c r="S12" s="164"/>
      <c r="T12" s="164"/>
      <c r="U12" s="164"/>
    </row>
    <row r="13" spans="1:21" ht="12">
      <c r="A13" s="179">
        <f t="shared" si="0"/>
        <v>11</v>
      </c>
      <c r="B13" s="101" t="s">
        <v>6822</v>
      </c>
      <c r="C13" s="205" t="s">
        <v>5172</v>
      </c>
      <c r="D13" s="151">
        <v>83</v>
      </c>
      <c r="E13" s="117"/>
      <c r="F13" s="118">
        <f t="shared" si="1"/>
        <v>0</v>
      </c>
      <c r="G13" s="164"/>
      <c r="H13" s="164"/>
      <c r="I13" s="164"/>
      <c r="J13" s="164"/>
      <c r="K13" s="164"/>
      <c r="L13" s="164"/>
      <c r="M13" s="164"/>
      <c r="N13" s="164"/>
      <c r="O13" s="164"/>
      <c r="P13" s="164"/>
      <c r="Q13" s="164"/>
      <c r="R13" s="164"/>
      <c r="S13" s="164"/>
      <c r="T13" s="164"/>
      <c r="U13" s="164"/>
    </row>
    <row r="14" spans="1:21" ht="12">
      <c r="A14" s="179">
        <f t="shared" si="0"/>
        <v>12</v>
      </c>
      <c r="B14" s="101" t="s">
        <v>6823</v>
      </c>
      <c r="C14" s="179" t="s">
        <v>5172</v>
      </c>
      <c r="D14" s="151">
        <v>69</v>
      </c>
      <c r="E14" s="117"/>
      <c r="F14" s="118">
        <f t="shared" si="1"/>
        <v>0</v>
      </c>
      <c r="G14" s="164"/>
      <c r="H14" s="164"/>
      <c r="I14" s="164"/>
      <c r="J14" s="164"/>
      <c r="K14" s="164"/>
      <c r="L14" s="164"/>
      <c r="M14" s="164"/>
      <c r="N14" s="164"/>
      <c r="O14" s="164"/>
      <c r="P14" s="164"/>
      <c r="Q14" s="164"/>
      <c r="R14" s="164"/>
      <c r="S14" s="164"/>
      <c r="T14" s="164"/>
      <c r="U14" s="164"/>
    </row>
    <row r="15" spans="1:21" ht="12">
      <c r="A15" s="179">
        <f t="shared" si="0"/>
        <v>13</v>
      </c>
      <c r="B15" s="101" t="s">
        <v>6824</v>
      </c>
      <c r="C15" s="179" t="s">
        <v>5172</v>
      </c>
      <c r="D15" s="151">
        <v>73</v>
      </c>
      <c r="E15" s="117"/>
      <c r="F15" s="118">
        <f t="shared" si="1"/>
        <v>0</v>
      </c>
      <c r="G15" s="164"/>
      <c r="H15" s="164"/>
      <c r="I15" s="164"/>
      <c r="J15" s="164"/>
      <c r="K15" s="164"/>
      <c r="L15" s="164"/>
      <c r="M15" s="164"/>
      <c r="N15" s="164"/>
      <c r="O15" s="164"/>
      <c r="P15" s="164"/>
      <c r="Q15" s="164"/>
      <c r="R15" s="164"/>
      <c r="S15" s="164"/>
      <c r="T15" s="164"/>
      <c r="U15" s="164"/>
    </row>
    <row r="16" spans="1:21" ht="12">
      <c r="A16" s="179">
        <f t="shared" si="0"/>
        <v>14</v>
      </c>
      <c r="B16" s="101" t="s">
        <v>6825</v>
      </c>
      <c r="C16" s="179" t="s">
        <v>5172</v>
      </c>
      <c r="D16" s="151">
        <v>12</v>
      </c>
      <c r="E16" s="117"/>
      <c r="F16" s="118">
        <f t="shared" si="1"/>
        <v>0</v>
      </c>
      <c r="G16" s="164"/>
      <c r="H16" s="164"/>
      <c r="I16" s="164"/>
      <c r="J16" s="164"/>
      <c r="K16" s="164"/>
      <c r="L16" s="164"/>
      <c r="M16" s="164"/>
      <c r="N16" s="164"/>
      <c r="O16" s="164"/>
      <c r="P16" s="164"/>
      <c r="Q16" s="164"/>
      <c r="R16" s="164"/>
      <c r="S16" s="164"/>
      <c r="T16" s="164"/>
      <c r="U16" s="164"/>
    </row>
    <row r="17" spans="1:21" ht="12">
      <c r="A17" s="179">
        <f t="shared" si="0"/>
        <v>15</v>
      </c>
      <c r="B17" s="101" t="s">
        <v>6826</v>
      </c>
      <c r="C17" s="179" t="s">
        <v>5172</v>
      </c>
      <c r="D17" s="151">
        <v>18</v>
      </c>
      <c r="E17" s="117"/>
      <c r="F17" s="118">
        <f t="shared" si="1"/>
        <v>0</v>
      </c>
      <c r="G17" s="164"/>
      <c r="H17" s="164"/>
      <c r="I17" s="164"/>
      <c r="J17" s="164"/>
      <c r="K17" s="164"/>
      <c r="L17" s="164"/>
      <c r="M17" s="164"/>
      <c r="N17" s="164"/>
      <c r="O17" s="164"/>
      <c r="P17" s="164"/>
      <c r="Q17" s="164"/>
      <c r="R17" s="164"/>
      <c r="S17" s="164"/>
      <c r="T17" s="164"/>
      <c r="U17" s="164"/>
    </row>
    <row r="18" spans="1:21" ht="12">
      <c r="A18" s="179">
        <f t="shared" si="0"/>
        <v>16</v>
      </c>
      <c r="B18" s="101" t="s">
        <v>6827</v>
      </c>
      <c r="C18" s="179" t="s">
        <v>5172</v>
      </c>
      <c r="D18" s="151">
        <v>2</v>
      </c>
      <c r="E18" s="117"/>
      <c r="F18" s="118">
        <f t="shared" si="1"/>
        <v>0</v>
      </c>
      <c r="G18" s="164"/>
      <c r="H18" s="164"/>
      <c r="I18" s="164"/>
      <c r="J18" s="164"/>
      <c r="K18" s="164"/>
      <c r="L18" s="164"/>
      <c r="M18" s="164"/>
      <c r="N18" s="164"/>
      <c r="O18" s="164"/>
      <c r="P18" s="164"/>
      <c r="Q18" s="164"/>
      <c r="R18" s="164"/>
      <c r="S18" s="164"/>
      <c r="T18" s="164"/>
      <c r="U18" s="164"/>
    </row>
    <row r="19" spans="1:21" ht="12">
      <c r="A19" s="179">
        <f t="shared" si="0"/>
        <v>17</v>
      </c>
      <c r="B19" s="101" t="s">
        <v>6828</v>
      </c>
      <c r="C19" s="179" t="s">
        <v>5172</v>
      </c>
      <c r="D19" s="151">
        <v>1</v>
      </c>
      <c r="E19" s="117"/>
      <c r="F19" s="118">
        <f t="shared" si="1"/>
        <v>0</v>
      </c>
      <c r="G19" s="164"/>
      <c r="H19" s="164"/>
      <c r="I19" s="164"/>
      <c r="J19" s="164"/>
      <c r="K19" s="164"/>
      <c r="L19" s="164"/>
      <c r="M19" s="164"/>
      <c r="N19" s="164"/>
      <c r="O19" s="164"/>
      <c r="P19" s="164"/>
      <c r="Q19" s="164"/>
      <c r="R19" s="164"/>
      <c r="S19" s="164"/>
      <c r="T19" s="164"/>
      <c r="U19" s="164"/>
    </row>
    <row r="20" spans="1:21" ht="12">
      <c r="A20" s="179">
        <f t="shared" si="0"/>
        <v>18</v>
      </c>
      <c r="B20" s="101" t="s">
        <v>6829</v>
      </c>
      <c r="C20" s="179" t="s">
        <v>5172</v>
      </c>
      <c r="D20" s="151">
        <v>2</v>
      </c>
      <c r="E20" s="117"/>
      <c r="F20" s="118">
        <f t="shared" si="1"/>
        <v>0</v>
      </c>
      <c r="G20" s="164"/>
      <c r="H20" s="164"/>
      <c r="I20" s="164"/>
      <c r="J20" s="164"/>
      <c r="K20" s="164"/>
      <c r="L20" s="164"/>
      <c r="M20" s="164"/>
      <c r="N20" s="164"/>
      <c r="O20" s="164"/>
      <c r="P20" s="164"/>
      <c r="Q20" s="164"/>
      <c r="R20" s="164"/>
      <c r="S20" s="164"/>
      <c r="T20" s="164"/>
      <c r="U20" s="164"/>
    </row>
    <row r="21" spans="1:21" ht="12">
      <c r="A21" s="179">
        <f t="shared" si="0"/>
        <v>19</v>
      </c>
      <c r="B21" s="101" t="s">
        <v>6830</v>
      </c>
      <c r="C21" s="179" t="s">
        <v>5172</v>
      </c>
      <c r="D21" s="151">
        <v>4</v>
      </c>
      <c r="E21" s="117"/>
      <c r="F21" s="118">
        <f t="shared" si="1"/>
        <v>0</v>
      </c>
      <c r="G21" s="164"/>
      <c r="H21" s="164"/>
      <c r="I21" s="164"/>
      <c r="J21" s="164"/>
      <c r="K21" s="164"/>
      <c r="L21" s="164"/>
      <c r="M21" s="164"/>
      <c r="N21" s="164"/>
      <c r="O21" s="164"/>
      <c r="P21" s="164"/>
      <c r="Q21" s="164"/>
      <c r="R21" s="164"/>
      <c r="S21" s="164"/>
      <c r="T21" s="164"/>
      <c r="U21" s="164"/>
    </row>
    <row r="22" spans="1:21" ht="24">
      <c r="A22" s="179">
        <f t="shared" si="0"/>
        <v>20</v>
      </c>
      <c r="B22" s="101" t="s">
        <v>6831</v>
      </c>
      <c r="C22" s="179" t="s">
        <v>5172</v>
      </c>
      <c r="D22" s="151">
        <v>428</v>
      </c>
      <c r="E22" s="117"/>
      <c r="F22" s="118">
        <f t="shared" si="1"/>
        <v>0</v>
      </c>
      <c r="G22" s="164"/>
      <c r="H22" s="164"/>
      <c r="I22" s="164"/>
      <c r="J22" s="164"/>
      <c r="K22" s="164"/>
      <c r="L22" s="164"/>
      <c r="M22" s="164"/>
      <c r="N22" s="164"/>
      <c r="O22" s="164"/>
      <c r="P22" s="164"/>
      <c r="Q22" s="164"/>
      <c r="R22" s="164"/>
      <c r="S22" s="164"/>
      <c r="T22" s="164"/>
      <c r="U22" s="164"/>
    </row>
    <row r="23" spans="1:21" ht="24">
      <c r="A23" s="179">
        <f t="shared" si="0"/>
        <v>21</v>
      </c>
      <c r="B23" s="101" t="s">
        <v>6832</v>
      </c>
      <c r="C23" s="179" t="s">
        <v>5172</v>
      </c>
      <c r="D23" s="151">
        <v>2</v>
      </c>
      <c r="E23" s="117"/>
      <c r="F23" s="118">
        <f t="shared" si="1"/>
        <v>0</v>
      </c>
      <c r="G23" s="164"/>
      <c r="H23" s="164"/>
      <c r="I23" s="164"/>
      <c r="J23" s="164"/>
      <c r="K23" s="164"/>
      <c r="L23" s="164"/>
      <c r="M23" s="164"/>
      <c r="N23" s="164"/>
      <c r="O23" s="164"/>
      <c r="P23" s="164"/>
      <c r="Q23" s="164"/>
      <c r="R23" s="164"/>
      <c r="S23" s="164"/>
      <c r="T23" s="164"/>
      <c r="U23" s="164"/>
    </row>
    <row r="24" spans="1:21" ht="12">
      <c r="A24" s="179"/>
      <c r="B24" s="128" t="s">
        <v>6833</v>
      </c>
      <c r="C24" s="179"/>
      <c r="D24" s="151">
        <v>0</v>
      </c>
      <c r="E24" s="117"/>
      <c r="F24" s="118">
        <f t="shared" si="1"/>
        <v>0</v>
      </c>
      <c r="G24" s="164"/>
      <c r="H24" s="164"/>
      <c r="I24" s="164"/>
      <c r="J24" s="164"/>
      <c r="K24" s="164"/>
      <c r="L24" s="164"/>
      <c r="M24" s="164"/>
      <c r="N24" s="164"/>
      <c r="O24" s="164"/>
      <c r="P24" s="164"/>
      <c r="Q24" s="164"/>
      <c r="R24" s="164"/>
      <c r="S24" s="164"/>
      <c r="T24" s="164"/>
      <c r="U24" s="164"/>
    </row>
    <row r="25" spans="1:21" ht="12">
      <c r="A25" s="179">
        <v>22</v>
      </c>
      <c r="B25" s="101" t="s">
        <v>6834</v>
      </c>
      <c r="C25" s="179" t="s">
        <v>5172</v>
      </c>
      <c r="D25" s="151">
        <v>1712</v>
      </c>
      <c r="E25" s="117"/>
      <c r="F25" s="118">
        <f t="shared" si="1"/>
        <v>0</v>
      </c>
      <c r="G25" s="164"/>
      <c r="H25" s="164"/>
      <c r="I25" s="164"/>
      <c r="J25" s="164"/>
      <c r="K25" s="164"/>
      <c r="L25" s="164"/>
      <c r="M25" s="164"/>
      <c r="N25" s="164"/>
      <c r="O25" s="164"/>
      <c r="P25" s="164"/>
      <c r="Q25" s="164"/>
      <c r="R25" s="164"/>
      <c r="S25" s="164"/>
      <c r="T25" s="164"/>
      <c r="U25" s="164"/>
    </row>
    <row r="26" spans="1:21" ht="12">
      <c r="A26" s="179">
        <f t="shared" ref="A26:A28" si="2">A25+1</f>
        <v>23</v>
      </c>
      <c r="B26" s="101" t="s">
        <v>6835</v>
      </c>
      <c r="C26" s="179" t="s">
        <v>5172</v>
      </c>
      <c r="D26" s="151">
        <v>855.42000000000007</v>
      </c>
      <c r="E26" s="117"/>
      <c r="F26" s="118">
        <f t="shared" si="1"/>
        <v>0</v>
      </c>
      <c r="G26" s="164"/>
      <c r="H26" s="164"/>
      <c r="I26" s="164"/>
      <c r="J26" s="164"/>
      <c r="K26" s="164"/>
      <c r="L26" s="164"/>
      <c r="M26" s="164"/>
      <c r="N26" s="164"/>
      <c r="O26" s="164"/>
      <c r="P26" s="164"/>
      <c r="Q26" s="164"/>
      <c r="R26" s="164"/>
      <c r="S26" s="164"/>
      <c r="T26" s="164"/>
      <c r="U26" s="164"/>
    </row>
    <row r="27" spans="1:21" ht="24">
      <c r="A27" s="179">
        <f t="shared" si="2"/>
        <v>24</v>
      </c>
      <c r="B27" s="101" t="s">
        <v>6836</v>
      </c>
      <c r="C27" s="179" t="s">
        <v>5172</v>
      </c>
      <c r="D27" s="151">
        <v>783</v>
      </c>
      <c r="E27" s="117"/>
      <c r="F27" s="118">
        <f t="shared" si="1"/>
        <v>0</v>
      </c>
      <c r="G27" s="164"/>
      <c r="H27" s="164"/>
      <c r="I27" s="164"/>
      <c r="J27" s="164"/>
      <c r="K27" s="164"/>
      <c r="L27" s="164"/>
      <c r="M27" s="164"/>
      <c r="N27" s="164"/>
      <c r="O27" s="164"/>
      <c r="P27" s="164"/>
      <c r="Q27" s="164"/>
      <c r="R27" s="164"/>
      <c r="S27" s="164"/>
      <c r="T27" s="164"/>
      <c r="U27" s="164"/>
    </row>
    <row r="28" spans="1:21" ht="24">
      <c r="A28" s="179">
        <f t="shared" si="2"/>
        <v>25</v>
      </c>
      <c r="B28" s="101" t="s">
        <v>6837</v>
      </c>
      <c r="C28" s="179" t="s">
        <v>5172</v>
      </c>
      <c r="D28" s="151">
        <v>90</v>
      </c>
      <c r="E28" s="117"/>
      <c r="F28" s="118">
        <f t="shared" si="1"/>
        <v>0</v>
      </c>
      <c r="G28" s="164"/>
      <c r="H28" s="164"/>
      <c r="I28" s="164"/>
      <c r="J28" s="164"/>
      <c r="K28" s="164"/>
      <c r="L28" s="164"/>
      <c r="M28" s="164"/>
      <c r="N28" s="164"/>
      <c r="O28" s="164"/>
      <c r="P28" s="164"/>
      <c r="Q28" s="164"/>
      <c r="R28" s="164"/>
      <c r="S28" s="164"/>
      <c r="T28" s="164"/>
      <c r="U28" s="164"/>
    </row>
    <row r="29" spans="1:21" ht="12">
      <c r="A29" s="179"/>
      <c r="B29" s="128" t="s">
        <v>6838</v>
      </c>
      <c r="C29" s="179"/>
      <c r="D29" s="151">
        <v>0</v>
      </c>
      <c r="E29" s="117"/>
      <c r="F29" s="118">
        <f t="shared" si="1"/>
        <v>0</v>
      </c>
      <c r="G29" s="164"/>
      <c r="H29" s="164"/>
      <c r="I29" s="164"/>
      <c r="J29" s="164"/>
      <c r="K29" s="164"/>
      <c r="L29" s="164"/>
      <c r="M29" s="164"/>
      <c r="N29" s="164"/>
      <c r="O29" s="164"/>
      <c r="P29" s="164"/>
      <c r="Q29" s="164"/>
      <c r="R29" s="164"/>
      <c r="S29" s="164"/>
      <c r="T29" s="164"/>
      <c r="U29" s="164"/>
    </row>
    <row r="30" spans="1:21" ht="24">
      <c r="A30" s="179">
        <v>26</v>
      </c>
      <c r="B30" s="101" t="s">
        <v>6839</v>
      </c>
      <c r="C30" s="179" t="s">
        <v>5172</v>
      </c>
      <c r="D30" s="151">
        <v>5016</v>
      </c>
      <c r="E30" s="117"/>
      <c r="F30" s="118">
        <f t="shared" si="1"/>
        <v>0</v>
      </c>
      <c r="G30" s="164"/>
      <c r="H30" s="164"/>
      <c r="I30" s="164"/>
      <c r="J30" s="164"/>
      <c r="K30" s="164"/>
      <c r="L30" s="164"/>
      <c r="M30" s="164"/>
      <c r="N30" s="164"/>
      <c r="O30" s="164"/>
      <c r="P30" s="164"/>
      <c r="Q30" s="164"/>
      <c r="R30" s="164"/>
      <c r="S30" s="164"/>
      <c r="T30" s="164"/>
      <c r="U30" s="164"/>
    </row>
    <row r="31" spans="1:21" ht="12">
      <c r="A31" s="179"/>
      <c r="B31" s="128" t="s">
        <v>6840</v>
      </c>
      <c r="C31" s="179"/>
      <c r="D31" s="151"/>
      <c r="E31" s="117"/>
      <c r="F31" s="118">
        <f t="shared" si="1"/>
        <v>0</v>
      </c>
      <c r="G31" s="164"/>
      <c r="H31" s="164"/>
      <c r="I31" s="164"/>
      <c r="J31" s="164"/>
      <c r="K31" s="164"/>
      <c r="L31" s="164"/>
      <c r="M31" s="164"/>
      <c r="N31" s="164"/>
      <c r="O31" s="164"/>
      <c r="P31" s="164"/>
      <c r="Q31" s="164"/>
      <c r="R31" s="164"/>
      <c r="S31" s="164"/>
      <c r="T31" s="164"/>
      <c r="U31" s="164"/>
    </row>
    <row r="32" spans="1:21" ht="24">
      <c r="A32" s="179">
        <v>27</v>
      </c>
      <c r="B32" s="101" t="s">
        <v>6841</v>
      </c>
      <c r="C32" s="179" t="s">
        <v>5172</v>
      </c>
      <c r="D32" s="151">
        <v>8</v>
      </c>
      <c r="E32" s="117"/>
      <c r="F32" s="118">
        <f t="shared" si="1"/>
        <v>0</v>
      </c>
      <c r="G32" s="164"/>
      <c r="H32" s="164"/>
      <c r="I32" s="164"/>
      <c r="J32" s="164"/>
      <c r="K32" s="164"/>
      <c r="L32" s="164"/>
      <c r="M32" s="164"/>
      <c r="N32" s="164"/>
      <c r="O32" s="164"/>
      <c r="P32" s="164"/>
      <c r="Q32" s="164"/>
      <c r="R32" s="164"/>
      <c r="S32" s="164"/>
      <c r="T32" s="164"/>
      <c r="U32" s="164"/>
    </row>
    <row r="33" spans="1:21" ht="24">
      <c r="A33" s="179">
        <f t="shared" ref="A33:A37" si="3">A32+1</f>
        <v>28</v>
      </c>
      <c r="B33" s="101" t="s">
        <v>6842</v>
      </c>
      <c r="C33" s="179" t="s">
        <v>5172</v>
      </c>
      <c r="D33" s="151">
        <v>1</v>
      </c>
      <c r="E33" s="117"/>
      <c r="F33" s="118">
        <f t="shared" si="1"/>
        <v>0</v>
      </c>
      <c r="G33" s="164"/>
      <c r="H33" s="164"/>
      <c r="I33" s="164"/>
      <c r="J33" s="164"/>
      <c r="K33" s="164"/>
      <c r="L33" s="164"/>
      <c r="M33" s="164"/>
      <c r="N33" s="164"/>
      <c r="O33" s="164"/>
      <c r="P33" s="164"/>
      <c r="Q33" s="164"/>
      <c r="R33" s="164"/>
      <c r="S33" s="164"/>
      <c r="T33" s="164"/>
      <c r="U33" s="164"/>
    </row>
    <row r="34" spans="1:21" ht="12">
      <c r="A34" s="179">
        <f t="shared" si="3"/>
        <v>29</v>
      </c>
      <c r="B34" s="101" t="s">
        <v>6843</v>
      </c>
      <c r="C34" s="179" t="s">
        <v>5172</v>
      </c>
      <c r="D34" s="151">
        <v>1</v>
      </c>
      <c r="E34" s="117"/>
      <c r="F34" s="118">
        <f t="shared" si="1"/>
        <v>0</v>
      </c>
      <c r="G34" s="164"/>
      <c r="H34" s="164"/>
      <c r="I34" s="164"/>
      <c r="J34" s="164"/>
      <c r="K34" s="164"/>
      <c r="L34" s="164"/>
      <c r="M34" s="164"/>
      <c r="N34" s="164"/>
      <c r="O34" s="164"/>
      <c r="P34" s="164"/>
      <c r="Q34" s="164"/>
      <c r="R34" s="164"/>
      <c r="S34" s="164"/>
      <c r="T34" s="164"/>
      <c r="U34" s="164"/>
    </row>
    <row r="35" spans="1:21" ht="24">
      <c r="A35" s="179">
        <f t="shared" si="3"/>
        <v>30</v>
      </c>
      <c r="B35" s="101" t="s">
        <v>6844</v>
      </c>
      <c r="C35" s="179" t="s">
        <v>5172</v>
      </c>
      <c r="D35" s="151">
        <v>1</v>
      </c>
      <c r="E35" s="117"/>
      <c r="F35" s="118">
        <f t="shared" si="1"/>
        <v>0</v>
      </c>
      <c r="G35" s="164"/>
      <c r="H35" s="164"/>
      <c r="I35" s="164"/>
      <c r="J35" s="164"/>
      <c r="K35" s="164"/>
      <c r="L35" s="164"/>
      <c r="M35" s="164"/>
      <c r="N35" s="164"/>
      <c r="O35" s="164"/>
      <c r="P35" s="164"/>
      <c r="Q35" s="164"/>
      <c r="R35" s="164"/>
      <c r="S35" s="164"/>
      <c r="T35" s="164"/>
      <c r="U35" s="164"/>
    </row>
    <row r="36" spans="1:21" ht="24">
      <c r="A36" s="179">
        <f t="shared" si="3"/>
        <v>31</v>
      </c>
      <c r="B36" s="101" t="s">
        <v>6845</v>
      </c>
      <c r="C36" s="179" t="s">
        <v>5172</v>
      </c>
      <c r="D36" s="151">
        <v>1</v>
      </c>
      <c r="E36" s="117"/>
      <c r="F36" s="118">
        <f t="shared" si="1"/>
        <v>0</v>
      </c>
      <c r="G36" s="164"/>
      <c r="H36" s="164"/>
      <c r="I36" s="164"/>
      <c r="J36" s="164"/>
      <c r="K36" s="164"/>
      <c r="L36" s="164"/>
      <c r="M36" s="164"/>
      <c r="N36" s="164"/>
      <c r="O36" s="164"/>
      <c r="P36" s="164"/>
      <c r="Q36" s="164"/>
      <c r="R36" s="164"/>
      <c r="S36" s="164"/>
      <c r="T36" s="164"/>
      <c r="U36" s="164"/>
    </row>
    <row r="37" spans="1:21" ht="24">
      <c r="A37" s="179">
        <f t="shared" si="3"/>
        <v>32</v>
      </c>
      <c r="B37" s="101" t="s">
        <v>6846</v>
      </c>
      <c r="C37" s="179" t="s">
        <v>5172</v>
      </c>
      <c r="D37" s="151">
        <v>1</v>
      </c>
      <c r="E37" s="117"/>
      <c r="F37" s="118">
        <f t="shared" si="1"/>
        <v>0</v>
      </c>
      <c r="G37" s="164"/>
      <c r="H37" s="164"/>
      <c r="I37" s="164"/>
      <c r="J37" s="164"/>
      <c r="K37" s="164"/>
      <c r="L37" s="164"/>
      <c r="M37" s="164"/>
      <c r="N37" s="164"/>
      <c r="O37" s="164"/>
      <c r="P37" s="164"/>
      <c r="Q37" s="164"/>
      <c r="R37" s="164"/>
      <c r="S37" s="164"/>
      <c r="T37" s="164"/>
      <c r="U37" s="164"/>
    </row>
    <row r="38" spans="1:21" ht="12">
      <c r="A38" s="164"/>
      <c r="B38" s="132"/>
      <c r="C38" s="164"/>
      <c r="D38" s="164"/>
      <c r="E38" s="170" t="s">
        <v>4362</v>
      </c>
      <c r="F38" s="171">
        <f>SUM(F3:F37)</f>
        <v>0</v>
      </c>
      <c r="G38" s="164"/>
      <c r="H38" s="164"/>
      <c r="I38" s="164"/>
      <c r="J38" s="164"/>
      <c r="K38" s="164"/>
      <c r="L38" s="164"/>
      <c r="M38" s="164"/>
      <c r="N38" s="164"/>
      <c r="O38" s="164"/>
      <c r="P38" s="164"/>
      <c r="Q38" s="164"/>
      <c r="R38" s="164"/>
      <c r="S38" s="164"/>
      <c r="T38" s="164"/>
      <c r="U38" s="164"/>
    </row>
    <row r="39" spans="1:21" ht="12">
      <c r="A39" s="164"/>
      <c r="B39" s="132"/>
      <c r="C39" s="164"/>
      <c r="D39" s="164"/>
      <c r="E39" s="170" t="s">
        <v>4363</v>
      </c>
      <c r="F39" s="171">
        <f>F38*19%</f>
        <v>0</v>
      </c>
      <c r="G39" s="164"/>
      <c r="H39" s="164"/>
      <c r="I39" s="164"/>
      <c r="J39" s="164"/>
      <c r="K39" s="164"/>
      <c r="L39" s="164"/>
      <c r="M39" s="164"/>
      <c r="N39" s="164"/>
      <c r="O39" s="164"/>
      <c r="P39" s="164"/>
      <c r="Q39" s="164"/>
      <c r="R39" s="164"/>
      <c r="S39" s="164"/>
      <c r="T39" s="164"/>
      <c r="U39" s="164"/>
    </row>
    <row r="40" spans="1:21" ht="12">
      <c r="A40" s="164"/>
      <c r="B40" s="132"/>
      <c r="C40" s="164"/>
      <c r="D40" s="164"/>
      <c r="E40" s="170" t="s">
        <v>4364</v>
      </c>
      <c r="F40" s="171">
        <f>F38+F39</f>
        <v>0</v>
      </c>
      <c r="G40" s="164"/>
      <c r="H40" s="164"/>
      <c r="I40" s="164"/>
      <c r="J40" s="164"/>
      <c r="K40" s="164"/>
      <c r="L40" s="164"/>
      <c r="M40" s="164"/>
      <c r="N40" s="164"/>
      <c r="O40" s="164"/>
      <c r="P40" s="164"/>
      <c r="Q40" s="164"/>
      <c r="R40" s="164"/>
      <c r="S40" s="164"/>
      <c r="T40" s="164"/>
      <c r="U40" s="164"/>
    </row>
    <row r="41" spans="1:21" ht="12">
      <c r="A41" s="164"/>
      <c r="B41" s="132"/>
      <c r="C41" s="164"/>
      <c r="D41" s="164"/>
      <c r="E41" s="164"/>
      <c r="F41" s="164"/>
      <c r="G41" s="164"/>
      <c r="H41" s="164"/>
      <c r="I41" s="164"/>
      <c r="J41" s="164"/>
      <c r="K41" s="164"/>
      <c r="L41" s="164"/>
      <c r="M41" s="164"/>
      <c r="N41" s="164"/>
      <c r="O41" s="164"/>
      <c r="P41" s="164"/>
      <c r="Q41" s="164"/>
      <c r="R41" s="164"/>
      <c r="S41" s="164"/>
      <c r="T41" s="164"/>
      <c r="U41" s="164"/>
    </row>
    <row r="42" spans="1:21" ht="12">
      <c r="A42" s="164"/>
      <c r="B42" s="132"/>
      <c r="C42" s="164"/>
      <c r="D42" s="164"/>
      <c r="E42" s="164"/>
      <c r="F42" s="164"/>
      <c r="G42" s="164"/>
      <c r="H42" s="164"/>
      <c r="I42" s="164"/>
      <c r="J42" s="164"/>
      <c r="K42" s="164"/>
      <c r="L42" s="164"/>
      <c r="M42" s="164"/>
      <c r="N42" s="164"/>
      <c r="O42" s="164"/>
      <c r="P42" s="164"/>
      <c r="Q42" s="164"/>
      <c r="R42" s="164"/>
      <c r="S42" s="164"/>
      <c r="T42" s="164"/>
      <c r="U42" s="164"/>
    </row>
    <row r="43" spans="1:21" ht="12">
      <c r="A43" s="164"/>
      <c r="B43" s="132"/>
      <c r="C43" s="164"/>
      <c r="D43" s="164"/>
      <c r="E43" s="164"/>
      <c r="F43" s="164"/>
      <c r="G43" s="164"/>
      <c r="H43" s="164"/>
      <c r="I43" s="164"/>
      <c r="J43" s="164"/>
      <c r="K43" s="164"/>
      <c r="L43" s="164"/>
      <c r="M43" s="164"/>
      <c r="N43" s="164"/>
      <c r="O43" s="164"/>
      <c r="P43" s="164"/>
      <c r="Q43" s="164"/>
      <c r="R43" s="164"/>
      <c r="S43" s="164"/>
      <c r="T43" s="164"/>
      <c r="U43" s="164"/>
    </row>
    <row r="44" spans="1:21" ht="12">
      <c r="A44" s="164"/>
      <c r="B44" s="132"/>
      <c r="C44" s="164"/>
      <c r="D44" s="164"/>
      <c r="E44" s="164"/>
      <c r="F44" s="164"/>
      <c r="G44" s="164"/>
      <c r="H44" s="164"/>
      <c r="I44" s="164"/>
      <c r="J44" s="164"/>
      <c r="K44" s="164"/>
      <c r="L44" s="164"/>
      <c r="M44" s="164"/>
      <c r="N44" s="164"/>
      <c r="O44" s="164"/>
      <c r="P44" s="164"/>
      <c r="Q44" s="164"/>
      <c r="R44" s="164"/>
      <c r="S44" s="164"/>
      <c r="T44" s="164"/>
      <c r="U44" s="164"/>
    </row>
    <row r="45" spans="1:21" ht="12">
      <c r="A45" s="164"/>
      <c r="B45" s="132"/>
      <c r="C45" s="164"/>
      <c r="D45" s="164"/>
      <c r="E45" s="164"/>
      <c r="F45" s="164"/>
      <c r="G45" s="164"/>
      <c r="H45" s="164"/>
      <c r="I45" s="164"/>
      <c r="J45" s="164"/>
      <c r="K45" s="164"/>
      <c r="L45" s="164"/>
      <c r="M45" s="164"/>
      <c r="N45" s="164"/>
      <c r="O45" s="164"/>
      <c r="P45" s="164"/>
      <c r="Q45" s="164"/>
      <c r="R45" s="164"/>
      <c r="S45" s="164"/>
      <c r="T45" s="164"/>
      <c r="U45" s="164"/>
    </row>
    <row r="46" spans="1:21" ht="12">
      <c r="A46" s="164"/>
      <c r="B46" s="132"/>
      <c r="C46" s="164"/>
      <c r="D46" s="164"/>
      <c r="E46" s="164"/>
      <c r="F46" s="164"/>
      <c r="G46" s="164"/>
      <c r="H46" s="164"/>
      <c r="I46" s="164"/>
      <c r="J46" s="164"/>
      <c r="K46" s="164"/>
      <c r="L46" s="164"/>
      <c r="M46" s="164"/>
      <c r="N46" s="164"/>
      <c r="O46" s="164"/>
      <c r="P46" s="164"/>
      <c r="Q46" s="164"/>
      <c r="R46" s="164"/>
      <c r="S46" s="164"/>
      <c r="T46" s="164"/>
      <c r="U46" s="164"/>
    </row>
    <row r="47" spans="1:21" ht="12">
      <c r="A47" s="164"/>
      <c r="B47" s="132"/>
      <c r="C47" s="164"/>
      <c r="D47" s="164"/>
      <c r="E47" s="164"/>
      <c r="F47" s="164"/>
      <c r="G47" s="164"/>
      <c r="H47" s="164"/>
      <c r="I47" s="164"/>
      <c r="J47" s="164"/>
      <c r="K47" s="164"/>
      <c r="L47" s="164"/>
      <c r="M47" s="164"/>
      <c r="N47" s="164"/>
      <c r="O47" s="164"/>
      <c r="P47" s="164"/>
      <c r="Q47" s="164"/>
      <c r="R47" s="164"/>
      <c r="S47" s="164"/>
      <c r="T47" s="164"/>
      <c r="U47" s="164"/>
    </row>
    <row r="48" spans="1:21" ht="12">
      <c r="A48" s="164"/>
      <c r="B48" s="132"/>
      <c r="C48" s="164"/>
      <c r="D48" s="164"/>
      <c r="E48" s="164"/>
      <c r="F48" s="164"/>
      <c r="G48" s="164"/>
      <c r="H48" s="164"/>
      <c r="I48" s="164"/>
      <c r="J48" s="164"/>
      <c r="K48" s="164"/>
      <c r="L48" s="164"/>
      <c r="M48" s="164"/>
      <c r="N48" s="164"/>
      <c r="O48" s="164"/>
      <c r="P48" s="164"/>
      <c r="Q48" s="164"/>
      <c r="R48" s="164"/>
      <c r="S48" s="164"/>
      <c r="T48" s="164"/>
      <c r="U48" s="164"/>
    </row>
    <row r="49" spans="1:21" ht="12">
      <c r="A49" s="164"/>
      <c r="B49" s="132"/>
      <c r="C49" s="164"/>
      <c r="D49" s="164"/>
      <c r="E49" s="164"/>
      <c r="F49" s="164"/>
      <c r="G49" s="164"/>
      <c r="H49" s="164"/>
      <c r="I49" s="164"/>
      <c r="J49" s="164"/>
      <c r="K49" s="164"/>
      <c r="L49" s="164"/>
      <c r="M49" s="164"/>
      <c r="N49" s="164"/>
      <c r="O49" s="164"/>
      <c r="P49" s="164"/>
      <c r="Q49" s="164"/>
      <c r="R49" s="164"/>
      <c r="S49" s="164"/>
      <c r="T49" s="164"/>
      <c r="U49" s="164"/>
    </row>
    <row r="50" spans="1:21" ht="12">
      <c r="A50" s="164"/>
      <c r="B50" s="132"/>
      <c r="C50" s="164"/>
      <c r="D50" s="164"/>
      <c r="E50" s="164"/>
      <c r="F50" s="164"/>
      <c r="G50" s="164"/>
      <c r="H50" s="164"/>
      <c r="I50" s="164"/>
      <c r="J50" s="164"/>
      <c r="K50" s="164"/>
      <c r="L50" s="164"/>
      <c r="M50" s="164"/>
      <c r="N50" s="164"/>
      <c r="O50" s="164"/>
      <c r="P50" s="164"/>
      <c r="Q50" s="164"/>
      <c r="R50" s="164"/>
      <c r="S50" s="164"/>
      <c r="T50" s="164"/>
      <c r="U50" s="164"/>
    </row>
    <row r="51" spans="1:21" ht="12">
      <c r="A51" s="164"/>
      <c r="B51" s="132"/>
      <c r="C51" s="164"/>
      <c r="D51" s="164"/>
      <c r="E51" s="164"/>
      <c r="F51" s="164"/>
      <c r="G51" s="164"/>
      <c r="H51" s="164"/>
      <c r="I51" s="164"/>
      <c r="J51" s="164"/>
      <c r="K51" s="164"/>
      <c r="L51" s="164"/>
      <c r="M51" s="164"/>
      <c r="N51" s="164"/>
      <c r="O51" s="164"/>
      <c r="P51" s="164"/>
      <c r="Q51" s="164"/>
      <c r="R51" s="164"/>
      <c r="S51" s="164"/>
      <c r="T51" s="164"/>
      <c r="U51" s="164"/>
    </row>
    <row r="52" spans="1:21" ht="12">
      <c r="A52" s="164"/>
      <c r="B52" s="132"/>
      <c r="C52" s="164"/>
      <c r="D52" s="164"/>
      <c r="E52" s="164"/>
      <c r="F52" s="164"/>
      <c r="G52" s="164"/>
      <c r="H52" s="164"/>
      <c r="I52" s="164"/>
      <c r="J52" s="164"/>
      <c r="K52" s="164"/>
      <c r="L52" s="164"/>
      <c r="M52" s="164"/>
      <c r="N52" s="164"/>
      <c r="O52" s="164"/>
      <c r="P52" s="164"/>
      <c r="Q52" s="164"/>
      <c r="R52" s="164"/>
      <c r="S52" s="164"/>
      <c r="T52" s="164"/>
      <c r="U52" s="164"/>
    </row>
    <row r="53" spans="1:21" ht="12">
      <c r="A53" s="164"/>
      <c r="B53" s="132"/>
      <c r="C53" s="164"/>
      <c r="D53" s="164"/>
      <c r="E53" s="164"/>
      <c r="F53" s="164"/>
      <c r="G53" s="164"/>
      <c r="H53" s="164"/>
      <c r="I53" s="164"/>
      <c r="J53" s="164"/>
      <c r="K53" s="164"/>
      <c r="L53" s="164"/>
      <c r="M53" s="164"/>
      <c r="N53" s="164"/>
      <c r="O53" s="164"/>
      <c r="P53" s="164"/>
      <c r="Q53" s="164"/>
      <c r="R53" s="164"/>
      <c r="S53" s="164"/>
      <c r="T53" s="164"/>
      <c r="U53" s="164"/>
    </row>
    <row r="54" spans="1:21" ht="12">
      <c r="A54" s="164"/>
      <c r="B54" s="132"/>
      <c r="C54" s="164"/>
      <c r="D54" s="164"/>
      <c r="E54" s="164"/>
      <c r="F54" s="164"/>
      <c r="G54" s="164"/>
      <c r="H54" s="164"/>
      <c r="I54" s="164"/>
      <c r="J54" s="164"/>
      <c r="K54" s="164"/>
      <c r="L54" s="164"/>
      <c r="M54" s="164"/>
      <c r="N54" s="164"/>
      <c r="O54" s="164"/>
      <c r="P54" s="164"/>
      <c r="Q54" s="164"/>
      <c r="R54" s="164"/>
      <c r="S54" s="164"/>
      <c r="T54" s="164"/>
      <c r="U54" s="164"/>
    </row>
    <row r="55" spans="1:21" ht="12">
      <c r="A55" s="164"/>
      <c r="B55" s="132"/>
      <c r="C55" s="164"/>
      <c r="D55" s="164"/>
      <c r="E55" s="164"/>
      <c r="F55" s="164"/>
      <c r="G55" s="164"/>
      <c r="H55" s="164"/>
      <c r="I55" s="164"/>
      <c r="J55" s="164"/>
      <c r="K55" s="164"/>
      <c r="L55" s="164"/>
      <c r="M55" s="164"/>
      <c r="N55" s="164"/>
      <c r="O55" s="164"/>
      <c r="P55" s="164"/>
      <c r="Q55" s="164"/>
      <c r="R55" s="164"/>
      <c r="S55" s="164"/>
      <c r="T55" s="164"/>
      <c r="U55" s="164"/>
    </row>
    <row r="56" spans="1:21" ht="12">
      <c r="A56" s="164"/>
      <c r="B56" s="132"/>
      <c r="C56" s="164"/>
      <c r="D56" s="164"/>
      <c r="E56" s="164"/>
      <c r="F56" s="164"/>
      <c r="G56" s="164"/>
      <c r="H56" s="164"/>
      <c r="I56" s="164"/>
      <c r="J56" s="164"/>
      <c r="K56" s="164"/>
      <c r="L56" s="164"/>
      <c r="M56" s="164"/>
      <c r="N56" s="164"/>
      <c r="O56" s="164"/>
      <c r="P56" s="164"/>
      <c r="Q56" s="164"/>
      <c r="R56" s="164"/>
      <c r="S56" s="164"/>
      <c r="T56" s="164"/>
      <c r="U56" s="164"/>
    </row>
    <row r="57" spans="1:21" ht="12">
      <c r="A57" s="164"/>
      <c r="B57" s="132"/>
      <c r="C57" s="164"/>
      <c r="D57" s="164"/>
      <c r="E57" s="164"/>
      <c r="F57" s="164"/>
      <c r="G57" s="164"/>
      <c r="H57" s="164"/>
      <c r="I57" s="164"/>
      <c r="J57" s="164"/>
      <c r="K57" s="164"/>
      <c r="L57" s="164"/>
      <c r="M57" s="164"/>
      <c r="N57" s="164"/>
      <c r="O57" s="164"/>
      <c r="P57" s="164"/>
      <c r="Q57" s="164"/>
      <c r="R57" s="164"/>
      <c r="S57" s="164"/>
      <c r="T57" s="164"/>
      <c r="U57" s="164"/>
    </row>
    <row r="58" spans="1:21" ht="12">
      <c r="A58" s="164"/>
      <c r="B58" s="132"/>
      <c r="C58" s="164"/>
      <c r="D58" s="164"/>
      <c r="E58" s="164"/>
      <c r="F58" s="164"/>
      <c r="G58" s="164"/>
      <c r="H58" s="164"/>
      <c r="I58" s="164"/>
      <c r="J58" s="164"/>
      <c r="K58" s="164"/>
      <c r="L58" s="164"/>
      <c r="M58" s="164"/>
      <c r="N58" s="164"/>
      <c r="O58" s="164"/>
      <c r="P58" s="164"/>
      <c r="Q58" s="164"/>
      <c r="R58" s="164"/>
      <c r="S58" s="164"/>
      <c r="T58" s="164"/>
      <c r="U58" s="164"/>
    </row>
    <row r="59" spans="1:21" ht="12">
      <c r="A59" s="164"/>
      <c r="B59" s="132"/>
      <c r="C59" s="164"/>
      <c r="D59" s="164"/>
      <c r="E59" s="164"/>
      <c r="F59" s="164"/>
      <c r="G59" s="164"/>
      <c r="H59" s="164"/>
      <c r="I59" s="164"/>
      <c r="J59" s="164"/>
      <c r="K59" s="164"/>
      <c r="L59" s="164"/>
      <c r="M59" s="164"/>
      <c r="N59" s="164"/>
      <c r="O59" s="164"/>
      <c r="P59" s="164"/>
      <c r="Q59" s="164"/>
      <c r="R59" s="164"/>
      <c r="S59" s="164"/>
      <c r="T59" s="164"/>
      <c r="U59" s="164"/>
    </row>
    <row r="60" spans="1:21" ht="12">
      <c r="A60" s="164"/>
      <c r="B60" s="132"/>
      <c r="C60" s="164"/>
      <c r="D60" s="164"/>
      <c r="E60" s="164"/>
      <c r="F60" s="164"/>
      <c r="G60" s="164"/>
      <c r="H60" s="164"/>
      <c r="I60" s="164"/>
      <c r="J60" s="164"/>
      <c r="K60" s="164"/>
      <c r="L60" s="164"/>
      <c r="M60" s="164"/>
      <c r="N60" s="164"/>
      <c r="O60" s="164"/>
      <c r="P60" s="164"/>
      <c r="Q60" s="164"/>
      <c r="R60" s="164"/>
      <c r="S60" s="164"/>
      <c r="T60" s="164"/>
      <c r="U60" s="164"/>
    </row>
    <row r="61" spans="1:21" ht="12">
      <c r="A61" s="164"/>
      <c r="B61" s="132"/>
      <c r="C61" s="164"/>
      <c r="D61" s="164"/>
      <c r="E61" s="164"/>
      <c r="F61" s="164"/>
      <c r="G61" s="164"/>
      <c r="H61" s="164"/>
      <c r="I61" s="164"/>
      <c r="J61" s="164"/>
      <c r="K61" s="164"/>
      <c r="L61" s="164"/>
      <c r="M61" s="164"/>
      <c r="N61" s="164"/>
      <c r="O61" s="164"/>
      <c r="P61" s="164"/>
      <c r="Q61" s="164"/>
      <c r="R61" s="164"/>
      <c r="S61" s="164"/>
      <c r="T61" s="164"/>
      <c r="U61" s="164"/>
    </row>
    <row r="62" spans="1:21" ht="12">
      <c r="A62" s="164"/>
      <c r="B62" s="132"/>
      <c r="C62" s="164"/>
      <c r="D62" s="164"/>
      <c r="E62" s="164"/>
      <c r="F62" s="164"/>
      <c r="G62" s="164"/>
      <c r="H62" s="164"/>
      <c r="I62" s="164"/>
      <c r="J62" s="164"/>
      <c r="K62" s="164"/>
      <c r="L62" s="164"/>
      <c r="M62" s="164"/>
      <c r="N62" s="164"/>
      <c r="O62" s="164"/>
      <c r="P62" s="164"/>
      <c r="Q62" s="164"/>
      <c r="R62" s="164"/>
      <c r="S62" s="164"/>
      <c r="T62" s="164"/>
      <c r="U62" s="164"/>
    </row>
    <row r="63" spans="1:21" ht="12">
      <c r="A63" s="164"/>
      <c r="B63" s="132"/>
      <c r="C63" s="164"/>
      <c r="D63" s="164"/>
      <c r="E63" s="164"/>
      <c r="F63" s="164"/>
      <c r="G63" s="164"/>
      <c r="H63" s="164"/>
      <c r="I63" s="164"/>
      <c r="J63" s="164"/>
      <c r="K63" s="164"/>
      <c r="L63" s="164"/>
      <c r="M63" s="164"/>
      <c r="N63" s="164"/>
      <c r="O63" s="164"/>
      <c r="P63" s="164"/>
      <c r="Q63" s="164"/>
      <c r="R63" s="164"/>
      <c r="S63" s="164"/>
      <c r="T63" s="164"/>
      <c r="U63" s="164"/>
    </row>
    <row r="64" spans="1:21" ht="12">
      <c r="A64" s="164"/>
      <c r="B64" s="132"/>
      <c r="C64" s="164"/>
      <c r="D64" s="164"/>
      <c r="E64" s="164"/>
      <c r="F64" s="164"/>
      <c r="G64" s="164"/>
      <c r="H64" s="164"/>
      <c r="I64" s="164"/>
      <c r="J64" s="164"/>
      <c r="K64" s="164"/>
      <c r="L64" s="164"/>
      <c r="M64" s="164"/>
      <c r="N64" s="164"/>
      <c r="O64" s="164"/>
      <c r="P64" s="164"/>
      <c r="Q64" s="164"/>
      <c r="R64" s="164"/>
      <c r="S64" s="164"/>
      <c r="T64" s="164"/>
      <c r="U64" s="164"/>
    </row>
    <row r="65" spans="1:21" ht="12">
      <c r="A65" s="164"/>
      <c r="B65" s="132"/>
      <c r="C65" s="164"/>
      <c r="D65" s="164"/>
      <c r="E65" s="164"/>
      <c r="F65" s="164"/>
      <c r="G65" s="164"/>
      <c r="H65" s="164"/>
      <c r="I65" s="164"/>
      <c r="J65" s="164"/>
      <c r="K65" s="164"/>
      <c r="L65" s="164"/>
      <c r="M65" s="164"/>
      <c r="N65" s="164"/>
      <c r="O65" s="164"/>
      <c r="P65" s="164"/>
      <c r="Q65" s="164"/>
      <c r="R65" s="164"/>
      <c r="S65" s="164"/>
      <c r="T65" s="164"/>
      <c r="U65" s="164"/>
    </row>
    <row r="66" spans="1:21" ht="12">
      <c r="A66" s="164"/>
      <c r="B66" s="132"/>
      <c r="C66" s="164"/>
      <c r="D66" s="164"/>
      <c r="E66" s="164"/>
      <c r="F66" s="164"/>
      <c r="G66" s="164"/>
      <c r="H66" s="164"/>
      <c r="I66" s="164"/>
      <c r="J66" s="164"/>
      <c r="K66" s="164"/>
      <c r="L66" s="164"/>
      <c r="M66" s="164"/>
      <c r="N66" s="164"/>
      <c r="O66" s="164"/>
      <c r="P66" s="164"/>
      <c r="Q66" s="164"/>
      <c r="R66" s="164"/>
      <c r="S66" s="164"/>
      <c r="T66" s="164"/>
      <c r="U66" s="164"/>
    </row>
    <row r="67" spans="1:21" ht="12">
      <c r="A67" s="164"/>
      <c r="B67" s="132"/>
      <c r="C67" s="164"/>
      <c r="D67" s="164"/>
      <c r="E67" s="164"/>
      <c r="F67" s="164"/>
      <c r="G67" s="164"/>
      <c r="H67" s="164"/>
      <c r="I67" s="164"/>
      <c r="J67" s="164"/>
      <c r="K67" s="164"/>
      <c r="L67" s="164"/>
      <c r="M67" s="164"/>
      <c r="N67" s="164"/>
      <c r="O67" s="164"/>
      <c r="P67" s="164"/>
      <c r="Q67" s="164"/>
      <c r="R67" s="164"/>
      <c r="S67" s="164"/>
      <c r="T67" s="164"/>
      <c r="U67" s="164"/>
    </row>
    <row r="68" spans="1:21" ht="12">
      <c r="A68" s="164"/>
      <c r="B68" s="132"/>
      <c r="C68" s="164"/>
      <c r="D68" s="164"/>
      <c r="E68" s="164"/>
      <c r="F68" s="164"/>
      <c r="G68" s="164"/>
      <c r="H68" s="164"/>
      <c r="I68" s="164"/>
      <c r="J68" s="164"/>
      <c r="K68" s="164"/>
      <c r="L68" s="164"/>
      <c r="M68" s="164"/>
      <c r="N68" s="164"/>
      <c r="O68" s="164"/>
      <c r="P68" s="164"/>
      <c r="Q68" s="164"/>
      <c r="R68" s="164"/>
      <c r="S68" s="164"/>
      <c r="T68" s="164"/>
      <c r="U68" s="164"/>
    </row>
    <row r="69" spans="1:21" ht="12">
      <c r="A69" s="164"/>
      <c r="B69" s="132"/>
      <c r="C69" s="164"/>
      <c r="D69" s="164"/>
      <c r="E69" s="164"/>
      <c r="F69" s="164"/>
      <c r="G69" s="164"/>
      <c r="H69" s="164"/>
      <c r="I69" s="164"/>
      <c r="J69" s="164"/>
      <c r="K69" s="164"/>
      <c r="L69" s="164"/>
      <c r="M69" s="164"/>
      <c r="N69" s="164"/>
      <c r="O69" s="164"/>
      <c r="P69" s="164"/>
      <c r="Q69" s="164"/>
      <c r="R69" s="164"/>
      <c r="S69" s="164"/>
      <c r="T69" s="164"/>
      <c r="U69" s="164"/>
    </row>
    <row r="70" spans="1:21" ht="12">
      <c r="A70" s="164"/>
      <c r="B70" s="132"/>
      <c r="C70" s="164"/>
      <c r="D70" s="164"/>
      <c r="E70" s="164"/>
      <c r="F70" s="164"/>
      <c r="G70" s="164"/>
      <c r="H70" s="164"/>
      <c r="I70" s="164"/>
      <c r="J70" s="164"/>
      <c r="K70" s="164"/>
      <c r="L70" s="164"/>
      <c r="M70" s="164"/>
      <c r="N70" s="164"/>
      <c r="O70" s="164"/>
      <c r="P70" s="164"/>
      <c r="Q70" s="164"/>
      <c r="R70" s="164"/>
      <c r="S70" s="164"/>
      <c r="T70" s="164"/>
      <c r="U70" s="164"/>
    </row>
    <row r="71" spans="1:21" ht="12">
      <c r="A71" s="164"/>
      <c r="B71" s="132"/>
      <c r="C71" s="164"/>
      <c r="D71" s="164"/>
      <c r="E71" s="164"/>
      <c r="F71" s="164"/>
      <c r="G71" s="164"/>
      <c r="H71" s="164"/>
      <c r="I71" s="164"/>
      <c r="J71" s="164"/>
      <c r="K71" s="164"/>
      <c r="L71" s="164"/>
      <c r="M71" s="164"/>
      <c r="N71" s="164"/>
      <c r="O71" s="164"/>
      <c r="P71" s="164"/>
      <c r="Q71" s="164"/>
      <c r="R71" s="164"/>
      <c r="S71" s="164"/>
      <c r="T71" s="164"/>
      <c r="U71" s="164"/>
    </row>
    <row r="72" spans="1:21" ht="12">
      <c r="A72" s="164"/>
      <c r="B72" s="132"/>
      <c r="C72" s="164"/>
      <c r="D72" s="164"/>
      <c r="E72" s="164"/>
      <c r="F72" s="164"/>
      <c r="G72" s="164"/>
      <c r="H72" s="164"/>
      <c r="I72" s="164"/>
      <c r="J72" s="164"/>
      <c r="K72" s="164"/>
      <c r="L72" s="164"/>
      <c r="M72" s="164"/>
      <c r="N72" s="164"/>
      <c r="O72" s="164"/>
      <c r="P72" s="164"/>
      <c r="Q72" s="164"/>
      <c r="R72" s="164"/>
      <c r="S72" s="164"/>
      <c r="T72" s="164"/>
      <c r="U72" s="164"/>
    </row>
    <row r="73" spans="1:21" ht="12">
      <c r="A73" s="164"/>
      <c r="B73" s="132"/>
      <c r="C73" s="164"/>
      <c r="D73" s="164"/>
      <c r="E73" s="164"/>
      <c r="F73" s="164"/>
      <c r="G73" s="164"/>
      <c r="H73" s="164"/>
      <c r="I73" s="164"/>
      <c r="J73" s="164"/>
      <c r="K73" s="164"/>
      <c r="L73" s="164"/>
      <c r="M73" s="164"/>
      <c r="N73" s="164"/>
      <c r="O73" s="164"/>
      <c r="P73" s="164"/>
      <c r="Q73" s="164"/>
      <c r="R73" s="164"/>
      <c r="S73" s="164"/>
      <c r="T73" s="164"/>
      <c r="U73" s="164"/>
    </row>
    <row r="74" spans="1:21" ht="12">
      <c r="A74" s="164"/>
      <c r="B74" s="132"/>
      <c r="C74" s="164"/>
      <c r="D74" s="164"/>
      <c r="E74" s="164"/>
      <c r="F74" s="164"/>
      <c r="G74" s="164"/>
      <c r="H74" s="164"/>
      <c r="I74" s="164"/>
      <c r="J74" s="164"/>
      <c r="K74" s="164"/>
      <c r="L74" s="164"/>
      <c r="M74" s="164"/>
      <c r="N74" s="164"/>
      <c r="O74" s="164"/>
      <c r="P74" s="164"/>
      <c r="Q74" s="164"/>
      <c r="R74" s="164"/>
      <c r="S74" s="164"/>
      <c r="T74" s="164"/>
      <c r="U74" s="164"/>
    </row>
    <row r="75" spans="1:21" ht="12">
      <c r="A75" s="164"/>
      <c r="B75" s="132"/>
      <c r="C75" s="164"/>
      <c r="D75" s="164"/>
      <c r="E75" s="164"/>
      <c r="F75" s="164"/>
      <c r="G75" s="164"/>
      <c r="H75" s="164"/>
      <c r="I75" s="164"/>
      <c r="J75" s="164"/>
      <c r="K75" s="164"/>
      <c r="L75" s="164"/>
      <c r="M75" s="164"/>
      <c r="N75" s="164"/>
      <c r="O75" s="164"/>
      <c r="P75" s="164"/>
      <c r="Q75" s="164"/>
      <c r="R75" s="164"/>
      <c r="S75" s="164"/>
      <c r="T75" s="164"/>
      <c r="U75" s="164"/>
    </row>
    <row r="76" spans="1:21" ht="12">
      <c r="A76" s="164"/>
      <c r="B76" s="132"/>
      <c r="C76" s="164"/>
      <c r="D76" s="164"/>
      <c r="E76" s="164"/>
      <c r="F76" s="164"/>
      <c r="G76" s="164"/>
      <c r="H76" s="164"/>
      <c r="I76" s="164"/>
      <c r="J76" s="164"/>
      <c r="K76" s="164"/>
      <c r="L76" s="164"/>
      <c r="M76" s="164"/>
      <c r="N76" s="164"/>
      <c r="O76" s="164"/>
      <c r="P76" s="164"/>
      <c r="Q76" s="164"/>
      <c r="R76" s="164"/>
      <c r="S76" s="164"/>
      <c r="T76" s="164"/>
      <c r="U76" s="164"/>
    </row>
    <row r="77" spans="1:21" ht="12">
      <c r="A77" s="164"/>
      <c r="B77" s="132"/>
      <c r="C77" s="164"/>
      <c r="D77" s="164"/>
      <c r="E77" s="164"/>
      <c r="F77" s="164"/>
      <c r="G77" s="164"/>
      <c r="H77" s="164"/>
      <c r="I77" s="164"/>
      <c r="J77" s="164"/>
      <c r="K77" s="164"/>
      <c r="L77" s="164"/>
      <c r="M77" s="164"/>
      <c r="N77" s="164"/>
      <c r="O77" s="164"/>
      <c r="P77" s="164"/>
      <c r="Q77" s="164"/>
      <c r="R77" s="164"/>
      <c r="S77" s="164"/>
      <c r="T77" s="164"/>
      <c r="U77" s="164"/>
    </row>
    <row r="78" spans="1:21" ht="12">
      <c r="A78" s="164"/>
      <c r="B78" s="132"/>
      <c r="C78" s="164"/>
      <c r="D78" s="164"/>
      <c r="E78" s="164"/>
      <c r="F78" s="164"/>
      <c r="G78" s="164"/>
      <c r="H78" s="164"/>
      <c r="I78" s="164"/>
      <c r="J78" s="164"/>
      <c r="K78" s="164"/>
      <c r="L78" s="164"/>
      <c r="M78" s="164"/>
      <c r="N78" s="164"/>
      <c r="O78" s="164"/>
      <c r="P78" s="164"/>
      <c r="Q78" s="164"/>
      <c r="R78" s="164"/>
      <c r="S78" s="164"/>
      <c r="T78" s="164"/>
      <c r="U78" s="164"/>
    </row>
    <row r="79" spans="1:21" ht="12">
      <c r="A79" s="164"/>
      <c r="B79" s="132"/>
      <c r="C79" s="164"/>
      <c r="D79" s="164"/>
      <c r="E79" s="164"/>
      <c r="F79" s="164"/>
      <c r="G79" s="164"/>
      <c r="H79" s="164"/>
      <c r="I79" s="164"/>
      <c r="J79" s="164"/>
      <c r="K79" s="164"/>
      <c r="L79" s="164"/>
      <c r="M79" s="164"/>
      <c r="N79" s="164"/>
      <c r="O79" s="164"/>
      <c r="P79" s="164"/>
      <c r="Q79" s="164"/>
      <c r="R79" s="164"/>
      <c r="S79" s="164"/>
      <c r="T79" s="164"/>
      <c r="U79" s="164"/>
    </row>
    <row r="80" spans="1:21" ht="12">
      <c r="A80" s="164"/>
      <c r="B80" s="132"/>
      <c r="C80" s="164"/>
      <c r="D80" s="164"/>
      <c r="E80" s="164"/>
      <c r="F80" s="164"/>
      <c r="G80" s="164"/>
      <c r="H80" s="164"/>
      <c r="I80" s="164"/>
      <c r="J80" s="164"/>
      <c r="K80" s="164"/>
      <c r="L80" s="164"/>
      <c r="M80" s="164"/>
      <c r="N80" s="164"/>
      <c r="O80" s="164"/>
      <c r="P80" s="164"/>
      <c r="Q80" s="164"/>
      <c r="R80" s="164"/>
      <c r="S80" s="164"/>
      <c r="T80" s="164"/>
      <c r="U80" s="164"/>
    </row>
    <row r="81" spans="1:21" ht="12">
      <c r="A81" s="164"/>
      <c r="B81" s="132"/>
      <c r="C81" s="164"/>
      <c r="D81" s="164"/>
      <c r="E81" s="164"/>
      <c r="F81" s="164"/>
      <c r="G81" s="164"/>
      <c r="H81" s="164"/>
      <c r="I81" s="164"/>
      <c r="J81" s="164"/>
      <c r="K81" s="164"/>
      <c r="L81" s="164"/>
      <c r="M81" s="164"/>
      <c r="N81" s="164"/>
      <c r="O81" s="164"/>
      <c r="P81" s="164"/>
      <c r="Q81" s="164"/>
      <c r="R81" s="164"/>
      <c r="S81" s="164"/>
      <c r="T81" s="164"/>
      <c r="U81" s="164"/>
    </row>
    <row r="82" spans="1:21" ht="12">
      <c r="A82" s="164"/>
      <c r="B82" s="132"/>
      <c r="C82" s="164"/>
      <c r="D82" s="164"/>
      <c r="E82" s="164"/>
      <c r="F82" s="164"/>
      <c r="G82" s="164"/>
      <c r="H82" s="164"/>
      <c r="I82" s="164"/>
      <c r="J82" s="164"/>
      <c r="K82" s="164"/>
      <c r="L82" s="164"/>
      <c r="M82" s="164"/>
      <c r="N82" s="164"/>
      <c r="O82" s="164"/>
      <c r="P82" s="164"/>
      <c r="Q82" s="164"/>
      <c r="R82" s="164"/>
      <c r="S82" s="164"/>
      <c r="T82" s="164"/>
      <c r="U82" s="164"/>
    </row>
    <row r="83" spans="1:21" ht="12">
      <c r="A83" s="164"/>
      <c r="B83" s="132"/>
      <c r="C83" s="164"/>
      <c r="D83" s="164"/>
      <c r="E83" s="164"/>
      <c r="F83" s="164"/>
      <c r="G83" s="164"/>
      <c r="H83" s="164"/>
      <c r="I83" s="164"/>
      <c r="J83" s="164"/>
      <c r="K83" s="164"/>
      <c r="L83" s="164"/>
      <c r="M83" s="164"/>
      <c r="N83" s="164"/>
      <c r="O83" s="164"/>
      <c r="P83" s="164"/>
      <c r="Q83" s="164"/>
      <c r="R83" s="164"/>
      <c r="S83" s="164"/>
      <c r="T83" s="164"/>
      <c r="U83" s="164"/>
    </row>
    <row r="84" spans="1:21" ht="12">
      <c r="A84" s="164"/>
      <c r="B84" s="132"/>
      <c r="C84" s="164"/>
      <c r="D84" s="164"/>
      <c r="E84" s="164"/>
      <c r="F84" s="164"/>
      <c r="G84" s="164"/>
      <c r="H84" s="164"/>
      <c r="I84" s="164"/>
      <c r="J84" s="164"/>
      <c r="K84" s="164"/>
      <c r="L84" s="164"/>
      <c r="M84" s="164"/>
      <c r="N84" s="164"/>
      <c r="O84" s="164"/>
      <c r="P84" s="164"/>
      <c r="Q84" s="164"/>
      <c r="R84" s="164"/>
      <c r="S84" s="164"/>
      <c r="T84" s="164"/>
      <c r="U84" s="164"/>
    </row>
    <row r="85" spans="1:21" ht="12">
      <c r="A85" s="164"/>
      <c r="B85" s="132"/>
      <c r="C85" s="164"/>
      <c r="D85" s="164"/>
      <c r="E85" s="164"/>
      <c r="F85" s="164"/>
      <c r="G85" s="164"/>
      <c r="H85" s="164"/>
      <c r="I85" s="164"/>
      <c r="J85" s="164"/>
      <c r="K85" s="164"/>
      <c r="L85" s="164"/>
      <c r="M85" s="164"/>
      <c r="N85" s="164"/>
      <c r="O85" s="164"/>
      <c r="P85" s="164"/>
      <c r="Q85" s="164"/>
      <c r="R85" s="164"/>
      <c r="S85" s="164"/>
      <c r="T85" s="164"/>
      <c r="U85" s="164"/>
    </row>
    <row r="86" spans="1:21" ht="12">
      <c r="A86" s="164"/>
      <c r="B86" s="132"/>
      <c r="C86" s="164"/>
      <c r="D86" s="164"/>
      <c r="E86" s="164"/>
      <c r="F86" s="164"/>
      <c r="G86" s="164"/>
      <c r="H86" s="164"/>
      <c r="I86" s="164"/>
      <c r="J86" s="164"/>
      <c r="K86" s="164"/>
      <c r="L86" s="164"/>
      <c r="M86" s="164"/>
      <c r="N86" s="164"/>
      <c r="O86" s="164"/>
      <c r="P86" s="164"/>
      <c r="Q86" s="164"/>
      <c r="R86" s="164"/>
      <c r="S86" s="164"/>
      <c r="T86" s="164"/>
      <c r="U86" s="164"/>
    </row>
    <row r="87" spans="1:21" ht="12">
      <c r="A87" s="164"/>
      <c r="B87" s="132"/>
      <c r="C87" s="164"/>
      <c r="D87" s="164"/>
      <c r="E87" s="164"/>
      <c r="F87" s="164"/>
      <c r="G87" s="164"/>
      <c r="H87" s="164"/>
      <c r="I87" s="164"/>
      <c r="J87" s="164"/>
      <c r="K87" s="164"/>
      <c r="L87" s="164"/>
      <c r="M87" s="164"/>
      <c r="N87" s="164"/>
      <c r="O87" s="164"/>
      <c r="P87" s="164"/>
      <c r="Q87" s="164"/>
      <c r="R87" s="164"/>
      <c r="S87" s="164"/>
      <c r="T87" s="164"/>
      <c r="U87" s="164"/>
    </row>
    <row r="88" spans="1:21" ht="12">
      <c r="A88" s="164"/>
      <c r="B88" s="132"/>
      <c r="C88" s="164"/>
      <c r="D88" s="164"/>
      <c r="E88" s="164"/>
      <c r="F88" s="164"/>
      <c r="G88" s="164"/>
      <c r="H88" s="164"/>
      <c r="I88" s="164"/>
      <c r="J88" s="164"/>
      <c r="K88" s="164"/>
      <c r="L88" s="164"/>
      <c r="M88" s="164"/>
      <c r="N88" s="164"/>
      <c r="O88" s="164"/>
      <c r="P88" s="164"/>
      <c r="Q88" s="164"/>
      <c r="R88" s="164"/>
      <c r="S88" s="164"/>
      <c r="T88" s="164"/>
      <c r="U88" s="164"/>
    </row>
    <row r="89" spans="1:21" ht="12">
      <c r="A89" s="164"/>
      <c r="B89" s="132"/>
      <c r="C89" s="164"/>
      <c r="D89" s="164"/>
      <c r="E89" s="164"/>
      <c r="F89" s="164"/>
      <c r="G89" s="164"/>
      <c r="H89" s="164"/>
      <c r="I89" s="164"/>
      <c r="J89" s="164"/>
      <c r="K89" s="164"/>
      <c r="L89" s="164"/>
      <c r="M89" s="164"/>
      <c r="N89" s="164"/>
      <c r="O89" s="164"/>
      <c r="P89" s="164"/>
      <c r="Q89" s="164"/>
      <c r="R89" s="164"/>
      <c r="S89" s="164"/>
      <c r="T89" s="164"/>
      <c r="U89" s="164"/>
    </row>
    <row r="90" spans="1:21" ht="12">
      <c r="A90" s="164"/>
      <c r="B90" s="132"/>
      <c r="C90" s="164"/>
      <c r="D90" s="164"/>
      <c r="E90" s="164"/>
      <c r="F90" s="164"/>
      <c r="G90" s="164"/>
      <c r="H90" s="164"/>
      <c r="I90" s="164"/>
      <c r="J90" s="164"/>
      <c r="K90" s="164"/>
      <c r="L90" s="164"/>
      <c r="M90" s="164"/>
      <c r="N90" s="164"/>
      <c r="O90" s="164"/>
      <c r="P90" s="164"/>
      <c r="Q90" s="164"/>
      <c r="R90" s="164"/>
      <c r="S90" s="164"/>
      <c r="T90" s="164"/>
      <c r="U90" s="164"/>
    </row>
    <row r="91" spans="1:21" ht="12">
      <c r="A91" s="164"/>
      <c r="B91" s="132"/>
      <c r="C91" s="164"/>
      <c r="D91" s="164"/>
      <c r="E91" s="164"/>
      <c r="F91" s="164"/>
      <c r="G91" s="164"/>
      <c r="H91" s="164"/>
      <c r="I91" s="164"/>
      <c r="J91" s="164"/>
      <c r="K91" s="164"/>
      <c r="L91" s="164"/>
      <c r="M91" s="164"/>
      <c r="N91" s="164"/>
      <c r="O91" s="164"/>
      <c r="P91" s="164"/>
      <c r="Q91" s="164"/>
      <c r="R91" s="164"/>
      <c r="S91" s="164"/>
      <c r="T91" s="164"/>
      <c r="U91" s="164"/>
    </row>
    <row r="92" spans="1:21" ht="12">
      <c r="A92" s="164"/>
      <c r="B92" s="132"/>
      <c r="C92" s="164"/>
      <c r="D92" s="164"/>
      <c r="E92" s="164"/>
      <c r="F92" s="164"/>
      <c r="G92" s="164"/>
      <c r="H92" s="164"/>
      <c r="I92" s="164"/>
      <c r="J92" s="164"/>
      <c r="K92" s="164"/>
      <c r="L92" s="164"/>
      <c r="M92" s="164"/>
      <c r="N92" s="164"/>
      <c r="O92" s="164"/>
      <c r="P92" s="164"/>
      <c r="Q92" s="164"/>
      <c r="R92" s="164"/>
      <c r="S92" s="164"/>
      <c r="T92" s="164"/>
      <c r="U92" s="164"/>
    </row>
    <row r="93" spans="1:21" ht="12">
      <c r="A93" s="164"/>
      <c r="B93" s="132"/>
      <c r="C93" s="164"/>
      <c r="D93" s="164"/>
      <c r="E93" s="164"/>
      <c r="F93" s="164"/>
      <c r="G93" s="164"/>
      <c r="H93" s="164"/>
      <c r="I93" s="164"/>
      <c r="J93" s="164"/>
      <c r="K93" s="164"/>
      <c r="L93" s="164"/>
      <c r="M93" s="164"/>
      <c r="N93" s="164"/>
      <c r="O93" s="164"/>
      <c r="P93" s="164"/>
      <c r="Q93" s="164"/>
      <c r="R93" s="164"/>
      <c r="S93" s="164"/>
      <c r="T93" s="164"/>
      <c r="U93" s="164"/>
    </row>
    <row r="94" spans="1:21" ht="12">
      <c r="A94" s="164"/>
      <c r="B94" s="132"/>
      <c r="C94" s="164"/>
      <c r="D94" s="164"/>
      <c r="E94" s="164"/>
      <c r="F94" s="164"/>
      <c r="G94" s="164"/>
      <c r="H94" s="164"/>
      <c r="I94" s="164"/>
      <c r="J94" s="164"/>
      <c r="K94" s="164"/>
      <c r="L94" s="164"/>
      <c r="M94" s="164"/>
      <c r="N94" s="164"/>
      <c r="O94" s="164"/>
      <c r="P94" s="164"/>
      <c r="Q94" s="164"/>
      <c r="R94" s="164"/>
      <c r="S94" s="164"/>
      <c r="T94" s="164"/>
      <c r="U94" s="164"/>
    </row>
    <row r="95" spans="1:21" ht="12">
      <c r="A95" s="164"/>
      <c r="B95" s="132"/>
      <c r="C95" s="164"/>
      <c r="D95" s="164"/>
      <c r="E95" s="164"/>
      <c r="F95" s="164"/>
      <c r="G95" s="164"/>
      <c r="H95" s="164"/>
      <c r="I95" s="164"/>
      <c r="J95" s="164"/>
      <c r="K95" s="164"/>
      <c r="L95" s="164"/>
      <c r="M95" s="164"/>
      <c r="N95" s="164"/>
      <c r="O95" s="164"/>
      <c r="P95" s="164"/>
      <c r="Q95" s="164"/>
      <c r="R95" s="164"/>
      <c r="S95" s="164"/>
      <c r="T95" s="164"/>
      <c r="U95" s="164"/>
    </row>
    <row r="96" spans="1:21" ht="12">
      <c r="A96" s="164"/>
      <c r="B96" s="132"/>
      <c r="C96" s="164"/>
      <c r="D96" s="164"/>
      <c r="E96" s="164"/>
      <c r="F96" s="164"/>
      <c r="G96" s="164"/>
      <c r="H96" s="164"/>
      <c r="I96" s="164"/>
      <c r="J96" s="164"/>
      <c r="K96" s="164"/>
      <c r="L96" s="164"/>
      <c r="M96" s="164"/>
      <c r="N96" s="164"/>
      <c r="O96" s="164"/>
      <c r="P96" s="164"/>
      <c r="Q96" s="164"/>
      <c r="R96" s="164"/>
      <c r="S96" s="164"/>
      <c r="T96" s="164"/>
      <c r="U96" s="164"/>
    </row>
    <row r="97" spans="1:21" ht="12">
      <c r="A97" s="164"/>
      <c r="B97" s="132"/>
      <c r="C97" s="164"/>
      <c r="D97" s="164"/>
      <c r="E97" s="164"/>
      <c r="F97" s="164"/>
      <c r="G97" s="164"/>
      <c r="H97" s="164"/>
      <c r="I97" s="164"/>
      <c r="J97" s="164"/>
      <c r="K97" s="164"/>
      <c r="L97" s="164"/>
      <c r="M97" s="164"/>
      <c r="N97" s="164"/>
      <c r="O97" s="164"/>
      <c r="P97" s="164"/>
      <c r="Q97" s="164"/>
      <c r="R97" s="164"/>
      <c r="S97" s="164"/>
      <c r="T97" s="164"/>
      <c r="U97" s="164"/>
    </row>
    <row r="98" spans="1:21" ht="12">
      <c r="A98" s="164"/>
      <c r="B98" s="132"/>
      <c r="C98" s="164"/>
      <c r="D98" s="164"/>
      <c r="E98" s="164"/>
      <c r="F98" s="164"/>
      <c r="G98" s="164"/>
      <c r="H98" s="164"/>
      <c r="I98" s="164"/>
      <c r="J98" s="164"/>
      <c r="K98" s="164"/>
      <c r="L98" s="164"/>
      <c r="M98" s="164"/>
      <c r="N98" s="164"/>
      <c r="O98" s="164"/>
      <c r="P98" s="164"/>
      <c r="Q98" s="164"/>
      <c r="R98" s="164"/>
      <c r="S98" s="164"/>
      <c r="T98" s="164"/>
      <c r="U98" s="164"/>
    </row>
    <row r="99" spans="1:21" ht="12">
      <c r="A99" s="164"/>
      <c r="B99" s="132"/>
      <c r="C99" s="164"/>
      <c r="D99" s="164"/>
      <c r="E99" s="164"/>
      <c r="F99" s="164"/>
      <c r="G99" s="164"/>
      <c r="H99" s="164"/>
      <c r="I99" s="164"/>
      <c r="J99" s="164"/>
      <c r="K99" s="164"/>
      <c r="L99" s="164"/>
      <c r="M99" s="164"/>
      <c r="N99" s="164"/>
      <c r="O99" s="164"/>
      <c r="P99" s="164"/>
      <c r="Q99" s="164"/>
      <c r="R99" s="164"/>
      <c r="S99" s="164"/>
      <c r="T99" s="164"/>
      <c r="U99" s="164"/>
    </row>
    <row r="100" spans="1:21" ht="12">
      <c r="A100" s="164"/>
      <c r="B100" s="132"/>
      <c r="C100" s="164"/>
      <c r="D100" s="164"/>
      <c r="E100" s="164"/>
      <c r="F100" s="164"/>
      <c r="G100" s="164"/>
      <c r="H100" s="164"/>
      <c r="I100" s="164"/>
      <c r="J100" s="164"/>
      <c r="K100" s="164"/>
      <c r="L100" s="164"/>
      <c r="M100" s="164"/>
      <c r="N100" s="164"/>
      <c r="O100" s="164"/>
      <c r="P100" s="164"/>
      <c r="Q100" s="164"/>
      <c r="R100" s="164"/>
      <c r="S100" s="164"/>
      <c r="T100" s="164"/>
      <c r="U100" s="164"/>
    </row>
    <row r="101" spans="1:21" ht="12">
      <c r="A101" s="164"/>
      <c r="B101" s="132"/>
      <c r="C101" s="164"/>
      <c r="D101" s="164"/>
      <c r="E101" s="164"/>
      <c r="F101" s="164"/>
      <c r="G101" s="164"/>
      <c r="H101" s="164"/>
      <c r="I101" s="164"/>
      <c r="J101" s="164"/>
      <c r="K101" s="164"/>
      <c r="L101" s="164"/>
      <c r="M101" s="164"/>
      <c r="N101" s="164"/>
      <c r="O101" s="164"/>
      <c r="P101" s="164"/>
      <c r="Q101" s="164"/>
      <c r="R101" s="164"/>
      <c r="S101" s="164"/>
      <c r="T101" s="164"/>
      <c r="U101" s="164"/>
    </row>
    <row r="102" spans="1:21" ht="12">
      <c r="A102" s="164"/>
      <c r="B102" s="132"/>
      <c r="C102" s="164"/>
      <c r="D102" s="164"/>
      <c r="E102" s="164"/>
      <c r="F102" s="164"/>
      <c r="G102" s="164"/>
      <c r="H102" s="164"/>
      <c r="I102" s="164"/>
      <c r="J102" s="164"/>
      <c r="K102" s="164"/>
      <c r="L102" s="164"/>
      <c r="M102" s="164"/>
      <c r="N102" s="164"/>
      <c r="O102" s="164"/>
      <c r="P102" s="164"/>
      <c r="Q102" s="164"/>
      <c r="R102" s="164"/>
      <c r="S102" s="164"/>
      <c r="T102" s="164"/>
      <c r="U102" s="164"/>
    </row>
    <row r="103" spans="1:21" ht="12">
      <c r="A103" s="164"/>
      <c r="B103" s="132"/>
      <c r="C103" s="164"/>
      <c r="D103" s="164"/>
      <c r="E103" s="164"/>
      <c r="F103" s="164"/>
      <c r="G103" s="164"/>
      <c r="H103" s="164"/>
      <c r="I103" s="164"/>
      <c r="J103" s="164"/>
      <c r="K103" s="164"/>
      <c r="L103" s="164"/>
      <c r="M103" s="164"/>
      <c r="N103" s="164"/>
      <c r="O103" s="164"/>
      <c r="P103" s="164"/>
      <c r="Q103" s="164"/>
      <c r="R103" s="164"/>
      <c r="S103" s="164"/>
      <c r="T103" s="164"/>
      <c r="U103" s="164"/>
    </row>
    <row r="104" spans="1:21" ht="12">
      <c r="A104" s="164"/>
      <c r="B104" s="132"/>
      <c r="C104" s="164"/>
      <c r="D104" s="164"/>
      <c r="E104" s="164"/>
      <c r="F104" s="164"/>
      <c r="G104" s="164"/>
      <c r="H104" s="164"/>
      <c r="I104" s="164"/>
      <c r="J104" s="164"/>
      <c r="K104" s="164"/>
      <c r="L104" s="164"/>
      <c r="M104" s="164"/>
      <c r="N104" s="164"/>
      <c r="O104" s="164"/>
      <c r="P104" s="164"/>
      <c r="Q104" s="164"/>
      <c r="R104" s="164"/>
      <c r="S104" s="164"/>
      <c r="T104" s="164"/>
      <c r="U104" s="164"/>
    </row>
    <row r="105" spans="1:21" ht="12">
      <c r="A105" s="164"/>
      <c r="B105" s="132"/>
      <c r="C105" s="164"/>
      <c r="D105" s="164"/>
      <c r="E105" s="164"/>
      <c r="F105" s="164"/>
      <c r="G105" s="164"/>
      <c r="H105" s="164"/>
      <c r="I105" s="164"/>
      <c r="J105" s="164"/>
      <c r="K105" s="164"/>
      <c r="L105" s="164"/>
      <c r="M105" s="164"/>
      <c r="N105" s="164"/>
      <c r="O105" s="164"/>
      <c r="P105" s="164"/>
      <c r="Q105" s="164"/>
      <c r="R105" s="164"/>
      <c r="S105" s="164"/>
      <c r="T105" s="164"/>
      <c r="U105" s="164"/>
    </row>
    <row r="106" spans="1:21" ht="12">
      <c r="A106" s="164"/>
      <c r="B106" s="132"/>
      <c r="C106" s="164"/>
      <c r="D106" s="164"/>
      <c r="E106" s="164"/>
      <c r="F106" s="164"/>
      <c r="G106" s="164"/>
      <c r="H106" s="164"/>
      <c r="I106" s="164"/>
      <c r="J106" s="164"/>
      <c r="K106" s="164"/>
      <c r="L106" s="164"/>
      <c r="M106" s="164"/>
      <c r="N106" s="164"/>
      <c r="O106" s="164"/>
      <c r="P106" s="164"/>
      <c r="Q106" s="164"/>
      <c r="R106" s="164"/>
      <c r="S106" s="164"/>
      <c r="T106" s="164"/>
      <c r="U106" s="164"/>
    </row>
    <row r="107" spans="1:21" ht="12">
      <c r="A107" s="164"/>
      <c r="B107" s="132"/>
      <c r="C107" s="164"/>
      <c r="D107" s="164"/>
      <c r="E107" s="164"/>
      <c r="F107" s="164"/>
      <c r="G107" s="164"/>
      <c r="H107" s="164"/>
      <c r="I107" s="164"/>
      <c r="J107" s="164"/>
      <c r="K107" s="164"/>
      <c r="L107" s="164"/>
      <c r="M107" s="164"/>
      <c r="N107" s="164"/>
      <c r="O107" s="164"/>
      <c r="P107" s="164"/>
      <c r="Q107" s="164"/>
      <c r="R107" s="164"/>
      <c r="S107" s="164"/>
      <c r="T107" s="164"/>
      <c r="U107" s="164"/>
    </row>
    <row r="108" spans="1:21" ht="12">
      <c r="A108" s="164"/>
      <c r="B108" s="132"/>
      <c r="C108" s="164"/>
      <c r="D108" s="164"/>
      <c r="E108" s="164"/>
      <c r="F108" s="164"/>
      <c r="G108" s="164"/>
      <c r="H108" s="164"/>
      <c r="I108" s="164"/>
      <c r="J108" s="164"/>
      <c r="K108" s="164"/>
      <c r="L108" s="164"/>
      <c r="M108" s="164"/>
      <c r="N108" s="164"/>
      <c r="O108" s="164"/>
      <c r="P108" s="164"/>
      <c r="Q108" s="164"/>
      <c r="R108" s="164"/>
      <c r="S108" s="164"/>
      <c r="T108" s="164"/>
      <c r="U108" s="164"/>
    </row>
    <row r="109" spans="1:21" ht="12">
      <c r="A109" s="164"/>
      <c r="B109" s="132"/>
      <c r="C109" s="164"/>
      <c r="D109" s="164"/>
      <c r="E109" s="164"/>
      <c r="F109" s="164"/>
      <c r="G109" s="164"/>
      <c r="H109" s="164"/>
      <c r="I109" s="164"/>
      <c r="J109" s="164"/>
      <c r="K109" s="164"/>
      <c r="L109" s="164"/>
      <c r="M109" s="164"/>
      <c r="N109" s="164"/>
      <c r="O109" s="164"/>
      <c r="P109" s="164"/>
      <c r="Q109" s="164"/>
      <c r="R109" s="164"/>
      <c r="S109" s="164"/>
      <c r="T109" s="164"/>
      <c r="U109" s="164"/>
    </row>
    <row r="110" spans="1:21" ht="12">
      <c r="A110" s="164"/>
      <c r="B110" s="132"/>
      <c r="C110" s="164"/>
      <c r="D110" s="164"/>
      <c r="E110" s="164"/>
      <c r="F110" s="164"/>
      <c r="G110" s="164"/>
      <c r="H110" s="164"/>
      <c r="I110" s="164"/>
      <c r="J110" s="164"/>
      <c r="K110" s="164"/>
      <c r="L110" s="164"/>
      <c r="M110" s="164"/>
      <c r="N110" s="164"/>
      <c r="O110" s="164"/>
      <c r="P110" s="164"/>
      <c r="Q110" s="164"/>
      <c r="R110" s="164"/>
      <c r="S110" s="164"/>
      <c r="T110" s="164"/>
      <c r="U110" s="164"/>
    </row>
    <row r="111" spans="1:21" ht="12">
      <c r="A111" s="164"/>
      <c r="B111" s="132"/>
      <c r="C111" s="164"/>
      <c r="D111" s="164"/>
      <c r="E111" s="164"/>
      <c r="F111" s="164"/>
      <c r="G111" s="164"/>
      <c r="H111" s="164"/>
      <c r="I111" s="164"/>
      <c r="J111" s="164"/>
      <c r="K111" s="164"/>
      <c r="L111" s="164"/>
      <c r="M111" s="164"/>
      <c r="N111" s="164"/>
      <c r="O111" s="164"/>
      <c r="P111" s="164"/>
      <c r="Q111" s="164"/>
      <c r="R111" s="164"/>
      <c r="S111" s="164"/>
      <c r="T111" s="164"/>
      <c r="U111" s="164"/>
    </row>
    <row r="112" spans="1:21" ht="12">
      <c r="A112" s="164"/>
      <c r="B112" s="132"/>
      <c r="C112" s="164"/>
      <c r="D112" s="164"/>
      <c r="E112" s="164"/>
      <c r="F112" s="164"/>
      <c r="G112" s="164"/>
      <c r="H112" s="164"/>
      <c r="I112" s="164"/>
      <c r="J112" s="164"/>
      <c r="K112" s="164"/>
      <c r="L112" s="164"/>
      <c r="M112" s="164"/>
      <c r="N112" s="164"/>
      <c r="O112" s="164"/>
      <c r="P112" s="164"/>
      <c r="Q112" s="164"/>
      <c r="R112" s="164"/>
      <c r="S112" s="164"/>
      <c r="T112" s="164"/>
      <c r="U112" s="164"/>
    </row>
    <row r="113" spans="1:21" ht="12">
      <c r="A113" s="164"/>
      <c r="B113" s="132"/>
      <c r="C113" s="164"/>
      <c r="D113" s="164"/>
      <c r="E113" s="164"/>
      <c r="F113" s="164"/>
      <c r="G113" s="164"/>
      <c r="H113" s="164"/>
      <c r="I113" s="164"/>
      <c r="J113" s="164"/>
      <c r="K113" s="164"/>
      <c r="L113" s="164"/>
      <c r="M113" s="164"/>
      <c r="N113" s="164"/>
      <c r="O113" s="164"/>
      <c r="P113" s="164"/>
      <c r="Q113" s="164"/>
      <c r="R113" s="164"/>
      <c r="S113" s="164"/>
      <c r="T113" s="164"/>
      <c r="U113" s="164"/>
    </row>
    <row r="114" spans="1:21" ht="12">
      <c r="A114" s="164"/>
      <c r="B114" s="132"/>
      <c r="C114" s="164"/>
      <c r="D114" s="164"/>
      <c r="E114" s="164"/>
      <c r="F114" s="164"/>
      <c r="G114" s="164"/>
      <c r="H114" s="164"/>
      <c r="I114" s="164"/>
      <c r="J114" s="164"/>
      <c r="K114" s="164"/>
      <c r="L114" s="164"/>
      <c r="M114" s="164"/>
      <c r="N114" s="164"/>
      <c r="O114" s="164"/>
      <c r="P114" s="164"/>
      <c r="Q114" s="164"/>
      <c r="R114" s="164"/>
      <c r="S114" s="164"/>
      <c r="T114" s="164"/>
      <c r="U114" s="164"/>
    </row>
    <row r="115" spans="1:21" ht="12">
      <c r="A115" s="164"/>
      <c r="B115" s="132"/>
      <c r="C115" s="164"/>
      <c r="D115" s="164"/>
      <c r="E115" s="164"/>
      <c r="F115" s="164"/>
      <c r="G115" s="164"/>
      <c r="H115" s="164"/>
      <c r="I115" s="164"/>
      <c r="J115" s="164"/>
      <c r="K115" s="164"/>
      <c r="L115" s="164"/>
      <c r="M115" s="164"/>
      <c r="N115" s="164"/>
      <c r="O115" s="164"/>
      <c r="P115" s="164"/>
      <c r="Q115" s="164"/>
      <c r="R115" s="164"/>
      <c r="S115" s="164"/>
      <c r="T115" s="164"/>
      <c r="U115" s="164"/>
    </row>
    <row r="116" spans="1:21" ht="12">
      <c r="A116" s="164"/>
      <c r="B116" s="132"/>
      <c r="C116" s="164"/>
      <c r="D116" s="164"/>
      <c r="E116" s="164"/>
      <c r="F116" s="164"/>
      <c r="G116" s="164"/>
      <c r="H116" s="164"/>
      <c r="I116" s="164"/>
      <c r="J116" s="164"/>
      <c r="K116" s="164"/>
      <c r="L116" s="164"/>
      <c r="M116" s="164"/>
      <c r="N116" s="164"/>
      <c r="O116" s="164"/>
      <c r="P116" s="164"/>
      <c r="Q116" s="164"/>
      <c r="R116" s="164"/>
      <c r="S116" s="164"/>
      <c r="T116" s="164"/>
      <c r="U116" s="164"/>
    </row>
    <row r="117" spans="1:21" ht="12">
      <c r="A117" s="164"/>
      <c r="B117" s="132"/>
      <c r="C117" s="164"/>
      <c r="D117" s="164"/>
      <c r="E117" s="164"/>
      <c r="F117" s="164"/>
      <c r="G117" s="164"/>
      <c r="H117" s="164"/>
      <c r="I117" s="164"/>
      <c r="J117" s="164"/>
      <c r="K117" s="164"/>
      <c r="L117" s="164"/>
      <c r="M117" s="164"/>
      <c r="N117" s="164"/>
      <c r="O117" s="164"/>
      <c r="P117" s="164"/>
      <c r="Q117" s="164"/>
      <c r="R117" s="164"/>
      <c r="S117" s="164"/>
      <c r="T117" s="164"/>
      <c r="U117" s="164"/>
    </row>
    <row r="118" spans="1:21" ht="12">
      <c r="A118" s="164"/>
      <c r="B118" s="132"/>
      <c r="C118" s="164"/>
      <c r="D118" s="164"/>
      <c r="E118" s="164"/>
      <c r="F118" s="164"/>
      <c r="G118" s="164"/>
      <c r="H118" s="164"/>
      <c r="I118" s="164"/>
      <c r="J118" s="164"/>
      <c r="K118" s="164"/>
      <c r="L118" s="164"/>
      <c r="M118" s="164"/>
      <c r="N118" s="164"/>
      <c r="O118" s="164"/>
      <c r="P118" s="164"/>
      <c r="Q118" s="164"/>
      <c r="R118" s="164"/>
      <c r="S118" s="164"/>
      <c r="T118" s="164"/>
      <c r="U118" s="164"/>
    </row>
    <row r="119" spans="1:21" ht="12">
      <c r="A119" s="164"/>
      <c r="B119" s="132"/>
      <c r="C119" s="164"/>
      <c r="D119" s="164"/>
      <c r="E119" s="164"/>
      <c r="F119" s="164"/>
      <c r="G119" s="164"/>
      <c r="H119" s="164"/>
      <c r="I119" s="164"/>
      <c r="J119" s="164"/>
      <c r="K119" s="164"/>
      <c r="L119" s="164"/>
      <c r="M119" s="164"/>
      <c r="N119" s="164"/>
      <c r="O119" s="164"/>
      <c r="P119" s="164"/>
      <c r="Q119" s="164"/>
      <c r="R119" s="164"/>
      <c r="S119" s="164"/>
      <c r="T119" s="164"/>
      <c r="U119" s="164"/>
    </row>
    <row r="120" spans="1:21" ht="12">
      <c r="A120" s="164"/>
      <c r="B120" s="132"/>
      <c r="C120" s="164"/>
      <c r="D120" s="164"/>
      <c r="E120" s="164"/>
      <c r="F120" s="164"/>
      <c r="G120" s="164"/>
      <c r="H120" s="164"/>
      <c r="I120" s="164"/>
      <c r="J120" s="164"/>
      <c r="K120" s="164"/>
      <c r="L120" s="164"/>
      <c r="M120" s="164"/>
      <c r="N120" s="164"/>
      <c r="O120" s="164"/>
      <c r="P120" s="164"/>
      <c r="Q120" s="164"/>
      <c r="R120" s="164"/>
      <c r="S120" s="164"/>
      <c r="T120" s="164"/>
      <c r="U120" s="164"/>
    </row>
    <row r="121" spans="1:21" ht="12">
      <c r="A121" s="164"/>
      <c r="B121" s="132"/>
      <c r="C121" s="164"/>
      <c r="D121" s="164"/>
      <c r="E121" s="164"/>
      <c r="F121" s="164"/>
      <c r="G121" s="164"/>
      <c r="H121" s="164"/>
      <c r="I121" s="164"/>
      <c r="J121" s="164"/>
      <c r="K121" s="164"/>
      <c r="L121" s="164"/>
      <c r="M121" s="164"/>
      <c r="N121" s="164"/>
      <c r="O121" s="164"/>
      <c r="P121" s="164"/>
      <c r="Q121" s="164"/>
      <c r="R121" s="164"/>
      <c r="S121" s="164"/>
      <c r="T121" s="164"/>
      <c r="U121" s="164"/>
    </row>
    <row r="122" spans="1:21" ht="12">
      <c r="A122" s="164"/>
      <c r="B122" s="132"/>
      <c r="C122" s="164"/>
      <c r="D122" s="164"/>
      <c r="E122" s="164"/>
      <c r="F122" s="164"/>
      <c r="G122" s="164"/>
      <c r="H122" s="164"/>
      <c r="I122" s="164"/>
      <c r="J122" s="164"/>
      <c r="K122" s="164"/>
      <c r="L122" s="164"/>
      <c r="M122" s="164"/>
      <c r="N122" s="164"/>
      <c r="O122" s="164"/>
      <c r="P122" s="164"/>
      <c r="Q122" s="164"/>
      <c r="R122" s="164"/>
      <c r="S122" s="164"/>
      <c r="T122" s="164"/>
      <c r="U122" s="164"/>
    </row>
    <row r="123" spans="1:21" ht="12">
      <c r="A123" s="164"/>
      <c r="B123" s="132"/>
      <c r="C123" s="164"/>
      <c r="D123" s="164"/>
      <c r="E123" s="164"/>
      <c r="F123" s="164"/>
      <c r="G123" s="164"/>
      <c r="H123" s="164"/>
      <c r="I123" s="164"/>
      <c r="J123" s="164"/>
      <c r="K123" s="164"/>
      <c r="L123" s="164"/>
      <c r="M123" s="164"/>
      <c r="N123" s="164"/>
      <c r="O123" s="164"/>
      <c r="P123" s="164"/>
      <c r="Q123" s="164"/>
      <c r="R123" s="164"/>
      <c r="S123" s="164"/>
      <c r="T123" s="164"/>
      <c r="U123" s="164"/>
    </row>
    <row r="124" spans="1:21" ht="12">
      <c r="A124" s="164"/>
      <c r="B124" s="132"/>
      <c r="C124" s="164"/>
      <c r="D124" s="164"/>
      <c r="E124" s="164"/>
      <c r="F124" s="164"/>
      <c r="G124" s="164"/>
      <c r="H124" s="164"/>
      <c r="I124" s="164"/>
      <c r="J124" s="164"/>
      <c r="K124" s="164"/>
      <c r="L124" s="164"/>
      <c r="M124" s="164"/>
      <c r="N124" s="164"/>
      <c r="O124" s="164"/>
      <c r="P124" s="164"/>
      <c r="Q124" s="164"/>
      <c r="R124" s="164"/>
      <c r="S124" s="164"/>
      <c r="T124" s="164"/>
      <c r="U124" s="164"/>
    </row>
    <row r="125" spans="1:21" ht="12">
      <c r="A125" s="164"/>
      <c r="B125" s="132"/>
      <c r="C125" s="164"/>
      <c r="D125" s="164"/>
      <c r="E125" s="164"/>
      <c r="F125" s="164"/>
      <c r="G125" s="164"/>
      <c r="H125" s="164"/>
      <c r="I125" s="164"/>
      <c r="J125" s="164"/>
      <c r="K125" s="164"/>
      <c r="L125" s="164"/>
      <c r="M125" s="164"/>
      <c r="N125" s="164"/>
      <c r="O125" s="164"/>
      <c r="P125" s="164"/>
      <c r="Q125" s="164"/>
      <c r="R125" s="164"/>
      <c r="S125" s="164"/>
      <c r="T125" s="164"/>
      <c r="U125" s="164"/>
    </row>
    <row r="126" spans="1:21" ht="12">
      <c r="A126" s="164"/>
      <c r="B126" s="132"/>
      <c r="C126" s="164"/>
      <c r="D126" s="164"/>
      <c r="E126" s="164"/>
      <c r="F126" s="164"/>
      <c r="G126" s="164"/>
      <c r="H126" s="164"/>
      <c r="I126" s="164"/>
      <c r="J126" s="164"/>
      <c r="K126" s="164"/>
      <c r="L126" s="164"/>
      <c r="M126" s="164"/>
      <c r="N126" s="164"/>
      <c r="O126" s="164"/>
      <c r="P126" s="164"/>
      <c r="Q126" s="164"/>
      <c r="R126" s="164"/>
      <c r="S126" s="164"/>
      <c r="T126" s="164"/>
      <c r="U126" s="164"/>
    </row>
    <row r="127" spans="1:21" ht="12">
      <c r="A127" s="164"/>
      <c r="B127" s="132"/>
      <c r="C127" s="164"/>
      <c r="D127" s="164"/>
      <c r="E127" s="164"/>
      <c r="F127" s="164"/>
      <c r="G127" s="164"/>
      <c r="H127" s="164"/>
      <c r="I127" s="164"/>
      <c r="J127" s="164"/>
      <c r="K127" s="164"/>
      <c r="L127" s="164"/>
      <c r="M127" s="164"/>
      <c r="N127" s="164"/>
      <c r="O127" s="164"/>
      <c r="P127" s="164"/>
      <c r="Q127" s="164"/>
      <c r="R127" s="164"/>
      <c r="S127" s="164"/>
      <c r="T127" s="164"/>
      <c r="U127" s="164"/>
    </row>
    <row r="128" spans="1:21" ht="12">
      <c r="A128" s="164"/>
      <c r="B128" s="132"/>
      <c r="C128" s="164"/>
      <c r="D128" s="164"/>
      <c r="E128" s="164"/>
      <c r="F128" s="164"/>
      <c r="G128" s="164"/>
      <c r="H128" s="164"/>
      <c r="I128" s="164"/>
      <c r="J128" s="164"/>
      <c r="K128" s="164"/>
      <c r="L128" s="164"/>
      <c r="M128" s="164"/>
      <c r="N128" s="164"/>
      <c r="O128" s="164"/>
      <c r="P128" s="164"/>
      <c r="Q128" s="164"/>
      <c r="R128" s="164"/>
      <c r="S128" s="164"/>
      <c r="T128" s="164"/>
      <c r="U128" s="164"/>
    </row>
    <row r="129" spans="1:21" ht="12">
      <c r="A129" s="164"/>
      <c r="B129" s="132"/>
      <c r="C129" s="164"/>
      <c r="D129" s="164"/>
      <c r="E129" s="164"/>
      <c r="F129" s="164"/>
      <c r="G129" s="164"/>
      <c r="H129" s="164"/>
      <c r="I129" s="164"/>
      <c r="J129" s="164"/>
      <c r="K129" s="164"/>
      <c r="L129" s="164"/>
      <c r="M129" s="164"/>
      <c r="N129" s="164"/>
      <c r="O129" s="164"/>
      <c r="P129" s="164"/>
      <c r="Q129" s="164"/>
      <c r="R129" s="164"/>
      <c r="S129" s="164"/>
      <c r="T129" s="164"/>
      <c r="U129" s="164"/>
    </row>
    <row r="130" spans="1:21" ht="12">
      <c r="A130" s="164"/>
      <c r="B130" s="132"/>
      <c r="C130" s="164"/>
      <c r="D130" s="164"/>
      <c r="E130" s="164"/>
      <c r="F130" s="164"/>
      <c r="G130" s="164"/>
      <c r="H130" s="164"/>
      <c r="I130" s="164"/>
      <c r="J130" s="164"/>
      <c r="K130" s="164"/>
      <c r="L130" s="164"/>
      <c r="M130" s="164"/>
      <c r="N130" s="164"/>
      <c r="O130" s="164"/>
      <c r="P130" s="164"/>
      <c r="Q130" s="164"/>
      <c r="R130" s="164"/>
      <c r="S130" s="164"/>
      <c r="T130" s="164"/>
      <c r="U130" s="164"/>
    </row>
    <row r="131" spans="1:21" ht="12">
      <c r="A131" s="164"/>
      <c r="B131" s="132"/>
      <c r="C131" s="164"/>
      <c r="D131" s="164"/>
      <c r="E131" s="164"/>
      <c r="F131" s="164"/>
      <c r="G131" s="164"/>
      <c r="H131" s="164"/>
      <c r="I131" s="164"/>
      <c r="J131" s="164"/>
      <c r="K131" s="164"/>
      <c r="L131" s="164"/>
      <c r="M131" s="164"/>
      <c r="N131" s="164"/>
      <c r="O131" s="164"/>
      <c r="P131" s="164"/>
      <c r="Q131" s="164"/>
      <c r="R131" s="164"/>
      <c r="S131" s="164"/>
      <c r="T131" s="164"/>
      <c r="U131" s="164"/>
    </row>
    <row r="132" spans="1:21" ht="12">
      <c r="A132" s="164"/>
      <c r="B132" s="132"/>
      <c r="C132" s="164"/>
      <c r="D132" s="164"/>
      <c r="E132" s="164"/>
      <c r="F132" s="164"/>
      <c r="G132" s="164"/>
      <c r="H132" s="164"/>
      <c r="I132" s="164"/>
      <c r="J132" s="164"/>
      <c r="K132" s="164"/>
      <c r="L132" s="164"/>
      <c r="M132" s="164"/>
      <c r="N132" s="164"/>
      <c r="O132" s="164"/>
      <c r="P132" s="164"/>
      <c r="Q132" s="164"/>
      <c r="R132" s="164"/>
      <c r="S132" s="164"/>
      <c r="T132" s="164"/>
      <c r="U132" s="164"/>
    </row>
    <row r="133" spans="1:21" ht="12">
      <c r="A133" s="164"/>
      <c r="B133" s="132"/>
      <c r="C133" s="164"/>
      <c r="D133" s="164"/>
      <c r="E133" s="164"/>
      <c r="F133" s="164"/>
      <c r="G133" s="164"/>
      <c r="H133" s="164"/>
      <c r="I133" s="164"/>
      <c r="J133" s="164"/>
      <c r="K133" s="164"/>
      <c r="L133" s="164"/>
      <c r="M133" s="164"/>
      <c r="N133" s="164"/>
      <c r="O133" s="164"/>
      <c r="P133" s="164"/>
      <c r="Q133" s="164"/>
      <c r="R133" s="164"/>
      <c r="S133" s="164"/>
      <c r="T133" s="164"/>
      <c r="U133" s="164"/>
    </row>
    <row r="134" spans="1:21" ht="12">
      <c r="A134" s="164"/>
      <c r="B134" s="132"/>
      <c r="C134" s="164"/>
      <c r="D134" s="164"/>
      <c r="E134" s="164"/>
      <c r="F134" s="164"/>
      <c r="G134" s="164"/>
      <c r="H134" s="164"/>
      <c r="I134" s="164"/>
      <c r="J134" s="164"/>
      <c r="K134" s="164"/>
      <c r="L134" s="164"/>
      <c r="M134" s="164"/>
      <c r="N134" s="164"/>
      <c r="O134" s="164"/>
      <c r="P134" s="164"/>
      <c r="Q134" s="164"/>
      <c r="R134" s="164"/>
      <c r="S134" s="164"/>
      <c r="T134" s="164"/>
      <c r="U134" s="164"/>
    </row>
    <row r="135" spans="1:21" ht="12">
      <c r="A135" s="164"/>
      <c r="B135" s="132"/>
      <c r="C135" s="164"/>
      <c r="D135" s="164"/>
      <c r="E135" s="164"/>
      <c r="F135" s="164"/>
      <c r="G135" s="164"/>
      <c r="H135" s="164"/>
      <c r="I135" s="164"/>
      <c r="J135" s="164"/>
      <c r="K135" s="164"/>
      <c r="L135" s="164"/>
      <c r="M135" s="164"/>
      <c r="N135" s="164"/>
      <c r="O135" s="164"/>
      <c r="P135" s="164"/>
      <c r="Q135" s="164"/>
      <c r="R135" s="164"/>
      <c r="S135" s="164"/>
      <c r="T135" s="164"/>
      <c r="U135" s="164"/>
    </row>
    <row r="136" spans="1:21" ht="12">
      <c r="A136" s="164"/>
      <c r="B136" s="132"/>
      <c r="C136" s="164"/>
      <c r="D136" s="164"/>
      <c r="E136" s="164"/>
      <c r="F136" s="164"/>
      <c r="G136" s="164"/>
      <c r="H136" s="164"/>
      <c r="I136" s="164"/>
      <c r="J136" s="164"/>
      <c r="K136" s="164"/>
      <c r="L136" s="164"/>
      <c r="M136" s="164"/>
      <c r="N136" s="164"/>
      <c r="O136" s="164"/>
      <c r="P136" s="164"/>
      <c r="Q136" s="164"/>
      <c r="R136" s="164"/>
      <c r="S136" s="164"/>
      <c r="T136" s="164"/>
      <c r="U136" s="164"/>
    </row>
    <row r="137" spans="1:21" ht="12">
      <c r="A137" s="164"/>
      <c r="B137" s="132"/>
      <c r="C137" s="164"/>
      <c r="D137" s="164"/>
      <c r="E137" s="164"/>
      <c r="F137" s="164"/>
      <c r="G137" s="164"/>
      <c r="H137" s="164"/>
      <c r="I137" s="164"/>
      <c r="J137" s="164"/>
      <c r="K137" s="164"/>
      <c r="L137" s="164"/>
      <c r="M137" s="164"/>
      <c r="N137" s="164"/>
      <c r="O137" s="164"/>
      <c r="P137" s="164"/>
      <c r="Q137" s="164"/>
      <c r="R137" s="164"/>
      <c r="S137" s="164"/>
      <c r="T137" s="164"/>
      <c r="U137" s="164"/>
    </row>
    <row r="138" spans="1:21" ht="12">
      <c r="A138" s="164"/>
      <c r="B138" s="132"/>
      <c r="C138" s="164"/>
      <c r="D138" s="164"/>
      <c r="E138" s="164"/>
      <c r="F138" s="164"/>
      <c r="G138" s="164"/>
      <c r="H138" s="164"/>
      <c r="I138" s="164"/>
      <c r="J138" s="164"/>
      <c r="K138" s="164"/>
      <c r="L138" s="164"/>
      <c r="M138" s="164"/>
      <c r="N138" s="164"/>
      <c r="O138" s="164"/>
      <c r="P138" s="164"/>
      <c r="Q138" s="164"/>
      <c r="R138" s="164"/>
      <c r="S138" s="164"/>
      <c r="T138" s="164"/>
      <c r="U138" s="164"/>
    </row>
    <row r="139" spans="1:21" ht="12">
      <c r="A139" s="164"/>
      <c r="B139" s="132"/>
      <c r="C139" s="164"/>
      <c r="D139" s="164"/>
      <c r="E139" s="164"/>
      <c r="F139" s="164"/>
      <c r="G139" s="164"/>
      <c r="H139" s="164"/>
      <c r="I139" s="164"/>
      <c r="J139" s="164"/>
      <c r="K139" s="164"/>
      <c r="L139" s="164"/>
      <c r="M139" s="164"/>
      <c r="N139" s="164"/>
      <c r="O139" s="164"/>
      <c r="P139" s="164"/>
      <c r="Q139" s="164"/>
      <c r="R139" s="164"/>
      <c r="S139" s="164"/>
      <c r="T139" s="164"/>
      <c r="U139" s="164"/>
    </row>
    <row r="140" spans="1:21" ht="12">
      <c r="A140" s="164"/>
      <c r="B140" s="132"/>
      <c r="C140" s="164"/>
      <c r="D140" s="164"/>
      <c r="E140" s="164"/>
      <c r="F140" s="164"/>
      <c r="G140" s="164"/>
      <c r="H140" s="164"/>
      <c r="I140" s="164"/>
      <c r="J140" s="164"/>
      <c r="K140" s="164"/>
      <c r="L140" s="164"/>
      <c r="M140" s="164"/>
      <c r="N140" s="164"/>
      <c r="O140" s="164"/>
      <c r="P140" s="164"/>
      <c r="Q140" s="164"/>
      <c r="R140" s="164"/>
      <c r="S140" s="164"/>
      <c r="T140" s="164"/>
      <c r="U140" s="164"/>
    </row>
    <row r="141" spans="1:21" ht="12">
      <c r="A141" s="164"/>
      <c r="B141" s="132"/>
      <c r="C141" s="164"/>
      <c r="D141" s="164"/>
      <c r="E141" s="164"/>
      <c r="F141" s="164"/>
      <c r="G141" s="164"/>
      <c r="H141" s="164"/>
      <c r="I141" s="164"/>
      <c r="J141" s="164"/>
      <c r="K141" s="164"/>
      <c r="L141" s="164"/>
      <c r="M141" s="164"/>
      <c r="N141" s="164"/>
      <c r="O141" s="164"/>
      <c r="P141" s="164"/>
      <c r="Q141" s="164"/>
      <c r="R141" s="164"/>
      <c r="S141" s="164"/>
      <c r="T141" s="164"/>
      <c r="U141" s="164"/>
    </row>
    <row r="142" spans="1:21" ht="12">
      <c r="A142" s="164"/>
      <c r="B142" s="132"/>
      <c r="C142" s="164"/>
      <c r="D142" s="164"/>
      <c r="E142" s="164"/>
      <c r="F142" s="164"/>
      <c r="G142" s="164"/>
      <c r="H142" s="164"/>
      <c r="I142" s="164"/>
      <c r="J142" s="164"/>
      <c r="K142" s="164"/>
      <c r="L142" s="164"/>
      <c r="M142" s="164"/>
      <c r="N142" s="164"/>
      <c r="O142" s="164"/>
      <c r="P142" s="164"/>
      <c r="Q142" s="164"/>
      <c r="R142" s="164"/>
      <c r="S142" s="164"/>
      <c r="T142" s="164"/>
      <c r="U142" s="164"/>
    </row>
    <row r="143" spans="1:21" ht="12">
      <c r="A143" s="164"/>
      <c r="B143" s="132"/>
      <c r="C143" s="164"/>
      <c r="D143" s="164"/>
      <c r="E143" s="164"/>
      <c r="F143" s="164"/>
      <c r="G143" s="164"/>
      <c r="H143" s="164"/>
      <c r="I143" s="164"/>
      <c r="J143" s="164"/>
      <c r="K143" s="164"/>
      <c r="L143" s="164"/>
      <c r="M143" s="164"/>
      <c r="N143" s="164"/>
      <c r="O143" s="164"/>
      <c r="P143" s="164"/>
      <c r="Q143" s="164"/>
      <c r="R143" s="164"/>
      <c r="S143" s="164"/>
      <c r="T143" s="164"/>
      <c r="U143" s="164"/>
    </row>
    <row r="144" spans="1:21" ht="12">
      <c r="A144" s="164"/>
      <c r="B144" s="132"/>
      <c r="C144" s="164"/>
      <c r="D144" s="164"/>
      <c r="E144" s="164"/>
      <c r="F144" s="164"/>
      <c r="G144" s="164"/>
      <c r="H144" s="164"/>
      <c r="I144" s="164"/>
      <c r="J144" s="164"/>
      <c r="K144" s="164"/>
      <c r="L144" s="164"/>
      <c r="M144" s="164"/>
      <c r="N144" s="164"/>
      <c r="O144" s="164"/>
      <c r="P144" s="164"/>
      <c r="Q144" s="164"/>
      <c r="R144" s="164"/>
      <c r="S144" s="164"/>
      <c r="T144" s="164"/>
      <c r="U144" s="164"/>
    </row>
    <row r="145" spans="1:21" ht="12">
      <c r="A145" s="164"/>
      <c r="B145" s="132"/>
      <c r="C145" s="164"/>
      <c r="D145" s="164"/>
      <c r="E145" s="164"/>
      <c r="F145" s="164"/>
      <c r="G145" s="164"/>
      <c r="H145" s="164"/>
      <c r="I145" s="164"/>
      <c r="J145" s="164"/>
      <c r="K145" s="164"/>
      <c r="L145" s="164"/>
      <c r="M145" s="164"/>
      <c r="N145" s="164"/>
      <c r="O145" s="164"/>
      <c r="P145" s="164"/>
      <c r="Q145" s="164"/>
      <c r="R145" s="164"/>
      <c r="S145" s="164"/>
      <c r="T145" s="164"/>
      <c r="U145" s="164"/>
    </row>
    <row r="146" spans="1:21" ht="12">
      <c r="A146" s="164"/>
      <c r="B146" s="132"/>
      <c r="C146" s="164"/>
      <c r="D146" s="164"/>
      <c r="E146" s="164"/>
      <c r="F146" s="164"/>
      <c r="G146" s="164"/>
      <c r="H146" s="164"/>
      <c r="I146" s="164"/>
      <c r="J146" s="164"/>
      <c r="K146" s="164"/>
      <c r="L146" s="164"/>
      <c r="M146" s="164"/>
      <c r="N146" s="164"/>
      <c r="O146" s="164"/>
      <c r="P146" s="164"/>
      <c r="Q146" s="164"/>
      <c r="R146" s="164"/>
      <c r="S146" s="164"/>
      <c r="T146" s="164"/>
      <c r="U146" s="164"/>
    </row>
    <row r="147" spans="1:21" ht="12">
      <c r="A147" s="164"/>
      <c r="B147" s="132"/>
      <c r="C147" s="164"/>
      <c r="D147" s="164"/>
      <c r="E147" s="164"/>
      <c r="F147" s="164"/>
      <c r="G147" s="164"/>
      <c r="H147" s="164"/>
      <c r="I147" s="164"/>
      <c r="J147" s="164"/>
      <c r="K147" s="164"/>
      <c r="L147" s="164"/>
      <c r="M147" s="164"/>
      <c r="N147" s="164"/>
      <c r="O147" s="164"/>
      <c r="P147" s="164"/>
      <c r="Q147" s="164"/>
      <c r="R147" s="164"/>
      <c r="S147" s="164"/>
      <c r="T147" s="164"/>
      <c r="U147" s="164"/>
    </row>
    <row r="148" spans="1:21" ht="12">
      <c r="A148" s="164"/>
      <c r="B148" s="132"/>
      <c r="C148" s="164"/>
      <c r="D148" s="164"/>
      <c r="E148" s="164"/>
      <c r="F148" s="164"/>
      <c r="G148" s="164"/>
      <c r="H148" s="164"/>
      <c r="I148" s="164"/>
      <c r="J148" s="164"/>
      <c r="K148" s="164"/>
      <c r="L148" s="164"/>
      <c r="M148" s="164"/>
      <c r="N148" s="164"/>
      <c r="O148" s="164"/>
      <c r="P148" s="164"/>
      <c r="Q148" s="164"/>
      <c r="R148" s="164"/>
      <c r="S148" s="164"/>
      <c r="T148" s="164"/>
      <c r="U148" s="164"/>
    </row>
    <row r="149" spans="1:21" ht="12">
      <c r="A149" s="164"/>
      <c r="B149" s="132"/>
      <c r="C149" s="164"/>
      <c r="D149" s="164"/>
      <c r="E149" s="164"/>
      <c r="F149" s="164"/>
      <c r="G149" s="164"/>
      <c r="H149" s="164"/>
      <c r="I149" s="164"/>
      <c r="J149" s="164"/>
      <c r="K149" s="164"/>
      <c r="L149" s="164"/>
      <c r="M149" s="164"/>
      <c r="N149" s="164"/>
      <c r="O149" s="164"/>
      <c r="P149" s="164"/>
      <c r="Q149" s="164"/>
      <c r="R149" s="164"/>
      <c r="S149" s="164"/>
      <c r="T149" s="164"/>
      <c r="U149" s="164"/>
    </row>
    <row r="150" spans="1:21" ht="12">
      <c r="A150" s="164"/>
      <c r="B150" s="132"/>
      <c r="C150" s="164"/>
      <c r="D150" s="164"/>
      <c r="E150" s="164"/>
      <c r="F150" s="164"/>
      <c r="G150" s="164"/>
      <c r="H150" s="164"/>
      <c r="I150" s="164"/>
      <c r="J150" s="164"/>
      <c r="K150" s="164"/>
      <c r="L150" s="164"/>
      <c r="M150" s="164"/>
      <c r="N150" s="164"/>
      <c r="O150" s="164"/>
      <c r="P150" s="164"/>
      <c r="Q150" s="164"/>
      <c r="R150" s="164"/>
      <c r="S150" s="164"/>
      <c r="T150" s="164"/>
      <c r="U150" s="164"/>
    </row>
    <row r="151" spans="1:21" ht="12">
      <c r="A151" s="164"/>
      <c r="B151" s="132"/>
      <c r="C151" s="164"/>
      <c r="D151" s="164"/>
      <c r="E151" s="164"/>
      <c r="F151" s="164"/>
      <c r="G151" s="164"/>
      <c r="H151" s="164"/>
      <c r="I151" s="164"/>
      <c r="J151" s="164"/>
      <c r="K151" s="164"/>
      <c r="L151" s="164"/>
      <c r="M151" s="164"/>
      <c r="N151" s="164"/>
      <c r="O151" s="164"/>
      <c r="P151" s="164"/>
      <c r="Q151" s="164"/>
      <c r="R151" s="164"/>
      <c r="S151" s="164"/>
      <c r="T151" s="164"/>
      <c r="U151" s="164"/>
    </row>
    <row r="152" spans="1:21" ht="12">
      <c r="A152" s="164"/>
      <c r="B152" s="132"/>
      <c r="C152" s="164"/>
      <c r="D152" s="164"/>
      <c r="E152" s="164"/>
      <c r="F152" s="164"/>
      <c r="G152" s="164"/>
      <c r="H152" s="164"/>
      <c r="I152" s="164"/>
      <c r="J152" s="164"/>
      <c r="K152" s="164"/>
      <c r="L152" s="164"/>
      <c r="M152" s="164"/>
      <c r="N152" s="164"/>
      <c r="O152" s="164"/>
      <c r="P152" s="164"/>
      <c r="Q152" s="164"/>
      <c r="R152" s="164"/>
      <c r="S152" s="164"/>
      <c r="T152" s="164"/>
      <c r="U152" s="164"/>
    </row>
    <row r="153" spans="1:21" ht="12">
      <c r="A153" s="164"/>
      <c r="B153" s="132"/>
      <c r="C153" s="164"/>
      <c r="D153" s="164"/>
      <c r="E153" s="164"/>
      <c r="F153" s="164"/>
      <c r="G153" s="164"/>
      <c r="H153" s="164"/>
      <c r="I153" s="164"/>
      <c r="J153" s="164"/>
      <c r="K153" s="164"/>
      <c r="L153" s="164"/>
      <c r="M153" s="164"/>
      <c r="N153" s="164"/>
      <c r="O153" s="164"/>
      <c r="P153" s="164"/>
      <c r="Q153" s="164"/>
      <c r="R153" s="164"/>
      <c r="S153" s="164"/>
      <c r="T153" s="164"/>
      <c r="U153" s="164"/>
    </row>
    <row r="154" spans="1:21" ht="12">
      <c r="A154" s="164"/>
      <c r="B154" s="132"/>
      <c r="C154" s="164"/>
      <c r="D154" s="164"/>
      <c r="E154" s="164"/>
      <c r="F154" s="164"/>
      <c r="G154" s="164"/>
      <c r="H154" s="164"/>
      <c r="I154" s="164"/>
      <c r="J154" s="164"/>
      <c r="K154" s="164"/>
      <c r="L154" s="164"/>
      <c r="M154" s="164"/>
      <c r="N154" s="164"/>
      <c r="O154" s="164"/>
      <c r="P154" s="164"/>
      <c r="Q154" s="164"/>
      <c r="R154" s="164"/>
      <c r="S154" s="164"/>
      <c r="T154" s="164"/>
      <c r="U154" s="164"/>
    </row>
    <row r="155" spans="1:21" ht="12">
      <c r="A155" s="164"/>
      <c r="B155" s="132"/>
      <c r="C155" s="164"/>
      <c r="D155" s="164"/>
      <c r="E155" s="164"/>
      <c r="F155" s="164"/>
      <c r="G155" s="164"/>
      <c r="H155" s="164"/>
      <c r="I155" s="164"/>
      <c r="J155" s="164"/>
      <c r="K155" s="164"/>
      <c r="L155" s="164"/>
      <c r="M155" s="164"/>
      <c r="N155" s="164"/>
      <c r="O155" s="164"/>
      <c r="P155" s="164"/>
      <c r="Q155" s="164"/>
      <c r="R155" s="164"/>
      <c r="S155" s="164"/>
      <c r="T155" s="164"/>
      <c r="U155" s="164"/>
    </row>
    <row r="156" spans="1:21" ht="12">
      <c r="A156" s="164"/>
      <c r="B156" s="132"/>
      <c r="C156" s="164"/>
      <c r="D156" s="164"/>
      <c r="E156" s="164"/>
      <c r="F156" s="164"/>
      <c r="G156" s="164"/>
      <c r="H156" s="164"/>
      <c r="I156" s="164"/>
      <c r="J156" s="164"/>
      <c r="K156" s="164"/>
      <c r="L156" s="164"/>
      <c r="M156" s="164"/>
      <c r="N156" s="164"/>
      <c r="O156" s="164"/>
      <c r="P156" s="164"/>
      <c r="Q156" s="164"/>
      <c r="R156" s="164"/>
      <c r="S156" s="164"/>
      <c r="T156" s="164"/>
      <c r="U156" s="164"/>
    </row>
    <row r="157" spans="1:21" ht="12">
      <c r="A157" s="164"/>
      <c r="B157" s="132"/>
      <c r="C157" s="164"/>
      <c r="D157" s="164"/>
      <c r="E157" s="164"/>
      <c r="F157" s="164"/>
      <c r="G157" s="164"/>
      <c r="H157" s="164"/>
      <c r="I157" s="164"/>
      <c r="J157" s="164"/>
      <c r="K157" s="164"/>
      <c r="L157" s="164"/>
      <c r="M157" s="164"/>
      <c r="N157" s="164"/>
      <c r="O157" s="164"/>
      <c r="P157" s="164"/>
      <c r="Q157" s="164"/>
      <c r="R157" s="164"/>
      <c r="S157" s="164"/>
      <c r="T157" s="164"/>
      <c r="U157" s="164"/>
    </row>
    <row r="158" spans="1:21" ht="12">
      <c r="A158" s="164"/>
      <c r="B158" s="132"/>
      <c r="C158" s="164"/>
      <c r="D158" s="164"/>
      <c r="E158" s="164"/>
      <c r="F158" s="164"/>
      <c r="G158" s="164"/>
      <c r="H158" s="164"/>
      <c r="I158" s="164"/>
      <c r="J158" s="164"/>
      <c r="K158" s="164"/>
      <c r="L158" s="164"/>
      <c r="M158" s="164"/>
      <c r="N158" s="164"/>
      <c r="O158" s="164"/>
      <c r="P158" s="164"/>
      <c r="Q158" s="164"/>
      <c r="R158" s="164"/>
      <c r="S158" s="164"/>
      <c r="T158" s="164"/>
      <c r="U158" s="164"/>
    </row>
    <row r="159" spans="1:21" ht="12">
      <c r="A159" s="164"/>
      <c r="B159" s="132"/>
      <c r="C159" s="164"/>
      <c r="D159" s="164"/>
      <c r="E159" s="164"/>
      <c r="F159" s="164"/>
      <c r="G159" s="164"/>
      <c r="H159" s="164"/>
      <c r="I159" s="164"/>
      <c r="J159" s="164"/>
      <c r="K159" s="164"/>
      <c r="L159" s="164"/>
      <c r="M159" s="164"/>
      <c r="N159" s="164"/>
      <c r="O159" s="164"/>
      <c r="P159" s="164"/>
      <c r="Q159" s="164"/>
      <c r="R159" s="164"/>
      <c r="S159" s="164"/>
      <c r="T159" s="164"/>
      <c r="U159" s="164"/>
    </row>
    <row r="160" spans="1:21" ht="12">
      <c r="A160" s="164"/>
      <c r="B160" s="132"/>
      <c r="C160" s="164"/>
      <c r="D160" s="164"/>
      <c r="E160" s="164"/>
      <c r="F160" s="164"/>
      <c r="G160" s="164"/>
      <c r="H160" s="164"/>
      <c r="I160" s="164"/>
      <c r="J160" s="164"/>
      <c r="K160" s="164"/>
      <c r="L160" s="164"/>
      <c r="M160" s="164"/>
      <c r="N160" s="164"/>
      <c r="O160" s="164"/>
      <c r="P160" s="164"/>
      <c r="Q160" s="164"/>
      <c r="R160" s="164"/>
      <c r="S160" s="164"/>
      <c r="T160" s="164"/>
      <c r="U160" s="164"/>
    </row>
    <row r="161" spans="1:21" ht="12">
      <c r="A161" s="164"/>
      <c r="B161" s="132"/>
      <c r="C161" s="164"/>
      <c r="D161" s="164"/>
      <c r="E161" s="164"/>
      <c r="F161" s="164"/>
      <c r="G161" s="164"/>
      <c r="H161" s="164"/>
      <c r="I161" s="164"/>
      <c r="J161" s="164"/>
      <c r="K161" s="164"/>
      <c r="L161" s="164"/>
      <c r="M161" s="164"/>
      <c r="N161" s="164"/>
      <c r="O161" s="164"/>
      <c r="P161" s="164"/>
      <c r="Q161" s="164"/>
      <c r="R161" s="164"/>
      <c r="S161" s="164"/>
      <c r="T161" s="164"/>
      <c r="U161" s="164"/>
    </row>
    <row r="162" spans="1:21" ht="12">
      <c r="A162" s="164"/>
      <c r="B162" s="132"/>
      <c r="C162" s="164"/>
      <c r="D162" s="164"/>
      <c r="E162" s="164"/>
      <c r="F162" s="164"/>
      <c r="G162" s="164"/>
      <c r="H162" s="164"/>
      <c r="I162" s="164"/>
      <c r="J162" s="164"/>
      <c r="K162" s="164"/>
      <c r="L162" s="164"/>
      <c r="M162" s="164"/>
      <c r="N162" s="164"/>
      <c r="O162" s="164"/>
      <c r="P162" s="164"/>
      <c r="Q162" s="164"/>
      <c r="R162" s="164"/>
      <c r="S162" s="164"/>
      <c r="T162" s="164"/>
      <c r="U162" s="164"/>
    </row>
    <row r="163" spans="1:21" ht="12">
      <c r="A163" s="164"/>
      <c r="B163" s="132"/>
      <c r="C163" s="164"/>
      <c r="D163" s="164"/>
      <c r="E163" s="164"/>
      <c r="F163" s="164"/>
      <c r="G163" s="164"/>
      <c r="H163" s="164"/>
      <c r="I163" s="164"/>
      <c r="J163" s="164"/>
      <c r="K163" s="164"/>
      <c r="L163" s="164"/>
      <c r="M163" s="164"/>
      <c r="N163" s="164"/>
      <c r="O163" s="164"/>
      <c r="P163" s="164"/>
      <c r="Q163" s="164"/>
      <c r="R163" s="164"/>
      <c r="S163" s="164"/>
      <c r="T163" s="164"/>
      <c r="U163" s="164"/>
    </row>
    <row r="164" spans="1:21" ht="12">
      <c r="A164" s="164"/>
      <c r="B164" s="132"/>
      <c r="C164" s="164"/>
      <c r="D164" s="164"/>
      <c r="E164" s="164"/>
      <c r="F164" s="164"/>
      <c r="G164" s="164"/>
      <c r="H164" s="164"/>
      <c r="I164" s="164"/>
      <c r="J164" s="164"/>
      <c r="K164" s="164"/>
      <c r="L164" s="164"/>
      <c r="M164" s="164"/>
      <c r="N164" s="164"/>
      <c r="O164" s="164"/>
      <c r="P164" s="164"/>
      <c r="Q164" s="164"/>
      <c r="R164" s="164"/>
      <c r="S164" s="164"/>
      <c r="T164" s="164"/>
      <c r="U164" s="164"/>
    </row>
    <row r="165" spans="1:21" ht="12">
      <c r="A165" s="164"/>
      <c r="B165" s="132"/>
      <c r="C165" s="164"/>
      <c r="D165" s="164"/>
      <c r="E165" s="164"/>
      <c r="F165" s="164"/>
      <c r="G165" s="164"/>
      <c r="H165" s="164"/>
      <c r="I165" s="164"/>
      <c r="J165" s="164"/>
      <c r="K165" s="164"/>
      <c r="L165" s="164"/>
      <c r="M165" s="164"/>
      <c r="N165" s="164"/>
      <c r="O165" s="164"/>
      <c r="P165" s="164"/>
      <c r="Q165" s="164"/>
      <c r="R165" s="164"/>
      <c r="S165" s="164"/>
      <c r="T165" s="164"/>
      <c r="U165" s="164"/>
    </row>
    <row r="166" spans="1:21" ht="12">
      <c r="A166" s="164"/>
      <c r="B166" s="132"/>
      <c r="C166" s="164"/>
      <c r="D166" s="164"/>
      <c r="E166" s="164"/>
      <c r="F166" s="164"/>
      <c r="G166" s="164"/>
      <c r="H166" s="164"/>
      <c r="I166" s="164"/>
      <c r="J166" s="164"/>
      <c r="K166" s="164"/>
      <c r="L166" s="164"/>
      <c r="M166" s="164"/>
      <c r="N166" s="164"/>
      <c r="O166" s="164"/>
      <c r="P166" s="164"/>
      <c r="Q166" s="164"/>
      <c r="R166" s="164"/>
      <c r="S166" s="164"/>
      <c r="T166" s="164"/>
      <c r="U166" s="164"/>
    </row>
    <row r="167" spans="1:21" ht="12">
      <c r="A167" s="164"/>
      <c r="B167" s="132"/>
      <c r="C167" s="164"/>
      <c r="D167" s="164"/>
      <c r="E167" s="164"/>
      <c r="F167" s="164"/>
      <c r="G167" s="164"/>
      <c r="H167" s="164"/>
      <c r="I167" s="164"/>
      <c r="J167" s="164"/>
      <c r="K167" s="164"/>
      <c r="L167" s="164"/>
      <c r="M167" s="164"/>
      <c r="N167" s="164"/>
      <c r="O167" s="164"/>
      <c r="P167" s="164"/>
      <c r="Q167" s="164"/>
      <c r="R167" s="164"/>
      <c r="S167" s="164"/>
      <c r="T167" s="164"/>
      <c r="U167" s="164"/>
    </row>
    <row r="168" spans="1:21" ht="12">
      <c r="A168" s="164"/>
      <c r="B168" s="132"/>
      <c r="C168" s="164"/>
      <c r="D168" s="164"/>
      <c r="E168" s="164"/>
      <c r="F168" s="164"/>
      <c r="G168" s="164"/>
      <c r="H168" s="164"/>
      <c r="I168" s="164"/>
      <c r="J168" s="164"/>
      <c r="K168" s="164"/>
      <c r="L168" s="164"/>
      <c r="M168" s="164"/>
      <c r="N168" s="164"/>
      <c r="O168" s="164"/>
      <c r="P168" s="164"/>
      <c r="Q168" s="164"/>
      <c r="R168" s="164"/>
      <c r="S168" s="164"/>
      <c r="T168" s="164"/>
      <c r="U168" s="164"/>
    </row>
    <row r="169" spans="1:21" ht="12">
      <c r="A169" s="164"/>
      <c r="B169" s="132"/>
      <c r="C169" s="164"/>
      <c r="D169" s="164"/>
      <c r="E169" s="164"/>
      <c r="F169" s="164"/>
      <c r="G169" s="164"/>
      <c r="H169" s="164"/>
      <c r="I169" s="164"/>
      <c r="J169" s="164"/>
      <c r="K169" s="164"/>
      <c r="L169" s="164"/>
      <c r="M169" s="164"/>
      <c r="N169" s="164"/>
      <c r="O169" s="164"/>
      <c r="P169" s="164"/>
      <c r="Q169" s="164"/>
      <c r="R169" s="164"/>
      <c r="S169" s="164"/>
      <c r="T169" s="164"/>
      <c r="U169" s="164"/>
    </row>
    <row r="170" spans="1:21" ht="12">
      <c r="A170" s="164"/>
      <c r="B170" s="132"/>
      <c r="C170" s="164"/>
      <c r="D170" s="164"/>
      <c r="E170" s="164"/>
      <c r="F170" s="164"/>
      <c r="G170" s="164"/>
      <c r="H170" s="164"/>
      <c r="I170" s="164"/>
      <c r="J170" s="164"/>
      <c r="K170" s="164"/>
      <c r="L170" s="164"/>
      <c r="M170" s="164"/>
      <c r="N170" s="164"/>
      <c r="O170" s="164"/>
      <c r="P170" s="164"/>
      <c r="Q170" s="164"/>
      <c r="R170" s="164"/>
      <c r="S170" s="164"/>
      <c r="T170" s="164"/>
      <c r="U170" s="164"/>
    </row>
    <row r="171" spans="1:21" ht="12">
      <c r="A171" s="164"/>
      <c r="B171" s="132"/>
      <c r="C171" s="164"/>
      <c r="D171" s="164"/>
      <c r="E171" s="164"/>
      <c r="F171" s="164"/>
      <c r="G171" s="164"/>
      <c r="H171" s="164"/>
      <c r="I171" s="164"/>
      <c r="J171" s="164"/>
      <c r="K171" s="164"/>
      <c r="L171" s="164"/>
      <c r="M171" s="164"/>
      <c r="N171" s="164"/>
      <c r="O171" s="164"/>
      <c r="P171" s="164"/>
      <c r="Q171" s="164"/>
      <c r="R171" s="164"/>
      <c r="S171" s="164"/>
      <c r="T171" s="164"/>
      <c r="U171" s="164"/>
    </row>
    <row r="172" spans="1:21" ht="12">
      <c r="A172" s="164"/>
      <c r="B172" s="132"/>
      <c r="C172" s="164"/>
      <c r="D172" s="164"/>
      <c r="E172" s="164"/>
      <c r="F172" s="164"/>
      <c r="G172" s="164"/>
      <c r="H172" s="164"/>
      <c r="I172" s="164"/>
      <c r="J172" s="164"/>
      <c r="K172" s="164"/>
      <c r="L172" s="164"/>
      <c r="M172" s="164"/>
      <c r="N172" s="164"/>
      <c r="O172" s="164"/>
      <c r="P172" s="164"/>
      <c r="Q172" s="164"/>
      <c r="R172" s="164"/>
      <c r="S172" s="164"/>
      <c r="T172" s="164"/>
      <c r="U172" s="164"/>
    </row>
    <row r="173" spans="1:21" ht="12">
      <c r="A173" s="164"/>
      <c r="B173" s="132"/>
      <c r="C173" s="164"/>
      <c r="D173" s="164"/>
      <c r="E173" s="164"/>
      <c r="F173" s="164"/>
      <c r="G173" s="164"/>
      <c r="H173" s="164"/>
      <c r="I173" s="164"/>
      <c r="J173" s="164"/>
      <c r="K173" s="164"/>
      <c r="L173" s="164"/>
      <c r="M173" s="164"/>
      <c r="N173" s="164"/>
      <c r="O173" s="164"/>
      <c r="P173" s="164"/>
      <c r="Q173" s="164"/>
      <c r="R173" s="164"/>
      <c r="S173" s="164"/>
      <c r="T173" s="164"/>
      <c r="U173" s="164"/>
    </row>
    <row r="174" spans="1:21" ht="12">
      <c r="A174" s="164"/>
      <c r="B174" s="132"/>
      <c r="C174" s="164"/>
      <c r="D174" s="164"/>
      <c r="E174" s="164"/>
      <c r="F174" s="164"/>
      <c r="G174" s="164"/>
      <c r="H174" s="164"/>
      <c r="I174" s="164"/>
      <c r="J174" s="164"/>
      <c r="K174" s="164"/>
      <c r="L174" s="164"/>
      <c r="M174" s="164"/>
      <c r="N174" s="164"/>
      <c r="O174" s="164"/>
      <c r="P174" s="164"/>
      <c r="Q174" s="164"/>
      <c r="R174" s="164"/>
      <c r="S174" s="164"/>
      <c r="T174" s="164"/>
      <c r="U174" s="164"/>
    </row>
    <row r="175" spans="1:21" ht="12">
      <c r="A175" s="164"/>
      <c r="B175" s="132"/>
      <c r="C175" s="164"/>
      <c r="D175" s="164"/>
      <c r="E175" s="164"/>
      <c r="F175" s="164"/>
      <c r="G175" s="164"/>
      <c r="H175" s="164"/>
      <c r="I175" s="164"/>
      <c r="J175" s="164"/>
      <c r="K175" s="164"/>
      <c r="L175" s="164"/>
      <c r="M175" s="164"/>
      <c r="N175" s="164"/>
      <c r="O175" s="164"/>
      <c r="P175" s="164"/>
      <c r="Q175" s="164"/>
      <c r="R175" s="164"/>
      <c r="S175" s="164"/>
      <c r="T175" s="164"/>
      <c r="U175" s="164"/>
    </row>
    <row r="176" spans="1:21" ht="12">
      <c r="A176" s="164"/>
      <c r="B176" s="132"/>
      <c r="C176" s="164"/>
      <c r="D176" s="164"/>
      <c r="E176" s="164"/>
      <c r="F176" s="164"/>
      <c r="G176" s="164"/>
      <c r="H176" s="164"/>
      <c r="I176" s="164"/>
      <c r="J176" s="164"/>
      <c r="K176" s="164"/>
      <c r="L176" s="164"/>
      <c r="M176" s="164"/>
      <c r="N176" s="164"/>
      <c r="O176" s="164"/>
      <c r="P176" s="164"/>
      <c r="Q176" s="164"/>
      <c r="R176" s="164"/>
      <c r="S176" s="164"/>
      <c r="T176" s="164"/>
      <c r="U176" s="164"/>
    </row>
    <row r="177" spans="1:21" ht="12">
      <c r="A177" s="164"/>
      <c r="B177" s="132"/>
      <c r="C177" s="164"/>
      <c r="D177" s="164"/>
      <c r="E177" s="164"/>
      <c r="F177" s="164"/>
      <c r="G177" s="164"/>
      <c r="H177" s="164"/>
      <c r="I177" s="164"/>
      <c r="J177" s="164"/>
      <c r="K177" s="164"/>
      <c r="L177" s="164"/>
      <c r="M177" s="164"/>
      <c r="N177" s="164"/>
      <c r="O177" s="164"/>
      <c r="P177" s="164"/>
      <c r="Q177" s="164"/>
      <c r="R177" s="164"/>
      <c r="S177" s="164"/>
      <c r="T177" s="164"/>
      <c r="U177" s="164"/>
    </row>
    <row r="178" spans="1:21" ht="12">
      <c r="A178" s="164"/>
      <c r="B178" s="132"/>
      <c r="C178" s="164"/>
      <c r="D178" s="164"/>
      <c r="E178" s="164"/>
      <c r="F178" s="164"/>
      <c r="G178" s="164"/>
      <c r="H178" s="164"/>
      <c r="I178" s="164"/>
      <c r="J178" s="164"/>
      <c r="K178" s="164"/>
      <c r="L178" s="164"/>
      <c r="M178" s="164"/>
      <c r="N178" s="164"/>
      <c r="O178" s="164"/>
      <c r="P178" s="164"/>
      <c r="Q178" s="164"/>
      <c r="R178" s="164"/>
      <c r="S178" s="164"/>
      <c r="T178" s="164"/>
      <c r="U178" s="164"/>
    </row>
    <row r="179" spans="1:21" ht="12">
      <c r="A179" s="164"/>
      <c r="B179" s="132"/>
      <c r="C179" s="164"/>
      <c r="D179" s="164"/>
      <c r="E179" s="164"/>
      <c r="F179" s="164"/>
      <c r="G179" s="164"/>
      <c r="H179" s="164"/>
      <c r="I179" s="164"/>
      <c r="J179" s="164"/>
      <c r="K179" s="164"/>
      <c r="L179" s="164"/>
      <c r="M179" s="164"/>
      <c r="N179" s="164"/>
      <c r="O179" s="164"/>
      <c r="P179" s="164"/>
      <c r="Q179" s="164"/>
      <c r="R179" s="164"/>
      <c r="S179" s="164"/>
      <c r="T179" s="164"/>
      <c r="U179" s="164"/>
    </row>
    <row r="180" spans="1:21" ht="12">
      <c r="A180" s="164"/>
      <c r="B180" s="132"/>
      <c r="C180" s="164"/>
      <c r="D180" s="164"/>
      <c r="E180" s="164"/>
      <c r="F180" s="164"/>
      <c r="G180" s="164"/>
      <c r="H180" s="164"/>
      <c r="I180" s="164"/>
      <c r="J180" s="164"/>
      <c r="K180" s="164"/>
      <c r="L180" s="164"/>
      <c r="M180" s="164"/>
      <c r="N180" s="164"/>
      <c r="O180" s="164"/>
      <c r="P180" s="164"/>
      <c r="Q180" s="164"/>
      <c r="R180" s="164"/>
      <c r="S180" s="164"/>
      <c r="T180" s="164"/>
      <c r="U180" s="164"/>
    </row>
    <row r="181" spans="1:21" ht="12">
      <c r="A181" s="164"/>
      <c r="B181" s="132"/>
      <c r="C181" s="164"/>
      <c r="D181" s="164"/>
      <c r="E181" s="164"/>
      <c r="F181" s="164"/>
      <c r="G181" s="164"/>
      <c r="H181" s="164"/>
      <c r="I181" s="164"/>
      <c r="J181" s="164"/>
      <c r="K181" s="164"/>
      <c r="L181" s="164"/>
      <c r="M181" s="164"/>
      <c r="N181" s="164"/>
      <c r="O181" s="164"/>
      <c r="P181" s="164"/>
      <c r="Q181" s="164"/>
      <c r="R181" s="164"/>
      <c r="S181" s="164"/>
      <c r="T181" s="164"/>
      <c r="U181" s="164"/>
    </row>
    <row r="182" spans="1:21" ht="12">
      <c r="A182" s="164"/>
      <c r="B182" s="132"/>
      <c r="C182" s="164"/>
      <c r="D182" s="164"/>
      <c r="E182" s="164"/>
      <c r="F182" s="164"/>
      <c r="G182" s="164"/>
      <c r="H182" s="164"/>
      <c r="I182" s="164"/>
      <c r="J182" s="164"/>
      <c r="K182" s="164"/>
      <c r="L182" s="164"/>
      <c r="M182" s="164"/>
      <c r="N182" s="164"/>
      <c r="O182" s="164"/>
      <c r="P182" s="164"/>
      <c r="Q182" s="164"/>
      <c r="R182" s="164"/>
      <c r="S182" s="164"/>
      <c r="T182" s="164"/>
      <c r="U182" s="164"/>
    </row>
    <row r="183" spans="1:21" ht="12">
      <c r="A183" s="164"/>
      <c r="B183" s="132"/>
      <c r="C183" s="164"/>
      <c r="D183" s="164"/>
      <c r="E183" s="164"/>
      <c r="F183" s="164"/>
      <c r="G183" s="164"/>
      <c r="H183" s="164"/>
      <c r="I183" s="164"/>
      <c r="J183" s="164"/>
      <c r="K183" s="164"/>
      <c r="L183" s="164"/>
      <c r="M183" s="164"/>
      <c r="N183" s="164"/>
      <c r="O183" s="164"/>
      <c r="P183" s="164"/>
      <c r="Q183" s="164"/>
      <c r="R183" s="164"/>
      <c r="S183" s="164"/>
      <c r="T183" s="164"/>
      <c r="U183" s="164"/>
    </row>
    <row r="184" spans="1:21" ht="12">
      <c r="A184" s="164"/>
      <c r="B184" s="132"/>
      <c r="C184" s="164"/>
      <c r="D184" s="164"/>
      <c r="E184" s="164"/>
      <c r="F184" s="164"/>
      <c r="G184" s="164"/>
      <c r="H184" s="164"/>
      <c r="I184" s="164"/>
      <c r="J184" s="164"/>
      <c r="K184" s="164"/>
      <c r="L184" s="164"/>
      <c r="M184" s="164"/>
      <c r="N184" s="164"/>
      <c r="O184" s="164"/>
      <c r="P184" s="164"/>
      <c r="Q184" s="164"/>
      <c r="R184" s="164"/>
      <c r="S184" s="164"/>
      <c r="T184" s="164"/>
      <c r="U184" s="164"/>
    </row>
    <row r="185" spans="1:21" ht="12">
      <c r="A185" s="164"/>
      <c r="B185" s="132"/>
      <c r="C185" s="164"/>
      <c r="D185" s="164"/>
      <c r="E185" s="164"/>
      <c r="F185" s="164"/>
      <c r="G185" s="164"/>
      <c r="H185" s="164"/>
      <c r="I185" s="164"/>
      <c r="J185" s="164"/>
      <c r="K185" s="164"/>
      <c r="L185" s="164"/>
      <c r="M185" s="164"/>
      <c r="N185" s="164"/>
      <c r="O185" s="164"/>
      <c r="P185" s="164"/>
      <c r="Q185" s="164"/>
      <c r="R185" s="164"/>
      <c r="S185" s="164"/>
      <c r="T185" s="164"/>
      <c r="U185" s="164"/>
    </row>
    <row r="186" spans="1:21" ht="12">
      <c r="A186" s="164"/>
      <c r="B186" s="132"/>
      <c r="C186" s="164"/>
      <c r="D186" s="164"/>
      <c r="E186" s="164"/>
      <c r="F186" s="164"/>
      <c r="G186" s="164"/>
      <c r="H186" s="164"/>
      <c r="I186" s="164"/>
      <c r="J186" s="164"/>
      <c r="K186" s="164"/>
      <c r="L186" s="164"/>
      <c r="M186" s="164"/>
      <c r="N186" s="164"/>
      <c r="O186" s="164"/>
      <c r="P186" s="164"/>
      <c r="Q186" s="164"/>
      <c r="R186" s="164"/>
      <c r="S186" s="164"/>
      <c r="T186" s="164"/>
      <c r="U186" s="164"/>
    </row>
    <row r="187" spans="1:21" ht="12">
      <c r="A187" s="164"/>
      <c r="B187" s="132"/>
      <c r="C187" s="164"/>
      <c r="D187" s="164"/>
      <c r="E187" s="164"/>
      <c r="F187" s="164"/>
      <c r="G187" s="164"/>
      <c r="H187" s="164"/>
      <c r="I187" s="164"/>
      <c r="J187" s="164"/>
      <c r="K187" s="164"/>
      <c r="L187" s="164"/>
      <c r="M187" s="164"/>
      <c r="N187" s="164"/>
      <c r="O187" s="164"/>
      <c r="P187" s="164"/>
      <c r="Q187" s="164"/>
      <c r="R187" s="164"/>
      <c r="S187" s="164"/>
      <c r="T187" s="164"/>
      <c r="U187" s="164"/>
    </row>
    <row r="188" spans="1:21" ht="12">
      <c r="A188" s="164"/>
      <c r="B188" s="132"/>
      <c r="C188" s="164"/>
      <c r="D188" s="164"/>
      <c r="E188" s="164"/>
      <c r="F188" s="164"/>
      <c r="G188" s="164"/>
      <c r="H188" s="164"/>
      <c r="I188" s="164"/>
      <c r="J188" s="164"/>
      <c r="K188" s="164"/>
      <c r="L188" s="164"/>
      <c r="M188" s="164"/>
      <c r="N188" s="164"/>
      <c r="O188" s="164"/>
      <c r="P188" s="164"/>
      <c r="Q188" s="164"/>
      <c r="R188" s="164"/>
      <c r="S188" s="164"/>
      <c r="T188" s="164"/>
      <c r="U188" s="164"/>
    </row>
    <row r="189" spans="1:21" ht="12">
      <c r="A189" s="164"/>
      <c r="B189" s="132"/>
      <c r="C189" s="164"/>
      <c r="D189" s="164"/>
      <c r="E189" s="164"/>
      <c r="F189" s="164"/>
      <c r="G189" s="164"/>
      <c r="H189" s="164"/>
      <c r="I189" s="164"/>
      <c r="J189" s="164"/>
      <c r="K189" s="164"/>
      <c r="L189" s="164"/>
      <c r="M189" s="164"/>
      <c r="N189" s="164"/>
      <c r="O189" s="164"/>
      <c r="P189" s="164"/>
      <c r="Q189" s="164"/>
      <c r="R189" s="164"/>
      <c r="S189" s="164"/>
      <c r="T189" s="164"/>
      <c r="U189" s="164"/>
    </row>
    <row r="190" spans="1:21" ht="12">
      <c r="A190" s="164"/>
      <c r="B190" s="132"/>
      <c r="C190" s="164"/>
      <c r="D190" s="164"/>
      <c r="E190" s="164"/>
      <c r="F190" s="164"/>
      <c r="G190" s="164"/>
      <c r="H190" s="164"/>
      <c r="I190" s="164"/>
      <c r="J190" s="164"/>
      <c r="K190" s="164"/>
      <c r="L190" s="164"/>
      <c r="M190" s="164"/>
      <c r="N190" s="164"/>
      <c r="O190" s="164"/>
      <c r="P190" s="164"/>
      <c r="Q190" s="164"/>
      <c r="R190" s="164"/>
      <c r="S190" s="164"/>
      <c r="T190" s="164"/>
      <c r="U190" s="164"/>
    </row>
    <row r="191" spans="1:21" ht="12">
      <c r="A191" s="164"/>
      <c r="B191" s="132"/>
      <c r="C191" s="164"/>
      <c r="D191" s="164"/>
      <c r="E191" s="164"/>
      <c r="F191" s="164"/>
      <c r="G191" s="164"/>
      <c r="H191" s="164"/>
      <c r="I191" s="164"/>
      <c r="J191" s="164"/>
      <c r="K191" s="164"/>
      <c r="L191" s="164"/>
      <c r="M191" s="164"/>
      <c r="N191" s="164"/>
      <c r="O191" s="164"/>
      <c r="P191" s="164"/>
      <c r="Q191" s="164"/>
      <c r="R191" s="164"/>
      <c r="S191" s="164"/>
      <c r="T191" s="164"/>
      <c r="U191" s="164"/>
    </row>
    <row r="192" spans="1:21" ht="12">
      <c r="A192" s="164"/>
      <c r="B192" s="132"/>
      <c r="C192" s="164"/>
      <c r="D192" s="164"/>
      <c r="E192" s="164"/>
      <c r="F192" s="164"/>
      <c r="G192" s="164"/>
      <c r="H192" s="164"/>
      <c r="I192" s="164"/>
      <c r="J192" s="164"/>
      <c r="K192" s="164"/>
      <c r="L192" s="164"/>
      <c r="M192" s="164"/>
      <c r="N192" s="164"/>
      <c r="O192" s="164"/>
      <c r="P192" s="164"/>
      <c r="Q192" s="164"/>
      <c r="R192" s="164"/>
      <c r="S192" s="164"/>
      <c r="T192" s="164"/>
      <c r="U192" s="164"/>
    </row>
    <row r="193" spans="1:21" ht="12">
      <c r="A193" s="164"/>
      <c r="B193" s="132"/>
      <c r="C193" s="164"/>
      <c r="D193" s="164"/>
      <c r="E193" s="164"/>
      <c r="F193" s="164"/>
      <c r="G193" s="164"/>
      <c r="H193" s="164"/>
      <c r="I193" s="164"/>
      <c r="J193" s="164"/>
      <c r="K193" s="164"/>
      <c r="L193" s="164"/>
      <c r="M193" s="164"/>
      <c r="N193" s="164"/>
      <c r="O193" s="164"/>
      <c r="P193" s="164"/>
      <c r="Q193" s="164"/>
      <c r="R193" s="164"/>
      <c r="S193" s="164"/>
      <c r="T193" s="164"/>
      <c r="U193" s="164"/>
    </row>
    <row r="194" spans="1:21" ht="12">
      <c r="A194" s="164"/>
      <c r="B194" s="132"/>
      <c r="C194" s="164"/>
      <c r="D194" s="164"/>
      <c r="E194" s="164"/>
      <c r="F194" s="164"/>
      <c r="G194" s="164"/>
      <c r="H194" s="164"/>
      <c r="I194" s="164"/>
      <c r="J194" s="164"/>
      <c r="K194" s="164"/>
      <c r="L194" s="164"/>
      <c r="M194" s="164"/>
      <c r="N194" s="164"/>
      <c r="O194" s="164"/>
      <c r="P194" s="164"/>
      <c r="Q194" s="164"/>
      <c r="R194" s="164"/>
      <c r="S194" s="164"/>
      <c r="T194" s="164"/>
      <c r="U194" s="164"/>
    </row>
    <row r="195" spans="1:21" ht="12">
      <c r="A195" s="164"/>
      <c r="B195" s="132"/>
      <c r="C195" s="164"/>
      <c r="D195" s="164"/>
      <c r="E195" s="164"/>
      <c r="F195" s="164"/>
      <c r="G195" s="164"/>
      <c r="H195" s="164"/>
      <c r="I195" s="164"/>
      <c r="J195" s="164"/>
      <c r="K195" s="164"/>
      <c r="L195" s="164"/>
      <c r="M195" s="164"/>
      <c r="N195" s="164"/>
      <c r="O195" s="164"/>
      <c r="P195" s="164"/>
      <c r="Q195" s="164"/>
      <c r="R195" s="164"/>
      <c r="S195" s="164"/>
      <c r="T195" s="164"/>
      <c r="U195" s="164"/>
    </row>
    <row r="196" spans="1:21" ht="12">
      <c r="A196" s="164"/>
      <c r="B196" s="132"/>
      <c r="C196" s="164"/>
      <c r="D196" s="164"/>
      <c r="E196" s="164"/>
      <c r="F196" s="164"/>
      <c r="G196" s="164"/>
      <c r="H196" s="164"/>
      <c r="I196" s="164"/>
      <c r="J196" s="164"/>
      <c r="K196" s="164"/>
      <c r="L196" s="164"/>
      <c r="M196" s="164"/>
      <c r="N196" s="164"/>
      <c r="O196" s="164"/>
      <c r="P196" s="164"/>
      <c r="Q196" s="164"/>
      <c r="R196" s="164"/>
      <c r="S196" s="164"/>
      <c r="T196" s="164"/>
      <c r="U196" s="164"/>
    </row>
    <row r="197" spans="1:21" ht="12">
      <c r="A197" s="164"/>
      <c r="B197" s="132"/>
      <c r="C197" s="164"/>
      <c r="D197" s="164"/>
      <c r="E197" s="164"/>
      <c r="F197" s="164"/>
      <c r="G197" s="164"/>
      <c r="H197" s="164"/>
      <c r="I197" s="164"/>
      <c r="J197" s="164"/>
      <c r="K197" s="164"/>
      <c r="L197" s="164"/>
      <c r="M197" s="164"/>
      <c r="N197" s="164"/>
      <c r="O197" s="164"/>
      <c r="P197" s="164"/>
      <c r="Q197" s="164"/>
      <c r="R197" s="164"/>
      <c r="S197" s="164"/>
      <c r="T197" s="164"/>
      <c r="U197" s="164"/>
    </row>
    <row r="198" spans="1:21" ht="12">
      <c r="A198" s="164"/>
      <c r="B198" s="132"/>
      <c r="C198" s="164"/>
      <c r="D198" s="164"/>
      <c r="E198" s="164"/>
      <c r="F198" s="164"/>
      <c r="G198" s="164"/>
      <c r="H198" s="164"/>
      <c r="I198" s="164"/>
      <c r="J198" s="164"/>
      <c r="K198" s="164"/>
      <c r="L198" s="164"/>
      <c r="M198" s="164"/>
      <c r="N198" s="164"/>
      <c r="O198" s="164"/>
      <c r="P198" s="164"/>
      <c r="Q198" s="164"/>
      <c r="R198" s="164"/>
      <c r="S198" s="164"/>
      <c r="T198" s="164"/>
      <c r="U198" s="164"/>
    </row>
    <row r="199" spans="1:21" ht="12">
      <c r="A199" s="164"/>
      <c r="B199" s="132"/>
      <c r="C199" s="164"/>
      <c r="D199" s="164"/>
      <c r="E199" s="164"/>
      <c r="F199" s="164"/>
      <c r="G199" s="164"/>
      <c r="H199" s="164"/>
      <c r="I199" s="164"/>
      <c r="J199" s="164"/>
      <c r="K199" s="164"/>
      <c r="L199" s="164"/>
      <c r="M199" s="164"/>
      <c r="N199" s="164"/>
      <c r="O199" s="164"/>
      <c r="P199" s="164"/>
      <c r="Q199" s="164"/>
      <c r="R199" s="164"/>
      <c r="S199" s="164"/>
      <c r="T199" s="164"/>
      <c r="U199" s="164"/>
    </row>
    <row r="200" spans="1:21" ht="12">
      <c r="A200" s="164"/>
      <c r="B200" s="132"/>
      <c r="C200" s="164"/>
      <c r="D200" s="164"/>
      <c r="E200" s="164"/>
      <c r="F200" s="164"/>
      <c r="G200" s="164"/>
      <c r="H200" s="164"/>
      <c r="I200" s="164"/>
      <c r="J200" s="164"/>
      <c r="K200" s="164"/>
      <c r="L200" s="164"/>
      <c r="M200" s="164"/>
      <c r="N200" s="164"/>
      <c r="O200" s="164"/>
      <c r="P200" s="164"/>
      <c r="Q200" s="164"/>
      <c r="R200" s="164"/>
      <c r="S200" s="164"/>
      <c r="T200" s="164"/>
      <c r="U200" s="164"/>
    </row>
    <row r="201" spans="1:21" ht="12">
      <c r="A201" s="164"/>
      <c r="B201" s="132"/>
      <c r="C201" s="164"/>
      <c r="D201" s="164"/>
      <c r="E201" s="164"/>
      <c r="F201" s="164"/>
      <c r="G201" s="164"/>
      <c r="H201" s="164"/>
      <c r="I201" s="164"/>
      <c r="J201" s="164"/>
      <c r="K201" s="164"/>
      <c r="L201" s="164"/>
      <c r="M201" s="164"/>
      <c r="N201" s="164"/>
      <c r="O201" s="164"/>
      <c r="P201" s="164"/>
      <c r="Q201" s="164"/>
      <c r="R201" s="164"/>
      <c r="S201" s="164"/>
      <c r="T201" s="164"/>
      <c r="U201" s="164"/>
    </row>
    <row r="202" spans="1:21" ht="12">
      <c r="A202" s="164"/>
      <c r="B202" s="132"/>
      <c r="C202" s="164"/>
      <c r="D202" s="164"/>
      <c r="E202" s="164"/>
      <c r="F202" s="164"/>
      <c r="G202" s="164"/>
      <c r="H202" s="164"/>
      <c r="I202" s="164"/>
      <c r="J202" s="164"/>
      <c r="K202" s="164"/>
      <c r="L202" s="164"/>
      <c r="M202" s="164"/>
      <c r="N202" s="164"/>
      <c r="O202" s="164"/>
      <c r="P202" s="164"/>
      <c r="Q202" s="164"/>
      <c r="R202" s="164"/>
      <c r="S202" s="164"/>
      <c r="T202" s="164"/>
      <c r="U202" s="164"/>
    </row>
    <row r="203" spans="1:21" ht="12">
      <c r="A203" s="164"/>
      <c r="B203" s="132"/>
      <c r="C203" s="164"/>
      <c r="D203" s="164"/>
      <c r="E203" s="164"/>
      <c r="F203" s="164"/>
      <c r="G203" s="164"/>
      <c r="H203" s="164"/>
      <c r="I203" s="164"/>
      <c r="J203" s="164"/>
      <c r="K203" s="164"/>
      <c r="L203" s="164"/>
      <c r="M203" s="164"/>
      <c r="N203" s="164"/>
      <c r="O203" s="164"/>
      <c r="P203" s="164"/>
      <c r="Q203" s="164"/>
      <c r="R203" s="164"/>
      <c r="S203" s="164"/>
      <c r="T203" s="164"/>
      <c r="U203" s="164"/>
    </row>
    <row r="204" spans="1:21" ht="12">
      <c r="A204" s="164"/>
      <c r="B204" s="132"/>
      <c r="C204" s="164"/>
      <c r="D204" s="164"/>
      <c r="E204" s="164"/>
      <c r="F204" s="164"/>
      <c r="G204" s="164"/>
      <c r="H204" s="164"/>
      <c r="I204" s="164"/>
      <c r="J204" s="164"/>
      <c r="K204" s="164"/>
      <c r="L204" s="164"/>
      <c r="M204" s="164"/>
      <c r="N204" s="164"/>
      <c r="O204" s="164"/>
      <c r="P204" s="164"/>
      <c r="Q204" s="164"/>
      <c r="R204" s="164"/>
      <c r="S204" s="164"/>
      <c r="T204" s="164"/>
      <c r="U204" s="164"/>
    </row>
    <row r="205" spans="1:21" ht="12">
      <c r="A205" s="164"/>
      <c r="B205" s="132"/>
      <c r="C205" s="164"/>
      <c r="D205" s="164"/>
      <c r="E205" s="164"/>
      <c r="F205" s="164"/>
      <c r="G205" s="164"/>
      <c r="H205" s="164"/>
      <c r="I205" s="164"/>
      <c r="J205" s="164"/>
      <c r="K205" s="164"/>
      <c r="L205" s="164"/>
      <c r="M205" s="164"/>
      <c r="N205" s="164"/>
      <c r="O205" s="164"/>
      <c r="P205" s="164"/>
      <c r="Q205" s="164"/>
      <c r="R205" s="164"/>
      <c r="S205" s="164"/>
      <c r="T205" s="164"/>
      <c r="U205" s="164"/>
    </row>
    <row r="206" spans="1:21" ht="12">
      <c r="A206" s="164"/>
      <c r="B206" s="132"/>
      <c r="C206" s="164"/>
      <c r="D206" s="164"/>
      <c r="E206" s="164"/>
      <c r="F206" s="164"/>
      <c r="G206" s="164"/>
      <c r="H206" s="164"/>
      <c r="I206" s="164"/>
      <c r="J206" s="164"/>
      <c r="K206" s="164"/>
      <c r="L206" s="164"/>
      <c r="M206" s="164"/>
      <c r="N206" s="164"/>
      <c r="O206" s="164"/>
      <c r="P206" s="164"/>
      <c r="Q206" s="164"/>
      <c r="R206" s="164"/>
      <c r="S206" s="164"/>
      <c r="T206" s="164"/>
      <c r="U206" s="164"/>
    </row>
    <row r="207" spans="1:21" ht="12">
      <c r="A207" s="164"/>
      <c r="B207" s="132"/>
      <c r="C207" s="164"/>
      <c r="D207" s="164"/>
      <c r="E207" s="164"/>
      <c r="F207" s="164"/>
      <c r="G207" s="164"/>
      <c r="H207" s="164"/>
      <c r="I207" s="164"/>
      <c r="J207" s="164"/>
      <c r="K207" s="164"/>
      <c r="L207" s="164"/>
      <c r="M207" s="164"/>
      <c r="N207" s="164"/>
      <c r="O207" s="164"/>
      <c r="P207" s="164"/>
      <c r="Q207" s="164"/>
      <c r="R207" s="164"/>
      <c r="S207" s="164"/>
      <c r="T207" s="164"/>
      <c r="U207" s="164"/>
    </row>
    <row r="208" spans="1:21" ht="12">
      <c r="A208" s="164"/>
      <c r="B208" s="132"/>
      <c r="C208" s="164"/>
      <c r="D208" s="164"/>
      <c r="E208" s="164"/>
      <c r="F208" s="164"/>
      <c r="G208" s="164"/>
      <c r="H208" s="164"/>
      <c r="I208" s="164"/>
      <c r="J208" s="164"/>
      <c r="K208" s="164"/>
      <c r="L208" s="164"/>
      <c r="M208" s="164"/>
      <c r="N208" s="164"/>
      <c r="O208" s="164"/>
      <c r="P208" s="164"/>
      <c r="Q208" s="164"/>
      <c r="R208" s="164"/>
      <c r="S208" s="164"/>
      <c r="T208" s="164"/>
      <c r="U208" s="164"/>
    </row>
    <row r="209" spans="1:21" ht="12">
      <c r="A209" s="164"/>
      <c r="B209" s="132"/>
      <c r="C209" s="164"/>
      <c r="D209" s="164"/>
      <c r="E209" s="164"/>
      <c r="F209" s="164"/>
      <c r="G209" s="164"/>
      <c r="H209" s="164"/>
      <c r="I209" s="164"/>
      <c r="J209" s="164"/>
      <c r="K209" s="164"/>
      <c r="L209" s="164"/>
      <c r="M209" s="164"/>
      <c r="N209" s="164"/>
      <c r="O209" s="164"/>
      <c r="P209" s="164"/>
      <c r="Q209" s="164"/>
      <c r="R209" s="164"/>
      <c r="S209" s="164"/>
      <c r="T209" s="164"/>
      <c r="U209" s="164"/>
    </row>
    <row r="210" spans="1:21" ht="12">
      <c r="A210" s="164"/>
      <c r="B210" s="132"/>
      <c r="C210" s="164"/>
      <c r="D210" s="164"/>
      <c r="E210" s="164"/>
      <c r="F210" s="164"/>
      <c r="G210" s="164"/>
      <c r="H210" s="164"/>
      <c r="I210" s="164"/>
      <c r="J210" s="164"/>
      <c r="K210" s="164"/>
      <c r="L210" s="164"/>
      <c r="M210" s="164"/>
      <c r="N210" s="164"/>
      <c r="O210" s="164"/>
      <c r="P210" s="164"/>
      <c r="Q210" s="164"/>
      <c r="R210" s="164"/>
      <c r="S210" s="164"/>
      <c r="T210" s="164"/>
      <c r="U210" s="164"/>
    </row>
    <row r="211" spans="1:21" ht="12">
      <c r="A211" s="164"/>
      <c r="B211" s="132"/>
      <c r="C211" s="164"/>
      <c r="D211" s="164"/>
      <c r="E211" s="164"/>
      <c r="F211" s="164"/>
      <c r="G211" s="164"/>
      <c r="H211" s="164"/>
      <c r="I211" s="164"/>
      <c r="J211" s="164"/>
      <c r="K211" s="164"/>
      <c r="L211" s="164"/>
      <c r="M211" s="164"/>
      <c r="N211" s="164"/>
      <c r="O211" s="164"/>
      <c r="P211" s="164"/>
      <c r="Q211" s="164"/>
      <c r="R211" s="164"/>
      <c r="S211" s="164"/>
      <c r="T211" s="164"/>
      <c r="U211" s="164"/>
    </row>
    <row r="212" spans="1:21" ht="12">
      <c r="A212" s="164"/>
      <c r="B212" s="132"/>
      <c r="C212" s="164"/>
      <c r="D212" s="164"/>
      <c r="E212" s="164"/>
      <c r="F212" s="164"/>
      <c r="G212" s="164"/>
      <c r="H212" s="164"/>
      <c r="I212" s="164"/>
      <c r="J212" s="164"/>
      <c r="K212" s="164"/>
      <c r="L212" s="164"/>
      <c r="M212" s="164"/>
      <c r="N212" s="164"/>
      <c r="O212" s="164"/>
      <c r="P212" s="164"/>
      <c r="Q212" s="164"/>
      <c r="R212" s="164"/>
      <c r="S212" s="164"/>
      <c r="T212" s="164"/>
      <c r="U212" s="164"/>
    </row>
    <row r="213" spans="1:21" ht="12">
      <c r="A213" s="164"/>
      <c r="B213" s="132"/>
      <c r="C213" s="164"/>
      <c r="D213" s="164"/>
      <c r="E213" s="164"/>
      <c r="F213" s="164"/>
      <c r="G213" s="164"/>
      <c r="H213" s="164"/>
      <c r="I213" s="164"/>
      <c r="J213" s="164"/>
      <c r="K213" s="164"/>
      <c r="L213" s="164"/>
      <c r="M213" s="164"/>
      <c r="N213" s="164"/>
      <c r="O213" s="164"/>
      <c r="P213" s="164"/>
      <c r="Q213" s="164"/>
      <c r="R213" s="164"/>
      <c r="S213" s="164"/>
      <c r="T213" s="164"/>
      <c r="U213" s="164"/>
    </row>
    <row r="214" spans="1:21" ht="12">
      <c r="A214" s="164"/>
      <c r="B214" s="132"/>
      <c r="C214" s="164"/>
      <c r="D214" s="164"/>
      <c r="E214" s="164"/>
      <c r="F214" s="164"/>
      <c r="G214" s="164"/>
      <c r="H214" s="164"/>
      <c r="I214" s="164"/>
      <c r="J214" s="164"/>
      <c r="K214" s="164"/>
      <c r="L214" s="164"/>
      <c r="M214" s="164"/>
      <c r="N214" s="164"/>
      <c r="O214" s="164"/>
      <c r="P214" s="164"/>
      <c r="Q214" s="164"/>
      <c r="R214" s="164"/>
      <c r="S214" s="164"/>
      <c r="T214" s="164"/>
      <c r="U214" s="164"/>
    </row>
    <row r="215" spans="1:21" ht="12">
      <c r="A215" s="164"/>
      <c r="B215" s="132"/>
      <c r="C215" s="164"/>
      <c r="D215" s="164"/>
      <c r="E215" s="164"/>
      <c r="F215" s="164"/>
      <c r="G215" s="164"/>
      <c r="H215" s="164"/>
      <c r="I215" s="164"/>
      <c r="J215" s="164"/>
      <c r="K215" s="164"/>
      <c r="L215" s="164"/>
      <c r="M215" s="164"/>
      <c r="N215" s="164"/>
      <c r="O215" s="164"/>
      <c r="P215" s="164"/>
      <c r="Q215" s="164"/>
      <c r="R215" s="164"/>
      <c r="S215" s="164"/>
      <c r="T215" s="164"/>
      <c r="U215" s="164"/>
    </row>
    <row r="216" spans="1:21" ht="12">
      <c r="A216" s="164"/>
      <c r="B216" s="132"/>
      <c r="C216" s="164"/>
      <c r="D216" s="164"/>
      <c r="E216" s="164"/>
      <c r="F216" s="164"/>
      <c r="G216" s="164"/>
      <c r="H216" s="164"/>
      <c r="I216" s="164"/>
      <c r="J216" s="164"/>
      <c r="K216" s="164"/>
      <c r="L216" s="164"/>
      <c r="M216" s="164"/>
      <c r="N216" s="164"/>
      <c r="O216" s="164"/>
      <c r="P216" s="164"/>
      <c r="Q216" s="164"/>
      <c r="R216" s="164"/>
      <c r="S216" s="164"/>
      <c r="T216" s="164"/>
      <c r="U216" s="164"/>
    </row>
    <row r="217" spans="1:21" ht="12">
      <c r="A217" s="164"/>
      <c r="B217" s="132"/>
      <c r="C217" s="164"/>
      <c r="D217" s="164"/>
      <c r="E217" s="164"/>
      <c r="F217" s="164"/>
      <c r="G217" s="164"/>
      <c r="H217" s="164"/>
      <c r="I217" s="164"/>
      <c r="J217" s="164"/>
      <c r="K217" s="164"/>
      <c r="L217" s="164"/>
      <c r="M217" s="164"/>
      <c r="N217" s="164"/>
      <c r="O217" s="164"/>
      <c r="P217" s="164"/>
      <c r="Q217" s="164"/>
      <c r="R217" s="164"/>
      <c r="S217" s="164"/>
      <c r="T217" s="164"/>
      <c r="U217" s="164"/>
    </row>
    <row r="218" spans="1:21" ht="12">
      <c r="A218" s="164"/>
      <c r="B218" s="132"/>
      <c r="C218" s="164"/>
      <c r="D218" s="164"/>
      <c r="E218" s="164"/>
      <c r="F218" s="164"/>
      <c r="G218" s="164"/>
      <c r="H218" s="164"/>
      <c r="I218" s="164"/>
      <c r="J218" s="164"/>
      <c r="K218" s="164"/>
      <c r="L218" s="164"/>
      <c r="M218" s="164"/>
      <c r="N218" s="164"/>
      <c r="O218" s="164"/>
      <c r="P218" s="164"/>
      <c r="Q218" s="164"/>
      <c r="R218" s="164"/>
      <c r="S218" s="164"/>
      <c r="T218" s="164"/>
      <c r="U218" s="164"/>
    </row>
    <row r="219" spans="1:21" ht="12">
      <c r="A219" s="164"/>
      <c r="B219" s="132"/>
      <c r="C219" s="164"/>
      <c r="D219" s="164"/>
      <c r="E219" s="164"/>
      <c r="F219" s="164"/>
      <c r="G219" s="164"/>
      <c r="H219" s="164"/>
      <c r="I219" s="164"/>
      <c r="J219" s="164"/>
      <c r="K219" s="164"/>
      <c r="L219" s="164"/>
      <c r="M219" s="164"/>
      <c r="N219" s="164"/>
      <c r="O219" s="164"/>
      <c r="P219" s="164"/>
      <c r="Q219" s="164"/>
      <c r="R219" s="164"/>
      <c r="S219" s="164"/>
      <c r="T219" s="164"/>
      <c r="U219" s="164"/>
    </row>
    <row r="220" spans="1:21" ht="12">
      <c r="A220" s="164"/>
      <c r="B220" s="132"/>
      <c r="C220" s="164"/>
      <c r="D220" s="164"/>
      <c r="E220" s="164"/>
      <c r="F220" s="164"/>
      <c r="G220" s="164"/>
      <c r="H220" s="164"/>
      <c r="I220" s="164"/>
      <c r="J220" s="164"/>
      <c r="K220" s="164"/>
      <c r="L220" s="164"/>
      <c r="M220" s="164"/>
      <c r="N220" s="164"/>
      <c r="O220" s="164"/>
      <c r="P220" s="164"/>
      <c r="Q220" s="164"/>
      <c r="R220" s="164"/>
      <c r="S220" s="164"/>
      <c r="T220" s="164"/>
      <c r="U220" s="164"/>
    </row>
    <row r="221" spans="1:21" ht="12">
      <c r="A221" s="164"/>
      <c r="B221" s="132"/>
      <c r="C221" s="164"/>
      <c r="D221" s="164"/>
      <c r="E221" s="164"/>
      <c r="F221" s="164"/>
      <c r="G221" s="164"/>
      <c r="H221" s="164"/>
      <c r="I221" s="164"/>
      <c r="J221" s="164"/>
      <c r="K221" s="164"/>
      <c r="L221" s="164"/>
      <c r="M221" s="164"/>
      <c r="N221" s="164"/>
      <c r="O221" s="164"/>
      <c r="P221" s="164"/>
      <c r="Q221" s="164"/>
      <c r="R221" s="164"/>
      <c r="S221" s="164"/>
      <c r="T221" s="164"/>
      <c r="U221" s="164"/>
    </row>
    <row r="222" spans="1:21" ht="12">
      <c r="A222" s="164"/>
      <c r="B222" s="132"/>
      <c r="C222" s="164"/>
      <c r="D222" s="164"/>
      <c r="E222" s="164"/>
      <c r="F222" s="164"/>
      <c r="G222" s="164"/>
      <c r="H222" s="164"/>
      <c r="I222" s="164"/>
      <c r="J222" s="164"/>
      <c r="K222" s="164"/>
      <c r="L222" s="164"/>
      <c r="M222" s="164"/>
      <c r="N222" s="164"/>
      <c r="O222" s="164"/>
      <c r="P222" s="164"/>
      <c r="Q222" s="164"/>
      <c r="R222" s="164"/>
      <c r="S222" s="164"/>
      <c r="T222" s="164"/>
      <c r="U222" s="164"/>
    </row>
    <row r="223" spans="1:21" ht="12">
      <c r="A223" s="164"/>
      <c r="B223" s="132"/>
      <c r="C223" s="164"/>
      <c r="D223" s="164"/>
      <c r="E223" s="164"/>
      <c r="F223" s="164"/>
      <c r="G223" s="164"/>
      <c r="H223" s="164"/>
      <c r="I223" s="164"/>
      <c r="J223" s="164"/>
      <c r="K223" s="164"/>
      <c r="L223" s="164"/>
      <c r="M223" s="164"/>
      <c r="N223" s="164"/>
      <c r="O223" s="164"/>
      <c r="P223" s="164"/>
      <c r="Q223" s="164"/>
      <c r="R223" s="164"/>
      <c r="S223" s="164"/>
      <c r="T223" s="164"/>
      <c r="U223" s="164"/>
    </row>
    <row r="224" spans="1:21" ht="12">
      <c r="A224" s="164"/>
      <c r="B224" s="132"/>
      <c r="C224" s="164"/>
      <c r="D224" s="164"/>
      <c r="E224" s="164"/>
      <c r="F224" s="164"/>
      <c r="G224" s="164"/>
      <c r="H224" s="164"/>
      <c r="I224" s="164"/>
      <c r="J224" s="164"/>
      <c r="K224" s="164"/>
      <c r="L224" s="164"/>
      <c r="M224" s="164"/>
      <c r="N224" s="164"/>
      <c r="O224" s="164"/>
      <c r="P224" s="164"/>
      <c r="Q224" s="164"/>
      <c r="R224" s="164"/>
      <c r="S224" s="164"/>
      <c r="T224" s="164"/>
      <c r="U224" s="164"/>
    </row>
    <row r="225" spans="1:21" ht="12">
      <c r="A225" s="164"/>
      <c r="B225" s="132"/>
      <c r="C225" s="164"/>
      <c r="D225" s="164"/>
      <c r="E225" s="164"/>
      <c r="F225" s="164"/>
      <c r="G225" s="164"/>
      <c r="H225" s="164"/>
      <c r="I225" s="164"/>
      <c r="J225" s="164"/>
      <c r="K225" s="164"/>
      <c r="L225" s="164"/>
      <c r="M225" s="164"/>
      <c r="N225" s="164"/>
      <c r="O225" s="164"/>
      <c r="P225" s="164"/>
      <c r="Q225" s="164"/>
      <c r="R225" s="164"/>
      <c r="S225" s="164"/>
      <c r="T225" s="164"/>
      <c r="U225" s="164"/>
    </row>
    <row r="226" spans="1:21" ht="12">
      <c r="A226" s="164"/>
      <c r="B226" s="132"/>
      <c r="C226" s="164"/>
      <c r="D226" s="164"/>
      <c r="E226" s="164"/>
      <c r="F226" s="164"/>
      <c r="G226" s="164"/>
      <c r="H226" s="164"/>
      <c r="I226" s="164"/>
      <c r="J226" s="164"/>
      <c r="K226" s="164"/>
      <c r="L226" s="164"/>
      <c r="M226" s="164"/>
      <c r="N226" s="164"/>
      <c r="O226" s="164"/>
      <c r="P226" s="164"/>
      <c r="Q226" s="164"/>
      <c r="R226" s="164"/>
      <c r="S226" s="164"/>
      <c r="T226" s="164"/>
      <c r="U226" s="164"/>
    </row>
    <row r="227" spans="1:21" ht="12">
      <c r="A227" s="164"/>
      <c r="B227" s="132"/>
      <c r="C227" s="164"/>
      <c r="D227" s="164"/>
      <c r="E227" s="164"/>
      <c r="F227" s="164"/>
      <c r="G227" s="164"/>
      <c r="H227" s="164"/>
      <c r="I227" s="164"/>
      <c r="J227" s="164"/>
      <c r="K227" s="164"/>
      <c r="L227" s="164"/>
      <c r="M227" s="164"/>
      <c r="N227" s="164"/>
      <c r="O227" s="164"/>
      <c r="P227" s="164"/>
      <c r="Q227" s="164"/>
      <c r="R227" s="164"/>
      <c r="S227" s="164"/>
      <c r="T227" s="164"/>
      <c r="U227" s="164"/>
    </row>
    <row r="228" spans="1:21" ht="12">
      <c r="A228" s="164"/>
      <c r="B228" s="132"/>
      <c r="C228" s="164"/>
      <c r="D228" s="164"/>
      <c r="E228" s="164"/>
      <c r="F228" s="164"/>
      <c r="G228" s="164"/>
      <c r="H228" s="164"/>
      <c r="I228" s="164"/>
      <c r="J228" s="164"/>
      <c r="K228" s="164"/>
      <c r="L228" s="164"/>
      <c r="M228" s="164"/>
      <c r="N228" s="164"/>
      <c r="O228" s="164"/>
      <c r="P228" s="164"/>
      <c r="Q228" s="164"/>
      <c r="R228" s="164"/>
      <c r="S228" s="164"/>
      <c r="T228" s="164"/>
      <c r="U228" s="164"/>
    </row>
    <row r="229" spans="1:21" ht="12">
      <c r="A229" s="164"/>
      <c r="B229" s="132"/>
      <c r="C229" s="164"/>
      <c r="D229" s="164"/>
      <c r="E229" s="164"/>
      <c r="F229" s="164"/>
      <c r="G229" s="164"/>
      <c r="H229" s="164"/>
      <c r="I229" s="164"/>
      <c r="J229" s="164"/>
      <c r="K229" s="164"/>
      <c r="L229" s="164"/>
      <c r="M229" s="164"/>
      <c r="N229" s="164"/>
      <c r="O229" s="164"/>
      <c r="P229" s="164"/>
      <c r="Q229" s="164"/>
      <c r="R229" s="164"/>
      <c r="S229" s="164"/>
      <c r="T229" s="164"/>
      <c r="U229" s="164"/>
    </row>
    <row r="230" spans="1:21" ht="12">
      <c r="A230" s="164"/>
      <c r="B230" s="132"/>
      <c r="C230" s="164"/>
      <c r="D230" s="164"/>
      <c r="E230" s="164"/>
      <c r="F230" s="164"/>
      <c r="G230" s="164"/>
      <c r="H230" s="164"/>
      <c r="I230" s="164"/>
      <c r="J230" s="164"/>
      <c r="K230" s="164"/>
      <c r="L230" s="164"/>
      <c r="M230" s="164"/>
      <c r="N230" s="164"/>
      <c r="O230" s="164"/>
      <c r="P230" s="164"/>
      <c r="Q230" s="164"/>
      <c r="R230" s="164"/>
      <c r="S230" s="164"/>
      <c r="T230" s="164"/>
      <c r="U230" s="164"/>
    </row>
    <row r="231" spans="1:21" ht="12">
      <c r="A231" s="164"/>
      <c r="B231" s="132"/>
      <c r="C231" s="164"/>
      <c r="D231" s="164"/>
      <c r="E231" s="164"/>
      <c r="F231" s="164"/>
      <c r="G231" s="164"/>
      <c r="H231" s="164"/>
      <c r="I231" s="164"/>
      <c r="J231" s="164"/>
      <c r="K231" s="164"/>
      <c r="L231" s="164"/>
      <c r="M231" s="164"/>
      <c r="N231" s="164"/>
      <c r="O231" s="164"/>
      <c r="P231" s="164"/>
      <c r="Q231" s="164"/>
      <c r="R231" s="164"/>
      <c r="S231" s="164"/>
      <c r="T231" s="164"/>
      <c r="U231" s="164"/>
    </row>
    <row r="232" spans="1:21" ht="12">
      <c r="A232" s="164"/>
      <c r="B232" s="132"/>
      <c r="C232" s="164"/>
      <c r="D232" s="164"/>
      <c r="E232" s="164"/>
      <c r="F232" s="164"/>
      <c r="G232" s="164"/>
      <c r="H232" s="164"/>
      <c r="I232" s="164"/>
      <c r="J232" s="164"/>
      <c r="K232" s="164"/>
      <c r="L232" s="164"/>
      <c r="M232" s="164"/>
      <c r="N232" s="164"/>
      <c r="O232" s="164"/>
      <c r="P232" s="164"/>
      <c r="Q232" s="164"/>
      <c r="R232" s="164"/>
      <c r="S232" s="164"/>
      <c r="T232" s="164"/>
      <c r="U232" s="164"/>
    </row>
    <row r="233" spans="1:21" ht="12">
      <c r="A233" s="164"/>
      <c r="B233" s="132"/>
      <c r="C233" s="164"/>
      <c r="D233" s="164"/>
      <c r="E233" s="164"/>
      <c r="F233" s="164"/>
      <c r="G233" s="164"/>
      <c r="H233" s="164"/>
      <c r="I233" s="164"/>
      <c r="J233" s="164"/>
      <c r="K233" s="164"/>
      <c r="L233" s="164"/>
      <c r="M233" s="164"/>
      <c r="N233" s="164"/>
      <c r="O233" s="164"/>
      <c r="P233" s="164"/>
      <c r="Q233" s="164"/>
      <c r="R233" s="164"/>
      <c r="S233" s="164"/>
      <c r="T233" s="164"/>
      <c r="U233" s="164"/>
    </row>
    <row r="234" spans="1:21" ht="12">
      <c r="A234" s="164"/>
      <c r="B234" s="132"/>
      <c r="C234" s="164"/>
      <c r="D234" s="164"/>
      <c r="E234" s="164"/>
      <c r="F234" s="164"/>
      <c r="G234" s="164"/>
      <c r="H234" s="164"/>
      <c r="I234" s="164"/>
      <c r="J234" s="164"/>
      <c r="K234" s="164"/>
      <c r="L234" s="164"/>
      <c r="M234" s="164"/>
      <c r="N234" s="164"/>
      <c r="O234" s="164"/>
      <c r="P234" s="164"/>
      <c r="Q234" s="164"/>
      <c r="R234" s="164"/>
      <c r="S234" s="164"/>
      <c r="T234" s="164"/>
      <c r="U234" s="164"/>
    </row>
    <row r="235" spans="1:21" ht="12">
      <c r="A235" s="164"/>
      <c r="B235" s="132"/>
      <c r="C235" s="164"/>
      <c r="D235" s="164"/>
      <c r="E235" s="164"/>
      <c r="F235" s="164"/>
      <c r="G235" s="164"/>
      <c r="H235" s="164"/>
      <c r="I235" s="164"/>
      <c r="J235" s="164"/>
      <c r="K235" s="164"/>
      <c r="L235" s="164"/>
      <c r="M235" s="164"/>
      <c r="N235" s="164"/>
      <c r="O235" s="164"/>
      <c r="P235" s="164"/>
      <c r="Q235" s="164"/>
      <c r="R235" s="164"/>
      <c r="S235" s="164"/>
      <c r="T235" s="164"/>
      <c r="U235" s="164"/>
    </row>
    <row r="236" spans="1:21" ht="12">
      <c r="A236" s="164"/>
      <c r="B236" s="132"/>
      <c r="C236" s="164"/>
      <c r="D236" s="164"/>
      <c r="E236" s="164"/>
      <c r="F236" s="164"/>
      <c r="G236" s="164"/>
      <c r="H236" s="164"/>
      <c r="I236" s="164"/>
      <c r="J236" s="164"/>
      <c r="K236" s="164"/>
      <c r="L236" s="164"/>
      <c r="M236" s="164"/>
      <c r="N236" s="164"/>
      <c r="O236" s="164"/>
      <c r="P236" s="164"/>
      <c r="Q236" s="164"/>
      <c r="R236" s="164"/>
      <c r="S236" s="164"/>
      <c r="T236" s="164"/>
      <c r="U236" s="164"/>
    </row>
    <row r="237" spans="1:21" ht="12">
      <c r="A237" s="164"/>
      <c r="B237" s="132"/>
      <c r="C237" s="164"/>
      <c r="D237" s="164"/>
      <c r="E237" s="164"/>
      <c r="F237" s="164"/>
      <c r="G237" s="164"/>
      <c r="H237" s="164"/>
      <c r="I237" s="164"/>
      <c r="J237" s="164"/>
      <c r="K237" s="164"/>
      <c r="L237" s="164"/>
      <c r="M237" s="164"/>
      <c r="N237" s="164"/>
      <c r="O237" s="164"/>
      <c r="P237" s="164"/>
      <c r="Q237" s="164"/>
      <c r="R237" s="164"/>
      <c r="S237" s="164"/>
      <c r="T237" s="164"/>
      <c r="U237" s="164"/>
    </row>
    <row r="238" spans="1:21" ht="12">
      <c r="A238" s="164"/>
      <c r="B238" s="132"/>
      <c r="C238" s="164"/>
      <c r="D238" s="164"/>
      <c r="E238" s="164"/>
      <c r="F238" s="164"/>
      <c r="G238" s="164"/>
      <c r="H238" s="164"/>
      <c r="I238" s="164"/>
      <c r="J238" s="164"/>
      <c r="K238" s="164"/>
      <c r="L238" s="164"/>
      <c r="M238" s="164"/>
      <c r="N238" s="164"/>
      <c r="O238" s="164"/>
      <c r="P238" s="164"/>
      <c r="Q238" s="164"/>
      <c r="R238" s="164"/>
      <c r="S238" s="164"/>
      <c r="T238" s="164"/>
      <c r="U238" s="164"/>
    </row>
    <row r="239" spans="1:21" ht="12">
      <c r="A239" s="164"/>
      <c r="B239" s="132"/>
      <c r="C239" s="164"/>
      <c r="D239" s="164"/>
      <c r="E239" s="164"/>
      <c r="F239" s="164"/>
      <c r="G239" s="164"/>
      <c r="H239" s="164"/>
      <c r="I239" s="164"/>
      <c r="J239" s="164"/>
      <c r="K239" s="164"/>
      <c r="L239" s="164"/>
      <c r="M239" s="164"/>
      <c r="N239" s="164"/>
      <c r="O239" s="164"/>
      <c r="P239" s="164"/>
      <c r="Q239" s="164"/>
      <c r="R239" s="164"/>
      <c r="S239" s="164"/>
      <c r="T239" s="164"/>
      <c r="U239" s="164"/>
    </row>
    <row r="240" spans="1:21" ht="12">
      <c r="A240" s="164"/>
      <c r="B240" s="132"/>
      <c r="C240" s="164"/>
      <c r="D240" s="164"/>
      <c r="E240" s="164"/>
      <c r="F240" s="164"/>
      <c r="G240" s="164"/>
      <c r="H240" s="164"/>
      <c r="I240" s="164"/>
      <c r="J240" s="164"/>
      <c r="K240" s="164"/>
      <c r="L240" s="164"/>
      <c r="M240" s="164"/>
      <c r="N240" s="164"/>
      <c r="O240" s="164"/>
      <c r="P240" s="164"/>
      <c r="Q240" s="164"/>
      <c r="R240" s="164"/>
      <c r="S240" s="164"/>
      <c r="T240" s="164"/>
      <c r="U240" s="164"/>
    </row>
    <row r="241" spans="1:21" ht="12">
      <c r="A241" s="164"/>
      <c r="B241" s="132"/>
      <c r="C241" s="164"/>
      <c r="D241" s="164"/>
      <c r="E241" s="164"/>
      <c r="F241" s="164"/>
      <c r="G241" s="164"/>
      <c r="H241" s="164"/>
      <c r="I241" s="164"/>
      <c r="J241" s="164"/>
      <c r="K241" s="164"/>
      <c r="L241" s="164"/>
      <c r="M241" s="164"/>
      <c r="N241" s="164"/>
      <c r="O241" s="164"/>
      <c r="P241" s="164"/>
      <c r="Q241" s="164"/>
      <c r="R241" s="164"/>
      <c r="S241" s="164"/>
      <c r="T241" s="164"/>
      <c r="U241" s="164"/>
    </row>
    <row r="242" spans="1:21" ht="12">
      <c r="A242" s="164"/>
      <c r="B242" s="132"/>
      <c r="C242" s="164"/>
      <c r="D242" s="164"/>
      <c r="E242" s="164"/>
      <c r="F242" s="164"/>
      <c r="G242" s="164"/>
      <c r="H242" s="164"/>
      <c r="I242" s="164"/>
      <c r="J242" s="164"/>
      <c r="K242" s="164"/>
      <c r="L242" s="164"/>
      <c r="M242" s="164"/>
      <c r="N242" s="164"/>
      <c r="O242" s="164"/>
      <c r="P242" s="164"/>
      <c r="Q242" s="164"/>
      <c r="R242" s="164"/>
      <c r="S242" s="164"/>
      <c r="T242" s="164"/>
      <c r="U242" s="164"/>
    </row>
    <row r="243" spans="1:21" ht="12">
      <c r="A243" s="164"/>
      <c r="B243" s="132"/>
      <c r="C243" s="164"/>
      <c r="D243" s="164"/>
      <c r="E243" s="164"/>
      <c r="F243" s="164"/>
      <c r="G243" s="164"/>
      <c r="H243" s="164"/>
      <c r="I243" s="164"/>
      <c r="J243" s="164"/>
      <c r="K243" s="164"/>
      <c r="L243" s="164"/>
      <c r="M243" s="164"/>
      <c r="N243" s="164"/>
      <c r="O243" s="164"/>
      <c r="P243" s="164"/>
      <c r="Q243" s="164"/>
      <c r="R243" s="164"/>
      <c r="S243" s="164"/>
      <c r="T243" s="164"/>
      <c r="U243" s="164"/>
    </row>
    <row r="244" spans="1:21" ht="12">
      <c r="A244" s="164"/>
      <c r="B244" s="132"/>
      <c r="C244" s="164"/>
      <c r="D244" s="164"/>
      <c r="E244" s="164"/>
      <c r="F244" s="164"/>
      <c r="G244" s="164"/>
      <c r="H244" s="164"/>
      <c r="I244" s="164"/>
      <c r="J244" s="164"/>
      <c r="K244" s="164"/>
      <c r="L244" s="164"/>
      <c r="M244" s="164"/>
      <c r="N244" s="164"/>
      <c r="O244" s="164"/>
      <c r="P244" s="164"/>
      <c r="Q244" s="164"/>
      <c r="R244" s="164"/>
      <c r="S244" s="164"/>
      <c r="T244" s="164"/>
      <c r="U244" s="164"/>
    </row>
    <row r="245" spans="1:21" ht="12">
      <c r="A245" s="164"/>
      <c r="B245" s="132"/>
      <c r="C245" s="164"/>
      <c r="D245" s="164"/>
      <c r="E245" s="164"/>
      <c r="F245" s="164"/>
      <c r="G245" s="164"/>
      <c r="H245" s="164"/>
      <c r="I245" s="164"/>
      <c r="J245" s="164"/>
      <c r="K245" s="164"/>
      <c r="L245" s="164"/>
      <c r="M245" s="164"/>
      <c r="N245" s="164"/>
      <c r="O245" s="164"/>
      <c r="P245" s="164"/>
      <c r="Q245" s="164"/>
      <c r="R245" s="164"/>
      <c r="S245" s="164"/>
      <c r="T245" s="164"/>
      <c r="U245" s="164"/>
    </row>
    <row r="246" spans="1:21" ht="12">
      <c r="A246" s="164"/>
      <c r="B246" s="132"/>
      <c r="C246" s="164"/>
      <c r="D246" s="164"/>
      <c r="E246" s="164"/>
      <c r="F246" s="164"/>
      <c r="G246" s="164"/>
      <c r="H246" s="164"/>
      <c r="I246" s="164"/>
      <c r="J246" s="164"/>
      <c r="K246" s="164"/>
      <c r="L246" s="164"/>
      <c r="M246" s="164"/>
      <c r="N246" s="164"/>
      <c r="O246" s="164"/>
      <c r="P246" s="164"/>
      <c r="Q246" s="164"/>
      <c r="R246" s="164"/>
      <c r="S246" s="164"/>
      <c r="T246" s="164"/>
      <c r="U246" s="164"/>
    </row>
    <row r="247" spans="1:21" ht="12">
      <c r="A247" s="164"/>
      <c r="B247" s="132"/>
      <c r="C247" s="164"/>
      <c r="D247" s="164"/>
      <c r="E247" s="164"/>
      <c r="F247" s="164"/>
      <c r="G247" s="164"/>
      <c r="H247" s="164"/>
      <c r="I247" s="164"/>
      <c r="J247" s="164"/>
      <c r="K247" s="164"/>
      <c r="L247" s="164"/>
      <c r="M247" s="164"/>
      <c r="N247" s="164"/>
      <c r="O247" s="164"/>
      <c r="P247" s="164"/>
      <c r="Q247" s="164"/>
      <c r="R247" s="164"/>
      <c r="S247" s="164"/>
      <c r="T247" s="164"/>
      <c r="U247" s="164"/>
    </row>
    <row r="248" spans="1:21" ht="12">
      <c r="A248" s="164"/>
      <c r="B248" s="132"/>
      <c r="C248" s="164"/>
      <c r="D248" s="164"/>
      <c r="E248" s="164"/>
      <c r="F248" s="164"/>
      <c r="G248" s="164"/>
      <c r="H248" s="164"/>
      <c r="I248" s="164"/>
      <c r="J248" s="164"/>
      <c r="K248" s="164"/>
      <c r="L248" s="164"/>
      <c r="M248" s="164"/>
      <c r="N248" s="164"/>
      <c r="O248" s="164"/>
      <c r="P248" s="164"/>
      <c r="Q248" s="164"/>
      <c r="R248" s="164"/>
      <c r="S248" s="164"/>
      <c r="T248" s="164"/>
      <c r="U248" s="164"/>
    </row>
    <row r="249" spans="1:21" ht="12">
      <c r="A249" s="164"/>
      <c r="B249" s="132"/>
      <c r="C249" s="164"/>
      <c r="D249" s="164"/>
      <c r="E249" s="164"/>
      <c r="F249" s="164"/>
      <c r="G249" s="164"/>
      <c r="H249" s="164"/>
      <c r="I249" s="164"/>
      <c r="J249" s="164"/>
      <c r="K249" s="164"/>
      <c r="L249" s="164"/>
      <c r="M249" s="164"/>
      <c r="N249" s="164"/>
      <c r="O249" s="164"/>
      <c r="P249" s="164"/>
      <c r="Q249" s="164"/>
      <c r="R249" s="164"/>
      <c r="S249" s="164"/>
      <c r="T249" s="164"/>
      <c r="U249" s="164"/>
    </row>
    <row r="250" spans="1:21" ht="12">
      <c r="A250" s="164"/>
      <c r="B250" s="132"/>
      <c r="C250" s="164"/>
      <c r="D250" s="164"/>
      <c r="E250" s="164"/>
      <c r="F250" s="164"/>
      <c r="G250" s="164"/>
      <c r="H250" s="164"/>
      <c r="I250" s="164"/>
      <c r="J250" s="164"/>
      <c r="K250" s="164"/>
      <c r="L250" s="164"/>
      <c r="M250" s="164"/>
      <c r="N250" s="164"/>
      <c r="O250" s="164"/>
      <c r="P250" s="164"/>
      <c r="Q250" s="164"/>
      <c r="R250" s="164"/>
      <c r="S250" s="164"/>
      <c r="T250" s="164"/>
      <c r="U250" s="164"/>
    </row>
    <row r="251" spans="1:21" ht="12">
      <c r="A251" s="164"/>
      <c r="B251" s="132"/>
      <c r="C251" s="164"/>
      <c r="D251" s="164"/>
      <c r="E251" s="164"/>
      <c r="F251" s="164"/>
      <c r="G251" s="164"/>
      <c r="H251" s="164"/>
      <c r="I251" s="164"/>
      <c r="J251" s="164"/>
      <c r="K251" s="164"/>
      <c r="L251" s="164"/>
      <c r="M251" s="164"/>
      <c r="N251" s="164"/>
      <c r="O251" s="164"/>
      <c r="P251" s="164"/>
      <c r="Q251" s="164"/>
      <c r="R251" s="164"/>
      <c r="S251" s="164"/>
      <c r="T251" s="164"/>
      <c r="U251" s="164"/>
    </row>
    <row r="252" spans="1:21" ht="12">
      <c r="A252" s="164"/>
      <c r="B252" s="132"/>
      <c r="C252" s="164"/>
      <c r="D252" s="164"/>
      <c r="E252" s="164"/>
      <c r="F252" s="164"/>
      <c r="G252" s="164"/>
      <c r="H252" s="164"/>
      <c r="I252" s="164"/>
      <c r="J252" s="164"/>
      <c r="K252" s="164"/>
      <c r="L252" s="164"/>
      <c r="M252" s="164"/>
      <c r="N252" s="164"/>
      <c r="O252" s="164"/>
      <c r="P252" s="164"/>
      <c r="Q252" s="164"/>
      <c r="R252" s="164"/>
      <c r="S252" s="164"/>
      <c r="T252" s="164"/>
      <c r="U252" s="164"/>
    </row>
    <row r="253" spans="1:21" ht="12">
      <c r="A253" s="164"/>
      <c r="B253" s="132"/>
      <c r="C253" s="164"/>
      <c r="D253" s="164"/>
      <c r="E253" s="164"/>
      <c r="F253" s="164"/>
      <c r="G253" s="164"/>
      <c r="H253" s="164"/>
      <c r="I253" s="164"/>
      <c r="J253" s="164"/>
      <c r="K253" s="164"/>
      <c r="L253" s="164"/>
      <c r="M253" s="164"/>
      <c r="N253" s="164"/>
      <c r="O253" s="164"/>
      <c r="P253" s="164"/>
      <c r="Q253" s="164"/>
      <c r="R253" s="164"/>
      <c r="S253" s="164"/>
      <c r="T253" s="164"/>
      <c r="U253" s="164"/>
    </row>
    <row r="254" spans="1:21" ht="12">
      <c r="A254" s="164"/>
      <c r="B254" s="132"/>
      <c r="C254" s="164"/>
      <c r="D254" s="164"/>
      <c r="E254" s="164"/>
      <c r="F254" s="164"/>
      <c r="G254" s="164"/>
      <c r="H254" s="164"/>
      <c r="I254" s="164"/>
      <c r="J254" s="164"/>
      <c r="K254" s="164"/>
      <c r="L254" s="164"/>
      <c r="M254" s="164"/>
      <c r="N254" s="164"/>
      <c r="O254" s="164"/>
      <c r="P254" s="164"/>
      <c r="Q254" s="164"/>
      <c r="R254" s="164"/>
      <c r="S254" s="164"/>
      <c r="T254" s="164"/>
      <c r="U254" s="164"/>
    </row>
    <row r="255" spans="1:21" ht="12">
      <c r="A255" s="164"/>
      <c r="B255" s="132"/>
      <c r="C255" s="164"/>
      <c r="D255" s="164"/>
      <c r="E255" s="164"/>
      <c r="F255" s="164"/>
      <c r="G255" s="164"/>
      <c r="H255" s="164"/>
      <c r="I255" s="164"/>
      <c r="J255" s="164"/>
      <c r="K255" s="164"/>
      <c r="L255" s="164"/>
      <c r="M255" s="164"/>
      <c r="N255" s="164"/>
      <c r="O255" s="164"/>
      <c r="P255" s="164"/>
      <c r="Q255" s="164"/>
      <c r="R255" s="164"/>
      <c r="S255" s="164"/>
      <c r="T255" s="164"/>
      <c r="U255" s="164"/>
    </row>
    <row r="256" spans="1:21" ht="12">
      <c r="A256" s="164"/>
      <c r="B256" s="132"/>
      <c r="C256" s="164"/>
      <c r="D256" s="164"/>
      <c r="E256" s="164"/>
      <c r="F256" s="164"/>
      <c r="G256" s="164"/>
      <c r="H256" s="164"/>
      <c r="I256" s="164"/>
      <c r="J256" s="164"/>
      <c r="K256" s="164"/>
      <c r="L256" s="164"/>
      <c r="M256" s="164"/>
      <c r="N256" s="164"/>
      <c r="O256" s="164"/>
      <c r="P256" s="164"/>
      <c r="Q256" s="164"/>
      <c r="R256" s="164"/>
      <c r="S256" s="164"/>
      <c r="T256" s="164"/>
      <c r="U256" s="164"/>
    </row>
    <row r="257" spans="1:21" ht="12">
      <c r="A257" s="164"/>
      <c r="B257" s="132"/>
      <c r="C257" s="164"/>
      <c r="D257" s="164"/>
      <c r="E257" s="164"/>
      <c r="F257" s="164"/>
      <c r="G257" s="164"/>
      <c r="H257" s="164"/>
      <c r="I257" s="164"/>
      <c r="J257" s="164"/>
      <c r="K257" s="164"/>
      <c r="L257" s="164"/>
      <c r="M257" s="164"/>
      <c r="N257" s="164"/>
      <c r="O257" s="164"/>
      <c r="P257" s="164"/>
      <c r="Q257" s="164"/>
      <c r="R257" s="164"/>
      <c r="S257" s="164"/>
      <c r="T257" s="164"/>
      <c r="U257" s="164"/>
    </row>
    <row r="258" spans="1:21" ht="12">
      <c r="A258" s="164"/>
      <c r="B258" s="132"/>
      <c r="C258" s="164"/>
      <c r="D258" s="164"/>
      <c r="E258" s="164"/>
      <c r="F258" s="164"/>
      <c r="G258" s="164"/>
      <c r="H258" s="164"/>
      <c r="I258" s="164"/>
      <c r="J258" s="164"/>
      <c r="K258" s="164"/>
      <c r="L258" s="164"/>
      <c r="M258" s="164"/>
      <c r="N258" s="164"/>
      <c r="O258" s="164"/>
      <c r="P258" s="164"/>
      <c r="Q258" s="164"/>
      <c r="R258" s="164"/>
      <c r="S258" s="164"/>
      <c r="T258" s="164"/>
      <c r="U258" s="164"/>
    </row>
    <row r="259" spans="1:21" ht="12">
      <c r="A259" s="164"/>
      <c r="B259" s="132"/>
      <c r="C259" s="164"/>
      <c r="D259" s="164"/>
      <c r="E259" s="164"/>
      <c r="F259" s="164"/>
      <c r="G259" s="164"/>
      <c r="H259" s="164"/>
      <c r="I259" s="164"/>
      <c r="J259" s="164"/>
      <c r="K259" s="164"/>
      <c r="L259" s="164"/>
      <c r="M259" s="164"/>
      <c r="N259" s="164"/>
      <c r="O259" s="164"/>
      <c r="P259" s="164"/>
      <c r="Q259" s="164"/>
      <c r="R259" s="164"/>
      <c r="S259" s="164"/>
      <c r="T259" s="164"/>
      <c r="U259" s="164"/>
    </row>
    <row r="260" spans="1:21" ht="12">
      <c r="A260" s="164"/>
      <c r="B260" s="132"/>
      <c r="C260" s="164"/>
      <c r="D260" s="164"/>
      <c r="E260" s="164"/>
      <c r="F260" s="164"/>
      <c r="G260" s="164"/>
      <c r="H260" s="164"/>
      <c r="I260" s="164"/>
      <c r="J260" s="164"/>
      <c r="K260" s="164"/>
      <c r="L260" s="164"/>
      <c r="M260" s="164"/>
      <c r="N260" s="164"/>
      <c r="O260" s="164"/>
      <c r="P260" s="164"/>
      <c r="Q260" s="164"/>
      <c r="R260" s="164"/>
      <c r="S260" s="164"/>
      <c r="T260" s="164"/>
      <c r="U260" s="164"/>
    </row>
    <row r="261" spans="1:21" ht="12">
      <c r="A261" s="164"/>
      <c r="B261" s="132"/>
      <c r="C261" s="164"/>
      <c r="D261" s="164"/>
      <c r="E261" s="164"/>
      <c r="F261" s="164"/>
      <c r="G261" s="164"/>
      <c r="H261" s="164"/>
      <c r="I261" s="164"/>
      <c r="J261" s="164"/>
      <c r="K261" s="164"/>
      <c r="L261" s="164"/>
      <c r="M261" s="164"/>
      <c r="N261" s="164"/>
      <c r="O261" s="164"/>
      <c r="P261" s="164"/>
      <c r="Q261" s="164"/>
      <c r="R261" s="164"/>
      <c r="S261" s="164"/>
      <c r="T261" s="164"/>
      <c r="U261" s="164"/>
    </row>
    <row r="262" spans="1:21" ht="12">
      <c r="A262" s="164"/>
      <c r="B262" s="132"/>
      <c r="C262" s="164"/>
      <c r="D262" s="164"/>
      <c r="E262" s="164"/>
      <c r="F262" s="164"/>
      <c r="G262" s="164"/>
      <c r="H262" s="164"/>
      <c r="I262" s="164"/>
      <c r="J262" s="164"/>
      <c r="K262" s="164"/>
      <c r="L262" s="164"/>
      <c r="M262" s="164"/>
      <c r="N262" s="164"/>
      <c r="O262" s="164"/>
      <c r="P262" s="164"/>
      <c r="Q262" s="164"/>
      <c r="R262" s="164"/>
      <c r="S262" s="164"/>
      <c r="T262" s="164"/>
      <c r="U262" s="164"/>
    </row>
    <row r="263" spans="1:21" ht="12">
      <c r="A263" s="164"/>
      <c r="B263" s="132"/>
      <c r="C263" s="164"/>
      <c r="D263" s="164"/>
      <c r="E263" s="164"/>
      <c r="F263" s="164"/>
      <c r="G263" s="164"/>
      <c r="H263" s="164"/>
      <c r="I263" s="164"/>
      <c r="J263" s="164"/>
      <c r="K263" s="164"/>
      <c r="L263" s="164"/>
      <c r="M263" s="164"/>
      <c r="N263" s="164"/>
      <c r="O263" s="164"/>
      <c r="P263" s="164"/>
      <c r="Q263" s="164"/>
      <c r="R263" s="164"/>
      <c r="S263" s="164"/>
      <c r="T263" s="164"/>
      <c r="U263" s="164"/>
    </row>
    <row r="264" spans="1:21" ht="12">
      <c r="A264" s="164"/>
      <c r="B264" s="132"/>
      <c r="C264" s="164"/>
      <c r="D264" s="164"/>
      <c r="E264" s="164"/>
      <c r="F264" s="164"/>
      <c r="G264" s="164"/>
      <c r="H264" s="164"/>
      <c r="I264" s="164"/>
      <c r="J264" s="164"/>
      <c r="K264" s="164"/>
      <c r="L264" s="164"/>
      <c r="M264" s="164"/>
      <c r="N264" s="164"/>
      <c r="O264" s="164"/>
      <c r="P264" s="164"/>
      <c r="Q264" s="164"/>
      <c r="R264" s="164"/>
      <c r="S264" s="164"/>
      <c r="T264" s="164"/>
      <c r="U264" s="164"/>
    </row>
    <row r="265" spans="1:21" ht="12">
      <c r="A265" s="164"/>
      <c r="B265" s="132"/>
      <c r="C265" s="164"/>
      <c r="D265" s="164"/>
      <c r="E265" s="164"/>
      <c r="F265" s="164"/>
      <c r="G265" s="164"/>
      <c r="H265" s="164"/>
      <c r="I265" s="164"/>
      <c r="J265" s="164"/>
      <c r="K265" s="164"/>
      <c r="L265" s="164"/>
      <c r="M265" s="164"/>
      <c r="N265" s="164"/>
      <c r="O265" s="164"/>
      <c r="P265" s="164"/>
      <c r="Q265" s="164"/>
      <c r="R265" s="164"/>
      <c r="S265" s="164"/>
      <c r="T265" s="164"/>
      <c r="U265" s="164"/>
    </row>
    <row r="266" spans="1:21" ht="12">
      <c r="A266" s="164"/>
      <c r="B266" s="132"/>
      <c r="C266" s="164"/>
      <c r="D266" s="164"/>
      <c r="E266" s="164"/>
      <c r="F266" s="164"/>
      <c r="G266" s="164"/>
      <c r="H266" s="164"/>
      <c r="I266" s="164"/>
      <c r="J266" s="164"/>
      <c r="K266" s="164"/>
      <c r="L266" s="164"/>
      <c r="M266" s="164"/>
      <c r="N266" s="164"/>
      <c r="O266" s="164"/>
      <c r="P266" s="164"/>
      <c r="Q266" s="164"/>
      <c r="R266" s="164"/>
      <c r="S266" s="164"/>
      <c r="T266" s="164"/>
      <c r="U266" s="164"/>
    </row>
    <row r="267" spans="1:21" ht="12">
      <c r="A267" s="164"/>
      <c r="B267" s="132"/>
      <c r="C267" s="164"/>
      <c r="D267" s="164"/>
      <c r="E267" s="164"/>
      <c r="F267" s="164"/>
      <c r="G267" s="164"/>
      <c r="H267" s="164"/>
      <c r="I267" s="164"/>
      <c r="J267" s="164"/>
      <c r="K267" s="164"/>
      <c r="L267" s="164"/>
      <c r="M267" s="164"/>
      <c r="N267" s="164"/>
      <c r="O267" s="164"/>
      <c r="P267" s="164"/>
      <c r="Q267" s="164"/>
      <c r="R267" s="164"/>
      <c r="S267" s="164"/>
      <c r="T267" s="164"/>
      <c r="U267" s="164"/>
    </row>
    <row r="268" spans="1:21" ht="12">
      <c r="A268" s="164"/>
      <c r="B268" s="132"/>
      <c r="C268" s="164"/>
      <c r="D268" s="164"/>
      <c r="E268" s="164"/>
      <c r="F268" s="164"/>
      <c r="G268" s="164"/>
      <c r="H268" s="164"/>
      <c r="I268" s="164"/>
      <c r="J268" s="164"/>
      <c r="K268" s="164"/>
      <c r="L268" s="164"/>
      <c r="M268" s="164"/>
      <c r="N268" s="164"/>
      <c r="O268" s="164"/>
      <c r="P268" s="164"/>
      <c r="Q268" s="164"/>
      <c r="R268" s="164"/>
      <c r="S268" s="164"/>
      <c r="T268" s="164"/>
      <c r="U268" s="164"/>
    </row>
    <row r="269" spans="1:21" ht="12">
      <c r="A269" s="164"/>
      <c r="B269" s="132"/>
      <c r="C269" s="164"/>
      <c r="D269" s="164"/>
      <c r="E269" s="164"/>
      <c r="F269" s="164"/>
      <c r="G269" s="164"/>
      <c r="H269" s="164"/>
      <c r="I269" s="164"/>
      <c r="J269" s="164"/>
      <c r="K269" s="164"/>
      <c r="L269" s="164"/>
      <c r="M269" s="164"/>
      <c r="N269" s="164"/>
      <c r="O269" s="164"/>
      <c r="P269" s="164"/>
      <c r="Q269" s="164"/>
      <c r="R269" s="164"/>
      <c r="S269" s="164"/>
      <c r="T269" s="164"/>
      <c r="U269" s="164"/>
    </row>
    <row r="270" spans="1:21" ht="12">
      <c r="A270" s="164"/>
      <c r="B270" s="132"/>
      <c r="C270" s="164"/>
      <c r="D270" s="164"/>
      <c r="E270" s="164"/>
      <c r="F270" s="164"/>
      <c r="G270" s="164"/>
      <c r="H270" s="164"/>
      <c r="I270" s="164"/>
      <c r="J270" s="164"/>
      <c r="K270" s="164"/>
      <c r="L270" s="164"/>
      <c r="M270" s="164"/>
      <c r="N270" s="164"/>
      <c r="O270" s="164"/>
      <c r="P270" s="164"/>
      <c r="Q270" s="164"/>
      <c r="R270" s="164"/>
      <c r="S270" s="164"/>
      <c r="T270" s="164"/>
      <c r="U270" s="164"/>
    </row>
    <row r="271" spans="1:21" ht="12">
      <c r="A271" s="164"/>
      <c r="B271" s="132"/>
      <c r="C271" s="164"/>
      <c r="D271" s="164"/>
      <c r="E271" s="164"/>
      <c r="F271" s="164"/>
      <c r="G271" s="164"/>
      <c r="H271" s="164"/>
      <c r="I271" s="164"/>
      <c r="J271" s="164"/>
      <c r="K271" s="164"/>
      <c r="L271" s="164"/>
      <c r="M271" s="164"/>
      <c r="N271" s="164"/>
      <c r="O271" s="164"/>
      <c r="P271" s="164"/>
      <c r="Q271" s="164"/>
      <c r="R271" s="164"/>
      <c r="S271" s="164"/>
      <c r="T271" s="164"/>
      <c r="U271" s="164"/>
    </row>
    <row r="272" spans="1:21" ht="12">
      <c r="A272" s="164"/>
      <c r="B272" s="132"/>
      <c r="C272" s="164"/>
      <c r="D272" s="164"/>
      <c r="E272" s="164"/>
      <c r="F272" s="164"/>
      <c r="G272" s="164"/>
      <c r="H272" s="164"/>
      <c r="I272" s="164"/>
      <c r="J272" s="164"/>
      <c r="K272" s="164"/>
      <c r="L272" s="164"/>
      <c r="M272" s="164"/>
      <c r="N272" s="164"/>
      <c r="O272" s="164"/>
      <c r="P272" s="164"/>
      <c r="Q272" s="164"/>
      <c r="R272" s="164"/>
      <c r="S272" s="164"/>
      <c r="T272" s="164"/>
      <c r="U272" s="164"/>
    </row>
    <row r="273" spans="1:21" ht="12">
      <c r="A273" s="164"/>
      <c r="B273" s="132"/>
      <c r="C273" s="164"/>
      <c r="D273" s="164"/>
      <c r="E273" s="164"/>
      <c r="F273" s="164"/>
      <c r="G273" s="164"/>
      <c r="H273" s="164"/>
      <c r="I273" s="164"/>
      <c r="J273" s="164"/>
      <c r="K273" s="164"/>
      <c r="L273" s="164"/>
      <c r="M273" s="164"/>
      <c r="N273" s="164"/>
      <c r="O273" s="164"/>
      <c r="P273" s="164"/>
      <c r="Q273" s="164"/>
      <c r="R273" s="164"/>
      <c r="S273" s="164"/>
      <c r="T273" s="164"/>
      <c r="U273" s="164"/>
    </row>
    <row r="274" spans="1:21" ht="12">
      <c r="A274" s="164"/>
      <c r="B274" s="132"/>
      <c r="C274" s="164"/>
      <c r="D274" s="164"/>
      <c r="E274" s="164"/>
      <c r="F274" s="164"/>
      <c r="G274" s="164"/>
      <c r="H274" s="164"/>
      <c r="I274" s="164"/>
      <c r="J274" s="164"/>
      <c r="K274" s="164"/>
      <c r="L274" s="164"/>
      <c r="M274" s="164"/>
      <c r="N274" s="164"/>
      <c r="O274" s="164"/>
      <c r="P274" s="164"/>
      <c r="Q274" s="164"/>
      <c r="R274" s="164"/>
      <c r="S274" s="164"/>
      <c r="T274" s="164"/>
      <c r="U274" s="164"/>
    </row>
    <row r="275" spans="1:21" ht="12">
      <c r="A275" s="164"/>
      <c r="B275" s="132"/>
      <c r="C275" s="164"/>
      <c r="D275" s="164"/>
      <c r="E275" s="164"/>
      <c r="F275" s="164"/>
      <c r="G275" s="164"/>
      <c r="H275" s="164"/>
      <c r="I275" s="164"/>
      <c r="J275" s="164"/>
      <c r="K275" s="164"/>
      <c r="L275" s="164"/>
      <c r="M275" s="164"/>
      <c r="N275" s="164"/>
      <c r="O275" s="164"/>
      <c r="P275" s="164"/>
      <c r="Q275" s="164"/>
      <c r="R275" s="164"/>
      <c r="S275" s="164"/>
      <c r="T275" s="164"/>
      <c r="U275" s="164"/>
    </row>
    <row r="276" spans="1:21" ht="12">
      <c r="A276" s="164"/>
      <c r="B276" s="132"/>
      <c r="C276" s="164"/>
      <c r="D276" s="164"/>
      <c r="E276" s="164"/>
      <c r="F276" s="164"/>
      <c r="G276" s="164"/>
      <c r="H276" s="164"/>
      <c r="I276" s="164"/>
      <c r="J276" s="164"/>
      <c r="K276" s="164"/>
      <c r="L276" s="164"/>
      <c r="M276" s="164"/>
      <c r="N276" s="164"/>
      <c r="O276" s="164"/>
      <c r="P276" s="164"/>
      <c r="Q276" s="164"/>
      <c r="R276" s="164"/>
      <c r="S276" s="164"/>
      <c r="T276" s="164"/>
      <c r="U276" s="164"/>
    </row>
    <row r="277" spans="1:21" ht="12">
      <c r="A277" s="164"/>
      <c r="B277" s="132"/>
      <c r="C277" s="164"/>
      <c r="D277" s="164"/>
      <c r="E277" s="164"/>
      <c r="F277" s="164"/>
      <c r="G277" s="164"/>
      <c r="H277" s="164"/>
      <c r="I277" s="164"/>
      <c r="J277" s="164"/>
      <c r="K277" s="164"/>
      <c r="L277" s="164"/>
      <c r="M277" s="164"/>
      <c r="N277" s="164"/>
      <c r="O277" s="164"/>
      <c r="P277" s="164"/>
      <c r="Q277" s="164"/>
      <c r="R277" s="164"/>
      <c r="S277" s="164"/>
      <c r="T277" s="164"/>
      <c r="U277" s="164"/>
    </row>
    <row r="278" spans="1:21" ht="12">
      <c r="A278" s="164"/>
      <c r="B278" s="132"/>
      <c r="C278" s="164"/>
      <c r="D278" s="164"/>
      <c r="E278" s="164"/>
      <c r="F278" s="164"/>
      <c r="G278" s="164"/>
      <c r="H278" s="164"/>
      <c r="I278" s="164"/>
      <c r="J278" s="164"/>
      <c r="K278" s="164"/>
      <c r="L278" s="164"/>
      <c r="M278" s="164"/>
      <c r="N278" s="164"/>
      <c r="O278" s="164"/>
      <c r="P278" s="164"/>
      <c r="Q278" s="164"/>
      <c r="R278" s="164"/>
      <c r="S278" s="164"/>
      <c r="T278" s="164"/>
      <c r="U278" s="164"/>
    </row>
    <row r="279" spans="1:21" ht="12">
      <c r="A279" s="164"/>
      <c r="B279" s="132"/>
      <c r="C279" s="164"/>
      <c r="D279" s="164"/>
      <c r="E279" s="164"/>
      <c r="F279" s="164"/>
      <c r="G279" s="164"/>
      <c r="H279" s="164"/>
      <c r="I279" s="164"/>
      <c r="J279" s="164"/>
      <c r="K279" s="164"/>
      <c r="L279" s="164"/>
      <c r="M279" s="164"/>
      <c r="N279" s="164"/>
      <c r="O279" s="164"/>
      <c r="P279" s="164"/>
      <c r="Q279" s="164"/>
      <c r="R279" s="164"/>
      <c r="S279" s="164"/>
      <c r="T279" s="164"/>
      <c r="U279" s="164"/>
    </row>
    <row r="280" spans="1:21" ht="12">
      <c r="A280" s="164"/>
      <c r="B280" s="132"/>
      <c r="C280" s="164"/>
      <c r="D280" s="164"/>
      <c r="E280" s="164"/>
      <c r="F280" s="164"/>
      <c r="G280" s="164"/>
      <c r="H280" s="164"/>
      <c r="I280" s="164"/>
      <c r="J280" s="164"/>
      <c r="K280" s="164"/>
      <c r="L280" s="164"/>
      <c r="M280" s="164"/>
      <c r="N280" s="164"/>
      <c r="O280" s="164"/>
      <c r="P280" s="164"/>
      <c r="Q280" s="164"/>
      <c r="R280" s="164"/>
      <c r="S280" s="164"/>
      <c r="T280" s="164"/>
      <c r="U280" s="164"/>
    </row>
    <row r="281" spans="1:21" ht="12">
      <c r="A281" s="164"/>
      <c r="B281" s="132"/>
      <c r="C281" s="164"/>
      <c r="D281" s="164"/>
      <c r="E281" s="164"/>
      <c r="F281" s="164"/>
      <c r="G281" s="164"/>
      <c r="H281" s="164"/>
      <c r="I281" s="164"/>
      <c r="J281" s="164"/>
      <c r="K281" s="164"/>
      <c r="L281" s="164"/>
      <c r="M281" s="164"/>
      <c r="N281" s="164"/>
      <c r="O281" s="164"/>
      <c r="P281" s="164"/>
      <c r="Q281" s="164"/>
      <c r="R281" s="164"/>
      <c r="S281" s="164"/>
      <c r="T281" s="164"/>
      <c r="U281" s="164"/>
    </row>
    <row r="282" spans="1:21" ht="12">
      <c r="A282" s="164"/>
      <c r="B282" s="132"/>
      <c r="C282" s="164"/>
      <c r="D282" s="164"/>
      <c r="E282" s="164"/>
      <c r="F282" s="164"/>
      <c r="G282" s="164"/>
      <c r="H282" s="164"/>
      <c r="I282" s="164"/>
      <c r="J282" s="164"/>
      <c r="K282" s="164"/>
      <c r="L282" s="164"/>
      <c r="M282" s="164"/>
      <c r="N282" s="164"/>
      <c r="O282" s="164"/>
      <c r="P282" s="164"/>
      <c r="Q282" s="164"/>
      <c r="R282" s="164"/>
      <c r="S282" s="164"/>
      <c r="T282" s="164"/>
      <c r="U282" s="164"/>
    </row>
    <row r="283" spans="1:21" ht="12">
      <c r="A283" s="164"/>
      <c r="B283" s="132"/>
      <c r="C283" s="164"/>
      <c r="D283" s="164"/>
      <c r="E283" s="164"/>
      <c r="F283" s="164"/>
      <c r="G283" s="164"/>
      <c r="H283" s="164"/>
      <c r="I283" s="164"/>
      <c r="J283" s="164"/>
      <c r="K283" s="164"/>
      <c r="L283" s="164"/>
      <c r="M283" s="164"/>
      <c r="N283" s="164"/>
      <c r="O283" s="164"/>
      <c r="P283" s="164"/>
      <c r="Q283" s="164"/>
      <c r="R283" s="164"/>
      <c r="S283" s="164"/>
      <c r="T283" s="164"/>
      <c r="U283" s="164"/>
    </row>
    <row r="284" spans="1:21" ht="12">
      <c r="A284" s="164"/>
      <c r="B284" s="132"/>
      <c r="C284" s="164"/>
      <c r="D284" s="164"/>
      <c r="E284" s="164"/>
      <c r="F284" s="164"/>
      <c r="G284" s="164"/>
      <c r="H284" s="164"/>
      <c r="I284" s="164"/>
      <c r="J284" s="164"/>
      <c r="K284" s="164"/>
      <c r="L284" s="164"/>
      <c r="M284" s="164"/>
      <c r="N284" s="164"/>
      <c r="O284" s="164"/>
      <c r="P284" s="164"/>
      <c r="Q284" s="164"/>
      <c r="R284" s="164"/>
      <c r="S284" s="164"/>
      <c r="T284" s="164"/>
      <c r="U284" s="164"/>
    </row>
    <row r="285" spans="1:21" ht="12">
      <c r="A285" s="164"/>
      <c r="B285" s="132"/>
      <c r="C285" s="164"/>
      <c r="D285" s="164"/>
      <c r="E285" s="164"/>
      <c r="F285" s="164"/>
      <c r="G285" s="164"/>
      <c r="H285" s="164"/>
      <c r="I285" s="164"/>
      <c r="J285" s="164"/>
      <c r="K285" s="164"/>
      <c r="L285" s="164"/>
      <c r="M285" s="164"/>
      <c r="N285" s="164"/>
      <c r="O285" s="164"/>
      <c r="P285" s="164"/>
      <c r="Q285" s="164"/>
      <c r="R285" s="164"/>
      <c r="S285" s="164"/>
      <c r="T285" s="164"/>
      <c r="U285" s="164"/>
    </row>
    <row r="286" spans="1:21" ht="12">
      <c r="A286" s="164"/>
      <c r="B286" s="132"/>
      <c r="C286" s="164"/>
      <c r="D286" s="164"/>
      <c r="E286" s="164"/>
      <c r="F286" s="164"/>
      <c r="G286" s="164"/>
      <c r="H286" s="164"/>
      <c r="I286" s="164"/>
      <c r="J286" s="164"/>
      <c r="K286" s="164"/>
      <c r="L286" s="164"/>
      <c r="M286" s="164"/>
      <c r="N286" s="164"/>
      <c r="O286" s="164"/>
      <c r="P286" s="164"/>
      <c r="Q286" s="164"/>
      <c r="R286" s="164"/>
      <c r="S286" s="164"/>
      <c r="T286" s="164"/>
      <c r="U286" s="164"/>
    </row>
    <row r="287" spans="1:21" ht="12">
      <c r="A287" s="164"/>
      <c r="B287" s="132"/>
      <c r="C287" s="164"/>
      <c r="D287" s="164"/>
      <c r="E287" s="164"/>
      <c r="F287" s="164"/>
      <c r="G287" s="164"/>
      <c r="H287" s="164"/>
      <c r="I287" s="164"/>
      <c r="J287" s="164"/>
      <c r="K287" s="164"/>
      <c r="L287" s="164"/>
      <c r="M287" s="164"/>
      <c r="N287" s="164"/>
      <c r="O287" s="164"/>
      <c r="P287" s="164"/>
      <c r="Q287" s="164"/>
      <c r="R287" s="164"/>
      <c r="S287" s="164"/>
      <c r="T287" s="164"/>
      <c r="U287" s="164"/>
    </row>
    <row r="288" spans="1:21" ht="12">
      <c r="A288" s="164"/>
      <c r="B288" s="132"/>
      <c r="C288" s="164"/>
      <c r="D288" s="164"/>
      <c r="E288" s="164"/>
      <c r="F288" s="164"/>
      <c r="G288" s="164"/>
      <c r="H288" s="164"/>
      <c r="I288" s="164"/>
      <c r="J288" s="164"/>
      <c r="K288" s="164"/>
      <c r="L288" s="164"/>
      <c r="M288" s="164"/>
      <c r="N288" s="164"/>
      <c r="O288" s="164"/>
      <c r="P288" s="164"/>
      <c r="Q288" s="164"/>
      <c r="R288" s="164"/>
      <c r="S288" s="164"/>
      <c r="T288" s="164"/>
      <c r="U288" s="164"/>
    </row>
    <row r="289" spans="1:21" ht="12">
      <c r="A289" s="164"/>
      <c r="B289" s="132"/>
      <c r="C289" s="164"/>
      <c r="D289" s="164"/>
      <c r="E289" s="164"/>
      <c r="F289" s="164"/>
      <c r="G289" s="164"/>
      <c r="H289" s="164"/>
      <c r="I289" s="164"/>
      <c r="J289" s="164"/>
      <c r="K289" s="164"/>
      <c r="L289" s="164"/>
      <c r="M289" s="164"/>
      <c r="N289" s="164"/>
      <c r="O289" s="164"/>
      <c r="P289" s="164"/>
      <c r="Q289" s="164"/>
      <c r="R289" s="164"/>
      <c r="S289" s="164"/>
      <c r="T289" s="164"/>
      <c r="U289" s="164"/>
    </row>
    <row r="290" spans="1:21" ht="12">
      <c r="A290" s="164"/>
      <c r="B290" s="132"/>
      <c r="C290" s="164"/>
      <c r="D290" s="164"/>
      <c r="E290" s="164"/>
      <c r="F290" s="164"/>
      <c r="G290" s="164"/>
      <c r="H290" s="164"/>
      <c r="I290" s="164"/>
      <c r="J290" s="164"/>
      <c r="K290" s="164"/>
      <c r="L290" s="164"/>
      <c r="M290" s="164"/>
      <c r="N290" s="164"/>
      <c r="O290" s="164"/>
      <c r="P290" s="164"/>
      <c r="Q290" s="164"/>
      <c r="R290" s="164"/>
      <c r="S290" s="164"/>
      <c r="T290" s="164"/>
      <c r="U290" s="164"/>
    </row>
    <row r="291" spans="1:21" ht="12">
      <c r="A291" s="164"/>
      <c r="B291" s="132"/>
      <c r="C291" s="164"/>
      <c r="D291" s="164"/>
      <c r="E291" s="164"/>
      <c r="F291" s="164"/>
      <c r="G291" s="164"/>
      <c r="H291" s="164"/>
      <c r="I291" s="164"/>
      <c r="J291" s="164"/>
      <c r="K291" s="164"/>
      <c r="L291" s="164"/>
      <c r="M291" s="164"/>
      <c r="N291" s="164"/>
      <c r="O291" s="164"/>
      <c r="P291" s="164"/>
      <c r="Q291" s="164"/>
      <c r="R291" s="164"/>
      <c r="S291" s="164"/>
      <c r="T291" s="164"/>
      <c r="U291" s="164"/>
    </row>
    <row r="292" spans="1:21" ht="12">
      <c r="A292" s="164"/>
      <c r="B292" s="132"/>
      <c r="C292" s="164"/>
      <c r="D292" s="164"/>
      <c r="E292" s="164"/>
      <c r="F292" s="164"/>
      <c r="G292" s="164"/>
      <c r="H292" s="164"/>
      <c r="I292" s="164"/>
      <c r="J292" s="164"/>
      <c r="K292" s="164"/>
      <c r="L292" s="164"/>
      <c r="M292" s="164"/>
      <c r="N292" s="164"/>
      <c r="O292" s="164"/>
      <c r="P292" s="164"/>
      <c r="Q292" s="164"/>
      <c r="R292" s="164"/>
      <c r="S292" s="164"/>
      <c r="T292" s="164"/>
      <c r="U292" s="164"/>
    </row>
    <row r="293" spans="1:21" ht="12">
      <c r="A293" s="164"/>
      <c r="B293" s="132"/>
      <c r="C293" s="164"/>
      <c r="D293" s="164"/>
      <c r="E293" s="164"/>
      <c r="F293" s="164"/>
      <c r="G293" s="164"/>
      <c r="H293" s="164"/>
      <c r="I293" s="164"/>
      <c r="J293" s="164"/>
      <c r="K293" s="164"/>
      <c r="L293" s="164"/>
      <c r="M293" s="164"/>
      <c r="N293" s="164"/>
      <c r="O293" s="164"/>
      <c r="P293" s="164"/>
      <c r="Q293" s="164"/>
      <c r="R293" s="164"/>
      <c r="S293" s="164"/>
      <c r="T293" s="164"/>
      <c r="U293" s="164"/>
    </row>
    <row r="294" spans="1:21" ht="12">
      <c r="A294" s="164"/>
      <c r="B294" s="132"/>
      <c r="C294" s="164"/>
      <c r="D294" s="164"/>
      <c r="E294" s="164"/>
      <c r="F294" s="164"/>
      <c r="G294" s="164"/>
      <c r="H294" s="164"/>
      <c r="I294" s="164"/>
      <c r="J294" s="164"/>
      <c r="K294" s="164"/>
      <c r="L294" s="164"/>
      <c r="M294" s="164"/>
      <c r="N294" s="164"/>
      <c r="O294" s="164"/>
      <c r="P294" s="164"/>
      <c r="Q294" s="164"/>
      <c r="R294" s="164"/>
      <c r="S294" s="164"/>
      <c r="T294" s="164"/>
      <c r="U294" s="164"/>
    </row>
    <row r="295" spans="1:21" ht="12">
      <c r="A295" s="164"/>
      <c r="B295" s="132"/>
      <c r="C295" s="164"/>
      <c r="D295" s="164"/>
      <c r="E295" s="164"/>
      <c r="F295" s="164"/>
      <c r="G295" s="164"/>
      <c r="H295" s="164"/>
      <c r="I295" s="164"/>
      <c r="J295" s="164"/>
      <c r="K295" s="164"/>
      <c r="L295" s="164"/>
      <c r="M295" s="164"/>
      <c r="N295" s="164"/>
      <c r="O295" s="164"/>
      <c r="P295" s="164"/>
      <c r="Q295" s="164"/>
      <c r="R295" s="164"/>
      <c r="S295" s="164"/>
      <c r="T295" s="164"/>
      <c r="U295" s="164"/>
    </row>
    <row r="296" spans="1:21" ht="12">
      <c r="A296" s="164"/>
      <c r="B296" s="132"/>
      <c r="C296" s="164"/>
      <c r="D296" s="164"/>
      <c r="E296" s="164"/>
      <c r="F296" s="164"/>
      <c r="G296" s="164"/>
      <c r="H296" s="164"/>
      <c r="I296" s="164"/>
      <c r="J296" s="164"/>
      <c r="K296" s="164"/>
      <c r="L296" s="164"/>
      <c r="M296" s="164"/>
      <c r="N296" s="164"/>
      <c r="O296" s="164"/>
      <c r="P296" s="164"/>
      <c r="Q296" s="164"/>
      <c r="R296" s="164"/>
      <c r="S296" s="164"/>
      <c r="T296" s="164"/>
      <c r="U296" s="164"/>
    </row>
    <row r="297" spans="1:21" ht="12">
      <c r="A297" s="164"/>
      <c r="B297" s="132"/>
      <c r="C297" s="164"/>
      <c r="D297" s="164"/>
      <c r="E297" s="164"/>
      <c r="F297" s="164"/>
      <c r="G297" s="164"/>
      <c r="H297" s="164"/>
      <c r="I297" s="164"/>
      <c r="J297" s="164"/>
      <c r="K297" s="164"/>
      <c r="L297" s="164"/>
      <c r="M297" s="164"/>
      <c r="N297" s="164"/>
      <c r="O297" s="164"/>
      <c r="P297" s="164"/>
      <c r="Q297" s="164"/>
      <c r="R297" s="164"/>
      <c r="S297" s="164"/>
      <c r="T297" s="164"/>
      <c r="U297" s="164"/>
    </row>
    <row r="298" spans="1:21" ht="12">
      <c r="A298" s="164"/>
      <c r="B298" s="132"/>
      <c r="C298" s="164"/>
      <c r="D298" s="164"/>
      <c r="E298" s="164"/>
      <c r="F298" s="164"/>
      <c r="G298" s="164"/>
      <c r="H298" s="164"/>
      <c r="I298" s="164"/>
      <c r="J298" s="164"/>
      <c r="K298" s="164"/>
      <c r="L298" s="164"/>
      <c r="M298" s="164"/>
      <c r="N298" s="164"/>
      <c r="O298" s="164"/>
      <c r="P298" s="164"/>
      <c r="Q298" s="164"/>
      <c r="R298" s="164"/>
      <c r="S298" s="164"/>
      <c r="T298" s="164"/>
      <c r="U298" s="164"/>
    </row>
    <row r="299" spans="1:21" ht="12">
      <c r="A299" s="164"/>
      <c r="B299" s="132"/>
      <c r="C299" s="164"/>
      <c r="D299" s="164"/>
      <c r="E299" s="164"/>
      <c r="F299" s="164"/>
      <c r="G299" s="164"/>
      <c r="H299" s="164"/>
      <c r="I299" s="164"/>
      <c r="J299" s="164"/>
      <c r="K299" s="164"/>
      <c r="L299" s="164"/>
      <c r="M299" s="164"/>
      <c r="N299" s="164"/>
      <c r="O299" s="164"/>
      <c r="P299" s="164"/>
      <c r="Q299" s="164"/>
      <c r="R299" s="164"/>
      <c r="S299" s="164"/>
      <c r="T299" s="164"/>
      <c r="U299" s="164"/>
    </row>
    <row r="300" spans="1:21" ht="12">
      <c r="A300" s="164"/>
      <c r="B300" s="132"/>
      <c r="C300" s="164"/>
      <c r="D300" s="164"/>
      <c r="E300" s="164"/>
      <c r="F300" s="164"/>
      <c r="G300" s="164"/>
      <c r="H300" s="164"/>
      <c r="I300" s="164"/>
      <c r="J300" s="164"/>
      <c r="K300" s="164"/>
      <c r="L300" s="164"/>
      <c r="M300" s="164"/>
      <c r="N300" s="164"/>
      <c r="O300" s="164"/>
      <c r="P300" s="164"/>
      <c r="Q300" s="164"/>
      <c r="R300" s="164"/>
      <c r="S300" s="164"/>
      <c r="T300" s="164"/>
      <c r="U300" s="164"/>
    </row>
    <row r="301" spans="1:21" ht="12">
      <c r="A301" s="164"/>
      <c r="B301" s="132"/>
      <c r="C301" s="164"/>
      <c r="D301" s="164"/>
      <c r="E301" s="164"/>
      <c r="F301" s="164"/>
      <c r="G301" s="164"/>
      <c r="H301" s="164"/>
      <c r="I301" s="164"/>
      <c r="J301" s="164"/>
      <c r="K301" s="164"/>
      <c r="L301" s="164"/>
      <c r="M301" s="164"/>
      <c r="N301" s="164"/>
      <c r="O301" s="164"/>
      <c r="P301" s="164"/>
      <c r="Q301" s="164"/>
      <c r="R301" s="164"/>
      <c r="S301" s="164"/>
      <c r="T301" s="164"/>
      <c r="U301" s="164"/>
    </row>
    <row r="302" spans="1:21" ht="12">
      <c r="A302" s="164"/>
      <c r="B302" s="132"/>
      <c r="C302" s="164"/>
      <c r="D302" s="164"/>
      <c r="E302" s="164"/>
      <c r="F302" s="164"/>
      <c r="G302" s="164"/>
      <c r="H302" s="164"/>
      <c r="I302" s="164"/>
      <c r="J302" s="164"/>
      <c r="K302" s="164"/>
      <c r="L302" s="164"/>
      <c r="M302" s="164"/>
      <c r="N302" s="164"/>
      <c r="O302" s="164"/>
      <c r="P302" s="164"/>
      <c r="Q302" s="164"/>
      <c r="R302" s="164"/>
      <c r="S302" s="164"/>
      <c r="T302" s="164"/>
      <c r="U302" s="164"/>
    </row>
    <row r="303" spans="1:21" ht="12">
      <c r="A303" s="164"/>
      <c r="B303" s="132"/>
      <c r="C303" s="164"/>
      <c r="D303" s="164"/>
      <c r="E303" s="164"/>
      <c r="F303" s="164"/>
      <c r="G303" s="164"/>
      <c r="H303" s="164"/>
      <c r="I303" s="164"/>
      <c r="J303" s="164"/>
      <c r="K303" s="164"/>
      <c r="L303" s="164"/>
      <c r="M303" s="164"/>
      <c r="N303" s="164"/>
      <c r="O303" s="164"/>
      <c r="P303" s="164"/>
      <c r="Q303" s="164"/>
      <c r="R303" s="164"/>
      <c r="S303" s="164"/>
      <c r="T303" s="164"/>
      <c r="U303" s="164"/>
    </row>
    <row r="304" spans="1:21" ht="12">
      <c r="A304" s="164"/>
      <c r="B304" s="132"/>
      <c r="C304" s="164"/>
      <c r="D304" s="164"/>
      <c r="E304" s="164"/>
      <c r="F304" s="164"/>
      <c r="G304" s="164"/>
      <c r="H304" s="164"/>
      <c r="I304" s="164"/>
      <c r="J304" s="164"/>
      <c r="K304" s="164"/>
      <c r="L304" s="164"/>
      <c r="M304" s="164"/>
      <c r="N304" s="164"/>
      <c r="O304" s="164"/>
      <c r="P304" s="164"/>
      <c r="Q304" s="164"/>
      <c r="R304" s="164"/>
      <c r="S304" s="164"/>
      <c r="T304" s="164"/>
      <c r="U304" s="164"/>
    </row>
    <row r="305" spans="1:21" ht="12">
      <c r="A305" s="164"/>
      <c r="B305" s="132"/>
      <c r="C305" s="164"/>
      <c r="D305" s="164"/>
      <c r="E305" s="164"/>
      <c r="F305" s="164"/>
      <c r="G305" s="164"/>
      <c r="H305" s="164"/>
      <c r="I305" s="164"/>
      <c r="J305" s="164"/>
      <c r="K305" s="164"/>
      <c r="L305" s="164"/>
      <c r="M305" s="164"/>
      <c r="N305" s="164"/>
      <c r="O305" s="164"/>
      <c r="P305" s="164"/>
      <c r="Q305" s="164"/>
      <c r="R305" s="164"/>
      <c r="S305" s="164"/>
      <c r="T305" s="164"/>
      <c r="U305" s="164"/>
    </row>
    <row r="306" spans="1:21" ht="12">
      <c r="A306" s="164"/>
      <c r="B306" s="132"/>
      <c r="C306" s="164"/>
      <c r="D306" s="164"/>
      <c r="E306" s="164"/>
      <c r="F306" s="164"/>
      <c r="G306" s="164"/>
      <c r="H306" s="164"/>
      <c r="I306" s="164"/>
      <c r="J306" s="164"/>
      <c r="K306" s="164"/>
      <c r="L306" s="164"/>
      <c r="M306" s="164"/>
      <c r="N306" s="164"/>
      <c r="O306" s="164"/>
      <c r="P306" s="164"/>
      <c r="Q306" s="164"/>
      <c r="R306" s="164"/>
      <c r="S306" s="164"/>
      <c r="T306" s="164"/>
      <c r="U306" s="164"/>
    </row>
    <row r="307" spans="1:21" ht="12">
      <c r="A307" s="164"/>
      <c r="B307" s="132"/>
      <c r="C307" s="164"/>
      <c r="D307" s="164"/>
      <c r="E307" s="164"/>
      <c r="F307" s="164"/>
      <c r="G307" s="164"/>
      <c r="H307" s="164"/>
      <c r="I307" s="164"/>
      <c r="J307" s="164"/>
      <c r="K307" s="164"/>
      <c r="L307" s="164"/>
      <c r="M307" s="164"/>
      <c r="N307" s="164"/>
      <c r="O307" s="164"/>
      <c r="P307" s="164"/>
      <c r="Q307" s="164"/>
      <c r="R307" s="164"/>
      <c r="S307" s="164"/>
      <c r="T307" s="164"/>
      <c r="U307" s="164"/>
    </row>
    <row r="308" spans="1:21" ht="12">
      <c r="A308" s="164"/>
      <c r="B308" s="132"/>
      <c r="C308" s="164"/>
      <c r="D308" s="164"/>
      <c r="E308" s="164"/>
      <c r="F308" s="164"/>
      <c r="G308" s="164"/>
      <c r="H308" s="164"/>
      <c r="I308" s="164"/>
      <c r="J308" s="164"/>
      <c r="K308" s="164"/>
      <c r="L308" s="164"/>
      <c r="M308" s="164"/>
      <c r="N308" s="164"/>
      <c r="O308" s="164"/>
      <c r="P308" s="164"/>
      <c r="Q308" s="164"/>
      <c r="R308" s="164"/>
      <c r="S308" s="164"/>
      <c r="T308" s="164"/>
      <c r="U308" s="164"/>
    </row>
    <row r="309" spans="1:21" ht="12">
      <c r="A309" s="164"/>
      <c r="B309" s="132"/>
      <c r="C309" s="164"/>
      <c r="D309" s="164"/>
      <c r="E309" s="164"/>
      <c r="F309" s="164"/>
      <c r="G309" s="164"/>
      <c r="H309" s="164"/>
      <c r="I309" s="164"/>
      <c r="J309" s="164"/>
      <c r="K309" s="164"/>
      <c r="L309" s="164"/>
      <c r="M309" s="164"/>
      <c r="N309" s="164"/>
      <c r="O309" s="164"/>
      <c r="P309" s="164"/>
      <c r="Q309" s="164"/>
      <c r="R309" s="164"/>
      <c r="S309" s="164"/>
      <c r="T309" s="164"/>
      <c r="U309" s="164"/>
    </row>
    <row r="310" spans="1:21" ht="12">
      <c r="A310" s="164"/>
      <c r="B310" s="132"/>
      <c r="C310" s="164"/>
      <c r="D310" s="164"/>
      <c r="E310" s="164"/>
      <c r="F310" s="164"/>
      <c r="G310" s="164"/>
      <c r="H310" s="164"/>
      <c r="I310" s="164"/>
      <c r="J310" s="164"/>
      <c r="K310" s="164"/>
      <c r="L310" s="164"/>
      <c r="M310" s="164"/>
      <c r="N310" s="164"/>
      <c r="O310" s="164"/>
      <c r="P310" s="164"/>
      <c r="Q310" s="164"/>
      <c r="R310" s="164"/>
      <c r="S310" s="164"/>
      <c r="T310" s="164"/>
      <c r="U310" s="164"/>
    </row>
    <row r="311" spans="1:21" ht="12">
      <c r="A311" s="164"/>
      <c r="B311" s="132"/>
      <c r="C311" s="164"/>
      <c r="D311" s="164"/>
      <c r="E311" s="164"/>
      <c r="F311" s="164"/>
      <c r="G311" s="164"/>
      <c r="H311" s="164"/>
      <c r="I311" s="164"/>
      <c r="J311" s="164"/>
      <c r="K311" s="164"/>
      <c r="L311" s="164"/>
      <c r="M311" s="164"/>
      <c r="N311" s="164"/>
      <c r="O311" s="164"/>
      <c r="P311" s="164"/>
      <c r="Q311" s="164"/>
      <c r="R311" s="164"/>
      <c r="S311" s="164"/>
      <c r="T311" s="164"/>
      <c r="U311" s="164"/>
    </row>
    <row r="312" spans="1:21" ht="12">
      <c r="A312" s="164"/>
      <c r="B312" s="132"/>
      <c r="C312" s="164"/>
      <c r="D312" s="164"/>
      <c r="E312" s="164"/>
      <c r="F312" s="164"/>
      <c r="G312" s="164"/>
      <c r="H312" s="164"/>
      <c r="I312" s="164"/>
      <c r="J312" s="164"/>
      <c r="K312" s="164"/>
      <c r="L312" s="164"/>
      <c r="M312" s="164"/>
      <c r="N312" s="164"/>
      <c r="O312" s="164"/>
      <c r="P312" s="164"/>
      <c r="Q312" s="164"/>
      <c r="R312" s="164"/>
      <c r="S312" s="164"/>
      <c r="T312" s="164"/>
      <c r="U312" s="164"/>
    </row>
    <row r="313" spans="1:21" ht="12">
      <c r="A313" s="164"/>
      <c r="B313" s="132"/>
      <c r="C313" s="164"/>
      <c r="D313" s="164"/>
      <c r="E313" s="164"/>
      <c r="F313" s="164"/>
      <c r="G313" s="164"/>
      <c r="H313" s="164"/>
      <c r="I313" s="164"/>
      <c r="J313" s="164"/>
      <c r="K313" s="164"/>
      <c r="L313" s="164"/>
      <c r="M313" s="164"/>
      <c r="N313" s="164"/>
      <c r="O313" s="164"/>
      <c r="P313" s="164"/>
      <c r="Q313" s="164"/>
      <c r="R313" s="164"/>
      <c r="S313" s="164"/>
      <c r="T313" s="164"/>
      <c r="U313" s="164"/>
    </row>
    <row r="314" spans="1:21" ht="12">
      <c r="A314" s="164"/>
      <c r="B314" s="132"/>
      <c r="C314" s="164"/>
      <c r="D314" s="164"/>
      <c r="E314" s="164"/>
      <c r="F314" s="164"/>
      <c r="G314" s="164"/>
      <c r="H314" s="164"/>
      <c r="I314" s="164"/>
      <c r="J314" s="164"/>
      <c r="K314" s="164"/>
      <c r="L314" s="164"/>
      <c r="M314" s="164"/>
      <c r="N314" s="164"/>
      <c r="O314" s="164"/>
      <c r="P314" s="164"/>
      <c r="Q314" s="164"/>
      <c r="R314" s="164"/>
      <c r="S314" s="164"/>
      <c r="T314" s="164"/>
      <c r="U314" s="164"/>
    </row>
    <row r="315" spans="1:21" ht="12">
      <c r="A315" s="164"/>
      <c r="B315" s="132"/>
      <c r="C315" s="164"/>
      <c r="D315" s="164"/>
      <c r="E315" s="164"/>
      <c r="F315" s="164"/>
      <c r="G315" s="164"/>
      <c r="H315" s="164"/>
      <c r="I315" s="164"/>
      <c r="J315" s="164"/>
      <c r="K315" s="164"/>
      <c r="L315" s="164"/>
      <c r="M315" s="164"/>
      <c r="N315" s="164"/>
      <c r="O315" s="164"/>
      <c r="P315" s="164"/>
      <c r="Q315" s="164"/>
      <c r="R315" s="164"/>
      <c r="S315" s="164"/>
      <c r="T315" s="164"/>
      <c r="U315" s="164"/>
    </row>
    <row r="316" spans="1:21" ht="12">
      <c r="A316" s="164"/>
      <c r="B316" s="132"/>
      <c r="C316" s="164"/>
      <c r="D316" s="164"/>
      <c r="E316" s="164"/>
      <c r="F316" s="164"/>
      <c r="G316" s="164"/>
      <c r="H316" s="164"/>
      <c r="I316" s="164"/>
      <c r="J316" s="164"/>
      <c r="K316" s="164"/>
      <c r="L316" s="164"/>
      <c r="M316" s="164"/>
      <c r="N316" s="164"/>
      <c r="O316" s="164"/>
      <c r="P316" s="164"/>
      <c r="Q316" s="164"/>
      <c r="R316" s="164"/>
      <c r="S316" s="164"/>
      <c r="T316" s="164"/>
      <c r="U316" s="164"/>
    </row>
    <row r="317" spans="1:21" ht="12">
      <c r="A317" s="164"/>
      <c r="B317" s="132"/>
      <c r="C317" s="164"/>
      <c r="D317" s="164"/>
      <c r="E317" s="164"/>
      <c r="F317" s="164"/>
      <c r="G317" s="164"/>
      <c r="H317" s="164"/>
      <c r="I317" s="164"/>
      <c r="J317" s="164"/>
      <c r="K317" s="164"/>
      <c r="L317" s="164"/>
      <c r="M317" s="164"/>
      <c r="N317" s="164"/>
      <c r="O317" s="164"/>
      <c r="P317" s="164"/>
      <c r="Q317" s="164"/>
      <c r="R317" s="164"/>
      <c r="S317" s="164"/>
      <c r="T317" s="164"/>
      <c r="U317" s="164"/>
    </row>
    <row r="318" spans="1:21" ht="12">
      <c r="A318" s="164"/>
      <c r="B318" s="132"/>
      <c r="C318" s="164"/>
      <c r="D318" s="164"/>
      <c r="E318" s="164"/>
      <c r="F318" s="164"/>
      <c r="G318" s="164"/>
      <c r="H318" s="164"/>
      <c r="I318" s="164"/>
      <c r="J318" s="164"/>
      <c r="K318" s="164"/>
      <c r="L318" s="164"/>
      <c r="M318" s="164"/>
      <c r="N318" s="164"/>
      <c r="O318" s="164"/>
      <c r="P318" s="164"/>
      <c r="Q318" s="164"/>
      <c r="R318" s="164"/>
      <c r="S318" s="164"/>
      <c r="T318" s="164"/>
      <c r="U318" s="164"/>
    </row>
    <row r="319" spans="1:21" ht="12">
      <c r="A319" s="164"/>
      <c r="B319" s="132"/>
      <c r="C319" s="164"/>
      <c r="D319" s="164"/>
      <c r="E319" s="164"/>
      <c r="F319" s="164"/>
      <c r="G319" s="164"/>
      <c r="H319" s="164"/>
      <c r="I319" s="164"/>
      <c r="J319" s="164"/>
      <c r="K319" s="164"/>
      <c r="L319" s="164"/>
      <c r="M319" s="164"/>
      <c r="N319" s="164"/>
      <c r="O319" s="164"/>
      <c r="P319" s="164"/>
      <c r="Q319" s="164"/>
      <c r="R319" s="164"/>
      <c r="S319" s="164"/>
      <c r="T319" s="164"/>
      <c r="U319" s="164"/>
    </row>
    <row r="320" spans="1:21" ht="12">
      <c r="A320" s="164"/>
      <c r="B320" s="132"/>
      <c r="C320" s="164"/>
      <c r="D320" s="164"/>
      <c r="E320" s="164"/>
      <c r="F320" s="164"/>
      <c r="G320" s="164"/>
      <c r="H320" s="164"/>
      <c r="I320" s="164"/>
      <c r="J320" s="164"/>
      <c r="K320" s="164"/>
      <c r="L320" s="164"/>
      <c r="M320" s="164"/>
      <c r="N320" s="164"/>
      <c r="O320" s="164"/>
      <c r="P320" s="164"/>
      <c r="Q320" s="164"/>
      <c r="R320" s="164"/>
      <c r="S320" s="164"/>
      <c r="T320" s="164"/>
      <c r="U320" s="164"/>
    </row>
    <row r="321" spans="1:21" ht="12">
      <c r="A321" s="164"/>
      <c r="B321" s="132"/>
      <c r="C321" s="164"/>
      <c r="D321" s="164"/>
      <c r="E321" s="164"/>
      <c r="F321" s="164"/>
      <c r="G321" s="164"/>
      <c r="H321" s="164"/>
      <c r="I321" s="164"/>
      <c r="J321" s="164"/>
      <c r="K321" s="164"/>
      <c r="L321" s="164"/>
      <c r="M321" s="164"/>
      <c r="N321" s="164"/>
      <c r="O321" s="164"/>
      <c r="P321" s="164"/>
      <c r="Q321" s="164"/>
      <c r="R321" s="164"/>
      <c r="S321" s="164"/>
      <c r="T321" s="164"/>
      <c r="U321" s="164"/>
    </row>
    <row r="322" spans="1:21" ht="12">
      <c r="A322" s="164"/>
      <c r="B322" s="132"/>
      <c r="C322" s="164"/>
      <c r="D322" s="164"/>
      <c r="E322" s="164"/>
      <c r="F322" s="164"/>
      <c r="G322" s="164"/>
      <c r="H322" s="164"/>
      <c r="I322" s="164"/>
      <c r="J322" s="164"/>
      <c r="K322" s="164"/>
      <c r="L322" s="164"/>
      <c r="M322" s="164"/>
      <c r="N322" s="164"/>
      <c r="O322" s="164"/>
      <c r="P322" s="164"/>
      <c r="Q322" s="164"/>
      <c r="R322" s="164"/>
      <c r="S322" s="164"/>
      <c r="T322" s="164"/>
      <c r="U322" s="164"/>
    </row>
    <row r="323" spans="1:21" ht="12">
      <c r="A323" s="164"/>
      <c r="B323" s="132"/>
      <c r="C323" s="164"/>
      <c r="D323" s="164"/>
      <c r="E323" s="164"/>
      <c r="F323" s="164"/>
      <c r="G323" s="164"/>
      <c r="H323" s="164"/>
      <c r="I323" s="164"/>
      <c r="J323" s="164"/>
      <c r="K323" s="164"/>
      <c r="L323" s="164"/>
      <c r="M323" s="164"/>
      <c r="N323" s="164"/>
      <c r="O323" s="164"/>
      <c r="P323" s="164"/>
      <c r="Q323" s="164"/>
      <c r="R323" s="164"/>
      <c r="S323" s="164"/>
      <c r="T323" s="164"/>
      <c r="U323" s="164"/>
    </row>
    <row r="324" spans="1:21" ht="12">
      <c r="A324" s="164"/>
      <c r="B324" s="132"/>
      <c r="C324" s="164"/>
      <c r="D324" s="164"/>
      <c r="E324" s="164"/>
      <c r="F324" s="164"/>
      <c r="G324" s="164"/>
      <c r="H324" s="164"/>
      <c r="I324" s="164"/>
      <c r="J324" s="164"/>
      <c r="K324" s="164"/>
      <c r="L324" s="164"/>
      <c r="M324" s="164"/>
      <c r="N324" s="164"/>
      <c r="O324" s="164"/>
      <c r="P324" s="164"/>
      <c r="Q324" s="164"/>
      <c r="R324" s="164"/>
      <c r="S324" s="164"/>
      <c r="T324" s="164"/>
      <c r="U324" s="164"/>
    </row>
    <row r="325" spans="1:21" ht="12">
      <c r="A325" s="164"/>
      <c r="B325" s="132"/>
      <c r="C325" s="164"/>
      <c r="D325" s="164"/>
      <c r="E325" s="164"/>
      <c r="F325" s="164"/>
      <c r="G325" s="164"/>
      <c r="H325" s="164"/>
      <c r="I325" s="164"/>
      <c r="J325" s="164"/>
      <c r="K325" s="164"/>
      <c r="L325" s="164"/>
      <c r="M325" s="164"/>
      <c r="N325" s="164"/>
      <c r="O325" s="164"/>
      <c r="P325" s="164"/>
      <c r="Q325" s="164"/>
      <c r="R325" s="164"/>
      <c r="S325" s="164"/>
      <c r="T325" s="164"/>
      <c r="U325" s="164"/>
    </row>
    <row r="326" spans="1:21" ht="12">
      <c r="A326" s="164"/>
      <c r="B326" s="132"/>
      <c r="C326" s="164"/>
      <c r="D326" s="164"/>
      <c r="E326" s="164"/>
      <c r="F326" s="164"/>
      <c r="G326" s="164"/>
      <c r="H326" s="164"/>
      <c r="I326" s="164"/>
      <c r="J326" s="164"/>
      <c r="K326" s="164"/>
      <c r="L326" s="164"/>
      <c r="M326" s="164"/>
      <c r="N326" s="164"/>
      <c r="O326" s="164"/>
      <c r="P326" s="164"/>
      <c r="Q326" s="164"/>
      <c r="R326" s="164"/>
      <c r="S326" s="164"/>
      <c r="T326" s="164"/>
      <c r="U326" s="164"/>
    </row>
    <row r="327" spans="1:21" ht="12">
      <c r="A327" s="164"/>
      <c r="B327" s="132"/>
      <c r="C327" s="164"/>
      <c r="D327" s="164"/>
      <c r="E327" s="164"/>
      <c r="F327" s="164"/>
      <c r="G327" s="164"/>
      <c r="H327" s="164"/>
      <c r="I327" s="164"/>
      <c r="J327" s="164"/>
      <c r="K327" s="164"/>
      <c r="L327" s="164"/>
      <c r="M327" s="164"/>
      <c r="N327" s="164"/>
      <c r="O327" s="164"/>
      <c r="P327" s="164"/>
      <c r="Q327" s="164"/>
      <c r="R327" s="164"/>
      <c r="S327" s="164"/>
      <c r="T327" s="164"/>
      <c r="U327" s="164"/>
    </row>
    <row r="328" spans="1:21" ht="12">
      <c r="A328" s="164"/>
      <c r="B328" s="132"/>
      <c r="C328" s="164"/>
      <c r="D328" s="164"/>
      <c r="E328" s="164"/>
      <c r="F328" s="164"/>
      <c r="G328" s="164"/>
      <c r="H328" s="164"/>
      <c r="I328" s="164"/>
      <c r="J328" s="164"/>
      <c r="K328" s="164"/>
      <c r="L328" s="164"/>
      <c r="M328" s="164"/>
      <c r="N328" s="164"/>
      <c r="O328" s="164"/>
      <c r="P328" s="164"/>
      <c r="Q328" s="164"/>
      <c r="R328" s="164"/>
      <c r="S328" s="164"/>
      <c r="T328" s="164"/>
      <c r="U328" s="164"/>
    </row>
    <row r="329" spans="1:21" ht="12">
      <c r="A329" s="164"/>
      <c r="B329" s="132"/>
      <c r="C329" s="164"/>
      <c r="D329" s="164"/>
      <c r="E329" s="164"/>
      <c r="F329" s="164"/>
      <c r="G329" s="164"/>
      <c r="H329" s="164"/>
      <c r="I329" s="164"/>
      <c r="J329" s="164"/>
      <c r="K329" s="164"/>
      <c r="L329" s="164"/>
      <c r="M329" s="164"/>
      <c r="N329" s="164"/>
      <c r="O329" s="164"/>
      <c r="P329" s="164"/>
      <c r="Q329" s="164"/>
      <c r="R329" s="164"/>
      <c r="S329" s="164"/>
      <c r="T329" s="164"/>
      <c r="U329" s="164"/>
    </row>
    <row r="330" spans="1:21" ht="12">
      <c r="A330" s="164"/>
      <c r="B330" s="132"/>
      <c r="C330" s="164"/>
      <c r="D330" s="164"/>
      <c r="E330" s="164"/>
      <c r="F330" s="164"/>
      <c r="G330" s="164"/>
      <c r="H330" s="164"/>
      <c r="I330" s="164"/>
      <c r="J330" s="164"/>
      <c r="K330" s="164"/>
      <c r="L330" s="164"/>
      <c r="M330" s="164"/>
      <c r="N330" s="164"/>
      <c r="O330" s="164"/>
      <c r="P330" s="164"/>
      <c r="Q330" s="164"/>
      <c r="R330" s="164"/>
      <c r="S330" s="164"/>
      <c r="T330" s="164"/>
      <c r="U330" s="164"/>
    </row>
    <row r="331" spans="1:21" ht="12">
      <c r="A331" s="164"/>
      <c r="B331" s="132"/>
      <c r="C331" s="164"/>
      <c r="D331" s="164"/>
      <c r="E331" s="164"/>
      <c r="F331" s="164"/>
      <c r="G331" s="164"/>
      <c r="H331" s="164"/>
      <c r="I331" s="164"/>
      <c r="J331" s="164"/>
      <c r="K331" s="164"/>
      <c r="L331" s="164"/>
      <c r="M331" s="164"/>
      <c r="N331" s="164"/>
      <c r="O331" s="164"/>
      <c r="P331" s="164"/>
      <c r="Q331" s="164"/>
      <c r="R331" s="164"/>
      <c r="S331" s="164"/>
      <c r="T331" s="164"/>
      <c r="U331" s="164"/>
    </row>
    <row r="332" spans="1:21" ht="12">
      <c r="A332" s="164"/>
      <c r="B332" s="132"/>
      <c r="C332" s="164"/>
      <c r="D332" s="164"/>
      <c r="E332" s="164"/>
      <c r="F332" s="164"/>
      <c r="G332" s="164"/>
      <c r="H332" s="164"/>
      <c r="I332" s="164"/>
      <c r="J332" s="164"/>
      <c r="K332" s="164"/>
      <c r="L332" s="164"/>
      <c r="M332" s="164"/>
      <c r="N332" s="164"/>
      <c r="O332" s="164"/>
      <c r="P332" s="164"/>
      <c r="Q332" s="164"/>
      <c r="R332" s="164"/>
      <c r="S332" s="164"/>
      <c r="T332" s="164"/>
      <c r="U332" s="164"/>
    </row>
    <row r="333" spans="1:21" ht="12">
      <c r="A333" s="164"/>
      <c r="B333" s="132"/>
      <c r="C333" s="164"/>
      <c r="D333" s="164"/>
      <c r="E333" s="164"/>
      <c r="F333" s="164"/>
      <c r="G333" s="164"/>
      <c r="H333" s="164"/>
      <c r="I333" s="164"/>
      <c r="J333" s="164"/>
      <c r="K333" s="164"/>
      <c r="L333" s="164"/>
      <c r="M333" s="164"/>
      <c r="N333" s="164"/>
      <c r="O333" s="164"/>
      <c r="P333" s="164"/>
      <c r="Q333" s="164"/>
      <c r="R333" s="164"/>
      <c r="S333" s="164"/>
      <c r="T333" s="164"/>
      <c r="U333" s="164"/>
    </row>
    <row r="334" spans="1:21" ht="12">
      <c r="A334" s="164"/>
      <c r="B334" s="132"/>
      <c r="C334" s="164"/>
      <c r="D334" s="164"/>
      <c r="E334" s="164"/>
      <c r="F334" s="164"/>
      <c r="G334" s="164"/>
      <c r="H334" s="164"/>
      <c r="I334" s="164"/>
      <c r="J334" s="164"/>
      <c r="K334" s="164"/>
      <c r="L334" s="164"/>
      <c r="M334" s="164"/>
      <c r="N334" s="164"/>
      <c r="O334" s="164"/>
      <c r="P334" s="164"/>
      <c r="Q334" s="164"/>
      <c r="R334" s="164"/>
      <c r="S334" s="164"/>
      <c r="T334" s="164"/>
      <c r="U334" s="164"/>
    </row>
    <row r="335" spans="1:21" ht="12">
      <c r="A335" s="164"/>
      <c r="B335" s="132"/>
      <c r="C335" s="164"/>
      <c r="D335" s="164"/>
      <c r="E335" s="164"/>
      <c r="F335" s="164"/>
      <c r="G335" s="164"/>
      <c r="H335" s="164"/>
      <c r="I335" s="164"/>
      <c r="J335" s="164"/>
      <c r="K335" s="164"/>
      <c r="L335" s="164"/>
      <c r="M335" s="164"/>
      <c r="N335" s="164"/>
      <c r="O335" s="164"/>
      <c r="P335" s="164"/>
      <c r="Q335" s="164"/>
      <c r="R335" s="164"/>
      <c r="S335" s="164"/>
      <c r="T335" s="164"/>
      <c r="U335" s="164"/>
    </row>
    <row r="336" spans="1:21" ht="12">
      <c r="A336" s="164"/>
      <c r="B336" s="132"/>
      <c r="C336" s="164"/>
      <c r="D336" s="164"/>
      <c r="E336" s="164"/>
      <c r="F336" s="164"/>
      <c r="G336" s="164"/>
      <c r="H336" s="164"/>
      <c r="I336" s="164"/>
      <c r="J336" s="164"/>
      <c r="K336" s="164"/>
      <c r="L336" s="164"/>
      <c r="M336" s="164"/>
      <c r="N336" s="164"/>
      <c r="O336" s="164"/>
      <c r="P336" s="164"/>
      <c r="Q336" s="164"/>
      <c r="R336" s="164"/>
      <c r="S336" s="164"/>
      <c r="T336" s="164"/>
      <c r="U336" s="164"/>
    </row>
    <row r="337" spans="1:21" ht="12">
      <c r="A337" s="164"/>
      <c r="B337" s="132"/>
      <c r="C337" s="164"/>
      <c r="D337" s="164"/>
      <c r="E337" s="164"/>
      <c r="F337" s="164"/>
      <c r="G337" s="164"/>
      <c r="H337" s="164"/>
      <c r="I337" s="164"/>
      <c r="J337" s="164"/>
      <c r="K337" s="164"/>
      <c r="L337" s="164"/>
      <c r="M337" s="164"/>
      <c r="N337" s="164"/>
      <c r="O337" s="164"/>
      <c r="P337" s="164"/>
      <c r="Q337" s="164"/>
      <c r="R337" s="164"/>
      <c r="S337" s="164"/>
      <c r="T337" s="164"/>
      <c r="U337" s="164"/>
    </row>
    <row r="338" spans="1:21" ht="12">
      <c r="A338" s="164"/>
      <c r="B338" s="132"/>
      <c r="C338" s="164"/>
      <c r="D338" s="164"/>
      <c r="E338" s="164"/>
      <c r="F338" s="164"/>
      <c r="G338" s="164"/>
      <c r="H338" s="164"/>
      <c r="I338" s="164"/>
      <c r="J338" s="164"/>
      <c r="K338" s="164"/>
      <c r="L338" s="164"/>
      <c r="M338" s="164"/>
      <c r="N338" s="164"/>
      <c r="O338" s="164"/>
      <c r="P338" s="164"/>
      <c r="Q338" s="164"/>
      <c r="R338" s="164"/>
      <c r="S338" s="164"/>
      <c r="T338" s="164"/>
      <c r="U338" s="164"/>
    </row>
    <row r="339" spans="1:21" ht="12">
      <c r="A339" s="164"/>
      <c r="B339" s="132"/>
      <c r="C339" s="164"/>
      <c r="D339" s="164"/>
      <c r="E339" s="164"/>
      <c r="F339" s="164"/>
      <c r="G339" s="164"/>
      <c r="H339" s="164"/>
      <c r="I339" s="164"/>
      <c r="J339" s="164"/>
      <c r="K339" s="164"/>
      <c r="L339" s="164"/>
      <c r="M339" s="164"/>
      <c r="N339" s="164"/>
      <c r="O339" s="164"/>
      <c r="P339" s="164"/>
      <c r="Q339" s="164"/>
      <c r="R339" s="164"/>
      <c r="S339" s="164"/>
      <c r="T339" s="164"/>
      <c r="U339" s="164"/>
    </row>
    <row r="340" spans="1:21" ht="12">
      <c r="A340" s="164"/>
      <c r="B340" s="132"/>
      <c r="C340" s="164"/>
      <c r="D340" s="164"/>
      <c r="E340" s="164"/>
      <c r="F340" s="164"/>
      <c r="G340" s="164"/>
      <c r="H340" s="164"/>
      <c r="I340" s="164"/>
      <c r="J340" s="164"/>
      <c r="K340" s="164"/>
      <c r="L340" s="164"/>
      <c r="M340" s="164"/>
      <c r="N340" s="164"/>
      <c r="O340" s="164"/>
      <c r="P340" s="164"/>
      <c r="Q340" s="164"/>
      <c r="R340" s="164"/>
      <c r="S340" s="164"/>
      <c r="T340" s="164"/>
      <c r="U340" s="164"/>
    </row>
    <row r="341" spans="1:21" ht="12">
      <c r="A341" s="164"/>
      <c r="B341" s="132"/>
      <c r="C341" s="164"/>
      <c r="D341" s="164"/>
      <c r="E341" s="164"/>
      <c r="F341" s="164"/>
      <c r="G341" s="164"/>
      <c r="H341" s="164"/>
      <c r="I341" s="164"/>
      <c r="J341" s="164"/>
      <c r="K341" s="164"/>
      <c r="L341" s="164"/>
      <c r="M341" s="164"/>
      <c r="N341" s="164"/>
      <c r="O341" s="164"/>
      <c r="P341" s="164"/>
      <c r="Q341" s="164"/>
      <c r="R341" s="164"/>
      <c r="S341" s="164"/>
      <c r="T341" s="164"/>
      <c r="U341" s="164"/>
    </row>
    <row r="342" spans="1:21" ht="12">
      <c r="A342" s="164"/>
      <c r="B342" s="132"/>
      <c r="C342" s="164"/>
      <c r="D342" s="164"/>
      <c r="E342" s="164"/>
      <c r="F342" s="164"/>
      <c r="G342" s="164"/>
      <c r="H342" s="164"/>
      <c r="I342" s="164"/>
      <c r="J342" s="164"/>
      <c r="K342" s="164"/>
      <c r="L342" s="164"/>
      <c r="M342" s="164"/>
      <c r="N342" s="164"/>
      <c r="O342" s="164"/>
      <c r="P342" s="164"/>
      <c r="Q342" s="164"/>
      <c r="R342" s="164"/>
      <c r="S342" s="164"/>
      <c r="T342" s="164"/>
      <c r="U342" s="164"/>
    </row>
    <row r="343" spans="1:21" ht="12">
      <c r="A343" s="164"/>
      <c r="B343" s="132"/>
      <c r="C343" s="164"/>
      <c r="D343" s="164"/>
      <c r="E343" s="164"/>
      <c r="F343" s="164"/>
      <c r="G343" s="164"/>
      <c r="H343" s="164"/>
      <c r="I343" s="164"/>
      <c r="J343" s="164"/>
      <c r="K343" s="164"/>
      <c r="L343" s="164"/>
      <c r="M343" s="164"/>
      <c r="N343" s="164"/>
      <c r="O343" s="164"/>
      <c r="P343" s="164"/>
      <c r="Q343" s="164"/>
      <c r="R343" s="164"/>
      <c r="S343" s="164"/>
      <c r="T343" s="164"/>
      <c r="U343" s="164"/>
    </row>
    <row r="344" spans="1:21" ht="12">
      <c r="A344" s="164"/>
      <c r="B344" s="132"/>
      <c r="C344" s="164"/>
      <c r="D344" s="164"/>
      <c r="E344" s="164"/>
      <c r="F344" s="164"/>
      <c r="G344" s="164"/>
      <c r="H344" s="164"/>
      <c r="I344" s="164"/>
      <c r="J344" s="164"/>
      <c r="K344" s="164"/>
      <c r="L344" s="164"/>
      <c r="M344" s="164"/>
      <c r="N344" s="164"/>
      <c r="O344" s="164"/>
      <c r="P344" s="164"/>
      <c r="Q344" s="164"/>
      <c r="R344" s="164"/>
      <c r="S344" s="164"/>
      <c r="T344" s="164"/>
      <c r="U344" s="164"/>
    </row>
    <row r="345" spans="1:21" ht="12">
      <c r="A345" s="164"/>
      <c r="B345" s="132"/>
      <c r="C345" s="164"/>
      <c r="D345" s="164"/>
      <c r="E345" s="164"/>
      <c r="F345" s="164"/>
      <c r="G345" s="164"/>
      <c r="H345" s="164"/>
      <c r="I345" s="164"/>
      <c r="J345" s="164"/>
      <c r="K345" s="164"/>
      <c r="L345" s="164"/>
      <c r="M345" s="164"/>
      <c r="N345" s="164"/>
      <c r="O345" s="164"/>
      <c r="P345" s="164"/>
      <c r="Q345" s="164"/>
      <c r="R345" s="164"/>
      <c r="S345" s="164"/>
      <c r="T345" s="164"/>
      <c r="U345" s="164"/>
    </row>
    <row r="346" spans="1:21" ht="12">
      <c r="A346" s="164"/>
      <c r="B346" s="132"/>
      <c r="C346" s="164"/>
      <c r="D346" s="164"/>
      <c r="E346" s="164"/>
      <c r="F346" s="164"/>
      <c r="G346" s="164"/>
      <c r="H346" s="164"/>
      <c r="I346" s="164"/>
      <c r="J346" s="164"/>
      <c r="K346" s="164"/>
      <c r="L346" s="164"/>
      <c r="M346" s="164"/>
      <c r="N346" s="164"/>
      <c r="O346" s="164"/>
      <c r="P346" s="164"/>
      <c r="Q346" s="164"/>
      <c r="R346" s="164"/>
      <c r="S346" s="164"/>
      <c r="T346" s="164"/>
      <c r="U346" s="164"/>
    </row>
    <row r="347" spans="1:21" ht="12">
      <c r="A347" s="164"/>
      <c r="B347" s="132"/>
      <c r="C347" s="164"/>
      <c r="D347" s="164"/>
      <c r="E347" s="164"/>
      <c r="F347" s="164"/>
      <c r="G347" s="164"/>
      <c r="H347" s="164"/>
      <c r="I347" s="164"/>
      <c r="J347" s="164"/>
      <c r="K347" s="164"/>
      <c r="L347" s="164"/>
      <c r="M347" s="164"/>
      <c r="N347" s="164"/>
      <c r="O347" s="164"/>
      <c r="P347" s="164"/>
      <c r="Q347" s="164"/>
      <c r="R347" s="164"/>
      <c r="S347" s="164"/>
      <c r="T347" s="164"/>
      <c r="U347" s="164"/>
    </row>
    <row r="348" spans="1:21" ht="12">
      <c r="A348" s="164"/>
      <c r="B348" s="132"/>
      <c r="C348" s="164"/>
      <c r="D348" s="164"/>
      <c r="E348" s="164"/>
      <c r="F348" s="164"/>
      <c r="G348" s="164"/>
      <c r="H348" s="164"/>
      <c r="I348" s="164"/>
      <c r="J348" s="164"/>
      <c r="K348" s="164"/>
      <c r="L348" s="164"/>
      <c r="M348" s="164"/>
      <c r="N348" s="164"/>
      <c r="O348" s="164"/>
      <c r="P348" s="164"/>
      <c r="Q348" s="164"/>
      <c r="R348" s="164"/>
      <c r="S348" s="164"/>
      <c r="T348" s="164"/>
      <c r="U348" s="164"/>
    </row>
    <row r="349" spans="1:21" ht="12">
      <c r="A349" s="164"/>
      <c r="B349" s="132"/>
      <c r="C349" s="164"/>
      <c r="D349" s="164"/>
      <c r="E349" s="164"/>
      <c r="F349" s="164"/>
      <c r="G349" s="164"/>
      <c r="H349" s="164"/>
      <c r="I349" s="164"/>
      <c r="J349" s="164"/>
      <c r="K349" s="164"/>
      <c r="L349" s="164"/>
      <c r="M349" s="164"/>
      <c r="N349" s="164"/>
      <c r="O349" s="164"/>
      <c r="P349" s="164"/>
      <c r="Q349" s="164"/>
      <c r="R349" s="164"/>
      <c r="S349" s="164"/>
      <c r="T349" s="164"/>
      <c r="U349" s="164"/>
    </row>
    <row r="350" spans="1:21" ht="12">
      <c r="A350" s="164"/>
      <c r="B350" s="132"/>
      <c r="C350" s="164"/>
      <c r="D350" s="164"/>
      <c r="E350" s="164"/>
      <c r="F350" s="164"/>
      <c r="G350" s="164"/>
      <c r="H350" s="164"/>
      <c r="I350" s="164"/>
      <c r="J350" s="164"/>
      <c r="K350" s="164"/>
      <c r="L350" s="164"/>
      <c r="M350" s="164"/>
      <c r="N350" s="164"/>
      <c r="O350" s="164"/>
      <c r="P350" s="164"/>
      <c r="Q350" s="164"/>
      <c r="R350" s="164"/>
      <c r="S350" s="164"/>
      <c r="T350" s="164"/>
      <c r="U350" s="164"/>
    </row>
    <row r="351" spans="1:21" ht="12">
      <c r="A351" s="164"/>
      <c r="B351" s="132"/>
      <c r="C351" s="164"/>
      <c r="D351" s="164"/>
      <c r="E351" s="164"/>
      <c r="F351" s="164"/>
      <c r="G351" s="164"/>
      <c r="H351" s="164"/>
      <c r="I351" s="164"/>
      <c r="J351" s="164"/>
      <c r="K351" s="164"/>
      <c r="L351" s="164"/>
      <c r="M351" s="164"/>
      <c r="N351" s="164"/>
      <c r="O351" s="164"/>
      <c r="P351" s="164"/>
      <c r="Q351" s="164"/>
      <c r="R351" s="164"/>
      <c r="S351" s="164"/>
      <c r="T351" s="164"/>
      <c r="U351" s="164"/>
    </row>
    <row r="352" spans="1:21" ht="12">
      <c r="A352" s="164"/>
      <c r="B352" s="132"/>
      <c r="C352" s="164"/>
      <c r="D352" s="164"/>
      <c r="E352" s="164"/>
      <c r="F352" s="164"/>
      <c r="G352" s="164"/>
      <c r="H352" s="164"/>
      <c r="I352" s="164"/>
      <c r="J352" s="164"/>
      <c r="K352" s="164"/>
      <c r="L352" s="164"/>
      <c r="M352" s="164"/>
      <c r="N352" s="164"/>
      <c r="O352" s="164"/>
      <c r="P352" s="164"/>
      <c r="Q352" s="164"/>
      <c r="R352" s="164"/>
      <c r="S352" s="164"/>
      <c r="T352" s="164"/>
      <c r="U352" s="164"/>
    </row>
    <row r="353" spans="1:21" ht="12">
      <c r="A353" s="164"/>
      <c r="B353" s="132"/>
      <c r="C353" s="164"/>
      <c r="D353" s="164"/>
      <c r="E353" s="164"/>
      <c r="F353" s="164"/>
      <c r="G353" s="164"/>
      <c r="H353" s="164"/>
      <c r="I353" s="164"/>
      <c r="J353" s="164"/>
      <c r="K353" s="164"/>
      <c r="L353" s="164"/>
      <c r="M353" s="164"/>
      <c r="N353" s="164"/>
      <c r="O353" s="164"/>
      <c r="P353" s="164"/>
      <c r="Q353" s="164"/>
      <c r="R353" s="164"/>
      <c r="S353" s="164"/>
      <c r="T353" s="164"/>
      <c r="U353" s="164"/>
    </row>
    <row r="354" spans="1:21" ht="12">
      <c r="A354" s="164"/>
      <c r="B354" s="132"/>
      <c r="C354" s="164"/>
      <c r="D354" s="164"/>
      <c r="E354" s="164"/>
      <c r="F354" s="164"/>
      <c r="G354" s="164"/>
      <c r="H354" s="164"/>
      <c r="I354" s="164"/>
      <c r="J354" s="164"/>
      <c r="K354" s="164"/>
      <c r="L354" s="164"/>
      <c r="M354" s="164"/>
      <c r="N354" s="164"/>
      <c r="O354" s="164"/>
      <c r="P354" s="164"/>
      <c r="Q354" s="164"/>
      <c r="R354" s="164"/>
      <c r="S354" s="164"/>
      <c r="T354" s="164"/>
      <c r="U354" s="164"/>
    </row>
    <row r="355" spans="1:21" ht="12">
      <c r="A355" s="164"/>
      <c r="B355" s="132"/>
      <c r="C355" s="164"/>
      <c r="D355" s="164"/>
      <c r="E355" s="164"/>
      <c r="F355" s="164"/>
      <c r="G355" s="164"/>
      <c r="H355" s="164"/>
      <c r="I355" s="164"/>
      <c r="J355" s="164"/>
      <c r="K355" s="164"/>
      <c r="L355" s="164"/>
      <c r="M355" s="164"/>
      <c r="N355" s="164"/>
      <c r="O355" s="164"/>
      <c r="P355" s="164"/>
      <c r="Q355" s="164"/>
      <c r="R355" s="164"/>
      <c r="S355" s="164"/>
      <c r="T355" s="164"/>
      <c r="U355" s="164"/>
    </row>
    <row r="356" spans="1:21" ht="12">
      <c r="A356" s="164"/>
      <c r="B356" s="132"/>
      <c r="C356" s="164"/>
      <c r="D356" s="164"/>
      <c r="E356" s="164"/>
      <c r="F356" s="164"/>
      <c r="G356" s="164"/>
      <c r="H356" s="164"/>
      <c r="I356" s="164"/>
      <c r="J356" s="164"/>
      <c r="K356" s="164"/>
      <c r="L356" s="164"/>
      <c r="M356" s="164"/>
      <c r="N356" s="164"/>
      <c r="O356" s="164"/>
      <c r="P356" s="164"/>
      <c r="Q356" s="164"/>
      <c r="R356" s="164"/>
      <c r="S356" s="164"/>
      <c r="T356" s="164"/>
      <c r="U356" s="164"/>
    </row>
    <row r="357" spans="1:21" ht="12">
      <c r="A357" s="164"/>
      <c r="B357" s="132"/>
      <c r="C357" s="164"/>
      <c r="D357" s="164"/>
      <c r="E357" s="164"/>
      <c r="F357" s="164"/>
      <c r="G357" s="164"/>
      <c r="H357" s="164"/>
      <c r="I357" s="164"/>
      <c r="J357" s="164"/>
      <c r="K357" s="164"/>
      <c r="L357" s="164"/>
      <c r="M357" s="164"/>
      <c r="N357" s="164"/>
      <c r="O357" s="164"/>
      <c r="P357" s="164"/>
      <c r="Q357" s="164"/>
      <c r="R357" s="164"/>
      <c r="S357" s="164"/>
      <c r="T357" s="164"/>
      <c r="U357" s="164"/>
    </row>
    <row r="358" spans="1:21" ht="12">
      <c r="A358" s="164"/>
      <c r="B358" s="132"/>
      <c r="C358" s="164"/>
      <c r="D358" s="164"/>
      <c r="E358" s="164"/>
      <c r="F358" s="164"/>
      <c r="G358" s="164"/>
      <c r="H358" s="164"/>
      <c r="I358" s="164"/>
      <c r="J358" s="164"/>
      <c r="K358" s="164"/>
      <c r="L358" s="164"/>
      <c r="M358" s="164"/>
      <c r="N358" s="164"/>
      <c r="O358" s="164"/>
      <c r="P358" s="164"/>
      <c r="Q358" s="164"/>
      <c r="R358" s="164"/>
      <c r="S358" s="164"/>
      <c r="T358" s="164"/>
      <c r="U358" s="164"/>
    </row>
    <row r="359" spans="1:21" ht="12">
      <c r="A359" s="164"/>
      <c r="B359" s="132"/>
      <c r="C359" s="164"/>
      <c r="D359" s="164"/>
      <c r="E359" s="164"/>
      <c r="F359" s="164"/>
      <c r="G359" s="164"/>
      <c r="H359" s="164"/>
      <c r="I359" s="164"/>
      <c r="J359" s="164"/>
      <c r="K359" s="164"/>
      <c r="L359" s="164"/>
      <c r="M359" s="164"/>
      <c r="N359" s="164"/>
      <c r="O359" s="164"/>
      <c r="P359" s="164"/>
      <c r="Q359" s="164"/>
      <c r="R359" s="164"/>
      <c r="S359" s="164"/>
      <c r="T359" s="164"/>
      <c r="U359" s="164"/>
    </row>
    <row r="360" spans="1:21" ht="12">
      <c r="A360" s="164"/>
      <c r="B360" s="132"/>
      <c r="C360" s="164"/>
      <c r="D360" s="164"/>
      <c r="E360" s="164"/>
      <c r="F360" s="164"/>
      <c r="G360" s="164"/>
      <c r="H360" s="164"/>
      <c r="I360" s="164"/>
      <c r="J360" s="164"/>
      <c r="K360" s="164"/>
      <c r="L360" s="164"/>
      <c r="M360" s="164"/>
      <c r="N360" s="164"/>
      <c r="O360" s="164"/>
      <c r="P360" s="164"/>
      <c r="Q360" s="164"/>
      <c r="R360" s="164"/>
      <c r="S360" s="164"/>
      <c r="T360" s="164"/>
      <c r="U360" s="164"/>
    </row>
    <row r="361" spans="1:21" ht="12">
      <c r="A361" s="164"/>
      <c r="B361" s="132"/>
      <c r="C361" s="164"/>
      <c r="D361" s="164"/>
      <c r="E361" s="164"/>
      <c r="F361" s="164"/>
      <c r="G361" s="164"/>
      <c r="H361" s="164"/>
      <c r="I361" s="164"/>
      <c r="J361" s="164"/>
      <c r="K361" s="164"/>
      <c r="L361" s="164"/>
      <c r="M361" s="164"/>
      <c r="N361" s="164"/>
      <c r="O361" s="164"/>
      <c r="P361" s="164"/>
      <c r="Q361" s="164"/>
      <c r="R361" s="164"/>
      <c r="S361" s="164"/>
      <c r="T361" s="164"/>
      <c r="U361" s="164"/>
    </row>
    <row r="362" spans="1:21" ht="12">
      <c r="A362" s="164"/>
      <c r="B362" s="132"/>
      <c r="C362" s="164"/>
      <c r="D362" s="164"/>
      <c r="E362" s="164"/>
      <c r="F362" s="164"/>
      <c r="G362" s="164"/>
      <c r="H362" s="164"/>
      <c r="I362" s="164"/>
      <c r="J362" s="164"/>
      <c r="K362" s="164"/>
      <c r="L362" s="164"/>
      <c r="M362" s="164"/>
      <c r="N362" s="164"/>
      <c r="O362" s="164"/>
      <c r="P362" s="164"/>
      <c r="Q362" s="164"/>
      <c r="R362" s="164"/>
      <c r="S362" s="164"/>
      <c r="T362" s="164"/>
      <c r="U362" s="164"/>
    </row>
    <row r="363" spans="1:21" ht="12">
      <c r="A363" s="164"/>
      <c r="B363" s="132"/>
      <c r="C363" s="164"/>
      <c r="D363" s="164"/>
      <c r="E363" s="164"/>
      <c r="F363" s="164"/>
      <c r="G363" s="164"/>
      <c r="H363" s="164"/>
      <c r="I363" s="164"/>
      <c r="J363" s="164"/>
      <c r="K363" s="164"/>
      <c r="L363" s="164"/>
      <c r="M363" s="164"/>
      <c r="N363" s="164"/>
      <c r="O363" s="164"/>
      <c r="P363" s="164"/>
      <c r="Q363" s="164"/>
      <c r="R363" s="164"/>
      <c r="S363" s="164"/>
      <c r="T363" s="164"/>
      <c r="U363" s="164"/>
    </row>
    <row r="364" spans="1:21" ht="12">
      <c r="A364" s="164"/>
      <c r="B364" s="132"/>
      <c r="C364" s="164"/>
      <c r="D364" s="164"/>
      <c r="E364" s="164"/>
      <c r="F364" s="164"/>
      <c r="G364" s="164"/>
      <c r="H364" s="164"/>
      <c r="I364" s="164"/>
      <c r="J364" s="164"/>
      <c r="K364" s="164"/>
      <c r="L364" s="164"/>
      <c r="M364" s="164"/>
      <c r="N364" s="164"/>
      <c r="O364" s="164"/>
      <c r="P364" s="164"/>
      <c r="Q364" s="164"/>
      <c r="R364" s="164"/>
      <c r="S364" s="164"/>
      <c r="T364" s="164"/>
      <c r="U364" s="164"/>
    </row>
    <row r="365" spans="1:21" ht="12">
      <c r="A365" s="164"/>
      <c r="B365" s="132"/>
      <c r="C365" s="164"/>
      <c r="D365" s="164"/>
      <c r="E365" s="164"/>
      <c r="F365" s="164"/>
      <c r="G365" s="164"/>
      <c r="H365" s="164"/>
      <c r="I365" s="164"/>
      <c r="J365" s="164"/>
      <c r="K365" s="164"/>
      <c r="L365" s="164"/>
      <c r="M365" s="164"/>
      <c r="N365" s="164"/>
      <c r="O365" s="164"/>
      <c r="P365" s="164"/>
      <c r="Q365" s="164"/>
      <c r="R365" s="164"/>
      <c r="S365" s="164"/>
      <c r="T365" s="164"/>
      <c r="U365" s="164"/>
    </row>
    <row r="366" spans="1:21" ht="12">
      <c r="A366" s="164"/>
      <c r="B366" s="132"/>
      <c r="C366" s="164"/>
      <c r="D366" s="164"/>
      <c r="E366" s="164"/>
      <c r="F366" s="164"/>
      <c r="G366" s="164"/>
      <c r="H366" s="164"/>
      <c r="I366" s="164"/>
      <c r="J366" s="164"/>
      <c r="K366" s="164"/>
      <c r="L366" s="164"/>
      <c r="M366" s="164"/>
      <c r="N366" s="164"/>
      <c r="O366" s="164"/>
      <c r="P366" s="164"/>
      <c r="Q366" s="164"/>
      <c r="R366" s="164"/>
      <c r="S366" s="164"/>
      <c r="T366" s="164"/>
      <c r="U366" s="164"/>
    </row>
    <row r="367" spans="1:21" ht="12">
      <c r="A367" s="164"/>
      <c r="B367" s="132"/>
      <c r="C367" s="164"/>
      <c r="D367" s="164"/>
      <c r="E367" s="164"/>
      <c r="F367" s="164"/>
      <c r="G367" s="164"/>
      <c r="H367" s="164"/>
      <c r="I367" s="164"/>
      <c r="J367" s="164"/>
      <c r="K367" s="164"/>
      <c r="L367" s="164"/>
      <c r="M367" s="164"/>
      <c r="N367" s="164"/>
      <c r="O367" s="164"/>
      <c r="P367" s="164"/>
      <c r="Q367" s="164"/>
      <c r="R367" s="164"/>
      <c r="S367" s="164"/>
      <c r="T367" s="164"/>
      <c r="U367" s="164"/>
    </row>
    <row r="368" spans="1:21" ht="12">
      <c r="A368" s="164"/>
      <c r="B368" s="132"/>
      <c r="C368" s="164"/>
      <c r="D368" s="164"/>
      <c r="E368" s="164"/>
      <c r="F368" s="164"/>
      <c r="G368" s="164"/>
      <c r="H368" s="164"/>
      <c r="I368" s="164"/>
      <c r="J368" s="164"/>
      <c r="K368" s="164"/>
      <c r="L368" s="164"/>
      <c r="M368" s="164"/>
      <c r="N368" s="164"/>
      <c r="O368" s="164"/>
      <c r="P368" s="164"/>
      <c r="Q368" s="164"/>
      <c r="R368" s="164"/>
      <c r="S368" s="164"/>
      <c r="T368" s="164"/>
      <c r="U368" s="164"/>
    </row>
    <row r="369" spans="1:21" ht="12">
      <c r="A369" s="164"/>
      <c r="B369" s="132"/>
      <c r="C369" s="164"/>
      <c r="D369" s="164"/>
      <c r="E369" s="164"/>
      <c r="F369" s="164"/>
      <c r="G369" s="164"/>
      <c r="H369" s="164"/>
      <c r="I369" s="164"/>
      <c r="J369" s="164"/>
      <c r="K369" s="164"/>
      <c r="L369" s="164"/>
      <c r="M369" s="164"/>
      <c r="N369" s="164"/>
      <c r="O369" s="164"/>
      <c r="P369" s="164"/>
      <c r="Q369" s="164"/>
      <c r="R369" s="164"/>
      <c r="S369" s="164"/>
      <c r="T369" s="164"/>
      <c r="U369" s="164"/>
    </row>
    <row r="370" spans="1:21" ht="12">
      <c r="A370" s="164"/>
      <c r="B370" s="132"/>
      <c r="C370" s="164"/>
      <c r="D370" s="164"/>
      <c r="E370" s="164"/>
      <c r="F370" s="164"/>
      <c r="G370" s="164"/>
      <c r="H370" s="164"/>
      <c r="I370" s="164"/>
      <c r="J370" s="164"/>
      <c r="K370" s="164"/>
      <c r="L370" s="164"/>
      <c r="M370" s="164"/>
      <c r="N370" s="164"/>
      <c r="O370" s="164"/>
      <c r="P370" s="164"/>
      <c r="Q370" s="164"/>
      <c r="R370" s="164"/>
      <c r="S370" s="164"/>
      <c r="T370" s="164"/>
      <c r="U370" s="164"/>
    </row>
    <row r="371" spans="1:21" ht="12">
      <c r="A371" s="164"/>
      <c r="B371" s="132"/>
      <c r="C371" s="164"/>
      <c r="D371" s="164"/>
      <c r="E371" s="164"/>
      <c r="F371" s="164"/>
      <c r="G371" s="164"/>
      <c r="H371" s="164"/>
      <c r="I371" s="164"/>
      <c r="J371" s="164"/>
      <c r="K371" s="164"/>
      <c r="L371" s="164"/>
      <c r="M371" s="164"/>
      <c r="N371" s="164"/>
      <c r="O371" s="164"/>
      <c r="P371" s="164"/>
      <c r="Q371" s="164"/>
      <c r="R371" s="164"/>
      <c r="S371" s="164"/>
      <c r="T371" s="164"/>
      <c r="U371" s="164"/>
    </row>
    <row r="372" spans="1:21" ht="12">
      <c r="A372" s="164"/>
      <c r="B372" s="132"/>
      <c r="C372" s="164"/>
      <c r="D372" s="164"/>
      <c r="E372" s="164"/>
      <c r="F372" s="164"/>
      <c r="G372" s="164"/>
      <c r="H372" s="164"/>
      <c r="I372" s="164"/>
      <c r="J372" s="164"/>
      <c r="K372" s="164"/>
      <c r="L372" s="164"/>
      <c r="M372" s="164"/>
      <c r="N372" s="164"/>
      <c r="O372" s="164"/>
      <c r="P372" s="164"/>
      <c r="Q372" s="164"/>
      <c r="R372" s="164"/>
      <c r="S372" s="164"/>
      <c r="T372" s="164"/>
      <c r="U372" s="164"/>
    </row>
    <row r="373" spans="1:21" ht="12">
      <c r="A373" s="164"/>
      <c r="B373" s="132"/>
      <c r="C373" s="164"/>
      <c r="D373" s="164"/>
      <c r="E373" s="164"/>
      <c r="F373" s="164"/>
      <c r="G373" s="164"/>
      <c r="H373" s="164"/>
      <c r="I373" s="164"/>
      <c r="J373" s="164"/>
      <c r="K373" s="164"/>
      <c r="L373" s="164"/>
      <c r="M373" s="164"/>
      <c r="N373" s="164"/>
      <c r="O373" s="164"/>
      <c r="P373" s="164"/>
      <c r="Q373" s="164"/>
      <c r="R373" s="164"/>
      <c r="S373" s="164"/>
      <c r="T373" s="164"/>
      <c r="U373" s="164"/>
    </row>
    <row r="374" spans="1:21" ht="12">
      <c r="A374" s="164"/>
      <c r="B374" s="132"/>
      <c r="C374" s="164"/>
      <c r="D374" s="164"/>
      <c r="E374" s="164"/>
      <c r="F374" s="164"/>
      <c r="G374" s="164"/>
      <c r="H374" s="164"/>
      <c r="I374" s="164"/>
      <c r="J374" s="164"/>
      <c r="K374" s="164"/>
      <c r="L374" s="164"/>
      <c r="M374" s="164"/>
      <c r="N374" s="164"/>
      <c r="O374" s="164"/>
      <c r="P374" s="164"/>
      <c r="Q374" s="164"/>
      <c r="R374" s="164"/>
      <c r="S374" s="164"/>
      <c r="T374" s="164"/>
      <c r="U374" s="164"/>
    </row>
    <row r="375" spans="1:21" ht="12">
      <c r="A375" s="164"/>
      <c r="B375" s="132"/>
      <c r="C375" s="164"/>
      <c r="D375" s="164"/>
      <c r="E375" s="164"/>
      <c r="F375" s="164"/>
      <c r="G375" s="164"/>
      <c r="H375" s="164"/>
      <c r="I375" s="164"/>
      <c r="J375" s="164"/>
      <c r="K375" s="164"/>
      <c r="L375" s="164"/>
      <c r="M375" s="164"/>
      <c r="N375" s="164"/>
      <c r="O375" s="164"/>
      <c r="P375" s="164"/>
      <c r="Q375" s="164"/>
      <c r="R375" s="164"/>
      <c r="S375" s="164"/>
      <c r="T375" s="164"/>
      <c r="U375" s="164"/>
    </row>
    <row r="376" spans="1:21" ht="12">
      <c r="A376" s="164"/>
      <c r="B376" s="132"/>
      <c r="C376" s="164"/>
      <c r="D376" s="164"/>
      <c r="E376" s="164"/>
      <c r="F376" s="164"/>
      <c r="G376" s="164"/>
      <c r="H376" s="164"/>
      <c r="I376" s="164"/>
      <c r="J376" s="164"/>
      <c r="K376" s="164"/>
      <c r="L376" s="164"/>
      <c r="M376" s="164"/>
      <c r="N376" s="164"/>
      <c r="O376" s="164"/>
      <c r="P376" s="164"/>
      <c r="Q376" s="164"/>
      <c r="R376" s="164"/>
      <c r="S376" s="164"/>
      <c r="T376" s="164"/>
      <c r="U376" s="164"/>
    </row>
    <row r="377" spans="1:21" ht="12">
      <c r="A377" s="164"/>
      <c r="B377" s="132"/>
      <c r="C377" s="164"/>
      <c r="D377" s="164"/>
      <c r="E377" s="164"/>
      <c r="F377" s="164"/>
      <c r="G377" s="164"/>
      <c r="H377" s="164"/>
      <c r="I377" s="164"/>
      <c r="J377" s="164"/>
      <c r="K377" s="164"/>
      <c r="L377" s="164"/>
      <c r="M377" s="164"/>
      <c r="N377" s="164"/>
      <c r="O377" s="164"/>
      <c r="P377" s="164"/>
      <c r="Q377" s="164"/>
      <c r="R377" s="164"/>
      <c r="S377" s="164"/>
      <c r="T377" s="164"/>
      <c r="U377" s="164"/>
    </row>
    <row r="378" spans="1:21" ht="12">
      <c r="A378" s="164"/>
      <c r="B378" s="132"/>
      <c r="C378" s="164"/>
      <c r="D378" s="164"/>
      <c r="E378" s="164"/>
      <c r="F378" s="164"/>
      <c r="G378" s="164"/>
      <c r="H378" s="164"/>
      <c r="I378" s="164"/>
      <c r="J378" s="164"/>
      <c r="K378" s="164"/>
      <c r="L378" s="164"/>
      <c r="M378" s="164"/>
      <c r="N378" s="164"/>
      <c r="O378" s="164"/>
      <c r="P378" s="164"/>
      <c r="Q378" s="164"/>
      <c r="R378" s="164"/>
      <c r="S378" s="164"/>
      <c r="T378" s="164"/>
      <c r="U378" s="164"/>
    </row>
    <row r="379" spans="1:21" ht="12">
      <c r="A379" s="164"/>
      <c r="B379" s="132"/>
      <c r="C379" s="164"/>
      <c r="D379" s="164"/>
      <c r="E379" s="164"/>
      <c r="F379" s="164"/>
      <c r="G379" s="164"/>
      <c r="H379" s="164"/>
      <c r="I379" s="164"/>
      <c r="J379" s="164"/>
      <c r="K379" s="164"/>
      <c r="L379" s="164"/>
      <c r="M379" s="164"/>
      <c r="N379" s="164"/>
      <c r="O379" s="164"/>
      <c r="P379" s="164"/>
      <c r="Q379" s="164"/>
      <c r="R379" s="164"/>
      <c r="S379" s="164"/>
      <c r="T379" s="164"/>
      <c r="U379" s="164"/>
    </row>
    <row r="380" spans="1:21" ht="12">
      <c r="A380" s="164"/>
      <c r="B380" s="132"/>
      <c r="C380" s="164"/>
      <c r="D380" s="164"/>
      <c r="E380" s="164"/>
      <c r="F380" s="164"/>
      <c r="G380" s="164"/>
      <c r="H380" s="164"/>
      <c r="I380" s="164"/>
      <c r="J380" s="164"/>
      <c r="K380" s="164"/>
      <c r="L380" s="164"/>
      <c r="M380" s="164"/>
      <c r="N380" s="164"/>
      <c r="O380" s="164"/>
      <c r="P380" s="164"/>
      <c r="Q380" s="164"/>
      <c r="R380" s="164"/>
      <c r="S380" s="164"/>
      <c r="T380" s="164"/>
      <c r="U380" s="164"/>
    </row>
    <row r="381" spans="1:21" ht="12">
      <c r="A381" s="164"/>
      <c r="B381" s="132"/>
      <c r="C381" s="164"/>
      <c r="D381" s="164"/>
      <c r="E381" s="164"/>
      <c r="F381" s="164"/>
      <c r="G381" s="164"/>
      <c r="H381" s="164"/>
      <c r="I381" s="164"/>
      <c r="J381" s="164"/>
      <c r="K381" s="164"/>
      <c r="L381" s="164"/>
      <c r="M381" s="164"/>
      <c r="N381" s="164"/>
      <c r="O381" s="164"/>
      <c r="P381" s="164"/>
      <c r="Q381" s="164"/>
      <c r="R381" s="164"/>
      <c r="S381" s="164"/>
      <c r="T381" s="164"/>
      <c r="U381" s="164"/>
    </row>
    <row r="382" spans="1:21" ht="12">
      <c r="A382" s="164"/>
      <c r="B382" s="132"/>
      <c r="C382" s="164"/>
      <c r="D382" s="164"/>
      <c r="E382" s="164"/>
      <c r="F382" s="164"/>
      <c r="G382" s="164"/>
      <c r="H382" s="164"/>
      <c r="I382" s="164"/>
      <c r="J382" s="164"/>
      <c r="K382" s="164"/>
      <c r="L382" s="164"/>
      <c r="M382" s="164"/>
      <c r="N382" s="164"/>
      <c r="O382" s="164"/>
      <c r="P382" s="164"/>
      <c r="Q382" s="164"/>
      <c r="R382" s="164"/>
      <c r="S382" s="164"/>
      <c r="T382" s="164"/>
      <c r="U382" s="164"/>
    </row>
    <row r="383" spans="1:21" ht="12">
      <c r="A383" s="164"/>
      <c r="B383" s="132"/>
      <c r="C383" s="164"/>
      <c r="D383" s="164"/>
      <c r="E383" s="164"/>
      <c r="F383" s="164"/>
      <c r="G383" s="164"/>
      <c r="H383" s="164"/>
      <c r="I383" s="164"/>
      <c r="J383" s="164"/>
      <c r="K383" s="164"/>
      <c r="L383" s="164"/>
      <c r="M383" s="164"/>
      <c r="N383" s="164"/>
      <c r="O383" s="164"/>
      <c r="P383" s="164"/>
      <c r="Q383" s="164"/>
      <c r="R383" s="164"/>
      <c r="S383" s="164"/>
      <c r="T383" s="164"/>
      <c r="U383" s="164"/>
    </row>
    <row r="384" spans="1:21" ht="12">
      <c r="A384" s="164"/>
      <c r="B384" s="132"/>
      <c r="C384" s="164"/>
      <c r="D384" s="164"/>
      <c r="E384" s="164"/>
      <c r="F384" s="164"/>
      <c r="G384" s="164"/>
      <c r="H384" s="164"/>
      <c r="I384" s="164"/>
      <c r="J384" s="164"/>
      <c r="K384" s="164"/>
      <c r="L384" s="164"/>
      <c r="M384" s="164"/>
      <c r="N384" s="164"/>
      <c r="O384" s="164"/>
      <c r="P384" s="164"/>
      <c r="Q384" s="164"/>
      <c r="R384" s="164"/>
      <c r="S384" s="164"/>
      <c r="T384" s="164"/>
      <c r="U384" s="164"/>
    </row>
    <row r="385" spans="1:21" ht="12">
      <c r="A385" s="164"/>
      <c r="B385" s="132"/>
      <c r="C385" s="164"/>
      <c r="D385" s="164"/>
      <c r="E385" s="164"/>
      <c r="F385" s="164"/>
      <c r="G385" s="164"/>
      <c r="H385" s="164"/>
      <c r="I385" s="164"/>
      <c r="J385" s="164"/>
      <c r="K385" s="164"/>
      <c r="L385" s="164"/>
      <c r="M385" s="164"/>
      <c r="N385" s="164"/>
      <c r="O385" s="164"/>
      <c r="P385" s="164"/>
      <c r="Q385" s="164"/>
      <c r="R385" s="164"/>
      <c r="S385" s="164"/>
      <c r="T385" s="164"/>
      <c r="U385" s="164"/>
    </row>
    <row r="386" spans="1:21" ht="12">
      <c r="A386" s="164"/>
      <c r="B386" s="132"/>
      <c r="C386" s="164"/>
      <c r="D386" s="164"/>
      <c r="E386" s="164"/>
      <c r="F386" s="164"/>
      <c r="G386" s="164"/>
      <c r="H386" s="164"/>
      <c r="I386" s="164"/>
      <c r="J386" s="164"/>
      <c r="K386" s="164"/>
      <c r="L386" s="164"/>
      <c r="M386" s="164"/>
      <c r="N386" s="164"/>
      <c r="O386" s="164"/>
      <c r="P386" s="164"/>
      <c r="Q386" s="164"/>
      <c r="R386" s="164"/>
      <c r="S386" s="164"/>
      <c r="T386" s="164"/>
      <c r="U386" s="164"/>
    </row>
    <row r="387" spans="1:21" ht="12">
      <c r="A387" s="164"/>
      <c r="B387" s="132"/>
      <c r="C387" s="164"/>
      <c r="D387" s="164"/>
      <c r="E387" s="164"/>
      <c r="F387" s="164"/>
      <c r="G387" s="164"/>
      <c r="H387" s="164"/>
      <c r="I387" s="164"/>
      <c r="J387" s="164"/>
      <c r="K387" s="164"/>
      <c r="L387" s="164"/>
      <c r="M387" s="164"/>
      <c r="N387" s="164"/>
      <c r="O387" s="164"/>
      <c r="P387" s="164"/>
      <c r="Q387" s="164"/>
      <c r="R387" s="164"/>
      <c r="S387" s="164"/>
      <c r="T387" s="164"/>
      <c r="U387" s="164"/>
    </row>
    <row r="388" spans="1:21" ht="12">
      <c r="A388" s="164"/>
      <c r="B388" s="132"/>
      <c r="C388" s="164"/>
      <c r="D388" s="164"/>
      <c r="E388" s="164"/>
      <c r="F388" s="164"/>
      <c r="G388" s="164"/>
      <c r="H388" s="164"/>
      <c r="I388" s="164"/>
      <c r="J388" s="164"/>
      <c r="K388" s="164"/>
      <c r="L388" s="164"/>
      <c r="M388" s="164"/>
      <c r="N388" s="164"/>
      <c r="O388" s="164"/>
      <c r="P388" s="164"/>
      <c r="Q388" s="164"/>
      <c r="R388" s="164"/>
      <c r="S388" s="164"/>
      <c r="T388" s="164"/>
      <c r="U388" s="164"/>
    </row>
    <row r="389" spans="1:21" ht="12">
      <c r="A389" s="164"/>
      <c r="B389" s="132"/>
      <c r="C389" s="164"/>
      <c r="D389" s="164"/>
      <c r="E389" s="164"/>
      <c r="F389" s="164"/>
      <c r="G389" s="164"/>
      <c r="H389" s="164"/>
      <c r="I389" s="164"/>
      <c r="J389" s="164"/>
      <c r="K389" s="164"/>
      <c r="L389" s="164"/>
      <c r="M389" s="164"/>
      <c r="N389" s="164"/>
      <c r="O389" s="164"/>
      <c r="P389" s="164"/>
      <c r="Q389" s="164"/>
      <c r="R389" s="164"/>
      <c r="S389" s="164"/>
      <c r="T389" s="164"/>
      <c r="U389" s="164"/>
    </row>
    <row r="390" spans="1:21" ht="12">
      <c r="A390" s="164"/>
      <c r="B390" s="132"/>
      <c r="C390" s="164"/>
      <c r="D390" s="164"/>
      <c r="E390" s="164"/>
      <c r="F390" s="164"/>
      <c r="G390" s="164"/>
      <c r="H390" s="164"/>
      <c r="I390" s="164"/>
      <c r="J390" s="164"/>
      <c r="K390" s="164"/>
      <c r="L390" s="164"/>
      <c r="M390" s="164"/>
      <c r="N390" s="164"/>
      <c r="O390" s="164"/>
      <c r="P390" s="164"/>
      <c r="Q390" s="164"/>
      <c r="R390" s="164"/>
      <c r="S390" s="164"/>
      <c r="T390" s="164"/>
      <c r="U390" s="164"/>
    </row>
    <row r="391" spans="1:21" ht="12">
      <c r="A391" s="164"/>
      <c r="B391" s="132"/>
      <c r="C391" s="164"/>
      <c r="D391" s="164"/>
      <c r="E391" s="164"/>
      <c r="F391" s="164"/>
      <c r="G391" s="164"/>
      <c r="H391" s="164"/>
      <c r="I391" s="164"/>
      <c r="J391" s="164"/>
      <c r="K391" s="164"/>
      <c r="L391" s="164"/>
      <c r="M391" s="164"/>
      <c r="N391" s="164"/>
      <c r="O391" s="164"/>
      <c r="P391" s="164"/>
      <c r="Q391" s="164"/>
      <c r="R391" s="164"/>
      <c r="S391" s="164"/>
      <c r="T391" s="164"/>
      <c r="U391" s="164"/>
    </row>
    <row r="392" spans="1:21" ht="12">
      <c r="A392" s="164"/>
      <c r="B392" s="132"/>
      <c r="C392" s="164"/>
      <c r="D392" s="164"/>
      <c r="E392" s="164"/>
      <c r="F392" s="164"/>
      <c r="G392" s="164"/>
      <c r="H392" s="164"/>
      <c r="I392" s="164"/>
      <c r="J392" s="164"/>
      <c r="K392" s="164"/>
      <c r="L392" s="164"/>
      <c r="M392" s="164"/>
      <c r="N392" s="164"/>
      <c r="O392" s="164"/>
      <c r="P392" s="164"/>
      <c r="Q392" s="164"/>
      <c r="R392" s="164"/>
      <c r="S392" s="164"/>
      <c r="T392" s="164"/>
      <c r="U392" s="164"/>
    </row>
    <row r="393" spans="1:21" ht="12">
      <c r="A393" s="164"/>
      <c r="B393" s="132"/>
      <c r="C393" s="164"/>
      <c r="D393" s="164"/>
      <c r="E393" s="164"/>
      <c r="F393" s="164"/>
      <c r="G393" s="164"/>
      <c r="H393" s="164"/>
      <c r="I393" s="164"/>
      <c r="J393" s="164"/>
      <c r="K393" s="164"/>
      <c r="L393" s="164"/>
      <c r="M393" s="164"/>
      <c r="N393" s="164"/>
      <c r="O393" s="164"/>
      <c r="P393" s="164"/>
      <c r="Q393" s="164"/>
      <c r="R393" s="164"/>
      <c r="S393" s="164"/>
      <c r="T393" s="164"/>
      <c r="U393" s="164"/>
    </row>
    <row r="394" spans="1:21" ht="12">
      <c r="A394" s="164"/>
      <c r="B394" s="132"/>
      <c r="C394" s="164"/>
      <c r="D394" s="164"/>
      <c r="E394" s="164"/>
      <c r="F394" s="164"/>
      <c r="G394" s="164"/>
      <c r="H394" s="164"/>
      <c r="I394" s="164"/>
      <c r="J394" s="164"/>
      <c r="K394" s="164"/>
      <c r="L394" s="164"/>
      <c r="M394" s="164"/>
      <c r="N394" s="164"/>
      <c r="O394" s="164"/>
      <c r="P394" s="164"/>
      <c r="Q394" s="164"/>
      <c r="R394" s="164"/>
      <c r="S394" s="164"/>
      <c r="T394" s="164"/>
      <c r="U394" s="164"/>
    </row>
    <row r="395" spans="1:21" ht="12">
      <c r="A395" s="164"/>
      <c r="B395" s="132"/>
      <c r="C395" s="164"/>
      <c r="D395" s="164"/>
      <c r="E395" s="164"/>
      <c r="F395" s="164"/>
      <c r="G395" s="164"/>
      <c r="H395" s="164"/>
      <c r="I395" s="164"/>
      <c r="J395" s="164"/>
      <c r="K395" s="164"/>
      <c r="L395" s="164"/>
      <c r="M395" s="164"/>
      <c r="N395" s="164"/>
      <c r="O395" s="164"/>
      <c r="P395" s="164"/>
      <c r="Q395" s="164"/>
      <c r="R395" s="164"/>
      <c r="S395" s="164"/>
      <c r="T395" s="164"/>
      <c r="U395" s="164"/>
    </row>
    <row r="396" spans="1:21" ht="12">
      <c r="A396" s="164"/>
      <c r="B396" s="132"/>
      <c r="C396" s="164"/>
      <c r="D396" s="164"/>
      <c r="E396" s="164"/>
      <c r="F396" s="164"/>
      <c r="G396" s="164"/>
      <c r="H396" s="164"/>
      <c r="I396" s="164"/>
      <c r="J396" s="164"/>
      <c r="K396" s="164"/>
      <c r="L396" s="164"/>
      <c r="M396" s="164"/>
      <c r="N396" s="164"/>
      <c r="O396" s="164"/>
      <c r="P396" s="164"/>
      <c r="Q396" s="164"/>
      <c r="R396" s="164"/>
      <c r="S396" s="164"/>
      <c r="T396" s="164"/>
      <c r="U396" s="164"/>
    </row>
    <row r="397" spans="1:21" ht="12">
      <c r="A397" s="164"/>
      <c r="B397" s="132"/>
      <c r="C397" s="164"/>
      <c r="D397" s="164"/>
      <c r="E397" s="164"/>
      <c r="F397" s="164"/>
      <c r="G397" s="164"/>
      <c r="H397" s="164"/>
      <c r="I397" s="164"/>
      <c r="J397" s="164"/>
      <c r="K397" s="164"/>
      <c r="L397" s="164"/>
      <c r="M397" s="164"/>
      <c r="N397" s="164"/>
      <c r="O397" s="164"/>
      <c r="P397" s="164"/>
      <c r="Q397" s="164"/>
      <c r="R397" s="164"/>
      <c r="S397" s="164"/>
      <c r="T397" s="164"/>
      <c r="U397" s="164"/>
    </row>
    <row r="398" spans="1:21" ht="12">
      <c r="A398" s="164"/>
      <c r="B398" s="132"/>
      <c r="C398" s="164"/>
      <c r="D398" s="164"/>
      <c r="E398" s="164"/>
      <c r="F398" s="164"/>
      <c r="G398" s="164"/>
      <c r="H398" s="164"/>
      <c r="I398" s="164"/>
      <c r="J398" s="164"/>
      <c r="K398" s="164"/>
      <c r="L398" s="164"/>
      <c r="M398" s="164"/>
      <c r="N398" s="164"/>
      <c r="O398" s="164"/>
      <c r="P398" s="164"/>
      <c r="Q398" s="164"/>
      <c r="R398" s="164"/>
      <c r="S398" s="164"/>
      <c r="T398" s="164"/>
      <c r="U398" s="164"/>
    </row>
    <row r="399" spans="1:21" ht="12">
      <c r="A399" s="164"/>
      <c r="B399" s="132"/>
      <c r="C399" s="164"/>
      <c r="D399" s="164"/>
      <c r="E399" s="164"/>
      <c r="F399" s="164"/>
      <c r="G399" s="164"/>
      <c r="H399" s="164"/>
      <c r="I399" s="164"/>
      <c r="J399" s="164"/>
      <c r="K399" s="164"/>
      <c r="L399" s="164"/>
      <c r="M399" s="164"/>
      <c r="N399" s="164"/>
      <c r="O399" s="164"/>
      <c r="P399" s="164"/>
      <c r="Q399" s="164"/>
      <c r="R399" s="164"/>
      <c r="S399" s="164"/>
      <c r="T399" s="164"/>
      <c r="U399" s="164"/>
    </row>
    <row r="400" spans="1:21" ht="12">
      <c r="A400" s="164"/>
      <c r="B400" s="132"/>
      <c r="C400" s="164"/>
      <c r="D400" s="164"/>
      <c r="E400" s="164"/>
      <c r="F400" s="164"/>
      <c r="G400" s="164"/>
      <c r="H400" s="164"/>
      <c r="I400" s="164"/>
      <c r="J400" s="164"/>
      <c r="K400" s="164"/>
      <c r="L400" s="164"/>
      <c r="M400" s="164"/>
      <c r="N400" s="164"/>
      <c r="O400" s="164"/>
      <c r="P400" s="164"/>
      <c r="Q400" s="164"/>
      <c r="R400" s="164"/>
      <c r="S400" s="164"/>
      <c r="T400" s="164"/>
      <c r="U400" s="164"/>
    </row>
    <row r="401" spans="1:21" ht="12">
      <c r="A401" s="164"/>
      <c r="B401" s="132"/>
      <c r="C401" s="164"/>
      <c r="D401" s="164"/>
      <c r="E401" s="164"/>
      <c r="F401" s="164"/>
      <c r="G401" s="164"/>
      <c r="H401" s="164"/>
      <c r="I401" s="164"/>
      <c r="J401" s="164"/>
      <c r="K401" s="164"/>
      <c r="L401" s="164"/>
      <c r="M401" s="164"/>
      <c r="N401" s="164"/>
      <c r="O401" s="164"/>
      <c r="P401" s="164"/>
      <c r="Q401" s="164"/>
      <c r="R401" s="164"/>
      <c r="S401" s="164"/>
      <c r="T401" s="164"/>
      <c r="U401" s="164"/>
    </row>
    <row r="402" spans="1:21" ht="12">
      <c r="A402" s="164"/>
      <c r="B402" s="132"/>
      <c r="C402" s="164"/>
      <c r="D402" s="164"/>
      <c r="E402" s="164"/>
      <c r="F402" s="164"/>
      <c r="G402" s="164"/>
      <c r="H402" s="164"/>
      <c r="I402" s="164"/>
      <c r="J402" s="164"/>
      <c r="K402" s="164"/>
      <c r="L402" s="164"/>
      <c r="M402" s="164"/>
      <c r="N402" s="164"/>
      <c r="O402" s="164"/>
      <c r="P402" s="164"/>
      <c r="Q402" s="164"/>
      <c r="R402" s="164"/>
      <c r="S402" s="164"/>
      <c r="T402" s="164"/>
      <c r="U402" s="164"/>
    </row>
    <row r="403" spans="1:21" ht="12">
      <c r="A403" s="164"/>
      <c r="B403" s="132"/>
      <c r="C403" s="164"/>
      <c r="D403" s="164"/>
      <c r="E403" s="164"/>
      <c r="F403" s="164"/>
      <c r="G403" s="164"/>
      <c r="H403" s="164"/>
      <c r="I403" s="164"/>
      <c r="J403" s="164"/>
      <c r="K403" s="164"/>
      <c r="L403" s="164"/>
      <c r="M403" s="164"/>
      <c r="N403" s="164"/>
      <c r="O403" s="164"/>
      <c r="P403" s="164"/>
      <c r="Q403" s="164"/>
      <c r="R403" s="164"/>
      <c r="S403" s="164"/>
      <c r="T403" s="164"/>
      <c r="U403" s="164"/>
    </row>
    <row r="404" spans="1:21" ht="12">
      <c r="A404" s="164"/>
      <c r="B404" s="132"/>
      <c r="C404" s="164"/>
      <c r="D404" s="164"/>
      <c r="E404" s="164"/>
      <c r="F404" s="164"/>
      <c r="G404" s="164"/>
      <c r="H404" s="164"/>
      <c r="I404" s="164"/>
      <c r="J404" s="164"/>
      <c r="K404" s="164"/>
      <c r="L404" s="164"/>
      <c r="M404" s="164"/>
      <c r="N404" s="164"/>
      <c r="O404" s="164"/>
      <c r="P404" s="164"/>
      <c r="Q404" s="164"/>
      <c r="R404" s="164"/>
      <c r="S404" s="164"/>
      <c r="T404" s="164"/>
      <c r="U404" s="164"/>
    </row>
    <row r="405" spans="1:21" ht="12">
      <c r="A405" s="164"/>
      <c r="B405" s="132"/>
      <c r="C405" s="164"/>
      <c r="D405" s="164"/>
      <c r="E405" s="164"/>
      <c r="F405" s="164"/>
      <c r="G405" s="164"/>
      <c r="H405" s="164"/>
      <c r="I405" s="164"/>
      <c r="J405" s="164"/>
      <c r="K405" s="164"/>
      <c r="L405" s="164"/>
      <c r="M405" s="164"/>
      <c r="N405" s="164"/>
      <c r="O405" s="164"/>
      <c r="P405" s="164"/>
      <c r="Q405" s="164"/>
      <c r="R405" s="164"/>
      <c r="S405" s="164"/>
      <c r="T405" s="164"/>
      <c r="U405" s="164"/>
    </row>
    <row r="406" spans="1:21" ht="12">
      <c r="A406" s="164"/>
      <c r="B406" s="132"/>
      <c r="C406" s="164"/>
      <c r="D406" s="164"/>
      <c r="E406" s="164"/>
      <c r="F406" s="164"/>
      <c r="G406" s="164"/>
      <c r="H406" s="164"/>
      <c r="I406" s="164"/>
      <c r="J406" s="164"/>
      <c r="K406" s="164"/>
      <c r="L406" s="164"/>
      <c r="M406" s="164"/>
      <c r="N406" s="164"/>
      <c r="O406" s="164"/>
      <c r="P406" s="164"/>
      <c r="Q406" s="164"/>
      <c r="R406" s="164"/>
      <c r="S406" s="164"/>
      <c r="T406" s="164"/>
      <c r="U406" s="164"/>
    </row>
    <row r="407" spans="1:21" ht="12">
      <c r="A407" s="164"/>
      <c r="B407" s="132"/>
      <c r="C407" s="164"/>
      <c r="D407" s="164"/>
      <c r="E407" s="164"/>
      <c r="F407" s="164"/>
      <c r="G407" s="164"/>
      <c r="H407" s="164"/>
      <c r="I407" s="164"/>
      <c r="J407" s="164"/>
      <c r="K407" s="164"/>
      <c r="L407" s="164"/>
      <c r="M407" s="164"/>
      <c r="N407" s="164"/>
      <c r="O407" s="164"/>
      <c r="P407" s="164"/>
      <c r="Q407" s="164"/>
      <c r="R407" s="164"/>
      <c r="S407" s="164"/>
      <c r="T407" s="164"/>
      <c r="U407" s="164"/>
    </row>
    <row r="408" spans="1:21" ht="12">
      <c r="A408" s="164"/>
      <c r="B408" s="132"/>
      <c r="C408" s="164"/>
      <c r="D408" s="164"/>
      <c r="E408" s="164"/>
      <c r="F408" s="164"/>
      <c r="G408" s="164"/>
      <c r="H408" s="164"/>
      <c r="I408" s="164"/>
      <c r="J408" s="164"/>
      <c r="K408" s="164"/>
      <c r="L408" s="164"/>
      <c r="M408" s="164"/>
      <c r="N408" s="164"/>
      <c r="O408" s="164"/>
      <c r="P408" s="164"/>
      <c r="Q408" s="164"/>
      <c r="R408" s="164"/>
      <c r="S408" s="164"/>
      <c r="T408" s="164"/>
      <c r="U408" s="164"/>
    </row>
    <row r="409" spans="1:21" ht="12">
      <c r="A409" s="164"/>
      <c r="B409" s="132"/>
      <c r="C409" s="164"/>
      <c r="D409" s="164"/>
      <c r="E409" s="164"/>
      <c r="F409" s="164"/>
      <c r="G409" s="164"/>
      <c r="H409" s="164"/>
      <c r="I409" s="164"/>
      <c r="J409" s="164"/>
      <c r="K409" s="164"/>
      <c r="L409" s="164"/>
      <c r="M409" s="164"/>
      <c r="N409" s="164"/>
      <c r="O409" s="164"/>
      <c r="P409" s="164"/>
      <c r="Q409" s="164"/>
      <c r="R409" s="164"/>
      <c r="S409" s="164"/>
      <c r="T409" s="164"/>
      <c r="U409" s="164"/>
    </row>
    <row r="410" spans="1:21" ht="12">
      <c r="A410" s="164"/>
      <c r="B410" s="132"/>
      <c r="C410" s="164"/>
      <c r="D410" s="164"/>
      <c r="E410" s="164"/>
      <c r="F410" s="164"/>
      <c r="G410" s="164"/>
      <c r="H410" s="164"/>
      <c r="I410" s="164"/>
      <c r="J410" s="164"/>
      <c r="K410" s="164"/>
      <c r="L410" s="164"/>
      <c r="M410" s="164"/>
      <c r="N410" s="164"/>
      <c r="O410" s="164"/>
      <c r="P410" s="164"/>
      <c r="Q410" s="164"/>
      <c r="R410" s="164"/>
      <c r="S410" s="164"/>
      <c r="T410" s="164"/>
      <c r="U410" s="164"/>
    </row>
    <row r="411" spans="1:21" ht="12">
      <c r="A411" s="164"/>
      <c r="B411" s="132"/>
      <c r="C411" s="164"/>
      <c r="D411" s="164"/>
      <c r="E411" s="164"/>
      <c r="F411" s="164"/>
      <c r="G411" s="164"/>
      <c r="H411" s="164"/>
      <c r="I411" s="164"/>
      <c r="J411" s="164"/>
      <c r="K411" s="164"/>
      <c r="L411" s="164"/>
      <c r="M411" s="164"/>
      <c r="N411" s="164"/>
      <c r="O411" s="164"/>
      <c r="P411" s="164"/>
      <c r="Q411" s="164"/>
      <c r="R411" s="164"/>
      <c r="S411" s="164"/>
      <c r="T411" s="164"/>
      <c r="U411" s="164"/>
    </row>
    <row r="412" spans="1:21" ht="12">
      <c r="A412" s="164"/>
      <c r="B412" s="132"/>
      <c r="C412" s="164"/>
      <c r="D412" s="164"/>
      <c r="E412" s="164"/>
      <c r="F412" s="164"/>
      <c r="G412" s="164"/>
      <c r="H412" s="164"/>
      <c r="I412" s="164"/>
      <c r="J412" s="164"/>
      <c r="K412" s="164"/>
      <c r="L412" s="164"/>
      <c r="M412" s="164"/>
      <c r="N412" s="164"/>
      <c r="O412" s="164"/>
      <c r="P412" s="164"/>
      <c r="Q412" s="164"/>
      <c r="R412" s="164"/>
      <c r="S412" s="164"/>
      <c r="T412" s="164"/>
      <c r="U412" s="164"/>
    </row>
    <row r="413" spans="1:21" ht="12">
      <c r="A413" s="164"/>
      <c r="B413" s="132"/>
      <c r="C413" s="164"/>
      <c r="D413" s="164"/>
      <c r="E413" s="164"/>
      <c r="F413" s="164"/>
      <c r="G413" s="164"/>
      <c r="H413" s="164"/>
      <c r="I413" s="164"/>
      <c r="J413" s="164"/>
      <c r="K413" s="164"/>
      <c r="L413" s="164"/>
      <c r="M413" s="164"/>
      <c r="N413" s="164"/>
      <c r="O413" s="164"/>
      <c r="P413" s="164"/>
      <c r="Q413" s="164"/>
      <c r="R413" s="164"/>
      <c r="S413" s="164"/>
      <c r="T413" s="164"/>
      <c r="U413" s="164"/>
    </row>
    <row r="414" spans="1:21" ht="12">
      <c r="A414" s="164"/>
      <c r="B414" s="132"/>
      <c r="C414" s="164"/>
      <c r="D414" s="164"/>
      <c r="E414" s="164"/>
      <c r="F414" s="164"/>
      <c r="G414" s="164"/>
      <c r="H414" s="164"/>
      <c r="I414" s="164"/>
      <c r="J414" s="164"/>
      <c r="K414" s="164"/>
      <c r="L414" s="164"/>
      <c r="M414" s="164"/>
      <c r="N414" s="164"/>
      <c r="O414" s="164"/>
      <c r="P414" s="164"/>
      <c r="Q414" s="164"/>
      <c r="R414" s="164"/>
      <c r="S414" s="164"/>
      <c r="T414" s="164"/>
      <c r="U414" s="164"/>
    </row>
    <row r="415" spans="1:21" ht="12">
      <c r="A415" s="164"/>
      <c r="B415" s="132"/>
      <c r="C415" s="164"/>
      <c r="D415" s="164"/>
      <c r="E415" s="164"/>
      <c r="F415" s="164"/>
      <c r="G415" s="164"/>
      <c r="H415" s="164"/>
      <c r="I415" s="164"/>
      <c r="J415" s="164"/>
      <c r="K415" s="164"/>
      <c r="L415" s="164"/>
      <c r="M415" s="164"/>
      <c r="N415" s="164"/>
      <c r="O415" s="164"/>
      <c r="P415" s="164"/>
      <c r="Q415" s="164"/>
      <c r="R415" s="164"/>
      <c r="S415" s="164"/>
      <c r="T415" s="164"/>
      <c r="U415" s="164"/>
    </row>
    <row r="416" spans="1:21" ht="12">
      <c r="A416" s="164"/>
      <c r="B416" s="132"/>
      <c r="C416" s="164"/>
      <c r="D416" s="164"/>
      <c r="E416" s="164"/>
      <c r="F416" s="164"/>
      <c r="G416" s="164"/>
      <c r="H416" s="164"/>
      <c r="I416" s="164"/>
      <c r="J416" s="164"/>
      <c r="K416" s="164"/>
      <c r="L416" s="164"/>
      <c r="M416" s="164"/>
      <c r="N416" s="164"/>
      <c r="O416" s="164"/>
      <c r="P416" s="164"/>
      <c r="Q416" s="164"/>
      <c r="R416" s="164"/>
      <c r="S416" s="164"/>
      <c r="T416" s="164"/>
      <c r="U416" s="164"/>
    </row>
    <row r="417" spans="1:21" ht="12">
      <c r="A417" s="164"/>
      <c r="B417" s="132"/>
      <c r="C417" s="164"/>
      <c r="D417" s="164"/>
      <c r="E417" s="164"/>
      <c r="F417" s="164"/>
      <c r="G417" s="164"/>
      <c r="H417" s="164"/>
      <c r="I417" s="164"/>
      <c r="J417" s="164"/>
      <c r="K417" s="164"/>
      <c r="L417" s="164"/>
      <c r="M417" s="164"/>
      <c r="N417" s="164"/>
      <c r="O417" s="164"/>
      <c r="P417" s="164"/>
      <c r="Q417" s="164"/>
      <c r="R417" s="164"/>
      <c r="S417" s="164"/>
      <c r="T417" s="164"/>
      <c r="U417" s="164"/>
    </row>
    <row r="418" spans="1:21" ht="12">
      <c r="A418" s="164"/>
      <c r="B418" s="132"/>
      <c r="C418" s="164"/>
      <c r="D418" s="164"/>
      <c r="E418" s="164"/>
      <c r="F418" s="164"/>
      <c r="G418" s="164"/>
      <c r="H418" s="164"/>
      <c r="I418" s="164"/>
      <c r="J418" s="164"/>
      <c r="K418" s="164"/>
      <c r="L418" s="164"/>
      <c r="M418" s="164"/>
      <c r="N418" s="164"/>
      <c r="O418" s="164"/>
      <c r="P418" s="164"/>
      <c r="Q418" s="164"/>
      <c r="R418" s="164"/>
      <c r="S418" s="164"/>
      <c r="T418" s="164"/>
      <c r="U418" s="164"/>
    </row>
    <row r="419" spans="1:21" ht="12">
      <c r="A419" s="164"/>
      <c r="B419" s="132"/>
      <c r="C419" s="164"/>
      <c r="D419" s="164"/>
      <c r="E419" s="164"/>
      <c r="F419" s="164"/>
      <c r="G419" s="164"/>
      <c r="H419" s="164"/>
      <c r="I419" s="164"/>
      <c r="J419" s="164"/>
      <c r="K419" s="164"/>
      <c r="L419" s="164"/>
      <c r="M419" s="164"/>
      <c r="N419" s="164"/>
      <c r="O419" s="164"/>
      <c r="P419" s="164"/>
      <c r="Q419" s="164"/>
      <c r="R419" s="164"/>
      <c r="S419" s="164"/>
      <c r="T419" s="164"/>
      <c r="U419" s="164"/>
    </row>
    <row r="420" spans="1:21" ht="12">
      <c r="A420" s="164"/>
      <c r="B420" s="132"/>
      <c r="C420" s="164"/>
      <c r="D420" s="164"/>
      <c r="E420" s="164"/>
      <c r="F420" s="164"/>
      <c r="G420" s="164"/>
      <c r="H420" s="164"/>
      <c r="I420" s="164"/>
      <c r="J420" s="164"/>
      <c r="K420" s="164"/>
      <c r="L420" s="164"/>
      <c r="M420" s="164"/>
      <c r="N420" s="164"/>
      <c r="O420" s="164"/>
      <c r="P420" s="164"/>
      <c r="Q420" s="164"/>
      <c r="R420" s="164"/>
      <c r="S420" s="164"/>
      <c r="T420" s="164"/>
      <c r="U420" s="164"/>
    </row>
    <row r="421" spans="1:21" ht="12">
      <c r="A421" s="164"/>
      <c r="B421" s="132"/>
      <c r="C421" s="164"/>
      <c r="D421" s="164"/>
      <c r="E421" s="164"/>
      <c r="F421" s="164"/>
      <c r="G421" s="164"/>
      <c r="H421" s="164"/>
      <c r="I421" s="164"/>
      <c r="J421" s="164"/>
      <c r="K421" s="164"/>
      <c r="L421" s="164"/>
      <c r="M421" s="164"/>
      <c r="N421" s="164"/>
      <c r="O421" s="164"/>
      <c r="P421" s="164"/>
      <c r="Q421" s="164"/>
      <c r="R421" s="164"/>
      <c r="S421" s="164"/>
      <c r="T421" s="164"/>
      <c r="U421" s="164"/>
    </row>
    <row r="422" spans="1:21" ht="12">
      <c r="A422" s="164"/>
      <c r="B422" s="132"/>
      <c r="C422" s="164"/>
      <c r="D422" s="164"/>
      <c r="E422" s="164"/>
      <c r="F422" s="164"/>
      <c r="G422" s="164"/>
      <c r="H422" s="164"/>
      <c r="I422" s="164"/>
      <c r="J422" s="164"/>
      <c r="K422" s="164"/>
      <c r="L422" s="164"/>
      <c r="M422" s="164"/>
      <c r="N422" s="164"/>
      <c r="O422" s="164"/>
      <c r="P422" s="164"/>
      <c r="Q422" s="164"/>
      <c r="R422" s="164"/>
      <c r="S422" s="164"/>
      <c r="T422" s="164"/>
      <c r="U422" s="164"/>
    </row>
    <row r="423" spans="1:21" ht="12">
      <c r="A423" s="164"/>
      <c r="B423" s="132"/>
      <c r="C423" s="164"/>
      <c r="D423" s="164"/>
      <c r="E423" s="164"/>
      <c r="F423" s="164"/>
      <c r="G423" s="164"/>
      <c r="H423" s="164"/>
      <c r="I423" s="164"/>
      <c r="J423" s="164"/>
      <c r="K423" s="164"/>
      <c r="L423" s="164"/>
      <c r="M423" s="164"/>
      <c r="N423" s="164"/>
      <c r="O423" s="164"/>
      <c r="P423" s="164"/>
      <c r="Q423" s="164"/>
      <c r="R423" s="164"/>
      <c r="S423" s="164"/>
      <c r="T423" s="164"/>
      <c r="U423" s="164"/>
    </row>
    <row r="424" spans="1:21" ht="12">
      <c r="A424" s="164"/>
      <c r="B424" s="132"/>
      <c r="C424" s="164"/>
      <c r="D424" s="164"/>
      <c r="E424" s="164"/>
      <c r="F424" s="164"/>
      <c r="G424" s="164"/>
      <c r="H424" s="164"/>
      <c r="I424" s="164"/>
      <c r="J424" s="164"/>
      <c r="K424" s="164"/>
      <c r="L424" s="164"/>
      <c r="M424" s="164"/>
      <c r="N424" s="164"/>
      <c r="O424" s="164"/>
      <c r="P424" s="164"/>
      <c r="Q424" s="164"/>
      <c r="R424" s="164"/>
      <c r="S424" s="164"/>
      <c r="T424" s="164"/>
      <c r="U424" s="164"/>
    </row>
    <row r="425" spans="1:21" ht="12">
      <c r="A425" s="164"/>
      <c r="B425" s="132"/>
      <c r="C425" s="164"/>
      <c r="D425" s="164"/>
      <c r="E425" s="164"/>
      <c r="F425" s="164"/>
      <c r="G425" s="164"/>
      <c r="H425" s="164"/>
      <c r="I425" s="164"/>
      <c r="J425" s="164"/>
      <c r="K425" s="164"/>
      <c r="L425" s="164"/>
      <c r="M425" s="164"/>
      <c r="N425" s="164"/>
      <c r="O425" s="164"/>
      <c r="P425" s="164"/>
      <c r="Q425" s="164"/>
      <c r="R425" s="164"/>
      <c r="S425" s="164"/>
      <c r="T425" s="164"/>
      <c r="U425" s="164"/>
    </row>
    <row r="426" spans="1:21" ht="12">
      <c r="A426" s="164"/>
      <c r="B426" s="132"/>
      <c r="C426" s="164"/>
      <c r="D426" s="164"/>
      <c r="E426" s="164"/>
      <c r="F426" s="164"/>
      <c r="G426" s="164"/>
      <c r="H426" s="164"/>
      <c r="I426" s="164"/>
      <c r="J426" s="164"/>
      <c r="K426" s="164"/>
      <c r="L426" s="164"/>
      <c r="M426" s="164"/>
      <c r="N426" s="164"/>
      <c r="O426" s="164"/>
      <c r="P426" s="164"/>
      <c r="Q426" s="164"/>
      <c r="R426" s="164"/>
      <c r="S426" s="164"/>
      <c r="T426" s="164"/>
      <c r="U426" s="164"/>
    </row>
    <row r="427" spans="1:21" ht="12">
      <c r="A427" s="164"/>
      <c r="B427" s="132"/>
      <c r="C427" s="164"/>
      <c r="D427" s="164"/>
      <c r="E427" s="164"/>
      <c r="F427" s="164"/>
      <c r="G427" s="164"/>
      <c r="H427" s="164"/>
      <c r="I427" s="164"/>
      <c r="J427" s="164"/>
      <c r="K427" s="164"/>
      <c r="L427" s="164"/>
      <c r="M427" s="164"/>
      <c r="N427" s="164"/>
      <c r="O427" s="164"/>
      <c r="P427" s="164"/>
      <c r="Q427" s="164"/>
      <c r="R427" s="164"/>
      <c r="S427" s="164"/>
      <c r="T427" s="164"/>
      <c r="U427" s="164"/>
    </row>
    <row r="428" spans="1:21" ht="12">
      <c r="A428" s="164"/>
      <c r="B428" s="132"/>
      <c r="C428" s="164"/>
      <c r="D428" s="164"/>
      <c r="E428" s="164"/>
      <c r="F428" s="164"/>
      <c r="G428" s="164"/>
      <c r="H428" s="164"/>
      <c r="I428" s="164"/>
      <c r="J428" s="164"/>
      <c r="K428" s="164"/>
      <c r="L428" s="164"/>
      <c r="M428" s="164"/>
      <c r="N428" s="164"/>
      <c r="O428" s="164"/>
      <c r="P428" s="164"/>
      <c r="Q428" s="164"/>
      <c r="R428" s="164"/>
      <c r="S428" s="164"/>
      <c r="T428" s="164"/>
      <c r="U428" s="164"/>
    </row>
    <row r="429" spans="1:21" ht="12">
      <c r="A429" s="164"/>
      <c r="B429" s="132"/>
      <c r="C429" s="164"/>
      <c r="D429" s="164"/>
      <c r="E429" s="164"/>
      <c r="F429" s="164"/>
      <c r="G429" s="164"/>
      <c r="H429" s="164"/>
      <c r="I429" s="164"/>
      <c r="J429" s="164"/>
      <c r="K429" s="164"/>
      <c r="L429" s="164"/>
      <c r="M429" s="164"/>
      <c r="N429" s="164"/>
      <c r="O429" s="164"/>
      <c r="P429" s="164"/>
      <c r="Q429" s="164"/>
      <c r="R429" s="164"/>
      <c r="S429" s="164"/>
      <c r="T429" s="164"/>
      <c r="U429" s="164"/>
    </row>
    <row r="430" spans="1:21" ht="12">
      <c r="A430" s="164"/>
      <c r="B430" s="132"/>
      <c r="C430" s="164"/>
      <c r="D430" s="164"/>
      <c r="E430" s="164"/>
      <c r="F430" s="164"/>
      <c r="G430" s="164"/>
      <c r="H430" s="164"/>
      <c r="I430" s="164"/>
      <c r="J430" s="164"/>
      <c r="K430" s="164"/>
      <c r="L430" s="164"/>
      <c r="M430" s="164"/>
      <c r="N430" s="164"/>
      <c r="O430" s="164"/>
      <c r="P430" s="164"/>
      <c r="Q430" s="164"/>
      <c r="R430" s="164"/>
      <c r="S430" s="164"/>
      <c r="T430" s="164"/>
      <c r="U430" s="164"/>
    </row>
    <row r="431" spans="1:21" ht="12">
      <c r="A431" s="164"/>
      <c r="B431" s="132"/>
      <c r="C431" s="164"/>
      <c r="D431" s="164"/>
      <c r="E431" s="164"/>
      <c r="F431" s="164"/>
      <c r="G431" s="164"/>
      <c r="H431" s="164"/>
      <c r="I431" s="164"/>
      <c r="J431" s="164"/>
      <c r="K431" s="164"/>
      <c r="L431" s="164"/>
      <c r="M431" s="164"/>
      <c r="N431" s="164"/>
      <c r="O431" s="164"/>
      <c r="P431" s="164"/>
      <c r="Q431" s="164"/>
      <c r="R431" s="164"/>
      <c r="S431" s="164"/>
      <c r="T431" s="164"/>
      <c r="U431" s="164"/>
    </row>
    <row r="432" spans="1:21" ht="12">
      <c r="A432" s="164"/>
      <c r="B432" s="132"/>
      <c r="C432" s="164"/>
      <c r="D432" s="164"/>
      <c r="E432" s="164"/>
      <c r="F432" s="164"/>
      <c r="G432" s="164"/>
      <c r="H432" s="164"/>
      <c r="I432" s="164"/>
      <c r="J432" s="164"/>
      <c r="K432" s="164"/>
      <c r="L432" s="164"/>
      <c r="M432" s="164"/>
      <c r="N432" s="164"/>
      <c r="O432" s="164"/>
      <c r="P432" s="164"/>
      <c r="Q432" s="164"/>
      <c r="R432" s="164"/>
      <c r="S432" s="164"/>
      <c r="T432" s="164"/>
      <c r="U432" s="164"/>
    </row>
    <row r="433" spans="1:21" ht="12">
      <c r="A433" s="164"/>
      <c r="B433" s="132"/>
      <c r="C433" s="164"/>
      <c r="D433" s="164"/>
      <c r="E433" s="164"/>
      <c r="F433" s="164"/>
      <c r="G433" s="164"/>
      <c r="H433" s="164"/>
      <c r="I433" s="164"/>
      <c r="J433" s="164"/>
      <c r="K433" s="164"/>
      <c r="L433" s="164"/>
      <c r="M433" s="164"/>
      <c r="N433" s="164"/>
      <c r="O433" s="164"/>
      <c r="P433" s="164"/>
      <c r="Q433" s="164"/>
      <c r="R433" s="164"/>
      <c r="S433" s="164"/>
      <c r="T433" s="164"/>
      <c r="U433" s="164"/>
    </row>
    <row r="434" spans="1:21" ht="12">
      <c r="A434" s="164"/>
      <c r="B434" s="132"/>
      <c r="C434" s="164"/>
      <c r="D434" s="164"/>
      <c r="E434" s="164"/>
      <c r="F434" s="164"/>
      <c r="G434" s="164"/>
      <c r="H434" s="164"/>
      <c r="I434" s="164"/>
      <c r="J434" s="164"/>
      <c r="K434" s="164"/>
      <c r="L434" s="164"/>
      <c r="M434" s="164"/>
      <c r="N434" s="164"/>
      <c r="O434" s="164"/>
      <c r="P434" s="164"/>
      <c r="Q434" s="164"/>
      <c r="R434" s="164"/>
      <c r="S434" s="164"/>
      <c r="T434" s="164"/>
      <c r="U434" s="164"/>
    </row>
    <row r="435" spans="1:21" ht="12">
      <c r="A435" s="164"/>
      <c r="B435" s="132"/>
      <c r="C435" s="164"/>
      <c r="D435" s="164"/>
      <c r="E435" s="164"/>
      <c r="F435" s="164"/>
      <c r="G435" s="164"/>
      <c r="H435" s="164"/>
      <c r="I435" s="164"/>
      <c r="J435" s="164"/>
      <c r="K435" s="164"/>
      <c r="L435" s="164"/>
      <c r="M435" s="164"/>
      <c r="N435" s="164"/>
      <c r="O435" s="164"/>
      <c r="P435" s="164"/>
      <c r="Q435" s="164"/>
      <c r="R435" s="164"/>
      <c r="S435" s="164"/>
      <c r="T435" s="164"/>
      <c r="U435" s="164"/>
    </row>
    <row r="436" spans="1:21" ht="12">
      <c r="A436" s="164"/>
      <c r="B436" s="132"/>
      <c r="C436" s="164"/>
      <c r="D436" s="164"/>
      <c r="E436" s="164"/>
      <c r="F436" s="164"/>
      <c r="G436" s="164"/>
      <c r="H436" s="164"/>
      <c r="I436" s="164"/>
      <c r="J436" s="164"/>
      <c r="K436" s="164"/>
      <c r="L436" s="164"/>
      <c r="M436" s="164"/>
      <c r="N436" s="164"/>
      <c r="O436" s="164"/>
      <c r="P436" s="164"/>
      <c r="Q436" s="164"/>
      <c r="R436" s="164"/>
      <c r="S436" s="164"/>
      <c r="T436" s="164"/>
      <c r="U436" s="164"/>
    </row>
    <row r="437" spans="1:21" ht="12">
      <c r="A437" s="164"/>
      <c r="B437" s="132"/>
      <c r="C437" s="164"/>
      <c r="D437" s="164"/>
      <c r="E437" s="164"/>
      <c r="F437" s="164"/>
      <c r="G437" s="164"/>
      <c r="H437" s="164"/>
      <c r="I437" s="164"/>
      <c r="J437" s="164"/>
      <c r="K437" s="164"/>
      <c r="L437" s="164"/>
      <c r="M437" s="164"/>
      <c r="N437" s="164"/>
      <c r="O437" s="164"/>
      <c r="P437" s="164"/>
      <c r="Q437" s="164"/>
      <c r="R437" s="164"/>
      <c r="S437" s="164"/>
      <c r="T437" s="164"/>
      <c r="U437" s="164"/>
    </row>
    <row r="438" spans="1:21" ht="12">
      <c r="A438" s="164"/>
      <c r="B438" s="132"/>
      <c r="C438" s="164"/>
      <c r="D438" s="164"/>
      <c r="E438" s="164"/>
      <c r="F438" s="164"/>
      <c r="G438" s="164"/>
      <c r="H438" s="164"/>
      <c r="I438" s="164"/>
      <c r="J438" s="164"/>
      <c r="K438" s="164"/>
      <c r="L438" s="164"/>
      <c r="M438" s="164"/>
      <c r="N438" s="164"/>
      <c r="O438" s="164"/>
      <c r="P438" s="164"/>
      <c r="Q438" s="164"/>
      <c r="R438" s="164"/>
      <c r="S438" s="164"/>
      <c r="T438" s="164"/>
      <c r="U438" s="164"/>
    </row>
    <row r="439" spans="1:21" ht="12">
      <c r="A439" s="164"/>
      <c r="B439" s="132"/>
      <c r="C439" s="164"/>
      <c r="D439" s="164"/>
      <c r="E439" s="164"/>
      <c r="F439" s="164"/>
      <c r="G439" s="164"/>
      <c r="H439" s="164"/>
      <c r="I439" s="164"/>
      <c r="J439" s="164"/>
      <c r="K439" s="164"/>
      <c r="L439" s="164"/>
      <c r="M439" s="164"/>
      <c r="N439" s="164"/>
      <c r="O439" s="164"/>
      <c r="P439" s="164"/>
      <c r="Q439" s="164"/>
      <c r="R439" s="164"/>
      <c r="S439" s="164"/>
      <c r="T439" s="164"/>
      <c r="U439" s="164"/>
    </row>
    <row r="440" spans="1:21" ht="12">
      <c r="A440" s="164"/>
      <c r="B440" s="132"/>
      <c r="C440" s="164"/>
      <c r="D440" s="164"/>
      <c r="E440" s="164"/>
      <c r="F440" s="164"/>
      <c r="G440" s="164"/>
      <c r="H440" s="164"/>
      <c r="I440" s="164"/>
      <c r="J440" s="164"/>
      <c r="K440" s="164"/>
      <c r="L440" s="164"/>
      <c r="M440" s="164"/>
      <c r="N440" s="164"/>
      <c r="O440" s="164"/>
      <c r="P440" s="164"/>
      <c r="Q440" s="164"/>
      <c r="R440" s="164"/>
      <c r="S440" s="164"/>
      <c r="T440" s="164"/>
      <c r="U440" s="164"/>
    </row>
    <row r="441" spans="1:21" ht="12">
      <c r="A441" s="164"/>
      <c r="B441" s="132"/>
      <c r="C441" s="164"/>
      <c r="D441" s="164"/>
      <c r="E441" s="164"/>
      <c r="F441" s="164"/>
      <c r="G441" s="164"/>
      <c r="H441" s="164"/>
      <c r="I441" s="164"/>
      <c r="J441" s="164"/>
      <c r="K441" s="164"/>
      <c r="L441" s="164"/>
      <c r="M441" s="164"/>
      <c r="N441" s="164"/>
      <c r="O441" s="164"/>
      <c r="P441" s="164"/>
      <c r="Q441" s="164"/>
      <c r="R441" s="164"/>
      <c r="S441" s="164"/>
      <c r="T441" s="164"/>
      <c r="U441" s="164"/>
    </row>
    <row r="442" spans="1:21" ht="12">
      <c r="A442" s="164"/>
      <c r="B442" s="132"/>
      <c r="C442" s="164"/>
      <c r="D442" s="164"/>
      <c r="E442" s="164"/>
      <c r="F442" s="164"/>
      <c r="G442" s="164"/>
      <c r="H442" s="164"/>
      <c r="I442" s="164"/>
      <c r="J442" s="164"/>
      <c r="K442" s="164"/>
      <c r="L442" s="164"/>
      <c r="M442" s="164"/>
      <c r="N442" s="164"/>
      <c r="O442" s="164"/>
      <c r="P442" s="164"/>
      <c r="Q442" s="164"/>
      <c r="R442" s="164"/>
      <c r="S442" s="164"/>
      <c r="T442" s="164"/>
      <c r="U442" s="164"/>
    </row>
    <row r="443" spans="1:21" ht="12">
      <c r="A443" s="164"/>
      <c r="B443" s="132"/>
      <c r="C443" s="164"/>
      <c r="D443" s="164"/>
      <c r="E443" s="164"/>
      <c r="F443" s="164"/>
      <c r="G443" s="164"/>
      <c r="H443" s="164"/>
      <c r="I443" s="164"/>
      <c r="J443" s="164"/>
      <c r="K443" s="164"/>
      <c r="L443" s="164"/>
      <c r="M443" s="164"/>
      <c r="N443" s="164"/>
      <c r="O443" s="164"/>
      <c r="P443" s="164"/>
      <c r="Q443" s="164"/>
      <c r="R443" s="164"/>
      <c r="S443" s="164"/>
      <c r="T443" s="164"/>
      <c r="U443" s="164"/>
    </row>
    <row r="444" spans="1:21" ht="12">
      <c r="A444" s="164"/>
      <c r="B444" s="132"/>
      <c r="C444" s="164"/>
      <c r="D444" s="164"/>
      <c r="E444" s="164"/>
      <c r="F444" s="164"/>
      <c r="G444" s="164"/>
      <c r="H444" s="164"/>
      <c r="I444" s="164"/>
      <c r="J444" s="164"/>
      <c r="K444" s="164"/>
      <c r="L444" s="164"/>
      <c r="M444" s="164"/>
      <c r="N444" s="164"/>
      <c r="O444" s="164"/>
      <c r="P444" s="164"/>
      <c r="Q444" s="164"/>
      <c r="R444" s="164"/>
      <c r="S444" s="164"/>
      <c r="T444" s="164"/>
      <c r="U444" s="164"/>
    </row>
    <row r="445" spans="1:21" ht="12">
      <c r="A445" s="164"/>
      <c r="B445" s="132"/>
      <c r="C445" s="164"/>
      <c r="D445" s="164"/>
      <c r="E445" s="164"/>
      <c r="F445" s="164"/>
      <c r="G445" s="164"/>
      <c r="H445" s="164"/>
      <c r="I445" s="164"/>
      <c r="J445" s="164"/>
      <c r="K445" s="164"/>
      <c r="L445" s="164"/>
      <c r="M445" s="164"/>
      <c r="N445" s="164"/>
      <c r="O445" s="164"/>
      <c r="P445" s="164"/>
      <c r="Q445" s="164"/>
      <c r="R445" s="164"/>
      <c r="S445" s="164"/>
      <c r="T445" s="164"/>
      <c r="U445" s="164"/>
    </row>
    <row r="446" spans="1:21" ht="12">
      <c r="A446" s="164"/>
      <c r="B446" s="132"/>
      <c r="C446" s="164"/>
      <c r="D446" s="164"/>
      <c r="E446" s="164"/>
      <c r="F446" s="164"/>
      <c r="G446" s="164"/>
      <c r="H446" s="164"/>
      <c r="I446" s="164"/>
      <c r="J446" s="164"/>
      <c r="K446" s="164"/>
      <c r="L446" s="164"/>
      <c r="M446" s="164"/>
      <c r="N446" s="164"/>
      <c r="O446" s="164"/>
      <c r="P446" s="164"/>
      <c r="Q446" s="164"/>
      <c r="R446" s="164"/>
      <c r="S446" s="164"/>
      <c r="T446" s="164"/>
      <c r="U446" s="164"/>
    </row>
    <row r="447" spans="1:21" ht="12">
      <c r="A447" s="164"/>
      <c r="B447" s="132"/>
      <c r="C447" s="164"/>
      <c r="D447" s="164"/>
      <c r="E447" s="164"/>
      <c r="F447" s="164"/>
      <c r="G447" s="164"/>
      <c r="H447" s="164"/>
      <c r="I447" s="164"/>
      <c r="J447" s="164"/>
      <c r="K447" s="164"/>
      <c r="L447" s="164"/>
      <c r="M447" s="164"/>
      <c r="N447" s="164"/>
      <c r="O447" s="164"/>
      <c r="P447" s="164"/>
      <c r="Q447" s="164"/>
      <c r="R447" s="164"/>
      <c r="S447" s="164"/>
      <c r="T447" s="164"/>
      <c r="U447" s="164"/>
    </row>
    <row r="448" spans="1:21" ht="12">
      <c r="A448" s="164"/>
      <c r="B448" s="132"/>
      <c r="C448" s="164"/>
      <c r="D448" s="164"/>
      <c r="E448" s="164"/>
      <c r="F448" s="164"/>
      <c r="G448" s="164"/>
      <c r="H448" s="164"/>
      <c r="I448" s="164"/>
      <c r="J448" s="164"/>
      <c r="K448" s="164"/>
      <c r="L448" s="164"/>
      <c r="M448" s="164"/>
      <c r="N448" s="164"/>
      <c r="O448" s="164"/>
      <c r="P448" s="164"/>
      <c r="Q448" s="164"/>
      <c r="R448" s="164"/>
      <c r="S448" s="164"/>
      <c r="T448" s="164"/>
      <c r="U448" s="164"/>
    </row>
    <row r="449" spans="1:21" ht="12">
      <c r="A449" s="164"/>
      <c r="B449" s="132"/>
      <c r="C449" s="164"/>
      <c r="D449" s="164"/>
      <c r="E449" s="164"/>
      <c r="F449" s="164"/>
      <c r="G449" s="164"/>
      <c r="H449" s="164"/>
      <c r="I449" s="164"/>
      <c r="J449" s="164"/>
      <c r="K449" s="164"/>
      <c r="L449" s="164"/>
      <c r="M449" s="164"/>
      <c r="N449" s="164"/>
      <c r="O449" s="164"/>
      <c r="P449" s="164"/>
      <c r="Q449" s="164"/>
      <c r="R449" s="164"/>
      <c r="S449" s="164"/>
      <c r="T449" s="164"/>
      <c r="U449" s="164"/>
    </row>
    <row r="450" spans="1:21" ht="12">
      <c r="A450" s="164"/>
      <c r="B450" s="132"/>
      <c r="C450" s="164"/>
      <c r="D450" s="164"/>
      <c r="E450" s="164"/>
      <c r="F450" s="164"/>
      <c r="G450" s="164"/>
      <c r="H450" s="164"/>
      <c r="I450" s="164"/>
      <c r="J450" s="164"/>
      <c r="K450" s="164"/>
      <c r="L450" s="164"/>
      <c r="M450" s="164"/>
      <c r="N450" s="164"/>
      <c r="O450" s="164"/>
      <c r="P450" s="164"/>
      <c r="Q450" s="164"/>
      <c r="R450" s="164"/>
      <c r="S450" s="164"/>
      <c r="T450" s="164"/>
      <c r="U450" s="164"/>
    </row>
    <row r="451" spans="1:21" ht="12">
      <c r="A451" s="164"/>
      <c r="B451" s="132"/>
      <c r="C451" s="164"/>
      <c r="D451" s="164"/>
      <c r="E451" s="164"/>
      <c r="F451" s="164"/>
      <c r="G451" s="164"/>
      <c r="H451" s="164"/>
      <c r="I451" s="164"/>
      <c r="J451" s="164"/>
      <c r="K451" s="164"/>
      <c r="L451" s="164"/>
      <c r="M451" s="164"/>
      <c r="N451" s="164"/>
      <c r="O451" s="164"/>
      <c r="P451" s="164"/>
      <c r="Q451" s="164"/>
      <c r="R451" s="164"/>
      <c r="S451" s="164"/>
      <c r="T451" s="164"/>
      <c r="U451" s="164"/>
    </row>
    <row r="452" spans="1:21" ht="12">
      <c r="A452" s="164"/>
      <c r="B452" s="132"/>
      <c r="C452" s="164"/>
      <c r="D452" s="164"/>
      <c r="E452" s="164"/>
      <c r="F452" s="164"/>
      <c r="G452" s="164"/>
      <c r="H452" s="164"/>
      <c r="I452" s="164"/>
      <c r="J452" s="164"/>
      <c r="K452" s="164"/>
      <c r="L452" s="164"/>
      <c r="M452" s="164"/>
      <c r="N452" s="164"/>
      <c r="O452" s="164"/>
      <c r="P452" s="164"/>
      <c r="Q452" s="164"/>
      <c r="R452" s="164"/>
      <c r="S452" s="164"/>
      <c r="T452" s="164"/>
      <c r="U452" s="164"/>
    </row>
    <row r="453" spans="1:21" ht="12">
      <c r="A453" s="164"/>
      <c r="B453" s="132"/>
      <c r="C453" s="164"/>
      <c r="D453" s="164"/>
      <c r="E453" s="164"/>
      <c r="F453" s="164"/>
      <c r="G453" s="164"/>
      <c r="H453" s="164"/>
      <c r="I453" s="164"/>
      <c r="J453" s="164"/>
      <c r="K453" s="164"/>
      <c r="L453" s="164"/>
      <c r="M453" s="164"/>
      <c r="N453" s="164"/>
      <c r="O453" s="164"/>
      <c r="P453" s="164"/>
      <c r="Q453" s="164"/>
      <c r="R453" s="164"/>
      <c r="S453" s="164"/>
      <c r="T453" s="164"/>
      <c r="U453" s="164"/>
    </row>
    <row r="454" spans="1:21" ht="12">
      <c r="A454" s="164"/>
      <c r="B454" s="132"/>
      <c r="C454" s="164"/>
      <c r="D454" s="164"/>
      <c r="E454" s="164"/>
      <c r="F454" s="164"/>
      <c r="G454" s="164"/>
      <c r="H454" s="164"/>
      <c r="I454" s="164"/>
      <c r="J454" s="164"/>
      <c r="K454" s="164"/>
      <c r="L454" s="164"/>
      <c r="M454" s="164"/>
      <c r="N454" s="164"/>
      <c r="O454" s="164"/>
      <c r="P454" s="164"/>
      <c r="Q454" s="164"/>
      <c r="R454" s="164"/>
      <c r="S454" s="164"/>
      <c r="T454" s="164"/>
      <c r="U454" s="164"/>
    </row>
    <row r="455" spans="1:21" ht="12">
      <c r="A455" s="164"/>
      <c r="B455" s="132"/>
      <c r="C455" s="164"/>
      <c r="D455" s="164"/>
      <c r="E455" s="164"/>
      <c r="F455" s="164"/>
      <c r="G455" s="164"/>
      <c r="H455" s="164"/>
      <c r="I455" s="164"/>
      <c r="J455" s="164"/>
      <c r="K455" s="164"/>
      <c r="L455" s="164"/>
      <c r="M455" s="164"/>
      <c r="N455" s="164"/>
      <c r="O455" s="164"/>
      <c r="P455" s="164"/>
      <c r="Q455" s="164"/>
      <c r="R455" s="164"/>
      <c r="S455" s="164"/>
      <c r="T455" s="164"/>
      <c r="U455" s="164"/>
    </row>
    <row r="456" spans="1:21" ht="12">
      <c r="A456" s="164"/>
      <c r="B456" s="132"/>
      <c r="C456" s="164"/>
      <c r="D456" s="164"/>
      <c r="E456" s="164"/>
      <c r="F456" s="164"/>
      <c r="G456" s="164"/>
      <c r="H456" s="164"/>
      <c r="I456" s="164"/>
      <c r="J456" s="164"/>
      <c r="K456" s="164"/>
      <c r="L456" s="164"/>
      <c r="M456" s="164"/>
      <c r="N456" s="164"/>
      <c r="O456" s="164"/>
      <c r="P456" s="164"/>
      <c r="Q456" s="164"/>
      <c r="R456" s="164"/>
      <c r="S456" s="164"/>
      <c r="T456" s="164"/>
      <c r="U456" s="164"/>
    </row>
    <row r="457" spans="1:21" ht="12">
      <c r="A457" s="164"/>
      <c r="B457" s="132"/>
      <c r="C457" s="164"/>
      <c r="D457" s="164"/>
      <c r="E457" s="164"/>
      <c r="F457" s="164"/>
      <c r="G457" s="164"/>
      <c r="H457" s="164"/>
      <c r="I457" s="164"/>
      <c r="J457" s="164"/>
      <c r="K457" s="164"/>
      <c r="L457" s="164"/>
      <c r="M457" s="164"/>
      <c r="N457" s="164"/>
      <c r="O457" s="164"/>
      <c r="P457" s="164"/>
      <c r="Q457" s="164"/>
      <c r="R457" s="164"/>
      <c r="S457" s="164"/>
      <c r="T457" s="164"/>
      <c r="U457" s="164"/>
    </row>
    <row r="458" spans="1:21" ht="12">
      <c r="A458" s="164"/>
      <c r="B458" s="132"/>
      <c r="C458" s="164"/>
      <c r="D458" s="164"/>
      <c r="E458" s="164"/>
      <c r="F458" s="164"/>
      <c r="G458" s="164"/>
      <c r="H458" s="164"/>
      <c r="I458" s="164"/>
      <c r="J458" s="164"/>
      <c r="K458" s="164"/>
      <c r="L458" s="164"/>
      <c r="M458" s="164"/>
      <c r="N458" s="164"/>
      <c r="O458" s="164"/>
      <c r="P458" s="164"/>
      <c r="Q458" s="164"/>
      <c r="R458" s="164"/>
      <c r="S458" s="164"/>
      <c r="T458" s="164"/>
      <c r="U458" s="164"/>
    </row>
    <row r="459" spans="1:21" ht="12">
      <c r="A459" s="164"/>
      <c r="B459" s="132"/>
      <c r="C459" s="164"/>
      <c r="D459" s="164"/>
      <c r="E459" s="164"/>
      <c r="F459" s="164"/>
      <c r="G459" s="164"/>
      <c r="H459" s="164"/>
      <c r="I459" s="164"/>
      <c r="J459" s="164"/>
      <c r="K459" s="164"/>
      <c r="L459" s="164"/>
      <c r="M459" s="164"/>
      <c r="N459" s="164"/>
      <c r="O459" s="164"/>
      <c r="P459" s="164"/>
      <c r="Q459" s="164"/>
      <c r="R459" s="164"/>
      <c r="S459" s="164"/>
      <c r="T459" s="164"/>
      <c r="U459" s="164"/>
    </row>
    <row r="460" spans="1:21" ht="12">
      <c r="A460" s="164"/>
      <c r="B460" s="132"/>
      <c r="C460" s="164"/>
      <c r="D460" s="164"/>
      <c r="E460" s="164"/>
      <c r="F460" s="164"/>
      <c r="G460" s="164"/>
      <c r="H460" s="164"/>
      <c r="I460" s="164"/>
      <c r="J460" s="164"/>
      <c r="K460" s="164"/>
      <c r="L460" s="164"/>
      <c r="M460" s="164"/>
      <c r="N460" s="164"/>
      <c r="O460" s="164"/>
      <c r="P460" s="164"/>
      <c r="Q460" s="164"/>
      <c r="R460" s="164"/>
      <c r="S460" s="164"/>
      <c r="T460" s="164"/>
      <c r="U460" s="164"/>
    </row>
    <row r="461" spans="1:21" ht="12">
      <c r="A461" s="164"/>
      <c r="B461" s="132"/>
      <c r="C461" s="164"/>
      <c r="D461" s="164"/>
      <c r="E461" s="164"/>
      <c r="F461" s="164"/>
      <c r="G461" s="164"/>
      <c r="H461" s="164"/>
      <c r="I461" s="164"/>
      <c r="J461" s="164"/>
      <c r="K461" s="164"/>
      <c r="L461" s="164"/>
      <c r="M461" s="164"/>
      <c r="N461" s="164"/>
      <c r="O461" s="164"/>
      <c r="P461" s="164"/>
      <c r="Q461" s="164"/>
      <c r="R461" s="164"/>
      <c r="S461" s="164"/>
      <c r="T461" s="164"/>
      <c r="U461" s="164"/>
    </row>
    <row r="462" spans="1:21" ht="12">
      <c r="A462" s="164"/>
      <c r="B462" s="132"/>
      <c r="C462" s="164"/>
      <c r="D462" s="164"/>
      <c r="E462" s="164"/>
      <c r="F462" s="164"/>
      <c r="G462" s="164"/>
      <c r="H462" s="164"/>
      <c r="I462" s="164"/>
      <c r="J462" s="164"/>
      <c r="K462" s="164"/>
      <c r="L462" s="164"/>
      <c r="M462" s="164"/>
      <c r="N462" s="164"/>
      <c r="O462" s="164"/>
      <c r="P462" s="164"/>
      <c r="Q462" s="164"/>
      <c r="R462" s="164"/>
      <c r="S462" s="164"/>
      <c r="T462" s="164"/>
      <c r="U462" s="164"/>
    </row>
    <row r="463" spans="1:21" ht="12">
      <c r="A463" s="164"/>
      <c r="B463" s="132"/>
      <c r="C463" s="164"/>
      <c r="D463" s="164"/>
      <c r="E463" s="164"/>
      <c r="F463" s="164"/>
      <c r="G463" s="164"/>
      <c r="H463" s="164"/>
      <c r="I463" s="164"/>
      <c r="J463" s="164"/>
      <c r="K463" s="164"/>
      <c r="L463" s="164"/>
      <c r="M463" s="164"/>
      <c r="N463" s="164"/>
      <c r="O463" s="164"/>
      <c r="P463" s="164"/>
      <c r="Q463" s="164"/>
      <c r="R463" s="164"/>
      <c r="S463" s="164"/>
      <c r="T463" s="164"/>
      <c r="U463" s="164"/>
    </row>
    <row r="464" spans="1:21" ht="12">
      <c r="A464" s="164"/>
      <c r="B464" s="132"/>
      <c r="C464" s="164"/>
      <c r="D464" s="164"/>
      <c r="E464" s="164"/>
      <c r="F464" s="164"/>
      <c r="G464" s="164"/>
      <c r="H464" s="164"/>
      <c r="I464" s="164"/>
      <c r="J464" s="164"/>
      <c r="K464" s="164"/>
      <c r="L464" s="164"/>
      <c r="M464" s="164"/>
      <c r="N464" s="164"/>
      <c r="O464" s="164"/>
      <c r="P464" s="164"/>
      <c r="Q464" s="164"/>
      <c r="R464" s="164"/>
      <c r="S464" s="164"/>
      <c r="T464" s="164"/>
      <c r="U464" s="164"/>
    </row>
    <row r="465" spans="1:21" ht="12">
      <c r="A465" s="164"/>
      <c r="B465" s="132"/>
      <c r="C465" s="164"/>
      <c r="D465" s="164"/>
      <c r="E465" s="164"/>
      <c r="F465" s="164"/>
      <c r="G465" s="164"/>
      <c r="H465" s="164"/>
      <c r="I465" s="164"/>
      <c r="J465" s="164"/>
      <c r="K465" s="164"/>
      <c r="L465" s="164"/>
      <c r="M465" s="164"/>
      <c r="N465" s="164"/>
      <c r="O465" s="164"/>
      <c r="P465" s="164"/>
      <c r="Q465" s="164"/>
      <c r="R465" s="164"/>
      <c r="S465" s="164"/>
      <c r="T465" s="164"/>
      <c r="U465" s="164"/>
    </row>
    <row r="466" spans="1:21" ht="12">
      <c r="A466" s="164"/>
      <c r="B466" s="132"/>
      <c r="C466" s="164"/>
      <c r="D466" s="164"/>
      <c r="E466" s="164"/>
      <c r="F466" s="164"/>
      <c r="G466" s="164"/>
      <c r="H466" s="164"/>
      <c r="I466" s="164"/>
      <c r="J466" s="164"/>
      <c r="K466" s="164"/>
      <c r="L466" s="164"/>
      <c r="M466" s="164"/>
      <c r="N466" s="164"/>
      <c r="O466" s="164"/>
      <c r="P466" s="164"/>
      <c r="Q466" s="164"/>
      <c r="R466" s="164"/>
      <c r="S466" s="164"/>
      <c r="T466" s="164"/>
      <c r="U466" s="164"/>
    </row>
    <row r="467" spans="1:21" ht="12">
      <c r="A467" s="164"/>
      <c r="B467" s="132"/>
      <c r="C467" s="164"/>
      <c r="D467" s="164"/>
      <c r="E467" s="164"/>
      <c r="F467" s="164"/>
      <c r="G467" s="164"/>
      <c r="H467" s="164"/>
      <c r="I467" s="164"/>
      <c r="J467" s="164"/>
      <c r="K467" s="164"/>
      <c r="L467" s="164"/>
      <c r="M467" s="164"/>
      <c r="N467" s="164"/>
      <c r="O467" s="164"/>
      <c r="P467" s="164"/>
      <c r="Q467" s="164"/>
      <c r="R467" s="164"/>
      <c r="S467" s="164"/>
      <c r="T467" s="164"/>
      <c r="U467" s="164"/>
    </row>
    <row r="468" spans="1:21" ht="12">
      <c r="A468" s="164"/>
      <c r="B468" s="132"/>
      <c r="C468" s="164"/>
      <c r="D468" s="164"/>
      <c r="E468" s="164"/>
      <c r="F468" s="164"/>
      <c r="G468" s="164"/>
      <c r="H468" s="164"/>
      <c r="I468" s="164"/>
      <c r="J468" s="164"/>
      <c r="K468" s="164"/>
      <c r="L468" s="164"/>
      <c r="M468" s="164"/>
      <c r="N468" s="164"/>
      <c r="O468" s="164"/>
      <c r="P468" s="164"/>
      <c r="Q468" s="164"/>
      <c r="R468" s="164"/>
      <c r="S468" s="164"/>
      <c r="T468" s="164"/>
      <c r="U468" s="164"/>
    </row>
    <row r="469" spans="1:21" ht="12">
      <c r="A469" s="164"/>
      <c r="B469" s="132"/>
      <c r="C469" s="164"/>
      <c r="D469" s="164"/>
      <c r="E469" s="164"/>
      <c r="F469" s="164"/>
      <c r="G469" s="164"/>
      <c r="H469" s="164"/>
      <c r="I469" s="164"/>
      <c r="J469" s="164"/>
      <c r="K469" s="164"/>
      <c r="L469" s="164"/>
      <c r="M469" s="164"/>
      <c r="N469" s="164"/>
      <c r="O469" s="164"/>
      <c r="P469" s="164"/>
      <c r="Q469" s="164"/>
      <c r="R469" s="164"/>
      <c r="S469" s="164"/>
      <c r="T469" s="164"/>
      <c r="U469" s="164"/>
    </row>
    <row r="470" spans="1:21" ht="12">
      <c r="A470" s="164"/>
      <c r="B470" s="132"/>
      <c r="C470" s="164"/>
      <c r="D470" s="164"/>
      <c r="E470" s="164"/>
      <c r="F470" s="164"/>
      <c r="G470" s="164"/>
      <c r="H470" s="164"/>
      <c r="I470" s="164"/>
      <c r="J470" s="164"/>
      <c r="K470" s="164"/>
      <c r="L470" s="164"/>
      <c r="M470" s="164"/>
      <c r="N470" s="164"/>
      <c r="O470" s="164"/>
      <c r="P470" s="164"/>
      <c r="Q470" s="164"/>
      <c r="R470" s="164"/>
      <c r="S470" s="164"/>
      <c r="T470" s="164"/>
      <c r="U470" s="164"/>
    </row>
    <row r="471" spans="1:21" ht="12">
      <c r="A471" s="164"/>
      <c r="B471" s="132"/>
      <c r="C471" s="164"/>
      <c r="D471" s="164"/>
      <c r="E471" s="164"/>
      <c r="F471" s="164"/>
      <c r="G471" s="164"/>
      <c r="H471" s="164"/>
      <c r="I471" s="164"/>
      <c r="J471" s="164"/>
      <c r="K471" s="164"/>
      <c r="L471" s="164"/>
      <c r="M471" s="164"/>
      <c r="N471" s="164"/>
      <c r="O471" s="164"/>
      <c r="P471" s="164"/>
      <c r="Q471" s="164"/>
      <c r="R471" s="164"/>
      <c r="S471" s="164"/>
      <c r="T471" s="164"/>
      <c r="U471" s="164"/>
    </row>
    <row r="472" spans="1:21" ht="12">
      <c r="A472" s="164"/>
      <c r="B472" s="132"/>
      <c r="C472" s="164"/>
      <c r="D472" s="164"/>
      <c r="E472" s="164"/>
      <c r="F472" s="164"/>
      <c r="G472" s="164"/>
      <c r="H472" s="164"/>
      <c r="I472" s="164"/>
      <c r="J472" s="164"/>
      <c r="K472" s="164"/>
      <c r="L472" s="164"/>
      <c r="M472" s="164"/>
      <c r="N472" s="164"/>
      <c r="O472" s="164"/>
      <c r="P472" s="164"/>
      <c r="Q472" s="164"/>
      <c r="R472" s="164"/>
      <c r="S472" s="164"/>
      <c r="T472" s="164"/>
      <c r="U472" s="164"/>
    </row>
    <row r="473" spans="1:21" ht="12">
      <c r="A473" s="164"/>
      <c r="B473" s="132"/>
      <c r="C473" s="164"/>
      <c r="D473" s="164"/>
      <c r="E473" s="164"/>
      <c r="F473" s="164"/>
      <c r="G473" s="164"/>
      <c r="H473" s="164"/>
      <c r="I473" s="164"/>
      <c r="J473" s="164"/>
      <c r="K473" s="164"/>
      <c r="L473" s="164"/>
      <c r="M473" s="164"/>
      <c r="N473" s="164"/>
      <c r="O473" s="164"/>
      <c r="P473" s="164"/>
      <c r="Q473" s="164"/>
      <c r="R473" s="164"/>
      <c r="S473" s="164"/>
      <c r="T473" s="164"/>
      <c r="U473" s="164"/>
    </row>
    <row r="474" spans="1:21" ht="12">
      <c r="A474" s="164"/>
      <c r="B474" s="132"/>
      <c r="C474" s="164"/>
      <c r="D474" s="164"/>
      <c r="E474" s="164"/>
      <c r="F474" s="164"/>
      <c r="G474" s="164"/>
      <c r="H474" s="164"/>
      <c r="I474" s="164"/>
      <c r="J474" s="164"/>
      <c r="K474" s="164"/>
      <c r="L474" s="164"/>
      <c r="M474" s="164"/>
      <c r="N474" s="164"/>
      <c r="O474" s="164"/>
      <c r="P474" s="164"/>
      <c r="Q474" s="164"/>
      <c r="R474" s="164"/>
      <c r="S474" s="164"/>
      <c r="T474" s="164"/>
      <c r="U474" s="164"/>
    </row>
    <row r="475" spans="1:21" ht="12">
      <c r="A475" s="164"/>
      <c r="B475" s="132"/>
      <c r="C475" s="164"/>
      <c r="D475" s="164"/>
      <c r="E475" s="164"/>
      <c r="F475" s="164"/>
      <c r="G475" s="164"/>
      <c r="H475" s="164"/>
      <c r="I475" s="164"/>
      <c r="J475" s="164"/>
      <c r="K475" s="164"/>
      <c r="L475" s="164"/>
      <c r="M475" s="164"/>
      <c r="N475" s="164"/>
      <c r="O475" s="164"/>
      <c r="P475" s="164"/>
      <c r="Q475" s="164"/>
      <c r="R475" s="164"/>
      <c r="S475" s="164"/>
      <c r="T475" s="164"/>
      <c r="U475" s="164"/>
    </row>
    <row r="476" spans="1:21" ht="12">
      <c r="A476" s="164"/>
      <c r="B476" s="132"/>
      <c r="C476" s="164"/>
      <c r="D476" s="164"/>
      <c r="E476" s="164"/>
      <c r="F476" s="164"/>
      <c r="G476" s="164"/>
      <c r="H476" s="164"/>
      <c r="I476" s="164"/>
      <c r="J476" s="164"/>
      <c r="K476" s="164"/>
      <c r="L476" s="164"/>
      <c r="M476" s="164"/>
      <c r="N476" s="164"/>
      <c r="O476" s="164"/>
      <c r="P476" s="164"/>
      <c r="Q476" s="164"/>
      <c r="R476" s="164"/>
      <c r="S476" s="164"/>
      <c r="T476" s="164"/>
      <c r="U476" s="164"/>
    </row>
    <row r="477" spans="1:21" ht="12">
      <c r="A477" s="164"/>
      <c r="B477" s="132"/>
      <c r="C477" s="164"/>
      <c r="D477" s="164"/>
      <c r="E477" s="164"/>
      <c r="F477" s="164"/>
      <c r="G477" s="164"/>
      <c r="H477" s="164"/>
      <c r="I477" s="164"/>
      <c r="J477" s="164"/>
      <c r="K477" s="164"/>
      <c r="L477" s="164"/>
      <c r="M477" s="164"/>
      <c r="N477" s="164"/>
      <c r="O477" s="164"/>
      <c r="P477" s="164"/>
      <c r="Q477" s="164"/>
      <c r="R477" s="164"/>
      <c r="S477" s="164"/>
      <c r="T477" s="164"/>
      <c r="U477" s="164"/>
    </row>
    <row r="478" spans="1:21" ht="12">
      <c r="A478" s="164"/>
      <c r="B478" s="132"/>
      <c r="C478" s="164"/>
      <c r="D478" s="164"/>
      <c r="E478" s="164"/>
      <c r="F478" s="164"/>
      <c r="G478" s="164"/>
      <c r="H478" s="164"/>
      <c r="I478" s="164"/>
      <c r="J478" s="164"/>
      <c r="K478" s="164"/>
      <c r="L478" s="164"/>
      <c r="M478" s="164"/>
      <c r="N478" s="164"/>
      <c r="O478" s="164"/>
      <c r="P478" s="164"/>
      <c r="Q478" s="164"/>
      <c r="R478" s="164"/>
      <c r="S478" s="164"/>
      <c r="T478" s="164"/>
      <c r="U478" s="164"/>
    </row>
    <row r="479" spans="1:21" ht="12">
      <c r="A479" s="164"/>
      <c r="B479" s="132"/>
      <c r="C479" s="164"/>
      <c r="D479" s="164"/>
      <c r="E479" s="164"/>
      <c r="F479" s="164"/>
      <c r="G479" s="164"/>
      <c r="H479" s="164"/>
      <c r="I479" s="164"/>
      <c r="J479" s="164"/>
      <c r="K479" s="164"/>
      <c r="L479" s="164"/>
      <c r="M479" s="164"/>
      <c r="N479" s="164"/>
      <c r="O479" s="164"/>
      <c r="P479" s="164"/>
      <c r="Q479" s="164"/>
      <c r="R479" s="164"/>
      <c r="S479" s="164"/>
      <c r="T479" s="164"/>
      <c r="U479" s="164"/>
    </row>
    <row r="480" spans="1:21" ht="12">
      <c r="A480" s="164"/>
      <c r="B480" s="132"/>
      <c r="C480" s="164"/>
      <c r="D480" s="164"/>
      <c r="E480" s="164"/>
      <c r="F480" s="164"/>
      <c r="G480" s="164"/>
      <c r="H480" s="164"/>
      <c r="I480" s="164"/>
      <c r="J480" s="164"/>
      <c r="K480" s="164"/>
      <c r="L480" s="164"/>
      <c r="M480" s="164"/>
      <c r="N480" s="164"/>
      <c r="O480" s="164"/>
      <c r="P480" s="164"/>
      <c r="Q480" s="164"/>
      <c r="R480" s="164"/>
      <c r="S480" s="164"/>
      <c r="T480" s="164"/>
      <c r="U480" s="164"/>
    </row>
    <row r="481" spans="1:21" ht="12">
      <c r="A481" s="164"/>
      <c r="B481" s="132"/>
      <c r="C481" s="164"/>
      <c r="D481" s="164"/>
      <c r="E481" s="164"/>
      <c r="F481" s="164"/>
      <c r="G481" s="164"/>
      <c r="H481" s="164"/>
      <c r="I481" s="164"/>
      <c r="J481" s="164"/>
      <c r="K481" s="164"/>
      <c r="L481" s="164"/>
      <c r="M481" s="164"/>
      <c r="N481" s="164"/>
      <c r="O481" s="164"/>
      <c r="P481" s="164"/>
      <c r="Q481" s="164"/>
      <c r="R481" s="164"/>
      <c r="S481" s="164"/>
      <c r="T481" s="164"/>
      <c r="U481" s="164"/>
    </row>
    <row r="482" spans="1:21" ht="12">
      <c r="A482" s="164"/>
      <c r="B482" s="132"/>
      <c r="C482" s="164"/>
      <c r="D482" s="164"/>
      <c r="E482" s="164"/>
      <c r="F482" s="164"/>
      <c r="G482" s="164"/>
      <c r="H482" s="164"/>
      <c r="I482" s="164"/>
      <c r="J482" s="164"/>
      <c r="K482" s="164"/>
      <c r="L482" s="164"/>
      <c r="M482" s="164"/>
      <c r="N482" s="164"/>
      <c r="O482" s="164"/>
      <c r="P482" s="164"/>
      <c r="Q482" s="164"/>
      <c r="R482" s="164"/>
      <c r="S482" s="164"/>
      <c r="T482" s="164"/>
      <c r="U482" s="164"/>
    </row>
    <row r="483" spans="1:21" ht="12">
      <c r="A483" s="164"/>
      <c r="B483" s="132"/>
      <c r="C483" s="164"/>
      <c r="D483" s="164"/>
      <c r="E483" s="164"/>
      <c r="F483" s="164"/>
      <c r="G483" s="164"/>
      <c r="H483" s="164"/>
      <c r="I483" s="164"/>
      <c r="J483" s="164"/>
      <c r="K483" s="164"/>
      <c r="L483" s="164"/>
      <c r="M483" s="164"/>
      <c r="N483" s="164"/>
      <c r="O483" s="164"/>
      <c r="P483" s="164"/>
      <c r="Q483" s="164"/>
      <c r="R483" s="164"/>
      <c r="S483" s="164"/>
      <c r="T483" s="164"/>
      <c r="U483" s="164"/>
    </row>
    <row r="484" spans="1:21" ht="12">
      <c r="A484" s="164"/>
      <c r="B484" s="132"/>
      <c r="C484" s="164"/>
      <c r="D484" s="164"/>
      <c r="E484" s="164"/>
      <c r="F484" s="164"/>
      <c r="G484" s="164"/>
      <c r="H484" s="164"/>
      <c r="I484" s="164"/>
      <c r="J484" s="164"/>
      <c r="K484" s="164"/>
      <c r="L484" s="164"/>
      <c r="M484" s="164"/>
      <c r="N484" s="164"/>
      <c r="O484" s="164"/>
      <c r="P484" s="164"/>
      <c r="Q484" s="164"/>
      <c r="R484" s="164"/>
      <c r="S484" s="164"/>
      <c r="T484" s="164"/>
      <c r="U484" s="164"/>
    </row>
    <row r="485" spans="1:21" ht="12">
      <c r="A485" s="164"/>
      <c r="B485" s="132"/>
      <c r="C485" s="164"/>
      <c r="D485" s="164"/>
      <c r="E485" s="164"/>
      <c r="F485" s="164"/>
      <c r="G485" s="164"/>
      <c r="H485" s="164"/>
      <c r="I485" s="164"/>
      <c r="J485" s="164"/>
      <c r="K485" s="164"/>
      <c r="L485" s="164"/>
      <c r="M485" s="164"/>
      <c r="N485" s="164"/>
      <c r="O485" s="164"/>
      <c r="P485" s="164"/>
      <c r="Q485" s="164"/>
      <c r="R485" s="164"/>
      <c r="S485" s="164"/>
      <c r="T485" s="164"/>
      <c r="U485" s="164"/>
    </row>
    <row r="486" spans="1:21" ht="12">
      <c r="A486" s="164"/>
      <c r="B486" s="132"/>
      <c r="C486" s="164"/>
      <c r="D486" s="164"/>
      <c r="E486" s="164"/>
      <c r="F486" s="164"/>
      <c r="G486" s="164"/>
      <c r="H486" s="164"/>
      <c r="I486" s="164"/>
      <c r="J486" s="164"/>
      <c r="K486" s="164"/>
      <c r="L486" s="164"/>
      <c r="M486" s="164"/>
      <c r="N486" s="164"/>
      <c r="O486" s="164"/>
      <c r="P486" s="164"/>
      <c r="Q486" s="164"/>
      <c r="R486" s="164"/>
      <c r="S486" s="164"/>
      <c r="T486" s="164"/>
      <c r="U486" s="164"/>
    </row>
    <row r="487" spans="1:21" ht="12">
      <c r="A487" s="164"/>
      <c r="B487" s="132"/>
      <c r="C487" s="164"/>
      <c r="D487" s="164"/>
      <c r="E487" s="164"/>
      <c r="F487" s="164"/>
      <c r="G487" s="164"/>
      <c r="H487" s="164"/>
      <c r="I487" s="164"/>
      <c r="J487" s="164"/>
      <c r="K487" s="164"/>
      <c r="L487" s="164"/>
      <c r="M487" s="164"/>
      <c r="N487" s="164"/>
      <c r="O487" s="164"/>
      <c r="P487" s="164"/>
      <c r="Q487" s="164"/>
      <c r="R487" s="164"/>
      <c r="S487" s="164"/>
      <c r="T487" s="164"/>
      <c r="U487" s="164"/>
    </row>
    <row r="488" spans="1:21" ht="12">
      <c r="A488" s="164"/>
      <c r="B488" s="132"/>
      <c r="C488" s="164"/>
      <c r="D488" s="164"/>
      <c r="E488" s="164"/>
      <c r="F488" s="164"/>
      <c r="G488" s="164"/>
      <c r="H488" s="164"/>
      <c r="I488" s="164"/>
      <c r="J488" s="164"/>
      <c r="K488" s="164"/>
      <c r="L488" s="164"/>
      <c r="M488" s="164"/>
      <c r="N488" s="164"/>
      <c r="O488" s="164"/>
      <c r="P488" s="164"/>
      <c r="Q488" s="164"/>
      <c r="R488" s="164"/>
      <c r="S488" s="164"/>
      <c r="T488" s="164"/>
      <c r="U488" s="164"/>
    </row>
    <row r="489" spans="1:21" ht="12">
      <c r="A489" s="164"/>
      <c r="B489" s="132"/>
      <c r="C489" s="164"/>
      <c r="D489" s="164"/>
      <c r="E489" s="164"/>
      <c r="F489" s="164"/>
      <c r="G489" s="164"/>
      <c r="H489" s="164"/>
      <c r="I489" s="164"/>
      <c r="J489" s="164"/>
      <c r="K489" s="164"/>
      <c r="L489" s="164"/>
      <c r="M489" s="164"/>
      <c r="N489" s="164"/>
      <c r="O489" s="164"/>
      <c r="P489" s="164"/>
      <c r="Q489" s="164"/>
      <c r="R489" s="164"/>
      <c r="S489" s="164"/>
      <c r="T489" s="164"/>
      <c r="U489" s="164"/>
    </row>
    <row r="490" spans="1:21" ht="12">
      <c r="A490" s="164"/>
      <c r="B490" s="132"/>
      <c r="C490" s="164"/>
      <c r="D490" s="164"/>
      <c r="E490" s="164"/>
      <c r="F490" s="164"/>
      <c r="G490" s="164"/>
      <c r="H490" s="164"/>
      <c r="I490" s="164"/>
      <c r="J490" s="164"/>
      <c r="K490" s="164"/>
      <c r="L490" s="164"/>
      <c r="M490" s="164"/>
      <c r="N490" s="164"/>
      <c r="O490" s="164"/>
      <c r="P490" s="164"/>
      <c r="Q490" s="164"/>
      <c r="R490" s="164"/>
      <c r="S490" s="164"/>
      <c r="T490" s="164"/>
      <c r="U490" s="164"/>
    </row>
    <row r="491" spans="1:21" ht="12">
      <c r="A491" s="164"/>
      <c r="B491" s="132"/>
      <c r="C491" s="164"/>
      <c r="D491" s="164"/>
      <c r="E491" s="164"/>
      <c r="F491" s="164"/>
      <c r="G491" s="164"/>
      <c r="H491" s="164"/>
      <c r="I491" s="164"/>
      <c r="J491" s="164"/>
      <c r="K491" s="164"/>
      <c r="L491" s="164"/>
      <c r="M491" s="164"/>
      <c r="N491" s="164"/>
      <c r="O491" s="164"/>
      <c r="P491" s="164"/>
      <c r="Q491" s="164"/>
      <c r="R491" s="164"/>
      <c r="S491" s="164"/>
      <c r="T491" s="164"/>
      <c r="U491" s="164"/>
    </row>
    <row r="492" spans="1:21" ht="12">
      <c r="A492" s="164"/>
      <c r="B492" s="132"/>
      <c r="C492" s="164"/>
      <c r="D492" s="164"/>
      <c r="E492" s="164"/>
      <c r="F492" s="164"/>
      <c r="G492" s="164"/>
      <c r="H492" s="164"/>
      <c r="I492" s="164"/>
      <c r="J492" s="164"/>
      <c r="K492" s="164"/>
      <c r="L492" s="164"/>
      <c r="M492" s="164"/>
      <c r="N492" s="164"/>
      <c r="O492" s="164"/>
      <c r="P492" s="164"/>
      <c r="Q492" s="164"/>
      <c r="R492" s="164"/>
      <c r="S492" s="164"/>
      <c r="T492" s="164"/>
      <c r="U492" s="164"/>
    </row>
    <row r="493" spans="1:21" ht="12">
      <c r="A493" s="164"/>
      <c r="B493" s="132"/>
      <c r="C493" s="164"/>
      <c r="D493" s="164"/>
      <c r="E493" s="164"/>
      <c r="F493" s="164"/>
      <c r="G493" s="164"/>
      <c r="H493" s="164"/>
      <c r="I493" s="164"/>
      <c r="J493" s="164"/>
      <c r="K493" s="164"/>
      <c r="L493" s="164"/>
      <c r="M493" s="164"/>
      <c r="N493" s="164"/>
      <c r="O493" s="164"/>
      <c r="P493" s="164"/>
      <c r="Q493" s="164"/>
      <c r="R493" s="164"/>
      <c r="S493" s="164"/>
      <c r="T493" s="164"/>
      <c r="U493" s="164"/>
    </row>
    <row r="494" spans="1:21" ht="12">
      <c r="A494" s="164"/>
      <c r="B494" s="132"/>
      <c r="C494" s="164"/>
      <c r="D494" s="164"/>
      <c r="E494" s="164"/>
      <c r="F494" s="164"/>
      <c r="G494" s="164"/>
      <c r="H494" s="164"/>
      <c r="I494" s="164"/>
      <c r="J494" s="164"/>
      <c r="K494" s="164"/>
      <c r="L494" s="164"/>
      <c r="M494" s="164"/>
      <c r="N494" s="164"/>
      <c r="O494" s="164"/>
      <c r="P494" s="164"/>
      <c r="Q494" s="164"/>
      <c r="R494" s="164"/>
      <c r="S494" s="164"/>
      <c r="T494" s="164"/>
      <c r="U494" s="164"/>
    </row>
    <row r="495" spans="1:21" ht="12">
      <c r="A495" s="164"/>
      <c r="B495" s="132"/>
      <c r="C495" s="164"/>
      <c r="D495" s="164"/>
      <c r="E495" s="164"/>
      <c r="F495" s="164"/>
      <c r="G495" s="164"/>
      <c r="H495" s="164"/>
      <c r="I495" s="164"/>
      <c r="J495" s="164"/>
      <c r="K495" s="164"/>
      <c r="L495" s="164"/>
      <c r="M495" s="164"/>
      <c r="N495" s="164"/>
      <c r="O495" s="164"/>
      <c r="P495" s="164"/>
      <c r="Q495" s="164"/>
      <c r="R495" s="164"/>
      <c r="S495" s="164"/>
      <c r="T495" s="164"/>
      <c r="U495" s="164"/>
    </row>
    <row r="496" spans="1:21" ht="12">
      <c r="A496" s="164"/>
      <c r="B496" s="132"/>
      <c r="C496" s="164"/>
      <c r="D496" s="164"/>
      <c r="E496" s="164"/>
      <c r="F496" s="164"/>
      <c r="G496" s="164"/>
      <c r="H496" s="164"/>
      <c r="I496" s="164"/>
      <c r="J496" s="164"/>
      <c r="K496" s="164"/>
      <c r="L496" s="164"/>
      <c r="M496" s="164"/>
      <c r="N496" s="164"/>
      <c r="O496" s="164"/>
      <c r="P496" s="164"/>
      <c r="Q496" s="164"/>
      <c r="R496" s="164"/>
      <c r="S496" s="164"/>
      <c r="T496" s="164"/>
      <c r="U496" s="164"/>
    </row>
    <row r="497" spans="1:21" ht="12">
      <c r="A497" s="164"/>
      <c r="B497" s="132"/>
      <c r="C497" s="164"/>
      <c r="D497" s="164"/>
      <c r="E497" s="164"/>
      <c r="F497" s="164"/>
      <c r="G497" s="164"/>
      <c r="H497" s="164"/>
      <c r="I497" s="164"/>
      <c r="J497" s="164"/>
      <c r="K497" s="164"/>
      <c r="L497" s="164"/>
      <c r="M497" s="164"/>
      <c r="N497" s="164"/>
      <c r="O497" s="164"/>
      <c r="P497" s="164"/>
      <c r="Q497" s="164"/>
      <c r="R497" s="164"/>
      <c r="S497" s="164"/>
      <c r="T497" s="164"/>
      <c r="U497" s="164"/>
    </row>
    <row r="498" spans="1:21" ht="12">
      <c r="A498" s="164"/>
      <c r="B498" s="132"/>
      <c r="C498" s="164"/>
      <c r="D498" s="164"/>
      <c r="E498" s="164"/>
      <c r="F498" s="164"/>
      <c r="G498" s="164"/>
      <c r="H498" s="164"/>
      <c r="I498" s="164"/>
      <c r="J498" s="164"/>
      <c r="K498" s="164"/>
      <c r="L498" s="164"/>
      <c r="M498" s="164"/>
      <c r="N498" s="164"/>
      <c r="O498" s="164"/>
      <c r="P498" s="164"/>
      <c r="Q498" s="164"/>
      <c r="R498" s="164"/>
      <c r="S498" s="164"/>
      <c r="T498" s="164"/>
      <c r="U498" s="164"/>
    </row>
    <row r="499" spans="1:21" ht="12">
      <c r="A499" s="164"/>
      <c r="B499" s="132"/>
      <c r="C499" s="164"/>
      <c r="D499" s="164"/>
      <c r="E499" s="164"/>
      <c r="F499" s="164"/>
      <c r="G499" s="164"/>
      <c r="H499" s="164"/>
      <c r="I499" s="164"/>
      <c r="J499" s="164"/>
      <c r="K499" s="164"/>
      <c r="L499" s="164"/>
      <c r="M499" s="164"/>
      <c r="N499" s="164"/>
      <c r="O499" s="164"/>
      <c r="P499" s="164"/>
      <c r="Q499" s="164"/>
      <c r="R499" s="164"/>
      <c r="S499" s="164"/>
      <c r="T499" s="164"/>
      <c r="U499" s="164"/>
    </row>
    <row r="500" spans="1:21" ht="12">
      <c r="A500" s="164"/>
      <c r="B500" s="132"/>
      <c r="C500" s="164"/>
      <c r="D500" s="164"/>
      <c r="E500" s="164"/>
      <c r="F500" s="164"/>
      <c r="G500" s="164"/>
      <c r="H500" s="164"/>
      <c r="I500" s="164"/>
      <c r="J500" s="164"/>
      <c r="K500" s="164"/>
      <c r="L500" s="164"/>
      <c r="M500" s="164"/>
      <c r="N500" s="164"/>
      <c r="O500" s="164"/>
      <c r="P500" s="164"/>
      <c r="Q500" s="164"/>
      <c r="R500" s="164"/>
      <c r="S500" s="164"/>
      <c r="T500" s="164"/>
      <c r="U500" s="164"/>
    </row>
    <row r="501" spans="1:21" ht="12">
      <c r="A501" s="164"/>
      <c r="B501" s="132"/>
      <c r="C501" s="164"/>
      <c r="D501" s="164"/>
      <c r="E501" s="164"/>
      <c r="F501" s="164"/>
      <c r="G501" s="164"/>
      <c r="H501" s="164"/>
      <c r="I501" s="164"/>
      <c r="J501" s="164"/>
      <c r="K501" s="164"/>
      <c r="L501" s="164"/>
      <c r="M501" s="164"/>
      <c r="N501" s="164"/>
      <c r="O501" s="164"/>
      <c r="P501" s="164"/>
      <c r="Q501" s="164"/>
      <c r="R501" s="164"/>
      <c r="S501" s="164"/>
      <c r="T501" s="164"/>
      <c r="U501" s="164"/>
    </row>
    <row r="502" spans="1:21" ht="12">
      <c r="A502" s="164"/>
      <c r="B502" s="132"/>
      <c r="C502" s="164"/>
      <c r="D502" s="164"/>
      <c r="E502" s="164"/>
      <c r="F502" s="164"/>
      <c r="G502" s="164"/>
      <c r="H502" s="164"/>
      <c r="I502" s="164"/>
      <c r="J502" s="164"/>
      <c r="K502" s="164"/>
      <c r="L502" s="164"/>
      <c r="M502" s="164"/>
      <c r="N502" s="164"/>
      <c r="O502" s="164"/>
      <c r="P502" s="164"/>
      <c r="Q502" s="164"/>
      <c r="R502" s="164"/>
      <c r="S502" s="164"/>
      <c r="T502" s="164"/>
      <c r="U502" s="164"/>
    </row>
    <row r="503" spans="1:21" ht="12">
      <c r="A503" s="164"/>
      <c r="B503" s="132"/>
      <c r="C503" s="164"/>
      <c r="D503" s="164"/>
      <c r="E503" s="164"/>
      <c r="F503" s="164"/>
      <c r="G503" s="164"/>
      <c r="H503" s="164"/>
      <c r="I503" s="164"/>
      <c r="J503" s="164"/>
      <c r="K503" s="164"/>
      <c r="L503" s="164"/>
      <c r="M503" s="164"/>
      <c r="N503" s="164"/>
      <c r="O503" s="164"/>
      <c r="P503" s="164"/>
      <c r="Q503" s="164"/>
      <c r="R503" s="164"/>
      <c r="S503" s="164"/>
      <c r="T503" s="164"/>
      <c r="U503" s="164"/>
    </row>
    <row r="504" spans="1:21" ht="12">
      <c r="A504" s="164"/>
      <c r="B504" s="132"/>
      <c r="C504" s="164"/>
      <c r="D504" s="164"/>
      <c r="E504" s="164"/>
      <c r="F504" s="164"/>
      <c r="G504" s="164"/>
      <c r="H504" s="164"/>
      <c r="I504" s="164"/>
      <c r="J504" s="164"/>
      <c r="K504" s="164"/>
      <c r="L504" s="164"/>
      <c r="M504" s="164"/>
      <c r="N504" s="164"/>
      <c r="O504" s="164"/>
      <c r="P504" s="164"/>
      <c r="Q504" s="164"/>
      <c r="R504" s="164"/>
      <c r="S504" s="164"/>
      <c r="T504" s="164"/>
      <c r="U504" s="164"/>
    </row>
    <row r="505" spans="1:21" ht="12">
      <c r="A505" s="164"/>
      <c r="B505" s="132"/>
      <c r="C505" s="164"/>
      <c r="D505" s="164"/>
      <c r="E505" s="164"/>
      <c r="F505" s="164"/>
      <c r="G505" s="164"/>
      <c r="H505" s="164"/>
      <c r="I505" s="164"/>
      <c r="J505" s="164"/>
      <c r="K505" s="164"/>
      <c r="L505" s="164"/>
      <c r="M505" s="164"/>
      <c r="N505" s="164"/>
      <c r="O505" s="164"/>
      <c r="P505" s="164"/>
      <c r="Q505" s="164"/>
      <c r="R505" s="164"/>
      <c r="S505" s="164"/>
      <c r="T505" s="164"/>
      <c r="U505" s="164"/>
    </row>
    <row r="506" spans="1:21" ht="12">
      <c r="A506" s="164"/>
      <c r="B506" s="132"/>
      <c r="C506" s="164"/>
      <c r="D506" s="164"/>
      <c r="E506" s="164"/>
      <c r="F506" s="164"/>
      <c r="G506" s="164"/>
      <c r="H506" s="164"/>
      <c r="I506" s="164"/>
      <c r="J506" s="164"/>
      <c r="K506" s="164"/>
      <c r="L506" s="164"/>
      <c r="M506" s="164"/>
      <c r="N506" s="164"/>
      <c r="O506" s="164"/>
      <c r="P506" s="164"/>
      <c r="Q506" s="164"/>
      <c r="R506" s="164"/>
      <c r="S506" s="164"/>
      <c r="T506" s="164"/>
      <c r="U506" s="164"/>
    </row>
    <row r="507" spans="1:21" ht="12">
      <c r="A507" s="164"/>
      <c r="B507" s="132"/>
      <c r="C507" s="164"/>
      <c r="D507" s="164"/>
      <c r="E507" s="164"/>
      <c r="F507" s="164"/>
      <c r="G507" s="164"/>
      <c r="H507" s="164"/>
      <c r="I507" s="164"/>
      <c r="J507" s="164"/>
      <c r="K507" s="164"/>
      <c r="L507" s="164"/>
      <c r="M507" s="164"/>
      <c r="N507" s="164"/>
      <c r="O507" s="164"/>
      <c r="P507" s="164"/>
      <c r="Q507" s="164"/>
      <c r="R507" s="164"/>
      <c r="S507" s="164"/>
      <c r="T507" s="164"/>
      <c r="U507" s="164"/>
    </row>
    <row r="508" spans="1:21" ht="12">
      <c r="A508" s="164"/>
      <c r="B508" s="132"/>
      <c r="C508" s="164"/>
      <c r="D508" s="164"/>
      <c r="E508" s="164"/>
      <c r="F508" s="164"/>
      <c r="G508" s="164"/>
      <c r="H508" s="164"/>
      <c r="I508" s="164"/>
      <c r="J508" s="164"/>
      <c r="K508" s="164"/>
      <c r="L508" s="164"/>
      <c r="M508" s="164"/>
      <c r="N508" s="164"/>
      <c r="O508" s="164"/>
      <c r="P508" s="164"/>
      <c r="Q508" s="164"/>
      <c r="R508" s="164"/>
      <c r="S508" s="164"/>
      <c r="T508" s="164"/>
      <c r="U508" s="164"/>
    </row>
    <row r="509" spans="1:21" ht="12">
      <c r="A509" s="164"/>
      <c r="B509" s="132"/>
      <c r="C509" s="164"/>
      <c r="D509" s="164"/>
      <c r="E509" s="164"/>
      <c r="F509" s="164"/>
      <c r="G509" s="164"/>
      <c r="H509" s="164"/>
      <c r="I509" s="164"/>
      <c r="J509" s="164"/>
      <c r="K509" s="164"/>
      <c r="L509" s="164"/>
      <c r="M509" s="164"/>
      <c r="N509" s="164"/>
      <c r="O509" s="164"/>
      <c r="P509" s="164"/>
      <c r="Q509" s="164"/>
      <c r="R509" s="164"/>
      <c r="S509" s="164"/>
      <c r="T509" s="164"/>
      <c r="U509" s="164"/>
    </row>
    <row r="510" spans="1:21" ht="12">
      <c r="A510" s="164"/>
      <c r="B510" s="132"/>
      <c r="C510" s="164"/>
      <c r="D510" s="164"/>
      <c r="E510" s="164"/>
      <c r="F510" s="164"/>
      <c r="G510" s="164"/>
      <c r="H510" s="164"/>
      <c r="I510" s="164"/>
      <c r="J510" s="164"/>
      <c r="K510" s="164"/>
      <c r="L510" s="164"/>
      <c r="M510" s="164"/>
      <c r="N510" s="164"/>
      <c r="O510" s="164"/>
      <c r="P510" s="164"/>
      <c r="Q510" s="164"/>
      <c r="R510" s="164"/>
      <c r="S510" s="164"/>
      <c r="T510" s="164"/>
      <c r="U510" s="164"/>
    </row>
    <row r="511" spans="1:21" ht="12">
      <c r="A511" s="164"/>
      <c r="B511" s="132"/>
      <c r="C511" s="164"/>
      <c r="D511" s="164"/>
      <c r="E511" s="164"/>
      <c r="F511" s="164"/>
      <c r="G511" s="164"/>
      <c r="H511" s="164"/>
      <c r="I511" s="164"/>
      <c r="J511" s="164"/>
      <c r="K511" s="164"/>
      <c r="L511" s="164"/>
      <c r="M511" s="164"/>
      <c r="N511" s="164"/>
      <c r="O511" s="164"/>
      <c r="P511" s="164"/>
      <c r="Q511" s="164"/>
      <c r="R511" s="164"/>
      <c r="S511" s="164"/>
      <c r="T511" s="164"/>
      <c r="U511" s="164"/>
    </row>
    <row r="512" spans="1:21" ht="12">
      <c r="A512" s="164"/>
      <c r="B512" s="132"/>
      <c r="C512" s="164"/>
      <c r="D512" s="164"/>
      <c r="E512" s="164"/>
      <c r="F512" s="164"/>
      <c r="G512" s="164"/>
      <c r="H512" s="164"/>
      <c r="I512" s="164"/>
      <c r="J512" s="164"/>
      <c r="K512" s="164"/>
      <c r="L512" s="164"/>
      <c r="M512" s="164"/>
      <c r="N512" s="164"/>
      <c r="O512" s="164"/>
      <c r="P512" s="164"/>
      <c r="Q512" s="164"/>
      <c r="R512" s="164"/>
      <c r="S512" s="164"/>
      <c r="T512" s="164"/>
      <c r="U512" s="164"/>
    </row>
    <row r="513" spans="1:21" ht="12">
      <c r="A513" s="164"/>
      <c r="B513" s="132"/>
      <c r="C513" s="164"/>
      <c r="D513" s="164"/>
      <c r="E513" s="164"/>
      <c r="F513" s="164"/>
      <c r="G513" s="164"/>
      <c r="H513" s="164"/>
      <c r="I513" s="164"/>
      <c r="J513" s="164"/>
      <c r="K513" s="164"/>
      <c r="L513" s="164"/>
      <c r="M513" s="164"/>
      <c r="N513" s="164"/>
      <c r="O513" s="164"/>
      <c r="P513" s="164"/>
      <c r="Q513" s="164"/>
      <c r="R513" s="164"/>
      <c r="S513" s="164"/>
      <c r="T513" s="164"/>
      <c r="U513" s="164"/>
    </row>
    <row r="514" spans="1:21" ht="12">
      <c r="A514" s="164"/>
      <c r="B514" s="132"/>
      <c r="C514" s="164"/>
      <c r="D514" s="164"/>
      <c r="E514" s="164"/>
      <c r="F514" s="164"/>
      <c r="G514" s="164"/>
      <c r="H514" s="164"/>
      <c r="I514" s="164"/>
      <c r="J514" s="164"/>
      <c r="K514" s="164"/>
      <c r="L514" s="164"/>
      <c r="M514" s="164"/>
      <c r="N514" s="164"/>
      <c r="O514" s="164"/>
      <c r="P514" s="164"/>
      <c r="Q514" s="164"/>
      <c r="R514" s="164"/>
      <c r="S514" s="164"/>
      <c r="T514" s="164"/>
      <c r="U514" s="164"/>
    </row>
    <row r="515" spans="1:21" ht="12">
      <c r="A515" s="164"/>
      <c r="B515" s="132"/>
      <c r="C515" s="164"/>
      <c r="D515" s="164"/>
      <c r="E515" s="164"/>
      <c r="F515" s="164"/>
      <c r="G515" s="164"/>
      <c r="H515" s="164"/>
      <c r="I515" s="164"/>
      <c r="J515" s="164"/>
      <c r="K515" s="164"/>
      <c r="L515" s="164"/>
      <c r="M515" s="164"/>
      <c r="N515" s="164"/>
      <c r="O515" s="164"/>
      <c r="P515" s="164"/>
      <c r="Q515" s="164"/>
      <c r="R515" s="164"/>
      <c r="S515" s="164"/>
      <c r="T515" s="164"/>
      <c r="U515" s="164"/>
    </row>
    <row r="516" spans="1:21" ht="12">
      <c r="A516" s="164"/>
      <c r="B516" s="132"/>
      <c r="C516" s="164"/>
      <c r="D516" s="164"/>
      <c r="E516" s="164"/>
      <c r="F516" s="164"/>
      <c r="G516" s="164"/>
      <c r="H516" s="164"/>
      <c r="I516" s="164"/>
      <c r="J516" s="164"/>
      <c r="K516" s="164"/>
      <c r="L516" s="164"/>
      <c r="M516" s="164"/>
      <c r="N516" s="164"/>
      <c r="O516" s="164"/>
      <c r="P516" s="164"/>
      <c r="Q516" s="164"/>
      <c r="R516" s="164"/>
      <c r="S516" s="164"/>
      <c r="T516" s="164"/>
      <c r="U516" s="164"/>
    </row>
    <row r="517" spans="1:21" ht="12">
      <c r="A517" s="164"/>
      <c r="B517" s="132"/>
      <c r="C517" s="164"/>
      <c r="D517" s="164"/>
      <c r="E517" s="164"/>
      <c r="F517" s="164"/>
      <c r="G517" s="164"/>
      <c r="H517" s="164"/>
      <c r="I517" s="164"/>
      <c r="J517" s="164"/>
      <c r="K517" s="164"/>
      <c r="L517" s="164"/>
      <c r="M517" s="164"/>
      <c r="N517" s="164"/>
      <c r="O517" s="164"/>
      <c r="P517" s="164"/>
      <c r="Q517" s="164"/>
      <c r="R517" s="164"/>
      <c r="S517" s="164"/>
      <c r="T517" s="164"/>
      <c r="U517" s="164"/>
    </row>
    <row r="518" spans="1:21" ht="12">
      <c r="A518" s="164"/>
      <c r="B518" s="132"/>
      <c r="C518" s="164"/>
      <c r="D518" s="164"/>
      <c r="E518" s="164"/>
      <c r="F518" s="164"/>
      <c r="G518" s="164"/>
      <c r="H518" s="164"/>
      <c r="I518" s="164"/>
      <c r="J518" s="164"/>
      <c r="K518" s="164"/>
      <c r="L518" s="164"/>
      <c r="M518" s="164"/>
      <c r="N518" s="164"/>
      <c r="O518" s="164"/>
      <c r="P518" s="164"/>
      <c r="Q518" s="164"/>
      <c r="R518" s="164"/>
      <c r="S518" s="164"/>
      <c r="T518" s="164"/>
      <c r="U518" s="164"/>
    </row>
    <row r="519" spans="1:21" ht="12">
      <c r="A519" s="164"/>
      <c r="B519" s="132"/>
      <c r="C519" s="164"/>
      <c r="D519" s="164"/>
      <c r="E519" s="164"/>
      <c r="F519" s="164"/>
      <c r="G519" s="164"/>
      <c r="H519" s="164"/>
      <c r="I519" s="164"/>
      <c r="J519" s="164"/>
      <c r="K519" s="164"/>
      <c r="L519" s="164"/>
      <c r="M519" s="164"/>
      <c r="N519" s="164"/>
      <c r="O519" s="164"/>
      <c r="P519" s="164"/>
      <c r="Q519" s="164"/>
      <c r="R519" s="164"/>
      <c r="S519" s="164"/>
      <c r="T519" s="164"/>
      <c r="U519" s="164"/>
    </row>
    <row r="520" spans="1:21" ht="12">
      <c r="A520" s="164"/>
      <c r="B520" s="132"/>
      <c r="C520" s="164"/>
      <c r="D520" s="164"/>
      <c r="E520" s="164"/>
      <c r="F520" s="164"/>
      <c r="G520" s="164"/>
      <c r="H520" s="164"/>
      <c r="I520" s="164"/>
      <c r="J520" s="164"/>
      <c r="K520" s="164"/>
      <c r="L520" s="164"/>
      <c r="M520" s="164"/>
      <c r="N520" s="164"/>
      <c r="O520" s="164"/>
      <c r="P520" s="164"/>
      <c r="Q520" s="164"/>
      <c r="R520" s="164"/>
      <c r="S520" s="164"/>
      <c r="T520" s="164"/>
      <c r="U520" s="164"/>
    </row>
    <row r="521" spans="1:21" ht="12">
      <c r="A521" s="164"/>
      <c r="B521" s="132"/>
      <c r="C521" s="164"/>
      <c r="D521" s="164"/>
      <c r="E521" s="164"/>
      <c r="F521" s="164"/>
      <c r="G521" s="164"/>
      <c r="H521" s="164"/>
      <c r="I521" s="164"/>
      <c r="J521" s="164"/>
      <c r="K521" s="164"/>
      <c r="L521" s="164"/>
      <c r="M521" s="164"/>
      <c r="N521" s="164"/>
      <c r="O521" s="164"/>
      <c r="P521" s="164"/>
      <c r="Q521" s="164"/>
      <c r="R521" s="164"/>
      <c r="S521" s="164"/>
      <c r="T521" s="164"/>
      <c r="U521" s="164"/>
    </row>
    <row r="522" spans="1:21" ht="12">
      <c r="A522" s="164"/>
      <c r="B522" s="132"/>
      <c r="C522" s="164"/>
      <c r="D522" s="164"/>
      <c r="E522" s="164"/>
      <c r="F522" s="164"/>
      <c r="G522" s="164"/>
      <c r="H522" s="164"/>
      <c r="I522" s="164"/>
      <c r="J522" s="164"/>
      <c r="K522" s="164"/>
      <c r="L522" s="164"/>
      <c r="M522" s="164"/>
      <c r="N522" s="164"/>
      <c r="O522" s="164"/>
      <c r="P522" s="164"/>
      <c r="Q522" s="164"/>
      <c r="R522" s="164"/>
      <c r="S522" s="164"/>
      <c r="T522" s="164"/>
      <c r="U522" s="164"/>
    </row>
    <row r="523" spans="1:21" ht="12">
      <c r="A523" s="164"/>
      <c r="B523" s="132"/>
      <c r="C523" s="164"/>
      <c r="D523" s="164"/>
      <c r="E523" s="164"/>
      <c r="F523" s="164"/>
      <c r="G523" s="164"/>
      <c r="H523" s="164"/>
      <c r="I523" s="164"/>
      <c r="J523" s="164"/>
      <c r="K523" s="164"/>
      <c r="L523" s="164"/>
      <c r="M523" s="164"/>
      <c r="N523" s="164"/>
      <c r="O523" s="164"/>
      <c r="P523" s="164"/>
      <c r="Q523" s="164"/>
      <c r="R523" s="164"/>
      <c r="S523" s="164"/>
      <c r="T523" s="164"/>
      <c r="U523" s="164"/>
    </row>
    <row r="524" spans="1:21" ht="12">
      <c r="A524" s="164"/>
      <c r="B524" s="132"/>
      <c r="C524" s="164"/>
      <c r="D524" s="164"/>
      <c r="E524" s="164"/>
      <c r="F524" s="164"/>
      <c r="G524" s="164"/>
      <c r="H524" s="164"/>
      <c r="I524" s="164"/>
      <c r="J524" s="164"/>
      <c r="K524" s="164"/>
      <c r="L524" s="164"/>
      <c r="M524" s="164"/>
      <c r="N524" s="164"/>
      <c r="O524" s="164"/>
      <c r="P524" s="164"/>
      <c r="Q524" s="164"/>
      <c r="R524" s="164"/>
      <c r="S524" s="164"/>
      <c r="T524" s="164"/>
      <c r="U524" s="164"/>
    </row>
    <row r="525" spans="1:21" ht="12">
      <c r="A525" s="164"/>
      <c r="B525" s="132"/>
      <c r="C525" s="164"/>
      <c r="D525" s="164"/>
      <c r="E525" s="164"/>
      <c r="F525" s="164"/>
      <c r="G525" s="164"/>
      <c r="H525" s="164"/>
      <c r="I525" s="164"/>
      <c r="J525" s="164"/>
      <c r="K525" s="164"/>
      <c r="L525" s="164"/>
      <c r="M525" s="164"/>
      <c r="N525" s="164"/>
      <c r="O525" s="164"/>
      <c r="P525" s="164"/>
      <c r="Q525" s="164"/>
      <c r="R525" s="164"/>
      <c r="S525" s="164"/>
      <c r="T525" s="164"/>
      <c r="U525" s="164"/>
    </row>
    <row r="526" spans="1:21" ht="12">
      <c r="A526" s="164"/>
      <c r="B526" s="132"/>
      <c r="C526" s="164"/>
      <c r="D526" s="164"/>
      <c r="E526" s="164"/>
      <c r="F526" s="164"/>
      <c r="G526" s="164"/>
      <c r="H526" s="164"/>
      <c r="I526" s="164"/>
      <c r="J526" s="164"/>
      <c r="K526" s="164"/>
      <c r="L526" s="164"/>
      <c r="M526" s="164"/>
      <c r="N526" s="164"/>
      <c r="O526" s="164"/>
      <c r="P526" s="164"/>
      <c r="Q526" s="164"/>
      <c r="R526" s="164"/>
      <c r="S526" s="164"/>
      <c r="T526" s="164"/>
      <c r="U526" s="164"/>
    </row>
    <row r="527" spans="1:21" ht="12">
      <c r="A527" s="164"/>
      <c r="B527" s="132"/>
      <c r="C527" s="164"/>
      <c r="D527" s="164"/>
      <c r="E527" s="164"/>
      <c r="F527" s="164"/>
      <c r="G527" s="164"/>
      <c r="H527" s="164"/>
      <c r="I527" s="164"/>
      <c r="J527" s="164"/>
      <c r="K527" s="164"/>
      <c r="L527" s="164"/>
      <c r="M527" s="164"/>
      <c r="N527" s="164"/>
      <c r="O527" s="164"/>
      <c r="P527" s="164"/>
      <c r="Q527" s="164"/>
      <c r="R527" s="164"/>
      <c r="S527" s="164"/>
      <c r="T527" s="164"/>
      <c r="U527" s="164"/>
    </row>
    <row r="528" spans="1:21" ht="12">
      <c r="A528" s="164"/>
      <c r="B528" s="132"/>
      <c r="C528" s="164"/>
      <c r="D528" s="164"/>
      <c r="E528" s="164"/>
      <c r="F528" s="164"/>
      <c r="G528" s="164"/>
      <c r="H528" s="164"/>
      <c r="I528" s="164"/>
      <c r="J528" s="164"/>
      <c r="K528" s="164"/>
      <c r="L528" s="164"/>
      <c r="M528" s="164"/>
      <c r="N528" s="164"/>
      <c r="O528" s="164"/>
      <c r="P528" s="164"/>
      <c r="Q528" s="164"/>
      <c r="R528" s="164"/>
      <c r="S528" s="164"/>
      <c r="T528" s="164"/>
      <c r="U528" s="164"/>
    </row>
    <row r="529" spans="1:21" ht="12">
      <c r="A529" s="164"/>
      <c r="B529" s="132"/>
      <c r="C529" s="164"/>
      <c r="D529" s="164"/>
      <c r="E529" s="164"/>
      <c r="F529" s="164"/>
      <c r="G529" s="164"/>
      <c r="H529" s="164"/>
      <c r="I529" s="164"/>
      <c r="J529" s="164"/>
      <c r="K529" s="164"/>
      <c r="L529" s="164"/>
      <c r="M529" s="164"/>
      <c r="N529" s="164"/>
      <c r="O529" s="164"/>
      <c r="P529" s="164"/>
      <c r="Q529" s="164"/>
      <c r="R529" s="164"/>
      <c r="S529" s="164"/>
      <c r="T529" s="164"/>
      <c r="U529" s="164"/>
    </row>
    <row r="530" spans="1:21" ht="12">
      <c r="A530" s="164"/>
      <c r="B530" s="132"/>
      <c r="C530" s="164"/>
      <c r="D530" s="164"/>
      <c r="E530" s="164"/>
      <c r="F530" s="164"/>
      <c r="G530" s="164"/>
      <c r="H530" s="164"/>
      <c r="I530" s="164"/>
      <c r="J530" s="164"/>
      <c r="K530" s="164"/>
      <c r="L530" s="164"/>
      <c r="M530" s="164"/>
      <c r="N530" s="164"/>
      <c r="O530" s="164"/>
      <c r="P530" s="164"/>
      <c r="Q530" s="164"/>
      <c r="R530" s="164"/>
      <c r="S530" s="164"/>
      <c r="T530" s="164"/>
      <c r="U530" s="164"/>
    </row>
    <row r="531" spans="1:21" ht="12">
      <c r="A531" s="164"/>
      <c r="B531" s="132"/>
      <c r="C531" s="164"/>
      <c r="D531" s="164"/>
      <c r="E531" s="164"/>
      <c r="F531" s="164"/>
      <c r="G531" s="164"/>
      <c r="H531" s="164"/>
      <c r="I531" s="164"/>
      <c r="J531" s="164"/>
      <c r="K531" s="164"/>
      <c r="L531" s="164"/>
      <c r="M531" s="164"/>
      <c r="N531" s="164"/>
      <c r="O531" s="164"/>
      <c r="P531" s="164"/>
      <c r="Q531" s="164"/>
      <c r="R531" s="164"/>
      <c r="S531" s="164"/>
      <c r="T531" s="164"/>
      <c r="U531" s="164"/>
    </row>
    <row r="532" spans="1:21" ht="12">
      <c r="A532" s="164"/>
      <c r="B532" s="132"/>
      <c r="C532" s="164"/>
      <c r="D532" s="164"/>
      <c r="E532" s="164"/>
      <c r="F532" s="164"/>
      <c r="G532" s="164"/>
      <c r="H532" s="164"/>
      <c r="I532" s="164"/>
      <c r="J532" s="164"/>
      <c r="K532" s="164"/>
      <c r="L532" s="164"/>
      <c r="M532" s="164"/>
      <c r="N532" s="164"/>
      <c r="O532" s="164"/>
      <c r="P532" s="164"/>
      <c r="Q532" s="164"/>
      <c r="R532" s="164"/>
      <c r="S532" s="164"/>
      <c r="T532" s="164"/>
      <c r="U532" s="164"/>
    </row>
    <row r="533" spans="1:21" ht="12">
      <c r="A533" s="164"/>
      <c r="B533" s="132"/>
      <c r="C533" s="164"/>
      <c r="D533" s="164"/>
      <c r="E533" s="164"/>
      <c r="F533" s="164"/>
      <c r="G533" s="164"/>
      <c r="H533" s="164"/>
      <c r="I533" s="164"/>
      <c r="J533" s="164"/>
      <c r="K533" s="164"/>
      <c r="L533" s="164"/>
      <c r="M533" s="164"/>
      <c r="N533" s="164"/>
      <c r="O533" s="164"/>
      <c r="P533" s="164"/>
      <c r="Q533" s="164"/>
      <c r="R533" s="164"/>
      <c r="S533" s="164"/>
      <c r="T533" s="164"/>
      <c r="U533" s="164"/>
    </row>
    <row r="534" spans="1:21" ht="12">
      <c r="A534" s="164"/>
      <c r="B534" s="132"/>
      <c r="C534" s="164"/>
      <c r="D534" s="164"/>
      <c r="E534" s="164"/>
      <c r="F534" s="164"/>
      <c r="G534" s="164"/>
      <c r="H534" s="164"/>
      <c r="I534" s="164"/>
      <c r="J534" s="164"/>
      <c r="K534" s="164"/>
      <c r="L534" s="164"/>
      <c r="M534" s="164"/>
      <c r="N534" s="164"/>
      <c r="O534" s="164"/>
      <c r="P534" s="164"/>
      <c r="Q534" s="164"/>
      <c r="R534" s="164"/>
      <c r="S534" s="164"/>
      <c r="T534" s="164"/>
      <c r="U534" s="164"/>
    </row>
    <row r="535" spans="1:21" ht="12">
      <c r="A535" s="164"/>
      <c r="B535" s="132"/>
      <c r="C535" s="164"/>
      <c r="D535" s="164"/>
      <c r="E535" s="164"/>
      <c r="F535" s="164"/>
      <c r="G535" s="164"/>
      <c r="H535" s="164"/>
      <c r="I535" s="164"/>
      <c r="J535" s="164"/>
      <c r="K535" s="164"/>
      <c r="L535" s="164"/>
      <c r="M535" s="164"/>
      <c r="N535" s="164"/>
      <c r="O535" s="164"/>
      <c r="P535" s="164"/>
      <c r="Q535" s="164"/>
      <c r="R535" s="164"/>
      <c r="S535" s="164"/>
      <c r="T535" s="164"/>
      <c r="U535" s="164"/>
    </row>
    <row r="536" spans="1:21" ht="12">
      <c r="A536" s="164"/>
      <c r="B536" s="132"/>
      <c r="C536" s="164"/>
      <c r="D536" s="164"/>
      <c r="E536" s="164"/>
      <c r="F536" s="164"/>
      <c r="G536" s="164"/>
      <c r="H536" s="164"/>
      <c r="I536" s="164"/>
      <c r="J536" s="164"/>
      <c r="K536" s="164"/>
      <c r="L536" s="164"/>
      <c r="M536" s="164"/>
      <c r="N536" s="164"/>
      <c r="O536" s="164"/>
      <c r="P536" s="164"/>
      <c r="Q536" s="164"/>
      <c r="R536" s="164"/>
      <c r="S536" s="164"/>
      <c r="T536" s="164"/>
      <c r="U536" s="164"/>
    </row>
    <row r="537" spans="1:21" ht="12">
      <c r="A537" s="164"/>
      <c r="B537" s="132"/>
      <c r="C537" s="164"/>
      <c r="D537" s="164"/>
      <c r="E537" s="164"/>
      <c r="F537" s="164"/>
      <c r="G537" s="164"/>
      <c r="H537" s="164"/>
      <c r="I537" s="164"/>
      <c r="J537" s="164"/>
      <c r="K537" s="164"/>
      <c r="L537" s="164"/>
      <c r="M537" s="164"/>
      <c r="N537" s="164"/>
      <c r="O537" s="164"/>
      <c r="P537" s="164"/>
      <c r="Q537" s="164"/>
      <c r="R537" s="164"/>
      <c r="S537" s="164"/>
      <c r="T537" s="164"/>
      <c r="U537" s="164"/>
    </row>
    <row r="538" spans="1:21" ht="12">
      <c r="A538" s="164"/>
      <c r="B538" s="132"/>
      <c r="C538" s="164"/>
      <c r="D538" s="164"/>
      <c r="E538" s="164"/>
      <c r="F538" s="164"/>
      <c r="G538" s="164"/>
      <c r="H538" s="164"/>
      <c r="I538" s="164"/>
      <c r="J538" s="164"/>
      <c r="K538" s="164"/>
      <c r="L538" s="164"/>
      <c r="M538" s="164"/>
      <c r="N538" s="164"/>
      <c r="O538" s="164"/>
      <c r="P538" s="164"/>
      <c r="Q538" s="164"/>
      <c r="R538" s="164"/>
      <c r="S538" s="164"/>
      <c r="T538" s="164"/>
      <c r="U538" s="164"/>
    </row>
    <row r="539" spans="1:21" ht="12">
      <c r="A539" s="164"/>
      <c r="B539" s="132"/>
      <c r="C539" s="164"/>
      <c r="D539" s="164"/>
      <c r="E539" s="164"/>
      <c r="F539" s="164"/>
      <c r="G539" s="164"/>
      <c r="H539" s="164"/>
      <c r="I539" s="164"/>
      <c r="J539" s="164"/>
      <c r="K539" s="164"/>
      <c r="L539" s="164"/>
      <c r="M539" s="164"/>
      <c r="N539" s="164"/>
      <c r="O539" s="164"/>
      <c r="P539" s="164"/>
      <c r="Q539" s="164"/>
      <c r="R539" s="164"/>
      <c r="S539" s="164"/>
      <c r="T539" s="164"/>
      <c r="U539" s="164"/>
    </row>
    <row r="540" spans="1:21" ht="12">
      <c r="A540" s="164"/>
      <c r="B540" s="132"/>
      <c r="C540" s="164"/>
      <c r="D540" s="164"/>
      <c r="E540" s="164"/>
      <c r="F540" s="164"/>
      <c r="G540" s="164"/>
      <c r="H540" s="164"/>
      <c r="I540" s="164"/>
      <c r="J540" s="164"/>
      <c r="K540" s="164"/>
      <c r="L540" s="164"/>
      <c r="M540" s="164"/>
      <c r="N540" s="164"/>
      <c r="O540" s="164"/>
      <c r="P540" s="164"/>
      <c r="Q540" s="164"/>
      <c r="R540" s="164"/>
      <c r="S540" s="164"/>
      <c r="T540" s="164"/>
      <c r="U540" s="164"/>
    </row>
    <row r="541" spans="1:21" ht="12">
      <c r="A541" s="164"/>
      <c r="B541" s="132"/>
      <c r="C541" s="164"/>
      <c r="D541" s="164"/>
      <c r="E541" s="164"/>
      <c r="F541" s="164"/>
      <c r="G541" s="164"/>
      <c r="H541" s="164"/>
      <c r="I541" s="164"/>
      <c r="J541" s="164"/>
      <c r="K541" s="164"/>
      <c r="L541" s="164"/>
      <c r="M541" s="164"/>
      <c r="N541" s="164"/>
      <c r="O541" s="164"/>
      <c r="P541" s="164"/>
      <c r="Q541" s="164"/>
      <c r="R541" s="164"/>
      <c r="S541" s="164"/>
      <c r="T541" s="164"/>
      <c r="U541" s="164"/>
    </row>
    <row r="542" spans="1:21" ht="12">
      <c r="A542" s="164"/>
      <c r="B542" s="132"/>
      <c r="C542" s="164"/>
      <c r="D542" s="164"/>
      <c r="E542" s="164"/>
      <c r="F542" s="164"/>
      <c r="G542" s="164"/>
      <c r="H542" s="164"/>
      <c r="I542" s="164"/>
      <c r="J542" s="164"/>
      <c r="K542" s="164"/>
      <c r="L542" s="164"/>
      <c r="M542" s="164"/>
      <c r="N542" s="164"/>
      <c r="O542" s="164"/>
      <c r="P542" s="164"/>
      <c r="Q542" s="164"/>
      <c r="R542" s="164"/>
      <c r="S542" s="164"/>
      <c r="T542" s="164"/>
      <c r="U542" s="164"/>
    </row>
    <row r="543" spans="1:21" ht="12">
      <c r="A543" s="164"/>
      <c r="B543" s="132"/>
      <c r="C543" s="164"/>
      <c r="D543" s="164"/>
      <c r="E543" s="164"/>
      <c r="F543" s="164"/>
      <c r="G543" s="164"/>
      <c r="H543" s="164"/>
      <c r="I543" s="164"/>
      <c r="J543" s="164"/>
      <c r="K543" s="164"/>
      <c r="L543" s="164"/>
      <c r="M543" s="164"/>
      <c r="N543" s="164"/>
      <c r="O543" s="164"/>
      <c r="P543" s="164"/>
      <c r="Q543" s="164"/>
      <c r="R543" s="164"/>
      <c r="S543" s="164"/>
      <c r="T543" s="164"/>
      <c r="U543" s="164"/>
    </row>
    <row r="544" spans="1:21" ht="12">
      <c r="A544" s="164"/>
      <c r="B544" s="132"/>
      <c r="C544" s="164"/>
      <c r="D544" s="164"/>
      <c r="E544" s="164"/>
      <c r="F544" s="164"/>
      <c r="G544" s="164"/>
      <c r="H544" s="164"/>
      <c r="I544" s="164"/>
      <c r="J544" s="164"/>
      <c r="K544" s="164"/>
      <c r="L544" s="164"/>
      <c r="M544" s="164"/>
      <c r="N544" s="164"/>
      <c r="O544" s="164"/>
      <c r="P544" s="164"/>
      <c r="Q544" s="164"/>
      <c r="R544" s="164"/>
      <c r="S544" s="164"/>
      <c r="T544" s="164"/>
      <c r="U544" s="164"/>
    </row>
    <row r="545" spans="1:21" ht="12">
      <c r="A545" s="164"/>
      <c r="B545" s="132"/>
      <c r="C545" s="164"/>
      <c r="D545" s="164"/>
      <c r="E545" s="164"/>
      <c r="F545" s="164"/>
      <c r="G545" s="164"/>
      <c r="H545" s="164"/>
      <c r="I545" s="164"/>
      <c r="J545" s="164"/>
      <c r="K545" s="164"/>
      <c r="L545" s="164"/>
      <c r="M545" s="164"/>
      <c r="N545" s="164"/>
      <c r="O545" s="164"/>
      <c r="P545" s="164"/>
      <c r="Q545" s="164"/>
      <c r="R545" s="164"/>
      <c r="S545" s="164"/>
      <c r="T545" s="164"/>
      <c r="U545" s="164"/>
    </row>
    <row r="546" spans="1:21" ht="12">
      <c r="A546" s="164"/>
      <c r="B546" s="132"/>
      <c r="C546" s="164"/>
      <c r="D546" s="164"/>
      <c r="E546" s="164"/>
      <c r="F546" s="164"/>
      <c r="G546" s="164"/>
      <c r="H546" s="164"/>
      <c r="I546" s="164"/>
      <c r="J546" s="164"/>
      <c r="K546" s="164"/>
      <c r="L546" s="164"/>
      <c r="M546" s="164"/>
      <c r="N546" s="164"/>
      <c r="O546" s="164"/>
      <c r="P546" s="164"/>
      <c r="Q546" s="164"/>
      <c r="R546" s="164"/>
      <c r="S546" s="164"/>
      <c r="T546" s="164"/>
      <c r="U546" s="164"/>
    </row>
    <row r="547" spans="1:21" ht="12">
      <c r="A547" s="164"/>
      <c r="B547" s="132"/>
      <c r="C547" s="164"/>
      <c r="D547" s="164"/>
      <c r="E547" s="164"/>
      <c r="F547" s="164"/>
      <c r="G547" s="164"/>
      <c r="H547" s="164"/>
      <c r="I547" s="164"/>
      <c r="J547" s="164"/>
      <c r="K547" s="164"/>
      <c r="L547" s="164"/>
      <c r="M547" s="164"/>
      <c r="N547" s="164"/>
      <c r="O547" s="164"/>
      <c r="P547" s="164"/>
      <c r="Q547" s="164"/>
      <c r="R547" s="164"/>
      <c r="S547" s="164"/>
      <c r="T547" s="164"/>
      <c r="U547" s="164"/>
    </row>
    <row r="548" spans="1:21" ht="12">
      <c r="A548" s="164"/>
      <c r="B548" s="132"/>
      <c r="C548" s="164"/>
      <c r="D548" s="164"/>
      <c r="E548" s="164"/>
      <c r="F548" s="164"/>
      <c r="G548" s="164"/>
      <c r="H548" s="164"/>
      <c r="I548" s="164"/>
      <c r="J548" s="164"/>
      <c r="K548" s="164"/>
      <c r="L548" s="164"/>
      <c r="M548" s="164"/>
      <c r="N548" s="164"/>
      <c r="O548" s="164"/>
      <c r="P548" s="164"/>
      <c r="Q548" s="164"/>
      <c r="R548" s="164"/>
      <c r="S548" s="164"/>
      <c r="T548" s="164"/>
      <c r="U548" s="164"/>
    </row>
    <row r="549" spans="1:21" ht="12">
      <c r="A549" s="164"/>
      <c r="B549" s="132"/>
      <c r="C549" s="164"/>
      <c r="D549" s="164"/>
      <c r="E549" s="164"/>
      <c r="F549" s="164"/>
      <c r="G549" s="164"/>
      <c r="H549" s="164"/>
      <c r="I549" s="164"/>
      <c r="J549" s="164"/>
      <c r="K549" s="164"/>
      <c r="L549" s="164"/>
      <c r="M549" s="164"/>
      <c r="N549" s="164"/>
      <c r="O549" s="164"/>
      <c r="P549" s="164"/>
      <c r="Q549" s="164"/>
      <c r="R549" s="164"/>
      <c r="S549" s="164"/>
      <c r="T549" s="164"/>
      <c r="U549" s="164"/>
    </row>
    <row r="550" spans="1:21" ht="12">
      <c r="A550" s="164"/>
      <c r="B550" s="132"/>
      <c r="C550" s="164"/>
      <c r="D550" s="164"/>
      <c r="E550" s="164"/>
      <c r="F550" s="164"/>
      <c r="G550" s="164"/>
      <c r="H550" s="164"/>
      <c r="I550" s="164"/>
      <c r="J550" s="164"/>
      <c r="K550" s="164"/>
      <c r="L550" s="164"/>
      <c r="M550" s="164"/>
      <c r="N550" s="164"/>
      <c r="O550" s="164"/>
      <c r="P550" s="164"/>
      <c r="Q550" s="164"/>
      <c r="R550" s="164"/>
      <c r="S550" s="164"/>
      <c r="T550" s="164"/>
      <c r="U550" s="164"/>
    </row>
    <row r="551" spans="1:21" ht="12">
      <c r="A551" s="164"/>
      <c r="B551" s="132"/>
      <c r="C551" s="164"/>
      <c r="D551" s="164"/>
      <c r="E551" s="164"/>
      <c r="F551" s="164"/>
      <c r="G551" s="164"/>
      <c r="H551" s="164"/>
      <c r="I551" s="164"/>
      <c r="J551" s="164"/>
      <c r="K551" s="164"/>
      <c r="L551" s="164"/>
      <c r="M551" s="164"/>
      <c r="N551" s="164"/>
      <c r="O551" s="164"/>
      <c r="P551" s="164"/>
      <c r="Q551" s="164"/>
      <c r="R551" s="164"/>
      <c r="S551" s="164"/>
      <c r="T551" s="164"/>
      <c r="U551" s="164"/>
    </row>
    <row r="552" spans="1:21" ht="12">
      <c r="A552" s="164"/>
      <c r="B552" s="132"/>
      <c r="C552" s="164"/>
      <c r="D552" s="164"/>
      <c r="E552" s="164"/>
      <c r="F552" s="164"/>
      <c r="G552" s="164"/>
      <c r="H552" s="164"/>
      <c r="I552" s="164"/>
      <c r="J552" s="164"/>
      <c r="K552" s="164"/>
      <c r="L552" s="164"/>
      <c r="M552" s="164"/>
      <c r="N552" s="164"/>
      <c r="O552" s="164"/>
      <c r="P552" s="164"/>
      <c r="Q552" s="164"/>
      <c r="R552" s="164"/>
      <c r="S552" s="164"/>
      <c r="T552" s="164"/>
      <c r="U552" s="164"/>
    </row>
    <row r="553" spans="1:21" ht="12">
      <c r="A553" s="164"/>
      <c r="B553" s="132"/>
      <c r="C553" s="164"/>
      <c r="D553" s="164"/>
      <c r="E553" s="164"/>
      <c r="F553" s="164"/>
      <c r="G553" s="164"/>
      <c r="H553" s="164"/>
      <c r="I553" s="164"/>
      <c r="J553" s="164"/>
      <c r="K553" s="164"/>
      <c r="L553" s="164"/>
      <c r="M553" s="164"/>
      <c r="N553" s="164"/>
      <c r="O553" s="164"/>
      <c r="P553" s="164"/>
      <c r="Q553" s="164"/>
      <c r="R553" s="164"/>
      <c r="S553" s="164"/>
      <c r="T553" s="164"/>
      <c r="U553" s="164"/>
    </row>
    <row r="554" spans="1:21" ht="12">
      <c r="A554" s="164"/>
      <c r="B554" s="132"/>
      <c r="C554" s="164"/>
      <c r="D554" s="164"/>
      <c r="E554" s="164"/>
      <c r="F554" s="164"/>
      <c r="G554" s="164"/>
      <c r="H554" s="164"/>
      <c r="I554" s="164"/>
      <c r="J554" s="164"/>
      <c r="K554" s="164"/>
      <c r="L554" s="164"/>
      <c r="M554" s="164"/>
      <c r="N554" s="164"/>
      <c r="O554" s="164"/>
      <c r="P554" s="164"/>
      <c r="Q554" s="164"/>
      <c r="R554" s="164"/>
      <c r="S554" s="164"/>
      <c r="T554" s="164"/>
      <c r="U554" s="164"/>
    </row>
    <row r="555" spans="1:21" ht="12">
      <c r="A555" s="164"/>
      <c r="B555" s="132"/>
      <c r="C555" s="164"/>
      <c r="D555" s="164"/>
      <c r="E555" s="164"/>
      <c r="F555" s="164"/>
      <c r="G555" s="164"/>
      <c r="H555" s="164"/>
      <c r="I555" s="164"/>
      <c r="J555" s="164"/>
      <c r="K555" s="164"/>
      <c r="L555" s="164"/>
      <c r="M555" s="164"/>
      <c r="N555" s="164"/>
      <c r="O555" s="164"/>
      <c r="P555" s="164"/>
      <c r="Q555" s="164"/>
      <c r="R555" s="164"/>
      <c r="S555" s="164"/>
      <c r="T555" s="164"/>
      <c r="U555" s="164"/>
    </row>
    <row r="556" spans="1:21" ht="12">
      <c r="A556" s="164"/>
      <c r="B556" s="132"/>
      <c r="C556" s="164"/>
      <c r="D556" s="164"/>
      <c r="E556" s="164"/>
      <c r="F556" s="164"/>
      <c r="G556" s="164"/>
      <c r="H556" s="164"/>
      <c r="I556" s="164"/>
      <c r="J556" s="164"/>
      <c r="K556" s="164"/>
      <c r="L556" s="164"/>
      <c r="M556" s="164"/>
      <c r="N556" s="164"/>
      <c r="O556" s="164"/>
      <c r="P556" s="164"/>
      <c r="Q556" s="164"/>
      <c r="R556" s="164"/>
      <c r="S556" s="164"/>
      <c r="T556" s="164"/>
      <c r="U556" s="164"/>
    </row>
    <row r="557" spans="1:21" ht="12">
      <c r="A557" s="164"/>
      <c r="B557" s="132"/>
      <c r="C557" s="164"/>
      <c r="D557" s="164"/>
      <c r="E557" s="164"/>
      <c r="F557" s="164"/>
      <c r="G557" s="164"/>
      <c r="H557" s="164"/>
      <c r="I557" s="164"/>
      <c r="J557" s="164"/>
      <c r="K557" s="164"/>
      <c r="L557" s="164"/>
      <c r="M557" s="164"/>
      <c r="N557" s="164"/>
      <c r="O557" s="164"/>
      <c r="P557" s="164"/>
      <c r="Q557" s="164"/>
      <c r="R557" s="164"/>
      <c r="S557" s="164"/>
      <c r="T557" s="164"/>
      <c r="U557" s="164"/>
    </row>
    <row r="558" spans="1:21" ht="12">
      <c r="A558" s="164"/>
      <c r="B558" s="132"/>
      <c r="C558" s="164"/>
      <c r="D558" s="164"/>
      <c r="E558" s="164"/>
      <c r="F558" s="164"/>
      <c r="G558" s="164"/>
      <c r="H558" s="164"/>
      <c r="I558" s="164"/>
      <c r="J558" s="164"/>
      <c r="K558" s="164"/>
      <c r="L558" s="164"/>
      <c r="M558" s="164"/>
      <c r="N558" s="164"/>
      <c r="O558" s="164"/>
      <c r="P558" s="164"/>
      <c r="Q558" s="164"/>
      <c r="R558" s="164"/>
      <c r="S558" s="164"/>
      <c r="T558" s="164"/>
      <c r="U558" s="164"/>
    </row>
    <row r="559" spans="1:21" ht="12">
      <c r="A559" s="164"/>
      <c r="B559" s="132"/>
      <c r="C559" s="164"/>
      <c r="D559" s="164"/>
      <c r="E559" s="164"/>
      <c r="F559" s="164"/>
      <c r="G559" s="164"/>
      <c r="H559" s="164"/>
      <c r="I559" s="164"/>
      <c r="J559" s="164"/>
      <c r="K559" s="164"/>
      <c r="L559" s="164"/>
      <c r="M559" s="164"/>
      <c r="N559" s="164"/>
      <c r="O559" s="164"/>
      <c r="P559" s="164"/>
      <c r="Q559" s="164"/>
      <c r="R559" s="164"/>
      <c r="S559" s="164"/>
      <c r="T559" s="164"/>
      <c r="U559" s="164"/>
    </row>
    <row r="560" spans="1:21" ht="12">
      <c r="A560" s="164"/>
      <c r="B560" s="132"/>
      <c r="C560" s="164"/>
      <c r="D560" s="164"/>
      <c r="E560" s="164"/>
      <c r="F560" s="164"/>
      <c r="G560" s="164"/>
      <c r="H560" s="164"/>
      <c r="I560" s="164"/>
      <c r="J560" s="164"/>
      <c r="K560" s="164"/>
      <c r="L560" s="164"/>
      <c r="M560" s="164"/>
      <c r="N560" s="164"/>
      <c r="O560" s="164"/>
      <c r="P560" s="164"/>
      <c r="Q560" s="164"/>
      <c r="R560" s="164"/>
      <c r="S560" s="164"/>
      <c r="T560" s="164"/>
      <c r="U560" s="164"/>
    </row>
    <row r="561" spans="1:21" ht="12">
      <c r="A561" s="164"/>
      <c r="B561" s="132"/>
      <c r="C561" s="164"/>
      <c r="D561" s="164"/>
      <c r="E561" s="164"/>
      <c r="F561" s="164"/>
      <c r="G561" s="164"/>
      <c r="H561" s="164"/>
      <c r="I561" s="164"/>
      <c r="J561" s="164"/>
      <c r="K561" s="164"/>
      <c r="L561" s="164"/>
      <c r="M561" s="164"/>
      <c r="N561" s="164"/>
      <c r="O561" s="164"/>
      <c r="P561" s="164"/>
      <c r="Q561" s="164"/>
      <c r="R561" s="164"/>
      <c r="S561" s="164"/>
      <c r="T561" s="164"/>
      <c r="U561" s="164"/>
    </row>
    <row r="562" spans="1:21" ht="12">
      <c r="A562" s="164"/>
      <c r="B562" s="132"/>
      <c r="C562" s="164"/>
      <c r="D562" s="164"/>
      <c r="E562" s="164"/>
      <c r="F562" s="164"/>
      <c r="G562" s="164"/>
      <c r="H562" s="164"/>
      <c r="I562" s="164"/>
      <c r="J562" s="164"/>
      <c r="K562" s="164"/>
      <c r="L562" s="164"/>
      <c r="M562" s="164"/>
      <c r="N562" s="164"/>
      <c r="O562" s="164"/>
      <c r="P562" s="164"/>
      <c r="Q562" s="164"/>
      <c r="R562" s="164"/>
      <c r="S562" s="164"/>
      <c r="T562" s="164"/>
      <c r="U562" s="164"/>
    </row>
    <row r="563" spans="1:21" ht="12">
      <c r="A563" s="164"/>
      <c r="B563" s="132"/>
      <c r="C563" s="164"/>
      <c r="D563" s="164"/>
      <c r="E563" s="164"/>
      <c r="F563" s="164"/>
      <c r="G563" s="164"/>
      <c r="H563" s="164"/>
      <c r="I563" s="164"/>
      <c r="J563" s="164"/>
      <c r="K563" s="164"/>
      <c r="L563" s="164"/>
      <c r="M563" s="164"/>
      <c r="N563" s="164"/>
      <c r="O563" s="164"/>
      <c r="P563" s="164"/>
      <c r="Q563" s="164"/>
      <c r="R563" s="164"/>
      <c r="S563" s="164"/>
      <c r="T563" s="164"/>
      <c r="U563" s="164"/>
    </row>
    <row r="564" spans="1:21" ht="12">
      <c r="A564" s="164"/>
      <c r="B564" s="132"/>
      <c r="C564" s="164"/>
      <c r="D564" s="164"/>
      <c r="E564" s="164"/>
      <c r="F564" s="164"/>
      <c r="G564" s="164"/>
      <c r="H564" s="164"/>
      <c r="I564" s="164"/>
      <c r="J564" s="164"/>
      <c r="K564" s="164"/>
      <c r="L564" s="164"/>
      <c r="M564" s="164"/>
      <c r="N564" s="164"/>
      <c r="O564" s="164"/>
      <c r="P564" s="164"/>
      <c r="Q564" s="164"/>
      <c r="R564" s="164"/>
      <c r="S564" s="164"/>
      <c r="T564" s="164"/>
      <c r="U564" s="164"/>
    </row>
    <row r="565" spans="1:21" ht="12">
      <c r="A565" s="164"/>
      <c r="B565" s="132"/>
      <c r="C565" s="164"/>
      <c r="D565" s="164"/>
      <c r="E565" s="164"/>
      <c r="F565" s="164"/>
      <c r="G565" s="164"/>
      <c r="H565" s="164"/>
      <c r="I565" s="164"/>
      <c r="J565" s="164"/>
      <c r="K565" s="164"/>
      <c r="L565" s="164"/>
      <c r="M565" s="164"/>
      <c r="N565" s="164"/>
      <c r="O565" s="164"/>
      <c r="P565" s="164"/>
      <c r="Q565" s="164"/>
      <c r="R565" s="164"/>
      <c r="S565" s="164"/>
      <c r="T565" s="164"/>
      <c r="U565" s="164"/>
    </row>
    <row r="566" spans="1:21" ht="12">
      <c r="A566" s="164"/>
      <c r="B566" s="132"/>
      <c r="C566" s="164"/>
      <c r="D566" s="164"/>
      <c r="E566" s="164"/>
      <c r="F566" s="164"/>
      <c r="G566" s="164"/>
      <c r="H566" s="164"/>
      <c r="I566" s="164"/>
      <c r="J566" s="164"/>
      <c r="K566" s="164"/>
      <c r="L566" s="164"/>
      <c r="M566" s="164"/>
      <c r="N566" s="164"/>
      <c r="O566" s="164"/>
      <c r="P566" s="164"/>
      <c r="Q566" s="164"/>
      <c r="R566" s="164"/>
      <c r="S566" s="164"/>
      <c r="T566" s="164"/>
      <c r="U566" s="164"/>
    </row>
    <row r="567" spans="1:21" ht="12">
      <c r="A567" s="164"/>
      <c r="B567" s="132"/>
      <c r="C567" s="164"/>
      <c r="D567" s="164"/>
      <c r="E567" s="164"/>
      <c r="F567" s="164"/>
      <c r="G567" s="164"/>
      <c r="H567" s="164"/>
      <c r="I567" s="164"/>
      <c r="J567" s="164"/>
      <c r="K567" s="164"/>
      <c r="L567" s="164"/>
      <c r="M567" s="164"/>
      <c r="N567" s="164"/>
      <c r="O567" s="164"/>
      <c r="P567" s="164"/>
      <c r="Q567" s="164"/>
      <c r="R567" s="164"/>
      <c r="S567" s="164"/>
      <c r="T567" s="164"/>
      <c r="U567" s="164"/>
    </row>
    <row r="568" spans="1:21" ht="12">
      <c r="A568" s="164"/>
      <c r="B568" s="132"/>
      <c r="C568" s="164"/>
      <c r="D568" s="164"/>
      <c r="E568" s="164"/>
      <c r="F568" s="164"/>
      <c r="G568" s="164"/>
      <c r="H568" s="164"/>
      <c r="I568" s="164"/>
      <c r="J568" s="164"/>
      <c r="K568" s="164"/>
      <c r="L568" s="164"/>
      <c r="M568" s="164"/>
      <c r="N568" s="164"/>
      <c r="O568" s="164"/>
      <c r="P568" s="164"/>
      <c r="Q568" s="164"/>
      <c r="R568" s="164"/>
      <c r="S568" s="164"/>
      <c r="T568" s="164"/>
      <c r="U568" s="164"/>
    </row>
    <row r="569" spans="1:21" ht="12">
      <c r="A569" s="164"/>
      <c r="B569" s="132"/>
      <c r="C569" s="164"/>
      <c r="D569" s="164"/>
      <c r="E569" s="164"/>
      <c r="F569" s="164"/>
      <c r="G569" s="164"/>
      <c r="H569" s="164"/>
      <c r="I569" s="164"/>
      <c r="J569" s="164"/>
      <c r="K569" s="164"/>
      <c r="L569" s="164"/>
      <c r="M569" s="164"/>
      <c r="N569" s="164"/>
      <c r="O569" s="164"/>
      <c r="P569" s="164"/>
      <c r="Q569" s="164"/>
      <c r="R569" s="164"/>
      <c r="S569" s="164"/>
      <c r="T569" s="164"/>
      <c r="U569" s="164"/>
    </row>
    <row r="570" spans="1:21" ht="12">
      <c r="A570" s="164"/>
      <c r="B570" s="132"/>
      <c r="C570" s="164"/>
      <c r="D570" s="164"/>
      <c r="E570" s="164"/>
      <c r="F570" s="164"/>
      <c r="G570" s="164"/>
      <c r="H570" s="164"/>
      <c r="I570" s="164"/>
      <c r="J570" s="164"/>
      <c r="K570" s="164"/>
      <c r="L570" s="164"/>
      <c r="M570" s="164"/>
      <c r="N570" s="164"/>
      <c r="O570" s="164"/>
      <c r="P570" s="164"/>
      <c r="Q570" s="164"/>
      <c r="R570" s="164"/>
      <c r="S570" s="164"/>
      <c r="T570" s="164"/>
      <c r="U570" s="164"/>
    </row>
    <row r="571" spans="1:21" ht="12">
      <c r="A571" s="164"/>
      <c r="B571" s="132"/>
      <c r="C571" s="164"/>
      <c r="D571" s="164"/>
      <c r="E571" s="164"/>
      <c r="F571" s="164"/>
      <c r="G571" s="164"/>
      <c r="H571" s="164"/>
      <c r="I571" s="164"/>
      <c r="J571" s="164"/>
      <c r="K571" s="164"/>
      <c r="L571" s="164"/>
      <c r="M571" s="164"/>
      <c r="N571" s="164"/>
      <c r="O571" s="164"/>
      <c r="P571" s="164"/>
      <c r="Q571" s="164"/>
      <c r="R571" s="164"/>
      <c r="S571" s="164"/>
      <c r="T571" s="164"/>
      <c r="U571" s="164"/>
    </row>
    <row r="572" spans="1:21" ht="12">
      <c r="A572" s="164"/>
      <c r="B572" s="132"/>
      <c r="C572" s="164"/>
      <c r="D572" s="164"/>
      <c r="E572" s="164"/>
      <c r="F572" s="164"/>
      <c r="G572" s="164"/>
      <c r="H572" s="164"/>
      <c r="I572" s="164"/>
      <c r="J572" s="164"/>
      <c r="K572" s="164"/>
      <c r="L572" s="164"/>
      <c r="M572" s="164"/>
      <c r="N572" s="164"/>
      <c r="O572" s="164"/>
      <c r="P572" s="164"/>
      <c r="Q572" s="164"/>
      <c r="R572" s="164"/>
      <c r="S572" s="164"/>
      <c r="T572" s="164"/>
      <c r="U572" s="164"/>
    </row>
    <row r="573" spans="1:21" ht="12">
      <c r="A573" s="164"/>
      <c r="B573" s="132"/>
      <c r="C573" s="164"/>
      <c r="D573" s="164"/>
      <c r="E573" s="164"/>
      <c r="F573" s="164"/>
      <c r="G573" s="164"/>
      <c r="H573" s="164"/>
      <c r="I573" s="164"/>
      <c r="J573" s="164"/>
      <c r="K573" s="164"/>
      <c r="L573" s="164"/>
      <c r="M573" s="164"/>
      <c r="N573" s="164"/>
      <c r="O573" s="164"/>
      <c r="P573" s="164"/>
      <c r="Q573" s="164"/>
      <c r="R573" s="164"/>
      <c r="S573" s="164"/>
      <c r="T573" s="164"/>
      <c r="U573" s="164"/>
    </row>
    <row r="574" spans="1:21" ht="12">
      <c r="A574" s="164"/>
      <c r="B574" s="132"/>
      <c r="C574" s="164"/>
      <c r="D574" s="164"/>
      <c r="E574" s="164"/>
      <c r="F574" s="164"/>
      <c r="G574" s="164"/>
      <c r="H574" s="164"/>
      <c r="I574" s="164"/>
      <c r="J574" s="164"/>
      <c r="K574" s="164"/>
      <c r="L574" s="164"/>
      <c r="M574" s="164"/>
      <c r="N574" s="164"/>
      <c r="O574" s="164"/>
      <c r="P574" s="164"/>
      <c r="Q574" s="164"/>
      <c r="R574" s="164"/>
      <c r="S574" s="164"/>
      <c r="T574" s="164"/>
      <c r="U574" s="164"/>
    </row>
    <row r="575" spans="1:21" ht="12">
      <c r="A575" s="164"/>
      <c r="B575" s="132"/>
      <c r="C575" s="164"/>
      <c r="D575" s="164"/>
      <c r="E575" s="164"/>
      <c r="F575" s="164"/>
      <c r="G575" s="164"/>
      <c r="H575" s="164"/>
      <c r="I575" s="164"/>
      <c r="J575" s="164"/>
      <c r="K575" s="164"/>
      <c r="L575" s="164"/>
      <c r="M575" s="164"/>
      <c r="N575" s="164"/>
      <c r="O575" s="164"/>
      <c r="P575" s="164"/>
      <c r="Q575" s="164"/>
      <c r="R575" s="164"/>
      <c r="S575" s="164"/>
      <c r="T575" s="164"/>
      <c r="U575" s="164"/>
    </row>
    <row r="576" spans="1:21" ht="12">
      <c r="A576" s="164"/>
      <c r="B576" s="132"/>
      <c r="C576" s="164"/>
      <c r="D576" s="164"/>
      <c r="E576" s="164"/>
      <c r="F576" s="164"/>
      <c r="G576" s="164"/>
      <c r="H576" s="164"/>
      <c r="I576" s="164"/>
      <c r="J576" s="164"/>
      <c r="K576" s="164"/>
      <c r="L576" s="164"/>
      <c r="M576" s="164"/>
      <c r="N576" s="164"/>
      <c r="O576" s="164"/>
      <c r="P576" s="164"/>
      <c r="Q576" s="164"/>
      <c r="R576" s="164"/>
      <c r="S576" s="164"/>
      <c r="T576" s="164"/>
      <c r="U576" s="164"/>
    </row>
    <row r="577" spans="1:21" ht="12">
      <c r="A577" s="164"/>
      <c r="B577" s="132"/>
      <c r="C577" s="164"/>
      <c r="D577" s="164"/>
      <c r="E577" s="164"/>
      <c r="F577" s="164"/>
      <c r="G577" s="164"/>
      <c r="H577" s="164"/>
      <c r="I577" s="164"/>
      <c r="J577" s="164"/>
      <c r="K577" s="164"/>
      <c r="L577" s="164"/>
      <c r="M577" s="164"/>
      <c r="N577" s="164"/>
      <c r="O577" s="164"/>
      <c r="P577" s="164"/>
      <c r="Q577" s="164"/>
      <c r="R577" s="164"/>
      <c r="S577" s="164"/>
      <c r="T577" s="164"/>
      <c r="U577" s="164"/>
    </row>
    <row r="578" spans="1:21" ht="12">
      <c r="A578" s="164"/>
      <c r="B578" s="132"/>
      <c r="C578" s="164"/>
      <c r="D578" s="164"/>
      <c r="E578" s="164"/>
      <c r="F578" s="164"/>
      <c r="G578" s="164"/>
      <c r="H578" s="164"/>
      <c r="I578" s="164"/>
      <c r="J578" s="164"/>
      <c r="K578" s="164"/>
      <c r="L578" s="164"/>
      <c r="M578" s="164"/>
      <c r="N578" s="164"/>
      <c r="O578" s="164"/>
      <c r="P578" s="164"/>
      <c r="Q578" s="164"/>
      <c r="R578" s="164"/>
      <c r="S578" s="164"/>
      <c r="T578" s="164"/>
      <c r="U578" s="164"/>
    </row>
    <row r="579" spans="1:21" ht="12">
      <c r="A579" s="164"/>
      <c r="B579" s="132"/>
      <c r="C579" s="164"/>
      <c r="D579" s="164"/>
      <c r="E579" s="164"/>
      <c r="F579" s="164"/>
      <c r="G579" s="164"/>
      <c r="H579" s="164"/>
      <c r="I579" s="164"/>
      <c r="J579" s="164"/>
      <c r="K579" s="164"/>
      <c r="L579" s="164"/>
      <c r="M579" s="164"/>
      <c r="N579" s="164"/>
      <c r="O579" s="164"/>
      <c r="P579" s="164"/>
      <c r="Q579" s="164"/>
      <c r="R579" s="164"/>
      <c r="S579" s="164"/>
      <c r="T579" s="164"/>
      <c r="U579" s="164"/>
    </row>
    <row r="580" spans="1:21" ht="12">
      <c r="A580" s="164"/>
      <c r="B580" s="132"/>
      <c r="C580" s="164"/>
      <c r="D580" s="164"/>
      <c r="E580" s="164"/>
      <c r="F580" s="164"/>
      <c r="G580" s="164"/>
      <c r="H580" s="164"/>
      <c r="I580" s="164"/>
      <c r="J580" s="164"/>
      <c r="K580" s="164"/>
      <c r="L580" s="164"/>
      <c r="M580" s="164"/>
      <c r="N580" s="164"/>
      <c r="O580" s="164"/>
      <c r="P580" s="164"/>
      <c r="Q580" s="164"/>
      <c r="R580" s="164"/>
      <c r="S580" s="164"/>
      <c r="T580" s="164"/>
      <c r="U580" s="164"/>
    </row>
    <row r="581" spans="1:21" ht="12">
      <c r="A581" s="164"/>
      <c r="B581" s="132"/>
      <c r="C581" s="164"/>
      <c r="D581" s="164"/>
      <c r="E581" s="164"/>
      <c r="F581" s="164"/>
      <c r="G581" s="164"/>
      <c r="H581" s="164"/>
      <c r="I581" s="164"/>
      <c r="J581" s="164"/>
      <c r="K581" s="164"/>
      <c r="L581" s="164"/>
      <c r="M581" s="164"/>
      <c r="N581" s="164"/>
      <c r="O581" s="164"/>
      <c r="P581" s="164"/>
      <c r="Q581" s="164"/>
      <c r="R581" s="164"/>
      <c r="S581" s="164"/>
      <c r="T581" s="164"/>
      <c r="U581" s="164"/>
    </row>
    <row r="582" spans="1:21" ht="12">
      <c r="A582" s="164"/>
      <c r="B582" s="132"/>
      <c r="C582" s="164"/>
      <c r="D582" s="164"/>
      <c r="E582" s="164"/>
      <c r="F582" s="164"/>
      <c r="G582" s="164"/>
      <c r="H582" s="164"/>
      <c r="I582" s="164"/>
      <c r="J582" s="164"/>
      <c r="K582" s="164"/>
      <c r="L582" s="164"/>
      <c r="M582" s="164"/>
      <c r="N582" s="164"/>
      <c r="O582" s="164"/>
      <c r="P582" s="164"/>
      <c r="Q582" s="164"/>
      <c r="R582" s="164"/>
      <c r="S582" s="164"/>
      <c r="T582" s="164"/>
      <c r="U582" s="164"/>
    </row>
    <row r="583" spans="1:21" ht="12">
      <c r="A583" s="164"/>
      <c r="B583" s="132"/>
      <c r="C583" s="164"/>
      <c r="D583" s="164"/>
      <c r="E583" s="164"/>
      <c r="F583" s="164"/>
      <c r="G583" s="164"/>
      <c r="H583" s="164"/>
      <c r="I583" s="164"/>
      <c r="J583" s="164"/>
      <c r="K583" s="164"/>
      <c r="L583" s="164"/>
      <c r="M583" s="164"/>
      <c r="N583" s="164"/>
      <c r="O583" s="164"/>
      <c r="P583" s="164"/>
      <c r="Q583" s="164"/>
      <c r="R583" s="164"/>
      <c r="S583" s="164"/>
      <c r="T583" s="164"/>
      <c r="U583" s="164"/>
    </row>
    <row r="584" spans="1:21" ht="12">
      <c r="A584" s="164"/>
      <c r="B584" s="132"/>
      <c r="C584" s="164"/>
      <c r="D584" s="164"/>
      <c r="E584" s="164"/>
      <c r="F584" s="164"/>
      <c r="G584" s="164"/>
      <c r="H584" s="164"/>
      <c r="I584" s="164"/>
      <c r="J584" s="164"/>
      <c r="K584" s="164"/>
      <c r="L584" s="164"/>
      <c r="M584" s="164"/>
      <c r="N584" s="164"/>
      <c r="O584" s="164"/>
      <c r="P584" s="164"/>
      <c r="Q584" s="164"/>
      <c r="R584" s="164"/>
      <c r="S584" s="164"/>
      <c r="T584" s="164"/>
      <c r="U584" s="164"/>
    </row>
    <row r="585" spans="1:21" ht="12">
      <c r="A585" s="164"/>
      <c r="B585" s="132"/>
      <c r="C585" s="164"/>
      <c r="D585" s="164"/>
      <c r="E585" s="164"/>
      <c r="F585" s="164"/>
      <c r="G585" s="164"/>
      <c r="H585" s="164"/>
      <c r="I585" s="164"/>
      <c r="J585" s="164"/>
      <c r="K585" s="164"/>
      <c r="L585" s="164"/>
      <c r="M585" s="164"/>
      <c r="N585" s="164"/>
      <c r="O585" s="164"/>
      <c r="P585" s="164"/>
      <c r="Q585" s="164"/>
      <c r="R585" s="164"/>
      <c r="S585" s="164"/>
      <c r="T585" s="164"/>
      <c r="U585" s="164"/>
    </row>
    <row r="586" spans="1:21" ht="12">
      <c r="A586" s="164"/>
      <c r="B586" s="132"/>
      <c r="C586" s="164"/>
      <c r="D586" s="164"/>
      <c r="E586" s="164"/>
      <c r="F586" s="164"/>
      <c r="G586" s="164"/>
      <c r="H586" s="164"/>
      <c r="I586" s="164"/>
      <c r="J586" s="164"/>
      <c r="K586" s="164"/>
      <c r="L586" s="164"/>
      <c r="M586" s="164"/>
      <c r="N586" s="164"/>
      <c r="O586" s="164"/>
      <c r="P586" s="164"/>
      <c r="Q586" s="164"/>
      <c r="R586" s="164"/>
      <c r="S586" s="164"/>
      <c r="T586" s="164"/>
      <c r="U586" s="164"/>
    </row>
    <row r="587" spans="1:21" ht="12">
      <c r="A587" s="164"/>
      <c r="B587" s="132"/>
      <c r="C587" s="164"/>
      <c r="D587" s="164"/>
      <c r="E587" s="164"/>
      <c r="F587" s="164"/>
      <c r="G587" s="164"/>
      <c r="H587" s="164"/>
      <c r="I587" s="164"/>
      <c r="J587" s="164"/>
      <c r="K587" s="164"/>
      <c r="L587" s="164"/>
      <c r="M587" s="164"/>
      <c r="N587" s="164"/>
      <c r="O587" s="164"/>
      <c r="P587" s="164"/>
      <c r="Q587" s="164"/>
      <c r="R587" s="164"/>
      <c r="S587" s="164"/>
      <c r="T587" s="164"/>
      <c r="U587" s="164"/>
    </row>
    <row r="588" spans="1:21" ht="12">
      <c r="A588" s="164"/>
      <c r="B588" s="132"/>
      <c r="C588" s="164"/>
      <c r="D588" s="164"/>
      <c r="E588" s="164"/>
      <c r="F588" s="164"/>
      <c r="G588" s="164"/>
      <c r="H588" s="164"/>
      <c r="I588" s="164"/>
      <c r="J588" s="164"/>
      <c r="K588" s="164"/>
      <c r="L588" s="164"/>
      <c r="M588" s="164"/>
      <c r="N588" s="164"/>
      <c r="O588" s="164"/>
      <c r="P588" s="164"/>
      <c r="Q588" s="164"/>
      <c r="R588" s="164"/>
      <c r="S588" s="164"/>
      <c r="T588" s="164"/>
      <c r="U588" s="164"/>
    </row>
    <row r="589" spans="1:21" ht="12">
      <c r="A589" s="164"/>
      <c r="B589" s="132"/>
      <c r="C589" s="164"/>
      <c r="D589" s="164"/>
      <c r="E589" s="164"/>
      <c r="F589" s="164"/>
      <c r="G589" s="164"/>
      <c r="H589" s="164"/>
      <c r="I589" s="164"/>
      <c r="J589" s="164"/>
      <c r="K589" s="164"/>
      <c r="L589" s="164"/>
      <c r="M589" s="164"/>
      <c r="N589" s="164"/>
      <c r="O589" s="164"/>
      <c r="P589" s="164"/>
      <c r="Q589" s="164"/>
      <c r="R589" s="164"/>
      <c r="S589" s="164"/>
      <c r="T589" s="164"/>
      <c r="U589" s="164"/>
    </row>
    <row r="590" spans="1:21" ht="12">
      <c r="A590" s="164"/>
      <c r="B590" s="132"/>
      <c r="C590" s="164"/>
      <c r="D590" s="164"/>
      <c r="E590" s="164"/>
      <c r="F590" s="164"/>
      <c r="G590" s="164"/>
      <c r="H590" s="164"/>
      <c r="I590" s="164"/>
      <c r="J590" s="164"/>
      <c r="K590" s="164"/>
      <c r="L590" s="164"/>
      <c r="M590" s="164"/>
      <c r="N590" s="164"/>
      <c r="O590" s="164"/>
      <c r="P590" s="164"/>
      <c r="Q590" s="164"/>
      <c r="R590" s="164"/>
      <c r="S590" s="164"/>
      <c r="T590" s="164"/>
      <c r="U590" s="164"/>
    </row>
    <row r="591" spans="1:21" ht="12">
      <c r="A591" s="164"/>
      <c r="B591" s="132"/>
      <c r="C591" s="164"/>
      <c r="D591" s="164"/>
      <c r="E591" s="164"/>
      <c r="F591" s="164"/>
      <c r="G591" s="164"/>
      <c r="H591" s="164"/>
      <c r="I591" s="164"/>
      <c r="J591" s="164"/>
      <c r="K591" s="164"/>
      <c r="L591" s="164"/>
      <c r="M591" s="164"/>
      <c r="N591" s="164"/>
      <c r="O591" s="164"/>
      <c r="P591" s="164"/>
      <c r="Q591" s="164"/>
      <c r="R591" s="164"/>
      <c r="S591" s="164"/>
      <c r="T591" s="164"/>
      <c r="U591" s="164"/>
    </row>
    <row r="592" spans="1:21" ht="12">
      <c r="A592" s="164"/>
      <c r="B592" s="132"/>
      <c r="C592" s="164"/>
      <c r="D592" s="164"/>
      <c r="E592" s="164"/>
      <c r="F592" s="164"/>
      <c r="G592" s="164"/>
      <c r="H592" s="164"/>
      <c r="I592" s="164"/>
      <c r="J592" s="164"/>
      <c r="K592" s="164"/>
      <c r="L592" s="164"/>
      <c r="M592" s="164"/>
      <c r="N592" s="164"/>
      <c r="O592" s="164"/>
      <c r="P592" s="164"/>
      <c r="Q592" s="164"/>
      <c r="R592" s="164"/>
      <c r="S592" s="164"/>
      <c r="T592" s="164"/>
      <c r="U592" s="164"/>
    </row>
    <row r="593" spans="1:21" ht="12">
      <c r="A593" s="164"/>
      <c r="B593" s="132"/>
      <c r="C593" s="164"/>
      <c r="D593" s="164"/>
      <c r="E593" s="164"/>
      <c r="F593" s="164"/>
      <c r="G593" s="164"/>
      <c r="H593" s="164"/>
      <c r="I593" s="164"/>
      <c r="J593" s="164"/>
      <c r="K593" s="164"/>
      <c r="L593" s="164"/>
      <c r="M593" s="164"/>
      <c r="N593" s="164"/>
      <c r="O593" s="164"/>
      <c r="P593" s="164"/>
      <c r="Q593" s="164"/>
      <c r="R593" s="164"/>
      <c r="S593" s="164"/>
      <c r="T593" s="164"/>
      <c r="U593" s="164"/>
    </row>
    <row r="594" spans="1:21" ht="12">
      <c r="A594" s="164"/>
      <c r="B594" s="132"/>
      <c r="C594" s="164"/>
      <c r="D594" s="164"/>
      <c r="E594" s="164"/>
      <c r="F594" s="164"/>
      <c r="G594" s="164"/>
      <c r="H594" s="164"/>
      <c r="I594" s="164"/>
      <c r="J594" s="164"/>
      <c r="K594" s="164"/>
      <c r="L594" s="164"/>
      <c r="M594" s="164"/>
      <c r="N594" s="164"/>
      <c r="O594" s="164"/>
      <c r="P594" s="164"/>
      <c r="Q594" s="164"/>
      <c r="R594" s="164"/>
      <c r="S594" s="164"/>
      <c r="T594" s="164"/>
      <c r="U594" s="164"/>
    </row>
    <row r="595" spans="1:21" ht="12">
      <c r="A595" s="164"/>
      <c r="B595" s="132"/>
      <c r="C595" s="164"/>
      <c r="D595" s="164"/>
      <c r="E595" s="164"/>
      <c r="F595" s="164"/>
      <c r="G595" s="164"/>
      <c r="H595" s="164"/>
      <c r="I595" s="164"/>
      <c r="J595" s="164"/>
      <c r="K595" s="164"/>
      <c r="L595" s="164"/>
      <c r="M595" s="164"/>
      <c r="N595" s="164"/>
      <c r="O595" s="164"/>
      <c r="P595" s="164"/>
      <c r="Q595" s="164"/>
      <c r="R595" s="164"/>
      <c r="S595" s="164"/>
      <c r="T595" s="164"/>
      <c r="U595" s="164"/>
    </row>
    <row r="596" spans="1:21" ht="12">
      <c r="A596" s="164"/>
      <c r="B596" s="132"/>
      <c r="C596" s="164"/>
      <c r="D596" s="164"/>
      <c r="E596" s="164"/>
      <c r="F596" s="164"/>
      <c r="G596" s="164"/>
      <c r="H596" s="164"/>
      <c r="I596" s="164"/>
      <c r="J596" s="164"/>
      <c r="K596" s="164"/>
      <c r="L596" s="164"/>
      <c r="M596" s="164"/>
      <c r="N596" s="164"/>
      <c r="O596" s="164"/>
      <c r="P596" s="164"/>
      <c r="Q596" s="164"/>
      <c r="R596" s="164"/>
      <c r="S596" s="164"/>
      <c r="T596" s="164"/>
      <c r="U596" s="164"/>
    </row>
    <row r="597" spans="1:21" ht="12">
      <c r="A597" s="164"/>
      <c r="B597" s="132"/>
      <c r="C597" s="164"/>
      <c r="D597" s="164"/>
      <c r="E597" s="164"/>
      <c r="F597" s="164"/>
      <c r="G597" s="164"/>
      <c r="H597" s="164"/>
      <c r="I597" s="164"/>
      <c r="J597" s="164"/>
      <c r="K597" s="164"/>
      <c r="L597" s="164"/>
      <c r="M597" s="164"/>
      <c r="N597" s="164"/>
      <c r="O597" s="164"/>
      <c r="P597" s="164"/>
      <c r="Q597" s="164"/>
      <c r="R597" s="164"/>
      <c r="S597" s="164"/>
      <c r="T597" s="164"/>
      <c r="U597" s="164"/>
    </row>
    <row r="598" spans="1:21" ht="12">
      <c r="A598" s="164"/>
      <c r="B598" s="132"/>
      <c r="C598" s="164"/>
      <c r="D598" s="164"/>
      <c r="E598" s="164"/>
      <c r="F598" s="164"/>
      <c r="G598" s="164"/>
      <c r="H598" s="164"/>
      <c r="I598" s="164"/>
      <c r="J598" s="164"/>
      <c r="K598" s="164"/>
      <c r="L598" s="164"/>
      <c r="M598" s="164"/>
      <c r="N598" s="164"/>
      <c r="O598" s="164"/>
      <c r="P598" s="164"/>
      <c r="Q598" s="164"/>
      <c r="R598" s="164"/>
      <c r="S598" s="164"/>
      <c r="T598" s="164"/>
      <c r="U598" s="164"/>
    </row>
    <row r="599" spans="1:21" ht="12">
      <c r="A599" s="164"/>
      <c r="B599" s="132"/>
      <c r="C599" s="164"/>
      <c r="D599" s="164"/>
      <c r="E599" s="164"/>
      <c r="F599" s="164"/>
      <c r="G599" s="164"/>
      <c r="H599" s="164"/>
      <c r="I599" s="164"/>
      <c r="J599" s="164"/>
      <c r="K599" s="164"/>
      <c r="L599" s="164"/>
      <c r="M599" s="164"/>
      <c r="N599" s="164"/>
      <c r="O599" s="164"/>
      <c r="P599" s="164"/>
      <c r="Q599" s="164"/>
      <c r="R599" s="164"/>
      <c r="S599" s="164"/>
      <c r="T599" s="164"/>
      <c r="U599" s="164"/>
    </row>
    <row r="600" spans="1:21" ht="12">
      <c r="A600" s="164"/>
      <c r="B600" s="132"/>
      <c r="C600" s="164"/>
      <c r="D600" s="164"/>
      <c r="E600" s="164"/>
      <c r="F600" s="164"/>
      <c r="G600" s="164"/>
      <c r="H600" s="164"/>
      <c r="I600" s="164"/>
      <c r="J600" s="164"/>
      <c r="K600" s="164"/>
      <c r="L600" s="164"/>
      <c r="M600" s="164"/>
      <c r="N600" s="164"/>
      <c r="O600" s="164"/>
      <c r="P600" s="164"/>
      <c r="Q600" s="164"/>
      <c r="R600" s="164"/>
      <c r="S600" s="164"/>
      <c r="T600" s="164"/>
      <c r="U600" s="164"/>
    </row>
    <row r="601" spans="1:21" ht="12">
      <c r="A601" s="164"/>
      <c r="B601" s="132"/>
      <c r="C601" s="164"/>
      <c r="D601" s="164"/>
      <c r="E601" s="164"/>
      <c r="F601" s="164"/>
      <c r="G601" s="164"/>
      <c r="H601" s="164"/>
      <c r="I601" s="164"/>
      <c r="J601" s="164"/>
      <c r="K601" s="164"/>
      <c r="L601" s="164"/>
      <c r="M601" s="164"/>
      <c r="N601" s="164"/>
      <c r="O601" s="164"/>
      <c r="P601" s="164"/>
      <c r="Q601" s="164"/>
      <c r="R601" s="164"/>
      <c r="S601" s="164"/>
      <c r="T601" s="164"/>
      <c r="U601" s="164"/>
    </row>
    <row r="602" spans="1:21" ht="12">
      <c r="A602" s="164"/>
      <c r="B602" s="132"/>
      <c r="C602" s="164"/>
      <c r="D602" s="164"/>
      <c r="E602" s="164"/>
      <c r="F602" s="164"/>
      <c r="G602" s="164"/>
      <c r="H602" s="164"/>
      <c r="I602" s="164"/>
      <c r="J602" s="164"/>
      <c r="K602" s="164"/>
      <c r="L602" s="164"/>
      <c r="M602" s="164"/>
      <c r="N602" s="164"/>
      <c r="O602" s="164"/>
      <c r="P602" s="164"/>
      <c r="Q602" s="164"/>
      <c r="R602" s="164"/>
      <c r="S602" s="164"/>
      <c r="T602" s="164"/>
      <c r="U602" s="164"/>
    </row>
    <row r="603" spans="1:21" ht="12">
      <c r="A603" s="164"/>
      <c r="B603" s="132"/>
      <c r="C603" s="164"/>
      <c r="D603" s="164"/>
      <c r="E603" s="164"/>
      <c r="F603" s="164"/>
      <c r="G603" s="164"/>
      <c r="H603" s="164"/>
      <c r="I603" s="164"/>
      <c r="J603" s="164"/>
      <c r="K603" s="164"/>
      <c r="L603" s="164"/>
      <c r="M603" s="164"/>
      <c r="N603" s="164"/>
      <c r="O603" s="164"/>
      <c r="P603" s="164"/>
      <c r="Q603" s="164"/>
      <c r="R603" s="164"/>
      <c r="S603" s="164"/>
      <c r="T603" s="164"/>
      <c r="U603" s="164"/>
    </row>
    <row r="604" spans="1:21" ht="12">
      <c r="A604" s="164"/>
      <c r="B604" s="132"/>
      <c r="C604" s="164"/>
      <c r="D604" s="164"/>
      <c r="E604" s="164"/>
      <c r="F604" s="164"/>
      <c r="G604" s="164"/>
      <c r="H604" s="164"/>
      <c r="I604" s="164"/>
      <c r="J604" s="164"/>
      <c r="K604" s="164"/>
      <c r="L604" s="164"/>
      <c r="M604" s="164"/>
      <c r="N604" s="164"/>
      <c r="O604" s="164"/>
      <c r="P604" s="164"/>
      <c r="Q604" s="164"/>
      <c r="R604" s="164"/>
      <c r="S604" s="164"/>
      <c r="T604" s="164"/>
      <c r="U604" s="164"/>
    </row>
    <row r="605" spans="1:21" ht="12">
      <c r="A605" s="164"/>
      <c r="B605" s="132"/>
      <c r="C605" s="164"/>
      <c r="D605" s="164"/>
      <c r="E605" s="164"/>
      <c r="F605" s="164"/>
      <c r="G605" s="164"/>
      <c r="H605" s="164"/>
      <c r="I605" s="164"/>
      <c r="J605" s="164"/>
      <c r="K605" s="164"/>
      <c r="L605" s="164"/>
      <c r="M605" s="164"/>
      <c r="N605" s="164"/>
      <c r="O605" s="164"/>
      <c r="P605" s="164"/>
      <c r="Q605" s="164"/>
      <c r="R605" s="164"/>
      <c r="S605" s="164"/>
      <c r="T605" s="164"/>
      <c r="U605" s="164"/>
    </row>
    <row r="606" spans="1:21" ht="12">
      <c r="A606" s="164"/>
      <c r="B606" s="132"/>
      <c r="C606" s="164"/>
      <c r="D606" s="164"/>
      <c r="E606" s="164"/>
      <c r="F606" s="164"/>
      <c r="G606" s="164"/>
      <c r="H606" s="164"/>
      <c r="I606" s="164"/>
      <c r="J606" s="164"/>
      <c r="K606" s="164"/>
      <c r="L606" s="164"/>
      <c r="M606" s="164"/>
      <c r="N606" s="164"/>
      <c r="O606" s="164"/>
      <c r="P606" s="164"/>
      <c r="Q606" s="164"/>
      <c r="R606" s="164"/>
      <c r="S606" s="164"/>
      <c r="T606" s="164"/>
      <c r="U606" s="164"/>
    </row>
    <row r="607" spans="1:21" ht="12">
      <c r="A607" s="164"/>
      <c r="B607" s="132"/>
      <c r="C607" s="164"/>
      <c r="D607" s="164"/>
      <c r="E607" s="164"/>
      <c r="F607" s="164"/>
      <c r="G607" s="164"/>
      <c r="H607" s="164"/>
      <c r="I607" s="164"/>
      <c r="J607" s="164"/>
      <c r="K607" s="164"/>
      <c r="L607" s="164"/>
      <c r="M607" s="164"/>
      <c r="N607" s="164"/>
      <c r="O607" s="164"/>
      <c r="P607" s="164"/>
      <c r="Q607" s="164"/>
      <c r="R607" s="164"/>
      <c r="S607" s="164"/>
      <c r="T607" s="164"/>
      <c r="U607" s="164"/>
    </row>
    <row r="608" spans="1:21" ht="12">
      <c r="A608" s="164"/>
      <c r="B608" s="132"/>
      <c r="C608" s="164"/>
      <c r="D608" s="164"/>
      <c r="E608" s="164"/>
      <c r="F608" s="164"/>
      <c r="G608" s="164"/>
      <c r="H608" s="164"/>
      <c r="I608" s="164"/>
      <c r="J608" s="164"/>
      <c r="K608" s="164"/>
      <c r="L608" s="164"/>
      <c r="M608" s="164"/>
      <c r="N608" s="164"/>
      <c r="O608" s="164"/>
      <c r="P608" s="164"/>
      <c r="Q608" s="164"/>
      <c r="R608" s="164"/>
      <c r="S608" s="164"/>
      <c r="T608" s="164"/>
      <c r="U608" s="164"/>
    </row>
    <row r="609" spans="1:21" ht="12">
      <c r="A609" s="164"/>
      <c r="B609" s="132"/>
      <c r="C609" s="164"/>
      <c r="D609" s="164"/>
      <c r="E609" s="164"/>
      <c r="F609" s="164"/>
      <c r="G609" s="164"/>
      <c r="H609" s="164"/>
      <c r="I609" s="164"/>
      <c r="J609" s="164"/>
      <c r="K609" s="164"/>
      <c r="L609" s="164"/>
      <c r="M609" s="164"/>
      <c r="N609" s="164"/>
      <c r="O609" s="164"/>
      <c r="P609" s="164"/>
      <c r="Q609" s="164"/>
      <c r="R609" s="164"/>
      <c r="S609" s="164"/>
      <c r="T609" s="164"/>
      <c r="U609" s="164"/>
    </row>
    <row r="610" spans="1:21" ht="12">
      <c r="A610" s="164"/>
      <c r="B610" s="132"/>
      <c r="C610" s="164"/>
      <c r="D610" s="164"/>
      <c r="E610" s="164"/>
      <c r="F610" s="164"/>
      <c r="G610" s="164"/>
      <c r="H610" s="164"/>
      <c r="I610" s="164"/>
      <c r="J610" s="164"/>
      <c r="K610" s="164"/>
      <c r="L610" s="164"/>
      <c r="M610" s="164"/>
      <c r="N610" s="164"/>
      <c r="O610" s="164"/>
      <c r="P610" s="164"/>
      <c r="Q610" s="164"/>
      <c r="R610" s="164"/>
      <c r="S610" s="164"/>
      <c r="T610" s="164"/>
      <c r="U610" s="164"/>
    </row>
    <row r="611" spans="1:21" ht="12">
      <c r="A611" s="164"/>
      <c r="B611" s="132"/>
      <c r="C611" s="164"/>
      <c r="D611" s="164"/>
      <c r="E611" s="164"/>
      <c r="F611" s="164"/>
      <c r="G611" s="164"/>
      <c r="H611" s="164"/>
      <c r="I611" s="164"/>
      <c r="J611" s="164"/>
      <c r="K611" s="164"/>
      <c r="L611" s="164"/>
      <c r="M611" s="164"/>
      <c r="N611" s="164"/>
      <c r="O611" s="164"/>
      <c r="P611" s="164"/>
      <c r="Q611" s="164"/>
      <c r="R611" s="164"/>
      <c r="S611" s="164"/>
      <c r="T611" s="164"/>
      <c r="U611" s="164"/>
    </row>
    <row r="612" spans="1:21" ht="12">
      <c r="A612" s="164"/>
      <c r="B612" s="132"/>
      <c r="C612" s="164"/>
      <c r="D612" s="164"/>
      <c r="E612" s="164"/>
      <c r="F612" s="164"/>
      <c r="G612" s="164"/>
      <c r="H612" s="164"/>
      <c r="I612" s="164"/>
      <c r="J612" s="164"/>
      <c r="K612" s="164"/>
      <c r="L612" s="164"/>
      <c r="M612" s="164"/>
      <c r="N612" s="164"/>
      <c r="O612" s="164"/>
      <c r="P612" s="164"/>
      <c r="Q612" s="164"/>
      <c r="R612" s="164"/>
      <c r="S612" s="164"/>
      <c r="T612" s="164"/>
      <c r="U612" s="164"/>
    </row>
    <row r="613" spans="1:21" ht="12">
      <c r="A613" s="164"/>
      <c r="B613" s="132"/>
      <c r="C613" s="164"/>
      <c r="D613" s="164"/>
      <c r="E613" s="164"/>
      <c r="F613" s="164"/>
      <c r="G613" s="164"/>
      <c r="H613" s="164"/>
      <c r="I613" s="164"/>
      <c r="J613" s="164"/>
      <c r="K613" s="164"/>
      <c r="L613" s="164"/>
      <c r="M613" s="164"/>
      <c r="N613" s="164"/>
      <c r="O613" s="164"/>
      <c r="P613" s="164"/>
      <c r="Q613" s="164"/>
      <c r="R613" s="164"/>
      <c r="S613" s="164"/>
      <c r="T613" s="164"/>
      <c r="U613" s="164"/>
    </row>
    <row r="614" spans="1:21" ht="12">
      <c r="A614" s="164"/>
      <c r="B614" s="132"/>
      <c r="C614" s="164"/>
      <c r="D614" s="164"/>
      <c r="E614" s="164"/>
      <c r="F614" s="164"/>
      <c r="G614" s="164"/>
      <c r="H614" s="164"/>
      <c r="I614" s="164"/>
      <c r="J614" s="164"/>
      <c r="K614" s="164"/>
      <c r="L614" s="164"/>
      <c r="M614" s="164"/>
      <c r="N614" s="164"/>
      <c r="O614" s="164"/>
      <c r="P614" s="164"/>
      <c r="Q614" s="164"/>
      <c r="R614" s="164"/>
      <c r="S614" s="164"/>
      <c r="T614" s="164"/>
      <c r="U614" s="164"/>
    </row>
    <row r="615" spans="1:21" ht="12">
      <c r="A615" s="164"/>
      <c r="B615" s="132"/>
      <c r="C615" s="164"/>
      <c r="D615" s="164"/>
      <c r="E615" s="164"/>
      <c r="F615" s="164"/>
      <c r="G615" s="164"/>
      <c r="H615" s="164"/>
      <c r="I615" s="164"/>
      <c r="J615" s="164"/>
      <c r="K615" s="164"/>
      <c r="L615" s="164"/>
      <c r="M615" s="164"/>
      <c r="N615" s="164"/>
      <c r="O615" s="164"/>
      <c r="P615" s="164"/>
      <c r="Q615" s="164"/>
      <c r="R615" s="164"/>
      <c r="S615" s="164"/>
      <c r="T615" s="164"/>
      <c r="U615" s="164"/>
    </row>
    <row r="616" spans="1:21" ht="12">
      <c r="A616" s="164"/>
      <c r="B616" s="132"/>
      <c r="C616" s="164"/>
      <c r="D616" s="164"/>
      <c r="E616" s="164"/>
      <c r="F616" s="164"/>
      <c r="G616" s="164"/>
      <c r="H616" s="164"/>
      <c r="I616" s="164"/>
      <c r="J616" s="164"/>
      <c r="K616" s="164"/>
      <c r="L616" s="164"/>
      <c r="M616" s="164"/>
      <c r="N616" s="164"/>
      <c r="O616" s="164"/>
      <c r="P616" s="164"/>
      <c r="Q616" s="164"/>
      <c r="R616" s="164"/>
      <c r="S616" s="164"/>
      <c r="T616" s="164"/>
      <c r="U616" s="164"/>
    </row>
    <row r="617" spans="1:21" ht="12">
      <c r="A617" s="164"/>
      <c r="B617" s="132"/>
      <c r="C617" s="164"/>
      <c r="D617" s="164"/>
      <c r="E617" s="164"/>
      <c r="F617" s="164"/>
      <c r="G617" s="164"/>
      <c r="H617" s="164"/>
      <c r="I617" s="164"/>
      <c r="J617" s="164"/>
      <c r="K617" s="164"/>
      <c r="L617" s="164"/>
      <c r="M617" s="164"/>
      <c r="N617" s="164"/>
      <c r="O617" s="164"/>
      <c r="P617" s="164"/>
      <c r="Q617" s="164"/>
      <c r="R617" s="164"/>
      <c r="S617" s="164"/>
      <c r="T617" s="164"/>
      <c r="U617" s="164"/>
    </row>
    <row r="618" spans="1:21" ht="12">
      <c r="A618" s="164"/>
      <c r="B618" s="132"/>
      <c r="C618" s="164"/>
      <c r="D618" s="164"/>
      <c r="E618" s="164"/>
      <c r="F618" s="164"/>
      <c r="G618" s="164"/>
      <c r="H618" s="164"/>
      <c r="I618" s="164"/>
      <c r="J618" s="164"/>
      <c r="K618" s="164"/>
      <c r="L618" s="164"/>
      <c r="M618" s="164"/>
      <c r="N618" s="164"/>
      <c r="O618" s="164"/>
      <c r="P618" s="164"/>
      <c r="Q618" s="164"/>
      <c r="R618" s="164"/>
      <c r="S618" s="164"/>
      <c r="T618" s="164"/>
      <c r="U618" s="164"/>
    </row>
    <row r="619" spans="1:21" ht="12">
      <c r="A619" s="164"/>
      <c r="B619" s="132"/>
      <c r="C619" s="164"/>
      <c r="D619" s="164"/>
      <c r="E619" s="164"/>
      <c r="F619" s="164"/>
      <c r="G619" s="164"/>
      <c r="H619" s="164"/>
      <c r="I619" s="164"/>
      <c r="J619" s="164"/>
      <c r="K619" s="164"/>
      <c r="L619" s="164"/>
      <c r="M619" s="164"/>
      <c r="N619" s="164"/>
      <c r="O619" s="164"/>
      <c r="P619" s="164"/>
      <c r="Q619" s="164"/>
      <c r="R619" s="164"/>
      <c r="S619" s="164"/>
      <c r="T619" s="164"/>
      <c r="U619" s="164"/>
    </row>
    <row r="620" spans="1:21" ht="12">
      <c r="A620" s="164"/>
      <c r="B620" s="132"/>
      <c r="C620" s="164"/>
      <c r="D620" s="164"/>
      <c r="E620" s="164"/>
      <c r="F620" s="164"/>
      <c r="G620" s="164"/>
      <c r="H620" s="164"/>
      <c r="I620" s="164"/>
      <c r="J620" s="164"/>
      <c r="K620" s="164"/>
      <c r="L620" s="164"/>
      <c r="M620" s="164"/>
      <c r="N620" s="164"/>
      <c r="O620" s="164"/>
      <c r="P620" s="164"/>
      <c r="Q620" s="164"/>
      <c r="R620" s="164"/>
      <c r="S620" s="164"/>
      <c r="T620" s="164"/>
      <c r="U620" s="164"/>
    </row>
    <row r="621" spans="1:21" ht="12">
      <c r="A621" s="164"/>
      <c r="B621" s="132"/>
      <c r="C621" s="164"/>
      <c r="D621" s="164"/>
      <c r="E621" s="164"/>
      <c r="F621" s="164"/>
      <c r="G621" s="164"/>
      <c r="H621" s="164"/>
      <c r="I621" s="164"/>
      <c r="J621" s="164"/>
      <c r="K621" s="164"/>
      <c r="L621" s="164"/>
      <c r="M621" s="164"/>
      <c r="N621" s="164"/>
      <c r="O621" s="164"/>
      <c r="P621" s="164"/>
      <c r="Q621" s="164"/>
      <c r="R621" s="164"/>
      <c r="S621" s="164"/>
      <c r="T621" s="164"/>
      <c r="U621" s="164"/>
    </row>
    <row r="622" spans="1:21" ht="12">
      <c r="A622" s="164"/>
      <c r="B622" s="132"/>
      <c r="C622" s="164"/>
      <c r="D622" s="164"/>
      <c r="E622" s="164"/>
      <c r="F622" s="164"/>
      <c r="G622" s="164"/>
      <c r="H622" s="164"/>
      <c r="I622" s="164"/>
      <c r="J622" s="164"/>
      <c r="K622" s="164"/>
      <c r="L622" s="164"/>
      <c r="M622" s="164"/>
      <c r="N622" s="164"/>
      <c r="O622" s="164"/>
      <c r="P622" s="164"/>
      <c r="Q622" s="164"/>
      <c r="R622" s="164"/>
      <c r="S622" s="164"/>
      <c r="T622" s="164"/>
      <c r="U622" s="164"/>
    </row>
    <row r="623" spans="1:21" ht="12">
      <c r="A623" s="164"/>
      <c r="B623" s="132"/>
      <c r="C623" s="164"/>
      <c r="D623" s="164"/>
      <c r="E623" s="164"/>
      <c r="F623" s="164"/>
      <c r="G623" s="164"/>
      <c r="H623" s="164"/>
      <c r="I623" s="164"/>
      <c r="J623" s="164"/>
      <c r="K623" s="164"/>
      <c r="L623" s="164"/>
      <c r="M623" s="164"/>
      <c r="N623" s="164"/>
      <c r="O623" s="164"/>
      <c r="P623" s="164"/>
      <c r="Q623" s="164"/>
      <c r="R623" s="164"/>
      <c r="S623" s="164"/>
      <c r="T623" s="164"/>
      <c r="U623" s="164"/>
    </row>
    <row r="624" spans="1:21" ht="12">
      <c r="A624" s="164"/>
      <c r="B624" s="132"/>
      <c r="C624" s="164"/>
      <c r="D624" s="164"/>
      <c r="E624" s="164"/>
      <c r="F624" s="164"/>
      <c r="G624" s="164"/>
      <c r="H624" s="164"/>
      <c r="I624" s="164"/>
      <c r="J624" s="164"/>
      <c r="K624" s="164"/>
      <c r="L624" s="164"/>
      <c r="M624" s="164"/>
      <c r="N624" s="164"/>
      <c r="O624" s="164"/>
      <c r="P624" s="164"/>
      <c r="Q624" s="164"/>
      <c r="R624" s="164"/>
      <c r="S624" s="164"/>
      <c r="T624" s="164"/>
      <c r="U624" s="164"/>
    </row>
    <row r="625" spans="1:21" ht="12">
      <c r="A625" s="164"/>
      <c r="B625" s="132"/>
      <c r="C625" s="164"/>
      <c r="D625" s="164"/>
      <c r="E625" s="164"/>
      <c r="F625" s="164"/>
      <c r="G625" s="164"/>
      <c r="H625" s="164"/>
      <c r="I625" s="164"/>
      <c r="J625" s="164"/>
      <c r="K625" s="164"/>
      <c r="L625" s="164"/>
      <c r="M625" s="164"/>
      <c r="N625" s="164"/>
      <c r="O625" s="164"/>
      <c r="P625" s="164"/>
      <c r="Q625" s="164"/>
      <c r="R625" s="164"/>
      <c r="S625" s="164"/>
      <c r="T625" s="164"/>
      <c r="U625" s="164"/>
    </row>
    <row r="626" spans="1:21" ht="12">
      <c r="A626" s="164"/>
      <c r="B626" s="132"/>
      <c r="C626" s="164"/>
      <c r="D626" s="164"/>
      <c r="E626" s="164"/>
      <c r="F626" s="164"/>
      <c r="G626" s="164"/>
      <c r="H626" s="164"/>
      <c r="I626" s="164"/>
      <c r="J626" s="164"/>
      <c r="K626" s="164"/>
      <c r="L626" s="164"/>
      <c r="M626" s="164"/>
      <c r="N626" s="164"/>
      <c r="O626" s="164"/>
      <c r="P626" s="164"/>
      <c r="Q626" s="164"/>
      <c r="R626" s="164"/>
      <c r="S626" s="164"/>
      <c r="T626" s="164"/>
      <c r="U626" s="164"/>
    </row>
    <row r="627" spans="1:21" ht="12">
      <c r="A627" s="164"/>
      <c r="B627" s="132"/>
      <c r="C627" s="164"/>
      <c r="D627" s="164"/>
      <c r="E627" s="164"/>
      <c r="F627" s="164"/>
      <c r="G627" s="164"/>
      <c r="H627" s="164"/>
      <c r="I627" s="164"/>
      <c r="J627" s="164"/>
      <c r="K627" s="164"/>
      <c r="L627" s="164"/>
      <c r="M627" s="164"/>
      <c r="N627" s="164"/>
      <c r="O627" s="164"/>
      <c r="P627" s="164"/>
      <c r="Q627" s="164"/>
      <c r="R627" s="164"/>
      <c r="S627" s="164"/>
      <c r="T627" s="164"/>
      <c r="U627" s="164"/>
    </row>
    <row r="628" spans="1:21" ht="12">
      <c r="A628" s="164"/>
      <c r="B628" s="132"/>
      <c r="C628" s="164"/>
      <c r="D628" s="164"/>
      <c r="E628" s="164"/>
      <c r="F628" s="164"/>
      <c r="G628" s="164"/>
      <c r="H628" s="164"/>
      <c r="I628" s="164"/>
      <c r="J628" s="164"/>
      <c r="K628" s="164"/>
      <c r="L628" s="164"/>
      <c r="M628" s="164"/>
      <c r="N628" s="164"/>
      <c r="O628" s="164"/>
      <c r="P628" s="164"/>
      <c r="Q628" s="164"/>
      <c r="R628" s="164"/>
      <c r="S628" s="164"/>
      <c r="T628" s="164"/>
      <c r="U628" s="164"/>
    </row>
    <row r="629" spans="1:21" ht="12">
      <c r="A629" s="164"/>
      <c r="B629" s="132"/>
      <c r="C629" s="164"/>
      <c r="D629" s="164"/>
      <c r="E629" s="164"/>
      <c r="F629" s="164"/>
      <c r="G629" s="164"/>
      <c r="H629" s="164"/>
      <c r="I629" s="164"/>
      <c r="J629" s="164"/>
      <c r="K629" s="164"/>
      <c r="L629" s="164"/>
      <c r="M629" s="164"/>
      <c r="N629" s="164"/>
      <c r="O629" s="164"/>
      <c r="P629" s="164"/>
      <c r="Q629" s="164"/>
      <c r="R629" s="164"/>
      <c r="S629" s="164"/>
      <c r="T629" s="164"/>
      <c r="U629" s="164"/>
    </row>
    <row r="630" spans="1:21" ht="12">
      <c r="A630" s="164"/>
      <c r="B630" s="132"/>
      <c r="C630" s="164"/>
      <c r="D630" s="164"/>
      <c r="E630" s="164"/>
      <c r="F630" s="164"/>
      <c r="G630" s="164"/>
      <c r="H630" s="164"/>
      <c r="I630" s="164"/>
      <c r="J630" s="164"/>
      <c r="K630" s="164"/>
      <c r="L630" s="164"/>
      <c r="M630" s="164"/>
      <c r="N630" s="164"/>
      <c r="O630" s="164"/>
      <c r="P630" s="164"/>
      <c r="Q630" s="164"/>
      <c r="R630" s="164"/>
      <c r="S630" s="164"/>
      <c r="T630" s="164"/>
      <c r="U630" s="164"/>
    </row>
    <row r="631" spans="1:21" ht="12">
      <c r="A631" s="164"/>
      <c r="B631" s="132"/>
      <c r="C631" s="164"/>
      <c r="D631" s="164"/>
      <c r="E631" s="164"/>
      <c r="F631" s="164"/>
      <c r="G631" s="164"/>
      <c r="H631" s="164"/>
      <c r="I631" s="164"/>
      <c r="J631" s="164"/>
      <c r="K631" s="164"/>
      <c r="L631" s="164"/>
      <c r="M631" s="164"/>
      <c r="N631" s="164"/>
      <c r="O631" s="164"/>
      <c r="P631" s="164"/>
      <c r="Q631" s="164"/>
      <c r="R631" s="164"/>
      <c r="S631" s="164"/>
      <c r="T631" s="164"/>
      <c r="U631" s="164"/>
    </row>
    <row r="632" spans="1:21" ht="12">
      <c r="A632" s="164"/>
      <c r="B632" s="132"/>
      <c r="C632" s="164"/>
      <c r="D632" s="164"/>
      <c r="E632" s="164"/>
      <c r="F632" s="164"/>
      <c r="G632" s="164"/>
      <c r="H632" s="164"/>
      <c r="I632" s="164"/>
      <c r="J632" s="164"/>
      <c r="K632" s="164"/>
      <c r="L632" s="164"/>
      <c r="M632" s="164"/>
      <c r="N632" s="164"/>
      <c r="O632" s="164"/>
      <c r="P632" s="164"/>
      <c r="Q632" s="164"/>
      <c r="R632" s="164"/>
      <c r="S632" s="164"/>
      <c r="T632" s="164"/>
      <c r="U632" s="164"/>
    </row>
    <row r="633" spans="1:21" ht="12">
      <c r="A633" s="164"/>
      <c r="B633" s="132"/>
      <c r="C633" s="164"/>
      <c r="D633" s="164"/>
      <c r="E633" s="164"/>
      <c r="F633" s="164"/>
      <c r="G633" s="164"/>
      <c r="H633" s="164"/>
      <c r="I633" s="164"/>
      <c r="J633" s="164"/>
      <c r="K633" s="164"/>
      <c r="L633" s="164"/>
      <c r="M633" s="164"/>
      <c r="N633" s="164"/>
      <c r="O633" s="164"/>
      <c r="P633" s="164"/>
      <c r="Q633" s="164"/>
      <c r="R633" s="164"/>
      <c r="S633" s="164"/>
      <c r="T633" s="164"/>
      <c r="U633" s="164"/>
    </row>
    <row r="634" spans="1:21" ht="12">
      <c r="A634" s="164"/>
      <c r="B634" s="132"/>
      <c r="C634" s="164"/>
      <c r="D634" s="164"/>
      <c r="E634" s="164"/>
      <c r="F634" s="164"/>
      <c r="G634" s="164"/>
      <c r="H634" s="164"/>
      <c r="I634" s="164"/>
      <c r="J634" s="164"/>
      <c r="K634" s="164"/>
      <c r="L634" s="164"/>
      <c r="M634" s="164"/>
      <c r="N634" s="164"/>
      <c r="O634" s="164"/>
      <c r="P634" s="164"/>
      <c r="Q634" s="164"/>
      <c r="R634" s="164"/>
      <c r="S634" s="164"/>
      <c r="T634" s="164"/>
      <c r="U634" s="164"/>
    </row>
    <row r="635" spans="1:21" ht="12">
      <c r="A635" s="164"/>
      <c r="B635" s="132"/>
      <c r="C635" s="164"/>
      <c r="D635" s="164"/>
      <c r="E635" s="164"/>
      <c r="F635" s="164"/>
      <c r="G635" s="164"/>
      <c r="H635" s="164"/>
      <c r="I635" s="164"/>
      <c r="J635" s="164"/>
      <c r="K635" s="164"/>
      <c r="L635" s="164"/>
      <c r="M635" s="164"/>
      <c r="N635" s="164"/>
      <c r="O635" s="164"/>
      <c r="P635" s="164"/>
      <c r="Q635" s="164"/>
      <c r="R635" s="164"/>
      <c r="S635" s="164"/>
      <c r="T635" s="164"/>
      <c r="U635" s="164"/>
    </row>
    <row r="636" spans="1:21" ht="12">
      <c r="A636" s="164"/>
      <c r="B636" s="132"/>
      <c r="C636" s="164"/>
      <c r="D636" s="164"/>
      <c r="E636" s="164"/>
      <c r="F636" s="164"/>
      <c r="G636" s="164"/>
      <c r="H636" s="164"/>
      <c r="I636" s="164"/>
      <c r="J636" s="164"/>
      <c r="K636" s="164"/>
      <c r="L636" s="164"/>
      <c r="M636" s="164"/>
      <c r="N636" s="164"/>
      <c r="O636" s="164"/>
      <c r="P636" s="164"/>
      <c r="Q636" s="164"/>
      <c r="R636" s="164"/>
      <c r="S636" s="164"/>
      <c r="T636" s="164"/>
      <c r="U636" s="164"/>
    </row>
    <row r="637" spans="1:21" ht="12">
      <c r="A637" s="164"/>
      <c r="B637" s="132"/>
      <c r="C637" s="164"/>
      <c r="D637" s="164"/>
      <c r="E637" s="164"/>
      <c r="F637" s="164"/>
      <c r="G637" s="164"/>
      <c r="H637" s="164"/>
      <c r="I637" s="164"/>
      <c r="J637" s="164"/>
      <c r="K637" s="164"/>
      <c r="L637" s="164"/>
      <c r="M637" s="164"/>
      <c r="N637" s="164"/>
      <c r="O637" s="164"/>
      <c r="P637" s="164"/>
      <c r="Q637" s="164"/>
      <c r="R637" s="164"/>
      <c r="S637" s="164"/>
      <c r="T637" s="164"/>
      <c r="U637" s="164"/>
    </row>
    <row r="638" spans="1:21" ht="12">
      <c r="A638" s="164"/>
      <c r="B638" s="132"/>
      <c r="C638" s="164"/>
      <c r="D638" s="164"/>
      <c r="E638" s="164"/>
      <c r="F638" s="164"/>
      <c r="G638" s="164"/>
      <c r="H638" s="164"/>
      <c r="I638" s="164"/>
      <c r="J638" s="164"/>
      <c r="K638" s="164"/>
      <c r="L638" s="164"/>
      <c r="M638" s="164"/>
      <c r="N638" s="164"/>
      <c r="O638" s="164"/>
      <c r="P638" s="164"/>
      <c r="Q638" s="164"/>
      <c r="R638" s="164"/>
      <c r="S638" s="164"/>
      <c r="T638" s="164"/>
      <c r="U638" s="164"/>
    </row>
    <row r="639" spans="1:21" ht="12">
      <c r="A639" s="164"/>
      <c r="B639" s="132"/>
      <c r="C639" s="164"/>
      <c r="D639" s="164"/>
      <c r="E639" s="164"/>
      <c r="F639" s="164"/>
      <c r="G639" s="164"/>
      <c r="H639" s="164"/>
      <c r="I639" s="164"/>
      <c r="J639" s="164"/>
      <c r="K639" s="164"/>
      <c r="L639" s="164"/>
      <c r="M639" s="164"/>
      <c r="N639" s="164"/>
      <c r="O639" s="164"/>
      <c r="P639" s="164"/>
      <c r="Q639" s="164"/>
      <c r="R639" s="164"/>
      <c r="S639" s="164"/>
      <c r="T639" s="164"/>
      <c r="U639" s="164"/>
    </row>
    <row r="640" spans="1:21" ht="12">
      <c r="A640" s="164"/>
      <c r="B640" s="132"/>
      <c r="C640" s="164"/>
      <c r="D640" s="164"/>
      <c r="E640" s="164"/>
      <c r="F640" s="164"/>
      <c r="G640" s="164"/>
      <c r="H640" s="164"/>
      <c r="I640" s="164"/>
      <c r="J640" s="164"/>
      <c r="K640" s="164"/>
      <c r="L640" s="164"/>
      <c r="M640" s="164"/>
      <c r="N640" s="164"/>
      <c r="O640" s="164"/>
      <c r="P640" s="164"/>
      <c r="Q640" s="164"/>
      <c r="R640" s="164"/>
      <c r="S640" s="164"/>
      <c r="T640" s="164"/>
      <c r="U640" s="164"/>
    </row>
    <row r="641" spans="1:21" ht="12">
      <c r="A641" s="164"/>
      <c r="B641" s="132"/>
      <c r="C641" s="164"/>
      <c r="D641" s="164"/>
      <c r="E641" s="164"/>
      <c r="F641" s="164"/>
      <c r="G641" s="164"/>
      <c r="H641" s="164"/>
      <c r="I641" s="164"/>
      <c r="J641" s="164"/>
      <c r="K641" s="164"/>
      <c r="L641" s="164"/>
      <c r="M641" s="164"/>
      <c r="N641" s="164"/>
      <c r="O641" s="164"/>
      <c r="P641" s="164"/>
      <c r="Q641" s="164"/>
      <c r="R641" s="164"/>
      <c r="S641" s="164"/>
      <c r="T641" s="164"/>
      <c r="U641" s="164"/>
    </row>
    <row r="642" spans="1:21" ht="12">
      <c r="A642" s="164"/>
      <c r="B642" s="132"/>
      <c r="C642" s="164"/>
      <c r="D642" s="164"/>
      <c r="E642" s="164"/>
      <c r="F642" s="164"/>
      <c r="G642" s="164"/>
      <c r="H642" s="164"/>
      <c r="I642" s="164"/>
      <c r="J642" s="164"/>
      <c r="K642" s="164"/>
      <c r="L642" s="164"/>
      <c r="M642" s="164"/>
      <c r="N642" s="164"/>
      <c r="O642" s="164"/>
      <c r="P642" s="164"/>
      <c r="Q642" s="164"/>
      <c r="R642" s="164"/>
      <c r="S642" s="164"/>
      <c r="T642" s="164"/>
      <c r="U642" s="164"/>
    </row>
    <row r="643" spans="1:21" ht="12">
      <c r="A643" s="164"/>
      <c r="B643" s="132"/>
      <c r="C643" s="164"/>
      <c r="D643" s="164"/>
      <c r="E643" s="164"/>
      <c r="F643" s="164"/>
      <c r="G643" s="164"/>
      <c r="H643" s="164"/>
      <c r="I643" s="164"/>
      <c r="J643" s="164"/>
      <c r="K643" s="164"/>
      <c r="L643" s="164"/>
      <c r="M643" s="164"/>
      <c r="N643" s="164"/>
      <c r="O643" s="164"/>
      <c r="P643" s="164"/>
      <c r="Q643" s="164"/>
      <c r="R643" s="164"/>
      <c r="S643" s="164"/>
      <c r="T643" s="164"/>
      <c r="U643" s="164"/>
    </row>
    <row r="644" spans="1:21" ht="12">
      <c r="A644" s="164"/>
      <c r="B644" s="132"/>
      <c r="C644" s="164"/>
      <c r="D644" s="164"/>
      <c r="E644" s="164"/>
      <c r="F644" s="164"/>
      <c r="G644" s="164"/>
      <c r="H644" s="164"/>
      <c r="I644" s="164"/>
      <c r="J644" s="164"/>
      <c r="K644" s="164"/>
      <c r="L644" s="164"/>
      <c r="M644" s="164"/>
      <c r="N644" s="164"/>
      <c r="O644" s="164"/>
      <c r="P644" s="164"/>
      <c r="Q644" s="164"/>
      <c r="R644" s="164"/>
      <c r="S644" s="164"/>
      <c r="T644" s="164"/>
      <c r="U644" s="164"/>
    </row>
    <row r="645" spans="1:21" ht="12">
      <c r="A645" s="164"/>
      <c r="B645" s="132"/>
      <c r="C645" s="164"/>
      <c r="D645" s="164"/>
      <c r="E645" s="164"/>
      <c r="F645" s="164"/>
      <c r="G645" s="164"/>
      <c r="H645" s="164"/>
      <c r="I645" s="164"/>
      <c r="J645" s="164"/>
      <c r="K645" s="164"/>
      <c r="L645" s="164"/>
      <c r="M645" s="164"/>
      <c r="N645" s="164"/>
      <c r="O645" s="164"/>
      <c r="P645" s="164"/>
      <c r="Q645" s="164"/>
      <c r="R645" s="164"/>
      <c r="S645" s="164"/>
      <c r="T645" s="164"/>
      <c r="U645" s="164"/>
    </row>
    <row r="646" spans="1:21" ht="12">
      <c r="A646" s="164"/>
      <c r="B646" s="132"/>
      <c r="C646" s="164"/>
      <c r="D646" s="164"/>
      <c r="E646" s="164"/>
      <c r="F646" s="164"/>
      <c r="G646" s="164"/>
      <c r="H646" s="164"/>
      <c r="I646" s="164"/>
      <c r="J646" s="164"/>
      <c r="K646" s="164"/>
      <c r="L646" s="164"/>
      <c r="M646" s="164"/>
      <c r="N646" s="164"/>
      <c r="O646" s="164"/>
      <c r="P646" s="164"/>
      <c r="Q646" s="164"/>
      <c r="R646" s="164"/>
      <c r="S646" s="164"/>
      <c r="T646" s="164"/>
      <c r="U646" s="164"/>
    </row>
    <row r="647" spans="1:21" ht="12">
      <c r="A647" s="164"/>
      <c r="B647" s="132"/>
      <c r="C647" s="164"/>
      <c r="D647" s="164"/>
      <c r="E647" s="164"/>
      <c r="F647" s="164"/>
      <c r="G647" s="164"/>
      <c r="H647" s="164"/>
      <c r="I647" s="164"/>
      <c r="J647" s="164"/>
      <c r="K647" s="164"/>
      <c r="L647" s="164"/>
      <c r="M647" s="164"/>
      <c r="N647" s="164"/>
      <c r="O647" s="164"/>
      <c r="P647" s="164"/>
      <c r="Q647" s="164"/>
      <c r="R647" s="164"/>
      <c r="S647" s="164"/>
      <c r="T647" s="164"/>
      <c r="U647" s="164"/>
    </row>
    <row r="648" spans="1:21" ht="12">
      <c r="A648" s="164"/>
      <c r="B648" s="132"/>
      <c r="C648" s="164"/>
      <c r="D648" s="164"/>
      <c r="E648" s="164"/>
      <c r="F648" s="164"/>
      <c r="G648" s="164"/>
      <c r="H648" s="164"/>
      <c r="I648" s="164"/>
      <c r="J648" s="164"/>
      <c r="K648" s="164"/>
      <c r="L648" s="164"/>
      <c r="M648" s="164"/>
      <c r="N648" s="164"/>
      <c r="O648" s="164"/>
      <c r="P648" s="164"/>
      <c r="Q648" s="164"/>
      <c r="R648" s="164"/>
      <c r="S648" s="164"/>
      <c r="T648" s="164"/>
      <c r="U648" s="164"/>
    </row>
    <row r="649" spans="1:21" ht="12">
      <c r="A649" s="164"/>
      <c r="B649" s="132"/>
      <c r="C649" s="164"/>
      <c r="D649" s="164"/>
      <c r="E649" s="164"/>
      <c r="F649" s="164"/>
      <c r="G649" s="164"/>
      <c r="H649" s="164"/>
      <c r="I649" s="164"/>
      <c r="J649" s="164"/>
      <c r="K649" s="164"/>
      <c r="L649" s="164"/>
      <c r="M649" s="164"/>
      <c r="N649" s="164"/>
      <c r="O649" s="164"/>
      <c r="P649" s="164"/>
      <c r="Q649" s="164"/>
      <c r="R649" s="164"/>
      <c r="S649" s="164"/>
      <c r="T649" s="164"/>
      <c r="U649" s="164"/>
    </row>
    <row r="650" spans="1:21" ht="12">
      <c r="A650" s="164"/>
      <c r="B650" s="132"/>
      <c r="C650" s="164"/>
      <c r="D650" s="164"/>
      <c r="E650" s="164"/>
      <c r="F650" s="164"/>
      <c r="G650" s="164"/>
      <c r="H650" s="164"/>
      <c r="I650" s="164"/>
      <c r="J650" s="164"/>
      <c r="K650" s="164"/>
      <c r="L650" s="164"/>
      <c r="M650" s="164"/>
      <c r="N650" s="164"/>
      <c r="O650" s="164"/>
      <c r="P650" s="164"/>
      <c r="Q650" s="164"/>
      <c r="R650" s="164"/>
      <c r="S650" s="164"/>
      <c r="T650" s="164"/>
      <c r="U650" s="164"/>
    </row>
    <row r="651" spans="1:21" ht="12">
      <c r="A651" s="164"/>
      <c r="B651" s="132"/>
      <c r="C651" s="164"/>
      <c r="D651" s="164"/>
      <c r="E651" s="164"/>
      <c r="F651" s="164"/>
      <c r="G651" s="164"/>
      <c r="H651" s="164"/>
      <c r="I651" s="164"/>
      <c r="J651" s="164"/>
      <c r="K651" s="164"/>
      <c r="L651" s="164"/>
      <c r="M651" s="164"/>
      <c r="N651" s="164"/>
      <c r="O651" s="164"/>
      <c r="P651" s="164"/>
      <c r="Q651" s="164"/>
      <c r="R651" s="164"/>
      <c r="S651" s="164"/>
      <c r="T651" s="164"/>
      <c r="U651" s="164"/>
    </row>
    <row r="652" spans="1:21" ht="12">
      <c r="A652" s="164"/>
      <c r="B652" s="132"/>
      <c r="C652" s="164"/>
      <c r="D652" s="164"/>
      <c r="E652" s="164"/>
      <c r="F652" s="164"/>
      <c r="G652" s="164"/>
      <c r="H652" s="164"/>
      <c r="I652" s="164"/>
      <c r="J652" s="164"/>
      <c r="K652" s="164"/>
      <c r="L652" s="164"/>
      <c r="M652" s="164"/>
      <c r="N652" s="164"/>
      <c r="O652" s="164"/>
      <c r="P652" s="164"/>
      <c r="Q652" s="164"/>
      <c r="R652" s="164"/>
      <c r="S652" s="164"/>
      <c r="T652" s="164"/>
      <c r="U652" s="164"/>
    </row>
    <row r="653" spans="1:21" ht="12">
      <c r="A653" s="164"/>
      <c r="B653" s="132"/>
      <c r="C653" s="164"/>
      <c r="D653" s="164"/>
      <c r="E653" s="164"/>
      <c r="F653" s="164"/>
      <c r="G653" s="164"/>
      <c r="H653" s="164"/>
      <c r="I653" s="164"/>
      <c r="J653" s="164"/>
      <c r="K653" s="164"/>
      <c r="L653" s="164"/>
      <c r="M653" s="164"/>
      <c r="N653" s="164"/>
      <c r="O653" s="164"/>
      <c r="P653" s="164"/>
      <c r="Q653" s="164"/>
      <c r="R653" s="164"/>
      <c r="S653" s="164"/>
      <c r="T653" s="164"/>
      <c r="U653" s="164"/>
    </row>
    <row r="654" spans="1:21" ht="12">
      <c r="A654" s="164"/>
      <c r="B654" s="132"/>
      <c r="C654" s="164"/>
      <c r="D654" s="164"/>
      <c r="E654" s="164"/>
      <c r="F654" s="164"/>
      <c r="G654" s="164"/>
      <c r="H654" s="164"/>
      <c r="I654" s="164"/>
      <c r="J654" s="164"/>
      <c r="K654" s="164"/>
      <c r="L654" s="164"/>
      <c r="M654" s="164"/>
      <c r="N654" s="164"/>
      <c r="O654" s="164"/>
      <c r="P654" s="164"/>
      <c r="Q654" s="164"/>
      <c r="R654" s="164"/>
      <c r="S654" s="164"/>
      <c r="T654" s="164"/>
      <c r="U654" s="164"/>
    </row>
    <row r="655" spans="1:21" ht="12">
      <c r="A655" s="164"/>
      <c r="B655" s="132"/>
      <c r="C655" s="164"/>
      <c r="D655" s="164"/>
      <c r="E655" s="164"/>
      <c r="F655" s="164"/>
      <c r="G655" s="164"/>
      <c r="H655" s="164"/>
      <c r="I655" s="164"/>
      <c r="J655" s="164"/>
      <c r="K655" s="164"/>
      <c r="L655" s="164"/>
      <c r="M655" s="164"/>
      <c r="N655" s="164"/>
      <c r="O655" s="164"/>
      <c r="P655" s="164"/>
      <c r="Q655" s="164"/>
      <c r="R655" s="164"/>
      <c r="S655" s="164"/>
      <c r="T655" s="164"/>
      <c r="U655" s="164"/>
    </row>
    <row r="656" spans="1:21" ht="12">
      <c r="A656" s="164"/>
      <c r="B656" s="132"/>
      <c r="C656" s="164"/>
      <c r="D656" s="164"/>
      <c r="E656" s="164"/>
      <c r="F656" s="164"/>
      <c r="G656" s="164"/>
      <c r="H656" s="164"/>
      <c r="I656" s="164"/>
      <c r="J656" s="164"/>
      <c r="K656" s="164"/>
      <c r="L656" s="164"/>
      <c r="M656" s="164"/>
      <c r="N656" s="164"/>
      <c r="O656" s="164"/>
      <c r="P656" s="164"/>
      <c r="Q656" s="164"/>
      <c r="R656" s="164"/>
      <c r="S656" s="164"/>
      <c r="T656" s="164"/>
      <c r="U656" s="164"/>
    </row>
    <row r="657" spans="1:21" ht="12">
      <c r="A657" s="164"/>
      <c r="B657" s="132"/>
      <c r="C657" s="164"/>
      <c r="D657" s="164"/>
      <c r="E657" s="164"/>
      <c r="F657" s="164"/>
      <c r="G657" s="164"/>
      <c r="H657" s="164"/>
      <c r="I657" s="164"/>
      <c r="J657" s="164"/>
      <c r="K657" s="164"/>
      <c r="L657" s="164"/>
      <c r="M657" s="164"/>
      <c r="N657" s="164"/>
      <c r="O657" s="164"/>
      <c r="P657" s="164"/>
      <c r="Q657" s="164"/>
      <c r="R657" s="164"/>
      <c r="S657" s="164"/>
      <c r="T657" s="164"/>
      <c r="U657" s="164"/>
    </row>
    <row r="658" spans="1:21" ht="12">
      <c r="A658" s="164"/>
      <c r="B658" s="132"/>
      <c r="C658" s="164"/>
      <c r="D658" s="164"/>
      <c r="E658" s="164"/>
      <c r="F658" s="164"/>
      <c r="G658" s="164"/>
      <c r="H658" s="164"/>
      <c r="I658" s="164"/>
      <c r="J658" s="164"/>
      <c r="K658" s="164"/>
      <c r="L658" s="164"/>
      <c r="M658" s="164"/>
      <c r="N658" s="164"/>
      <c r="O658" s="164"/>
      <c r="P658" s="164"/>
      <c r="Q658" s="164"/>
      <c r="R658" s="164"/>
      <c r="S658" s="164"/>
      <c r="T658" s="164"/>
      <c r="U658" s="164"/>
    </row>
    <row r="659" spans="1:21" ht="12">
      <c r="A659" s="164"/>
      <c r="B659" s="132"/>
      <c r="C659" s="164"/>
      <c r="D659" s="164"/>
      <c r="E659" s="164"/>
      <c r="F659" s="164"/>
      <c r="G659" s="164"/>
      <c r="H659" s="164"/>
      <c r="I659" s="164"/>
      <c r="J659" s="164"/>
      <c r="K659" s="164"/>
      <c r="L659" s="164"/>
      <c r="M659" s="164"/>
      <c r="N659" s="164"/>
      <c r="O659" s="164"/>
      <c r="P659" s="164"/>
      <c r="Q659" s="164"/>
      <c r="R659" s="164"/>
      <c r="S659" s="164"/>
      <c r="T659" s="164"/>
      <c r="U659" s="164"/>
    </row>
    <row r="660" spans="1:21" ht="12">
      <c r="A660" s="164"/>
      <c r="B660" s="132"/>
      <c r="C660" s="164"/>
      <c r="D660" s="164"/>
      <c r="E660" s="164"/>
      <c r="F660" s="164"/>
      <c r="G660" s="164"/>
      <c r="H660" s="164"/>
      <c r="I660" s="164"/>
      <c r="J660" s="164"/>
      <c r="K660" s="164"/>
      <c r="L660" s="164"/>
      <c r="M660" s="164"/>
      <c r="N660" s="164"/>
      <c r="O660" s="164"/>
      <c r="P660" s="164"/>
      <c r="Q660" s="164"/>
      <c r="R660" s="164"/>
      <c r="S660" s="164"/>
      <c r="T660" s="164"/>
      <c r="U660" s="164"/>
    </row>
    <row r="661" spans="1:21" ht="12">
      <c r="A661" s="164"/>
      <c r="B661" s="132"/>
      <c r="C661" s="164"/>
      <c r="D661" s="164"/>
      <c r="E661" s="164"/>
      <c r="F661" s="164"/>
      <c r="G661" s="164"/>
      <c r="H661" s="164"/>
      <c r="I661" s="164"/>
      <c r="J661" s="164"/>
      <c r="K661" s="164"/>
      <c r="L661" s="164"/>
      <c r="M661" s="164"/>
      <c r="N661" s="164"/>
      <c r="O661" s="164"/>
      <c r="P661" s="164"/>
      <c r="Q661" s="164"/>
      <c r="R661" s="164"/>
      <c r="S661" s="164"/>
      <c r="T661" s="164"/>
      <c r="U661" s="164"/>
    </row>
    <row r="662" spans="1:21" ht="12">
      <c r="A662" s="164"/>
      <c r="B662" s="132"/>
      <c r="C662" s="164"/>
      <c r="D662" s="164"/>
      <c r="E662" s="164"/>
      <c r="F662" s="164"/>
      <c r="G662" s="164"/>
      <c r="H662" s="164"/>
      <c r="I662" s="164"/>
      <c r="J662" s="164"/>
      <c r="K662" s="164"/>
      <c r="L662" s="164"/>
      <c r="M662" s="164"/>
      <c r="N662" s="164"/>
      <c r="O662" s="164"/>
      <c r="P662" s="164"/>
      <c r="Q662" s="164"/>
      <c r="R662" s="164"/>
      <c r="S662" s="164"/>
      <c r="T662" s="164"/>
      <c r="U662" s="164"/>
    </row>
    <row r="663" spans="1:21" ht="12">
      <c r="A663" s="164"/>
      <c r="B663" s="132"/>
      <c r="C663" s="164"/>
      <c r="D663" s="164"/>
      <c r="E663" s="164"/>
      <c r="F663" s="164"/>
      <c r="G663" s="164"/>
      <c r="H663" s="164"/>
      <c r="I663" s="164"/>
      <c r="J663" s="164"/>
      <c r="K663" s="164"/>
      <c r="L663" s="164"/>
      <c r="M663" s="164"/>
      <c r="N663" s="164"/>
      <c r="O663" s="164"/>
      <c r="P663" s="164"/>
      <c r="Q663" s="164"/>
      <c r="R663" s="164"/>
      <c r="S663" s="164"/>
      <c r="T663" s="164"/>
      <c r="U663" s="164"/>
    </row>
    <row r="664" spans="1:21" ht="12">
      <c r="A664" s="164"/>
      <c r="B664" s="132"/>
      <c r="C664" s="164"/>
      <c r="D664" s="164"/>
      <c r="E664" s="164"/>
      <c r="F664" s="164"/>
      <c r="G664" s="164"/>
      <c r="H664" s="164"/>
      <c r="I664" s="164"/>
      <c r="J664" s="164"/>
      <c r="K664" s="164"/>
      <c r="L664" s="164"/>
      <c r="M664" s="164"/>
      <c r="N664" s="164"/>
      <c r="O664" s="164"/>
      <c r="P664" s="164"/>
      <c r="Q664" s="164"/>
      <c r="R664" s="164"/>
      <c r="S664" s="164"/>
      <c r="T664" s="164"/>
      <c r="U664" s="164"/>
    </row>
    <row r="665" spans="1:21" ht="12">
      <c r="A665" s="164"/>
      <c r="B665" s="132"/>
      <c r="C665" s="164"/>
      <c r="D665" s="164"/>
      <c r="E665" s="164"/>
      <c r="F665" s="164"/>
      <c r="G665" s="164"/>
      <c r="H665" s="164"/>
      <c r="I665" s="164"/>
      <c r="J665" s="164"/>
      <c r="K665" s="164"/>
      <c r="L665" s="164"/>
      <c r="M665" s="164"/>
      <c r="N665" s="164"/>
      <c r="O665" s="164"/>
      <c r="P665" s="164"/>
      <c r="Q665" s="164"/>
      <c r="R665" s="164"/>
      <c r="S665" s="164"/>
      <c r="T665" s="164"/>
      <c r="U665" s="164"/>
    </row>
    <row r="666" spans="1:21" ht="12">
      <c r="A666" s="164"/>
      <c r="B666" s="132"/>
      <c r="C666" s="164"/>
      <c r="D666" s="164"/>
      <c r="E666" s="164"/>
      <c r="F666" s="164"/>
      <c r="G666" s="164"/>
      <c r="H666" s="164"/>
      <c r="I666" s="164"/>
      <c r="J666" s="164"/>
      <c r="K666" s="164"/>
      <c r="L666" s="164"/>
      <c r="M666" s="164"/>
      <c r="N666" s="164"/>
      <c r="O666" s="164"/>
      <c r="P666" s="164"/>
      <c r="Q666" s="164"/>
      <c r="R666" s="164"/>
      <c r="S666" s="164"/>
      <c r="T666" s="164"/>
      <c r="U666" s="164"/>
    </row>
    <row r="667" spans="1:21" ht="12">
      <c r="A667" s="164"/>
      <c r="B667" s="132"/>
      <c r="C667" s="164"/>
      <c r="D667" s="164"/>
      <c r="E667" s="164"/>
      <c r="F667" s="164"/>
      <c r="G667" s="164"/>
      <c r="H667" s="164"/>
      <c r="I667" s="164"/>
      <c r="J667" s="164"/>
      <c r="K667" s="164"/>
      <c r="L667" s="164"/>
      <c r="M667" s="164"/>
      <c r="N667" s="164"/>
      <c r="O667" s="164"/>
      <c r="P667" s="164"/>
      <c r="Q667" s="164"/>
      <c r="R667" s="164"/>
      <c r="S667" s="164"/>
      <c r="T667" s="164"/>
      <c r="U667" s="164"/>
    </row>
    <row r="668" spans="1:21" ht="12">
      <c r="A668" s="164"/>
      <c r="B668" s="132"/>
      <c r="C668" s="164"/>
      <c r="D668" s="164"/>
      <c r="E668" s="164"/>
      <c r="F668" s="164"/>
      <c r="G668" s="164"/>
      <c r="H668" s="164"/>
      <c r="I668" s="164"/>
      <c r="J668" s="164"/>
      <c r="K668" s="164"/>
      <c r="L668" s="164"/>
      <c r="M668" s="164"/>
      <c r="N668" s="164"/>
      <c r="O668" s="164"/>
      <c r="P668" s="164"/>
      <c r="Q668" s="164"/>
      <c r="R668" s="164"/>
      <c r="S668" s="164"/>
      <c r="T668" s="164"/>
      <c r="U668" s="164"/>
    </row>
    <row r="669" spans="1:21" ht="12">
      <c r="A669" s="164"/>
      <c r="B669" s="132"/>
      <c r="C669" s="164"/>
      <c r="D669" s="164"/>
      <c r="E669" s="164"/>
      <c r="F669" s="164"/>
      <c r="G669" s="164"/>
      <c r="H669" s="164"/>
      <c r="I669" s="164"/>
      <c r="J669" s="164"/>
      <c r="K669" s="164"/>
      <c r="L669" s="164"/>
      <c r="M669" s="164"/>
      <c r="N669" s="164"/>
      <c r="O669" s="164"/>
      <c r="P669" s="164"/>
      <c r="Q669" s="164"/>
      <c r="R669" s="164"/>
      <c r="S669" s="164"/>
      <c r="T669" s="164"/>
      <c r="U669" s="164"/>
    </row>
    <row r="670" spans="1:21" ht="12">
      <c r="A670" s="164"/>
      <c r="B670" s="132"/>
      <c r="C670" s="164"/>
      <c r="D670" s="164"/>
      <c r="E670" s="164"/>
      <c r="F670" s="164"/>
      <c r="G670" s="164"/>
      <c r="H670" s="164"/>
      <c r="I670" s="164"/>
      <c r="J670" s="164"/>
      <c r="K670" s="164"/>
      <c r="L670" s="164"/>
      <c r="M670" s="164"/>
      <c r="N670" s="164"/>
      <c r="O670" s="164"/>
      <c r="P670" s="164"/>
      <c r="Q670" s="164"/>
      <c r="R670" s="164"/>
      <c r="S670" s="164"/>
      <c r="T670" s="164"/>
      <c r="U670" s="164"/>
    </row>
    <row r="671" spans="1:21" ht="12">
      <c r="A671" s="164"/>
      <c r="B671" s="132"/>
      <c r="C671" s="164"/>
      <c r="D671" s="164"/>
      <c r="E671" s="164"/>
      <c r="F671" s="164"/>
      <c r="G671" s="164"/>
      <c r="H671" s="164"/>
      <c r="I671" s="164"/>
      <c r="J671" s="164"/>
      <c r="K671" s="164"/>
      <c r="L671" s="164"/>
      <c r="M671" s="164"/>
      <c r="N671" s="164"/>
      <c r="O671" s="164"/>
      <c r="P671" s="164"/>
      <c r="Q671" s="164"/>
      <c r="R671" s="164"/>
      <c r="S671" s="164"/>
      <c r="T671" s="164"/>
      <c r="U671" s="164"/>
    </row>
    <row r="672" spans="1:21" ht="12">
      <c r="A672" s="164"/>
      <c r="B672" s="132"/>
      <c r="C672" s="164"/>
      <c r="D672" s="164"/>
      <c r="E672" s="164"/>
      <c r="F672" s="164"/>
      <c r="G672" s="164"/>
      <c r="H672" s="164"/>
      <c r="I672" s="164"/>
      <c r="J672" s="164"/>
      <c r="K672" s="164"/>
      <c r="L672" s="164"/>
      <c r="M672" s="164"/>
      <c r="N672" s="164"/>
      <c r="O672" s="164"/>
      <c r="P672" s="164"/>
      <c r="Q672" s="164"/>
      <c r="R672" s="164"/>
      <c r="S672" s="164"/>
      <c r="T672" s="164"/>
      <c r="U672" s="164"/>
    </row>
    <row r="673" spans="1:21" ht="12">
      <c r="A673" s="164"/>
      <c r="B673" s="132"/>
      <c r="C673" s="164"/>
      <c r="D673" s="164"/>
      <c r="E673" s="164"/>
      <c r="F673" s="164"/>
      <c r="G673" s="164"/>
      <c r="H673" s="164"/>
      <c r="I673" s="164"/>
      <c r="J673" s="164"/>
      <c r="K673" s="164"/>
      <c r="L673" s="164"/>
      <c r="M673" s="164"/>
      <c r="N673" s="164"/>
      <c r="O673" s="164"/>
      <c r="P673" s="164"/>
      <c r="Q673" s="164"/>
      <c r="R673" s="164"/>
      <c r="S673" s="164"/>
      <c r="T673" s="164"/>
      <c r="U673" s="164"/>
    </row>
    <row r="674" spans="1:21" ht="12">
      <c r="A674" s="164"/>
      <c r="B674" s="132"/>
      <c r="C674" s="164"/>
      <c r="D674" s="164"/>
      <c r="E674" s="164"/>
      <c r="F674" s="164"/>
      <c r="G674" s="164"/>
      <c r="H674" s="164"/>
      <c r="I674" s="164"/>
      <c r="J674" s="164"/>
      <c r="K674" s="164"/>
      <c r="L674" s="164"/>
      <c r="M674" s="164"/>
      <c r="N674" s="164"/>
      <c r="O674" s="164"/>
      <c r="P674" s="164"/>
      <c r="Q674" s="164"/>
      <c r="R674" s="164"/>
      <c r="S674" s="164"/>
      <c r="T674" s="164"/>
      <c r="U674" s="164"/>
    </row>
    <row r="675" spans="1:21" ht="12">
      <c r="A675" s="164"/>
      <c r="B675" s="132"/>
      <c r="C675" s="164"/>
      <c r="D675" s="164"/>
      <c r="E675" s="164"/>
      <c r="F675" s="164"/>
      <c r="G675" s="164"/>
      <c r="H675" s="164"/>
      <c r="I675" s="164"/>
      <c r="J675" s="164"/>
      <c r="K675" s="164"/>
      <c r="L675" s="164"/>
      <c r="M675" s="164"/>
      <c r="N675" s="164"/>
      <c r="O675" s="164"/>
      <c r="P675" s="164"/>
      <c r="Q675" s="164"/>
      <c r="R675" s="164"/>
      <c r="S675" s="164"/>
      <c r="T675" s="164"/>
      <c r="U675" s="164"/>
    </row>
    <row r="676" spans="1:21" ht="12">
      <c r="A676" s="164"/>
      <c r="B676" s="132"/>
      <c r="C676" s="164"/>
      <c r="D676" s="164"/>
      <c r="E676" s="164"/>
      <c r="F676" s="164"/>
      <c r="G676" s="164"/>
      <c r="H676" s="164"/>
      <c r="I676" s="164"/>
      <c r="J676" s="164"/>
      <c r="K676" s="164"/>
      <c r="L676" s="164"/>
      <c r="M676" s="164"/>
      <c r="N676" s="164"/>
      <c r="O676" s="164"/>
      <c r="P676" s="164"/>
      <c r="Q676" s="164"/>
      <c r="R676" s="164"/>
      <c r="S676" s="164"/>
      <c r="T676" s="164"/>
      <c r="U676" s="164"/>
    </row>
    <row r="677" spans="1:21" ht="12">
      <c r="A677" s="164"/>
      <c r="B677" s="132"/>
      <c r="C677" s="164"/>
      <c r="D677" s="164"/>
      <c r="E677" s="164"/>
      <c r="F677" s="164"/>
      <c r="G677" s="164"/>
      <c r="H677" s="164"/>
      <c r="I677" s="164"/>
      <c r="J677" s="164"/>
      <c r="K677" s="164"/>
      <c r="L677" s="164"/>
      <c r="M677" s="164"/>
      <c r="N677" s="164"/>
      <c r="O677" s="164"/>
      <c r="P677" s="164"/>
      <c r="Q677" s="164"/>
      <c r="R677" s="164"/>
      <c r="S677" s="164"/>
      <c r="T677" s="164"/>
      <c r="U677" s="164"/>
    </row>
    <row r="678" spans="1:21" ht="12">
      <c r="A678" s="164"/>
      <c r="B678" s="132"/>
      <c r="C678" s="164"/>
      <c r="D678" s="164"/>
      <c r="E678" s="164"/>
      <c r="F678" s="164"/>
      <c r="G678" s="164"/>
      <c r="H678" s="164"/>
      <c r="I678" s="164"/>
      <c r="J678" s="164"/>
      <c r="K678" s="164"/>
      <c r="L678" s="164"/>
      <c r="M678" s="164"/>
      <c r="N678" s="164"/>
      <c r="O678" s="164"/>
      <c r="P678" s="164"/>
      <c r="Q678" s="164"/>
      <c r="R678" s="164"/>
      <c r="S678" s="164"/>
      <c r="T678" s="164"/>
      <c r="U678" s="164"/>
    </row>
    <row r="679" spans="1:21" ht="12">
      <c r="A679" s="164"/>
      <c r="B679" s="132"/>
      <c r="C679" s="164"/>
      <c r="D679" s="164"/>
      <c r="E679" s="164"/>
      <c r="F679" s="164"/>
      <c r="G679" s="164"/>
      <c r="H679" s="164"/>
      <c r="I679" s="164"/>
      <c r="J679" s="164"/>
      <c r="K679" s="164"/>
      <c r="L679" s="164"/>
      <c r="M679" s="164"/>
      <c r="N679" s="164"/>
      <c r="O679" s="164"/>
      <c r="P679" s="164"/>
      <c r="Q679" s="164"/>
      <c r="R679" s="164"/>
      <c r="S679" s="164"/>
      <c r="T679" s="164"/>
      <c r="U679" s="164"/>
    </row>
    <row r="680" spans="1:21" ht="12">
      <c r="A680" s="164"/>
      <c r="B680" s="132"/>
      <c r="C680" s="164"/>
      <c r="D680" s="164"/>
      <c r="E680" s="164"/>
      <c r="F680" s="164"/>
      <c r="G680" s="164"/>
      <c r="H680" s="164"/>
      <c r="I680" s="164"/>
      <c r="J680" s="164"/>
      <c r="K680" s="164"/>
      <c r="L680" s="164"/>
      <c r="M680" s="164"/>
      <c r="N680" s="164"/>
      <c r="O680" s="164"/>
      <c r="P680" s="164"/>
      <c r="Q680" s="164"/>
      <c r="R680" s="164"/>
      <c r="S680" s="164"/>
      <c r="T680" s="164"/>
      <c r="U680" s="164"/>
    </row>
    <row r="681" spans="1:21" ht="12">
      <c r="A681" s="164"/>
      <c r="B681" s="132"/>
      <c r="C681" s="164"/>
      <c r="D681" s="164"/>
      <c r="E681" s="164"/>
      <c r="F681" s="164"/>
      <c r="G681" s="164"/>
      <c r="H681" s="164"/>
      <c r="I681" s="164"/>
      <c r="J681" s="164"/>
      <c r="K681" s="164"/>
      <c r="L681" s="164"/>
      <c r="M681" s="164"/>
      <c r="N681" s="164"/>
      <c r="O681" s="164"/>
      <c r="P681" s="164"/>
      <c r="Q681" s="164"/>
      <c r="R681" s="164"/>
      <c r="S681" s="164"/>
      <c r="T681" s="164"/>
      <c r="U681" s="164"/>
    </row>
    <row r="682" spans="1:21" ht="12">
      <c r="A682" s="164"/>
      <c r="B682" s="132"/>
      <c r="C682" s="164"/>
      <c r="D682" s="164"/>
      <c r="E682" s="164"/>
      <c r="F682" s="164"/>
      <c r="G682" s="164"/>
      <c r="H682" s="164"/>
      <c r="I682" s="164"/>
      <c r="J682" s="164"/>
      <c r="K682" s="164"/>
      <c r="L682" s="164"/>
      <c r="M682" s="164"/>
      <c r="N682" s="164"/>
      <c r="O682" s="164"/>
      <c r="P682" s="164"/>
      <c r="Q682" s="164"/>
      <c r="R682" s="164"/>
      <c r="S682" s="164"/>
      <c r="T682" s="164"/>
      <c r="U682" s="164"/>
    </row>
    <row r="683" spans="1:21" ht="12">
      <c r="A683" s="164"/>
      <c r="B683" s="132"/>
      <c r="C683" s="164"/>
      <c r="D683" s="164"/>
      <c r="E683" s="164"/>
      <c r="F683" s="164"/>
      <c r="G683" s="164"/>
      <c r="H683" s="164"/>
      <c r="I683" s="164"/>
      <c r="J683" s="164"/>
      <c r="K683" s="164"/>
      <c r="L683" s="164"/>
      <c r="M683" s="164"/>
      <c r="N683" s="164"/>
      <c r="O683" s="164"/>
      <c r="P683" s="164"/>
      <c r="Q683" s="164"/>
      <c r="R683" s="164"/>
      <c r="S683" s="164"/>
      <c r="T683" s="164"/>
      <c r="U683" s="164"/>
    </row>
    <row r="684" spans="1:21" ht="12">
      <c r="A684" s="164"/>
      <c r="B684" s="132"/>
      <c r="C684" s="164"/>
      <c r="D684" s="164"/>
      <c r="E684" s="164"/>
      <c r="F684" s="164"/>
      <c r="G684" s="164"/>
      <c r="H684" s="164"/>
      <c r="I684" s="164"/>
      <c r="J684" s="164"/>
      <c r="K684" s="164"/>
      <c r="L684" s="164"/>
      <c r="M684" s="164"/>
      <c r="N684" s="164"/>
      <c r="O684" s="164"/>
      <c r="P684" s="164"/>
      <c r="Q684" s="164"/>
      <c r="R684" s="164"/>
      <c r="S684" s="164"/>
      <c r="T684" s="164"/>
      <c r="U684" s="164"/>
    </row>
    <row r="685" spans="1:21" ht="12">
      <c r="A685" s="164"/>
      <c r="B685" s="132"/>
      <c r="C685" s="164"/>
      <c r="D685" s="164"/>
      <c r="E685" s="164"/>
      <c r="F685" s="164"/>
      <c r="G685" s="164"/>
      <c r="H685" s="164"/>
      <c r="I685" s="164"/>
      <c r="J685" s="164"/>
      <c r="K685" s="164"/>
      <c r="L685" s="164"/>
      <c r="M685" s="164"/>
      <c r="N685" s="164"/>
      <c r="O685" s="164"/>
      <c r="P685" s="164"/>
      <c r="Q685" s="164"/>
      <c r="R685" s="164"/>
      <c r="S685" s="164"/>
      <c r="T685" s="164"/>
      <c r="U685" s="164"/>
    </row>
    <row r="686" spans="1:21" ht="12">
      <c r="A686" s="164"/>
      <c r="B686" s="132"/>
      <c r="C686" s="164"/>
      <c r="D686" s="164"/>
      <c r="E686" s="164"/>
      <c r="F686" s="164"/>
      <c r="G686" s="164"/>
      <c r="H686" s="164"/>
      <c r="I686" s="164"/>
      <c r="J686" s="164"/>
      <c r="K686" s="164"/>
      <c r="L686" s="164"/>
      <c r="M686" s="164"/>
      <c r="N686" s="164"/>
      <c r="O686" s="164"/>
      <c r="P686" s="164"/>
      <c r="Q686" s="164"/>
      <c r="R686" s="164"/>
      <c r="S686" s="164"/>
      <c r="T686" s="164"/>
      <c r="U686" s="164"/>
    </row>
    <row r="687" spans="1:21" ht="12">
      <c r="A687" s="164"/>
      <c r="B687" s="132"/>
      <c r="C687" s="164"/>
      <c r="D687" s="164"/>
      <c r="E687" s="164"/>
      <c r="F687" s="164"/>
      <c r="G687" s="164"/>
      <c r="H687" s="164"/>
      <c r="I687" s="164"/>
      <c r="J687" s="164"/>
      <c r="K687" s="164"/>
      <c r="L687" s="164"/>
      <c r="M687" s="164"/>
      <c r="N687" s="164"/>
      <c r="O687" s="164"/>
      <c r="P687" s="164"/>
      <c r="Q687" s="164"/>
      <c r="R687" s="164"/>
      <c r="S687" s="164"/>
      <c r="T687" s="164"/>
      <c r="U687" s="164"/>
    </row>
    <row r="688" spans="1:21" ht="12">
      <c r="A688" s="164"/>
      <c r="B688" s="132"/>
      <c r="C688" s="164"/>
      <c r="D688" s="164"/>
      <c r="E688" s="164"/>
      <c r="F688" s="164"/>
      <c r="G688" s="164"/>
      <c r="H688" s="164"/>
      <c r="I688" s="164"/>
      <c r="J688" s="164"/>
      <c r="K688" s="164"/>
      <c r="L688" s="164"/>
      <c r="M688" s="164"/>
      <c r="N688" s="164"/>
      <c r="O688" s="164"/>
      <c r="P688" s="164"/>
      <c r="Q688" s="164"/>
      <c r="R688" s="164"/>
      <c r="S688" s="164"/>
      <c r="T688" s="164"/>
      <c r="U688" s="164"/>
    </row>
    <row r="689" spans="1:21" ht="12">
      <c r="A689" s="164"/>
      <c r="B689" s="132"/>
      <c r="C689" s="164"/>
      <c r="D689" s="164"/>
      <c r="E689" s="164"/>
      <c r="F689" s="164"/>
      <c r="G689" s="164"/>
      <c r="H689" s="164"/>
      <c r="I689" s="164"/>
      <c r="J689" s="164"/>
      <c r="K689" s="164"/>
      <c r="L689" s="164"/>
      <c r="M689" s="164"/>
      <c r="N689" s="164"/>
      <c r="O689" s="164"/>
      <c r="P689" s="164"/>
      <c r="Q689" s="164"/>
      <c r="R689" s="164"/>
      <c r="S689" s="164"/>
      <c r="T689" s="164"/>
      <c r="U689" s="164"/>
    </row>
    <row r="690" spans="1:21" ht="12">
      <c r="A690" s="164"/>
      <c r="B690" s="132"/>
      <c r="C690" s="164"/>
      <c r="D690" s="164"/>
      <c r="E690" s="164"/>
      <c r="F690" s="164"/>
      <c r="G690" s="164"/>
      <c r="H690" s="164"/>
      <c r="I690" s="164"/>
      <c r="J690" s="164"/>
      <c r="K690" s="164"/>
      <c r="L690" s="164"/>
      <c r="M690" s="164"/>
      <c r="N690" s="164"/>
      <c r="O690" s="164"/>
      <c r="P690" s="164"/>
      <c r="Q690" s="164"/>
      <c r="R690" s="164"/>
      <c r="S690" s="164"/>
      <c r="T690" s="164"/>
      <c r="U690" s="164"/>
    </row>
    <row r="691" spans="1:21" ht="12">
      <c r="A691" s="164"/>
      <c r="B691" s="132"/>
      <c r="C691" s="164"/>
      <c r="D691" s="164"/>
      <c r="E691" s="164"/>
      <c r="F691" s="164"/>
      <c r="G691" s="164"/>
      <c r="H691" s="164"/>
      <c r="I691" s="164"/>
      <c r="J691" s="164"/>
      <c r="K691" s="164"/>
      <c r="L691" s="164"/>
      <c r="M691" s="164"/>
      <c r="N691" s="164"/>
      <c r="O691" s="164"/>
      <c r="P691" s="164"/>
      <c r="Q691" s="164"/>
      <c r="R691" s="164"/>
      <c r="S691" s="164"/>
      <c r="T691" s="164"/>
      <c r="U691" s="164"/>
    </row>
    <row r="692" spans="1:21" ht="12">
      <c r="A692" s="164"/>
      <c r="B692" s="132"/>
      <c r="C692" s="164"/>
      <c r="D692" s="164"/>
      <c r="E692" s="164"/>
      <c r="F692" s="164"/>
      <c r="G692" s="164"/>
      <c r="H692" s="164"/>
      <c r="I692" s="164"/>
      <c r="J692" s="164"/>
      <c r="K692" s="164"/>
      <c r="L692" s="164"/>
      <c r="M692" s="164"/>
      <c r="N692" s="164"/>
      <c r="O692" s="164"/>
      <c r="P692" s="164"/>
      <c r="Q692" s="164"/>
      <c r="R692" s="164"/>
      <c r="S692" s="164"/>
      <c r="T692" s="164"/>
      <c r="U692" s="164"/>
    </row>
    <row r="693" spans="1:21" ht="12">
      <c r="A693" s="164"/>
      <c r="B693" s="132"/>
      <c r="C693" s="164"/>
      <c r="D693" s="164"/>
      <c r="E693" s="164"/>
      <c r="F693" s="164"/>
      <c r="G693" s="164"/>
      <c r="H693" s="164"/>
      <c r="I693" s="164"/>
      <c r="J693" s="164"/>
      <c r="K693" s="164"/>
      <c r="L693" s="164"/>
      <c r="M693" s="164"/>
      <c r="N693" s="164"/>
      <c r="O693" s="164"/>
      <c r="P693" s="164"/>
      <c r="Q693" s="164"/>
      <c r="R693" s="164"/>
      <c r="S693" s="164"/>
      <c r="T693" s="164"/>
      <c r="U693" s="164"/>
    </row>
    <row r="694" spans="1:21" ht="12">
      <c r="A694" s="164"/>
      <c r="B694" s="132"/>
      <c r="C694" s="164"/>
      <c r="D694" s="164"/>
      <c r="E694" s="164"/>
      <c r="F694" s="164"/>
      <c r="G694" s="164"/>
      <c r="H694" s="164"/>
      <c r="I694" s="164"/>
      <c r="J694" s="164"/>
      <c r="K694" s="164"/>
      <c r="L694" s="164"/>
      <c r="M694" s="164"/>
      <c r="N694" s="164"/>
      <c r="O694" s="164"/>
      <c r="P694" s="164"/>
      <c r="Q694" s="164"/>
      <c r="R694" s="164"/>
      <c r="S694" s="164"/>
      <c r="T694" s="164"/>
      <c r="U694" s="164"/>
    </row>
    <row r="695" spans="1:21" ht="12">
      <c r="A695" s="164"/>
      <c r="B695" s="132"/>
      <c r="C695" s="164"/>
      <c r="D695" s="164"/>
      <c r="E695" s="164"/>
      <c r="F695" s="164"/>
      <c r="G695" s="164"/>
      <c r="H695" s="164"/>
      <c r="I695" s="164"/>
      <c r="J695" s="164"/>
      <c r="K695" s="164"/>
      <c r="L695" s="164"/>
      <c r="M695" s="164"/>
      <c r="N695" s="164"/>
      <c r="O695" s="164"/>
      <c r="P695" s="164"/>
      <c r="Q695" s="164"/>
      <c r="R695" s="164"/>
      <c r="S695" s="164"/>
      <c r="T695" s="164"/>
      <c r="U695" s="164"/>
    </row>
    <row r="696" spans="1:21" ht="12">
      <c r="A696" s="164"/>
      <c r="B696" s="132"/>
      <c r="C696" s="164"/>
      <c r="D696" s="164"/>
      <c r="E696" s="164"/>
      <c r="F696" s="164"/>
      <c r="G696" s="164"/>
      <c r="H696" s="164"/>
      <c r="I696" s="164"/>
      <c r="J696" s="164"/>
      <c r="K696" s="164"/>
      <c r="L696" s="164"/>
      <c r="M696" s="164"/>
      <c r="N696" s="164"/>
      <c r="O696" s="164"/>
      <c r="P696" s="164"/>
      <c r="Q696" s="164"/>
      <c r="R696" s="164"/>
      <c r="S696" s="164"/>
      <c r="T696" s="164"/>
      <c r="U696" s="164"/>
    </row>
    <row r="697" spans="1:21" ht="12">
      <c r="A697" s="164"/>
      <c r="B697" s="132"/>
      <c r="C697" s="164"/>
      <c r="D697" s="164"/>
      <c r="E697" s="164"/>
      <c r="F697" s="164"/>
      <c r="G697" s="164"/>
      <c r="H697" s="164"/>
      <c r="I697" s="164"/>
      <c r="J697" s="164"/>
      <c r="K697" s="164"/>
      <c r="L697" s="164"/>
      <c r="M697" s="164"/>
      <c r="N697" s="164"/>
      <c r="O697" s="164"/>
      <c r="P697" s="164"/>
      <c r="Q697" s="164"/>
      <c r="R697" s="164"/>
      <c r="S697" s="164"/>
      <c r="T697" s="164"/>
      <c r="U697" s="164"/>
    </row>
    <row r="698" spans="1:21" ht="12">
      <c r="A698" s="164"/>
      <c r="B698" s="132"/>
      <c r="C698" s="164"/>
      <c r="D698" s="164"/>
      <c r="E698" s="164"/>
      <c r="F698" s="164"/>
      <c r="G698" s="164"/>
      <c r="H698" s="164"/>
      <c r="I698" s="164"/>
      <c r="J698" s="164"/>
      <c r="K698" s="164"/>
      <c r="L698" s="164"/>
      <c r="M698" s="164"/>
      <c r="N698" s="164"/>
      <c r="O698" s="164"/>
      <c r="P698" s="164"/>
      <c r="Q698" s="164"/>
      <c r="R698" s="164"/>
      <c r="S698" s="164"/>
      <c r="T698" s="164"/>
      <c r="U698" s="164"/>
    </row>
    <row r="699" spans="1:21" ht="12">
      <c r="A699" s="164"/>
      <c r="B699" s="132"/>
      <c r="C699" s="164"/>
      <c r="D699" s="164"/>
      <c r="E699" s="164"/>
      <c r="F699" s="164"/>
      <c r="G699" s="164"/>
      <c r="H699" s="164"/>
      <c r="I699" s="164"/>
      <c r="J699" s="164"/>
      <c r="K699" s="164"/>
      <c r="L699" s="164"/>
      <c r="M699" s="164"/>
      <c r="N699" s="164"/>
      <c r="O699" s="164"/>
      <c r="P699" s="164"/>
      <c r="Q699" s="164"/>
      <c r="R699" s="164"/>
      <c r="S699" s="164"/>
      <c r="T699" s="164"/>
      <c r="U699" s="164"/>
    </row>
    <row r="700" spans="1:21" ht="12">
      <c r="A700" s="164"/>
      <c r="B700" s="132"/>
      <c r="C700" s="164"/>
      <c r="D700" s="164"/>
      <c r="E700" s="164"/>
      <c r="F700" s="164"/>
      <c r="G700" s="164"/>
      <c r="H700" s="164"/>
      <c r="I700" s="164"/>
      <c r="J700" s="164"/>
      <c r="K700" s="164"/>
      <c r="L700" s="164"/>
      <c r="M700" s="164"/>
      <c r="N700" s="164"/>
      <c r="O700" s="164"/>
      <c r="P700" s="164"/>
      <c r="Q700" s="164"/>
      <c r="R700" s="164"/>
      <c r="S700" s="164"/>
      <c r="T700" s="164"/>
      <c r="U700" s="164"/>
    </row>
    <row r="701" spans="1:21" ht="12">
      <c r="A701" s="164"/>
      <c r="B701" s="132"/>
      <c r="C701" s="164"/>
      <c r="D701" s="164"/>
      <c r="E701" s="164"/>
      <c r="F701" s="164"/>
      <c r="G701" s="164"/>
      <c r="H701" s="164"/>
      <c r="I701" s="164"/>
      <c r="J701" s="164"/>
      <c r="K701" s="164"/>
      <c r="L701" s="164"/>
      <c r="M701" s="164"/>
      <c r="N701" s="164"/>
      <c r="O701" s="164"/>
      <c r="P701" s="164"/>
      <c r="Q701" s="164"/>
      <c r="R701" s="164"/>
      <c r="S701" s="164"/>
      <c r="T701" s="164"/>
      <c r="U701" s="164"/>
    </row>
    <row r="702" spans="1:21" ht="12">
      <c r="A702" s="164"/>
      <c r="B702" s="132"/>
      <c r="C702" s="164"/>
      <c r="D702" s="164"/>
      <c r="E702" s="164"/>
      <c r="F702" s="164"/>
      <c r="G702" s="164"/>
      <c r="H702" s="164"/>
      <c r="I702" s="164"/>
      <c r="J702" s="164"/>
      <c r="K702" s="164"/>
      <c r="L702" s="164"/>
      <c r="M702" s="164"/>
      <c r="N702" s="164"/>
      <c r="O702" s="164"/>
      <c r="P702" s="164"/>
      <c r="Q702" s="164"/>
      <c r="R702" s="164"/>
      <c r="S702" s="164"/>
      <c r="T702" s="164"/>
      <c r="U702" s="164"/>
    </row>
    <row r="703" spans="1:21" ht="12">
      <c r="A703" s="164"/>
      <c r="B703" s="132"/>
      <c r="C703" s="164"/>
      <c r="D703" s="164"/>
      <c r="E703" s="164"/>
      <c r="F703" s="164"/>
      <c r="G703" s="164"/>
      <c r="H703" s="164"/>
      <c r="I703" s="164"/>
      <c r="J703" s="164"/>
      <c r="K703" s="164"/>
      <c r="L703" s="164"/>
      <c r="M703" s="164"/>
      <c r="N703" s="164"/>
      <c r="O703" s="164"/>
      <c r="P703" s="164"/>
      <c r="Q703" s="164"/>
      <c r="R703" s="164"/>
      <c r="S703" s="164"/>
      <c r="T703" s="164"/>
      <c r="U703" s="164"/>
    </row>
    <row r="704" spans="1:21" ht="12">
      <c r="A704" s="164"/>
      <c r="B704" s="132"/>
      <c r="C704" s="164"/>
      <c r="D704" s="164"/>
      <c r="E704" s="164"/>
      <c r="F704" s="164"/>
      <c r="G704" s="164"/>
      <c r="H704" s="164"/>
      <c r="I704" s="164"/>
      <c r="J704" s="164"/>
      <c r="K704" s="164"/>
      <c r="L704" s="164"/>
      <c r="M704" s="164"/>
      <c r="N704" s="164"/>
      <c r="O704" s="164"/>
      <c r="P704" s="164"/>
      <c r="Q704" s="164"/>
      <c r="R704" s="164"/>
      <c r="S704" s="164"/>
      <c r="T704" s="164"/>
      <c r="U704" s="164"/>
    </row>
    <row r="705" spans="1:21" ht="12">
      <c r="A705" s="164"/>
      <c r="B705" s="132"/>
      <c r="C705" s="164"/>
      <c r="D705" s="164"/>
      <c r="E705" s="164"/>
      <c r="F705" s="164"/>
      <c r="G705" s="164"/>
      <c r="H705" s="164"/>
      <c r="I705" s="164"/>
      <c r="J705" s="164"/>
      <c r="K705" s="164"/>
      <c r="L705" s="164"/>
      <c r="M705" s="164"/>
      <c r="N705" s="164"/>
      <c r="O705" s="164"/>
      <c r="P705" s="164"/>
      <c r="Q705" s="164"/>
      <c r="R705" s="164"/>
      <c r="S705" s="164"/>
      <c r="T705" s="164"/>
      <c r="U705" s="164"/>
    </row>
    <row r="706" spans="1:21" ht="12">
      <c r="A706" s="164"/>
      <c r="B706" s="132"/>
      <c r="C706" s="164"/>
      <c r="D706" s="164"/>
      <c r="E706" s="164"/>
      <c r="F706" s="164"/>
      <c r="G706" s="164"/>
      <c r="H706" s="164"/>
      <c r="I706" s="164"/>
      <c r="J706" s="164"/>
      <c r="K706" s="164"/>
      <c r="L706" s="164"/>
      <c r="M706" s="164"/>
      <c r="N706" s="164"/>
      <c r="O706" s="164"/>
      <c r="P706" s="164"/>
      <c r="Q706" s="164"/>
      <c r="R706" s="164"/>
      <c r="S706" s="164"/>
      <c r="T706" s="164"/>
      <c r="U706" s="164"/>
    </row>
    <row r="707" spans="1:21" ht="12">
      <c r="A707" s="164"/>
      <c r="B707" s="132"/>
      <c r="C707" s="164"/>
      <c r="D707" s="164"/>
      <c r="E707" s="164"/>
      <c r="F707" s="164"/>
      <c r="G707" s="164"/>
      <c r="H707" s="164"/>
      <c r="I707" s="164"/>
      <c r="J707" s="164"/>
      <c r="K707" s="164"/>
      <c r="L707" s="164"/>
      <c r="M707" s="164"/>
      <c r="N707" s="164"/>
      <c r="O707" s="164"/>
      <c r="P707" s="164"/>
      <c r="Q707" s="164"/>
      <c r="R707" s="164"/>
      <c r="S707" s="164"/>
      <c r="T707" s="164"/>
      <c r="U707" s="164"/>
    </row>
    <row r="708" spans="1:21" ht="12">
      <c r="A708" s="164"/>
      <c r="B708" s="132"/>
      <c r="C708" s="164"/>
      <c r="D708" s="164"/>
      <c r="E708" s="164"/>
      <c r="F708" s="164"/>
      <c r="G708" s="164"/>
      <c r="H708" s="164"/>
      <c r="I708" s="164"/>
      <c r="J708" s="164"/>
      <c r="K708" s="164"/>
      <c r="L708" s="164"/>
      <c r="M708" s="164"/>
      <c r="N708" s="164"/>
      <c r="O708" s="164"/>
      <c r="P708" s="164"/>
      <c r="Q708" s="164"/>
      <c r="R708" s="164"/>
      <c r="S708" s="164"/>
      <c r="T708" s="164"/>
      <c r="U708" s="164"/>
    </row>
    <row r="709" spans="1:21" ht="12">
      <c r="A709" s="164"/>
      <c r="B709" s="132"/>
      <c r="C709" s="164"/>
      <c r="D709" s="164"/>
      <c r="E709" s="164"/>
      <c r="F709" s="164"/>
      <c r="G709" s="164"/>
      <c r="H709" s="164"/>
      <c r="I709" s="164"/>
      <c r="J709" s="164"/>
      <c r="K709" s="164"/>
      <c r="L709" s="164"/>
      <c r="M709" s="164"/>
      <c r="N709" s="164"/>
      <c r="O709" s="164"/>
      <c r="P709" s="164"/>
      <c r="Q709" s="164"/>
      <c r="R709" s="164"/>
      <c r="S709" s="164"/>
      <c r="T709" s="164"/>
      <c r="U709" s="164"/>
    </row>
    <row r="710" spans="1:21" ht="12">
      <c r="A710" s="164"/>
      <c r="B710" s="132"/>
      <c r="C710" s="164"/>
      <c r="D710" s="164"/>
      <c r="E710" s="164"/>
      <c r="F710" s="164"/>
      <c r="G710" s="164"/>
      <c r="H710" s="164"/>
      <c r="I710" s="164"/>
      <c r="J710" s="164"/>
      <c r="K710" s="164"/>
      <c r="L710" s="164"/>
      <c r="M710" s="164"/>
      <c r="N710" s="164"/>
      <c r="O710" s="164"/>
      <c r="P710" s="164"/>
      <c r="Q710" s="164"/>
      <c r="R710" s="164"/>
      <c r="S710" s="164"/>
      <c r="T710" s="164"/>
      <c r="U710" s="164"/>
    </row>
    <row r="711" spans="1:21" ht="12">
      <c r="A711" s="164"/>
      <c r="B711" s="132"/>
      <c r="C711" s="164"/>
      <c r="D711" s="164"/>
      <c r="E711" s="164"/>
      <c r="F711" s="164"/>
      <c r="G711" s="164"/>
      <c r="H711" s="164"/>
      <c r="I711" s="164"/>
      <c r="J711" s="164"/>
      <c r="K711" s="164"/>
      <c r="L711" s="164"/>
      <c r="M711" s="164"/>
      <c r="N711" s="164"/>
      <c r="O711" s="164"/>
      <c r="P711" s="164"/>
      <c r="Q711" s="164"/>
      <c r="R711" s="164"/>
      <c r="S711" s="164"/>
      <c r="T711" s="164"/>
      <c r="U711" s="164"/>
    </row>
    <row r="712" spans="1:21" ht="12">
      <c r="A712" s="164"/>
      <c r="B712" s="132"/>
      <c r="C712" s="164"/>
      <c r="D712" s="164"/>
      <c r="E712" s="164"/>
      <c r="F712" s="164"/>
      <c r="G712" s="164"/>
      <c r="H712" s="164"/>
      <c r="I712" s="164"/>
      <c r="J712" s="164"/>
      <c r="K712" s="164"/>
      <c r="L712" s="164"/>
      <c r="M712" s="164"/>
      <c r="N712" s="164"/>
      <c r="O712" s="164"/>
      <c r="P712" s="164"/>
      <c r="Q712" s="164"/>
      <c r="R712" s="164"/>
      <c r="S712" s="164"/>
      <c r="T712" s="164"/>
      <c r="U712" s="164"/>
    </row>
    <row r="713" spans="1:21" ht="12">
      <c r="A713" s="164"/>
      <c r="B713" s="132"/>
      <c r="C713" s="164"/>
      <c r="D713" s="164"/>
      <c r="E713" s="164"/>
      <c r="F713" s="164"/>
      <c r="G713" s="164"/>
      <c r="H713" s="164"/>
      <c r="I713" s="164"/>
      <c r="J713" s="164"/>
      <c r="K713" s="164"/>
      <c r="L713" s="164"/>
      <c r="M713" s="164"/>
      <c r="N713" s="164"/>
      <c r="O713" s="164"/>
      <c r="P713" s="164"/>
      <c r="Q713" s="164"/>
      <c r="R713" s="164"/>
      <c r="S713" s="164"/>
      <c r="T713" s="164"/>
      <c r="U713" s="164"/>
    </row>
    <row r="714" spans="1:21" ht="12">
      <c r="A714" s="164"/>
      <c r="B714" s="132"/>
      <c r="C714" s="164"/>
      <c r="D714" s="164"/>
      <c r="E714" s="164"/>
      <c r="F714" s="164"/>
      <c r="G714" s="164"/>
      <c r="H714" s="164"/>
      <c r="I714" s="164"/>
      <c r="J714" s="164"/>
      <c r="K714" s="164"/>
      <c r="L714" s="164"/>
      <c r="M714" s="164"/>
      <c r="N714" s="164"/>
      <c r="O714" s="164"/>
      <c r="P714" s="164"/>
      <c r="Q714" s="164"/>
      <c r="R714" s="164"/>
      <c r="S714" s="164"/>
      <c r="T714" s="164"/>
      <c r="U714" s="164"/>
    </row>
    <row r="715" spans="1:21" ht="12">
      <c r="A715" s="164"/>
      <c r="B715" s="132"/>
      <c r="C715" s="164"/>
      <c r="D715" s="164"/>
      <c r="E715" s="164"/>
      <c r="F715" s="164"/>
      <c r="G715" s="164"/>
      <c r="H715" s="164"/>
      <c r="I715" s="164"/>
      <c r="J715" s="164"/>
      <c r="K715" s="164"/>
      <c r="L715" s="164"/>
      <c r="M715" s="164"/>
      <c r="N715" s="164"/>
      <c r="O715" s="164"/>
      <c r="P715" s="164"/>
      <c r="Q715" s="164"/>
      <c r="R715" s="164"/>
      <c r="S715" s="164"/>
      <c r="T715" s="164"/>
      <c r="U715" s="164"/>
    </row>
    <row r="716" spans="1:21" ht="12">
      <c r="A716" s="164"/>
      <c r="B716" s="132"/>
      <c r="C716" s="164"/>
      <c r="D716" s="164"/>
      <c r="E716" s="164"/>
      <c r="F716" s="164"/>
      <c r="G716" s="164"/>
      <c r="H716" s="164"/>
      <c r="I716" s="164"/>
      <c r="J716" s="164"/>
      <c r="K716" s="164"/>
      <c r="L716" s="164"/>
      <c r="M716" s="164"/>
      <c r="N716" s="164"/>
      <c r="O716" s="164"/>
      <c r="P716" s="164"/>
      <c r="Q716" s="164"/>
      <c r="R716" s="164"/>
      <c r="S716" s="164"/>
      <c r="T716" s="164"/>
      <c r="U716" s="164"/>
    </row>
    <row r="717" spans="1:21" ht="12">
      <c r="A717" s="164"/>
      <c r="B717" s="132"/>
      <c r="C717" s="164"/>
      <c r="D717" s="164"/>
      <c r="E717" s="164"/>
      <c r="F717" s="164"/>
      <c r="G717" s="164"/>
      <c r="H717" s="164"/>
      <c r="I717" s="164"/>
      <c r="J717" s="164"/>
      <c r="K717" s="164"/>
      <c r="L717" s="164"/>
      <c r="M717" s="164"/>
      <c r="N717" s="164"/>
      <c r="O717" s="164"/>
      <c r="P717" s="164"/>
      <c r="Q717" s="164"/>
      <c r="R717" s="164"/>
      <c r="S717" s="164"/>
      <c r="T717" s="164"/>
      <c r="U717" s="164"/>
    </row>
    <row r="718" spans="1:21" ht="12">
      <c r="A718" s="164"/>
      <c r="B718" s="132"/>
      <c r="C718" s="164"/>
      <c r="D718" s="164"/>
      <c r="E718" s="164"/>
      <c r="F718" s="164"/>
      <c r="G718" s="164"/>
      <c r="H718" s="164"/>
      <c r="I718" s="164"/>
      <c r="J718" s="164"/>
      <c r="K718" s="164"/>
      <c r="L718" s="164"/>
      <c r="M718" s="164"/>
      <c r="N718" s="164"/>
      <c r="O718" s="164"/>
      <c r="P718" s="164"/>
      <c r="Q718" s="164"/>
      <c r="R718" s="164"/>
      <c r="S718" s="164"/>
      <c r="T718" s="164"/>
      <c r="U718" s="164"/>
    </row>
    <row r="719" spans="1:21" ht="12">
      <c r="A719" s="164"/>
      <c r="B719" s="132"/>
      <c r="C719" s="164"/>
      <c r="D719" s="164"/>
      <c r="E719" s="164"/>
      <c r="F719" s="164"/>
      <c r="G719" s="164"/>
      <c r="H719" s="164"/>
      <c r="I719" s="164"/>
      <c r="J719" s="164"/>
      <c r="K719" s="164"/>
      <c r="L719" s="164"/>
      <c r="M719" s="164"/>
      <c r="N719" s="164"/>
      <c r="O719" s="164"/>
      <c r="P719" s="164"/>
      <c r="Q719" s="164"/>
      <c r="R719" s="164"/>
      <c r="S719" s="164"/>
      <c r="T719" s="164"/>
      <c r="U719" s="164"/>
    </row>
    <row r="720" spans="1:21" ht="12">
      <c r="A720" s="164"/>
      <c r="B720" s="132"/>
      <c r="C720" s="164"/>
      <c r="D720" s="164"/>
      <c r="E720" s="164"/>
      <c r="F720" s="164"/>
      <c r="G720" s="164"/>
      <c r="H720" s="164"/>
      <c r="I720" s="164"/>
      <c r="J720" s="164"/>
      <c r="K720" s="164"/>
      <c r="L720" s="164"/>
      <c r="M720" s="164"/>
      <c r="N720" s="164"/>
      <c r="O720" s="164"/>
      <c r="P720" s="164"/>
      <c r="Q720" s="164"/>
      <c r="R720" s="164"/>
      <c r="S720" s="164"/>
      <c r="T720" s="164"/>
      <c r="U720" s="164"/>
    </row>
    <row r="721" spans="1:21" ht="12">
      <c r="A721" s="164"/>
      <c r="B721" s="132"/>
      <c r="C721" s="164"/>
      <c r="D721" s="164"/>
      <c r="E721" s="164"/>
      <c r="F721" s="164"/>
      <c r="G721" s="164"/>
      <c r="H721" s="164"/>
      <c r="I721" s="164"/>
      <c r="J721" s="164"/>
      <c r="K721" s="164"/>
      <c r="L721" s="164"/>
      <c r="M721" s="164"/>
      <c r="N721" s="164"/>
      <c r="O721" s="164"/>
      <c r="P721" s="164"/>
      <c r="Q721" s="164"/>
      <c r="R721" s="164"/>
      <c r="S721" s="164"/>
      <c r="T721" s="164"/>
      <c r="U721" s="164"/>
    </row>
    <row r="722" spans="1:21" ht="12">
      <c r="A722" s="164"/>
      <c r="B722" s="132"/>
      <c r="C722" s="164"/>
      <c r="D722" s="164"/>
      <c r="E722" s="164"/>
      <c r="F722" s="164"/>
      <c r="G722" s="164"/>
      <c r="H722" s="164"/>
      <c r="I722" s="164"/>
      <c r="J722" s="164"/>
      <c r="K722" s="164"/>
      <c r="L722" s="164"/>
      <c r="M722" s="164"/>
      <c r="N722" s="164"/>
      <c r="O722" s="164"/>
      <c r="P722" s="164"/>
      <c r="Q722" s="164"/>
      <c r="R722" s="164"/>
      <c r="S722" s="164"/>
      <c r="T722" s="164"/>
      <c r="U722" s="164"/>
    </row>
    <row r="723" spans="1:21" ht="12">
      <c r="A723" s="164"/>
      <c r="B723" s="132"/>
      <c r="C723" s="164"/>
      <c r="D723" s="164"/>
      <c r="E723" s="164"/>
      <c r="F723" s="164"/>
      <c r="G723" s="164"/>
      <c r="H723" s="164"/>
      <c r="I723" s="164"/>
      <c r="J723" s="164"/>
      <c r="K723" s="164"/>
      <c r="L723" s="164"/>
      <c r="M723" s="164"/>
      <c r="N723" s="164"/>
      <c r="O723" s="164"/>
      <c r="P723" s="164"/>
      <c r="Q723" s="164"/>
      <c r="R723" s="164"/>
      <c r="S723" s="164"/>
      <c r="T723" s="164"/>
      <c r="U723" s="164"/>
    </row>
    <row r="724" spans="1:21" ht="12">
      <c r="A724" s="164"/>
      <c r="B724" s="132"/>
      <c r="C724" s="164"/>
      <c r="D724" s="164"/>
      <c r="E724" s="164"/>
      <c r="F724" s="164"/>
      <c r="G724" s="164"/>
      <c r="H724" s="164"/>
      <c r="I724" s="164"/>
      <c r="J724" s="164"/>
      <c r="K724" s="164"/>
      <c r="L724" s="164"/>
      <c r="M724" s="164"/>
      <c r="N724" s="164"/>
      <c r="O724" s="164"/>
      <c r="P724" s="164"/>
      <c r="Q724" s="164"/>
      <c r="R724" s="164"/>
      <c r="S724" s="164"/>
      <c r="T724" s="164"/>
      <c r="U724" s="164"/>
    </row>
    <row r="725" spans="1:21" ht="12">
      <c r="A725" s="164"/>
      <c r="B725" s="132"/>
      <c r="C725" s="164"/>
      <c r="D725" s="164"/>
      <c r="E725" s="164"/>
      <c r="F725" s="164"/>
      <c r="G725" s="164"/>
      <c r="H725" s="164"/>
      <c r="I725" s="164"/>
      <c r="J725" s="164"/>
      <c r="K725" s="164"/>
      <c r="L725" s="164"/>
      <c r="M725" s="164"/>
      <c r="N725" s="164"/>
      <c r="O725" s="164"/>
      <c r="P725" s="164"/>
      <c r="Q725" s="164"/>
      <c r="R725" s="164"/>
      <c r="S725" s="164"/>
      <c r="T725" s="164"/>
      <c r="U725" s="164"/>
    </row>
    <row r="726" spans="1:21" ht="12">
      <c r="A726" s="164"/>
      <c r="B726" s="132"/>
      <c r="C726" s="164"/>
      <c r="D726" s="164"/>
      <c r="E726" s="164"/>
      <c r="F726" s="164"/>
      <c r="G726" s="164"/>
      <c r="H726" s="164"/>
      <c r="I726" s="164"/>
      <c r="J726" s="164"/>
      <c r="K726" s="164"/>
      <c r="L726" s="164"/>
      <c r="M726" s="164"/>
      <c r="N726" s="164"/>
      <c r="O726" s="164"/>
      <c r="P726" s="164"/>
      <c r="Q726" s="164"/>
      <c r="R726" s="164"/>
      <c r="S726" s="164"/>
      <c r="T726" s="164"/>
      <c r="U726" s="164"/>
    </row>
    <row r="727" spans="1:21" ht="12">
      <c r="A727" s="164"/>
      <c r="B727" s="132"/>
      <c r="C727" s="164"/>
      <c r="D727" s="164"/>
      <c r="E727" s="164"/>
      <c r="F727" s="164"/>
      <c r="G727" s="164"/>
      <c r="H727" s="164"/>
      <c r="I727" s="164"/>
      <c r="J727" s="164"/>
      <c r="K727" s="164"/>
      <c r="L727" s="164"/>
      <c r="M727" s="164"/>
      <c r="N727" s="164"/>
      <c r="O727" s="164"/>
      <c r="P727" s="164"/>
      <c r="Q727" s="164"/>
      <c r="R727" s="164"/>
      <c r="S727" s="164"/>
      <c r="T727" s="164"/>
      <c r="U727" s="164"/>
    </row>
    <row r="728" spans="1:21" ht="12">
      <c r="A728" s="164"/>
      <c r="B728" s="132"/>
      <c r="C728" s="164"/>
      <c r="D728" s="164"/>
      <c r="E728" s="164"/>
      <c r="F728" s="164"/>
      <c r="G728" s="164"/>
      <c r="H728" s="164"/>
      <c r="I728" s="164"/>
      <c r="J728" s="164"/>
      <c r="K728" s="164"/>
      <c r="L728" s="164"/>
      <c r="M728" s="164"/>
      <c r="N728" s="164"/>
      <c r="O728" s="164"/>
      <c r="P728" s="164"/>
      <c r="Q728" s="164"/>
      <c r="R728" s="164"/>
      <c r="S728" s="164"/>
      <c r="T728" s="164"/>
      <c r="U728" s="164"/>
    </row>
    <row r="729" spans="1:21" ht="12">
      <c r="A729" s="164"/>
      <c r="B729" s="132"/>
      <c r="C729" s="164"/>
      <c r="D729" s="164"/>
      <c r="E729" s="164"/>
      <c r="F729" s="164"/>
      <c r="G729" s="164"/>
      <c r="H729" s="164"/>
      <c r="I729" s="164"/>
      <c r="J729" s="164"/>
      <c r="K729" s="164"/>
      <c r="L729" s="164"/>
      <c r="M729" s="164"/>
      <c r="N729" s="164"/>
      <c r="O729" s="164"/>
      <c r="P729" s="164"/>
      <c r="Q729" s="164"/>
      <c r="R729" s="164"/>
      <c r="S729" s="164"/>
      <c r="T729" s="164"/>
      <c r="U729" s="164"/>
    </row>
    <row r="730" spans="1:21" ht="12">
      <c r="A730" s="164"/>
      <c r="B730" s="132"/>
      <c r="C730" s="164"/>
      <c r="D730" s="164"/>
      <c r="E730" s="164"/>
      <c r="F730" s="164"/>
      <c r="G730" s="164"/>
      <c r="H730" s="164"/>
      <c r="I730" s="164"/>
      <c r="J730" s="164"/>
      <c r="K730" s="164"/>
      <c r="L730" s="164"/>
      <c r="M730" s="164"/>
      <c r="N730" s="164"/>
      <c r="O730" s="164"/>
      <c r="P730" s="164"/>
      <c r="Q730" s="164"/>
      <c r="R730" s="164"/>
      <c r="S730" s="164"/>
      <c r="T730" s="164"/>
      <c r="U730" s="164"/>
    </row>
    <row r="731" spans="1:21" ht="12">
      <c r="A731" s="164"/>
      <c r="B731" s="132"/>
      <c r="C731" s="164"/>
      <c r="D731" s="164"/>
      <c r="E731" s="164"/>
      <c r="F731" s="164"/>
      <c r="G731" s="164"/>
      <c r="H731" s="164"/>
      <c r="I731" s="164"/>
      <c r="J731" s="164"/>
      <c r="K731" s="164"/>
      <c r="L731" s="164"/>
      <c r="M731" s="164"/>
      <c r="N731" s="164"/>
      <c r="O731" s="164"/>
      <c r="P731" s="164"/>
      <c r="Q731" s="164"/>
      <c r="R731" s="164"/>
      <c r="S731" s="164"/>
      <c r="T731" s="164"/>
      <c r="U731" s="164"/>
    </row>
    <row r="732" spans="1:21" ht="12">
      <c r="A732" s="164"/>
      <c r="B732" s="132"/>
      <c r="C732" s="164"/>
      <c r="D732" s="164"/>
      <c r="E732" s="164"/>
      <c r="F732" s="164"/>
      <c r="G732" s="164"/>
      <c r="H732" s="164"/>
      <c r="I732" s="164"/>
      <c r="J732" s="164"/>
      <c r="K732" s="164"/>
      <c r="L732" s="164"/>
      <c r="M732" s="164"/>
      <c r="N732" s="164"/>
      <c r="O732" s="164"/>
      <c r="P732" s="164"/>
      <c r="Q732" s="164"/>
      <c r="R732" s="164"/>
      <c r="S732" s="164"/>
      <c r="T732" s="164"/>
      <c r="U732" s="164"/>
    </row>
    <row r="733" spans="1:21" ht="12">
      <c r="A733" s="164"/>
      <c r="B733" s="132"/>
      <c r="C733" s="164"/>
      <c r="D733" s="164"/>
      <c r="E733" s="164"/>
      <c r="F733" s="164"/>
      <c r="G733" s="164"/>
      <c r="H733" s="164"/>
      <c r="I733" s="164"/>
      <c r="J733" s="164"/>
      <c r="K733" s="164"/>
      <c r="L733" s="164"/>
      <c r="M733" s="164"/>
      <c r="N733" s="164"/>
      <c r="O733" s="164"/>
      <c r="P733" s="164"/>
      <c r="Q733" s="164"/>
      <c r="R733" s="164"/>
      <c r="S733" s="164"/>
      <c r="T733" s="164"/>
      <c r="U733" s="164"/>
    </row>
    <row r="734" spans="1:21" ht="12">
      <c r="A734" s="164"/>
      <c r="B734" s="132"/>
      <c r="C734" s="164"/>
      <c r="D734" s="164"/>
      <c r="E734" s="164"/>
      <c r="F734" s="164"/>
      <c r="G734" s="164"/>
      <c r="H734" s="164"/>
      <c r="I734" s="164"/>
      <c r="J734" s="164"/>
      <c r="K734" s="164"/>
      <c r="L734" s="164"/>
      <c r="M734" s="164"/>
      <c r="N734" s="164"/>
      <c r="O734" s="164"/>
      <c r="P734" s="164"/>
      <c r="Q734" s="164"/>
      <c r="R734" s="164"/>
      <c r="S734" s="164"/>
      <c r="T734" s="164"/>
      <c r="U734" s="164"/>
    </row>
    <row r="735" spans="1:21" ht="12">
      <c r="A735" s="164"/>
      <c r="B735" s="132"/>
      <c r="C735" s="164"/>
      <c r="D735" s="164"/>
      <c r="E735" s="164"/>
      <c r="F735" s="164"/>
      <c r="G735" s="164"/>
      <c r="H735" s="164"/>
      <c r="I735" s="164"/>
      <c r="J735" s="164"/>
      <c r="K735" s="164"/>
      <c r="L735" s="164"/>
      <c r="M735" s="164"/>
      <c r="N735" s="164"/>
      <c r="O735" s="164"/>
      <c r="P735" s="164"/>
      <c r="Q735" s="164"/>
      <c r="R735" s="164"/>
      <c r="S735" s="164"/>
      <c r="T735" s="164"/>
      <c r="U735" s="164"/>
    </row>
    <row r="736" spans="1:21" ht="12">
      <c r="A736" s="164"/>
      <c r="B736" s="132"/>
      <c r="C736" s="164"/>
      <c r="D736" s="164"/>
      <c r="E736" s="164"/>
      <c r="F736" s="164"/>
      <c r="G736" s="164"/>
      <c r="H736" s="164"/>
      <c r="I736" s="164"/>
      <c r="J736" s="164"/>
      <c r="K736" s="164"/>
      <c r="L736" s="164"/>
      <c r="M736" s="164"/>
      <c r="N736" s="164"/>
      <c r="O736" s="164"/>
      <c r="P736" s="164"/>
      <c r="Q736" s="164"/>
      <c r="R736" s="164"/>
      <c r="S736" s="164"/>
      <c r="T736" s="164"/>
      <c r="U736" s="164"/>
    </row>
    <row r="737" spans="1:21" ht="12">
      <c r="A737" s="164"/>
      <c r="B737" s="132"/>
      <c r="C737" s="164"/>
      <c r="D737" s="164"/>
      <c r="E737" s="164"/>
      <c r="F737" s="164"/>
      <c r="G737" s="164"/>
      <c r="H737" s="164"/>
      <c r="I737" s="164"/>
      <c r="J737" s="164"/>
      <c r="K737" s="164"/>
      <c r="L737" s="164"/>
      <c r="M737" s="164"/>
      <c r="N737" s="164"/>
      <c r="O737" s="164"/>
      <c r="P737" s="164"/>
      <c r="Q737" s="164"/>
      <c r="R737" s="164"/>
      <c r="S737" s="164"/>
      <c r="T737" s="164"/>
      <c r="U737" s="164"/>
    </row>
    <row r="738" spans="1:21" ht="12">
      <c r="A738" s="164"/>
      <c r="B738" s="132"/>
      <c r="C738" s="164"/>
      <c r="D738" s="164"/>
      <c r="E738" s="164"/>
      <c r="F738" s="164"/>
      <c r="G738" s="164"/>
      <c r="H738" s="164"/>
      <c r="I738" s="164"/>
      <c r="J738" s="164"/>
      <c r="K738" s="164"/>
      <c r="L738" s="164"/>
      <c r="M738" s="164"/>
      <c r="N738" s="164"/>
      <c r="O738" s="164"/>
      <c r="P738" s="164"/>
      <c r="Q738" s="164"/>
      <c r="R738" s="164"/>
      <c r="S738" s="164"/>
      <c r="T738" s="164"/>
      <c r="U738" s="164"/>
    </row>
    <row r="739" spans="1:21" ht="12">
      <c r="A739" s="164"/>
      <c r="B739" s="132"/>
      <c r="C739" s="164"/>
      <c r="D739" s="164"/>
      <c r="E739" s="164"/>
      <c r="F739" s="164"/>
      <c r="G739" s="164"/>
      <c r="H739" s="164"/>
      <c r="I739" s="164"/>
      <c r="J739" s="164"/>
      <c r="K739" s="164"/>
      <c r="L739" s="164"/>
      <c r="M739" s="164"/>
      <c r="N739" s="164"/>
      <c r="O739" s="164"/>
      <c r="P739" s="164"/>
      <c r="Q739" s="164"/>
      <c r="R739" s="164"/>
      <c r="S739" s="164"/>
      <c r="T739" s="164"/>
      <c r="U739" s="164"/>
    </row>
    <row r="740" spans="1:21" ht="12">
      <c r="A740" s="164"/>
      <c r="B740" s="132"/>
      <c r="C740" s="164"/>
      <c r="D740" s="164"/>
      <c r="E740" s="164"/>
      <c r="F740" s="164"/>
      <c r="G740" s="164"/>
      <c r="H740" s="164"/>
      <c r="I740" s="164"/>
      <c r="J740" s="164"/>
      <c r="K740" s="164"/>
      <c r="L740" s="164"/>
      <c r="M740" s="164"/>
      <c r="N740" s="164"/>
      <c r="O740" s="164"/>
      <c r="P740" s="164"/>
      <c r="Q740" s="164"/>
      <c r="R740" s="164"/>
      <c r="S740" s="164"/>
      <c r="T740" s="164"/>
      <c r="U740" s="164"/>
    </row>
    <row r="741" spans="1:21" ht="12">
      <c r="A741" s="164"/>
      <c r="B741" s="132"/>
      <c r="C741" s="164"/>
      <c r="D741" s="164"/>
      <c r="E741" s="164"/>
      <c r="F741" s="164"/>
      <c r="G741" s="164"/>
      <c r="H741" s="164"/>
      <c r="I741" s="164"/>
      <c r="J741" s="164"/>
      <c r="K741" s="164"/>
      <c r="L741" s="164"/>
      <c r="M741" s="164"/>
      <c r="N741" s="164"/>
      <c r="O741" s="164"/>
      <c r="P741" s="164"/>
      <c r="Q741" s="164"/>
      <c r="R741" s="164"/>
      <c r="S741" s="164"/>
      <c r="T741" s="164"/>
      <c r="U741" s="164"/>
    </row>
    <row r="742" spans="1:21" ht="12">
      <c r="A742" s="164"/>
      <c r="B742" s="132"/>
      <c r="C742" s="164"/>
      <c r="D742" s="164"/>
      <c r="E742" s="164"/>
      <c r="F742" s="164"/>
      <c r="G742" s="164"/>
      <c r="H742" s="164"/>
      <c r="I742" s="164"/>
      <c r="J742" s="164"/>
      <c r="K742" s="164"/>
      <c r="L742" s="164"/>
      <c r="M742" s="164"/>
      <c r="N742" s="164"/>
      <c r="O742" s="164"/>
      <c r="P742" s="164"/>
      <c r="Q742" s="164"/>
      <c r="R742" s="164"/>
      <c r="S742" s="164"/>
      <c r="T742" s="164"/>
      <c r="U742" s="164"/>
    </row>
    <row r="743" spans="1:21" ht="12">
      <c r="A743" s="164"/>
      <c r="B743" s="132"/>
      <c r="C743" s="164"/>
      <c r="D743" s="164"/>
      <c r="E743" s="164"/>
      <c r="F743" s="164"/>
      <c r="G743" s="164"/>
      <c r="H743" s="164"/>
      <c r="I743" s="164"/>
      <c r="J743" s="164"/>
      <c r="K743" s="164"/>
      <c r="L743" s="164"/>
      <c r="M743" s="164"/>
      <c r="N743" s="164"/>
      <c r="O743" s="164"/>
      <c r="P743" s="164"/>
      <c r="Q743" s="164"/>
      <c r="R743" s="164"/>
      <c r="S743" s="164"/>
      <c r="T743" s="164"/>
      <c r="U743" s="164"/>
    </row>
    <row r="744" spans="1:21" ht="12">
      <c r="A744" s="164"/>
      <c r="B744" s="132"/>
      <c r="C744" s="164"/>
      <c r="D744" s="164"/>
      <c r="E744" s="164"/>
      <c r="F744" s="164"/>
      <c r="G744" s="164"/>
      <c r="H744" s="164"/>
      <c r="I744" s="164"/>
      <c r="J744" s="164"/>
      <c r="K744" s="164"/>
      <c r="L744" s="164"/>
      <c r="M744" s="164"/>
      <c r="N744" s="164"/>
      <c r="O744" s="164"/>
      <c r="P744" s="164"/>
      <c r="Q744" s="164"/>
      <c r="R744" s="164"/>
      <c r="S744" s="164"/>
      <c r="T744" s="164"/>
      <c r="U744" s="164"/>
    </row>
    <row r="745" spans="1:21" ht="12">
      <c r="A745" s="164"/>
      <c r="B745" s="132"/>
      <c r="C745" s="164"/>
      <c r="D745" s="164"/>
      <c r="E745" s="164"/>
      <c r="F745" s="164"/>
      <c r="G745" s="164"/>
      <c r="H745" s="164"/>
      <c r="I745" s="164"/>
      <c r="J745" s="164"/>
      <c r="K745" s="164"/>
      <c r="L745" s="164"/>
      <c r="M745" s="164"/>
      <c r="N745" s="164"/>
      <c r="O745" s="164"/>
      <c r="P745" s="164"/>
      <c r="Q745" s="164"/>
      <c r="R745" s="164"/>
      <c r="S745" s="164"/>
      <c r="T745" s="164"/>
      <c r="U745" s="164"/>
    </row>
    <row r="746" spans="1:21" ht="12">
      <c r="A746" s="164"/>
      <c r="B746" s="132"/>
      <c r="C746" s="164"/>
      <c r="D746" s="164"/>
      <c r="E746" s="164"/>
      <c r="F746" s="164"/>
      <c r="G746" s="164"/>
      <c r="H746" s="164"/>
      <c r="I746" s="164"/>
      <c r="J746" s="164"/>
      <c r="K746" s="164"/>
      <c r="L746" s="164"/>
      <c r="M746" s="164"/>
      <c r="N746" s="164"/>
      <c r="O746" s="164"/>
      <c r="P746" s="164"/>
      <c r="Q746" s="164"/>
      <c r="R746" s="164"/>
      <c r="S746" s="164"/>
      <c r="T746" s="164"/>
      <c r="U746" s="164"/>
    </row>
    <row r="747" spans="1:21" ht="12">
      <c r="A747" s="164"/>
      <c r="B747" s="132"/>
      <c r="C747" s="164"/>
      <c r="D747" s="164"/>
      <c r="E747" s="164"/>
      <c r="F747" s="164"/>
      <c r="G747" s="164"/>
      <c r="H747" s="164"/>
      <c r="I747" s="164"/>
      <c r="J747" s="164"/>
      <c r="K747" s="164"/>
      <c r="L747" s="164"/>
      <c r="M747" s="164"/>
      <c r="N747" s="164"/>
      <c r="O747" s="164"/>
      <c r="P747" s="164"/>
      <c r="Q747" s="164"/>
      <c r="R747" s="164"/>
      <c r="S747" s="164"/>
      <c r="T747" s="164"/>
      <c r="U747" s="164"/>
    </row>
    <row r="748" spans="1:21" ht="12">
      <c r="A748" s="164"/>
      <c r="B748" s="132"/>
      <c r="C748" s="164"/>
      <c r="D748" s="164"/>
      <c r="E748" s="164"/>
      <c r="F748" s="164"/>
      <c r="G748" s="164"/>
      <c r="H748" s="164"/>
      <c r="I748" s="164"/>
      <c r="J748" s="164"/>
      <c r="K748" s="164"/>
      <c r="L748" s="164"/>
      <c r="M748" s="164"/>
      <c r="N748" s="164"/>
      <c r="O748" s="164"/>
      <c r="P748" s="164"/>
      <c r="Q748" s="164"/>
      <c r="R748" s="164"/>
      <c r="S748" s="164"/>
      <c r="T748" s="164"/>
      <c r="U748" s="164"/>
    </row>
    <row r="749" spans="1:21" ht="12">
      <c r="A749" s="164"/>
      <c r="B749" s="132"/>
      <c r="C749" s="164"/>
      <c r="D749" s="164"/>
      <c r="E749" s="164"/>
      <c r="F749" s="164"/>
      <c r="G749" s="164"/>
      <c r="H749" s="164"/>
      <c r="I749" s="164"/>
      <c r="J749" s="164"/>
      <c r="K749" s="164"/>
      <c r="L749" s="164"/>
      <c r="M749" s="164"/>
      <c r="N749" s="164"/>
      <c r="O749" s="164"/>
      <c r="P749" s="164"/>
      <c r="Q749" s="164"/>
      <c r="R749" s="164"/>
      <c r="S749" s="164"/>
      <c r="T749" s="164"/>
      <c r="U749" s="164"/>
    </row>
    <row r="750" spans="1:21" ht="12">
      <c r="A750" s="164"/>
      <c r="B750" s="132"/>
      <c r="C750" s="164"/>
      <c r="D750" s="164"/>
      <c r="E750" s="164"/>
      <c r="F750" s="164"/>
      <c r="G750" s="164"/>
      <c r="H750" s="164"/>
      <c r="I750" s="164"/>
      <c r="J750" s="164"/>
      <c r="K750" s="164"/>
      <c r="L750" s="164"/>
      <c r="M750" s="164"/>
      <c r="N750" s="164"/>
      <c r="O750" s="164"/>
      <c r="P750" s="164"/>
      <c r="Q750" s="164"/>
      <c r="R750" s="164"/>
      <c r="S750" s="164"/>
      <c r="T750" s="164"/>
      <c r="U750" s="164"/>
    </row>
    <row r="751" spans="1:21" ht="12">
      <c r="A751" s="164"/>
      <c r="B751" s="132"/>
      <c r="C751" s="164"/>
      <c r="D751" s="164"/>
      <c r="E751" s="164"/>
      <c r="F751" s="164"/>
      <c r="G751" s="164"/>
      <c r="H751" s="164"/>
      <c r="I751" s="164"/>
      <c r="J751" s="164"/>
      <c r="K751" s="164"/>
      <c r="L751" s="164"/>
      <c r="M751" s="164"/>
      <c r="N751" s="164"/>
      <c r="O751" s="164"/>
      <c r="P751" s="164"/>
      <c r="Q751" s="164"/>
      <c r="R751" s="164"/>
      <c r="S751" s="164"/>
      <c r="T751" s="164"/>
      <c r="U751" s="164"/>
    </row>
    <row r="752" spans="1:21" ht="12">
      <c r="A752" s="164"/>
      <c r="B752" s="132"/>
      <c r="C752" s="164"/>
      <c r="D752" s="164"/>
      <c r="E752" s="164"/>
      <c r="F752" s="164"/>
      <c r="G752" s="164"/>
      <c r="H752" s="164"/>
      <c r="I752" s="164"/>
      <c r="J752" s="164"/>
      <c r="K752" s="164"/>
      <c r="L752" s="164"/>
      <c r="M752" s="164"/>
      <c r="N752" s="164"/>
      <c r="O752" s="164"/>
      <c r="P752" s="164"/>
      <c r="Q752" s="164"/>
      <c r="R752" s="164"/>
      <c r="S752" s="164"/>
      <c r="T752" s="164"/>
      <c r="U752" s="164"/>
    </row>
    <row r="753" spans="1:21" ht="12">
      <c r="A753" s="164"/>
      <c r="B753" s="132"/>
      <c r="C753" s="164"/>
      <c r="D753" s="164"/>
      <c r="E753" s="164"/>
      <c r="F753" s="164"/>
      <c r="G753" s="164"/>
      <c r="H753" s="164"/>
      <c r="I753" s="164"/>
      <c r="J753" s="164"/>
      <c r="K753" s="164"/>
      <c r="L753" s="164"/>
      <c r="M753" s="164"/>
      <c r="N753" s="164"/>
      <c r="O753" s="164"/>
      <c r="P753" s="164"/>
      <c r="Q753" s="164"/>
      <c r="R753" s="164"/>
      <c r="S753" s="164"/>
      <c r="T753" s="164"/>
      <c r="U753" s="164"/>
    </row>
    <row r="754" spans="1:21" ht="12">
      <c r="A754" s="164"/>
      <c r="B754" s="132"/>
      <c r="C754" s="164"/>
      <c r="D754" s="164"/>
      <c r="E754" s="164"/>
      <c r="F754" s="164"/>
      <c r="G754" s="164"/>
      <c r="H754" s="164"/>
      <c r="I754" s="164"/>
      <c r="J754" s="164"/>
      <c r="K754" s="164"/>
      <c r="L754" s="164"/>
      <c r="M754" s="164"/>
      <c r="N754" s="164"/>
      <c r="O754" s="164"/>
      <c r="P754" s="164"/>
      <c r="Q754" s="164"/>
      <c r="R754" s="164"/>
      <c r="S754" s="164"/>
      <c r="T754" s="164"/>
      <c r="U754" s="164"/>
    </row>
    <row r="755" spans="1:21" ht="12">
      <c r="A755" s="164"/>
      <c r="B755" s="132"/>
      <c r="C755" s="164"/>
      <c r="D755" s="164"/>
      <c r="E755" s="164"/>
      <c r="F755" s="164"/>
      <c r="G755" s="164"/>
      <c r="H755" s="164"/>
      <c r="I755" s="164"/>
      <c r="J755" s="164"/>
      <c r="K755" s="164"/>
      <c r="L755" s="164"/>
      <c r="M755" s="164"/>
      <c r="N755" s="164"/>
      <c r="O755" s="164"/>
      <c r="P755" s="164"/>
      <c r="Q755" s="164"/>
      <c r="R755" s="164"/>
      <c r="S755" s="164"/>
      <c r="T755" s="164"/>
      <c r="U755" s="164"/>
    </row>
    <row r="756" spans="1:21" ht="12">
      <c r="A756" s="164"/>
      <c r="B756" s="132"/>
      <c r="C756" s="164"/>
      <c r="D756" s="164"/>
      <c r="E756" s="164"/>
      <c r="F756" s="164"/>
      <c r="G756" s="164"/>
      <c r="H756" s="164"/>
      <c r="I756" s="164"/>
      <c r="J756" s="164"/>
      <c r="K756" s="164"/>
      <c r="L756" s="164"/>
      <c r="M756" s="164"/>
      <c r="N756" s="164"/>
      <c r="O756" s="164"/>
      <c r="P756" s="164"/>
      <c r="Q756" s="164"/>
      <c r="R756" s="164"/>
      <c r="S756" s="164"/>
      <c r="T756" s="164"/>
      <c r="U756" s="164"/>
    </row>
    <row r="757" spans="1:21" ht="12">
      <c r="A757" s="164"/>
      <c r="B757" s="132"/>
      <c r="C757" s="164"/>
      <c r="D757" s="164"/>
      <c r="E757" s="164"/>
      <c r="F757" s="164"/>
      <c r="G757" s="164"/>
      <c r="H757" s="164"/>
      <c r="I757" s="164"/>
      <c r="J757" s="164"/>
      <c r="K757" s="164"/>
      <c r="L757" s="164"/>
      <c r="M757" s="164"/>
      <c r="N757" s="164"/>
      <c r="O757" s="164"/>
      <c r="P757" s="164"/>
      <c r="Q757" s="164"/>
      <c r="R757" s="164"/>
      <c r="S757" s="164"/>
      <c r="T757" s="164"/>
      <c r="U757" s="164"/>
    </row>
    <row r="758" spans="1:21" ht="12">
      <c r="A758" s="164"/>
      <c r="B758" s="132"/>
      <c r="C758" s="164"/>
      <c r="D758" s="164"/>
      <c r="E758" s="164"/>
      <c r="F758" s="164"/>
      <c r="G758" s="164"/>
      <c r="H758" s="164"/>
      <c r="I758" s="164"/>
      <c r="J758" s="164"/>
      <c r="K758" s="164"/>
      <c r="L758" s="164"/>
      <c r="M758" s="164"/>
      <c r="N758" s="164"/>
      <c r="O758" s="164"/>
      <c r="P758" s="164"/>
      <c r="Q758" s="164"/>
      <c r="R758" s="164"/>
      <c r="S758" s="164"/>
      <c r="T758" s="164"/>
      <c r="U758" s="164"/>
    </row>
    <row r="759" spans="1:21" ht="12">
      <c r="A759" s="164"/>
      <c r="B759" s="132"/>
      <c r="C759" s="164"/>
      <c r="D759" s="164"/>
      <c r="E759" s="164"/>
      <c r="F759" s="164"/>
      <c r="G759" s="164"/>
      <c r="H759" s="164"/>
      <c r="I759" s="164"/>
      <c r="J759" s="164"/>
      <c r="K759" s="164"/>
      <c r="L759" s="164"/>
      <c r="M759" s="164"/>
      <c r="N759" s="164"/>
      <c r="O759" s="164"/>
      <c r="P759" s="164"/>
      <c r="Q759" s="164"/>
      <c r="R759" s="164"/>
      <c r="S759" s="164"/>
      <c r="T759" s="164"/>
      <c r="U759" s="164"/>
    </row>
    <row r="760" spans="1:21" ht="12">
      <c r="A760" s="164"/>
      <c r="B760" s="132"/>
      <c r="C760" s="164"/>
      <c r="D760" s="164"/>
      <c r="E760" s="164"/>
      <c r="F760" s="164"/>
      <c r="G760" s="164"/>
      <c r="H760" s="164"/>
      <c r="I760" s="164"/>
      <c r="J760" s="164"/>
      <c r="K760" s="164"/>
      <c r="L760" s="164"/>
      <c r="M760" s="164"/>
      <c r="N760" s="164"/>
      <c r="O760" s="164"/>
      <c r="P760" s="164"/>
      <c r="Q760" s="164"/>
      <c r="R760" s="164"/>
      <c r="S760" s="164"/>
      <c r="T760" s="164"/>
      <c r="U760" s="164"/>
    </row>
    <row r="761" spans="1:21" ht="12">
      <c r="A761" s="164"/>
      <c r="B761" s="132"/>
      <c r="C761" s="164"/>
      <c r="D761" s="164"/>
      <c r="E761" s="164"/>
      <c r="F761" s="164"/>
      <c r="G761" s="164"/>
      <c r="H761" s="164"/>
      <c r="I761" s="164"/>
      <c r="J761" s="164"/>
      <c r="K761" s="164"/>
      <c r="L761" s="164"/>
      <c r="M761" s="164"/>
      <c r="N761" s="164"/>
      <c r="O761" s="164"/>
      <c r="P761" s="164"/>
      <c r="Q761" s="164"/>
      <c r="R761" s="164"/>
      <c r="S761" s="164"/>
      <c r="T761" s="164"/>
      <c r="U761" s="164"/>
    </row>
    <row r="762" spans="1:21" ht="12">
      <c r="A762" s="164"/>
      <c r="B762" s="132"/>
      <c r="C762" s="164"/>
      <c r="D762" s="164"/>
      <c r="E762" s="164"/>
      <c r="F762" s="164"/>
      <c r="G762" s="164"/>
      <c r="H762" s="164"/>
      <c r="I762" s="164"/>
      <c r="J762" s="164"/>
      <c r="K762" s="164"/>
      <c r="L762" s="164"/>
      <c r="M762" s="164"/>
      <c r="N762" s="164"/>
      <c r="O762" s="164"/>
      <c r="P762" s="164"/>
      <c r="Q762" s="164"/>
      <c r="R762" s="164"/>
      <c r="S762" s="164"/>
      <c r="T762" s="164"/>
      <c r="U762" s="164"/>
    </row>
    <row r="763" spans="1:21" ht="12">
      <c r="A763" s="164"/>
      <c r="B763" s="132"/>
      <c r="C763" s="164"/>
      <c r="D763" s="164"/>
      <c r="E763" s="164"/>
      <c r="F763" s="164"/>
      <c r="G763" s="164"/>
      <c r="H763" s="164"/>
      <c r="I763" s="164"/>
      <c r="J763" s="164"/>
      <c r="K763" s="164"/>
      <c r="L763" s="164"/>
      <c r="M763" s="164"/>
      <c r="N763" s="164"/>
      <c r="O763" s="164"/>
      <c r="P763" s="164"/>
      <c r="Q763" s="164"/>
      <c r="R763" s="164"/>
      <c r="S763" s="164"/>
      <c r="T763" s="164"/>
      <c r="U763" s="164"/>
    </row>
    <row r="764" spans="1:21" ht="12">
      <c r="A764" s="164"/>
      <c r="B764" s="132"/>
      <c r="C764" s="164"/>
      <c r="D764" s="164"/>
      <c r="E764" s="164"/>
      <c r="F764" s="164"/>
      <c r="G764" s="164"/>
      <c r="H764" s="164"/>
      <c r="I764" s="164"/>
      <c r="J764" s="164"/>
      <c r="K764" s="164"/>
      <c r="L764" s="164"/>
      <c r="M764" s="164"/>
      <c r="N764" s="164"/>
      <c r="O764" s="164"/>
      <c r="P764" s="164"/>
      <c r="Q764" s="164"/>
      <c r="R764" s="164"/>
      <c r="S764" s="164"/>
      <c r="T764" s="164"/>
      <c r="U764" s="164"/>
    </row>
    <row r="765" spans="1:21" ht="12">
      <c r="A765" s="164"/>
      <c r="B765" s="132"/>
      <c r="C765" s="164"/>
      <c r="D765" s="164"/>
      <c r="E765" s="164"/>
      <c r="F765" s="164"/>
      <c r="G765" s="164"/>
      <c r="H765" s="164"/>
      <c r="I765" s="164"/>
      <c r="J765" s="164"/>
      <c r="K765" s="164"/>
      <c r="L765" s="164"/>
      <c r="M765" s="164"/>
      <c r="N765" s="164"/>
      <c r="O765" s="164"/>
      <c r="P765" s="164"/>
      <c r="Q765" s="164"/>
      <c r="R765" s="164"/>
      <c r="S765" s="164"/>
      <c r="T765" s="164"/>
      <c r="U765" s="164"/>
    </row>
    <row r="766" spans="1:21" ht="12">
      <c r="A766" s="164"/>
      <c r="B766" s="132"/>
      <c r="C766" s="164"/>
      <c r="D766" s="164"/>
      <c r="E766" s="164"/>
      <c r="F766" s="164"/>
      <c r="G766" s="164"/>
      <c r="H766" s="164"/>
      <c r="I766" s="164"/>
      <c r="J766" s="164"/>
      <c r="K766" s="164"/>
      <c r="L766" s="164"/>
      <c r="M766" s="164"/>
      <c r="N766" s="164"/>
      <c r="O766" s="164"/>
      <c r="P766" s="164"/>
      <c r="Q766" s="164"/>
      <c r="R766" s="164"/>
      <c r="S766" s="164"/>
      <c r="T766" s="164"/>
      <c r="U766" s="164"/>
    </row>
    <row r="767" spans="1:21" ht="12">
      <c r="A767" s="164"/>
      <c r="B767" s="132"/>
      <c r="C767" s="164"/>
      <c r="D767" s="164"/>
      <c r="E767" s="164"/>
      <c r="F767" s="164"/>
      <c r="G767" s="164"/>
      <c r="H767" s="164"/>
      <c r="I767" s="164"/>
      <c r="J767" s="164"/>
      <c r="K767" s="164"/>
      <c r="L767" s="164"/>
      <c r="M767" s="164"/>
      <c r="N767" s="164"/>
      <c r="O767" s="164"/>
      <c r="P767" s="164"/>
      <c r="Q767" s="164"/>
      <c r="R767" s="164"/>
      <c r="S767" s="164"/>
      <c r="T767" s="164"/>
      <c r="U767" s="164"/>
    </row>
    <row r="768" spans="1:21" ht="12">
      <c r="A768" s="164"/>
      <c r="B768" s="132"/>
      <c r="C768" s="164"/>
      <c r="D768" s="164"/>
      <c r="E768" s="164"/>
      <c r="F768" s="164"/>
      <c r="G768" s="164"/>
      <c r="H768" s="164"/>
      <c r="I768" s="164"/>
      <c r="J768" s="164"/>
      <c r="K768" s="164"/>
      <c r="L768" s="164"/>
      <c r="M768" s="164"/>
      <c r="N768" s="164"/>
      <c r="O768" s="164"/>
      <c r="P768" s="164"/>
      <c r="Q768" s="164"/>
      <c r="R768" s="164"/>
      <c r="S768" s="164"/>
      <c r="T768" s="164"/>
      <c r="U768" s="164"/>
    </row>
    <row r="769" spans="1:21" ht="12">
      <c r="A769" s="164"/>
      <c r="B769" s="132"/>
      <c r="C769" s="164"/>
      <c r="D769" s="164"/>
      <c r="E769" s="164"/>
      <c r="F769" s="164"/>
      <c r="G769" s="164"/>
      <c r="H769" s="164"/>
      <c r="I769" s="164"/>
      <c r="J769" s="164"/>
      <c r="K769" s="164"/>
      <c r="L769" s="164"/>
      <c r="M769" s="164"/>
      <c r="N769" s="164"/>
      <c r="O769" s="164"/>
      <c r="P769" s="164"/>
      <c r="Q769" s="164"/>
      <c r="R769" s="164"/>
      <c r="S769" s="164"/>
      <c r="T769" s="164"/>
      <c r="U769" s="164"/>
    </row>
    <row r="770" spans="1:21" ht="12">
      <c r="A770" s="164"/>
      <c r="B770" s="132"/>
      <c r="C770" s="164"/>
      <c r="D770" s="164"/>
      <c r="E770" s="164"/>
      <c r="F770" s="164"/>
      <c r="G770" s="164"/>
      <c r="H770" s="164"/>
      <c r="I770" s="164"/>
      <c r="J770" s="164"/>
      <c r="K770" s="164"/>
      <c r="L770" s="164"/>
      <c r="M770" s="164"/>
      <c r="N770" s="164"/>
      <c r="O770" s="164"/>
      <c r="P770" s="164"/>
      <c r="Q770" s="164"/>
      <c r="R770" s="164"/>
      <c r="S770" s="164"/>
      <c r="T770" s="164"/>
      <c r="U770" s="164"/>
    </row>
    <row r="771" spans="1:21" ht="12">
      <c r="A771" s="164"/>
      <c r="B771" s="132"/>
      <c r="C771" s="164"/>
      <c r="D771" s="164"/>
      <c r="E771" s="164"/>
      <c r="F771" s="164"/>
      <c r="G771" s="164"/>
      <c r="H771" s="164"/>
      <c r="I771" s="164"/>
      <c r="J771" s="164"/>
      <c r="K771" s="164"/>
      <c r="L771" s="164"/>
      <c r="M771" s="164"/>
      <c r="N771" s="164"/>
      <c r="O771" s="164"/>
      <c r="P771" s="164"/>
      <c r="Q771" s="164"/>
      <c r="R771" s="164"/>
      <c r="S771" s="164"/>
      <c r="T771" s="164"/>
      <c r="U771" s="164"/>
    </row>
    <row r="772" spans="1:21" ht="12">
      <c r="A772" s="164"/>
      <c r="B772" s="132"/>
      <c r="C772" s="164"/>
      <c r="D772" s="164"/>
      <c r="E772" s="164"/>
      <c r="F772" s="164"/>
      <c r="G772" s="164"/>
      <c r="H772" s="164"/>
      <c r="I772" s="164"/>
      <c r="J772" s="164"/>
      <c r="K772" s="164"/>
      <c r="L772" s="164"/>
      <c r="M772" s="164"/>
      <c r="N772" s="164"/>
      <c r="O772" s="164"/>
      <c r="P772" s="164"/>
      <c r="Q772" s="164"/>
      <c r="R772" s="164"/>
      <c r="S772" s="164"/>
      <c r="T772" s="164"/>
      <c r="U772" s="164"/>
    </row>
    <row r="773" spans="1:21" ht="12">
      <c r="A773" s="164"/>
      <c r="B773" s="132"/>
      <c r="C773" s="164"/>
      <c r="D773" s="164"/>
      <c r="E773" s="164"/>
      <c r="F773" s="164"/>
      <c r="G773" s="164"/>
      <c r="H773" s="164"/>
      <c r="I773" s="164"/>
      <c r="J773" s="164"/>
      <c r="K773" s="164"/>
      <c r="L773" s="164"/>
      <c r="M773" s="164"/>
      <c r="N773" s="164"/>
      <c r="O773" s="164"/>
      <c r="P773" s="164"/>
      <c r="Q773" s="164"/>
      <c r="R773" s="164"/>
      <c r="S773" s="164"/>
      <c r="T773" s="164"/>
      <c r="U773" s="164"/>
    </row>
    <row r="774" spans="1:21" ht="12">
      <c r="A774" s="164"/>
      <c r="B774" s="132"/>
      <c r="C774" s="164"/>
      <c r="D774" s="164"/>
      <c r="E774" s="164"/>
      <c r="F774" s="164"/>
      <c r="G774" s="164"/>
      <c r="H774" s="164"/>
      <c r="I774" s="164"/>
      <c r="J774" s="164"/>
      <c r="K774" s="164"/>
      <c r="L774" s="164"/>
      <c r="M774" s="164"/>
      <c r="N774" s="164"/>
      <c r="O774" s="164"/>
      <c r="P774" s="164"/>
      <c r="Q774" s="164"/>
      <c r="R774" s="164"/>
      <c r="S774" s="164"/>
      <c r="T774" s="164"/>
      <c r="U774" s="164"/>
    </row>
    <row r="775" spans="1:21" ht="12">
      <c r="A775" s="164"/>
      <c r="B775" s="132"/>
      <c r="C775" s="164"/>
      <c r="D775" s="164"/>
      <c r="E775" s="164"/>
      <c r="F775" s="164"/>
      <c r="G775" s="164"/>
      <c r="H775" s="164"/>
      <c r="I775" s="164"/>
      <c r="J775" s="164"/>
      <c r="K775" s="164"/>
      <c r="L775" s="164"/>
      <c r="M775" s="164"/>
      <c r="N775" s="164"/>
      <c r="O775" s="164"/>
      <c r="P775" s="164"/>
      <c r="Q775" s="164"/>
      <c r="R775" s="164"/>
      <c r="S775" s="164"/>
      <c r="T775" s="164"/>
      <c r="U775" s="164"/>
    </row>
    <row r="776" spans="1:21" ht="12">
      <c r="A776" s="164"/>
      <c r="B776" s="132"/>
      <c r="C776" s="164"/>
      <c r="D776" s="164"/>
      <c r="E776" s="164"/>
      <c r="F776" s="164"/>
      <c r="G776" s="164"/>
      <c r="H776" s="164"/>
      <c r="I776" s="164"/>
      <c r="J776" s="164"/>
      <c r="K776" s="164"/>
      <c r="L776" s="164"/>
      <c r="M776" s="164"/>
      <c r="N776" s="164"/>
      <c r="O776" s="164"/>
      <c r="P776" s="164"/>
      <c r="Q776" s="164"/>
      <c r="R776" s="164"/>
      <c r="S776" s="164"/>
      <c r="T776" s="164"/>
      <c r="U776" s="164"/>
    </row>
    <row r="777" spans="1:21" ht="12">
      <c r="A777" s="164"/>
      <c r="B777" s="132"/>
      <c r="C777" s="164"/>
      <c r="D777" s="164"/>
      <c r="E777" s="164"/>
      <c r="F777" s="164"/>
      <c r="G777" s="164"/>
      <c r="H777" s="164"/>
      <c r="I777" s="164"/>
      <c r="J777" s="164"/>
      <c r="K777" s="164"/>
      <c r="L777" s="164"/>
      <c r="M777" s="164"/>
      <c r="N777" s="164"/>
      <c r="O777" s="164"/>
      <c r="P777" s="164"/>
      <c r="Q777" s="164"/>
      <c r="R777" s="164"/>
      <c r="S777" s="164"/>
      <c r="T777" s="164"/>
      <c r="U777" s="164"/>
    </row>
    <row r="778" spans="1:21" ht="12">
      <c r="A778" s="164"/>
      <c r="B778" s="132"/>
      <c r="C778" s="164"/>
      <c r="D778" s="164"/>
      <c r="E778" s="164"/>
      <c r="F778" s="164"/>
      <c r="G778" s="164"/>
      <c r="H778" s="164"/>
      <c r="I778" s="164"/>
      <c r="J778" s="164"/>
      <c r="K778" s="164"/>
      <c r="L778" s="164"/>
      <c r="M778" s="164"/>
      <c r="N778" s="164"/>
      <c r="O778" s="164"/>
      <c r="P778" s="164"/>
      <c r="Q778" s="164"/>
      <c r="R778" s="164"/>
      <c r="S778" s="164"/>
      <c r="T778" s="164"/>
      <c r="U778" s="164"/>
    </row>
    <row r="779" spans="1:21" ht="12">
      <c r="A779" s="164"/>
      <c r="B779" s="132"/>
      <c r="C779" s="164"/>
      <c r="D779" s="164"/>
      <c r="E779" s="164"/>
      <c r="F779" s="164"/>
      <c r="G779" s="164"/>
      <c r="H779" s="164"/>
      <c r="I779" s="164"/>
      <c r="J779" s="164"/>
      <c r="K779" s="164"/>
      <c r="L779" s="164"/>
      <c r="M779" s="164"/>
      <c r="N779" s="164"/>
      <c r="O779" s="164"/>
      <c r="P779" s="164"/>
      <c r="Q779" s="164"/>
      <c r="R779" s="164"/>
      <c r="S779" s="164"/>
      <c r="T779" s="164"/>
      <c r="U779" s="164"/>
    </row>
    <row r="780" spans="1:21" ht="12">
      <c r="A780" s="164"/>
      <c r="B780" s="132"/>
      <c r="C780" s="164"/>
      <c r="D780" s="164"/>
      <c r="E780" s="164"/>
      <c r="F780" s="164"/>
      <c r="G780" s="164"/>
      <c r="H780" s="164"/>
      <c r="I780" s="164"/>
      <c r="J780" s="164"/>
      <c r="K780" s="164"/>
      <c r="L780" s="164"/>
      <c r="M780" s="164"/>
      <c r="N780" s="164"/>
      <c r="O780" s="164"/>
      <c r="P780" s="164"/>
      <c r="Q780" s="164"/>
      <c r="R780" s="164"/>
      <c r="S780" s="164"/>
      <c r="T780" s="164"/>
      <c r="U780" s="164"/>
    </row>
    <row r="781" spans="1:21" ht="12">
      <c r="A781" s="164"/>
      <c r="B781" s="132"/>
      <c r="C781" s="164"/>
      <c r="D781" s="164"/>
      <c r="E781" s="164"/>
      <c r="F781" s="164"/>
      <c r="G781" s="164"/>
      <c r="H781" s="164"/>
      <c r="I781" s="164"/>
      <c r="J781" s="164"/>
      <c r="K781" s="164"/>
      <c r="L781" s="164"/>
      <c r="M781" s="164"/>
      <c r="N781" s="164"/>
      <c r="O781" s="164"/>
      <c r="P781" s="164"/>
      <c r="Q781" s="164"/>
      <c r="R781" s="164"/>
      <c r="S781" s="164"/>
      <c r="T781" s="164"/>
      <c r="U781" s="164"/>
    </row>
    <row r="782" spans="1:21" ht="12">
      <c r="A782" s="164"/>
      <c r="B782" s="132"/>
      <c r="C782" s="164"/>
      <c r="D782" s="164"/>
      <c r="E782" s="164"/>
      <c r="F782" s="164"/>
      <c r="G782" s="164"/>
      <c r="H782" s="164"/>
      <c r="I782" s="164"/>
      <c r="J782" s="164"/>
      <c r="K782" s="164"/>
      <c r="L782" s="164"/>
      <c r="M782" s="164"/>
      <c r="N782" s="164"/>
      <c r="O782" s="164"/>
      <c r="P782" s="164"/>
      <c r="Q782" s="164"/>
      <c r="R782" s="164"/>
      <c r="S782" s="164"/>
      <c r="T782" s="164"/>
      <c r="U782" s="164"/>
    </row>
    <row r="783" spans="1:21" ht="12">
      <c r="A783" s="164"/>
      <c r="B783" s="132"/>
      <c r="C783" s="164"/>
      <c r="D783" s="164"/>
      <c r="E783" s="164"/>
      <c r="F783" s="164"/>
      <c r="G783" s="164"/>
      <c r="H783" s="164"/>
      <c r="I783" s="164"/>
      <c r="J783" s="164"/>
      <c r="K783" s="164"/>
      <c r="L783" s="164"/>
      <c r="M783" s="164"/>
      <c r="N783" s="164"/>
      <c r="O783" s="164"/>
      <c r="P783" s="164"/>
      <c r="Q783" s="164"/>
      <c r="R783" s="164"/>
      <c r="S783" s="164"/>
      <c r="T783" s="164"/>
      <c r="U783" s="164"/>
    </row>
    <row r="784" spans="1:21" ht="12">
      <c r="A784" s="164"/>
      <c r="B784" s="132"/>
      <c r="C784" s="164"/>
      <c r="D784" s="164"/>
      <c r="E784" s="164"/>
      <c r="F784" s="164"/>
      <c r="G784" s="164"/>
      <c r="H784" s="164"/>
      <c r="I784" s="164"/>
      <c r="J784" s="164"/>
      <c r="K784" s="164"/>
      <c r="L784" s="164"/>
      <c r="M784" s="164"/>
      <c r="N784" s="164"/>
      <c r="O784" s="164"/>
      <c r="P784" s="164"/>
      <c r="Q784" s="164"/>
      <c r="R784" s="164"/>
      <c r="S784" s="164"/>
      <c r="T784" s="164"/>
      <c r="U784" s="164"/>
    </row>
    <row r="785" spans="1:21" ht="12">
      <c r="A785" s="164"/>
      <c r="B785" s="132"/>
      <c r="C785" s="164"/>
      <c r="D785" s="164"/>
      <c r="E785" s="164"/>
      <c r="F785" s="164"/>
      <c r="G785" s="164"/>
      <c r="H785" s="164"/>
      <c r="I785" s="164"/>
      <c r="J785" s="164"/>
      <c r="K785" s="164"/>
      <c r="L785" s="164"/>
      <c r="M785" s="164"/>
      <c r="N785" s="164"/>
      <c r="O785" s="164"/>
      <c r="P785" s="164"/>
      <c r="Q785" s="164"/>
      <c r="R785" s="164"/>
      <c r="S785" s="164"/>
      <c r="T785" s="164"/>
      <c r="U785" s="164"/>
    </row>
    <row r="786" spans="1:21" ht="12">
      <c r="A786" s="164"/>
      <c r="B786" s="132"/>
      <c r="C786" s="164"/>
      <c r="D786" s="164"/>
      <c r="E786" s="164"/>
      <c r="F786" s="164"/>
      <c r="G786" s="164"/>
      <c r="H786" s="164"/>
      <c r="I786" s="164"/>
      <c r="J786" s="164"/>
      <c r="K786" s="164"/>
      <c r="L786" s="164"/>
      <c r="M786" s="164"/>
      <c r="N786" s="164"/>
      <c r="O786" s="164"/>
      <c r="P786" s="164"/>
      <c r="Q786" s="164"/>
      <c r="R786" s="164"/>
      <c r="S786" s="164"/>
      <c r="T786" s="164"/>
      <c r="U786" s="164"/>
    </row>
    <row r="787" spans="1:21" ht="12">
      <c r="A787" s="164"/>
      <c r="B787" s="132"/>
      <c r="C787" s="164"/>
      <c r="D787" s="164"/>
      <c r="E787" s="164"/>
      <c r="F787" s="164"/>
      <c r="G787" s="164"/>
      <c r="H787" s="164"/>
      <c r="I787" s="164"/>
      <c r="J787" s="164"/>
      <c r="K787" s="164"/>
      <c r="L787" s="164"/>
      <c r="M787" s="164"/>
      <c r="N787" s="164"/>
      <c r="O787" s="164"/>
      <c r="P787" s="164"/>
      <c r="Q787" s="164"/>
      <c r="R787" s="164"/>
      <c r="S787" s="164"/>
      <c r="T787" s="164"/>
      <c r="U787" s="164"/>
    </row>
    <row r="788" spans="1:21" ht="12">
      <c r="A788" s="164"/>
      <c r="B788" s="132"/>
      <c r="C788" s="164"/>
      <c r="D788" s="164"/>
      <c r="E788" s="164"/>
      <c r="F788" s="164"/>
      <c r="G788" s="164"/>
      <c r="H788" s="164"/>
      <c r="I788" s="164"/>
      <c r="J788" s="164"/>
      <c r="K788" s="164"/>
      <c r="L788" s="164"/>
      <c r="M788" s="164"/>
      <c r="N788" s="164"/>
      <c r="O788" s="164"/>
      <c r="P788" s="164"/>
      <c r="Q788" s="164"/>
      <c r="R788" s="164"/>
      <c r="S788" s="164"/>
      <c r="T788" s="164"/>
      <c r="U788" s="164"/>
    </row>
    <row r="789" spans="1:21" ht="12">
      <c r="A789" s="164"/>
      <c r="B789" s="132"/>
      <c r="C789" s="164"/>
      <c r="D789" s="164"/>
      <c r="E789" s="164"/>
      <c r="F789" s="164"/>
      <c r="G789" s="164"/>
      <c r="H789" s="164"/>
      <c r="I789" s="164"/>
      <c r="J789" s="164"/>
      <c r="K789" s="164"/>
      <c r="L789" s="164"/>
      <c r="M789" s="164"/>
      <c r="N789" s="164"/>
      <c r="O789" s="164"/>
      <c r="P789" s="164"/>
      <c r="Q789" s="164"/>
      <c r="R789" s="164"/>
      <c r="S789" s="164"/>
      <c r="T789" s="164"/>
      <c r="U789" s="164"/>
    </row>
    <row r="790" spans="1:21" ht="12">
      <c r="A790" s="164"/>
      <c r="B790" s="132"/>
      <c r="C790" s="164"/>
      <c r="D790" s="164"/>
      <c r="E790" s="164"/>
      <c r="F790" s="164"/>
      <c r="G790" s="164"/>
      <c r="H790" s="164"/>
      <c r="I790" s="164"/>
      <c r="J790" s="164"/>
      <c r="K790" s="164"/>
      <c r="L790" s="164"/>
      <c r="M790" s="164"/>
      <c r="N790" s="164"/>
      <c r="O790" s="164"/>
      <c r="P790" s="164"/>
      <c r="Q790" s="164"/>
      <c r="R790" s="164"/>
      <c r="S790" s="164"/>
      <c r="T790" s="164"/>
      <c r="U790" s="164"/>
    </row>
    <row r="791" spans="1:21" ht="12">
      <c r="A791" s="164"/>
      <c r="B791" s="132"/>
      <c r="C791" s="164"/>
      <c r="D791" s="164"/>
      <c r="E791" s="164"/>
      <c r="F791" s="164"/>
      <c r="G791" s="164"/>
      <c r="H791" s="164"/>
      <c r="I791" s="164"/>
      <c r="J791" s="164"/>
      <c r="K791" s="164"/>
      <c r="L791" s="164"/>
      <c r="M791" s="164"/>
      <c r="N791" s="164"/>
      <c r="O791" s="164"/>
      <c r="P791" s="164"/>
      <c r="Q791" s="164"/>
      <c r="R791" s="164"/>
      <c r="S791" s="164"/>
      <c r="T791" s="164"/>
      <c r="U791" s="164"/>
    </row>
    <row r="792" spans="1:21" ht="12">
      <c r="A792" s="164"/>
      <c r="B792" s="132"/>
      <c r="C792" s="164"/>
      <c r="D792" s="164"/>
      <c r="E792" s="164"/>
      <c r="F792" s="164"/>
      <c r="G792" s="164"/>
      <c r="H792" s="164"/>
      <c r="I792" s="164"/>
      <c r="J792" s="164"/>
      <c r="K792" s="164"/>
      <c r="L792" s="164"/>
      <c r="M792" s="164"/>
      <c r="N792" s="164"/>
      <c r="O792" s="164"/>
      <c r="P792" s="164"/>
      <c r="Q792" s="164"/>
      <c r="R792" s="164"/>
      <c r="S792" s="164"/>
      <c r="T792" s="164"/>
      <c r="U792" s="164"/>
    </row>
    <row r="793" spans="1:21" ht="12">
      <c r="A793" s="164"/>
      <c r="B793" s="132"/>
      <c r="C793" s="164"/>
      <c r="D793" s="164"/>
      <c r="E793" s="164"/>
      <c r="F793" s="164"/>
      <c r="G793" s="164"/>
      <c r="H793" s="164"/>
      <c r="I793" s="164"/>
      <c r="J793" s="164"/>
      <c r="K793" s="164"/>
      <c r="L793" s="164"/>
      <c r="M793" s="164"/>
      <c r="N793" s="164"/>
      <c r="O793" s="164"/>
      <c r="P793" s="164"/>
      <c r="Q793" s="164"/>
      <c r="R793" s="164"/>
      <c r="S793" s="164"/>
      <c r="T793" s="164"/>
      <c r="U793" s="164"/>
    </row>
    <row r="794" spans="1:21" ht="12">
      <c r="A794" s="164"/>
      <c r="B794" s="132"/>
      <c r="C794" s="164"/>
      <c r="D794" s="164"/>
      <c r="E794" s="164"/>
      <c r="F794" s="164"/>
      <c r="G794" s="164"/>
      <c r="H794" s="164"/>
      <c r="I794" s="164"/>
      <c r="J794" s="164"/>
      <c r="K794" s="164"/>
      <c r="L794" s="164"/>
      <c r="M794" s="164"/>
      <c r="N794" s="164"/>
      <c r="O794" s="164"/>
      <c r="P794" s="164"/>
      <c r="Q794" s="164"/>
      <c r="R794" s="164"/>
      <c r="S794" s="164"/>
      <c r="T794" s="164"/>
      <c r="U794" s="164"/>
    </row>
    <row r="795" spans="1:21" ht="12">
      <c r="A795" s="164"/>
      <c r="B795" s="132"/>
      <c r="C795" s="164"/>
      <c r="D795" s="164"/>
      <c r="E795" s="164"/>
      <c r="F795" s="164"/>
      <c r="G795" s="164"/>
      <c r="H795" s="164"/>
      <c r="I795" s="164"/>
      <c r="J795" s="164"/>
      <c r="K795" s="164"/>
      <c r="L795" s="164"/>
      <c r="M795" s="164"/>
      <c r="N795" s="164"/>
      <c r="O795" s="164"/>
      <c r="P795" s="164"/>
      <c r="Q795" s="164"/>
      <c r="R795" s="164"/>
      <c r="S795" s="164"/>
      <c r="T795" s="164"/>
      <c r="U795" s="164"/>
    </row>
    <row r="796" spans="1:21" ht="12">
      <c r="A796" s="164"/>
      <c r="B796" s="132"/>
      <c r="C796" s="164"/>
      <c r="D796" s="164"/>
      <c r="E796" s="164"/>
      <c r="F796" s="164"/>
      <c r="G796" s="164"/>
      <c r="H796" s="164"/>
      <c r="I796" s="164"/>
      <c r="J796" s="164"/>
      <c r="K796" s="164"/>
      <c r="L796" s="164"/>
      <c r="M796" s="164"/>
      <c r="N796" s="164"/>
      <c r="O796" s="164"/>
      <c r="P796" s="164"/>
      <c r="Q796" s="164"/>
      <c r="R796" s="164"/>
      <c r="S796" s="164"/>
      <c r="T796" s="164"/>
      <c r="U796" s="164"/>
    </row>
    <row r="797" spans="1:21" ht="12">
      <c r="A797" s="164"/>
      <c r="B797" s="132"/>
      <c r="C797" s="164"/>
      <c r="D797" s="164"/>
      <c r="E797" s="164"/>
      <c r="F797" s="164"/>
      <c r="G797" s="164"/>
      <c r="H797" s="164"/>
      <c r="I797" s="164"/>
      <c r="J797" s="164"/>
      <c r="K797" s="164"/>
      <c r="L797" s="164"/>
      <c r="M797" s="164"/>
      <c r="N797" s="164"/>
      <c r="O797" s="164"/>
      <c r="P797" s="164"/>
      <c r="Q797" s="164"/>
      <c r="R797" s="164"/>
      <c r="S797" s="164"/>
      <c r="T797" s="164"/>
      <c r="U797" s="164"/>
    </row>
    <row r="798" spans="1:21" ht="12">
      <c r="A798" s="164"/>
      <c r="B798" s="132"/>
      <c r="C798" s="164"/>
      <c r="D798" s="164"/>
      <c r="E798" s="164"/>
      <c r="F798" s="164"/>
      <c r="G798" s="164"/>
      <c r="H798" s="164"/>
      <c r="I798" s="164"/>
      <c r="J798" s="164"/>
      <c r="K798" s="164"/>
      <c r="L798" s="164"/>
      <c r="M798" s="164"/>
      <c r="N798" s="164"/>
      <c r="O798" s="164"/>
      <c r="P798" s="164"/>
      <c r="Q798" s="164"/>
      <c r="R798" s="164"/>
      <c r="S798" s="164"/>
      <c r="T798" s="164"/>
      <c r="U798" s="164"/>
    </row>
    <row r="799" spans="1:21" ht="12">
      <c r="A799" s="164"/>
      <c r="B799" s="132"/>
      <c r="C799" s="164"/>
      <c r="D799" s="164"/>
      <c r="E799" s="164"/>
      <c r="F799" s="164"/>
      <c r="G799" s="164"/>
      <c r="H799" s="164"/>
      <c r="I799" s="164"/>
      <c r="J799" s="164"/>
      <c r="K799" s="164"/>
      <c r="L799" s="164"/>
      <c r="M799" s="164"/>
      <c r="N799" s="164"/>
      <c r="O799" s="164"/>
      <c r="P799" s="164"/>
      <c r="Q799" s="164"/>
      <c r="R799" s="164"/>
      <c r="S799" s="164"/>
      <c r="T799" s="164"/>
      <c r="U799" s="164"/>
    </row>
    <row r="800" spans="1:21" ht="12">
      <c r="A800" s="164"/>
      <c r="B800" s="132"/>
      <c r="C800" s="164"/>
      <c r="D800" s="164"/>
      <c r="E800" s="164"/>
      <c r="F800" s="164"/>
      <c r="G800" s="164"/>
      <c r="H800" s="164"/>
      <c r="I800" s="164"/>
      <c r="J800" s="164"/>
      <c r="K800" s="164"/>
      <c r="L800" s="164"/>
      <c r="M800" s="164"/>
      <c r="N800" s="164"/>
      <c r="O800" s="164"/>
      <c r="P800" s="164"/>
      <c r="Q800" s="164"/>
      <c r="R800" s="164"/>
      <c r="S800" s="164"/>
      <c r="T800" s="164"/>
      <c r="U800" s="164"/>
    </row>
    <row r="801" spans="1:21" ht="12">
      <c r="A801" s="164"/>
      <c r="B801" s="132"/>
      <c r="C801" s="164"/>
      <c r="D801" s="164"/>
      <c r="E801" s="164"/>
      <c r="F801" s="164"/>
      <c r="G801" s="164"/>
      <c r="H801" s="164"/>
      <c r="I801" s="164"/>
      <c r="J801" s="164"/>
      <c r="K801" s="164"/>
      <c r="L801" s="164"/>
      <c r="M801" s="164"/>
      <c r="N801" s="164"/>
      <c r="O801" s="164"/>
      <c r="P801" s="164"/>
      <c r="Q801" s="164"/>
      <c r="R801" s="164"/>
      <c r="S801" s="164"/>
      <c r="T801" s="164"/>
      <c r="U801" s="164"/>
    </row>
    <row r="802" spans="1:21" ht="12">
      <c r="A802" s="164"/>
      <c r="B802" s="132"/>
      <c r="C802" s="164"/>
      <c r="D802" s="164"/>
      <c r="E802" s="164"/>
      <c r="F802" s="164"/>
      <c r="G802" s="164"/>
      <c r="H802" s="164"/>
      <c r="I802" s="164"/>
      <c r="J802" s="164"/>
      <c r="K802" s="164"/>
      <c r="L802" s="164"/>
      <c r="M802" s="164"/>
      <c r="N802" s="164"/>
      <c r="O802" s="164"/>
      <c r="P802" s="164"/>
      <c r="Q802" s="164"/>
      <c r="R802" s="164"/>
      <c r="S802" s="164"/>
      <c r="T802" s="164"/>
      <c r="U802" s="164"/>
    </row>
    <row r="803" spans="1:21" ht="12">
      <c r="A803" s="164"/>
      <c r="B803" s="132"/>
      <c r="C803" s="164"/>
      <c r="D803" s="164"/>
      <c r="E803" s="164"/>
      <c r="F803" s="164"/>
      <c r="G803" s="164"/>
      <c r="H803" s="164"/>
      <c r="I803" s="164"/>
      <c r="J803" s="164"/>
      <c r="K803" s="164"/>
      <c r="L803" s="164"/>
      <c r="M803" s="164"/>
      <c r="N803" s="164"/>
      <c r="O803" s="164"/>
      <c r="P803" s="164"/>
      <c r="Q803" s="164"/>
      <c r="R803" s="164"/>
      <c r="S803" s="164"/>
      <c r="T803" s="164"/>
      <c r="U803" s="164"/>
    </row>
    <row r="804" spans="1:21" ht="12">
      <c r="A804" s="164"/>
      <c r="B804" s="132"/>
      <c r="C804" s="164"/>
      <c r="D804" s="164"/>
      <c r="E804" s="164"/>
      <c r="F804" s="164"/>
      <c r="G804" s="164"/>
      <c r="H804" s="164"/>
      <c r="I804" s="164"/>
      <c r="J804" s="164"/>
      <c r="K804" s="164"/>
      <c r="L804" s="164"/>
      <c r="M804" s="164"/>
      <c r="N804" s="164"/>
      <c r="O804" s="164"/>
      <c r="P804" s="164"/>
      <c r="Q804" s="164"/>
      <c r="R804" s="164"/>
      <c r="S804" s="164"/>
      <c r="T804" s="164"/>
      <c r="U804" s="164"/>
    </row>
    <row r="805" spans="1:21" ht="12">
      <c r="A805" s="164"/>
      <c r="B805" s="132"/>
      <c r="C805" s="164"/>
      <c r="D805" s="164"/>
      <c r="E805" s="164"/>
      <c r="F805" s="164"/>
      <c r="G805" s="164"/>
      <c r="H805" s="164"/>
      <c r="I805" s="164"/>
      <c r="J805" s="164"/>
      <c r="K805" s="164"/>
      <c r="L805" s="164"/>
      <c r="M805" s="164"/>
      <c r="N805" s="164"/>
      <c r="O805" s="164"/>
      <c r="P805" s="164"/>
      <c r="Q805" s="164"/>
      <c r="R805" s="164"/>
      <c r="S805" s="164"/>
      <c r="T805" s="164"/>
      <c r="U805" s="164"/>
    </row>
    <row r="806" spans="1:21" ht="12">
      <c r="A806" s="164"/>
      <c r="B806" s="132"/>
      <c r="C806" s="164"/>
      <c r="D806" s="164"/>
      <c r="E806" s="164"/>
      <c r="F806" s="164"/>
      <c r="G806" s="164"/>
      <c r="H806" s="164"/>
      <c r="I806" s="164"/>
      <c r="J806" s="164"/>
      <c r="K806" s="164"/>
      <c r="L806" s="164"/>
      <c r="M806" s="164"/>
      <c r="N806" s="164"/>
      <c r="O806" s="164"/>
      <c r="P806" s="164"/>
      <c r="Q806" s="164"/>
      <c r="R806" s="164"/>
      <c r="S806" s="164"/>
      <c r="T806" s="164"/>
      <c r="U806" s="164"/>
    </row>
    <row r="807" spans="1:21" ht="12">
      <c r="A807" s="164"/>
      <c r="B807" s="132"/>
      <c r="C807" s="164"/>
      <c r="D807" s="164"/>
      <c r="E807" s="164"/>
      <c r="F807" s="164"/>
      <c r="G807" s="164"/>
      <c r="H807" s="164"/>
      <c r="I807" s="164"/>
      <c r="J807" s="164"/>
      <c r="K807" s="164"/>
      <c r="L807" s="164"/>
      <c r="M807" s="164"/>
      <c r="N807" s="164"/>
      <c r="O807" s="164"/>
      <c r="P807" s="164"/>
      <c r="Q807" s="164"/>
      <c r="R807" s="164"/>
      <c r="S807" s="164"/>
      <c r="T807" s="164"/>
      <c r="U807" s="164"/>
    </row>
    <row r="808" spans="1:21" ht="12">
      <c r="A808" s="164"/>
      <c r="B808" s="132"/>
      <c r="C808" s="164"/>
      <c r="D808" s="164"/>
      <c r="E808" s="164"/>
      <c r="F808" s="164"/>
      <c r="G808" s="164"/>
      <c r="H808" s="164"/>
      <c r="I808" s="164"/>
      <c r="J808" s="164"/>
      <c r="K808" s="164"/>
      <c r="L808" s="164"/>
      <c r="M808" s="164"/>
      <c r="N808" s="164"/>
      <c r="O808" s="164"/>
      <c r="P808" s="164"/>
      <c r="Q808" s="164"/>
      <c r="R808" s="164"/>
      <c r="S808" s="164"/>
      <c r="T808" s="164"/>
      <c r="U808" s="164"/>
    </row>
    <row r="809" spans="1:21" ht="12">
      <c r="A809" s="164"/>
      <c r="B809" s="132"/>
      <c r="C809" s="164"/>
      <c r="D809" s="164"/>
      <c r="E809" s="164"/>
      <c r="F809" s="164"/>
      <c r="G809" s="164"/>
      <c r="H809" s="164"/>
      <c r="I809" s="164"/>
      <c r="J809" s="164"/>
      <c r="K809" s="164"/>
      <c r="L809" s="164"/>
      <c r="M809" s="164"/>
      <c r="N809" s="164"/>
      <c r="O809" s="164"/>
      <c r="P809" s="164"/>
      <c r="Q809" s="164"/>
      <c r="R809" s="164"/>
      <c r="S809" s="164"/>
      <c r="T809" s="164"/>
      <c r="U809" s="164"/>
    </row>
    <row r="810" spans="1:21" ht="12">
      <c r="A810" s="164"/>
      <c r="B810" s="132"/>
      <c r="C810" s="164"/>
      <c r="D810" s="164"/>
      <c r="E810" s="164"/>
      <c r="F810" s="164"/>
      <c r="G810" s="164"/>
      <c r="H810" s="164"/>
      <c r="I810" s="164"/>
      <c r="J810" s="164"/>
      <c r="K810" s="164"/>
      <c r="L810" s="164"/>
      <c r="M810" s="164"/>
      <c r="N810" s="164"/>
      <c r="O810" s="164"/>
      <c r="P810" s="164"/>
      <c r="Q810" s="164"/>
      <c r="R810" s="164"/>
      <c r="S810" s="164"/>
      <c r="T810" s="164"/>
      <c r="U810" s="164"/>
    </row>
    <row r="811" spans="1:21" ht="12">
      <c r="A811" s="164"/>
      <c r="B811" s="132"/>
      <c r="C811" s="164"/>
      <c r="D811" s="164"/>
      <c r="E811" s="164"/>
      <c r="F811" s="164"/>
      <c r="G811" s="164"/>
      <c r="H811" s="164"/>
      <c r="I811" s="164"/>
      <c r="J811" s="164"/>
      <c r="K811" s="164"/>
      <c r="L811" s="164"/>
      <c r="M811" s="164"/>
      <c r="N811" s="164"/>
      <c r="O811" s="164"/>
      <c r="P811" s="164"/>
      <c r="Q811" s="164"/>
      <c r="R811" s="164"/>
      <c r="S811" s="164"/>
      <c r="T811" s="164"/>
      <c r="U811" s="164"/>
    </row>
    <row r="812" spans="1:21" ht="12">
      <c r="A812" s="164"/>
      <c r="B812" s="132"/>
      <c r="C812" s="164"/>
      <c r="D812" s="164"/>
      <c r="E812" s="164"/>
      <c r="F812" s="164"/>
      <c r="G812" s="164"/>
      <c r="H812" s="164"/>
      <c r="I812" s="164"/>
      <c r="J812" s="164"/>
      <c r="K812" s="164"/>
      <c r="L812" s="164"/>
      <c r="M812" s="164"/>
      <c r="N812" s="164"/>
      <c r="O812" s="164"/>
      <c r="P812" s="164"/>
      <c r="Q812" s="164"/>
      <c r="R812" s="164"/>
      <c r="S812" s="164"/>
      <c r="T812" s="164"/>
      <c r="U812" s="164"/>
    </row>
    <row r="813" spans="1:21" ht="12">
      <c r="A813" s="164"/>
      <c r="B813" s="132"/>
      <c r="C813" s="164"/>
      <c r="D813" s="164"/>
      <c r="E813" s="164"/>
      <c r="F813" s="164"/>
      <c r="G813" s="164"/>
      <c r="H813" s="164"/>
      <c r="I813" s="164"/>
      <c r="J813" s="164"/>
      <c r="K813" s="164"/>
      <c r="L813" s="164"/>
      <c r="M813" s="164"/>
      <c r="N813" s="164"/>
      <c r="O813" s="164"/>
      <c r="P813" s="164"/>
      <c r="Q813" s="164"/>
      <c r="R813" s="164"/>
      <c r="S813" s="164"/>
      <c r="T813" s="164"/>
      <c r="U813" s="164"/>
    </row>
    <row r="814" spans="1:21" ht="12">
      <c r="A814" s="164"/>
      <c r="B814" s="132"/>
      <c r="C814" s="164"/>
      <c r="D814" s="164"/>
      <c r="E814" s="164"/>
      <c r="F814" s="164"/>
      <c r="G814" s="164"/>
      <c r="H814" s="164"/>
      <c r="I814" s="164"/>
      <c r="J814" s="164"/>
      <c r="K814" s="164"/>
      <c r="L814" s="164"/>
      <c r="M814" s="164"/>
      <c r="N814" s="164"/>
      <c r="O814" s="164"/>
      <c r="P814" s="164"/>
      <c r="Q814" s="164"/>
      <c r="R814" s="164"/>
      <c r="S814" s="164"/>
      <c r="T814" s="164"/>
      <c r="U814" s="164"/>
    </row>
    <row r="815" spans="1:21" ht="12">
      <c r="A815" s="164"/>
      <c r="B815" s="132"/>
      <c r="C815" s="164"/>
      <c r="D815" s="164"/>
      <c r="E815" s="164"/>
      <c r="F815" s="164"/>
      <c r="G815" s="164"/>
      <c r="H815" s="164"/>
      <c r="I815" s="164"/>
      <c r="J815" s="164"/>
      <c r="K815" s="164"/>
      <c r="L815" s="164"/>
      <c r="M815" s="164"/>
      <c r="N815" s="164"/>
      <c r="O815" s="164"/>
      <c r="P815" s="164"/>
      <c r="Q815" s="164"/>
      <c r="R815" s="164"/>
      <c r="S815" s="164"/>
      <c r="T815" s="164"/>
      <c r="U815" s="164"/>
    </row>
    <row r="816" spans="1:21" ht="12">
      <c r="A816" s="164"/>
      <c r="B816" s="132"/>
      <c r="C816" s="164"/>
      <c r="D816" s="164"/>
      <c r="E816" s="164"/>
      <c r="F816" s="164"/>
      <c r="G816" s="164"/>
      <c r="H816" s="164"/>
      <c r="I816" s="164"/>
      <c r="J816" s="164"/>
      <c r="K816" s="164"/>
      <c r="L816" s="164"/>
      <c r="M816" s="164"/>
      <c r="N816" s="164"/>
      <c r="O816" s="164"/>
      <c r="P816" s="164"/>
      <c r="Q816" s="164"/>
      <c r="R816" s="164"/>
      <c r="S816" s="164"/>
      <c r="T816" s="164"/>
      <c r="U816" s="164"/>
    </row>
    <row r="817" spans="1:21" ht="12">
      <c r="A817" s="164"/>
      <c r="B817" s="132"/>
      <c r="C817" s="164"/>
      <c r="D817" s="164"/>
      <c r="E817" s="164"/>
      <c r="F817" s="164"/>
      <c r="G817" s="164"/>
      <c r="H817" s="164"/>
      <c r="I817" s="164"/>
      <c r="J817" s="164"/>
      <c r="K817" s="164"/>
      <c r="L817" s="164"/>
      <c r="M817" s="164"/>
      <c r="N817" s="164"/>
      <c r="O817" s="164"/>
      <c r="P817" s="164"/>
      <c r="Q817" s="164"/>
      <c r="R817" s="164"/>
      <c r="S817" s="164"/>
      <c r="T817" s="164"/>
      <c r="U817" s="164"/>
    </row>
    <row r="818" spans="1:21" ht="12">
      <c r="A818" s="164"/>
      <c r="B818" s="132"/>
      <c r="C818" s="164"/>
      <c r="D818" s="164"/>
      <c r="E818" s="164"/>
      <c r="F818" s="164"/>
      <c r="G818" s="164"/>
      <c r="H818" s="164"/>
      <c r="I818" s="164"/>
      <c r="J818" s="164"/>
      <c r="K818" s="164"/>
      <c r="L818" s="164"/>
      <c r="M818" s="164"/>
      <c r="N818" s="164"/>
      <c r="O818" s="164"/>
      <c r="P818" s="164"/>
      <c r="Q818" s="164"/>
      <c r="R818" s="164"/>
      <c r="S818" s="164"/>
      <c r="T818" s="164"/>
      <c r="U818" s="164"/>
    </row>
    <row r="819" spans="1:21" ht="12">
      <c r="A819" s="164"/>
      <c r="B819" s="132"/>
      <c r="C819" s="164"/>
      <c r="D819" s="164"/>
      <c r="E819" s="164"/>
      <c r="F819" s="164"/>
      <c r="G819" s="164"/>
      <c r="H819" s="164"/>
      <c r="I819" s="164"/>
      <c r="J819" s="164"/>
      <c r="K819" s="164"/>
      <c r="L819" s="164"/>
      <c r="M819" s="164"/>
      <c r="N819" s="164"/>
      <c r="O819" s="164"/>
      <c r="P819" s="164"/>
      <c r="Q819" s="164"/>
      <c r="R819" s="164"/>
      <c r="S819" s="164"/>
      <c r="T819" s="164"/>
      <c r="U819" s="164"/>
    </row>
    <row r="820" spans="1:21" ht="12">
      <c r="A820" s="164"/>
      <c r="B820" s="132"/>
      <c r="C820" s="164"/>
      <c r="D820" s="164"/>
      <c r="E820" s="164"/>
      <c r="F820" s="164"/>
      <c r="G820" s="164"/>
      <c r="H820" s="164"/>
      <c r="I820" s="164"/>
      <c r="J820" s="164"/>
      <c r="K820" s="164"/>
      <c r="L820" s="164"/>
      <c r="M820" s="164"/>
      <c r="N820" s="164"/>
      <c r="O820" s="164"/>
      <c r="P820" s="164"/>
      <c r="Q820" s="164"/>
      <c r="R820" s="164"/>
      <c r="S820" s="164"/>
      <c r="T820" s="164"/>
      <c r="U820" s="164"/>
    </row>
    <row r="821" spans="1:21" ht="12">
      <c r="A821" s="164"/>
      <c r="B821" s="132"/>
      <c r="C821" s="164"/>
      <c r="D821" s="164"/>
      <c r="E821" s="164"/>
      <c r="F821" s="164"/>
      <c r="G821" s="164"/>
      <c r="H821" s="164"/>
      <c r="I821" s="164"/>
      <c r="J821" s="164"/>
      <c r="K821" s="164"/>
      <c r="L821" s="164"/>
      <c r="M821" s="164"/>
      <c r="N821" s="164"/>
      <c r="O821" s="164"/>
      <c r="P821" s="164"/>
      <c r="Q821" s="164"/>
      <c r="R821" s="164"/>
      <c r="S821" s="164"/>
      <c r="T821" s="164"/>
      <c r="U821" s="164"/>
    </row>
    <row r="822" spans="1:21" ht="12">
      <c r="A822" s="164"/>
      <c r="B822" s="132"/>
      <c r="C822" s="164"/>
      <c r="D822" s="164"/>
      <c r="E822" s="164"/>
      <c r="F822" s="164"/>
      <c r="G822" s="164"/>
      <c r="H822" s="164"/>
      <c r="I822" s="164"/>
      <c r="J822" s="164"/>
      <c r="K822" s="164"/>
      <c r="L822" s="164"/>
      <c r="M822" s="164"/>
      <c r="N822" s="164"/>
      <c r="O822" s="164"/>
      <c r="P822" s="164"/>
      <c r="Q822" s="164"/>
      <c r="R822" s="164"/>
      <c r="S822" s="164"/>
      <c r="T822" s="164"/>
      <c r="U822" s="164"/>
    </row>
    <row r="823" spans="1:21" ht="12">
      <c r="A823" s="164"/>
      <c r="B823" s="132"/>
      <c r="C823" s="164"/>
      <c r="D823" s="164"/>
      <c r="E823" s="164"/>
      <c r="F823" s="164"/>
      <c r="G823" s="164"/>
      <c r="H823" s="164"/>
      <c r="I823" s="164"/>
      <c r="J823" s="164"/>
      <c r="K823" s="164"/>
      <c r="L823" s="164"/>
      <c r="M823" s="164"/>
      <c r="N823" s="164"/>
      <c r="O823" s="164"/>
      <c r="P823" s="164"/>
      <c r="Q823" s="164"/>
      <c r="R823" s="164"/>
      <c r="S823" s="164"/>
      <c r="T823" s="164"/>
      <c r="U823" s="164"/>
    </row>
    <row r="824" spans="1:21" ht="12">
      <c r="A824" s="164"/>
      <c r="B824" s="132"/>
      <c r="C824" s="164"/>
      <c r="D824" s="164"/>
      <c r="E824" s="164"/>
      <c r="F824" s="164"/>
      <c r="G824" s="164"/>
      <c r="H824" s="164"/>
      <c r="I824" s="164"/>
      <c r="J824" s="164"/>
      <c r="K824" s="164"/>
      <c r="L824" s="164"/>
      <c r="M824" s="164"/>
      <c r="N824" s="164"/>
      <c r="O824" s="164"/>
      <c r="P824" s="164"/>
      <c r="Q824" s="164"/>
      <c r="R824" s="164"/>
      <c r="S824" s="164"/>
      <c r="T824" s="164"/>
      <c r="U824" s="164"/>
    </row>
    <row r="825" spans="1:21" ht="12">
      <c r="A825" s="164"/>
      <c r="B825" s="132"/>
      <c r="C825" s="164"/>
      <c r="D825" s="164"/>
      <c r="E825" s="164"/>
      <c r="F825" s="164"/>
      <c r="G825" s="164"/>
      <c r="H825" s="164"/>
      <c r="I825" s="164"/>
      <c r="J825" s="164"/>
      <c r="K825" s="164"/>
      <c r="L825" s="164"/>
      <c r="M825" s="164"/>
      <c r="N825" s="164"/>
      <c r="O825" s="164"/>
      <c r="P825" s="164"/>
      <c r="Q825" s="164"/>
      <c r="R825" s="164"/>
      <c r="S825" s="164"/>
      <c r="T825" s="164"/>
      <c r="U825" s="164"/>
    </row>
    <row r="826" spans="1:21" ht="12">
      <c r="A826" s="164"/>
      <c r="B826" s="132"/>
      <c r="C826" s="164"/>
      <c r="D826" s="164"/>
      <c r="E826" s="164"/>
      <c r="F826" s="164"/>
      <c r="G826" s="164"/>
      <c r="H826" s="164"/>
      <c r="I826" s="164"/>
      <c r="J826" s="164"/>
      <c r="K826" s="164"/>
      <c r="L826" s="164"/>
      <c r="M826" s="164"/>
      <c r="N826" s="164"/>
      <c r="O826" s="164"/>
      <c r="P826" s="164"/>
      <c r="Q826" s="164"/>
      <c r="R826" s="164"/>
      <c r="S826" s="164"/>
      <c r="T826" s="164"/>
      <c r="U826" s="164"/>
    </row>
    <row r="827" spans="1:21" ht="12">
      <c r="A827" s="164"/>
      <c r="B827" s="132"/>
      <c r="C827" s="164"/>
      <c r="D827" s="164"/>
      <c r="E827" s="164"/>
      <c r="F827" s="164"/>
      <c r="G827" s="164"/>
      <c r="H827" s="164"/>
      <c r="I827" s="164"/>
      <c r="J827" s="164"/>
      <c r="K827" s="164"/>
      <c r="L827" s="164"/>
      <c r="M827" s="164"/>
      <c r="N827" s="164"/>
      <c r="O827" s="164"/>
      <c r="P827" s="164"/>
      <c r="Q827" s="164"/>
      <c r="R827" s="164"/>
      <c r="S827" s="164"/>
      <c r="T827" s="164"/>
      <c r="U827" s="164"/>
    </row>
    <row r="828" spans="1:21" ht="12">
      <c r="A828" s="164"/>
      <c r="B828" s="132"/>
      <c r="C828" s="164"/>
      <c r="D828" s="164"/>
      <c r="E828" s="164"/>
      <c r="F828" s="164"/>
      <c r="G828" s="164"/>
      <c r="H828" s="164"/>
      <c r="I828" s="164"/>
      <c r="J828" s="164"/>
      <c r="K828" s="164"/>
      <c r="L828" s="164"/>
      <c r="M828" s="164"/>
      <c r="N828" s="164"/>
      <c r="O828" s="164"/>
      <c r="P828" s="164"/>
      <c r="Q828" s="164"/>
      <c r="R828" s="164"/>
      <c r="S828" s="164"/>
      <c r="T828" s="164"/>
      <c r="U828" s="164"/>
    </row>
    <row r="829" spans="1:21" ht="12">
      <c r="A829" s="164"/>
      <c r="B829" s="132"/>
      <c r="C829" s="164"/>
      <c r="D829" s="164"/>
      <c r="E829" s="164"/>
      <c r="F829" s="164"/>
      <c r="G829" s="164"/>
      <c r="H829" s="164"/>
      <c r="I829" s="164"/>
      <c r="J829" s="164"/>
      <c r="K829" s="164"/>
      <c r="L829" s="164"/>
      <c r="M829" s="164"/>
      <c r="N829" s="164"/>
      <c r="O829" s="164"/>
      <c r="P829" s="164"/>
      <c r="Q829" s="164"/>
      <c r="R829" s="164"/>
      <c r="S829" s="164"/>
      <c r="T829" s="164"/>
      <c r="U829" s="164"/>
    </row>
    <row r="830" spans="1:21" ht="12">
      <c r="A830" s="164"/>
      <c r="B830" s="132"/>
      <c r="C830" s="164"/>
      <c r="D830" s="164"/>
      <c r="E830" s="164"/>
      <c r="F830" s="164"/>
      <c r="G830" s="164"/>
      <c r="H830" s="164"/>
      <c r="I830" s="164"/>
      <c r="J830" s="164"/>
      <c r="K830" s="164"/>
      <c r="L830" s="164"/>
      <c r="M830" s="164"/>
      <c r="N830" s="164"/>
      <c r="O830" s="164"/>
      <c r="P830" s="164"/>
      <c r="Q830" s="164"/>
      <c r="R830" s="164"/>
      <c r="S830" s="164"/>
      <c r="T830" s="164"/>
      <c r="U830" s="164"/>
    </row>
    <row r="831" spans="1:21" ht="12">
      <c r="A831" s="164"/>
      <c r="B831" s="132"/>
      <c r="C831" s="164"/>
      <c r="D831" s="164"/>
      <c r="E831" s="164"/>
      <c r="F831" s="164"/>
      <c r="G831" s="164"/>
      <c r="H831" s="164"/>
      <c r="I831" s="164"/>
      <c r="J831" s="164"/>
      <c r="K831" s="164"/>
      <c r="L831" s="164"/>
      <c r="M831" s="164"/>
      <c r="N831" s="164"/>
      <c r="O831" s="164"/>
      <c r="P831" s="164"/>
      <c r="Q831" s="164"/>
      <c r="R831" s="164"/>
      <c r="S831" s="164"/>
      <c r="T831" s="164"/>
      <c r="U831" s="164"/>
    </row>
    <row r="832" spans="1:21" ht="12">
      <c r="A832" s="164"/>
      <c r="B832" s="132"/>
      <c r="C832" s="164"/>
      <c r="D832" s="164"/>
      <c r="E832" s="164"/>
      <c r="F832" s="164"/>
      <c r="G832" s="164"/>
      <c r="H832" s="164"/>
      <c r="I832" s="164"/>
      <c r="J832" s="164"/>
      <c r="K832" s="164"/>
      <c r="L832" s="164"/>
      <c r="M832" s="164"/>
      <c r="N832" s="164"/>
      <c r="O832" s="164"/>
      <c r="P832" s="164"/>
      <c r="Q832" s="164"/>
      <c r="R832" s="164"/>
      <c r="S832" s="164"/>
      <c r="T832" s="164"/>
      <c r="U832" s="164"/>
    </row>
    <row r="833" spans="1:21" ht="12">
      <c r="A833" s="164"/>
      <c r="B833" s="132"/>
      <c r="C833" s="164"/>
      <c r="D833" s="164"/>
      <c r="E833" s="164"/>
      <c r="F833" s="164"/>
      <c r="G833" s="164"/>
      <c r="H833" s="164"/>
      <c r="I833" s="164"/>
      <c r="J833" s="164"/>
      <c r="K833" s="164"/>
      <c r="L833" s="164"/>
      <c r="M833" s="164"/>
      <c r="N833" s="164"/>
      <c r="O833" s="164"/>
      <c r="P833" s="164"/>
      <c r="Q833" s="164"/>
      <c r="R833" s="164"/>
      <c r="S833" s="164"/>
      <c r="T833" s="164"/>
      <c r="U833" s="164"/>
    </row>
    <row r="834" spans="1:21" ht="12">
      <c r="A834" s="164"/>
      <c r="B834" s="132"/>
      <c r="C834" s="164"/>
      <c r="D834" s="164"/>
      <c r="E834" s="164"/>
      <c r="F834" s="164"/>
      <c r="G834" s="164"/>
      <c r="H834" s="164"/>
      <c r="I834" s="164"/>
      <c r="J834" s="164"/>
      <c r="K834" s="164"/>
      <c r="L834" s="164"/>
      <c r="M834" s="164"/>
      <c r="N834" s="164"/>
      <c r="O834" s="164"/>
      <c r="P834" s="164"/>
      <c r="Q834" s="164"/>
      <c r="R834" s="164"/>
      <c r="S834" s="164"/>
      <c r="T834" s="164"/>
      <c r="U834" s="164"/>
    </row>
    <row r="835" spans="1:21" ht="12">
      <c r="A835" s="164"/>
      <c r="B835" s="132"/>
      <c r="C835" s="164"/>
      <c r="D835" s="164"/>
      <c r="E835" s="164"/>
      <c r="F835" s="164"/>
      <c r="G835" s="164"/>
      <c r="H835" s="164"/>
      <c r="I835" s="164"/>
      <c r="J835" s="164"/>
      <c r="K835" s="164"/>
      <c r="L835" s="164"/>
      <c r="M835" s="164"/>
      <c r="N835" s="164"/>
      <c r="O835" s="164"/>
      <c r="P835" s="164"/>
      <c r="Q835" s="164"/>
      <c r="R835" s="164"/>
      <c r="S835" s="164"/>
      <c r="T835" s="164"/>
      <c r="U835" s="164"/>
    </row>
    <row r="836" spans="1:21" ht="12">
      <c r="A836" s="164"/>
      <c r="B836" s="132"/>
      <c r="C836" s="164"/>
      <c r="D836" s="164"/>
      <c r="E836" s="164"/>
      <c r="F836" s="164"/>
      <c r="G836" s="164"/>
      <c r="H836" s="164"/>
      <c r="I836" s="164"/>
      <c r="J836" s="164"/>
      <c r="K836" s="164"/>
      <c r="L836" s="164"/>
      <c r="M836" s="164"/>
      <c r="N836" s="164"/>
      <c r="O836" s="164"/>
      <c r="P836" s="164"/>
      <c r="Q836" s="164"/>
      <c r="R836" s="164"/>
      <c r="S836" s="164"/>
      <c r="T836" s="164"/>
      <c r="U836" s="164"/>
    </row>
    <row r="837" spans="1:21" ht="12">
      <c r="A837" s="164"/>
      <c r="B837" s="132"/>
      <c r="C837" s="164"/>
      <c r="D837" s="164"/>
      <c r="E837" s="164"/>
      <c r="F837" s="164"/>
      <c r="G837" s="164"/>
      <c r="H837" s="164"/>
      <c r="I837" s="164"/>
      <c r="J837" s="164"/>
      <c r="K837" s="164"/>
      <c r="L837" s="164"/>
      <c r="M837" s="164"/>
      <c r="N837" s="164"/>
      <c r="O837" s="164"/>
      <c r="P837" s="164"/>
      <c r="Q837" s="164"/>
      <c r="R837" s="164"/>
      <c r="S837" s="164"/>
      <c r="T837" s="164"/>
      <c r="U837" s="164"/>
    </row>
    <row r="838" spans="1:21" ht="12">
      <c r="A838" s="164"/>
      <c r="B838" s="132"/>
      <c r="C838" s="164"/>
      <c r="D838" s="164"/>
      <c r="E838" s="164"/>
      <c r="F838" s="164"/>
      <c r="G838" s="164"/>
      <c r="H838" s="164"/>
      <c r="I838" s="164"/>
      <c r="J838" s="164"/>
      <c r="K838" s="164"/>
      <c r="L838" s="164"/>
      <c r="M838" s="164"/>
      <c r="N838" s="164"/>
      <c r="O838" s="164"/>
      <c r="P838" s="164"/>
      <c r="Q838" s="164"/>
      <c r="R838" s="164"/>
      <c r="S838" s="164"/>
      <c r="T838" s="164"/>
      <c r="U838" s="164"/>
    </row>
    <row r="839" spans="1:21" ht="12">
      <c r="A839" s="164"/>
      <c r="B839" s="132"/>
      <c r="C839" s="164"/>
      <c r="D839" s="164"/>
      <c r="E839" s="164"/>
      <c r="F839" s="164"/>
      <c r="G839" s="164"/>
      <c r="H839" s="164"/>
      <c r="I839" s="164"/>
      <c r="J839" s="164"/>
      <c r="K839" s="164"/>
      <c r="L839" s="164"/>
      <c r="M839" s="164"/>
      <c r="N839" s="164"/>
      <c r="O839" s="164"/>
      <c r="P839" s="164"/>
      <c r="Q839" s="164"/>
      <c r="R839" s="164"/>
      <c r="S839" s="164"/>
      <c r="T839" s="164"/>
      <c r="U839" s="164"/>
    </row>
    <row r="840" spans="1:21" ht="12">
      <c r="A840" s="164"/>
      <c r="B840" s="132"/>
      <c r="C840" s="164"/>
      <c r="D840" s="164"/>
      <c r="E840" s="164"/>
      <c r="F840" s="164"/>
      <c r="G840" s="164"/>
      <c r="H840" s="164"/>
      <c r="I840" s="164"/>
      <c r="J840" s="164"/>
      <c r="K840" s="164"/>
      <c r="L840" s="164"/>
      <c r="M840" s="164"/>
      <c r="N840" s="164"/>
      <c r="O840" s="164"/>
      <c r="P840" s="164"/>
      <c r="Q840" s="164"/>
      <c r="R840" s="164"/>
      <c r="S840" s="164"/>
      <c r="T840" s="164"/>
      <c r="U840" s="164"/>
    </row>
    <row r="841" spans="1:21" ht="12">
      <c r="A841" s="164"/>
      <c r="B841" s="132"/>
      <c r="C841" s="164"/>
      <c r="D841" s="164"/>
      <c r="E841" s="164"/>
      <c r="F841" s="164"/>
      <c r="G841" s="164"/>
      <c r="H841" s="164"/>
      <c r="I841" s="164"/>
      <c r="J841" s="164"/>
      <c r="K841" s="164"/>
      <c r="L841" s="164"/>
      <c r="M841" s="164"/>
      <c r="N841" s="164"/>
      <c r="O841" s="164"/>
      <c r="P841" s="164"/>
      <c r="Q841" s="164"/>
      <c r="R841" s="164"/>
      <c r="S841" s="164"/>
      <c r="T841" s="164"/>
      <c r="U841" s="164"/>
    </row>
    <row r="842" spans="1:21" ht="12">
      <c r="A842" s="164"/>
      <c r="B842" s="132"/>
      <c r="C842" s="164"/>
      <c r="D842" s="164"/>
      <c r="E842" s="164"/>
      <c r="F842" s="164"/>
      <c r="G842" s="164"/>
      <c r="H842" s="164"/>
      <c r="I842" s="164"/>
      <c r="J842" s="164"/>
      <c r="K842" s="164"/>
      <c r="L842" s="164"/>
      <c r="M842" s="164"/>
      <c r="N842" s="164"/>
      <c r="O842" s="164"/>
      <c r="P842" s="164"/>
      <c r="Q842" s="164"/>
      <c r="R842" s="164"/>
      <c r="S842" s="164"/>
      <c r="T842" s="164"/>
      <c r="U842" s="164"/>
    </row>
    <row r="843" spans="1:21" ht="12">
      <c r="A843" s="164"/>
      <c r="B843" s="132"/>
      <c r="C843" s="164"/>
      <c r="D843" s="164"/>
      <c r="E843" s="164"/>
      <c r="F843" s="164"/>
      <c r="G843" s="164"/>
      <c r="H843" s="164"/>
      <c r="I843" s="164"/>
      <c r="J843" s="164"/>
      <c r="K843" s="164"/>
      <c r="L843" s="164"/>
      <c r="M843" s="164"/>
      <c r="N843" s="164"/>
      <c r="O843" s="164"/>
      <c r="P843" s="164"/>
      <c r="Q843" s="164"/>
      <c r="R843" s="164"/>
      <c r="S843" s="164"/>
      <c r="T843" s="164"/>
      <c r="U843" s="164"/>
    </row>
    <row r="844" spans="1:21" ht="12">
      <c r="A844" s="164"/>
      <c r="B844" s="132"/>
      <c r="C844" s="164"/>
      <c r="D844" s="164"/>
      <c r="E844" s="164"/>
      <c r="F844" s="164"/>
      <c r="G844" s="164"/>
      <c r="H844" s="164"/>
      <c r="I844" s="164"/>
      <c r="J844" s="164"/>
      <c r="K844" s="164"/>
      <c r="L844" s="164"/>
      <c r="M844" s="164"/>
      <c r="N844" s="164"/>
      <c r="O844" s="164"/>
      <c r="P844" s="164"/>
      <c r="Q844" s="164"/>
      <c r="R844" s="164"/>
      <c r="S844" s="164"/>
      <c r="T844" s="164"/>
      <c r="U844" s="164"/>
    </row>
    <row r="845" spans="1:21" ht="12">
      <c r="A845" s="164"/>
      <c r="B845" s="132"/>
      <c r="C845" s="164"/>
      <c r="D845" s="164"/>
      <c r="E845" s="164"/>
      <c r="F845" s="164"/>
      <c r="G845" s="164"/>
      <c r="H845" s="164"/>
      <c r="I845" s="164"/>
      <c r="J845" s="164"/>
      <c r="K845" s="164"/>
      <c r="L845" s="164"/>
      <c r="M845" s="164"/>
      <c r="N845" s="164"/>
      <c r="O845" s="164"/>
      <c r="P845" s="164"/>
      <c r="Q845" s="164"/>
      <c r="R845" s="164"/>
      <c r="S845" s="164"/>
      <c r="T845" s="164"/>
      <c r="U845" s="164"/>
    </row>
    <row r="846" spans="1:21" ht="12">
      <c r="A846" s="164"/>
      <c r="B846" s="132"/>
      <c r="C846" s="164"/>
      <c r="D846" s="164"/>
      <c r="E846" s="164"/>
      <c r="F846" s="164"/>
      <c r="G846" s="164"/>
      <c r="H846" s="164"/>
      <c r="I846" s="164"/>
      <c r="J846" s="164"/>
      <c r="K846" s="164"/>
      <c r="L846" s="164"/>
      <c r="M846" s="164"/>
      <c r="N846" s="164"/>
      <c r="O846" s="164"/>
      <c r="P846" s="164"/>
      <c r="Q846" s="164"/>
      <c r="R846" s="164"/>
      <c r="S846" s="164"/>
      <c r="T846" s="164"/>
      <c r="U846" s="164"/>
    </row>
    <row r="847" spans="1:21" ht="12">
      <c r="A847" s="164"/>
      <c r="B847" s="132"/>
      <c r="C847" s="164"/>
      <c r="D847" s="164"/>
      <c r="E847" s="164"/>
      <c r="F847" s="164"/>
      <c r="G847" s="164"/>
      <c r="H847" s="164"/>
      <c r="I847" s="164"/>
      <c r="J847" s="164"/>
      <c r="K847" s="164"/>
      <c r="L847" s="164"/>
      <c r="M847" s="164"/>
      <c r="N847" s="164"/>
      <c r="O847" s="164"/>
      <c r="P847" s="164"/>
      <c r="Q847" s="164"/>
      <c r="R847" s="164"/>
      <c r="S847" s="164"/>
      <c r="T847" s="164"/>
      <c r="U847" s="164"/>
    </row>
    <row r="848" spans="1:21" ht="12">
      <c r="A848" s="164"/>
      <c r="B848" s="132"/>
      <c r="C848" s="164"/>
      <c r="D848" s="164"/>
      <c r="E848" s="164"/>
      <c r="F848" s="164"/>
      <c r="G848" s="164"/>
      <c r="H848" s="164"/>
      <c r="I848" s="164"/>
      <c r="J848" s="164"/>
      <c r="K848" s="164"/>
      <c r="L848" s="164"/>
      <c r="M848" s="164"/>
      <c r="N848" s="164"/>
      <c r="O848" s="164"/>
      <c r="P848" s="164"/>
      <c r="Q848" s="164"/>
      <c r="R848" s="164"/>
      <c r="S848" s="164"/>
      <c r="T848" s="164"/>
      <c r="U848" s="164"/>
    </row>
    <row r="849" spans="1:21" ht="12">
      <c r="A849" s="164"/>
      <c r="B849" s="132"/>
      <c r="C849" s="164"/>
      <c r="D849" s="164"/>
      <c r="E849" s="164"/>
      <c r="F849" s="164"/>
      <c r="G849" s="164"/>
      <c r="H849" s="164"/>
      <c r="I849" s="164"/>
      <c r="J849" s="164"/>
      <c r="K849" s="164"/>
      <c r="L849" s="164"/>
      <c r="M849" s="164"/>
      <c r="N849" s="164"/>
      <c r="O849" s="164"/>
      <c r="P849" s="164"/>
      <c r="Q849" s="164"/>
      <c r="R849" s="164"/>
      <c r="S849" s="164"/>
      <c r="T849" s="164"/>
      <c r="U849" s="164"/>
    </row>
    <row r="850" spans="1:21" ht="12">
      <c r="A850" s="164"/>
      <c r="B850" s="132"/>
      <c r="C850" s="164"/>
      <c r="D850" s="164"/>
      <c r="E850" s="164"/>
      <c r="F850" s="164"/>
      <c r="G850" s="164"/>
      <c r="H850" s="164"/>
      <c r="I850" s="164"/>
      <c r="J850" s="164"/>
      <c r="K850" s="164"/>
      <c r="L850" s="164"/>
      <c r="M850" s="164"/>
      <c r="N850" s="164"/>
      <c r="O850" s="164"/>
      <c r="P850" s="164"/>
      <c r="Q850" s="164"/>
      <c r="R850" s="164"/>
      <c r="S850" s="164"/>
      <c r="T850" s="164"/>
      <c r="U850" s="164"/>
    </row>
    <row r="851" spans="1:21" ht="12">
      <c r="A851" s="164"/>
      <c r="B851" s="132"/>
      <c r="C851" s="164"/>
      <c r="D851" s="164"/>
      <c r="E851" s="164"/>
      <c r="F851" s="164"/>
      <c r="G851" s="164"/>
      <c r="H851" s="164"/>
      <c r="I851" s="164"/>
      <c r="J851" s="164"/>
      <c r="K851" s="164"/>
      <c r="L851" s="164"/>
      <c r="M851" s="164"/>
      <c r="N851" s="164"/>
      <c r="O851" s="164"/>
      <c r="P851" s="164"/>
      <c r="Q851" s="164"/>
      <c r="R851" s="164"/>
      <c r="S851" s="164"/>
      <c r="T851" s="164"/>
      <c r="U851" s="164"/>
    </row>
    <row r="852" spans="1:21" ht="12">
      <c r="A852" s="164"/>
      <c r="B852" s="132"/>
      <c r="C852" s="164"/>
      <c r="D852" s="164"/>
      <c r="E852" s="164"/>
      <c r="F852" s="164"/>
      <c r="G852" s="164"/>
      <c r="H852" s="164"/>
      <c r="I852" s="164"/>
      <c r="J852" s="164"/>
      <c r="K852" s="164"/>
      <c r="L852" s="164"/>
      <c r="M852" s="164"/>
      <c r="N852" s="164"/>
      <c r="O852" s="164"/>
      <c r="P852" s="164"/>
      <c r="Q852" s="164"/>
      <c r="R852" s="164"/>
      <c r="S852" s="164"/>
      <c r="T852" s="164"/>
      <c r="U852" s="164"/>
    </row>
    <row r="853" spans="1:21" ht="12">
      <c r="A853" s="164"/>
      <c r="B853" s="132"/>
      <c r="C853" s="164"/>
      <c r="D853" s="164"/>
      <c r="E853" s="164"/>
      <c r="F853" s="164"/>
      <c r="G853" s="164"/>
      <c r="H853" s="164"/>
      <c r="I853" s="164"/>
      <c r="J853" s="164"/>
      <c r="K853" s="164"/>
      <c r="L853" s="164"/>
      <c r="M853" s="164"/>
      <c r="N853" s="164"/>
      <c r="O853" s="164"/>
      <c r="P853" s="164"/>
      <c r="Q853" s="164"/>
      <c r="R853" s="164"/>
      <c r="S853" s="164"/>
      <c r="T853" s="164"/>
      <c r="U853" s="164"/>
    </row>
    <row r="854" spans="1:21" ht="12">
      <c r="A854" s="164"/>
      <c r="B854" s="132"/>
      <c r="C854" s="164"/>
      <c r="D854" s="164"/>
      <c r="E854" s="164"/>
      <c r="F854" s="164"/>
      <c r="G854" s="164"/>
      <c r="H854" s="164"/>
      <c r="I854" s="164"/>
      <c r="J854" s="164"/>
      <c r="K854" s="164"/>
      <c r="L854" s="164"/>
      <c r="M854" s="164"/>
      <c r="N854" s="164"/>
      <c r="O854" s="164"/>
      <c r="P854" s="164"/>
      <c r="Q854" s="164"/>
      <c r="R854" s="164"/>
      <c r="S854" s="164"/>
      <c r="T854" s="164"/>
      <c r="U854" s="164"/>
    </row>
    <row r="855" spans="1:21" ht="12">
      <c r="A855" s="164"/>
      <c r="B855" s="132"/>
      <c r="C855" s="164"/>
      <c r="D855" s="164"/>
      <c r="E855" s="164"/>
      <c r="F855" s="164"/>
      <c r="G855" s="164"/>
      <c r="H855" s="164"/>
      <c r="I855" s="164"/>
      <c r="J855" s="164"/>
      <c r="K855" s="164"/>
      <c r="L855" s="164"/>
      <c r="M855" s="164"/>
      <c r="N855" s="164"/>
      <c r="O855" s="164"/>
      <c r="P855" s="164"/>
      <c r="Q855" s="164"/>
      <c r="R855" s="164"/>
      <c r="S855" s="164"/>
      <c r="T855" s="164"/>
      <c r="U855" s="164"/>
    </row>
    <row r="856" spans="1:21" ht="12">
      <c r="A856" s="164"/>
      <c r="B856" s="132"/>
      <c r="C856" s="164"/>
      <c r="D856" s="164"/>
      <c r="E856" s="164"/>
      <c r="F856" s="164"/>
      <c r="G856" s="164"/>
      <c r="H856" s="164"/>
      <c r="I856" s="164"/>
      <c r="J856" s="164"/>
      <c r="K856" s="164"/>
      <c r="L856" s="164"/>
      <c r="M856" s="164"/>
      <c r="N856" s="164"/>
      <c r="O856" s="164"/>
      <c r="P856" s="164"/>
      <c r="Q856" s="164"/>
      <c r="R856" s="164"/>
      <c r="S856" s="164"/>
      <c r="T856" s="164"/>
      <c r="U856" s="164"/>
    </row>
    <row r="857" spans="1:21" ht="12">
      <c r="A857" s="164"/>
      <c r="B857" s="132"/>
      <c r="C857" s="164"/>
      <c r="D857" s="164"/>
      <c r="E857" s="164"/>
      <c r="F857" s="164"/>
      <c r="G857" s="164"/>
      <c r="H857" s="164"/>
      <c r="I857" s="164"/>
      <c r="J857" s="164"/>
      <c r="K857" s="164"/>
      <c r="L857" s="164"/>
      <c r="M857" s="164"/>
      <c r="N857" s="164"/>
      <c r="O857" s="164"/>
      <c r="P857" s="164"/>
      <c r="Q857" s="164"/>
      <c r="R857" s="164"/>
      <c r="S857" s="164"/>
      <c r="T857" s="164"/>
      <c r="U857" s="164"/>
    </row>
    <row r="858" spans="1:21" ht="12">
      <c r="A858" s="164"/>
      <c r="B858" s="132"/>
      <c r="C858" s="164"/>
      <c r="D858" s="164"/>
      <c r="E858" s="164"/>
      <c r="F858" s="164"/>
      <c r="G858" s="164"/>
      <c r="H858" s="164"/>
      <c r="I858" s="164"/>
      <c r="J858" s="164"/>
      <c r="K858" s="164"/>
      <c r="L858" s="164"/>
      <c r="M858" s="164"/>
      <c r="N858" s="164"/>
      <c r="O858" s="164"/>
      <c r="P858" s="164"/>
      <c r="Q858" s="164"/>
      <c r="R858" s="164"/>
      <c r="S858" s="164"/>
      <c r="T858" s="164"/>
      <c r="U858" s="164"/>
    </row>
    <row r="859" spans="1:21" ht="12">
      <c r="A859" s="164"/>
      <c r="B859" s="132"/>
      <c r="C859" s="164"/>
      <c r="D859" s="164"/>
      <c r="E859" s="164"/>
      <c r="F859" s="164"/>
      <c r="G859" s="164"/>
      <c r="H859" s="164"/>
      <c r="I859" s="164"/>
      <c r="J859" s="164"/>
      <c r="K859" s="164"/>
      <c r="L859" s="164"/>
      <c r="M859" s="164"/>
      <c r="N859" s="164"/>
      <c r="O859" s="164"/>
      <c r="P859" s="164"/>
      <c r="Q859" s="164"/>
      <c r="R859" s="164"/>
      <c r="S859" s="164"/>
      <c r="T859" s="164"/>
      <c r="U859" s="164"/>
    </row>
    <row r="860" spans="1:21" ht="12">
      <c r="A860" s="164"/>
      <c r="B860" s="132"/>
      <c r="C860" s="164"/>
      <c r="D860" s="164"/>
      <c r="E860" s="164"/>
      <c r="F860" s="164"/>
      <c r="G860" s="164"/>
      <c r="H860" s="164"/>
      <c r="I860" s="164"/>
      <c r="J860" s="164"/>
      <c r="K860" s="164"/>
      <c r="L860" s="164"/>
      <c r="M860" s="164"/>
      <c r="N860" s="164"/>
      <c r="O860" s="164"/>
      <c r="P860" s="164"/>
      <c r="Q860" s="164"/>
      <c r="R860" s="164"/>
      <c r="S860" s="164"/>
      <c r="T860" s="164"/>
      <c r="U860" s="164"/>
    </row>
    <row r="861" spans="1:21" ht="12">
      <c r="A861" s="164"/>
      <c r="B861" s="132"/>
      <c r="C861" s="164"/>
      <c r="D861" s="164"/>
      <c r="E861" s="164"/>
      <c r="F861" s="164"/>
      <c r="G861" s="164"/>
      <c r="H861" s="164"/>
      <c r="I861" s="164"/>
      <c r="J861" s="164"/>
      <c r="K861" s="164"/>
      <c r="L861" s="164"/>
      <c r="M861" s="164"/>
      <c r="N861" s="164"/>
      <c r="O861" s="164"/>
      <c r="P861" s="164"/>
      <c r="Q861" s="164"/>
      <c r="R861" s="164"/>
      <c r="S861" s="164"/>
      <c r="T861" s="164"/>
      <c r="U861" s="164"/>
    </row>
    <row r="862" spans="1:21" ht="12">
      <c r="A862" s="164"/>
      <c r="B862" s="132"/>
      <c r="C862" s="164"/>
      <c r="D862" s="164"/>
      <c r="E862" s="164"/>
      <c r="F862" s="164"/>
      <c r="G862" s="164"/>
      <c r="H862" s="164"/>
      <c r="I862" s="164"/>
      <c r="J862" s="164"/>
      <c r="K862" s="164"/>
      <c r="L862" s="164"/>
      <c r="M862" s="164"/>
      <c r="N862" s="164"/>
      <c r="O862" s="164"/>
      <c r="P862" s="164"/>
      <c r="Q862" s="164"/>
      <c r="R862" s="164"/>
      <c r="S862" s="164"/>
      <c r="T862" s="164"/>
      <c r="U862" s="164"/>
    </row>
    <row r="863" spans="1:21" ht="12">
      <c r="A863" s="164"/>
      <c r="B863" s="132"/>
      <c r="C863" s="164"/>
      <c r="D863" s="164"/>
      <c r="E863" s="164"/>
      <c r="F863" s="164"/>
      <c r="G863" s="164"/>
      <c r="H863" s="164"/>
      <c r="I863" s="164"/>
      <c r="J863" s="164"/>
      <c r="K863" s="164"/>
      <c r="L863" s="164"/>
      <c r="M863" s="164"/>
      <c r="N863" s="164"/>
      <c r="O863" s="164"/>
      <c r="P863" s="164"/>
      <c r="Q863" s="164"/>
      <c r="R863" s="164"/>
      <c r="S863" s="164"/>
      <c r="T863" s="164"/>
      <c r="U863" s="164"/>
    </row>
    <row r="864" spans="1:21" ht="12">
      <c r="A864" s="164"/>
      <c r="B864" s="132"/>
      <c r="C864" s="164"/>
      <c r="D864" s="164"/>
      <c r="E864" s="164"/>
      <c r="F864" s="164"/>
      <c r="G864" s="164"/>
      <c r="H864" s="164"/>
      <c r="I864" s="164"/>
      <c r="J864" s="164"/>
      <c r="K864" s="164"/>
      <c r="L864" s="164"/>
      <c r="M864" s="164"/>
      <c r="N864" s="164"/>
      <c r="O864" s="164"/>
      <c r="P864" s="164"/>
      <c r="Q864" s="164"/>
      <c r="R864" s="164"/>
      <c r="S864" s="164"/>
      <c r="T864" s="164"/>
      <c r="U864" s="164"/>
    </row>
    <row r="865" spans="1:21" ht="12">
      <c r="A865" s="164"/>
      <c r="B865" s="132"/>
      <c r="C865" s="164"/>
      <c r="D865" s="164"/>
      <c r="E865" s="164"/>
      <c r="F865" s="164"/>
      <c r="G865" s="164"/>
      <c r="H865" s="164"/>
      <c r="I865" s="164"/>
      <c r="J865" s="164"/>
      <c r="K865" s="164"/>
      <c r="L865" s="164"/>
      <c r="M865" s="164"/>
      <c r="N865" s="164"/>
      <c r="O865" s="164"/>
      <c r="P865" s="164"/>
      <c r="Q865" s="164"/>
      <c r="R865" s="164"/>
      <c r="S865" s="164"/>
      <c r="T865" s="164"/>
      <c r="U865" s="164"/>
    </row>
    <row r="866" spans="1:21" ht="12">
      <c r="A866" s="164"/>
      <c r="B866" s="132"/>
      <c r="C866" s="164"/>
      <c r="D866" s="164"/>
      <c r="E866" s="164"/>
      <c r="F866" s="164"/>
      <c r="G866" s="164"/>
      <c r="H866" s="164"/>
      <c r="I866" s="164"/>
      <c r="J866" s="164"/>
      <c r="K866" s="164"/>
      <c r="L866" s="164"/>
      <c r="M866" s="164"/>
      <c r="N866" s="164"/>
      <c r="O866" s="164"/>
      <c r="P866" s="164"/>
      <c r="Q866" s="164"/>
      <c r="R866" s="164"/>
      <c r="S866" s="164"/>
      <c r="T866" s="164"/>
      <c r="U866" s="164"/>
    </row>
    <row r="867" spans="1:21" ht="12">
      <c r="A867" s="164"/>
      <c r="B867" s="132"/>
      <c r="C867" s="164"/>
      <c r="D867" s="164"/>
      <c r="E867" s="164"/>
      <c r="F867" s="164"/>
      <c r="G867" s="164"/>
      <c r="H867" s="164"/>
      <c r="I867" s="164"/>
      <c r="J867" s="164"/>
      <c r="K867" s="164"/>
      <c r="L867" s="164"/>
      <c r="M867" s="164"/>
      <c r="N867" s="164"/>
      <c r="O867" s="164"/>
      <c r="P867" s="164"/>
      <c r="Q867" s="164"/>
      <c r="R867" s="164"/>
      <c r="S867" s="164"/>
      <c r="T867" s="164"/>
      <c r="U867" s="164"/>
    </row>
    <row r="868" spans="1:21" ht="12">
      <c r="A868" s="164"/>
      <c r="B868" s="132"/>
      <c r="C868" s="164"/>
      <c r="D868" s="164"/>
      <c r="E868" s="164"/>
      <c r="F868" s="164"/>
      <c r="G868" s="164"/>
      <c r="H868" s="164"/>
      <c r="I868" s="164"/>
      <c r="J868" s="164"/>
      <c r="K868" s="164"/>
      <c r="L868" s="164"/>
      <c r="M868" s="164"/>
      <c r="N868" s="164"/>
      <c r="O868" s="164"/>
      <c r="P868" s="164"/>
      <c r="Q868" s="164"/>
      <c r="R868" s="164"/>
      <c r="S868" s="164"/>
      <c r="T868" s="164"/>
      <c r="U868" s="164"/>
    </row>
    <row r="869" spans="1:21" ht="12">
      <c r="A869" s="164"/>
      <c r="B869" s="132"/>
      <c r="C869" s="164"/>
      <c r="D869" s="164"/>
      <c r="E869" s="164"/>
      <c r="F869" s="164"/>
      <c r="G869" s="164"/>
      <c r="H869" s="164"/>
      <c r="I869" s="164"/>
      <c r="J869" s="164"/>
      <c r="K869" s="164"/>
      <c r="L869" s="164"/>
      <c r="M869" s="164"/>
      <c r="N869" s="164"/>
      <c r="O869" s="164"/>
      <c r="P869" s="164"/>
      <c r="Q869" s="164"/>
      <c r="R869" s="164"/>
      <c r="S869" s="164"/>
      <c r="T869" s="164"/>
      <c r="U869" s="164"/>
    </row>
    <row r="870" spans="1:21" ht="12">
      <c r="A870" s="164"/>
      <c r="B870" s="132"/>
      <c r="C870" s="164"/>
      <c r="D870" s="164"/>
      <c r="E870" s="164"/>
      <c r="F870" s="164"/>
      <c r="G870" s="164"/>
      <c r="H870" s="164"/>
      <c r="I870" s="164"/>
      <c r="J870" s="164"/>
      <c r="K870" s="164"/>
      <c r="L870" s="164"/>
      <c r="M870" s="164"/>
      <c r="N870" s="164"/>
      <c r="O870" s="164"/>
      <c r="P870" s="164"/>
      <c r="Q870" s="164"/>
      <c r="R870" s="164"/>
      <c r="S870" s="164"/>
      <c r="T870" s="164"/>
      <c r="U870" s="164"/>
    </row>
    <row r="871" spans="1:21" ht="12">
      <c r="A871" s="164"/>
      <c r="B871" s="132"/>
      <c r="C871" s="164"/>
      <c r="D871" s="164"/>
      <c r="E871" s="164"/>
      <c r="F871" s="164"/>
      <c r="G871" s="164"/>
      <c r="H871" s="164"/>
      <c r="I871" s="164"/>
      <c r="J871" s="164"/>
      <c r="K871" s="164"/>
      <c r="L871" s="164"/>
      <c r="M871" s="164"/>
      <c r="N871" s="164"/>
      <c r="O871" s="164"/>
      <c r="P871" s="164"/>
      <c r="Q871" s="164"/>
      <c r="R871" s="164"/>
      <c r="S871" s="164"/>
      <c r="T871" s="164"/>
      <c r="U871" s="164"/>
    </row>
    <row r="872" spans="1:21" ht="12">
      <c r="A872" s="164"/>
      <c r="B872" s="132"/>
      <c r="C872" s="164"/>
      <c r="D872" s="164"/>
      <c r="E872" s="164"/>
      <c r="F872" s="164"/>
      <c r="G872" s="164"/>
      <c r="H872" s="164"/>
      <c r="I872" s="164"/>
      <c r="J872" s="164"/>
      <c r="K872" s="164"/>
      <c r="L872" s="164"/>
      <c r="M872" s="164"/>
      <c r="N872" s="164"/>
      <c r="O872" s="164"/>
      <c r="P872" s="164"/>
      <c r="Q872" s="164"/>
      <c r="R872" s="164"/>
      <c r="S872" s="164"/>
      <c r="T872" s="164"/>
      <c r="U872" s="164"/>
    </row>
    <row r="873" spans="1:21" ht="12">
      <c r="A873" s="164"/>
      <c r="B873" s="132"/>
      <c r="C873" s="164"/>
      <c r="D873" s="164"/>
      <c r="E873" s="164"/>
      <c r="F873" s="164"/>
      <c r="G873" s="164"/>
      <c r="H873" s="164"/>
      <c r="I873" s="164"/>
      <c r="J873" s="164"/>
      <c r="K873" s="164"/>
      <c r="L873" s="164"/>
      <c r="M873" s="164"/>
      <c r="N873" s="164"/>
      <c r="O873" s="164"/>
      <c r="P873" s="164"/>
      <c r="Q873" s="164"/>
      <c r="R873" s="164"/>
      <c r="S873" s="164"/>
      <c r="T873" s="164"/>
      <c r="U873" s="164"/>
    </row>
    <row r="874" spans="1:21" ht="12">
      <c r="A874" s="164"/>
      <c r="B874" s="132"/>
      <c r="C874" s="164"/>
      <c r="D874" s="164"/>
      <c r="E874" s="164"/>
      <c r="F874" s="164"/>
      <c r="G874" s="164"/>
      <c r="H874" s="164"/>
      <c r="I874" s="164"/>
      <c r="J874" s="164"/>
      <c r="K874" s="164"/>
      <c r="L874" s="164"/>
      <c r="M874" s="164"/>
      <c r="N874" s="164"/>
      <c r="O874" s="164"/>
      <c r="P874" s="164"/>
      <c r="Q874" s="164"/>
      <c r="R874" s="164"/>
      <c r="S874" s="164"/>
      <c r="T874" s="164"/>
      <c r="U874" s="164"/>
    </row>
    <row r="875" spans="1:21" ht="12">
      <c r="A875" s="164"/>
      <c r="B875" s="132"/>
      <c r="C875" s="164"/>
      <c r="D875" s="164"/>
      <c r="E875" s="164"/>
      <c r="F875" s="164"/>
      <c r="G875" s="164"/>
      <c r="H875" s="164"/>
      <c r="I875" s="164"/>
      <c r="J875" s="164"/>
      <c r="K875" s="164"/>
      <c r="L875" s="164"/>
      <c r="M875" s="164"/>
      <c r="N875" s="164"/>
      <c r="O875" s="164"/>
      <c r="P875" s="164"/>
      <c r="Q875" s="164"/>
      <c r="R875" s="164"/>
      <c r="S875" s="164"/>
      <c r="T875" s="164"/>
      <c r="U875" s="164"/>
    </row>
    <row r="876" spans="1:21" ht="12">
      <c r="A876" s="164"/>
      <c r="B876" s="132"/>
      <c r="C876" s="164"/>
      <c r="D876" s="164"/>
      <c r="E876" s="164"/>
      <c r="F876" s="164"/>
      <c r="G876" s="164"/>
      <c r="H876" s="164"/>
      <c r="I876" s="164"/>
      <c r="J876" s="164"/>
      <c r="K876" s="164"/>
      <c r="L876" s="164"/>
      <c r="M876" s="164"/>
      <c r="N876" s="164"/>
      <c r="O876" s="164"/>
      <c r="P876" s="164"/>
      <c r="Q876" s="164"/>
      <c r="R876" s="164"/>
      <c r="S876" s="164"/>
      <c r="T876" s="164"/>
      <c r="U876" s="164"/>
    </row>
    <row r="877" spans="1:21" ht="12">
      <c r="A877" s="164"/>
      <c r="B877" s="132"/>
      <c r="C877" s="164"/>
      <c r="D877" s="164"/>
      <c r="E877" s="164"/>
      <c r="F877" s="164"/>
      <c r="G877" s="164"/>
      <c r="H877" s="164"/>
      <c r="I877" s="164"/>
      <c r="J877" s="164"/>
      <c r="K877" s="164"/>
      <c r="L877" s="164"/>
      <c r="M877" s="164"/>
      <c r="N877" s="164"/>
      <c r="O877" s="164"/>
      <c r="P877" s="164"/>
      <c r="Q877" s="164"/>
      <c r="R877" s="164"/>
      <c r="S877" s="164"/>
      <c r="T877" s="164"/>
      <c r="U877" s="164"/>
    </row>
    <row r="878" spans="1:21" ht="12">
      <c r="A878" s="164"/>
      <c r="B878" s="132"/>
      <c r="C878" s="164"/>
      <c r="D878" s="164"/>
      <c r="E878" s="164"/>
      <c r="F878" s="164"/>
      <c r="G878" s="164"/>
      <c r="H878" s="164"/>
      <c r="I878" s="164"/>
      <c r="J878" s="164"/>
      <c r="K878" s="164"/>
      <c r="L878" s="164"/>
      <c r="M878" s="164"/>
      <c r="N878" s="164"/>
      <c r="O878" s="164"/>
      <c r="P878" s="164"/>
      <c r="Q878" s="164"/>
      <c r="R878" s="164"/>
      <c r="S878" s="164"/>
      <c r="T878" s="164"/>
      <c r="U878" s="164"/>
    </row>
    <row r="879" spans="1:21" ht="12">
      <c r="A879" s="164"/>
      <c r="B879" s="132"/>
      <c r="C879" s="164"/>
      <c r="D879" s="164"/>
      <c r="E879" s="164"/>
      <c r="F879" s="164"/>
      <c r="G879" s="164"/>
      <c r="H879" s="164"/>
      <c r="I879" s="164"/>
      <c r="J879" s="164"/>
      <c r="K879" s="164"/>
      <c r="L879" s="164"/>
      <c r="M879" s="164"/>
      <c r="N879" s="164"/>
      <c r="O879" s="164"/>
      <c r="P879" s="164"/>
      <c r="Q879" s="164"/>
      <c r="R879" s="164"/>
      <c r="S879" s="164"/>
      <c r="T879" s="164"/>
      <c r="U879" s="164"/>
    </row>
    <row r="880" spans="1:21" ht="12">
      <c r="A880" s="164"/>
      <c r="B880" s="132"/>
      <c r="C880" s="164"/>
      <c r="D880" s="164"/>
      <c r="E880" s="164"/>
      <c r="F880" s="164"/>
      <c r="G880" s="164"/>
      <c r="H880" s="164"/>
      <c r="I880" s="164"/>
      <c r="J880" s="164"/>
      <c r="K880" s="164"/>
      <c r="L880" s="164"/>
      <c r="M880" s="164"/>
      <c r="N880" s="164"/>
      <c r="O880" s="164"/>
      <c r="P880" s="164"/>
      <c r="Q880" s="164"/>
      <c r="R880" s="164"/>
      <c r="S880" s="164"/>
      <c r="T880" s="164"/>
      <c r="U880" s="164"/>
    </row>
    <row r="881" spans="1:21" ht="12">
      <c r="A881" s="164"/>
      <c r="B881" s="132"/>
      <c r="C881" s="164"/>
      <c r="D881" s="164"/>
      <c r="E881" s="164"/>
      <c r="F881" s="164"/>
      <c r="G881" s="164"/>
      <c r="H881" s="164"/>
      <c r="I881" s="164"/>
      <c r="J881" s="164"/>
      <c r="K881" s="164"/>
      <c r="L881" s="164"/>
      <c r="M881" s="164"/>
      <c r="N881" s="164"/>
      <c r="O881" s="164"/>
      <c r="P881" s="164"/>
      <c r="Q881" s="164"/>
      <c r="R881" s="164"/>
      <c r="S881" s="164"/>
      <c r="T881" s="164"/>
      <c r="U881" s="164"/>
    </row>
    <row r="882" spans="1:21" ht="12">
      <c r="A882" s="164"/>
      <c r="B882" s="132"/>
      <c r="C882" s="164"/>
      <c r="D882" s="164"/>
      <c r="E882" s="164"/>
      <c r="F882" s="164"/>
      <c r="G882" s="164"/>
      <c r="H882" s="164"/>
      <c r="I882" s="164"/>
      <c r="J882" s="164"/>
      <c r="K882" s="164"/>
      <c r="L882" s="164"/>
      <c r="M882" s="164"/>
      <c r="N882" s="164"/>
      <c r="O882" s="164"/>
      <c r="P882" s="164"/>
      <c r="Q882" s="164"/>
      <c r="R882" s="164"/>
      <c r="S882" s="164"/>
      <c r="T882" s="164"/>
      <c r="U882" s="164"/>
    </row>
    <row r="883" spans="1:21" ht="12">
      <c r="A883" s="164"/>
      <c r="B883" s="132"/>
      <c r="C883" s="164"/>
      <c r="D883" s="164"/>
      <c r="E883" s="164"/>
      <c r="F883" s="164"/>
      <c r="G883" s="164"/>
      <c r="H883" s="164"/>
      <c r="I883" s="164"/>
      <c r="J883" s="164"/>
      <c r="K883" s="164"/>
      <c r="L883" s="164"/>
      <c r="M883" s="164"/>
      <c r="N883" s="164"/>
      <c r="O883" s="164"/>
      <c r="P883" s="164"/>
      <c r="Q883" s="164"/>
      <c r="R883" s="164"/>
      <c r="S883" s="164"/>
      <c r="T883" s="164"/>
      <c r="U883" s="164"/>
    </row>
    <row r="884" spans="1:21" ht="12">
      <c r="A884" s="164"/>
      <c r="B884" s="132"/>
      <c r="C884" s="164"/>
      <c r="D884" s="164"/>
      <c r="E884" s="164"/>
      <c r="F884" s="164"/>
      <c r="G884" s="164"/>
      <c r="H884" s="164"/>
      <c r="I884" s="164"/>
      <c r="J884" s="164"/>
      <c r="K884" s="164"/>
      <c r="L884" s="164"/>
      <c r="M884" s="164"/>
      <c r="N884" s="164"/>
      <c r="O884" s="164"/>
      <c r="P884" s="164"/>
      <c r="Q884" s="164"/>
      <c r="R884" s="164"/>
      <c r="S884" s="164"/>
      <c r="T884" s="164"/>
      <c r="U884" s="164"/>
    </row>
    <row r="885" spans="1:21" ht="12">
      <c r="A885" s="164"/>
      <c r="B885" s="132"/>
      <c r="C885" s="164"/>
      <c r="D885" s="164"/>
      <c r="E885" s="164"/>
      <c r="F885" s="164"/>
      <c r="G885" s="164"/>
      <c r="H885" s="164"/>
      <c r="I885" s="164"/>
      <c r="J885" s="164"/>
      <c r="K885" s="164"/>
      <c r="L885" s="164"/>
      <c r="M885" s="164"/>
      <c r="N885" s="164"/>
      <c r="O885" s="164"/>
      <c r="P885" s="164"/>
      <c r="Q885" s="164"/>
      <c r="R885" s="164"/>
      <c r="S885" s="164"/>
      <c r="T885" s="164"/>
      <c r="U885" s="164"/>
    </row>
    <row r="886" spans="1:21" ht="12">
      <c r="A886" s="164"/>
      <c r="B886" s="132"/>
      <c r="C886" s="164"/>
      <c r="D886" s="164"/>
      <c r="E886" s="164"/>
      <c r="F886" s="164"/>
      <c r="G886" s="164"/>
      <c r="H886" s="164"/>
      <c r="I886" s="164"/>
      <c r="J886" s="164"/>
      <c r="K886" s="164"/>
      <c r="L886" s="164"/>
      <c r="M886" s="164"/>
      <c r="N886" s="164"/>
      <c r="O886" s="164"/>
      <c r="P886" s="164"/>
      <c r="Q886" s="164"/>
      <c r="R886" s="164"/>
      <c r="S886" s="164"/>
      <c r="T886" s="164"/>
      <c r="U886" s="164"/>
    </row>
    <row r="887" spans="1:21" ht="12">
      <c r="A887" s="164"/>
      <c r="B887" s="132"/>
      <c r="C887" s="164"/>
      <c r="D887" s="164"/>
      <c r="E887" s="164"/>
      <c r="F887" s="164"/>
      <c r="G887" s="164"/>
      <c r="H887" s="164"/>
      <c r="I887" s="164"/>
      <c r="J887" s="164"/>
      <c r="K887" s="164"/>
      <c r="L887" s="164"/>
      <c r="M887" s="164"/>
      <c r="N887" s="164"/>
      <c r="O887" s="164"/>
      <c r="P887" s="164"/>
      <c r="Q887" s="164"/>
      <c r="R887" s="164"/>
      <c r="S887" s="164"/>
      <c r="T887" s="164"/>
      <c r="U887" s="164"/>
    </row>
    <row r="888" spans="1:21" ht="12">
      <c r="A888" s="164"/>
      <c r="B888" s="132"/>
      <c r="C888" s="164"/>
      <c r="D888" s="164"/>
      <c r="E888" s="164"/>
      <c r="F888" s="164"/>
      <c r="G888" s="164"/>
      <c r="H888" s="164"/>
      <c r="I888" s="164"/>
      <c r="J888" s="164"/>
      <c r="K888" s="164"/>
      <c r="L888" s="164"/>
      <c r="M888" s="164"/>
      <c r="N888" s="164"/>
      <c r="O888" s="164"/>
      <c r="P888" s="164"/>
      <c r="Q888" s="164"/>
      <c r="R888" s="164"/>
      <c r="S888" s="164"/>
      <c r="T888" s="164"/>
      <c r="U888" s="164"/>
    </row>
    <row r="889" spans="1:21" ht="12">
      <c r="A889" s="164"/>
      <c r="B889" s="132"/>
      <c r="C889" s="164"/>
      <c r="D889" s="164"/>
      <c r="E889" s="164"/>
      <c r="F889" s="164"/>
      <c r="G889" s="164"/>
      <c r="H889" s="164"/>
      <c r="I889" s="164"/>
      <c r="J889" s="164"/>
      <c r="K889" s="164"/>
      <c r="L889" s="164"/>
      <c r="M889" s="164"/>
      <c r="N889" s="164"/>
      <c r="O889" s="164"/>
      <c r="P889" s="164"/>
      <c r="Q889" s="164"/>
      <c r="R889" s="164"/>
      <c r="S889" s="164"/>
      <c r="T889" s="164"/>
      <c r="U889" s="164"/>
    </row>
    <row r="890" spans="1:21" ht="12">
      <c r="A890" s="164"/>
      <c r="B890" s="132"/>
      <c r="C890" s="164"/>
      <c r="D890" s="164"/>
      <c r="E890" s="164"/>
      <c r="F890" s="164"/>
      <c r="G890" s="164"/>
      <c r="H890" s="164"/>
      <c r="I890" s="164"/>
      <c r="J890" s="164"/>
      <c r="K890" s="164"/>
      <c r="L890" s="164"/>
      <c r="M890" s="164"/>
      <c r="N890" s="164"/>
      <c r="O890" s="164"/>
      <c r="P890" s="164"/>
      <c r="Q890" s="164"/>
      <c r="R890" s="164"/>
      <c r="S890" s="164"/>
      <c r="T890" s="164"/>
      <c r="U890" s="164"/>
    </row>
    <row r="891" spans="1:21" ht="12">
      <c r="A891" s="164"/>
      <c r="B891" s="132"/>
      <c r="C891" s="164"/>
      <c r="D891" s="164"/>
      <c r="E891" s="164"/>
      <c r="F891" s="164"/>
      <c r="G891" s="164"/>
      <c r="H891" s="164"/>
      <c r="I891" s="164"/>
      <c r="J891" s="164"/>
      <c r="K891" s="164"/>
      <c r="L891" s="164"/>
      <c r="M891" s="164"/>
      <c r="N891" s="164"/>
      <c r="O891" s="164"/>
      <c r="P891" s="164"/>
      <c r="Q891" s="164"/>
      <c r="R891" s="164"/>
      <c r="S891" s="164"/>
      <c r="T891" s="164"/>
      <c r="U891" s="164"/>
    </row>
    <row r="892" spans="1:21" ht="12">
      <c r="A892" s="164"/>
      <c r="B892" s="132"/>
      <c r="C892" s="164"/>
      <c r="D892" s="164"/>
      <c r="E892" s="164"/>
      <c r="F892" s="164"/>
      <c r="G892" s="164"/>
      <c r="H892" s="164"/>
      <c r="I892" s="164"/>
      <c r="J892" s="164"/>
      <c r="K892" s="164"/>
      <c r="L892" s="164"/>
      <c r="M892" s="164"/>
      <c r="N892" s="164"/>
      <c r="O892" s="164"/>
      <c r="P892" s="164"/>
      <c r="Q892" s="164"/>
      <c r="R892" s="164"/>
      <c r="S892" s="164"/>
      <c r="T892" s="164"/>
      <c r="U892" s="164"/>
    </row>
    <row r="893" spans="1:21" ht="12">
      <c r="A893" s="164"/>
      <c r="B893" s="132"/>
      <c r="C893" s="164"/>
      <c r="D893" s="164"/>
      <c r="E893" s="164"/>
      <c r="F893" s="164"/>
      <c r="G893" s="164"/>
      <c r="H893" s="164"/>
      <c r="I893" s="164"/>
      <c r="J893" s="164"/>
      <c r="K893" s="164"/>
      <c r="L893" s="164"/>
      <c r="M893" s="164"/>
      <c r="N893" s="164"/>
      <c r="O893" s="164"/>
      <c r="P893" s="164"/>
      <c r="Q893" s="164"/>
      <c r="R893" s="164"/>
      <c r="S893" s="164"/>
      <c r="T893" s="164"/>
      <c r="U893" s="164"/>
    </row>
    <row r="894" spans="1:21" ht="12">
      <c r="A894" s="164"/>
      <c r="B894" s="132"/>
      <c r="C894" s="164"/>
      <c r="D894" s="164"/>
      <c r="E894" s="164"/>
      <c r="F894" s="164"/>
      <c r="G894" s="164"/>
      <c r="H894" s="164"/>
      <c r="I894" s="164"/>
      <c r="J894" s="164"/>
      <c r="K894" s="164"/>
      <c r="L894" s="164"/>
      <c r="M894" s="164"/>
      <c r="N894" s="164"/>
      <c r="O894" s="164"/>
      <c r="P894" s="164"/>
      <c r="Q894" s="164"/>
      <c r="R894" s="164"/>
      <c r="S894" s="164"/>
      <c r="T894" s="164"/>
      <c r="U894" s="164"/>
    </row>
    <row r="895" spans="1:21" ht="12">
      <c r="A895" s="164"/>
      <c r="B895" s="132"/>
      <c r="C895" s="164"/>
      <c r="D895" s="164"/>
      <c r="E895" s="164"/>
      <c r="F895" s="164"/>
      <c r="G895" s="164"/>
      <c r="H895" s="164"/>
      <c r="I895" s="164"/>
      <c r="J895" s="164"/>
      <c r="K895" s="164"/>
      <c r="L895" s="164"/>
      <c r="M895" s="164"/>
      <c r="N895" s="164"/>
      <c r="O895" s="164"/>
      <c r="P895" s="164"/>
      <c r="Q895" s="164"/>
      <c r="R895" s="164"/>
      <c r="S895" s="164"/>
      <c r="T895" s="164"/>
      <c r="U895" s="164"/>
    </row>
    <row r="896" spans="1:21" ht="12">
      <c r="A896" s="164"/>
      <c r="B896" s="132"/>
      <c r="C896" s="164"/>
      <c r="D896" s="164"/>
      <c r="E896" s="164"/>
      <c r="F896" s="164"/>
      <c r="G896" s="164"/>
      <c r="H896" s="164"/>
      <c r="I896" s="164"/>
      <c r="J896" s="164"/>
      <c r="K896" s="164"/>
      <c r="L896" s="164"/>
      <c r="M896" s="164"/>
      <c r="N896" s="164"/>
      <c r="O896" s="164"/>
      <c r="P896" s="164"/>
      <c r="Q896" s="164"/>
      <c r="R896" s="164"/>
      <c r="S896" s="164"/>
      <c r="T896" s="164"/>
      <c r="U896" s="164"/>
    </row>
    <row r="897" spans="1:21" ht="12">
      <c r="A897" s="164"/>
      <c r="B897" s="132"/>
      <c r="C897" s="164"/>
      <c r="D897" s="164"/>
      <c r="E897" s="164"/>
      <c r="F897" s="164"/>
      <c r="G897" s="164"/>
      <c r="H897" s="164"/>
      <c r="I897" s="164"/>
      <c r="J897" s="164"/>
      <c r="K897" s="164"/>
      <c r="L897" s="164"/>
      <c r="M897" s="164"/>
      <c r="N897" s="164"/>
      <c r="O897" s="164"/>
      <c r="P897" s="164"/>
      <c r="Q897" s="164"/>
      <c r="R897" s="164"/>
      <c r="S897" s="164"/>
      <c r="T897" s="164"/>
      <c r="U897" s="164"/>
    </row>
    <row r="898" spans="1:21" ht="12">
      <c r="A898" s="164"/>
      <c r="B898" s="132"/>
      <c r="C898" s="164"/>
      <c r="D898" s="164"/>
      <c r="E898" s="164"/>
      <c r="F898" s="164"/>
      <c r="G898" s="164"/>
      <c r="H898" s="164"/>
      <c r="I898" s="164"/>
      <c r="J898" s="164"/>
      <c r="K898" s="164"/>
      <c r="L898" s="164"/>
      <c r="M898" s="164"/>
      <c r="N898" s="164"/>
      <c r="O898" s="164"/>
      <c r="P898" s="164"/>
      <c r="Q898" s="164"/>
      <c r="R898" s="164"/>
      <c r="S898" s="164"/>
      <c r="T898" s="164"/>
      <c r="U898" s="164"/>
    </row>
    <row r="899" spans="1:21" ht="12">
      <c r="A899" s="164"/>
      <c r="B899" s="132"/>
      <c r="C899" s="164"/>
      <c r="D899" s="164"/>
      <c r="E899" s="164"/>
      <c r="F899" s="164"/>
      <c r="G899" s="164"/>
      <c r="H899" s="164"/>
      <c r="I899" s="164"/>
      <c r="J899" s="164"/>
      <c r="K899" s="164"/>
      <c r="L899" s="164"/>
      <c r="M899" s="164"/>
      <c r="N899" s="164"/>
      <c r="O899" s="164"/>
      <c r="P899" s="164"/>
      <c r="Q899" s="164"/>
      <c r="R899" s="164"/>
      <c r="S899" s="164"/>
      <c r="T899" s="164"/>
      <c r="U899" s="164"/>
    </row>
    <row r="900" spans="1:21" ht="12">
      <c r="A900" s="164"/>
      <c r="B900" s="132"/>
      <c r="C900" s="164"/>
      <c r="D900" s="164"/>
      <c r="E900" s="164"/>
      <c r="F900" s="164"/>
      <c r="G900" s="164"/>
      <c r="H900" s="164"/>
      <c r="I900" s="164"/>
      <c r="J900" s="164"/>
      <c r="K900" s="164"/>
      <c r="L900" s="164"/>
      <c r="M900" s="164"/>
      <c r="N900" s="164"/>
      <c r="O900" s="164"/>
      <c r="P900" s="164"/>
      <c r="Q900" s="164"/>
      <c r="R900" s="164"/>
      <c r="S900" s="164"/>
      <c r="T900" s="164"/>
      <c r="U900" s="164"/>
    </row>
    <row r="901" spans="1:21" ht="12">
      <c r="A901" s="164"/>
      <c r="B901" s="132"/>
      <c r="C901" s="164"/>
      <c r="D901" s="164"/>
      <c r="E901" s="164"/>
      <c r="F901" s="164"/>
      <c r="G901" s="164"/>
      <c r="H901" s="164"/>
      <c r="I901" s="164"/>
      <c r="J901" s="164"/>
      <c r="K901" s="164"/>
      <c r="L901" s="164"/>
      <c r="M901" s="164"/>
      <c r="N901" s="164"/>
      <c r="O901" s="164"/>
      <c r="P901" s="164"/>
      <c r="Q901" s="164"/>
      <c r="R901" s="164"/>
      <c r="S901" s="164"/>
      <c r="T901" s="164"/>
      <c r="U901" s="164"/>
    </row>
    <row r="902" spans="1:21" ht="12">
      <c r="A902" s="164"/>
      <c r="B902" s="132"/>
      <c r="C902" s="164"/>
      <c r="D902" s="164"/>
      <c r="E902" s="164"/>
      <c r="F902" s="164"/>
      <c r="G902" s="164"/>
      <c r="H902" s="164"/>
      <c r="I902" s="164"/>
      <c r="J902" s="164"/>
      <c r="K902" s="164"/>
      <c r="L902" s="164"/>
      <c r="M902" s="164"/>
      <c r="N902" s="164"/>
      <c r="O902" s="164"/>
      <c r="P902" s="164"/>
      <c r="Q902" s="164"/>
      <c r="R902" s="164"/>
      <c r="S902" s="164"/>
      <c r="T902" s="164"/>
      <c r="U902" s="164"/>
    </row>
    <row r="903" spans="1:21" ht="12">
      <c r="A903" s="164"/>
      <c r="B903" s="132"/>
      <c r="C903" s="164"/>
      <c r="D903" s="164"/>
      <c r="E903" s="164"/>
      <c r="F903" s="164"/>
      <c r="G903" s="164"/>
      <c r="H903" s="164"/>
      <c r="I903" s="164"/>
      <c r="J903" s="164"/>
      <c r="K903" s="164"/>
      <c r="L903" s="164"/>
      <c r="M903" s="164"/>
      <c r="N903" s="164"/>
      <c r="O903" s="164"/>
      <c r="P903" s="164"/>
      <c r="Q903" s="164"/>
      <c r="R903" s="164"/>
      <c r="S903" s="164"/>
      <c r="T903" s="164"/>
      <c r="U903" s="164"/>
    </row>
    <row r="904" spans="1:21" ht="12">
      <c r="A904" s="164"/>
      <c r="B904" s="132"/>
      <c r="C904" s="164"/>
      <c r="D904" s="164"/>
      <c r="E904" s="164"/>
      <c r="F904" s="164"/>
      <c r="G904" s="164"/>
      <c r="H904" s="164"/>
      <c r="I904" s="164"/>
      <c r="J904" s="164"/>
      <c r="K904" s="164"/>
      <c r="L904" s="164"/>
      <c r="M904" s="164"/>
      <c r="N904" s="164"/>
      <c r="O904" s="164"/>
      <c r="P904" s="164"/>
      <c r="Q904" s="164"/>
      <c r="R904" s="164"/>
      <c r="S904" s="164"/>
      <c r="T904" s="164"/>
      <c r="U904" s="164"/>
    </row>
    <row r="905" spans="1:21" ht="12">
      <c r="A905" s="164"/>
      <c r="B905" s="132"/>
      <c r="C905" s="164"/>
      <c r="D905" s="164"/>
      <c r="E905" s="164"/>
      <c r="F905" s="164"/>
      <c r="G905" s="164"/>
      <c r="H905" s="164"/>
      <c r="I905" s="164"/>
      <c r="J905" s="164"/>
      <c r="K905" s="164"/>
      <c r="L905" s="164"/>
      <c r="M905" s="164"/>
      <c r="N905" s="164"/>
      <c r="O905" s="164"/>
      <c r="P905" s="164"/>
      <c r="Q905" s="164"/>
      <c r="R905" s="164"/>
      <c r="S905" s="164"/>
      <c r="T905" s="164"/>
      <c r="U905" s="164"/>
    </row>
    <row r="906" spans="1:21" ht="12">
      <c r="A906" s="164"/>
      <c r="B906" s="132"/>
      <c r="C906" s="164"/>
      <c r="D906" s="164"/>
      <c r="E906" s="164"/>
      <c r="F906" s="164"/>
      <c r="G906" s="164"/>
      <c r="H906" s="164"/>
      <c r="I906" s="164"/>
      <c r="J906" s="164"/>
      <c r="K906" s="164"/>
      <c r="L906" s="164"/>
      <c r="M906" s="164"/>
      <c r="N906" s="164"/>
      <c r="O906" s="164"/>
      <c r="P906" s="164"/>
      <c r="Q906" s="164"/>
      <c r="R906" s="164"/>
      <c r="S906" s="164"/>
      <c r="T906" s="164"/>
      <c r="U906" s="164"/>
    </row>
    <row r="907" spans="1:21" ht="12">
      <c r="A907" s="164"/>
      <c r="B907" s="132"/>
      <c r="C907" s="164"/>
      <c r="D907" s="164"/>
      <c r="E907" s="164"/>
      <c r="F907" s="164"/>
      <c r="G907" s="164"/>
      <c r="H907" s="164"/>
      <c r="I907" s="164"/>
      <c r="J907" s="164"/>
      <c r="K907" s="164"/>
      <c r="L907" s="164"/>
      <c r="M907" s="164"/>
      <c r="N907" s="164"/>
      <c r="O907" s="164"/>
      <c r="P907" s="164"/>
      <c r="Q907" s="164"/>
      <c r="R907" s="164"/>
      <c r="S907" s="164"/>
      <c r="T907" s="164"/>
      <c r="U907" s="164"/>
    </row>
    <row r="908" spans="1:21" ht="12">
      <c r="A908" s="164"/>
      <c r="B908" s="132"/>
      <c r="C908" s="164"/>
      <c r="D908" s="164"/>
      <c r="E908" s="164"/>
      <c r="F908" s="164"/>
      <c r="G908" s="164"/>
      <c r="H908" s="164"/>
      <c r="I908" s="164"/>
      <c r="J908" s="164"/>
      <c r="K908" s="164"/>
      <c r="L908" s="164"/>
      <c r="M908" s="164"/>
      <c r="N908" s="164"/>
      <c r="O908" s="164"/>
      <c r="P908" s="164"/>
      <c r="Q908" s="164"/>
      <c r="R908" s="164"/>
      <c r="S908" s="164"/>
      <c r="T908" s="164"/>
      <c r="U908" s="164"/>
    </row>
    <row r="909" spans="1:21" ht="12">
      <c r="A909" s="164"/>
      <c r="B909" s="132"/>
      <c r="C909" s="164"/>
      <c r="D909" s="164"/>
      <c r="E909" s="164"/>
      <c r="F909" s="164"/>
      <c r="G909" s="164"/>
      <c r="H909" s="164"/>
      <c r="I909" s="164"/>
      <c r="J909" s="164"/>
      <c r="K909" s="164"/>
      <c r="L909" s="164"/>
      <c r="M909" s="164"/>
      <c r="N909" s="164"/>
      <c r="O909" s="164"/>
      <c r="P909" s="164"/>
      <c r="Q909" s="164"/>
      <c r="R909" s="164"/>
      <c r="S909" s="164"/>
      <c r="T909" s="164"/>
      <c r="U909" s="164"/>
    </row>
    <row r="910" spans="1:21" ht="12">
      <c r="A910" s="164"/>
      <c r="B910" s="132"/>
      <c r="C910" s="164"/>
      <c r="D910" s="164"/>
      <c r="E910" s="164"/>
      <c r="F910" s="164"/>
      <c r="G910" s="164"/>
      <c r="H910" s="164"/>
      <c r="I910" s="164"/>
      <c r="J910" s="164"/>
      <c r="K910" s="164"/>
      <c r="L910" s="164"/>
      <c r="M910" s="164"/>
      <c r="N910" s="164"/>
      <c r="O910" s="164"/>
      <c r="P910" s="164"/>
      <c r="Q910" s="164"/>
      <c r="R910" s="164"/>
      <c r="S910" s="164"/>
      <c r="T910" s="164"/>
      <c r="U910" s="164"/>
    </row>
    <row r="911" spans="1:21" ht="12">
      <c r="A911" s="164"/>
      <c r="B911" s="132"/>
      <c r="C911" s="164"/>
      <c r="D911" s="164"/>
      <c r="E911" s="164"/>
      <c r="F911" s="164"/>
      <c r="G911" s="164"/>
      <c r="H911" s="164"/>
      <c r="I911" s="164"/>
      <c r="J911" s="164"/>
      <c r="K911" s="164"/>
      <c r="L911" s="164"/>
      <c r="M911" s="164"/>
      <c r="N911" s="164"/>
      <c r="O911" s="164"/>
      <c r="P911" s="164"/>
      <c r="Q911" s="164"/>
      <c r="R911" s="164"/>
      <c r="S911" s="164"/>
      <c r="T911" s="164"/>
      <c r="U911" s="164"/>
    </row>
    <row r="912" spans="1:21" ht="12">
      <c r="A912" s="164"/>
      <c r="B912" s="132"/>
      <c r="C912" s="164"/>
      <c r="D912" s="164"/>
      <c r="E912" s="164"/>
      <c r="F912" s="164"/>
      <c r="G912" s="164"/>
      <c r="H912" s="164"/>
      <c r="I912" s="164"/>
      <c r="J912" s="164"/>
      <c r="K912" s="164"/>
      <c r="L912" s="164"/>
      <c r="M912" s="164"/>
      <c r="N912" s="164"/>
      <c r="O912" s="164"/>
      <c r="P912" s="164"/>
      <c r="Q912" s="164"/>
      <c r="R912" s="164"/>
      <c r="S912" s="164"/>
      <c r="T912" s="164"/>
      <c r="U912" s="164"/>
    </row>
    <row r="913" spans="1:21" ht="12">
      <c r="A913" s="164"/>
      <c r="B913" s="132"/>
      <c r="C913" s="164"/>
      <c r="D913" s="164"/>
      <c r="E913" s="164"/>
      <c r="F913" s="164"/>
      <c r="G913" s="164"/>
      <c r="H913" s="164"/>
      <c r="I913" s="164"/>
      <c r="J913" s="164"/>
      <c r="K913" s="164"/>
      <c r="L913" s="164"/>
      <c r="M913" s="164"/>
      <c r="N913" s="164"/>
      <c r="O913" s="164"/>
      <c r="P913" s="164"/>
      <c r="Q913" s="164"/>
      <c r="R913" s="164"/>
      <c r="S913" s="164"/>
      <c r="T913" s="164"/>
      <c r="U913" s="164"/>
    </row>
    <row r="914" spans="1:21" ht="12">
      <c r="A914" s="164"/>
      <c r="B914" s="132"/>
      <c r="C914" s="164"/>
      <c r="D914" s="164"/>
      <c r="E914" s="164"/>
      <c r="F914" s="164"/>
      <c r="G914" s="164"/>
      <c r="H914" s="164"/>
      <c r="I914" s="164"/>
      <c r="J914" s="164"/>
      <c r="K914" s="164"/>
      <c r="L914" s="164"/>
      <c r="M914" s="164"/>
      <c r="N914" s="164"/>
      <c r="O914" s="164"/>
      <c r="P914" s="164"/>
      <c r="Q914" s="164"/>
      <c r="R914" s="164"/>
      <c r="S914" s="164"/>
      <c r="T914" s="164"/>
      <c r="U914" s="164"/>
    </row>
    <row r="915" spans="1:21" ht="12">
      <c r="A915" s="164"/>
      <c r="B915" s="132"/>
      <c r="C915" s="164"/>
      <c r="D915" s="164"/>
      <c r="E915" s="164"/>
      <c r="F915" s="164"/>
      <c r="G915" s="164"/>
      <c r="H915" s="164"/>
      <c r="I915" s="164"/>
      <c r="J915" s="164"/>
      <c r="K915" s="164"/>
      <c r="L915" s="164"/>
      <c r="M915" s="164"/>
      <c r="N915" s="164"/>
      <c r="O915" s="164"/>
      <c r="P915" s="164"/>
      <c r="Q915" s="164"/>
      <c r="R915" s="164"/>
      <c r="S915" s="164"/>
      <c r="T915" s="164"/>
      <c r="U915" s="164"/>
    </row>
    <row r="916" spans="1:21" ht="12">
      <c r="A916" s="164"/>
      <c r="B916" s="132"/>
      <c r="C916" s="164"/>
      <c r="D916" s="164"/>
      <c r="E916" s="164"/>
      <c r="F916" s="164"/>
      <c r="G916" s="164"/>
      <c r="H916" s="164"/>
      <c r="I916" s="164"/>
      <c r="J916" s="164"/>
      <c r="K916" s="164"/>
      <c r="L916" s="164"/>
      <c r="M916" s="164"/>
      <c r="N916" s="164"/>
      <c r="O916" s="164"/>
      <c r="P916" s="164"/>
      <c r="Q916" s="164"/>
      <c r="R916" s="164"/>
      <c r="S916" s="164"/>
      <c r="T916" s="164"/>
      <c r="U916" s="164"/>
    </row>
    <row r="917" spans="1:21" ht="12">
      <c r="A917" s="164"/>
      <c r="B917" s="132"/>
      <c r="C917" s="164"/>
      <c r="D917" s="164"/>
      <c r="E917" s="164"/>
      <c r="F917" s="164"/>
      <c r="G917" s="164"/>
      <c r="H917" s="164"/>
      <c r="I917" s="164"/>
      <c r="J917" s="164"/>
      <c r="K917" s="164"/>
      <c r="L917" s="164"/>
      <c r="M917" s="164"/>
      <c r="N917" s="164"/>
      <c r="O917" s="164"/>
      <c r="P917" s="164"/>
      <c r="Q917" s="164"/>
      <c r="R917" s="164"/>
      <c r="S917" s="164"/>
      <c r="T917" s="164"/>
      <c r="U917" s="164"/>
    </row>
    <row r="918" spans="1:21" ht="12">
      <c r="A918" s="164"/>
      <c r="B918" s="132"/>
      <c r="C918" s="164"/>
      <c r="D918" s="164"/>
      <c r="E918" s="164"/>
      <c r="F918" s="164"/>
      <c r="G918" s="164"/>
      <c r="H918" s="164"/>
      <c r="I918" s="164"/>
      <c r="J918" s="164"/>
      <c r="K918" s="164"/>
      <c r="L918" s="164"/>
      <c r="M918" s="164"/>
      <c r="N918" s="164"/>
      <c r="O918" s="164"/>
      <c r="P918" s="164"/>
      <c r="Q918" s="164"/>
      <c r="R918" s="164"/>
      <c r="S918" s="164"/>
      <c r="T918" s="164"/>
      <c r="U918" s="164"/>
    </row>
    <row r="919" spans="1:21" ht="12">
      <c r="A919" s="164"/>
      <c r="B919" s="132"/>
      <c r="C919" s="164"/>
      <c r="D919" s="164"/>
      <c r="E919" s="164"/>
      <c r="F919" s="164"/>
      <c r="G919" s="164"/>
      <c r="H919" s="164"/>
      <c r="I919" s="164"/>
      <c r="J919" s="164"/>
      <c r="K919" s="164"/>
      <c r="L919" s="164"/>
      <c r="M919" s="164"/>
      <c r="N919" s="164"/>
      <c r="O919" s="164"/>
      <c r="P919" s="164"/>
      <c r="Q919" s="164"/>
      <c r="R919" s="164"/>
      <c r="S919" s="164"/>
      <c r="T919" s="164"/>
      <c r="U919" s="164"/>
    </row>
    <row r="920" spans="1:21" ht="12">
      <c r="A920" s="164"/>
      <c r="B920" s="132"/>
      <c r="C920" s="164"/>
      <c r="D920" s="164"/>
      <c r="E920" s="164"/>
      <c r="F920" s="164"/>
      <c r="G920" s="164"/>
      <c r="H920" s="164"/>
      <c r="I920" s="164"/>
      <c r="J920" s="164"/>
      <c r="K920" s="164"/>
      <c r="L920" s="164"/>
      <c r="M920" s="164"/>
      <c r="N920" s="164"/>
      <c r="O920" s="164"/>
      <c r="P920" s="164"/>
      <c r="Q920" s="164"/>
      <c r="R920" s="164"/>
      <c r="S920" s="164"/>
      <c r="T920" s="164"/>
      <c r="U920" s="164"/>
    </row>
    <row r="921" spans="1:21" ht="12">
      <c r="A921" s="164"/>
      <c r="B921" s="132"/>
      <c r="C921" s="164"/>
      <c r="D921" s="164"/>
      <c r="E921" s="164"/>
      <c r="F921" s="164"/>
      <c r="G921" s="164"/>
      <c r="H921" s="164"/>
      <c r="I921" s="164"/>
      <c r="J921" s="164"/>
      <c r="K921" s="164"/>
      <c r="L921" s="164"/>
      <c r="M921" s="164"/>
      <c r="N921" s="164"/>
      <c r="O921" s="164"/>
      <c r="P921" s="164"/>
      <c r="Q921" s="164"/>
      <c r="R921" s="164"/>
      <c r="S921" s="164"/>
      <c r="T921" s="164"/>
      <c r="U921" s="164"/>
    </row>
    <row r="922" spans="1:21" ht="12">
      <c r="A922" s="164"/>
      <c r="B922" s="132"/>
      <c r="C922" s="164"/>
      <c r="D922" s="164"/>
      <c r="E922" s="164"/>
      <c r="F922" s="164"/>
      <c r="G922" s="164"/>
      <c r="H922" s="164"/>
      <c r="I922" s="164"/>
      <c r="J922" s="164"/>
      <c r="K922" s="164"/>
      <c r="L922" s="164"/>
      <c r="M922" s="164"/>
      <c r="N922" s="164"/>
      <c r="O922" s="164"/>
      <c r="P922" s="164"/>
      <c r="Q922" s="164"/>
      <c r="R922" s="164"/>
      <c r="S922" s="164"/>
      <c r="T922" s="164"/>
      <c r="U922" s="164"/>
    </row>
    <row r="923" spans="1:21" ht="12">
      <c r="A923" s="164"/>
      <c r="B923" s="132"/>
      <c r="C923" s="164"/>
      <c r="D923" s="164"/>
      <c r="E923" s="164"/>
      <c r="F923" s="164"/>
      <c r="G923" s="164"/>
      <c r="H923" s="164"/>
      <c r="I923" s="164"/>
      <c r="J923" s="164"/>
      <c r="K923" s="164"/>
      <c r="L923" s="164"/>
      <c r="M923" s="164"/>
      <c r="N923" s="164"/>
      <c r="O923" s="164"/>
      <c r="P923" s="164"/>
      <c r="Q923" s="164"/>
      <c r="R923" s="164"/>
      <c r="S923" s="164"/>
      <c r="T923" s="164"/>
      <c r="U923" s="164"/>
    </row>
    <row r="924" spans="1:21" ht="12">
      <c r="A924" s="164"/>
      <c r="B924" s="132"/>
      <c r="C924" s="164"/>
      <c r="D924" s="164"/>
      <c r="E924" s="164"/>
      <c r="F924" s="164"/>
      <c r="G924" s="164"/>
      <c r="H924" s="164"/>
      <c r="I924" s="164"/>
      <c r="J924" s="164"/>
      <c r="K924" s="164"/>
      <c r="L924" s="164"/>
      <c r="M924" s="164"/>
      <c r="N924" s="164"/>
      <c r="O924" s="164"/>
      <c r="P924" s="164"/>
      <c r="Q924" s="164"/>
      <c r="R924" s="164"/>
      <c r="S924" s="164"/>
      <c r="T924" s="164"/>
      <c r="U924" s="164"/>
    </row>
    <row r="925" spans="1:21" ht="12">
      <c r="A925" s="164"/>
      <c r="B925" s="132"/>
      <c r="C925" s="164"/>
      <c r="D925" s="164"/>
      <c r="E925" s="164"/>
      <c r="F925" s="164"/>
      <c r="G925" s="164"/>
      <c r="H925" s="164"/>
      <c r="I925" s="164"/>
      <c r="J925" s="164"/>
      <c r="K925" s="164"/>
      <c r="L925" s="164"/>
      <c r="M925" s="164"/>
      <c r="N925" s="164"/>
      <c r="O925" s="164"/>
      <c r="P925" s="164"/>
      <c r="Q925" s="164"/>
      <c r="R925" s="164"/>
      <c r="S925" s="164"/>
      <c r="T925" s="164"/>
      <c r="U925" s="164"/>
    </row>
    <row r="926" spans="1:21" ht="12">
      <c r="A926" s="164"/>
      <c r="B926" s="132"/>
      <c r="C926" s="164"/>
      <c r="D926" s="164"/>
      <c r="E926" s="164"/>
      <c r="F926" s="164"/>
      <c r="G926" s="164"/>
      <c r="H926" s="164"/>
      <c r="I926" s="164"/>
      <c r="J926" s="164"/>
      <c r="K926" s="164"/>
      <c r="L926" s="164"/>
      <c r="M926" s="164"/>
      <c r="N926" s="164"/>
      <c r="O926" s="164"/>
      <c r="P926" s="164"/>
      <c r="Q926" s="164"/>
      <c r="R926" s="164"/>
      <c r="S926" s="164"/>
      <c r="T926" s="164"/>
      <c r="U926" s="164"/>
    </row>
    <row r="927" spans="1:21" ht="12">
      <c r="A927" s="164"/>
      <c r="B927" s="132"/>
      <c r="C927" s="164"/>
      <c r="D927" s="164"/>
      <c r="E927" s="164"/>
      <c r="F927" s="164"/>
      <c r="G927" s="164"/>
      <c r="H927" s="164"/>
      <c r="I927" s="164"/>
      <c r="J927" s="164"/>
      <c r="K927" s="164"/>
      <c r="L927" s="164"/>
      <c r="M927" s="164"/>
      <c r="N927" s="164"/>
      <c r="O927" s="164"/>
      <c r="P927" s="164"/>
      <c r="Q927" s="164"/>
      <c r="R927" s="164"/>
      <c r="S927" s="164"/>
      <c r="T927" s="164"/>
      <c r="U927" s="164"/>
    </row>
    <row r="928" spans="1:21" ht="12">
      <c r="A928" s="164"/>
      <c r="B928" s="132"/>
      <c r="C928" s="164"/>
      <c r="D928" s="164"/>
      <c r="E928" s="164"/>
      <c r="F928" s="164"/>
      <c r="G928" s="164"/>
      <c r="H928" s="164"/>
      <c r="I928" s="164"/>
      <c r="J928" s="164"/>
      <c r="K928" s="164"/>
      <c r="L928" s="164"/>
      <c r="M928" s="164"/>
      <c r="N928" s="164"/>
      <c r="O928" s="164"/>
      <c r="P928" s="164"/>
      <c r="Q928" s="164"/>
      <c r="R928" s="164"/>
      <c r="S928" s="164"/>
      <c r="T928" s="164"/>
      <c r="U928" s="164"/>
    </row>
    <row r="929" spans="1:21" ht="12">
      <c r="A929" s="164"/>
      <c r="B929" s="132"/>
      <c r="C929" s="164"/>
      <c r="D929" s="164"/>
      <c r="E929" s="164"/>
      <c r="F929" s="164"/>
      <c r="G929" s="164"/>
      <c r="H929" s="164"/>
      <c r="I929" s="164"/>
      <c r="J929" s="164"/>
      <c r="K929" s="164"/>
      <c r="L929" s="164"/>
      <c r="M929" s="164"/>
      <c r="N929" s="164"/>
      <c r="O929" s="164"/>
      <c r="P929" s="164"/>
      <c r="Q929" s="164"/>
      <c r="R929" s="164"/>
      <c r="S929" s="164"/>
      <c r="T929" s="164"/>
      <c r="U929" s="164"/>
    </row>
    <row r="930" spans="1:21" ht="12">
      <c r="A930" s="164"/>
      <c r="B930" s="132"/>
      <c r="C930" s="164"/>
      <c r="D930" s="164"/>
      <c r="E930" s="164"/>
      <c r="F930" s="164"/>
      <c r="G930" s="164"/>
      <c r="H930" s="164"/>
      <c r="I930" s="164"/>
      <c r="J930" s="164"/>
      <c r="K930" s="164"/>
      <c r="L930" s="164"/>
      <c r="M930" s="164"/>
      <c r="N930" s="164"/>
      <c r="O930" s="164"/>
      <c r="P930" s="164"/>
      <c r="Q930" s="164"/>
      <c r="R930" s="164"/>
      <c r="S930" s="164"/>
      <c r="T930" s="164"/>
      <c r="U930" s="164"/>
    </row>
    <row r="931" spans="1:21" ht="12">
      <c r="A931" s="164"/>
      <c r="B931" s="132"/>
      <c r="C931" s="164"/>
      <c r="D931" s="164"/>
      <c r="E931" s="164"/>
      <c r="F931" s="164"/>
      <c r="G931" s="164"/>
      <c r="H931" s="164"/>
      <c r="I931" s="164"/>
      <c r="J931" s="164"/>
      <c r="K931" s="164"/>
      <c r="L931" s="164"/>
      <c r="M931" s="164"/>
      <c r="N931" s="164"/>
      <c r="O931" s="164"/>
      <c r="P931" s="164"/>
      <c r="Q931" s="164"/>
      <c r="R931" s="164"/>
      <c r="S931" s="164"/>
      <c r="T931" s="164"/>
      <c r="U931" s="164"/>
    </row>
    <row r="932" spans="1:21" ht="12">
      <c r="A932" s="164"/>
      <c r="B932" s="132"/>
      <c r="C932" s="164"/>
      <c r="D932" s="164"/>
      <c r="E932" s="164"/>
      <c r="F932" s="164"/>
      <c r="G932" s="164"/>
      <c r="H932" s="164"/>
      <c r="I932" s="164"/>
      <c r="J932" s="164"/>
      <c r="K932" s="164"/>
      <c r="L932" s="164"/>
      <c r="M932" s="164"/>
      <c r="N932" s="164"/>
      <c r="O932" s="164"/>
      <c r="P932" s="164"/>
      <c r="Q932" s="164"/>
      <c r="R932" s="164"/>
      <c r="S932" s="164"/>
      <c r="T932" s="164"/>
      <c r="U932" s="164"/>
    </row>
    <row r="933" spans="1:21" ht="12">
      <c r="A933" s="164"/>
      <c r="B933" s="132"/>
      <c r="C933" s="164"/>
      <c r="D933" s="164"/>
      <c r="E933" s="164"/>
      <c r="F933" s="164"/>
      <c r="G933" s="164"/>
      <c r="H933" s="164"/>
      <c r="I933" s="164"/>
      <c r="J933" s="164"/>
      <c r="K933" s="164"/>
      <c r="L933" s="164"/>
      <c r="M933" s="164"/>
      <c r="N933" s="164"/>
      <c r="O933" s="164"/>
      <c r="P933" s="164"/>
      <c r="Q933" s="164"/>
      <c r="R933" s="164"/>
      <c r="S933" s="164"/>
      <c r="T933" s="164"/>
      <c r="U933" s="164"/>
    </row>
    <row r="934" spans="1:21" ht="12">
      <c r="A934" s="164"/>
      <c r="B934" s="132"/>
      <c r="C934" s="164"/>
      <c r="D934" s="164"/>
      <c r="E934" s="164"/>
      <c r="F934" s="164"/>
      <c r="G934" s="164"/>
      <c r="H934" s="164"/>
      <c r="I934" s="164"/>
      <c r="J934" s="164"/>
      <c r="K934" s="164"/>
      <c r="L934" s="164"/>
      <c r="M934" s="164"/>
      <c r="N934" s="164"/>
      <c r="O934" s="164"/>
      <c r="P934" s="164"/>
      <c r="Q934" s="164"/>
      <c r="R934" s="164"/>
      <c r="S934" s="164"/>
      <c r="T934" s="164"/>
      <c r="U934" s="164"/>
    </row>
    <row r="935" spans="1:21" ht="12">
      <c r="A935" s="164"/>
      <c r="B935" s="132"/>
      <c r="C935" s="164"/>
      <c r="D935" s="164"/>
      <c r="E935" s="164"/>
      <c r="F935" s="164"/>
      <c r="G935" s="164"/>
      <c r="H935" s="164"/>
      <c r="I935" s="164"/>
      <c r="J935" s="164"/>
      <c r="K935" s="164"/>
      <c r="L935" s="164"/>
      <c r="M935" s="164"/>
      <c r="N935" s="164"/>
      <c r="O935" s="164"/>
      <c r="P935" s="164"/>
      <c r="Q935" s="164"/>
      <c r="R935" s="164"/>
      <c r="S935" s="164"/>
      <c r="T935" s="164"/>
      <c r="U935" s="164"/>
    </row>
    <row r="936" spans="1:21" ht="12">
      <c r="A936" s="164"/>
      <c r="B936" s="132"/>
      <c r="C936" s="164"/>
      <c r="D936" s="164"/>
      <c r="E936" s="164"/>
      <c r="F936" s="164"/>
      <c r="G936" s="164"/>
      <c r="H936" s="164"/>
      <c r="I936" s="164"/>
      <c r="J936" s="164"/>
      <c r="K936" s="164"/>
      <c r="L936" s="164"/>
      <c r="M936" s="164"/>
      <c r="N936" s="164"/>
      <c r="O936" s="164"/>
      <c r="P936" s="164"/>
      <c r="Q936" s="164"/>
      <c r="R936" s="164"/>
      <c r="S936" s="164"/>
      <c r="T936" s="164"/>
      <c r="U936" s="164"/>
    </row>
    <row r="937" spans="1:21" ht="12">
      <c r="A937" s="164"/>
      <c r="B937" s="132"/>
      <c r="C937" s="164"/>
      <c r="D937" s="164"/>
      <c r="E937" s="164"/>
      <c r="F937" s="164"/>
      <c r="G937" s="164"/>
      <c r="H937" s="164"/>
      <c r="I937" s="164"/>
      <c r="J937" s="164"/>
      <c r="K937" s="164"/>
      <c r="L937" s="164"/>
      <c r="M937" s="164"/>
      <c r="N937" s="164"/>
      <c r="O937" s="164"/>
      <c r="P937" s="164"/>
      <c r="Q937" s="164"/>
      <c r="R937" s="164"/>
      <c r="S937" s="164"/>
      <c r="T937" s="164"/>
      <c r="U937" s="164"/>
    </row>
    <row r="938" spans="1:21" ht="12">
      <c r="A938" s="164"/>
      <c r="B938" s="132"/>
      <c r="C938" s="164"/>
      <c r="D938" s="164"/>
      <c r="E938" s="164"/>
      <c r="F938" s="164"/>
      <c r="G938" s="164"/>
      <c r="H938" s="164"/>
      <c r="I938" s="164"/>
      <c r="J938" s="164"/>
      <c r="K938" s="164"/>
      <c r="L938" s="164"/>
      <c r="M938" s="164"/>
      <c r="N938" s="164"/>
      <c r="O938" s="164"/>
      <c r="P938" s="164"/>
      <c r="Q938" s="164"/>
      <c r="R938" s="164"/>
      <c r="S938" s="164"/>
      <c r="T938" s="164"/>
      <c r="U938" s="164"/>
    </row>
    <row r="939" spans="1:21" ht="12">
      <c r="A939" s="164"/>
      <c r="B939" s="132"/>
      <c r="C939" s="164"/>
      <c r="D939" s="164"/>
      <c r="E939" s="164"/>
      <c r="F939" s="164"/>
      <c r="G939" s="164"/>
      <c r="H939" s="164"/>
      <c r="I939" s="164"/>
      <c r="J939" s="164"/>
      <c r="K939" s="164"/>
      <c r="L939" s="164"/>
      <c r="M939" s="164"/>
      <c r="N939" s="164"/>
      <c r="O939" s="164"/>
      <c r="P939" s="164"/>
      <c r="Q939" s="164"/>
      <c r="R939" s="164"/>
      <c r="S939" s="164"/>
      <c r="T939" s="164"/>
      <c r="U939" s="164"/>
    </row>
    <row r="940" spans="1:21" ht="12">
      <c r="A940" s="164"/>
      <c r="B940" s="132"/>
      <c r="C940" s="164"/>
      <c r="D940" s="164"/>
      <c r="E940" s="164"/>
      <c r="F940" s="164"/>
      <c r="G940" s="164"/>
      <c r="H940" s="164"/>
      <c r="I940" s="164"/>
      <c r="J940" s="164"/>
      <c r="K940" s="164"/>
      <c r="L940" s="164"/>
      <c r="M940" s="164"/>
      <c r="N940" s="164"/>
      <c r="O940" s="164"/>
      <c r="P940" s="164"/>
      <c r="Q940" s="164"/>
      <c r="R940" s="164"/>
      <c r="S940" s="164"/>
      <c r="T940" s="164"/>
      <c r="U940" s="164"/>
    </row>
    <row r="941" spans="1:21" ht="12">
      <c r="A941" s="164"/>
      <c r="B941" s="132"/>
      <c r="C941" s="164"/>
      <c r="D941" s="164"/>
      <c r="E941" s="164"/>
      <c r="F941" s="164"/>
      <c r="G941" s="164"/>
      <c r="H941" s="164"/>
      <c r="I941" s="164"/>
      <c r="J941" s="164"/>
      <c r="K941" s="164"/>
      <c r="L941" s="164"/>
      <c r="M941" s="164"/>
      <c r="N941" s="164"/>
      <c r="O941" s="164"/>
      <c r="P941" s="164"/>
      <c r="Q941" s="164"/>
      <c r="R941" s="164"/>
      <c r="S941" s="164"/>
      <c r="T941" s="164"/>
      <c r="U941" s="164"/>
    </row>
    <row r="942" spans="1:21" ht="12">
      <c r="A942" s="164"/>
      <c r="B942" s="132"/>
      <c r="C942" s="164"/>
      <c r="D942" s="164"/>
      <c r="E942" s="164"/>
      <c r="F942" s="164"/>
      <c r="G942" s="164"/>
      <c r="H942" s="164"/>
      <c r="I942" s="164"/>
      <c r="J942" s="164"/>
      <c r="K942" s="164"/>
      <c r="L942" s="164"/>
      <c r="M942" s="164"/>
      <c r="N942" s="164"/>
      <c r="O942" s="164"/>
      <c r="P942" s="164"/>
      <c r="Q942" s="164"/>
      <c r="R942" s="164"/>
      <c r="S942" s="164"/>
      <c r="T942" s="164"/>
      <c r="U942" s="164"/>
    </row>
    <row r="943" spans="1:21" ht="12">
      <c r="A943" s="164"/>
      <c r="B943" s="132"/>
      <c r="C943" s="164"/>
      <c r="D943" s="164"/>
      <c r="E943" s="164"/>
      <c r="F943" s="164"/>
      <c r="G943" s="164"/>
      <c r="H943" s="164"/>
      <c r="I943" s="164"/>
      <c r="J943" s="164"/>
      <c r="K943" s="164"/>
      <c r="L943" s="164"/>
      <c r="M943" s="164"/>
      <c r="N943" s="164"/>
      <c r="O943" s="164"/>
      <c r="P943" s="164"/>
      <c r="Q943" s="164"/>
      <c r="R943" s="164"/>
      <c r="S943" s="164"/>
      <c r="T943" s="164"/>
      <c r="U943" s="164"/>
    </row>
    <row r="944" spans="1:21" ht="12">
      <c r="A944" s="164"/>
      <c r="B944" s="132"/>
      <c r="C944" s="164"/>
      <c r="D944" s="164"/>
      <c r="E944" s="164"/>
      <c r="F944" s="164"/>
      <c r="G944" s="164"/>
      <c r="H944" s="164"/>
      <c r="I944" s="164"/>
      <c r="J944" s="164"/>
      <c r="K944" s="164"/>
      <c r="L944" s="164"/>
      <c r="M944" s="164"/>
      <c r="N944" s="164"/>
      <c r="O944" s="164"/>
      <c r="P944" s="164"/>
      <c r="Q944" s="164"/>
      <c r="R944" s="164"/>
      <c r="S944" s="164"/>
      <c r="T944" s="164"/>
      <c r="U944" s="164"/>
    </row>
    <row r="945" spans="1:21" ht="12">
      <c r="A945" s="164"/>
      <c r="B945" s="132"/>
      <c r="C945" s="164"/>
      <c r="D945" s="164"/>
      <c r="E945" s="164"/>
      <c r="F945" s="164"/>
      <c r="G945" s="164"/>
      <c r="H945" s="164"/>
      <c r="I945" s="164"/>
      <c r="J945" s="164"/>
      <c r="K945" s="164"/>
      <c r="L945" s="164"/>
      <c r="M945" s="164"/>
      <c r="N945" s="164"/>
      <c r="O945" s="164"/>
      <c r="P945" s="164"/>
      <c r="Q945" s="164"/>
      <c r="R945" s="164"/>
      <c r="S945" s="164"/>
      <c r="T945" s="164"/>
      <c r="U945" s="164"/>
    </row>
    <row r="946" spans="1:21" ht="12">
      <c r="A946" s="164"/>
      <c r="B946" s="132"/>
      <c r="C946" s="164"/>
      <c r="D946" s="164"/>
      <c r="E946" s="164"/>
      <c r="F946" s="164"/>
      <c r="G946" s="164"/>
      <c r="H946" s="164"/>
      <c r="I946" s="164"/>
      <c r="J946" s="164"/>
      <c r="K946" s="164"/>
      <c r="L946" s="164"/>
      <c r="M946" s="164"/>
      <c r="N946" s="164"/>
      <c r="O946" s="164"/>
      <c r="P946" s="164"/>
      <c r="Q946" s="164"/>
      <c r="R946" s="164"/>
      <c r="S946" s="164"/>
      <c r="T946" s="164"/>
      <c r="U946" s="164"/>
    </row>
    <row r="947" spans="1:21" ht="12">
      <c r="A947" s="164"/>
      <c r="B947" s="132"/>
      <c r="C947" s="164"/>
      <c r="D947" s="164"/>
      <c r="E947" s="164"/>
      <c r="F947" s="164"/>
      <c r="G947" s="164"/>
      <c r="H947" s="164"/>
      <c r="I947" s="164"/>
      <c r="J947" s="164"/>
      <c r="K947" s="164"/>
      <c r="L947" s="164"/>
      <c r="M947" s="164"/>
      <c r="N947" s="164"/>
      <c r="O947" s="164"/>
      <c r="P947" s="164"/>
      <c r="Q947" s="164"/>
      <c r="R947" s="164"/>
      <c r="S947" s="164"/>
      <c r="T947" s="164"/>
      <c r="U947" s="164"/>
    </row>
    <row r="948" spans="1:21" ht="12">
      <c r="A948" s="164"/>
      <c r="B948" s="132"/>
      <c r="C948" s="164"/>
      <c r="D948" s="164"/>
      <c r="E948" s="164"/>
      <c r="F948" s="164"/>
      <c r="G948" s="164"/>
      <c r="H948" s="164"/>
      <c r="I948" s="164"/>
      <c r="J948" s="164"/>
      <c r="K948" s="164"/>
      <c r="L948" s="164"/>
      <c r="M948" s="164"/>
      <c r="N948" s="164"/>
      <c r="O948" s="164"/>
      <c r="P948" s="164"/>
      <c r="Q948" s="164"/>
      <c r="R948" s="164"/>
      <c r="S948" s="164"/>
      <c r="T948" s="164"/>
      <c r="U948" s="164"/>
    </row>
    <row r="949" spans="1:21" ht="12">
      <c r="A949" s="164"/>
      <c r="B949" s="132"/>
      <c r="C949" s="164"/>
      <c r="D949" s="164"/>
      <c r="E949" s="164"/>
      <c r="F949" s="164"/>
      <c r="G949" s="164"/>
      <c r="H949" s="164"/>
      <c r="I949" s="164"/>
      <c r="J949" s="164"/>
      <c r="K949" s="164"/>
      <c r="L949" s="164"/>
      <c r="M949" s="164"/>
      <c r="N949" s="164"/>
      <c r="O949" s="164"/>
      <c r="P949" s="164"/>
      <c r="Q949" s="164"/>
      <c r="R949" s="164"/>
      <c r="S949" s="164"/>
      <c r="T949" s="164"/>
      <c r="U949" s="164"/>
    </row>
    <row r="950" spans="1:21" ht="12">
      <c r="A950" s="164"/>
      <c r="B950" s="132"/>
      <c r="C950" s="164"/>
      <c r="D950" s="164"/>
      <c r="E950" s="164"/>
      <c r="F950" s="164"/>
      <c r="G950" s="164"/>
      <c r="H950" s="164"/>
      <c r="I950" s="164"/>
      <c r="J950" s="164"/>
      <c r="K950" s="164"/>
      <c r="L950" s="164"/>
      <c r="M950" s="164"/>
      <c r="N950" s="164"/>
      <c r="O950" s="164"/>
      <c r="P950" s="164"/>
      <c r="Q950" s="164"/>
      <c r="R950" s="164"/>
      <c r="S950" s="164"/>
      <c r="T950" s="164"/>
      <c r="U950" s="164"/>
    </row>
    <row r="951" spans="1:21" ht="12">
      <c r="A951" s="164"/>
      <c r="B951" s="132"/>
      <c r="C951" s="164"/>
      <c r="D951" s="164"/>
      <c r="E951" s="164"/>
      <c r="F951" s="164"/>
      <c r="G951" s="164"/>
      <c r="H951" s="164"/>
      <c r="I951" s="164"/>
      <c r="J951" s="164"/>
      <c r="K951" s="164"/>
      <c r="L951" s="164"/>
      <c r="M951" s="164"/>
      <c r="N951" s="164"/>
      <c r="O951" s="164"/>
      <c r="P951" s="164"/>
      <c r="Q951" s="164"/>
      <c r="R951" s="164"/>
      <c r="S951" s="164"/>
      <c r="T951" s="164"/>
      <c r="U951" s="164"/>
    </row>
    <row r="952" spans="1:21" ht="12">
      <c r="A952" s="164"/>
      <c r="B952" s="132"/>
      <c r="C952" s="164"/>
      <c r="D952" s="164"/>
      <c r="E952" s="164"/>
      <c r="F952" s="164"/>
      <c r="G952" s="164"/>
      <c r="H952" s="164"/>
      <c r="I952" s="164"/>
      <c r="J952" s="164"/>
      <c r="K952" s="164"/>
      <c r="L952" s="164"/>
      <c r="M952" s="164"/>
      <c r="N952" s="164"/>
      <c r="O952" s="164"/>
      <c r="P952" s="164"/>
      <c r="Q952" s="164"/>
      <c r="R952" s="164"/>
      <c r="S952" s="164"/>
      <c r="T952" s="164"/>
      <c r="U952" s="164"/>
    </row>
    <row r="953" spans="1:21" ht="12">
      <c r="A953" s="164"/>
      <c r="B953" s="132"/>
      <c r="C953" s="164"/>
      <c r="D953" s="164"/>
      <c r="E953" s="164"/>
      <c r="F953" s="164"/>
      <c r="G953" s="164"/>
      <c r="H953" s="164"/>
      <c r="I953" s="164"/>
      <c r="J953" s="164"/>
      <c r="K953" s="164"/>
      <c r="L953" s="164"/>
      <c r="M953" s="164"/>
      <c r="N953" s="164"/>
      <c r="O953" s="164"/>
      <c r="P953" s="164"/>
      <c r="Q953" s="164"/>
      <c r="R953" s="164"/>
      <c r="S953" s="164"/>
      <c r="T953" s="164"/>
      <c r="U953" s="164"/>
    </row>
    <row r="954" spans="1:21" ht="12">
      <c r="A954" s="164"/>
      <c r="B954" s="132"/>
      <c r="C954" s="164"/>
      <c r="D954" s="164"/>
      <c r="E954" s="164"/>
      <c r="F954" s="164"/>
      <c r="G954" s="164"/>
      <c r="H954" s="164"/>
      <c r="I954" s="164"/>
      <c r="J954" s="164"/>
      <c r="K954" s="164"/>
      <c r="L954" s="164"/>
      <c r="M954" s="164"/>
      <c r="N954" s="164"/>
      <c r="O954" s="164"/>
      <c r="P954" s="164"/>
      <c r="Q954" s="164"/>
      <c r="R954" s="164"/>
      <c r="S954" s="164"/>
      <c r="T954" s="164"/>
      <c r="U954" s="164"/>
    </row>
    <row r="955" spans="1:21" ht="12">
      <c r="A955" s="164"/>
      <c r="B955" s="132"/>
      <c r="C955" s="164"/>
      <c r="D955" s="164"/>
      <c r="E955" s="164"/>
      <c r="F955" s="164"/>
      <c r="G955" s="164"/>
      <c r="H955" s="164"/>
      <c r="I955" s="164"/>
      <c r="J955" s="164"/>
      <c r="K955" s="164"/>
      <c r="L955" s="164"/>
      <c r="M955" s="164"/>
      <c r="N955" s="164"/>
      <c r="O955" s="164"/>
      <c r="P955" s="164"/>
      <c r="Q955" s="164"/>
      <c r="R955" s="164"/>
      <c r="S955" s="164"/>
      <c r="T955" s="164"/>
      <c r="U955" s="164"/>
    </row>
    <row r="956" spans="1:21" ht="12">
      <c r="A956" s="164"/>
      <c r="B956" s="132"/>
      <c r="C956" s="164"/>
      <c r="D956" s="164"/>
      <c r="E956" s="164"/>
      <c r="F956" s="164"/>
      <c r="G956" s="164"/>
      <c r="H956" s="164"/>
      <c r="I956" s="164"/>
      <c r="J956" s="164"/>
      <c r="K956" s="164"/>
      <c r="L956" s="164"/>
      <c r="M956" s="164"/>
      <c r="N956" s="164"/>
      <c r="O956" s="164"/>
      <c r="P956" s="164"/>
      <c r="Q956" s="164"/>
      <c r="R956" s="164"/>
      <c r="S956" s="164"/>
      <c r="T956" s="164"/>
      <c r="U956" s="164"/>
    </row>
    <row r="957" spans="1:21" ht="12">
      <c r="A957" s="164"/>
      <c r="B957" s="132"/>
      <c r="C957" s="164"/>
      <c r="D957" s="164"/>
      <c r="E957" s="164"/>
      <c r="F957" s="164"/>
      <c r="G957" s="164"/>
      <c r="H957" s="164"/>
      <c r="I957" s="164"/>
      <c r="J957" s="164"/>
      <c r="K957" s="164"/>
      <c r="L957" s="164"/>
      <c r="M957" s="164"/>
      <c r="N957" s="164"/>
      <c r="O957" s="164"/>
      <c r="P957" s="164"/>
      <c r="Q957" s="164"/>
      <c r="R957" s="164"/>
      <c r="S957" s="164"/>
      <c r="T957" s="164"/>
      <c r="U957" s="164"/>
    </row>
    <row r="958" spans="1:21" ht="12">
      <c r="A958" s="164"/>
      <c r="B958" s="132"/>
      <c r="C958" s="164"/>
      <c r="D958" s="164"/>
      <c r="E958" s="164"/>
      <c r="F958" s="164"/>
      <c r="G958" s="164"/>
      <c r="H958" s="164"/>
      <c r="I958" s="164"/>
      <c r="J958" s="164"/>
      <c r="K958" s="164"/>
      <c r="L958" s="164"/>
      <c r="M958" s="164"/>
      <c r="N958" s="164"/>
      <c r="O958" s="164"/>
      <c r="P958" s="164"/>
      <c r="Q958" s="164"/>
      <c r="R958" s="164"/>
      <c r="S958" s="164"/>
      <c r="T958" s="164"/>
      <c r="U958" s="164"/>
    </row>
    <row r="959" spans="1:21" ht="12">
      <c r="A959" s="164"/>
      <c r="B959" s="132"/>
      <c r="C959" s="164"/>
      <c r="D959" s="164"/>
      <c r="E959" s="164"/>
      <c r="F959" s="164"/>
      <c r="G959" s="164"/>
      <c r="H959" s="164"/>
      <c r="I959" s="164"/>
      <c r="J959" s="164"/>
      <c r="K959" s="164"/>
      <c r="L959" s="164"/>
      <c r="M959" s="164"/>
      <c r="N959" s="164"/>
      <c r="O959" s="164"/>
      <c r="P959" s="164"/>
      <c r="Q959" s="164"/>
      <c r="R959" s="164"/>
      <c r="S959" s="164"/>
      <c r="T959" s="164"/>
      <c r="U959" s="164"/>
    </row>
    <row r="960" spans="1:21" ht="12">
      <c r="A960" s="164"/>
      <c r="B960" s="132"/>
      <c r="C960" s="164"/>
      <c r="D960" s="164"/>
      <c r="E960" s="164"/>
      <c r="F960" s="164"/>
      <c r="G960" s="164"/>
      <c r="H960" s="164"/>
      <c r="I960" s="164"/>
      <c r="J960" s="164"/>
      <c r="K960" s="164"/>
      <c r="L960" s="164"/>
      <c r="M960" s="164"/>
      <c r="N960" s="164"/>
      <c r="O960" s="164"/>
      <c r="P960" s="164"/>
      <c r="Q960" s="164"/>
      <c r="R960" s="164"/>
      <c r="S960" s="164"/>
      <c r="T960" s="164"/>
      <c r="U960" s="164"/>
    </row>
    <row r="961" spans="1:21" ht="12">
      <c r="A961" s="164"/>
      <c r="B961" s="132"/>
      <c r="C961" s="164"/>
      <c r="D961" s="164"/>
      <c r="E961" s="164"/>
      <c r="F961" s="164"/>
      <c r="G961" s="164"/>
      <c r="H961" s="164"/>
      <c r="I961" s="164"/>
      <c r="J961" s="164"/>
      <c r="K961" s="164"/>
      <c r="L961" s="164"/>
      <c r="M961" s="164"/>
      <c r="N961" s="164"/>
      <c r="O961" s="164"/>
      <c r="P961" s="164"/>
      <c r="Q961" s="164"/>
      <c r="R961" s="164"/>
      <c r="S961" s="164"/>
      <c r="T961" s="164"/>
      <c r="U961" s="164"/>
    </row>
    <row r="962" spans="1:21" ht="12">
      <c r="A962" s="164"/>
      <c r="B962" s="132"/>
      <c r="C962" s="164"/>
      <c r="D962" s="164"/>
      <c r="E962" s="164"/>
      <c r="F962" s="164"/>
      <c r="G962" s="164"/>
      <c r="H962" s="164"/>
      <c r="I962" s="164"/>
      <c r="J962" s="164"/>
      <c r="K962" s="164"/>
      <c r="L962" s="164"/>
      <c r="M962" s="164"/>
      <c r="N962" s="164"/>
      <c r="O962" s="164"/>
      <c r="P962" s="164"/>
      <c r="Q962" s="164"/>
      <c r="R962" s="164"/>
      <c r="S962" s="164"/>
      <c r="T962" s="164"/>
      <c r="U962" s="164"/>
    </row>
    <row r="963" spans="1:21" ht="12">
      <c r="A963" s="164"/>
      <c r="B963" s="132"/>
      <c r="C963" s="164"/>
      <c r="D963" s="164"/>
      <c r="E963" s="164"/>
      <c r="F963" s="164"/>
      <c r="G963" s="164"/>
      <c r="H963" s="164"/>
      <c r="I963" s="164"/>
      <c r="J963" s="164"/>
      <c r="K963" s="164"/>
      <c r="L963" s="164"/>
      <c r="M963" s="164"/>
      <c r="N963" s="164"/>
      <c r="O963" s="164"/>
      <c r="P963" s="164"/>
      <c r="Q963" s="164"/>
      <c r="R963" s="164"/>
      <c r="S963" s="164"/>
      <c r="T963" s="164"/>
      <c r="U963" s="164"/>
    </row>
    <row r="964" spans="1:21" ht="12">
      <c r="A964" s="164"/>
      <c r="B964" s="132"/>
      <c r="C964" s="164"/>
      <c r="D964" s="164"/>
      <c r="E964" s="164"/>
      <c r="F964" s="164"/>
      <c r="G964" s="164"/>
      <c r="H964" s="164"/>
      <c r="I964" s="164"/>
      <c r="J964" s="164"/>
      <c r="K964" s="164"/>
      <c r="L964" s="164"/>
      <c r="M964" s="164"/>
      <c r="N964" s="164"/>
      <c r="O964" s="164"/>
      <c r="P964" s="164"/>
      <c r="Q964" s="164"/>
      <c r="R964" s="164"/>
      <c r="S964" s="164"/>
      <c r="T964" s="164"/>
      <c r="U964" s="164"/>
    </row>
    <row r="965" spans="1:21" ht="12">
      <c r="A965" s="164"/>
      <c r="B965" s="132"/>
      <c r="C965" s="164"/>
      <c r="D965" s="164"/>
      <c r="E965" s="164"/>
      <c r="F965" s="164"/>
      <c r="G965" s="164"/>
      <c r="H965" s="164"/>
      <c r="I965" s="164"/>
      <c r="J965" s="164"/>
      <c r="K965" s="164"/>
      <c r="L965" s="164"/>
      <c r="M965" s="164"/>
      <c r="N965" s="164"/>
      <c r="O965" s="164"/>
      <c r="P965" s="164"/>
      <c r="Q965" s="164"/>
      <c r="R965" s="164"/>
      <c r="S965" s="164"/>
      <c r="T965" s="164"/>
      <c r="U965" s="164"/>
    </row>
    <row r="966" spans="1:21" ht="12">
      <c r="A966" s="164"/>
      <c r="B966" s="132"/>
      <c r="C966" s="164"/>
      <c r="D966" s="164"/>
      <c r="E966" s="164"/>
      <c r="F966" s="164"/>
      <c r="G966" s="164"/>
      <c r="H966" s="164"/>
      <c r="I966" s="164"/>
      <c r="J966" s="164"/>
      <c r="K966" s="164"/>
      <c r="L966" s="164"/>
      <c r="M966" s="164"/>
      <c r="N966" s="164"/>
      <c r="O966" s="164"/>
      <c r="P966" s="164"/>
      <c r="Q966" s="164"/>
      <c r="R966" s="164"/>
      <c r="S966" s="164"/>
      <c r="T966" s="164"/>
      <c r="U966" s="164"/>
    </row>
    <row r="967" spans="1:21" ht="12">
      <c r="A967" s="164"/>
      <c r="B967" s="132"/>
      <c r="C967" s="164"/>
      <c r="D967" s="164"/>
      <c r="E967" s="164"/>
      <c r="F967" s="164"/>
      <c r="G967" s="164"/>
      <c r="H967" s="164"/>
      <c r="I967" s="164"/>
      <c r="J967" s="164"/>
      <c r="K967" s="164"/>
      <c r="L967" s="164"/>
      <c r="M967" s="164"/>
      <c r="N967" s="164"/>
      <c r="O967" s="164"/>
      <c r="P967" s="164"/>
      <c r="Q967" s="164"/>
      <c r="R967" s="164"/>
      <c r="S967" s="164"/>
      <c r="T967" s="164"/>
      <c r="U967" s="164"/>
    </row>
    <row r="968" spans="1:21" ht="12">
      <c r="A968" s="164"/>
      <c r="B968" s="132"/>
      <c r="C968" s="164"/>
      <c r="D968" s="164"/>
      <c r="E968" s="164"/>
      <c r="F968" s="164"/>
      <c r="G968" s="164"/>
      <c r="H968" s="164"/>
      <c r="I968" s="164"/>
      <c r="J968" s="164"/>
      <c r="K968" s="164"/>
      <c r="L968" s="164"/>
      <c r="M968" s="164"/>
      <c r="N968" s="164"/>
      <c r="O968" s="164"/>
      <c r="P968" s="164"/>
      <c r="Q968" s="164"/>
      <c r="R968" s="164"/>
      <c r="S968" s="164"/>
      <c r="T968" s="164"/>
      <c r="U968" s="164"/>
    </row>
    <row r="969" spans="1:21" ht="12">
      <c r="A969" s="164"/>
      <c r="B969" s="132"/>
      <c r="C969" s="164"/>
      <c r="D969" s="164"/>
      <c r="E969" s="164"/>
      <c r="F969" s="164"/>
      <c r="G969" s="164"/>
      <c r="H969" s="164"/>
      <c r="I969" s="164"/>
      <c r="J969" s="164"/>
      <c r="K969" s="164"/>
      <c r="L969" s="164"/>
      <c r="M969" s="164"/>
      <c r="N969" s="164"/>
      <c r="O969" s="164"/>
      <c r="P969" s="164"/>
      <c r="Q969" s="164"/>
      <c r="R969" s="164"/>
      <c r="S969" s="164"/>
      <c r="T969" s="164"/>
      <c r="U969" s="164"/>
    </row>
    <row r="970" spans="1:21" ht="12">
      <c r="A970" s="164"/>
      <c r="B970" s="132"/>
      <c r="C970" s="164"/>
      <c r="D970" s="164"/>
      <c r="E970" s="164"/>
      <c r="F970" s="164"/>
      <c r="G970" s="164"/>
      <c r="H970" s="164"/>
      <c r="I970" s="164"/>
      <c r="J970" s="164"/>
      <c r="K970" s="164"/>
      <c r="L970" s="164"/>
      <c r="M970" s="164"/>
      <c r="N970" s="164"/>
      <c r="O970" s="164"/>
      <c r="P970" s="164"/>
      <c r="Q970" s="164"/>
      <c r="R970" s="164"/>
      <c r="S970" s="164"/>
      <c r="T970" s="164"/>
      <c r="U970" s="164"/>
    </row>
    <row r="971" spans="1:21" ht="12">
      <c r="A971" s="164"/>
      <c r="B971" s="132"/>
      <c r="C971" s="164"/>
      <c r="D971" s="164"/>
      <c r="E971" s="164"/>
      <c r="F971" s="164"/>
      <c r="G971" s="164"/>
      <c r="H971" s="164"/>
      <c r="I971" s="164"/>
      <c r="J971" s="164"/>
      <c r="K971" s="164"/>
      <c r="L971" s="164"/>
      <c r="M971" s="164"/>
      <c r="N971" s="164"/>
      <c r="O971" s="164"/>
      <c r="P971" s="164"/>
      <c r="Q971" s="164"/>
      <c r="R971" s="164"/>
      <c r="S971" s="164"/>
      <c r="T971" s="164"/>
      <c r="U971" s="164"/>
    </row>
    <row r="972" spans="1:21" ht="12">
      <c r="A972" s="164"/>
      <c r="B972" s="132"/>
      <c r="C972" s="164"/>
      <c r="D972" s="164"/>
      <c r="E972" s="164"/>
      <c r="F972" s="164"/>
      <c r="G972" s="164"/>
      <c r="H972" s="164"/>
      <c r="I972" s="164"/>
      <c r="J972" s="164"/>
      <c r="K972" s="164"/>
      <c r="L972" s="164"/>
      <c r="M972" s="164"/>
      <c r="N972" s="164"/>
      <c r="O972" s="164"/>
      <c r="P972" s="164"/>
      <c r="Q972" s="164"/>
      <c r="R972" s="164"/>
      <c r="S972" s="164"/>
      <c r="T972" s="164"/>
      <c r="U972" s="164"/>
    </row>
    <row r="973" spans="1:21" ht="12">
      <c r="A973" s="164"/>
      <c r="B973" s="132"/>
      <c r="C973" s="164"/>
      <c r="D973" s="164"/>
      <c r="E973" s="164"/>
      <c r="F973" s="164"/>
      <c r="G973" s="164"/>
      <c r="H973" s="164"/>
      <c r="I973" s="164"/>
      <c r="J973" s="164"/>
      <c r="K973" s="164"/>
      <c r="L973" s="164"/>
      <c r="M973" s="164"/>
      <c r="N973" s="164"/>
      <c r="O973" s="164"/>
      <c r="P973" s="164"/>
      <c r="Q973" s="164"/>
      <c r="R973" s="164"/>
      <c r="S973" s="164"/>
      <c r="T973" s="164"/>
      <c r="U973" s="164"/>
    </row>
    <row r="974" spans="1:21" ht="12">
      <c r="A974" s="164"/>
      <c r="B974" s="132"/>
      <c r="C974" s="164"/>
      <c r="D974" s="164"/>
      <c r="E974" s="164"/>
      <c r="F974" s="164"/>
      <c r="G974" s="164"/>
      <c r="H974" s="164"/>
      <c r="I974" s="164"/>
      <c r="J974" s="164"/>
      <c r="K974" s="164"/>
      <c r="L974" s="164"/>
      <c r="M974" s="164"/>
      <c r="N974" s="164"/>
      <c r="O974" s="164"/>
      <c r="P974" s="164"/>
      <c r="Q974" s="164"/>
      <c r="R974" s="164"/>
      <c r="S974" s="164"/>
      <c r="T974" s="164"/>
      <c r="U974" s="164"/>
    </row>
    <row r="975" spans="1:21" ht="12">
      <c r="A975" s="164"/>
      <c r="B975" s="132"/>
      <c r="C975" s="164"/>
      <c r="D975" s="164"/>
      <c r="E975" s="164"/>
      <c r="F975" s="164"/>
      <c r="G975" s="164"/>
      <c r="H975" s="164"/>
      <c r="I975" s="164"/>
      <c r="J975" s="164"/>
      <c r="K975" s="164"/>
      <c r="L975" s="164"/>
      <c r="M975" s="164"/>
      <c r="N975" s="164"/>
      <c r="O975" s="164"/>
      <c r="P975" s="164"/>
      <c r="Q975" s="164"/>
      <c r="R975" s="164"/>
      <c r="S975" s="164"/>
      <c r="T975" s="164"/>
      <c r="U975" s="164"/>
    </row>
    <row r="976" spans="1:21" ht="12">
      <c r="A976" s="164"/>
      <c r="B976" s="132"/>
      <c r="C976" s="164"/>
      <c r="D976" s="164"/>
      <c r="E976" s="164"/>
      <c r="F976" s="164"/>
      <c r="G976" s="164"/>
      <c r="H976" s="164"/>
      <c r="I976" s="164"/>
      <c r="J976" s="164"/>
      <c r="K976" s="164"/>
      <c r="L976" s="164"/>
      <c r="M976" s="164"/>
      <c r="N976" s="164"/>
      <c r="O976" s="164"/>
      <c r="P976" s="164"/>
      <c r="Q976" s="164"/>
      <c r="R976" s="164"/>
      <c r="S976" s="164"/>
      <c r="T976" s="164"/>
      <c r="U976" s="164"/>
    </row>
    <row r="977" spans="1:21" ht="12">
      <c r="A977" s="164"/>
      <c r="B977" s="132"/>
      <c r="C977" s="164"/>
      <c r="D977" s="164"/>
      <c r="E977" s="164"/>
      <c r="F977" s="164"/>
      <c r="G977" s="164"/>
      <c r="H977" s="164"/>
      <c r="I977" s="164"/>
      <c r="J977" s="164"/>
      <c r="K977" s="164"/>
      <c r="L977" s="164"/>
      <c r="M977" s="164"/>
      <c r="N977" s="164"/>
      <c r="O977" s="164"/>
      <c r="P977" s="164"/>
      <c r="Q977" s="164"/>
      <c r="R977" s="164"/>
      <c r="S977" s="164"/>
      <c r="T977" s="164"/>
      <c r="U977" s="164"/>
    </row>
    <row r="978" spans="1:21" ht="12">
      <c r="A978" s="164"/>
      <c r="B978" s="132"/>
      <c r="C978" s="164"/>
      <c r="D978" s="164"/>
      <c r="E978" s="164"/>
      <c r="F978" s="164"/>
      <c r="G978" s="164"/>
      <c r="H978" s="164"/>
      <c r="I978" s="164"/>
      <c r="J978" s="164"/>
      <c r="K978" s="164"/>
      <c r="L978" s="164"/>
      <c r="M978" s="164"/>
      <c r="N978" s="164"/>
      <c r="O978" s="164"/>
      <c r="P978" s="164"/>
      <c r="Q978" s="164"/>
      <c r="R978" s="164"/>
      <c r="S978" s="164"/>
      <c r="T978" s="164"/>
      <c r="U978" s="164"/>
    </row>
    <row r="979" spans="1:21" ht="12">
      <c r="A979" s="164"/>
      <c r="B979" s="132"/>
      <c r="C979" s="164"/>
      <c r="D979" s="164"/>
      <c r="E979" s="164"/>
      <c r="F979" s="164"/>
      <c r="G979" s="164"/>
      <c r="H979" s="164"/>
      <c r="I979" s="164"/>
      <c r="J979" s="164"/>
      <c r="K979" s="164"/>
      <c r="L979" s="164"/>
      <c r="M979" s="164"/>
      <c r="N979" s="164"/>
      <c r="O979" s="164"/>
      <c r="P979" s="164"/>
      <c r="Q979" s="164"/>
      <c r="R979" s="164"/>
      <c r="S979" s="164"/>
      <c r="T979" s="164"/>
      <c r="U979" s="164"/>
    </row>
    <row r="980" spans="1:21" ht="12">
      <c r="A980" s="164"/>
      <c r="B980" s="132"/>
      <c r="C980" s="164"/>
      <c r="D980" s="164"/>
      <c r="E980" s="164"/>
      <c r="F980" s="164"/>
      <c r="G980" s="164"/>
      <c r="H980" s="164"/>
      <c r="I980" s="164"/>
      <c r="J980" s="164"/>
      <c r="K980" s="164"/>
      <c r="L980" s="164"/>
      <c r="M980" s="164"/>
      <c r="N980" s="164"/>
      <c r="O980" s="164"/>
      <c r="P980" s="164"/>
      <c r="Q980" s="164"/>
      <c r="R980" s="164"/>
      <c r="S980" s="164"/>
      <c r="T980" s="164"/>
      <c r="U980" s="164"/>
    </row>
    <row r="981" spans="1:21" ht="12">
      <c r="A981" s="164"/>
      <c r="B981" s="132"/>
      <c r="C981" s="164"/>
      <c r="D981" s="164"/>
      <c r="E981" s="164"/>
      <c r="F981" s="164"/>
      <c r="G981" s="164"/>
      <c r="H981" s="164"/>
      <c r="I981" s="164"/>
      <c r="J981" s="164"/>
      <c r="K981" s="164"/>
      <c r="L981" s="164"/>
      <c r="M981" s="164"/>
      <c r="N981" s="164"/>
      <c r="O981" s="164"/>
      <c r="P981" s="164"/>
      <c r="Q981" s="164"/>
      <c r="R981" s="164"/>
      <c r="S981" s="164"/>
      <c r="T981" s="164"/>
      <c r="U981" s="164"/>
    </row>
    <row r="982" spans="1:21" ht="12">
      <c r="A982" s="164"/>
      <c r="B982" s="132"/>
      <c r="C982" s="164"/>
      <c r="D982" s="164"/>
      <c r="E982" s="164"/>
      <c r="F982" s="164"/>
      <c r="G982" s="164"/>
      <c r="H982" s="164"/>
      <c r="I982" s="164"/>
      <c r="J982" s="164"/>
      <c r="K982" s="164"/>
      <c r="L982" s="164"/>
      <c r="M982" s="164"/>
      <c r="N982" s="164"/>
      <c r="O982" s="164"/>
      <c r="P982" s="164"/>
      <c r="Q982" s="164"/>
      <c r="R982" s="164"/>
      <c r="S982" s="164"/>
      <c r="T982" s="164"/>
      <c r="U982" s="164"/>
    </row>
    <row r="983" spans="1:21" ht="12">
      <c r="A983" s="164"/>
      <c r="B983" s="132"/>
      <c r="C983" s="164"/>
      <c r="D983" s="164"/>
      <c r="E983" s="164"/>
      <c r="F983" s="164"/>
      <c r="G983" s="164"/>
      <c r="H983" s="164"/>
      <c r="I983" s="164"/>
      <c r="J983" s="164"/>
      <c r="K983" s="164"/>
      <c r="L983" s="164"/>
      <c r="M983" s="164"/>
      <c r="N983" s="164"/>
      <c r="O983" s="164"/>
      <c r="P983" s="164"/>
      <c r="Q983" s="164"/>
      <c r="R983" s="164"/>
      <c r="S983" s="164"/>
      <c r="T983" s="164"/>
      <c r="U983" s="164"/>
    </row>
    <row r="984" spans="1:21" ht="12">
      <c r="A984" s="164"/>
      <c r="B984" s="132"/>
      <c r="C984" s="164"/>
      <c r="D984" s="164"/>
      <c r="E984" s="164"/>
      <c r="F984" s="164"/>
      <c r="G984" s="164"/>
      <c r="H984" s="164"/>
      <c r="I984" s="164"/>
      <c r="J984" s="164"/>
      <c r="K984" s="164"/>
      <c r="L984" s="164"/>
      <c r="M984" s="164"/>
      <c r="N984" s="164"/>
      <c r="O984" s="164"/>
      <c r="P984" s="164"/>
      <c r="Q984" s="164"/>
      <c r="R984" s="164"/>
      <c r="S984" s="164"/>
      <c r="T984" s="164"/>
      <c r="U984" s="164"/>
    </row>
    <row r="985" spans="1:21" ht="12">
      <c r="A985" s="164"/>
      <c r="B985" s="132"/>
      <c r="C985" s="164"/>
      <c r="D985" s="164"/>
      <c r="E985" s="164"/>
      <c r="F985" s="164"/>
      <c r="G985" s="164"/>
      <c r="H985" s="164"/>
      <c r="I985" s="164"/>
      <c r="J985" s="164"/>
      <c r="K985" s="164"/>
      <c r="L985" s="164"/>
      <c r="M985" s="164"/>
      <c r="N985" s="164"/>
      <c r="O985" s="164"/>
      <c r="P985" s="164"/>
      <c r="Q985" s="164"/>
      <c r="R985" s="164"/>
      <c r="S985" s="164"/>
      <c r="T985" s="164"/>
      <c r="U985" s="164"/>
    </row>
    <row r="986" spans="1:21" ht="12">
      <c r="A986" s="164"/>
      <c r="B986" s="132"/>
      <c r="C986" s="164"/>
      <c r="D986" s="164"/>
      <c r="E986" s="164"/>
      <c r="F986" s="164"/>
      <c r="G986" s="164"/>
      <c r="H986" s="164"/>
      <c r="I986" s="164"/>
      <c r="J986" s="164"/>
      <c r="K986" s="164"/>
      <c r="L986" s="164"/>
      <c r="M986" s="164"/>
      <c r="N986" s="164"/>
      <c r="O986" s="164"/>
      <c r="P986" s="164"/>
      <c r="Q986" s="164"/>
      <c r="R986" s="164"/>
      <c r="S986" s="164"/>
      <c r="T986" s="164"/>
      <c r="U986" s="164"/>
    </row>
    <row r="987" spans="1:21" ht="12">
      <c r="A987" s="164"/>
      <c r="B987" s="132"/>
      <c r="C987" s="164"/>
      <c r="D987" s="164"/>
      <c r="E987" s="164"/>
      <c r="F987" s="164"/>
      <c r="G987" s="164"/>
      <c r="H987" s="164"/>
      <c r="I987" s="164"/>
      <c r="J987" s="164"/>
      <c r="K987" s="164"/>
      <c r="L987" s="164"/>
      <c r="M987" s="164"/>
      <c r="N987" s="164"/>
      <c r="O987" s="164"/>
      <c r="P987" s="164"/>
      <c r="Q987" s="164"/>
      <c r="R987" s="164"/>
      <c r="S987" s="164"/>
      <c r="T987" s="164"/>
      <c r="U987" s="164"/>
    </row>
    <row r="988" spans="1:21" ht="12">
      <c r="A988" s="164"/>
      <c r="B988" s="132"/>
      <c r="C988" s="164"/>
      <c r="D988" s="164"/>
      <c r="E988" s="164"/>
      <c r="F988" s="164"/>
      <c r="G988" s="164"/>
      <c r="H988" s="164"/>
      <c r="I988" s="164"/>
      <c r="J988" s="164"/>
      <c r="K988" s="164"/>
      <c r="L988" s="164"/>
      <c r="M988" s="164"/>
      <c r="N988" s="164"/>
      <c r="O988" s="164"/>
      <c r="P988" s="164"/>
      <c r="Q988" s="164"/>
      <c r="R988" s="164"/>
      <c r="S988" s="164"/>
      <c r="T988" s="164"/>
      <c r="U988" s="164"/>
    </row>
    <row r="989" spans="1:21" ht="12">
      <c r="A989" s="164"/>
      <c r="B989" s="132"/>
      <c r="C989" s="164"/>
      <c r="D989" s="164"/>
      <c r="E989" s="164"/>
      <c r="F989" s="164"/>
      <c r="G989" s="164"/>
      <c r="H989" s="164"/>
      <c r="I989" s="164"/>
      <c r="J989" s="164"/>
      <c r="K989" s="164"/>
      <c r="L989" s="164"/>
      <c r="M989" s="164"/>
      <c r="N989" s="164"/>
      <c r="O989" s="164"/>
      <c r="P989" s="164"/>
      <c r="Q989" s="164"/>
      <c r="R989" s="164"/>
      <c r="S989" s="164"/>
      <c r="T989" s="164"/>
      <c r="U989" s="164"/>
    </row>
    <row r="990" spans="1:21" ht="12">
      <c r="A990" s="164"/>
      <c r="B990" s="132"/>
      <c r="C990" s="164"/>
      <c r="D990" s="164"/>
      <c r="E990" s="164"/>
      <c r="F990" s="164"/>
      <c r="G990" s="164"/>
      <c r="H990" s="164"/>
      <c r="I990" s="164"/>
      <c r="J990" s="164"/>
      <c r="K990" s="164"/>
      <c r="L990" s="164"/>
      <c r="M990" s="164"/>
      <c r="N990" s="164"/>
      <c r="O990" s="164"/>
      <c r="P990" s="164"/>
      <c r="Q990" s="164"/>
      <c r="R990" s="164"/>
      <c r="S990" s="164"/>
      <c r="T990" s="164"/>
      <c r="U990" s="164"/>
    </row>
    <row r="991" spans="1:21" ht="12">
      <c r="A991" s="164"/>
      <c r="B991" s="132"/>
      <c r="C991" s="164"/>
      <c r="D991" s="164"/>
      <c r="E991" s="164"/>
      <c r="F991" s="164"/>
      <c r="G991" s="164"/>
      <c r="H991" s="164"/>
      <c r="I991" s="164"/>
      <c r="J991" s="164"/>
      <c r="K991" s="164"/>
      <c r="L991" s="164"/>
      <c r="M991" s="164"/>
      <c r="N991" s="164"/>
      <c r="O991" s="164"/>
      <c r="P991" s="164"/>
      <c r="Q991" s="164"/>
      <c r="R991" s="164"/>
      <c r="S991" s="164"/>
      <c r="T991" s="164"/>
      <c r="U991" s="164"/>
    </row>
    <row r="992" spans="1:21" ht="12">
      <c r="A992" s="164"/>
      <c r="B992" s="132"/>
      <c r="C992" s="164"/>
      <c r="D992" s="164"/>
      <c r="E992" s="164"/>
      <c r="F992" s="164"/>
      <c r="G992" s="164"/>
      <c r="H992" s="164"/>
      <c r="I992" s="164"/>
      <c r="J992" s="164"/>
      <c r="K992" s="164"/>
      <c r="L992" s="164"/>
      <c r="M992" s="164"/>
      <c r="N992" s="164"/>
      <c r="O992" s="164"/>
      <c r="P992" s="164"/>
      <c r="Q992" s="164"/>
      <c r="R992" s="164"/>
      <c r="S992" s="164"/>
      <c r="T992" s="164"/>
      <c r="U992" s="164"/>
    </row>
    <row r="993" spans="1:21" ht="12">
      <c r="A993" s="164"/>
      <c r="B993" s="132"/>
      <c r="C993" s="164"/>
      <c r="D993" s="164"/>
      <c r="E993" s="164"/>
      <c r="F993" s="164"/>
      <c r="G993" s="164"/>
      <c r="H993" s="164"/>
      <c r="I993" s="164"/>
      <c r="J993" s="164"/>
      <c r="K993" s="164"/>
      <c r="L993" s="164"/>
      <c r="M993" s="164"/>
      <c r="N993" s="164"/>
      <c r="O993" s="164"/>
      <c r="P993" s="164"/>
      <c r="Q993" s="164"/>
      <c r="R993" s="164"/>
      <c r="S993" s="164"/>
      <c r="T993" s="164"/>
      <c r="U993" s="164"/>
    </row>
    <row r="994" spans="1:21" ht="12">
      <c r="A994" s="164"/>
      <c r="B994" s="132"/>
      <c r="C994" s="164"/>
      <c r="D994" s="164"/>
      <c r="E994" s="164"/>
      <c r="F994" s="164"/>
      <c r="G994" s="164"/>
      <c r="H994" s="164"/>
      <c r="I994" s="164"/>
      <c r="J994" s="164"/>
      <c r="K994" s="164"/>
      <c r="L994" s="164"/>
      <c r="M994" s="164"/>
      <c r="N994" s="164"/>
      <c r="O994" s="164"/>
      <c r="P994" s="164"/>
      <c r="Q994" s="164"/>
      <c r="R994" s="164"/>
      <c r="S994" s="164"/>
      <c r="T994" s="164"/>
      <c r="U994" s="164"/>
    </row>
    <row r="995" spans="1:21" ht="12">
      <c r="A995" s="164"/>
      <c r="B995" s="132"/>
      <c r="C995" s="164"/>
      <c r="D995" s="164"/>
      <c r="E995" s="164"/>
      <c r="F995" s="164"/>
      <c r="G995" s="164"/>
      <c r="H995" s="164"/>
      <c r="I995" s="164"/>
      <c r="J995" s="164"/>
      <c r="K995" s="164"/>
      <c r="L995" s="164"/>
      <c r="M995" s="164"/>
      <c r="N995" s="164"/>
      <c r="O995" s="164"/>
      <c r="P995" s="164"/>
      <c r="Q995" s="164"/>
      <c r="R995" s="164"/>
      <c r="S995" s="164"/>
      <c r="T995" s="164"/>
      <c r="U995" s="164"/>
    </row>
    <row r="996" spans="1:21" ht="12">
      <c r="A996" s="164"/>
      <c r="B996" s="132"/>
      <c r="C996" s="164"/>
      <c r="D996" s="164"/>
      <c r="E996" s="164"/>
      <c r="F996" s="164"/>
      <c r="G996" s="164"/>
      <c r="H996" s="164"/>
      <c r="I996" s="164"/>
      <c r="J996" s="164"/>
      <c r="K996" s="164"/>
      <c r="L996" s="164"/>
      <c r="M996" s="164"/>
      <c r="N996" s="164"/>
      <c r="O996" s="164"/>
      <c r="P996" s="164"/>
      <c r="Q996" s="164"/>
      <c r="R996" s="164"/>
      <c r="S996" s="164"/>
      <c r="T996" s="164"/>
      <c r="U996" s="164"/>
    </row>
    <row r="997" spans="1:21" ht="12">
      <c r="A997" s="164"/>
      <c r="B997" s="132"/>
      <c r="C997" s="164"/>
      <c r="D997" s="164"/>
      <c r="E997" s="164"/>
      <c r="F997" s="164"/>
      <c r="G997" s="164"/>
      <c r="H997" s="164"/>
      <c r="I997" s="164"/>
      <c r="J997" s="164"/>
      <c r="K997" s="164"/>
      <c r="L997" s="164"/>
      <c r="M997" s="164"/>
      <c r="N997" s="164"/>
      <c r="O997" s="164"/>
      <c r="P997" s="164"/>
      <c r="Q997" s="164"/>
      <c r="R997" s="164"/>
      <c r="S997" s="164"/>
      <c r="T997" s="164"/>
      <c r="U997" s="164"/>
    </row>
    <row r="998" spans="1:21" ht="12">
      <c r="A998" s="164"/>
      <c r="B998" s="132"/>
      <c r="C998" s="164"/>
      <c r="D998" s="164"/>
      <c r="E998" s="164"/>
      <c r="F998" s="164"/>
      <c r="G998" s="164"/>
      <c r="H998" s="164"/>
      <c r="I998" s="164"/>
      <c r="J998" s="164"/>
      <c r="K998" s="164"/>
      <c r="L998" s="164"/>
      <c r="M998" s="164"/>
      <c r="N998" s="164"/>
      <c r="O998" s="164"/>
      <c r="P998" s="164"/>
      <c r="Q998" s="164"/>
      <c r="R998" s="164"/>
      <c r="S998" s="164"/>
      <c r="T998" s="164"/>
      <c r="U998" s="164"/>
    </row>
    <row r="999" spans="1:21" ht="12">
      <c r="A999" s="164"/>
      <c r="B999" s="132"/>
      <c r="C999" s="164"/>
      <c r="D999" s="164"/>
      <c r="E999" s="164"/>
      <c r="F999" s="164"/>
      <c r="G999" s="164"/>
      <c r="H999" s="164"/>
      <c r="I999" s="164"/>
      <c r="J999" s="164"/>
      <c r="K999" s="164"/>
      <c r="L999" s="164"/>
      <c r="M999" s="164"/>
      <c r="N999" s="164"/>
      <c r="O999" s="164"/>
      <c r="P999" s="164"/>
      <c r="Q999" s="164"/>
      <c r="R999" s="164"/>
      <c r="S999" s="164"/>
      <c r="T999" s="164"/>
      <c r="U999" s="164"/>
    </row>
    <row r="1000" spans="1:21" ht="12">
      <c r="A1000" s="164"/>
      <c r="B1000" s="132"/>
      <c r="C1000" s="164"/>
      <c r="D1000" s="164"/>
      <c r="E1000" s="164"/>
      <c r="F1000" s="164"/>
      <c r="G1000" s="164"/>
      <c r="H1000" s="164"/>
      <c r="I1000" s="164"/>
      <c r="J1000" s="164"/>
      <c r="K1000" s="164"/>
      <c r="L1000" s="164"/>
      <c r="M1000" s="164"/>
      <c r="N1000" s="164"/>
      <c r="O1000" s="164"/>
      <c r="P1000" s="164"/>
      <c r="Q1000" s="164"/>
      <c r="R1000" s="164"/>
      <c r="S1000" s="164"/>
      <c r="T1000" s="164"/>
      <c r="U1000" s="164"/>
    </row>
    <row r="1001" spans="1:21" ht="12">
      <c r="A1001" s="164"/>
      <c r="B1001" s="132"/>
      <c r="C1001" s="164"/>
      <c r="D1001" s="164"/>
      <c r="E1001" s="164"/>
      <c r="F1001" s="164"/>
      <c r="G1001" s="164"/>
      <c r="H1001" s="164"/>
      <c r="I1001" s="164"/>
      <c r="J1001" s="164"/>
      <c r="K1001" s="164"/>
      <c r="L1001" s="164"/>
      <c r="M1001" s="164"/>
      <c r="N1001" s="164"/>
      <c r="O1001" s="164"/>
      <c r="P1001" s="164"/>
      <c r="Q1001" s="164"/>
      <c r="R1001" s="164"/>
      <c r="S1001" s="164"/>
      <c r="T1001" s="164"/>
      <c r="U1001" s="164"/>
    </row>
    <row r="1002" spans="1:21" ht="12">
      <c r="A1002" s="164"/>
      <c r="B1002" s="132"/>
      <c r="C1002" s="164"/>
      <c r="D1002" s="164"/>
      <c r="E1002" s="164"/>
      <c r="F1002" s="164"/>
      <c r="G1002" s="164"/>
      <c r="H1002" s="164"/>
      <c r="I1002" s="164"/>
      <c r="J1002" s="164"/>
      <c r="K1002" s="164"/>
      <c r="L1002" s="164"/>
      <c r="M1002" s="164"/>
      <c r="N1002" s="164"/>
      <c r="O1002" s="164"/>
      <c r="P1002" s="164"/>
      <c r="Q1002" s="164"/>
      <c r="R1002" s="164"/>
      <c r="S1002" s="164"/>
      <c r="T1002" s="164"/>
      <c r="U1002" s="164"/>
    </row>
    <row r="1003" spans="1:21" ht="12">
      <c r="A1003" s="164"/>
      <c r="B1003" s="132"/>
      <c r="C1003" s="164"/>
      <c r="D1003" s="164"/>
      <c r="E1003" s="164"/>
      <c r="F1003" s="164"/>
      <c r="G1003" s="164"/>
      <c r="H1003" s="164"/>
      <c r="I1003" s="164"/>
      <c r="J1003" s="164"/>
      <c r="K1003" s="164"/>
      <c r="L1003" s="164"/>
      <c r="M1003" s="164"/>
      <c r="N1003" s="164"/>
      <c r="O1003" s="164"/>
      <c r="P1003" s="164"/>
      <c r="Q1003" s="164"/>
      <c r="R1003" s="164"/>
      <c r="S1003" s="164"/>
      <c r="T1003" s="164"/>
      <c r="U1003" s="164"/>
    </row>
    <row r="1004" spans="1:21" ht="12">
      <c r="A1004" s="164"/>
      <c r="B1004" s="132"/>
      <c r="C1004" s="164"/>
      <c r="D1004" s="164"/>
      <c r="E1004" s="164"/>
      <c r="F1004" s="164"/>
      <c r="G1004" s="164"/>
      <c r="H1004" s="164"/>
      <c r="I1004" s="164"/>
      <c r="J1004" s="164"/>
      <c r="K1004" s="164"/>
      <c r="L1004" s="164"/>
      <c r="M1004" s="164"/>
      <c r="N1004" s="164"/>
      <c r="O1004" s="164"/>
      <c r="P1004" s="164"/>
      <c r="Q1004" s="164"/>
      <c r="R1004" s="164"/>
      <c r="S1004" s="164"/>
      <c r="T1004" s="164"/>
      <c r="U1004" s="164"/>
    </row>
    <row r="1005" spans="1:21" ht="12">
      <c r="A1005" s="164"/>
      <c r="B1005" s="132"/>
      <c r="C1005" s="164"/>
      <c r="D1005" s="164"/>
      <c r="E1005" s="164"/>
      <c r="F1005" s="164"/>
      <c r="G1005" s="164"/>
      <c r="H1005" s="164"/>
      <c r="I1005" s="164"/>
      <c r="J1005" s="164"/>
      <c r="K1005" s="164"/>
      <c r="L1005" s="164"/>
      <c r="M1005" s="164"/>
      <c r="N1005" s="164"/>
      <c r="O1005" s="164"/>
      <c r="P1005" s="164"/>
      <c r="Q1005" s="164"/>
      <c r="R1005" s="164"/>
      <c r="S1005" s="164"/>
      <c r="T1005" s="164"/>
      <c r="U1005" s="164"/>
    </row>
    <row r="1006" spans="1:21" ht="12">
      <c r="A1006" s="164"/>
      <c r="B1006" s="132"/>
      <c r="C1006" s="164"/>
      <c r="D1006" s="164"/>
      <c r="E1006" s="164"/>
      <c r="F1006" s="164"/>
      <c r="G1006" s="164"/>
      <c r="H1006" s="164"/>
      <c r="I1006" s="164"/>
      <c r="J1006" s="164"/>
      <c r="K1006" s="164"/>
      <c r="L1006" s="164"/>
      <c r="M1006" s="164"/>
      <c r="N1006" s="164"/>
      <c r="O1006" s="164"/>
      <c r="P1006" s="164"/>
      <c r="Q1006" s="164"/>
      <c r="R1006" s="164"/>
      <c r="S1006" s="164"/>
      <c r="T1006" s="164"/>
      <c r="U1006" s="164"/>
    </row>
    <row r="1007" spans="1:21" ht="12">
      <c r="A1007" s="164"/>
      <c r="B1007" s="132"/>
      <c r="C1007" s="164"/>
      <c r="D1007" s="164"/>
      <c r="E1007" s="164"/>
      <c r="F1007" s="164"/>
      <c r="G1007" s="164"/>
      <c r="H1007" s="164"/>
      <c r="I1007" s="164"/>
      <c r="J1007" s="164"/>
      <c r="K1007" s="164"/>
      <c r="L1007" s="164"/>
      <c r="M1007" s="164"/>
      <c r="N1007" s="164"/>
      <c r="O1007" s="164"/>
      <c r="P1007" s="164"/>
      <c r="Q1007" s="164"/>
      <c r="R1007" s="164"/>
      <c r="S1007" s="164"/>
      <c r="T1007" s="164"/>
      <c r="U1007" s="164"/>
    </row>
    <row r="1008" spans="1:21" ht="12">
      <c r="A1008" s="164"/>
      <c r="B1008" s="132"/>
      <c r="C1008" s="164"/>
      <c r="D1008" s="164"/>
      <c r="E1008" s="164"/>
      <c r="F1008" s="164"/>
      <c r="G1008" s="164"/>
      <c r="H1008" s="164"/>
      <c r="I1008" s="164"/>
      <c r="J1008" s="164"/>
      <c r="K1008" s="164"/>
      <c r="L1008" s="164"/>
      <c r="M1008" s="164"/>
      <c r="N1008" s="164"/>
      <c r="O1008" s="164"/>
      <c r="P1008" s="164"/>
      <c r="Q1008" s="164"/>
      <c r="R1008" s="164"/>
      <c r="S1008" s="164"/>
      <c r="T1008" s="164"/>
      <c r="U1008" s="164"/>
    </row>
    <row r="1009" spans="1:21" ht="12">
      <c r="A1009" s="164"/>
      <c r="B1009" s="132"/>
      <c r="C1009" s="164"/>
      <c r="D1009" s="164"/>
      <c r="E1009" s="164"/>
      <c r="F1009" s="164"/>
      <c r="G1009" s="164"/>
      <c r="H1009" s="164"/>
      <c r="I1009" s="164"/>
      <c r="J1009" s="164"/>
      <c r="K1009" s="164"/>
      <c r="L1009" s="164"/>
      <c r="M1009" s="164"/>
      <c r="N1009" s="164"/>
      <c r="O1009" s="164"/>
      <c r="P1009" s="164"/>
      <c r="Q1009" s="164"/>
      <c r="R1009" s="164"/>
      <c r="S1009" s="164"/>
      <c r="T1009" s="164"/>
      <c r="U1009" s="16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E1000"/>
  <sheetViews>
    <sheetView topLeftCell="A719" zoomScaleNormal="100" workbookViewId="0">
      <selection activeCell="B526" sqref="B526"/>
    </sheetView>
  </sheetViews>
  <sheetFormatPr defaultColWidth="14.42578125" defaultRowHeight="15" customHeight="1"/>
  <cols>
    <col min="1" max="1" width="8.140625" style="88" customWidth="1"/>
    <col min="2" max="2" width="35" style="88" customWidth="1"/>
    <col min="3" max="3" width="45.5703125" style="88" customWidth="1"/>
    <col min="4" max="5" width="11.5703125" style="88" customWidth="1"/>
    <col min="6" max="6" width="11.42578125" style="88" customWidth="1"/>
    <col min="7" max="24" width="10.5703125" style="88" customWidth="1"/>
    <col min="25" max="16384" width="14.42578125" style="88"/>
  </cols>
  <sheetData>
    <row r="1" spans="1:5" ht="12">
      <c r="B1" s="87"/>
      <c r="C1" s="206"/>
    </row>
    <row r="2" spans="1:5" ht="12">
      <c r="A2" s="574" t="s">
        <v>6847</v>
      </c>
      <c r="B2" s="659"/>
      <c r="C2" s="659"/>
      <c r="D2" s="659"/>
      <c r="E2" s="660"/>
    </row>
    <row r="3" spans="1:5" ht="12">
      <c r="A3" s="89" t="s">
        <v>3971</v>
      </c>
      <c r="B3" s="574" t="s">
        <v>4207</v>
      </c>
      <c r="C3" s="660"/>
      <c r="D3" s="89" t="s">
        <v>51</v>
      </c>
      <c r="E3" s="89" t="s">
        <v>52</v>
      </c>
    </row>
    <row r="4" spans="1:5" ht="12">
      <c r="A4" s="207">
        <v>0</v>
      </c>
      <c r="B4" s="614" t="s">
        <v>6848</v>
      </c>
      <c r="C4" s="660"/>
      <c r="D4" s="208"/>
      <c r="E4" s="208"/>
    </row>
    <row r="5" spans="1:5" ht="48">
      <c r="A5" s="198" t="s">
        <v>6849</v>
      </c>
      <c r="B5" s="209" t="s">
        <v>46</v>
      </c>
      <c r="C5" s="141" t="s">
        <v>6850</v>
      </c>
      <c r="D5" s="198"/>
      <c r="E5" s="198"/>
    </row>
    <row r="6" spans="1:5" ht="12">
      <c r="A6" s="198" t="s">
        <v>6851</v>
      </c>
      <c r="B6" s="209" t="s">
        <v>4209</v>
      </c>
      <c r="C6" s="141" t="s">
        <v>4210</v>
      </c>
      <c r="D6" s="198"/>
      <c r="E6" s="198"/>
    </row>
    <row r="7" spans="1:5" ht="12">
      <c r="A7" s="198" t="s">
        <v>6852</v>
      </c>
      <c r="B7" s="209" t="s">
        <v>4211</v>
      </c>
      <c r="C7" s="141" t="s">
        <v>4210</v>
      </c>
      <c r="D7" s="198"/>
      <c r="E7" s="198"/>
    </row>
    <row r="8" spans="1:5" ht="12">
      <c r="A8" s="198" t="s">
        <v>6853</v>
      </c>
      <c r="B8" s="209" t="s">
        <v>6854</v>
      </c>
      <c r="C8" s="141" t="s">
        <v>6855</v>
      </c>
      <c r="D8" s="198"/>
      <c r="E8" s="198"/>
    </row>
    <row r="9" spans="1:5" ht="12">
      <c r="A9" s="198" t="s">
        <v>6856</v>
      </c>
      <c r="B9" s="93" t="s">
        <v>6857</v>
      </c>
      <c r="C9" s="210" t="s">
        <v>6858</v>
      </c>
      <c r="D9" s="94"/>
      <c r="E9" s="94"/>
    </row>
    <row r="10" spans="1:5" ht="12">
      <c r="A10" s="198" t="s">
        <v>6859</v>
      </c>
      <c r="B10" s="93" t="s">
        <v>6860</v>
      </c>
      <c r="C10" s="210" t="s">
        <v>6861</v>
      </c>
      <c r="D10" s="94"/>
      <c r="E10" s="94"/>
    </row>
    <row r="11" spans="1:5" ht="12">
      <c r="A11" s="198" t="s">
        <v>6862</v>
      </c>
      <c r="B11" s="93" t="s">
        <v>6863</v>
      </c>
      <c r="C11" s="210" t="s">
        <v>6864</v>
      </c>
      <c r="D11" s="94"/>
      <c r="E11" s="94"/>
    </row>
    <row r="12" spans="1:5" ht="12">
      <c r="A12" s="198" t="s">
        <v>6865</v>
      </c>
      <c r="B12" s="93" t="s">
        <v>6866</v>
      </c>
      <c r="C12" s="210" t="s">
        <v>6867</v>
      </c>
      <c r="D12" s="94"/>
      <c r="E12" s="94"/>
    </row>
    <row r="13" spans="1:5" ht="12">
      <c r="A13" s="198" t="s">
        <v>6868</v>
      </c>
      <c r="B13" s="209" t="s">
        <v>6869</v>
      </c>
      <c r="C13" s="141" t="s">
        <v>6870</v>
      </c>
      <c r="D13" s="198"/>
      <c r="E13" s="198"/>
    </row>
    <row r="14" spans="1:5" ht="48">
      <c r="A14" s="198" t="s">
        <v>6871</v>
      </c>
      <c r="B14" s="93" t="s">
        <v>6215</v>
      </c>
      <c r="C14" s="101" t="s">
        <v>6872</v>
      </c>
      <c r="D14" s="198"/>
      <c r="E14" s="198"/>
    </row>
    <row r="15" spans="1:5" ht="12">
      <c r="A15" s="198" t="s">
        <v>6873</v>
      </c>
      <c r="B15" s="93" t="s">
        <v>6217</v>
      </c>
      <c r="C15" s="101" t="s">
        <v>6218</v>
      </c>
      <c r="D15" s="198"/>
      <c r="E15" s="198"/>
    </row>
    <row r="16" spans="1:5" ht="24">
      <c r="A16" s="198" t="s">
        <v>6874</v>
      </c>
      <c r="B16" s="93" t="s">
        <v>4261</v>
      </c>
      <c r="C16" s="101" t="s">
        <v>6875</v>
      </c>
      <c r="D16" s="198"/>
      <c r="E16" s="198"/>
    </row>
    <row r="17" spans="1:5" ht="49.5" customHeight="1">
      <c r="A17" s="207">
        <v>1</v>
      </c>
      <c r="B17" s="615" t="s">
        <v>6876</v>
      </c>
      <c r="C17" s="660"/>
      <c r="D17" s="208"/>
      <c r="E17" s="208"/>
    </row>
    <row r="18" spans="1:5" ht="84">
      <c r="A18" s="198" t="s">
        <v>4180</v>
      </c>
      <c r="B18" s="209" t="s">
        <v>46</v>
      </c>
      <c r="C18" s="211" t="s">
        <v>6877</v>
      </c>
      <c r="D18" s="198"/>
      <c r="E18" s="198"/>
    </row>
    <row r="19" spans="1:5" ht="12">
      <c r="A19" s="198" t="s">
        <v>4183</v>
      </c>
      <c r="B19" s="209" t="s">
        <v>4209</v>
      </c>
      <c r="C19" s="141" t="s">
        <v>4210</v>
      </c>
      <c r="D19" s="198"/>
      <c r="E19" s="198"/>
    </row>
    <row r="20" spans="1:5" ht="12">
      <c r="A20" s="198" t="s">
        <v>4186</v>
      </c>
      <c r="B20" s="209" t="s">
        <v>4211</v>
      </c>
      <c r="C20" s="141" t="s">
        <v>4210</v>
      </c>
      <c r="D20" s="198"/>
      <c r="E20" s="198"/>
    </row>
    <row r="21" spans="1:5" ht="15.75" customHeight="1">
      <c r="A21" s="198" t="s">
        <v>4188</v>
      </c>
      <c r="B21" s="209" t="s">
        <v>6854</v>
      </c>
      <c r="C21" s="211" t="s">
        <v>6878</v>
      </c>
      <c r="D21" s="198"/>
      <c r="E21" s="198"/>
    </row>
    <row r="22" spans="1:5" ht="15.75" customHeight="1">
      <c r="A22" s="198" t="s">
        <v>4191</v>
      </c>
      <c r="B22" s="209" t="s">
        <v>6879</v>
      </c>
      <c r="C22" s="211" t="s">
        <v>6880</v>
      </c>
      <c r="D22" s="198"/>
      <c r="E22" s="198"/>
    </row>
    <row r="23" spans="1:5" ht="15.75" customHeight="1">
      <c r="A23" s="198" t="s">
        <v>4194</v>
      </c>
      <c r="B23" s="209" t="s">
        <v>6857</v>
      </c>
      <c r="C23" s="211" t="s">
        <v>6881</v>
      </c>
      <c r="D23" s="198"/>
      <c r="E23" s="198"/>
    </row>
    <row r="24" spans="1:5" ht="89.25" customHeight="1">
      <c r="A24" s="198" t="s">
        <v>4197</v>
      </c>
      <c r="B24" s="93" t="s">
        <v>6215</v>
      </c>
      <c r="C24" s="101" t="s">
        <v>6882</v>
      </c>
      <c r="D24" s="198"/>
      <c r="E24" s="198"/>
    </row>
    <row r="25" spans="1:5" ht="15.75" customHeight="1">
      <c r="A25" s="198" t="s">
        <v>4200</v>
      </c>
      <c r="B25" s="93" t="s">
        <v>6217</v>
      </c>
      <c r="C25" s="101" t="s">
        <v>6218</v>
      </c>
      <c r="D25" s="198"/>
      <c r="E25" s="198"/>
    </row>
    <row r="26" spans="1:5" ht="21.6" customHeight="1">
      <c r="A26" s="198" t="s">
        <v>4223</v>
      </c>
      <c r="B26" s="93" t="s">
        <v>4261</v>
      </c>
      <c r="C26" s="101" t="s">
        <v>6875</v>
      </c>
      <c r="D26" s="198"/>
      <c r="E26" s="198"/>
    </row>
    <row r="27" spans="1:5" ht="21.75" customHeight="1">
      <c r="A27" s="155"/>
      <c r="B27" s="87"/>
      <c r="C27" s="132"/>
      <c r="D27" s="155"/>
      <c r="E27" s="155"/>
    </row>
    <row r="28" spans="1:5" ht="21.75" customHeight="1">
      <c r="A28" s="207">
        <v>2</v>
      </c>
      <c r="B28" s="614" t="s">
        <v>6883</v>
      </c>
      <c r="C28" s="660"/>
      <c r="D28" s="208"/>
      <c r="E28" s="208"/>
    </row>
    <row r="29" spans="1:5" ht="60" customHeight="1">
      <c r="A29" s="198" t="s">
        <v>4264</v>
      </c>
      <c r="B29" s="209" t="s">
        <v>46</v>
      </c>
      <c r="C29" s="141" t="s">
        <v>6884</v>
      </c>
      <c r="D29" s="141"/>
      <c r="E29" s="198"/>
    </row>
    <row r="30" spans="1:5" ht="15.75" customHeight="1">
      <c r="A30" s="198" t="s">
        <v>4265</v>
      </c>
      <c r="B30" s="209" t="s">
        <v>4209</v>
      </c>
      <c r="C30" s="141" t="s">
        <v>4210</v>
      </c>
      <c r="D30" s="141"/>
      <c r="E30" s="198"/>
    </row>
    <row r="31" spans="1:5" ht="15.75" customHeight="1">
      <c r="A31" s="198" t="s">
        <v>4266</v>
      </c>
      <c r="B31" s="209" t="s">
        <v>4211</v>
      </c>
      <c r="C31" s="141" t="s">
        <v>4210</v>
      </c>
      <c r="D31" s="141"/>
      <c r="E31" s="198"/>
    </row>
    <row r="32" spans="1:5" ht="15.75" customHeight="1">
      <c r="A32" s="198" t="s">
        <v>4269</v>
      </c>
      <c r="B32" s="547" t="s">
        <v>6885</v>
      </c>
      <c r="C32" s="141" t="s">
        <v>6886</v>
      </c>
      <c r="D32" s="198"/>
      <c r="E32" s="198"/>
    </row>
    <row r="33" spans="1:5" ht="15.75" customHeight="1">
      <c r="A33" s="198" t="s">
        <v>4272</v>
      </c>
      <c r="B33" s="547" t="s">
        <v>6887</v>
      </c>
      <c r="C33" s="141" t="s">
        <v>6888</v>
      </c>
      <c r="D33" s="198"/>
      <c r="E33" s="198"/>
    </row>
    <row r="34" spans="1:5" ht="15.75" customHeight="1">
      <c r="A34" s="198" t="s">
        <v>4275</v>
      </c>
      <c r="B34" s="547" t="s">
        <v>6889</v>
      </c>
      <c r="C34" s="141" t="s">
        <v>6890</v>
      </c>
      <c r="D34" s="198"/>
      <c r="E34" s="198"/>
    </row>
    <row r="35" spans="1:5" ht="15.75" customHeight="1">
      <c r="A35" s="198" t="s">
        <v>4278</v>
      </c>
      <c r="B35" s="547" t="s">
        <v>6891</v>
      </c>
      <c r="C35" s="141" t="s">
        <v>6892</v>
      </c>
      <c r="D35" s="198"/>
      <c r="E35" s="198"/>
    </row>
    <row r="36" spans="1:5" ht="21" customHeight="1">
      <c r="A36" s="198" t="s">
        <v>4281</v>
      </c>
      <c r="B36" s="547" t="s">
        <v>6893</v>
      </c>
      <c r="C36" s="141" t="s">
        <v>6894</v>
      </c>
      <c r="D36" s="198"/>
      <c r="E36" s="198"/>
    </row>
    <row r="37" spans="1:5" ht="15.75" customHeight="1">
      <c r="A37" s="198" t="s">
        <v>4284</v>
      </c>
      <c r="B37" s="547" t="s">
        <v>6895</v>
      </c>
      <c r="C37" s="141" t="s">
        <v>6896</v>
      </c>
      <c r="D37" s="198"/>
      <c r="E37" s="198"/>
    </row>
    <row r="38" spans="1:5" ht="15.75" customHeight="1">
      <c r="A38" s="198" t="s">
        <v>4287</v>
      </c>
      <c r="B38" s="547" t="s">
        <v>6897</v>
      </c>
      <c r="C38" s="141" t="s">
        <v>6898</v>
      </c>
      <c r="D38" s="198"/>
      <c r="E38" s="198"/>
    </row>
    <row r="39" spans="1:5" ht="15.75" customHeight="1">
      <c r="A39" s="198" t="s">
        <v>5364</v>
      </c>
      <c r="B39" s="547" t="s">
        <v>6899</v>
      </c>
      <c r="C39" s="141" t="s">
        <v>6900</v>
      </c>
      <c r="D39" s="198"/>
      <c r="E39" s="198"/>
    </row>
    <row r="40" spans="1:5" ht="15.75" customHeight="1">
      <c r="A40" s="198" t="s">
        <v>5365</v>
      </c>
      <c r="B40" s="547" t="s">
        <v>6901</v>
      </c>
      <c r="C40" s="141" t="s">
        <v>6902</v>
      </c>
      <c r="D40" s="198"/>
      <c r="E40" s="198"/>
    </row>
    <row r="41" spans="1:5" ht="23.45" customHeight="1">
      <c r="A41" s="198" t="s">
        <v>5366</v>
      </c>
      <c r="B41" s="547" t="s">
        <v>6903</v>
      </c>
      <c r="C41" s="141" t="s">
        <v>6904</v>
      </c>
      <c r="D41" s="198"/>
      <c r="E41" s="198"/>
    </row>
    <row r="42" spans="1:5" ht="23.45" customHeight="1">
      <c r="A42" s="198" t="s">
        <v>5443</v>
      </c>
      <c r="B42" s="547" t="s">
        <v>6726</v>
      </c>
      <c r="C42" s="141" t="s">
        <v>6905</v>
      </c>
      <c r="D42" s="198"/>
      <c r="E42" s="198"/>
    </row>
    <row r="43" spans="1:5" ht="23.45" customHeight="1">
      <c r="A43" s="198" t="s">
        <v>5445</v>
      </c>
      <c r="B43" s="547" t="s">
        <v>6906</v>
      </c>
      <c r="C43" s="141" t="s">
        <v>6907</v>
      </c>
      <c r="D43" s="198"/>
      <c r="E43" s="198"/>
    </row>
    <row r="44" spans="1:5" ht="23.45" customHeight="1">
      <c r="A44" s="198" t="s">
        <v>5447</v>
      </c>
      <c r="B44" s="209" t="s">
        <v>6673</v>
      </c>
      <c r="C44" s="141" t="s">
        <v>6908</v>
      </c>
      <c r="D44" s="198"/>
      <c r="E44" s="198"/>
    </row>
    <row r="45" spans="1:5" ht="23.45" customHeight="1">
      <c r="A45" s="198" t="s">
        <v>5510</v>
      </c>
      <c r="B45" s="93" t="s">
        <v>6215</v>
      </c>
      <c r="C45" s="101" t="s">
        <v>6909</v>
      </c>
      <c r="D45" s="198"/>
      <c r="E45" s="198"/>
    </row>
    <row r="46" spans="1:5" ht="15.75" customHeight="1">
      <c r="A46" s="198" t="s">
        <v>5512</v>
      </c>
      <c r="B46" s="93" t="s">
        <v>6217</v>
      </c>
      <c r="C46" s="101" t="s">
        <v>6910</v>
      </c>
      <c r="D46" s="198"/>
      <c r="E46" s="198"/>
    </row>
    <row r="47" spans="1:5" ht="23.45" customHeight="1">
      <c r="A47" s="198" t="s">
        <v>5450</v>
      </c>
      <c r="B47" s="93" t="s">
        <v>4261</v>
      </c>
      <c r="C47" s="101" t="s">
        <v>6875</v>
      </c>
      <c r="D47" s="198"/>
      <c r="E47" s="198"/>
    </row>
    <row r="48" spans="1:5" ht="15.75" customHeight="1">
      <c r="A48" s="155"/>
      <c r="B48" s="87"/>
      <c r="C48" s="132"/>
      <c r="D48" s="155"/>
      <c r="E48" s="155"/>
    </row>
    <row r="49" spans="1:5" ht="31.5" customHeight="1">
      <c r="A49" s="207">
        <v>3</v>
      </c>
      <c r="B49" s="616" t="s">
        <v>6911</v>
      </c>
      <c r="C49" s="660"/>
      <c r="D49" s="208"/>
      <c r="E49" s="208"/>
    </row>
    <row r="50" spans="1:5" ht="15.75" customHeight="1">
      <c r="A50" s="198" t="s">
        <v>4386</v>
      </c>
      <c r="B50" s="209" t="s">
        <v>46</v>
      </c>
      <c r="C50" s="141" t="s">
        <v>6912</v>
      </c>
      <c r="D50" s="198"/>
      <c r="E50" s="198"/>
    </row>
    <row r="51" spans="1:5" ht="15.75" customHeight="1">
      <c r="A51" s="198" t="s">
        <v>4388</v>
      </c>
      <c r="B51" s="209" t="s">
        <v>4209</v>
      </c>
      <c r="C51" s="141" t="s">
        <v>4210</v>
      </c>
      <c r="D51" s="198"/>
      <c r="E51" s="198"/>
    </row>
    <row r="52" spans="1:5" ht="15.75" customHeight="1">
      <c r="A52" s="198" t="s">
        <v>4389</v>
      </c>
      <c r="B52" s="209" t="s">
        <v>4211</v>
      </c>
      <c r="C52" s="141" t="s">
        <v>4210</v>
      </c>
      <c r="D52" s="198"/>
      <c r="E52" s="198"/>
    </row>
    <row r="53" spans="1:5" ht="15.75" customHeight="1">
      <c r="A53" s="617" t="s">
        <v>4390</v>
      </c>
      <c r="B53" s="618" t="s">
        <v>6913</v>
      </c>
      <c r="C53" s="141" t="s">
        <v>6914</v>
      </c>
      <c r="D53" s="198"/>
      <c r="E53" s="198"/>
    </row>
    <row r="54" spans="1:5" ht="15.75" customHeight="1">
      <c r="A54" s="661"/>
      <c r="B54" s="661"/>
      <c r="C54" s="141" t="s">
        <v>6915</v>
      </c>
      <c r="D54" s="198"/>
      <c r="E54" s="198"/>
    </row>
    <row r="55" spans="1:5" ht="15.75" customHeight="1">
      <c r="A55" s="662"/>
      <c r="B55" s="662"/>
      <c r="C55" s="141" t="s">
        <v>6916</v>
      </c>
      <c r="D55" s="198"/>
      <c r="E55" s="198"/>
    </row>
    <row r="56" spans="1:5" ht="15.75" customHeight="1">
      <c r="A56" s="198" t="s">
        <v>4393</v>
      </c>
      <c r="B56" s="209" t="s">
        <v>6917</v>
      </c>
      <c r="C56" s="141" t="s">
        <v>6918</v>
      </c>
      <c r="D56" s="198"/>
      <c r="E56" s="198"/>
    </row>
    <row r="57" spans="1:5" ht="15.75" customHeight="1">
      <c r="A57" s="198" t="s">
        <v>4395</v>
      </c>
      <c r="B57" s="209" t="s">
        <v>6372</v>
      </c>
      <c r="C57" s="141" t="s">
        <v>6919</v>
      </c>
      <c r="D57" s="198"/>
      <c r="E57" s="198"/>
    </row>
    <row r="58" spans="1:5" ht="15.75" customHeight="1">
      <c r="A58" s="198" t="s">
        <v>4397</v>
      </c>
      <c r="B58" s="209" t="s">
        <v>6920</v>
      </c>
      <c r="C58" s="141" t="s">
        <v>6921</v>
      </c>
      <c r="D58" s="198"/>
      <c r="E58" s="198"/>
    </row>
    <row r="59" spans="1:5" ht="15.75" customHeight="1">
      <c r="A59" s="198" t="s">
        <v>4399</v>
      </c>
      <c r="B59" s="209" t="s">
        <v>6922</v>
      </c>
      <c r="C59" s="141" t="s">
        <v>6923</v>
      </c>
      <c r="D59" s="198"/>
      <c r="E59" s="198"/>
    </row>
    <row r="60" spans="1:5" ht="15.75" customHeight="1">
      <c r="A60" s="198" t="s">
        <v>4401</v>
      </c>
      <c r="B60" s="209" t="s">
        <v>6924</v>
      </c>
      <c r="C60" s="141" t="s">
        <v>6925</v>
      </c>
      <c r="D60" s="198"/>
      <c r="E60" s="198"/>
    </row>
    <row r="61" spans="1:5" ht="15.75" customHeight="1">
      <c r="A61" s="198" t="s">
        <v>4403</v>
      </c>
      <c r="B61" s="209" t="s">
        <v>6926</v>
      </c>
      <c r="C61" s="141" t="s">
        <v>6927</v>
      </c>
      <c r="D61" s="198"/>
      <c r="E61" s="198"/>
    </row>
    <row r="62" spans="1:5" ht="15.75" customHeight="1">
      <c r="A62" s="198" t="s">
        <v>4405</v>
      </c>
      <c r="B62" s="209" t="s">
        <v>6928</v>
      </c>
      <c r="C62" s="141" t="s">
        <v>6929</v>
      </c>
      <c r="D62" s="198"/>
      <c r="E62" s="198"/>
    </row>
    <row r="63" spans="1:5" ht="15.75" customHeight="1">
      <c r="A63" s="198" t="s">
        <v>4407</v>
      </c>
      <c r="B63" s="212" t="s">
        <v>6930</v>
      </c>
      <c r="C63" s="141"/>
      <c r="D63" s="198"/>
      <c r="E63" s="198"/>
    </row>
    <row r="64" spans="1:5" ht="15.75" customHeight="1">
      <c r="A64" s="198" t="s">
        <v>6931</v>
      </c>
      <c r="B64" s="209" t="s">
        <v>6932</v>
      </c>
      <c r="C64" s="141" t="s">
        <v>6933</v>
      </c>
      <c r="D64" s="198"/>
      <c r="E64" s="198"/>
    </row>
    <row r="65" spans="1:5" ht="15.75" customHeight="1">
      <c r="A65" s="198" t="s">
        <v>6934</v>
      </c>
      <c r="B65" s="209" t="s">
        <v>6935</v>
      </c>
      <c r="C65" s="141" t="s">
        <v>6936</v>
      </c>
      <c r="D65" s="198"/>
      <c r="E65" s="198"/>
    </row>
    <row r="66" spans="1:5" ht="15.75" customHeight="1">
      <c r="A66" s="198" t="s">
        <v>6937</v>
      </c>
      <c r="B66" s="209" t="s">
        <v>6938</v>
      </c>
      <c r="C66" s="141" t="s">
        <v>6939</v>
      </c>
      <c r="D66" s="198"/>
      <c r="E66" s="198"/>
    </row>
    <row r="67" spans="1:5" ht="15.75" customHeight="1">
      <c r="A67" s="198" t="s">
        <v>6940</v>
      </c>
      <c r="B67" s="209" t="s">
        <v>6941</v>
      </c>
      <c r="C67" s="141" t="s">
        <v>6942</v>
      </c>
      <c r="D67" s="198"/>
      <c r="E67" s="198"/>
    </row>
    <row r="68" spans="1:5" ht="15.75" customHeight="1">
      <c r="A68" s="198" t="s">
        <v>6943</v>
      </c>
      <c r="B68" s="209" t="s">
        <v>6944</v>
      </c>
      <c r="C68" s="141" t="s">
        <v>6945</v>
      </c>
      <c r="D68" s="198"/>
      <c r="E68" s="198"/>
    </row>
    <row r="69" spans="1:5" ht="15.75" customHeight="1">
      <c r="A69" s="198" t="s">
        <v>6946</v>
      </c>
      <c r="B69" s="209" t="s">
        <v>6947</v>
      </c>
      <c r="C69" s="141" t="s">
        <v>6948</v>
      </c>
      <c r="D69" s="198"/>
      <c r="E69" s="198"/>
    </row>
    <row r="70" spans="1:5" ht="15.75" customHeight="1">
      <c r="A70" s="198" t="s">
        <v>6949</v>
      </c>
      <c r="B70" s="209" t="s">
        <v>6950</v>
      </c>
      <c r="C70" s="141" t="s">
        <v>6951</v>
      </c>
      <c r="D70" s="198"/>
      <c r="E70" s="198"/>
    </row>
    <row r="71" spans="1:5" ht="15.75" customHeight="1">
      <c r="A71" s="198" t="s">
        <v>6952</v>
      </c>
      <c r="B71" s="209" t="s">
        <v>6953</v>
      </c>
      <c r="C71" s="141" t="s">
        <v>6954</v>
      </c>
      <c r="D71" s="198"/>
      <c r="E71" s="198"/>
    </row>
    <row r="72" spans="1:5" ht="15.75" customHeight="1">
      <c r="A72" s="198" t="s">
        <v>6955</v>
      </c>
      <c r="B72" s="209" t="s">
        <v>6956</v>
      </c>
      <c r="C72" s="141" t="s">
        <v>6957</v>
      </c>
      <c r="D72" s="198"/>
      <c r="E72" s="198"/>
    </row>
    <row r="73" spans="1:5" ht="15.75" customHeight="1">
      <c r="A73" s="198" t="s">
        <v>6958</v>
      </c>
      <c r="B73" s="209" t="s">
        <v>6959</v>
      </c>
      <c r="C73" s="141" t="s">
        <v>6960</v>
      </c>
      <c r="D73" s="198"/>
      <c r="E73" s="198"/>
    </row>
    <row r="74" spans="1:5" ht="15.75" customHeight="1">
      <c r="A74" s="198" t="s">
        <v>6961</v>
      </c>
      <c r="B74" s="91" t="s">
        <v>6962</v>
      </c>
      <c r="C74" s="141" t="s">
        <v>6963</v>
      </c>
      <c r="D74" s="198"/>
      <c r="E74" s="198"/>
    </row>
    <row r="75" spans="1:5" ht="15.75" customHeight="1">
      <c r="A75" s="213" t="s">
        <v>4409</v>
      </c>
      <c r="B75" s="212" t="s">
        <v>6964</v>
      </c>
      <c r="C75" s="141"/>
      <c r="D75" s="198"/>
      <c r="E75" s="198"/>
    </row>
    <row r="76" spans="1:5" ht="15.75" customHeight="1">
      <c r="A76" s="198" t="s">
        <v>6965</v>
      </c>
      <c r="B76" s="209" t="s">
        <v>6966</v>
      </c>
      <c r="C76" s="141" t="s">
        <v>6967</v>
      </c>
      <c r="D76" s="198"/>
      <c r="E76" s="198"/>
    </row>
    <row r="77" spans="1:5" ht="15.75" customHeight="1">
      <c r="A77" s="198" t="s">
        <v>6968</v>
      </c>
      <c r="B77" s="209" t="s">
        <v>6969</v>
      </c>
      <c r="C77" s="141" t="s">
        <v>6970</v>
      </c>
      <c r="D77" s="198"/>
      <c r="E77" s="198"/>
    </row>
    <row r="78" spans="1:5" ht="15.75" customHeight="1">
      <c r="A78" s="198" t="s">
        <v>6971</v>
      </c>
      <c r="B78" s="209" t="s">
        <v>6972</v>
      </c>
      <c r="C78" s="141" t="s">
        <v>6973</v>
      </c>
      <c r="D78" s="198"/>
      <c r="E78" s="198"/>
    </row>
    <row r="79" spans="1:5" ht="15.75" customHeight="1">
      <c r="A79" s="198" t="s">
        <v>6974</v>
      </c>
      <c r="B79" s="209" t="s">
        <v>6975</v>
      </c>
      <c r="C79" s="141" t="s">
        <v>6976</v>
      </c>
      <c r="D79" s="198"/>
      <c r="E79" s="198"/>
    </row>
    <row r="80" spans="1:5" ht="15.75" customHeight="1">
      <c r="A80" s="198" t="s">
        <v>6977</v>
      </c>
      <c r="B80" s="209" t="s">
        <v>6978</v>
      </c>
      <c r="C80" s="141" t="s">
        <v>6979</v>
      </c>
      <c r="D80" s="198"/>
      <c r="E80" s="198"/>
    </row>
    <row r="81" spans="1:5" ht="15.75" customHeight="1">
      <c r="A81" s="198" t="s">
        <v>6980</v>
      </c>
      <c r="B81" s="209" t="s">
        <v>6956</v>
      </c>
      <c r="C81" s="141" t="s">
        <v>6981</v>
      </c>
      <c r="D81" s="198"/>
      <c r="E81" s="198"/>
    </row>
    <row r="82" spans="1:5" ht="15.75" customHeight="1">
      <c r="A82" s="198" t="s">
        <v>6982</v>
      </c>
      <c r="B82" s="209" t="s">
        <v>6983</v>
      </c>
      <c r="C82" s="141" t="s">
        <v>6984</v>
      </c>
      <c r="D82" s="198"/>
      <c r="E82" s="198"/>
    </row>
    <row r="83" spans="1:5" ht="27.75" customHeight="1">
      <c r="A83" s="198" t="s">
        <v>4411</v>
      </c>
      <c r="B83" s="209" t="s">
        <v>6985</v>
      </c>
      <c r="C83" s="141" t="s">
        <v>6986</v>
      </c>
      <c r="D83" s="198"/>
      <c r="E83" s="198"/>
    </row>
    <row r="84" spans="1:5" ht="15.75" customHeight="1">
      <c r="A84" s="198" t="s">
        <v>4413</v>
      </c>
      <c r="B84" s="209" t="s">
        <v>6987</v>
      </c>
      <c r="C84" s="214" t="s">
        <v>6988</v>
      </c>
      <c r="D84" s="198"/>
      <c r="E84" s="198"/>
    </row>
    <row r="85" spans="1:5" ht="57.6" customHeight="1">
      <c r="A85" s="198" t="s">
        <v>4415</v>
      </c>
      <c r="B85" s="93" t="s">
        <v>6215</v>
      </c>
      <c r="C85" s="101" t="s">
        <v>6989</v>
      </c>
      <c r="D85" s="198"/>
      <c r="E85" s="198"/>
    </row>
    <row r="86" spans="1:5" ht="25.35" customHeight="1">
      <c r="A86" s="198" t="s">
        <v>4417</v>
      </c>
      <c r="B86" s="93" t="s">
        <v>6217</v>
      </c>
      <c r="C86" s="101" t="s">
        <v>6910</v>
      </c>
      <c r="D86" s="198"/>
      <c r="E86" s="198"/>
    </row>
    <row r="87" spans="1:5" ht="25.35" customHeight="1">
      <c r="A87" s="198" t="s">
        <v>4419</v>
      </c>
      <c r="B87" s="93" t="s">
        <v>4261</v>
      </c>
      <c r="C87" s="101" t="s">
        <v>6875</v>
      </c>
      <c r="D87" s="198"/>
      <c r="E87" s="198"/>
    </row>
    <row r="88" spans="1:5" ht="15.75" customHeight="1">
      <c r="A88" s="155"/>
      <c r="B88" s="87"/>
      <c r="C88" s="132"/>
      <c r="D88" s="155"/>
      <c r="E88" s="155"/>
    </row>
    <row r="89" spans="1:5" ht="15.75" customHeight="1">
      <c r="A89" s="207">
        <v>4</v>
      </c>
      <c r="B89" s="614" t="s">
        <v>6990</v>
      </c>
      <c r="C89" s="660"/>
      <c r="D89" s="208"/>
      <c r="E89" s="208"/>
    </row>
    <row r="90" spans="1:5" ht="15.75" customHeight="1">
      <c r="A90" s="198" t="s">
        <v>4446</v>
      </c>
      <c r="B90" s="209" t="s">
        <v>46</v>
      </c>
      <c r="C90" s="141" t="s">
        <v>6991</v>
      </c>
      <c r="D90" s="198"/>
      <c r="E90" s="198"/>
    </row>
    <row r="91" spans="1:5" ht="15.75" customHeight="1">
      <c r="A91" s="198" t="s">
        <v>4447</v>
      </c>
      <c r="B91" s="209" t="s">
        <v>4209</v>
      </c>
      <c r="C91" s="141" t="s">
        <v>4210</v>
      </c>
      <c r="D91" s="198"/>
      <c r="E91" s="198"/>
    </row>
    <row r="92" spans="1:5" ht="15.75" customHeight="1">
      <c r="A92" s="198" t="s">
        <v>4448</v>
      </c>
      <c r="B92" s="209" t="s">
        <v>4211</v>
      </c>
      <c r="C92" s="141" t="s">
        <v>4210</v>
      </c>
      <c r="D92" s="198"/>
      <c r="E92" s="198"/>
    </row>
    <row r="93" spans="1:5" ht="15.75" customHeight="1">
      <c r="A93" s="198" t="s">
        <v>4449</v>
      </c>
      <c r="B93" s="209" t="s">
        <v>6992</v>
      </c>
      <c r="C93" s="214" t="s">
        <v>6993</v>
      </c>
      <c r="D93" s="198"/>
      <c r="E93" s="198"/>
    </row>
    <row r="94" spans="1:5" ht="15.75" customHeight="1">
      <c r="A94" s="198" t="s">
        <v>4450</v>
      </c>
      <c r="B94" s="209" t="s">
        <v>5706</v>
      </c>
      <c r="C94" s="214" t="s">
        <v>6994</v>
      </c>
      <c r="D94" s="198"/>
      <c r="E94" s="198"/>
    </row>
    <row r="95" spans="1:5" ht="15.75" customHeight="1">
      <c r="A95" s="198" t="s">
        <v>4451</v>
      </c>
      <c r="B95" s="209" t="s">
        <v>6995</v>
      </c>
      <c r="C95" s="214" t="s">
        <v>6996</v>
      </c>
      <c r="D95" s="198"/>
      <c r="E95" s="198"/>
    </row>
    <row r="96" spans="1:5" ht="15.75" customHeight="1">
      <c r="A96" s="198" t="s">
        <v>4452</v>
      </c>
      <c r="B96" s="209" t="s">
        <v>6997</v>
      </c>
      <c r="C96" s="141" t="s">
        <v>6998</v>
      </c>
      <c r="D96" s="198"/>
      <c r="E96" s="198"/>
    </row>
    <row r="97" spans="1:5" ht="15.75" customHeight="1">
      <c r="A97" s="198" t="s">
        <v>4453</v>
      </c>
      <c r="B97" s="209" t="s">
        <v>6999</v>
      </c>
      <c r="C97" s="141" t="s">
        <v>7000</v>
      </c>
      <c r="D97" s="198"/>
      <c r="E97" s="198"/>
    </row>
    <row r="98" spans="1:5" ht="15.75" customHeight="1">
      <c r="A98" s="198" t="s">
        <v>4454</v>
      </c>
      <c r="B98" s="209" t="s">
        <v>7001</v>
      </c>
      <c r="C98" s="141">
        <v>24</v>
      </c>
      <c r="D98" s="198"/>
      <c r="E98" s="198"/>
    </row>
    <row r="99" spans="1:5" ht="15.75" customHeight="1">
      <c r="A99" s="198" t="s">
        <v>4350</v>
      </c>
      <c r="B99" s="209" t="s">
        <v>7002</v>
      </c>
      <c r="C99" s="141" t="s">
        <v>7003</v>
      </c>
      <c r="D99" s="198"/>
      <c r="E99" s="198"/>
    </row>
    <row r="100" spans="1:5" ht="21" customHeight="1">
      <c r="A100" s="198" t="s">
        <v>4352</v>
      </c>
      <c r="B100" s="91" t="s">
        <v>7004</v>
      </c>
      <c r="C100" s="141" t="s">
        <v>7005</v>
      </c>
      <c r="D100" s="198"/>
      <c r="E100" s="198"/>
    </row>
    <row r="101" spans="1:5" ht="15.75" customHeight="1">
      <c r="A101" s="198" t="s">
        <v>4354</v>
      </c>
      <c r="B101" s="209" t="s">
        <v>7006</v>
      </c>
      <c r="C101" s="141" t="s">
        <v>7007</v>
      </c>
      <c r="D101" s="198"/>
      <c r="E101" s="198"/>
    </row>
    <row r="102" spans="1:5" ht="15.75" customHeight="1">
      <c r="A102" s="198" t="s">
        <v>4356</v>
      </c>
      <c r="B102" s="209" t="s">
        <v>7008</v>
      </c>
      <c r="C102" s="141" t="s">
        <v>7009</v>
      </c>
      <c r="D102" s="198"/>
      <c r="E102" s="198"/>
    </row>
    <row r="103" spans="1:5" ht="33.6" customHeight="1">
      <c r="A103" s="198" t="s">
        <v>4358</v>
      </c>
      <c r="B103" s="93" t="s">
        <v>6215</v>
      </c>
      <c r="C103" s="101" t="s">
        <v>7010</v>
      </c>
      <c r="D103" s="198"/>
      <c r="E103" s="198"/>
    </row>
    <row r="104" spans="1:5" ht="15.75" customHeight="1">
      <c r="A104" s="198" t="s">
        <v>4360</v>
      </c>
      <c r="B104" s="93" t="s">
        <v>6217</v>
      </c>
      <c r="C104" s="101" t="s">
        <v>6910</v>
      </c>
      <c r="D104" s="198"/>
      <c r="E104" s="198"/>
    </row>
    <row r="105" spans="1:5" ht="33.6" customHeight="1">
      <c r="A105" s="198" t="s">
        <v>4459</v>
      </c>
      <c r="B105" s="93" t="s">
        <v>4261</v>
      </c>
      <c r="C105" s="101" t="s">
        <v>6875</v>
      </c>
      <c r="D105" s="198"/>
      <c r="E105" s="198"/>
    </row>
    <row r="106" spans="1:5" ht="15.75" customHeight="1">
      <c r="A106" s="155"/>
      <c r="B106" s="146"/>
      <c r="C106" s="215"/>
      <c r="D106" s="155"/>
      <c r="E106" s="155"/>
    </row>
    <row r="107" spans="1:5" ht="15.75" customHeight="1">
      <c r="A107" s="207">
        <v>5</v>
      </c>
      <c r="B107" s="614" t="s">
        <v>7011</v>
      </c>
      <c r="C107" s="660"/>
      <c r="D107" s="208"/>
      <c r="E107" s="208"/>
    </row>
    <row r="108" spans="1:5" ht="24" customHeight="1">
      <c r="A108" s="198" t="s">
        <v>4468</v>
      </c>
      <c r="B108" s="209" t="s">
        <v>46</v>
      </c>
      <c r="C108" s="141" t="s">
        <v>7012</v>
      </c>
      <c r="D108" s="198"/>
      <c r="E108" s="198"/>
    </row>
    <row r="109" spans="1:5" ht="15.75" customHeight="1">
      <c r="A109" s="198" t="s">
        <v>4469</v>
      </c>
      <c r="B109" s="209" t="s">
        <v>4209</v>
      </c>
      <c r="C109" s="141" t="s">
        <v>4210</v>
      </c>
      <c r="D109" s="198"/>
      <c r="E109" s="198"/>
    </row>
    <row r="110" spans="1:5" ht="15.75" customHeight="1">
      <c r="A110" s="198" t="s">
        <v>4470</v>
      </c>
      <c r="B110" s="209" t="s">
        <v>4211</v>
      </c>
      <c r="C110" s="141" t="s">
        <v>4210</v>
      </c>
      <c r="D110" s="198"/>
      <c r="E110" s="198"/>
    </row>
    <row r="111" spans="1:5" ht="15.75" customHeight="1">
      <c r="A111" s="198" t="s">
        <v>4471</v>
      </c>
      <c r="B111" s="209" t="s">
        <v>7013</v>
      </c>
      <c r="C111" s="141" t="s">
        <v>7014</v>
      </c>
      <c r="D111" s="198"/>
      <c r="E111" s="198"/>
    </row>
    <row r="112" spans="1:5" ht="24" customHeight="1">
      <c r="A112" s="198" t="s">
        <v>4473</v>
      </c>
      <c r="B112" s="209" t="s">
        <v>6966</v>
      </c>
      <c r="C112" s="141" t="s">
        <v>7015</v>
      </c>
      <c r="D112" s="198"/>
      <c r="E112" s="198"/>
    </row>
    <row r="113" spans="1:5" ht="15.75" customHeight="1">
      <c r="A113" s="198" t="s">
        <v>4474</v>
      </c>
      <c r="B113" s="209" t="s">
        <v>6995</v>
      </c>
      <c r="C113" s="141" t="s">
        <v>7016</v>
      </c>
      <c r="D113" s="198"/>
      <c r="E113" s="198"/>
    </row>
    <row r="114" spans="1:5" ht="15.75" customHeight="1">
      <c r="A114" s="198" t="s">
        <v>4475</v>
      </c>
      <c r="B114" s="209" t="s">
        <v>7017</v>
      </c>
      <c r="C114" s="101" t="s">
        <v>7018</v>
      </c>
      <c r="D114" s="198"/>
      <c r="E114" s="198"/>
    </row>
    <row r="115" spans="1:5" ht="15.75" customHeight="1">
      <c r="A115" s="198" t="s">
        <v>4477</v>
      </c>
      <c r="B115" s="209" t="s">
        <v>7019</v>
      </c>
      <c r="C115" s="101" t="s">
        <v>7020</v>
      </c>
      <c r="D115" s="198"/>
      <c r="E115" s="198"/>
    </row>
    <row r="116" spans="1:5" ht="15.75" customHeight="1">
      <c r="A116" s="198" t="s">
        <v>4479</v>
      </c>
      <c r="B116" s="209" t="s">
        <v>6975</v>
      </c>
      <c r="C116" s="101" t="s">
        <v>7021</v>
      </c>
      <c r="D116" s="198"/>
      <c r="E116" s="198"/>
    </row>
    <row r="117" spans="1:5" ht="15.75" customHeight="1">
      <c r="A117" s="198" t="s">
        <v>4480</v>
      </c>
      <c r="B117" s="91" t="s">
        <v>7022</v>
      </c>
      <c r="C117" s="101" t="s">
        <v>7023</v>
      </c>
      <c r="D117" s="198"/>
      <c r="E117" s="198"/>
    </row>
    <row r="118" spans="1:5" ht="15.75" customHeight="1">
      <c r="A118" s="198" t="s">
        <v>4482</v>
      </c>
      <c r="B118" s="209" t="s">
        <v>7024</v>
      </c>
      <c r="C118" s="101" t="s">
        <v>7025</v>
      </c>
      <c r="D118" s="198"/>
      <c r="E118" s="198"/>
    </row>
    <row r="119" spans="1:5" ht="15.75" customHeight="1">
      <c r="A119" s="198" t="s">
        <v>4484</v>
      </c>
      <c r="B119" s="209" t="s">
        <v>7026</v>
      </c>
      <c r="C119" s="101" t="s">
        <v>7027</v>
      </c>
      <c r="D119" s="198"/>
      <c r="E119" s="198"/>
    </row>
    <row r="120" spans="1:5" ht="15.75" customHeight="1">
      <c r="A120" s="198" t="s">
        <v>4486</v>
      </c>
      <c r="B120" s="209" t="s">
        <v>6985</v>
      </c>
      <c r="C120" s="101" t="s">
        <v>7028</v>
      </c>
      <c r="D120" s="198"/>
      <c r="E120" s="198"/>
    </row>
    <row r="121" spans="1:5" ht="15.75" customHeight="1">
      <c r="A121" s="198" t="s">
        <v>4487</v>
      </c>
      <c r="B121" s="209" t="s">
        <v>7029</v>
      </c>
      <c r="C121" s="101" t="s">
        <v>7030</v>
      </c>
      <c r="D121" s="198"/>
      <c r="E121" s="198"/>
    </row>
    <row r="122" spans="1:5" ht="24" customHeight="1">
      <c r="A122" s="198" t="s">
        <v>4489</v>
      </c>
      <c r="B122" s="209" t="s">
        <v>7031</v>
      </c>
      <c r="C122" s="101" t="s">
        <v>7032</v>
      </c>
      <c r="D122" s="198"/>
      <c r="E122" s="198"/>
    </row>
    <row r="123" spans="1:5" ht="24" customHeight="1">
      <c r="A123" s="198" t="s">
        <v>4490</v>
      </c>
      <c r="B123" s="93" t="s">
        <v>6215</v>
      </c>
      <c r="C123" s="101" t="s">
        <v>7033</v>
      </c>
      <c r="D123" s="198"/>
      <c r="E123" s="198"/>
    </row>
    <row r="124" spans="1:5" ht="24" customHeight="1">
      <c r="A124" s="198" t="s">
        <v>5640</v>
      </c>
      <c r="B124" s="93" t="s">
        <v>6217</v>
      </c>
      <c r="C124" s="101" t="s">
        <v>6910</v>
      </c>
      <c r="D124" s="198"/>
      <c r="E124" s="198"/>
    </row>
    <row r="125" spans="1:5" ht="24" customHeight="1">
      <c r="A125" s="198" t="s">
        <v>5641</v>
      </c>
      <c r="B125" s="93" t="s">
        <v>4261</v>
      </c>
      <c r="C125" s="101" t="s">
        <v>6875</v>
      </c>
      <c r="D125" s="198"/>
      <c r="E125" s="198"/>
    </row>
    <row r="126" spans="1:5" ht="15.75" customHeight="1">
      <c r="A126" s="155"/>
      <c r="B126" s="216"/>
      <c r="C126" s="132"/>
      <c r="D126" s="155"/>
      <c r="E126" s="155"/>
    </row>
    <row r="127" spans="1:5" ht="15.75" customHeight="1">
      <c r="A127" s="207">
        <v>6</v>
      </c>
      <c r="B127" s="614" t="s">
        <v>7034</v>
      </c>
      <c r="C127" s="660"/>
      <c r="D127" s="208"/>
      <c r="E127" s="208"/>
    </row>
    <row r="128" spans="1:5" ht="170.45" customHeight="1">
      <c r="A128" s="198" t="s">
        <v>4492</v>
      </c>
      <c r="B128" s="209" t="s">
        <v>46</v>
      </c>
      <c r="C128" s="141" t="s">
        <v>7035</v>
      </c>
      <c r="D128" s="198"/>
      <c r="E128" s="198"/>
    </row>
    <row r="129" spans="1:5" ht="15.75" customHeight="1">
      <c r="A129" s="198" t="s">
        <v>4493</v>
      </c>
      <c r="B129" s="209" t="s">
        <v>4209</v>
      </c>
      <c r="C129" s="141" t="s">
        <v>4210</v>
      </c>
      <c r="D129" s="198"/>
      <c r="E129" s="198"/>
    </row>
    <row r="130" spans="1:5" ht="15.75" customHeight="1">
      <c r="A130" s="198" t="s">
        <v>4494</v>
      </c>
      <c r="B130" s="209" t="s">
        <v>4211</v>
      </c>
      <c r="C130" s="141" t="s">
        <v>4210</v>
      </c>
      <c r="D130" s="198"/>
      <c r="E130" s="198"/>
    </row>
    <row r="131" spans="1:5" ht="15.75" customHeight="1">
      <c r="A131" s="198" t="s">
        <v>4495</v>
      </c>
      <c r="B131" s="209" t="s">
        <v>7036</v>
      </c>
      <c r="C131" s="141" t="s">
        <v>7037</v>
      </c>
      <c r="D131" s="198"/>
      <c r="E131" s="198"/>
    </row>
    <row r="132" spans="1:5" ht="15.75" customHeight="1">
      <c r="A132" s="198" t="s">
        <v>4496</v>
      </c>
      <c r="B132" s="209" t="s">
        <v>7038</v>
      </c>
      <c r="C132" s="141" t="s">
        <v>7039</v>
      </c>
      <c r="D132" s="198"/>
      <c r="E132" s="198"/>
    </row>
    <row r="133" spans="1:5" ht="15.75" customHeight="1">
      <c r="A133" s="198" t="s">
        <v>4498</v>
      </c>
      <c r="B133" s="209" t="s">
        <v>7040</v>
      </c>
      <c r="C133" s="141">
        <v>36</v>
      </c>
      <c r="D133" s="198"/>
      <c r="E133" s="198"/>
    </row>
    <row r="134" spans="1:5" ht="15.75" customHeight="1">
      <c r="A134" s="198" t="s">
        <v>4500</v>
      </c>
      <c r="B134" s="209" t="s">
        <v>7041</v>
      </c>
      <c r="C134" s="141" t="s">
        <v>7042</v>
      </c>
      <c r="D134" s="198"/>
      <c r="E134" s="198"/>
    </row>
    <row r="135" spans="1:5" ht="35.450000000000003" customHeight="1">
      <c r="A135" s="198" t="s">
        <v>4502</v>
      </c>
      <c r="B135" s="91" t="s">
        <v>7043</v>
      </c>
      <c r="C135" s="141" t="s">
        <v>7044</v>
      </c>
      <c r="D135" s="198"/>
      <c r="E135" s="198"/>
    </row>
    <row r="136" spans="1:5" ht="15.75" customHeight="1">
      <c r="A136" s="198" t="s">
        <v>4504</v>
      </c>
      <c r="B136" s="209" t="s">
        <v>7045</v>
      </c>
      <c r="C136" s="141" t="s">
        <v>6440</v>
      </c>
      <c r="D136" s="198"/>
      <c r="E136" s="198"/>
    </row>
    <row r="137" spans="1:5" ht="15.75" customHeight="1">
      <c r="A137" s="198" t="s">
        <v>4506</v>
      </c>
      <c r="B137" s="209" t="s">
        <v>7046</v>
      </c>
      <c r="C137" s="141" t="s">
        <v>7047</v>
      </c>
      <c r="D137" s="198"/>
      <c r="E137" s="198"/>
    </row>
    <row r="138" spans="1:5" ht="15.75" customHeight="1">
      <c r="A138" s="198" t="s">
        <v>4508</v>
      </c>
      <c r="B138" s="209" t="s">
        <v>7048</v>
      </c>
      <c r="C138" s="141" t="s">
        <v>7049</v>
      </c>
      <c r="D138" s="198"/>
      <c r="E138" s="198"/>
    </row>
    <row r="139" spans="1:5" ht="15.75" customHeight="1">
      <c r="A139" s="198" t="s">
        <v>4510</v>
      </c>
      <c r="B139" s="209" t="s">
        <v>7050</v>
      </c>
      <c r="C139" s="141" t="s">
        <v>7051</v>
      </c>
      <c r="D139" s="198"/>
      <c r="E139" s="198"/>
    </row>
    <row r="140" spans="1:5" ht="15.75" customHeight="1">
      <c r="A140" s="198" t="s">
        <v>4512</v>
      </c>
      <c r="B140" s="91" t="s">
        <v>7052</v>
      </c>
      <c r="C140" s="141" t="s">
        <v>7053</v>
      </c>
      <c r="D140" s="198"/>
      <c r="E140" s="198"/>
    </row>
    <row r="141" spans="1:5" ht="15.75" customHeight="1">
      <c r="A141" s="198" t="s">
        <v>4514</v>
      </c>
      <c r="B141" s="209" t="s">
        <v>7054</v>
      </c>
      <c r="C141" s="214" t="s">
        <v>7055</v>
      </c>
      <c r="D141" s="198"/>
      <c r="E141" s="198"/>
    </row>
    <row r="142" spans="1:5" ht="15.75" customHeight="1">
      <c r="A142" s="198" t="s">
        <v>4516</v>
      </c>
      <c r="B142" s="209" t="s">
        <v>7056</v>
      </c>
      <c r="C142" s="214" t="s">
        <v>7057</v>
      </c>
      <c r="D142" s="198"/>
      <c r="E142" s="198"/>
    </row>
    <row r="143" spans="1:5" ht="15.75" customHeight="1">
      <c r="A143" s="198" t="s">
        <v>4518</v>
      </c>
      <c r="B143" s="209" t="s">
        <v>7058</v>
      </c>
      <c r="C143" s="214" t="s">
        <v>7059</v>
      </c>
      <c r="D143" s="198"/>
      <c r="E143" s="198"/>
    </row>
    <row r="144" spans="1:5" ht="15.75" customHeight="1">
      <c r="A144" s="198" t="s">
        <v>4520</v>
      </c>
      <c r="B144" s="91" t="s">
        <v>7060</v>
      </c>
      <c r="C144" s="141" t="s">
        <v>7061</v>
      </c>
      <c r="D144" s="198"/>
      <c r="E144" s="198"/>
    </row>
    <row r="145" spans="1:5" ht="15.75" customHeight="1">
      <c r="A145" s="198" t="s">
        <v>4522</v>
      </c>
      <c r="B145" s="91" t="s">
        <v>7062</v>
      </c>
      <c r="C145" s="141" t="s">
        <v>7063</v>
      </c>
      <c r="D145" s="198"/>
      <c r="E145" s="198"/>
    </row>
    <row r="146" spans="1:5" ht="15.75" customHeight="1">
      <c r="A146" s="198" t="s">
        <v>4524</v>
      </c>
      <c r="B146" s="91" t="s">
        <v>7064</v>
      </c>
      <c r="C146" s="141" t="s">
        <v>7065</v>
      </c>
      <c r="D146" s="198"/>
      <c r="E146" s="198"/>
    </row>
    <row r="147" spans="1:5" ht="15.75" customHeight="1">
      <c r="A147" s="198" t="s">
        <v>4526</v>
      </c>
      <c r="B147" s="91" t="s">
        <v>7066</v>
      </c>
      <c r="C147" s="141" t="s">
        <v>5743</v>
      </c>
      <c r="D147" s="198"/>
      <c r="E147" s="198"/>
    </row>
    <row r="148" spans="1:5" ht="15.75" customHeight="1">
      <c r="A148" s="198" t="s">
        <v>4528</v>
      </c>
      <c r="B148" s="93" t="s">
        <v>6215</v>
      </c>
      <c r="C148" s="101" t="s">
        <v>7067</v>
      </c>
      <c r="D148" s="198"/>
      <c r="E148" s="198"/>
    </row>
    <row r="149" spans="1:5" ht="15.75" customHeight="1">
      <c r="A149" s="198" t="s">
        <v>5803</v>
      </c>
      <c r="B149" s="93" t="s">
        <v>6217</v>
      </c>
      <c r="C149" s="101" t="s">
        <v>6910</v>
      </c>
      <c r="D149" s="198"/>
      <c r="E149" s="198"/>
    </row>
    <row r="150" spans="1:5" ht="26.45" customHeight="1">
      <c r="A150" s="198" t="s">
        <v>5804</v>
      </c>
      <c r="B150" s="93" t="s">
        <v>4261</v>
      </c>
      <c r="C150" s="101" t="s">
        <v>6875</v>
      </c>
      <c r="D150" s="198"/>
      <c r="E150" s="198"/>
    </row>
    <row r="151" spans="1:5" ht="15.75" customHeight="1">
      <c r="A151" s="217"/>
      <c r="B151" s="217"/>
      <c r="C151" s="101"/>
      <c r="D151" s="198"/>
      <c r="E151" s="198"/>
    </row>
    <row r="152" spans="1:5" ht="15.75" customHeight="1">
      <c r="A152" s="207">
        <v>7</v>
      </c>
      <c r="B152" s="614" t="s">
        <v>7068</v>
      </c>
      <c r="C152" s="660"/>
      <c r="D152" s="208"/>
      <c r="E152" s="208"/>
    </row>
    <row r="153" spans="1:5" ht="15.75" customHeight="1">
      <c r="A153" s="198" t="s">
        <v>4530</v>
      </c>
      <c r="B153" s="209" t="s">
        <v>46</v>
      </c>
      <c r="C153" s="141" t="s">
        <v>7069</v>
      </c>
      <c r="D153" s="198"/>
      <c r="E153" s="198"/>
    </row>
    <row r="154" spans="1:5" ht="15.75" customHeight="1">
      <c r="A154" s="198" t="s">
        <v>4531</v>
      </c>
      <c r="B154" s="209" t="s">
        <v>4209</v>
      </c>
      <c r="C154" s="141" t="s">
        <v>4210</v>
      </c>
      <c r="D154" s="198"/>
      <c r="E154" s="198"/>
    </row>
    <row r="155" spans="1:5" ht="15.75" customHeight="1">
      <c r="A155" s="198" t="s">
        <v>4532</v>
      </c>
      <c r="B155" s="209" t="s">
        <v>4211</v>
      </c>
      <c r="C155" s="141" t="s">
        <v>4210</v>
      </c>
      <c r="D155" s="198"/>
      <c r="E155" s="198"/>
    </row>
    <row r="156" spans="1:5" ht="15.75" customHeight="1">
      <c r="A156" s="198" t="s">
        <v>4533</v>
      </c>
      <c r="B156" s="209" t="s">
        <v>7070</v>
      </c>
      <c r="C156" s="141" t="s">
        <v>7071</v>
      </c>
      <c r="D156" s="198"/>
      <c r="E156" s="198"/>
    </row>
    <row r="157" spans="1:5" ht="27.75" customHeight="1">
      <c r="A157" s="198" t="s">
        <v>4535</v>
      </c>
      <c r="B157" s="209" t="s">
        <v>7072</v>
      </c>
      <c r="C157" s="141" t="s">
        <v>7073</v>
      </c>
      <c r="D157" s="198"/>
      <c r="E157" s="198"/>
    </row>
    <row r="158" spans="1:5" ht="15.75" customHeight="1">
      <c r="A158" s="198" t="s">
        <v>4537</v>
      </c>
      <c r="B158" s="209" t="s">
        <v>7074</v>
      </c>
      <c r="C158" s="141" t="s">
        <v>7075</v>
      </c>
      <c r="D158" s="198"/>
      <c r="E158" s="198"/>
    </row>
    <row r="159" spans="1:5" ht="15.75" customHeight="1">
      <c r="A159" s="198" t="s">
        <v>4539</v>
      </c>
      <c r="B159" s="209" t="s">
        <v>7076</v>
      </c>
      <c r="C159" s="141" t="s">
        <v>7077</v>
      </c>
      <c r="D159" s="198"/>
      <c r="E159" s="198"/>
    </row>
    <row r="160" spans="1:5" ht="15.75" customHeight="1">
      <c r="A160" s="198" t="s">
        <v>4541</v>
      </c>
      <c r="B160" s="209" t="s">
        <v>7078</v>
      </c>
      <c r="C160" s="141" t="s">
        <v>7079</v>
      </c>
      <c r="D160" s="198"/>
      <c r="E160" s="198"/>
    </row>
    <row r="161" spans="1:5" ht="15.75" customHeight="1">
      <c r="A161" s="198" t="s">
        <v>4543</v>
      </c>
      <c r="B161" s="91" t="s">
        <v>7080</v>
      </c>
      <c r="C161" s="141" t="s">
        <v>5743</v>
      </c>
      <c r="D161" s="198"/>
      <c r="E161" s="198"/>
    </row>
    <row r="162" spans="1:5" ht="15.75" customHeight="1">
      <c r="A162" s="198" t="s">
        <v>4545</v>
      </c>
      <c r="B162" s="91" t="s">
        <v>4270</v>
      </c>
      <c r="C162" s="141" t="s">
        <v>7081</v>
      </c>
      <c r="D162" s="198"/>
      <c r="E162" s="198"/>
    </row>
    <row r="163" spans="1:5" ht="15.75" customHeight="1">
      <c r="A163" s="198" t="s">
        <v>4547</v>
      </c>
      <c r="B163" s="209" t="s">
        <v>7082</v>
      </c>
      <c r="C163" s="141" t="s">
        <v>7083</v>
      </c>
      <c r="D163" s="198"/>
      <c r="E163" s="198"/>
    </row>
    <row r="164" spans="1:5" ht="15.75" customHeight="1">
      <c r="A164" s="198" t="s">
        <v>4549</v>
      </c>
      <c r="B164" s="209" t="s">
        <v>7084</v>
      </c>
      <c r="C164" s="141" t="s">
        <v>7085</v>
      </c>
      <c r="D164" s="198"/>
      <c r="E164" s="198"/>
    </row>
    <row r="165" spans="1:5" ht="15.75" customHeight="1">
      <c r="A165" s="198" t="s">
        <v>4551</v>
      </c>
      <c r="B165" s="209" t="s">
        <v>6995</v>
      </c>
      <c r="C165" s="141" t="s">
        <v>7086</v>
      </c>
      <c r="D165" s="198"/>
      <c r="E165" s="198"/>
    </row>
    <row r="166" spans="1:5" ht="15.75" customHeight="1">
      <c r="A166" s="198" t="s">
        <v>4553</v>
      </c>
      <c r="B166" s="209" t="s">
        <v>7087</v>
      </c>
      <c r="C166" s="141" t="s">
        <v>7088</v>
      </c>
      <c r="D166" s="198"/>
      <c r="E166" s="198"/>
    </row>
    <row r="167" spans="1:5" ht="15.75" customHeight="1">
      <c r="A167" s="198" t="s">
        <v>4554</v>
      </c>
      <c r="B167" s="209" t="s">
        <v>7089</v>
      </c>
      <c r="C167" s="141" t="s">
        <v>7090</v>
      </c>
      <c r="D167" s="198"/>
      <c r="E167" s="198"/>
    </row>
    <row r="168" spans="1:5" ht="15.75" customHeight="1">
      <c r="A168" s="198" t="s">
        <v>4556</v>
      </c>
      <c r="B168" s="93" t="s">
        <v>6215</v>
      </c>
      <c r="C168" s="101" t="s">
        <v>7091</v>
      </c>
      <c r="D168" s="198"/>
      <c r="E168" s="198"/>
    </row>
    <row r="169" spans="1:5" ht="15.75" customHeight="1">
      <c r="A169" s="198" t="s">
        <v>4558</v>
      </c>
      <c r="B169" s="93" t="s">
        <v>6217</v>
      </c>
      <c r="C169" s="101" t="s">
        <v>6910</v>
      </c>
      <c r="D169" s="198"/>
      <c r="E169" s="198"/>
    </row>
    <row r="170" spans="1:5" ht="24.6" customHeight="1">
      <c r="A170" s="198" t="s">
        <v>4559</v>
      </c>
      <c r="B170" s="93" t="s">
        <v>4261</v>
      </c>
      <c r="C170" s="101" t="s">
        <v>6875</v>
      </c>
      <c r="D170" s="198"/>
      <c r="E170" s="198"/>
    </row>
    <row r="171" spans="1:5" ht="15.75" customHeight="1">
      <c r="A171" s="155"/>
      <c r="B171" s="87"/>
      <c r="C171" s="132"/>
      <c r="D171" s="155"/>
      <c r="E171" s="155"/>
    </row>
    <row r="172" spans="1:5" ht="15.75" customHeight="1">
      <c r="A172" s="207">
        <v>8</v>
      </c>
      <c r="B172" s="614" t="s">
        <v>7092</v>
      </c>
      <c r="C172" s="660"/>
      <c r="D172" s="208"/>
      <c r="E172" s="208"/>
    </row>
    <row r="173" spans="1:5" ht="15.75" customHeight="1">
      <c r="A173" s="198" t="s">
        <v>4569</v>
      </c>
      <c r="B173" s="209" t="s">
        <v>46</v>
      </c>
      <c r="C173" s="141" t="s">
        <v>7093</v>
      </c>
      <c r="D173" s="198"/>
      <c r="E173" s="198"/>
    </row>
    <row r="174" spans="1:5" ht="15.75" customHeight="1">
      <c r="A174" s="198" t="s">
        <v>4570</v>
      </c>
      <c r="B174" s="209" t="s">
        <v>4209</v>
      </c>
      <c r="C174" s="141" t="s">
        <v>4210</v>
      </c>
      <c r="D174" s="198"/>
      <c r="E174" s="198"/>
    </row>
    <row r="175" spans="1:5" ht="15.75" customHeight="1">
      <c r="A175" s="198" t="s">
        <v>4571</v>
      </c>
      <c r="B175" s="209" t="s">
        <v>4211</v>
      </c>
      <c r="C175" s="141" t="s">
        <v>4210</v>
      </c>
      <c r="D175" s="198"/>
      <c r="E175" s="198"/>
    </row>
    <row r="176" spans="1:5" ht="15.75" customHeight="1">
      <c r="A176" s="198" t="s">
        <v>4573</v>
      </c>
      <c r="B176" s="209" t="s">
        <v>7070</v>
      </c>
      <c r="C176" s="141" t="s">
        <v>7071</v>
      </c>
      <c r="D176" s="198"/>
      <c r="E176" s="198"/>
    </row>
    <row r="177" spans="1:5" ht="15.75" customHeight="1">
      <c r="A177" s="198" t="s">
        <v>4575</v>
      </c>
      <c r="B177" s="209" t="s">
        <v>7072</v>
      </c>
      <c r="C177" s="141" t="s">
        <v>7073</v>
      </c>
      <c r="D177" s="198"/>
      <c r="E177" s="198"/>
    </row>
    <row r="178" spans="1:5" ht="15.75" customHeight="1">
      <c r="A178" s="198" t="s">
        <v>4577</v>
      </c>
      <c r="B178" s="209" t="s">
        <v>7094</v>
      </c>
      <c r="C178" s="141" t="s">
        <v>7095</v>
      </c>
      <c r="D178" s="198"/>
      <c r="E178" s="198"/>
    </row>
    <row r="179" spans="1:5" ht="15.75" customHeight="1">
      <c r="A179" s="198" t="s">
        <v>4579</v>
      </c>
      <c r="B179" s="209" t="s">
        <v>7074</v>
      </c>
      <c r="C179" s="141" t="s">
        <v>7096</v>
      </c>
      <c r="D179" s="198"/>
      <c r="E179" s="198"/>
    </row>
    <row r="180" spans="1:5" ht="15.75" customHeight="1">
      <c r="A180" s="198" t="s">
        <v>4581</v>
      </c>
      <c r="B180" s="209" t="s">
        <v>7097</v>
      </c>
      <c r="C180" s="141" t="s">
        <v>7098</v>
      </c>
      <c r="D180" s="198"/>
      <c r="E180" s="198"/>
    </row>
    <row r="181" spans="1:5" ht="15.75" customHeight="1">
      <c r="A181" s="198" t="s">
        <v>4584</v>
      </c>
      <c r="B181" s="209" t="s">
        <v>4270</v>
      </c>
      <c r="C181" s="141" t="s">
        <v>7099</v>
      </c>
      <c r="D181" s="198"/>
      <c r="E181" s="198"/>
    </row>
    <row r="182" spans="1:5" ht="15.75" customHeight="1">
      <c r="A182" s="198" t="s">
        <v>4587</v>
      </c>
      <c r="B182" s="209" t="s">
        <v>7100</v>
      </c>
      <c r="C182" s="141" t="s">
        <v>7101</v>
      </c>
      <c r="D182" s="198"/>
      <c r="E182" s="198"/>
    </row>
    <row r="183" spans="1:5" ht="15.75" customHeight="1">
      <c r="A183" s="198" t="s">
        <v>4590</v>
      </c>
      <c r="B183" s="91" t="s">
        <v>7080</v>
      </c>
      <c r="C183" s="141" t="s">
        <v>5743</v>
      </c>
      <c r="D183" s="198"/>
      <c r="E183" s="198"/>
    </row>
    <row r="184" spans="1:5" ht="15.75" customHeight="1">
      <c r="A184" s="198" t="s">
        <v>4593</v>
      </c>
      <c r="B184" s="209" t="s">
        <v>7084</v>
      </c>
      <c r="C184" s="141" t="s">
        <v>7085</v>
      </c>
      <c r="D184" s="198"/>
      <c r="E184" s="198"/>
    </row>
    <row r="185" spans="1:5" ht="15.75" customHeight="1">
      <c r="A185" s="198" t="s">
        <v>4596</v>
      </c>
      <c r="B185" s="209" t="s">
        <v>6995</v>
      </c>
      <c r="C185" s="141" t="s">
        <v>7086</v>
      </c>
      <c r="D185" s="198"/>
      <c r="E185" s="198"/>
    </row>
    <row r="186" spans="1:5" ht="15.75" customHeight="1">
      <c r="A186" s="198" t="s">
        <v>4599</v>
      </c>
      <c r="B186" s="209" t="s">
        <v>7087</v>
      </c>
      <c r="C186" s="141" t="s">
        <v>7102</v>
      </c>
      <c r="D186" s="198"/>
      <c r="E186" s="198"/>
    </row>
    <row r="187" spans="1:5" ht="15.75" customHeight="1">
      <c r="A187" s="198" t="s">
        <v>4602</v>
      </c>
      <c r="B187" s="209" t="s">
        <v>7089</v>
      </c>
      <c r="C187" s="141" t="s">
        <v>7090</v>
      </c>
      <c r="D187" s="198"/>
      <c r="E187" s="198"/>
    </row>
    <row r="188" spans="1:5" ht="76.7" customHeight="1">
      <c r="A188" s="198" t="s">
        <v>4614</v>
      </c>
      <c r="B188" s="93" t="s">
        <v>6215</v>
      </c>
      <c r="C188" s="101" t="s">
        <v>7091</v>
      </c>
      <c r="D188" s="198"/>
      <c r="E188" s="198"/>
    </row>
    <row r="189" spans="1:5" ht="15.75" customHeight="1">
      <c r="A189" s="198" t="s">
        <v>4625</v>
      </c>
      <c r="B189" s="93" t="s">
        <v>6217</v>
      </c>
      <c r="C189" s="101" t="s">
        <v>6910</v>
      </c>
      <c r="D189" s="198"/>
      <c r="E189" s="198"/>
    </row>
    <row r="190" spans="1:5" ht="33.6" customHeight="1">
      <c r="A190" s="198" t="s">
        <v>4632</v>
      </c>
      <c r="B190" s="93" t="s">
        <v>4261</v>
      </c>
      <c r="C190" s="101" t="s">
        <v>6875</v>
      </c>
      <c r="D190" s="198"/>
      <c r="E190" s="198"/>
    </row>
    <row r="191" spans="1:5" ht="15.75" customHeight="1">
      <c r="A191" s="155"/>
      <c r="B191" s="146"/>
      <c r="C191" s="215"/>
      <c r="D191" s="155"/>
      <c r="E191" s="155"/>
    </row>
    <row r="192" spans="1:5" ht="25.5" customHeight="1">
      <c r="A192" s="207">
        <v>9</v>
      </c>
      <c r="B192" s="616" t="s">
        <v>7103</v>
      </c>
      <c r="C192" s="660"/>
      <c r="D192" s="208"/>
      <c r="E192" s="208"/>
    </row>
    <row r="193" spans="1:5" ht="48" customHeight="1">
      <c r="A193" s="198" t="s">
        <v>4660</v>
      </c>
      <c r="B193" s="209" t="s">
        <v>46</v>
      </c>
      <c r="C193" s="141" t="s">
        <v>7104</v>
      </c>
      <c r="D193" s="198"/>
      <c r="E193" s="198"/>
    </row>
    <row r="194" spans="1:5" ht="15.75" customHeight="1">
      <c r="A194" s="198" t="s">
        <v>4662</v>
      </c>
      <c r="B194" s="209" t="s">
        <v>4209</v>
      </c>
      <c r="C194" s="141" t="s">
        <v>4210</v>
      </c>
      <c r="D194" s="198"/>
      <c r="E194" s="198"/>
    </row>
    <row r="195" spans="1:5" ht="15.75" customHeight="1">
      <c r="A195" s="198" t="s">
        <v>4674</v>
      </c>
      <c r="B195" s="209" t="s">
        <v>4211</v>
      </c>
      <c r="C195" s="141" t="s">
        <v>4210</v>
      </c>
      <c r="D195" s="198"/>
      <c r="E195" s="198"/>
    </row>
    <row r="196" spans="1:5" ht="15.75" customHeight="1">
      <c r="A196" s="198" t="s">
        <v>4678</v>
      </c>
      <c r="B196" s="209" t="s">
        <v>6995</v>
      </c>
      <c r="C196" s="214" t="s">
        <v>7105</v>
      </c>
      <c r="D196" s="198"/>
      <c r="E196" s="198"/>
    </row>
    <row r="197" spans="1:5" ht="30" customHeight="1">
      <c r="A197" s="198" t="s">
        <v>4683</v>
      </c>
      <c r="B197" s="209" t="s">
        <v>7106</v>
      </c>
      <c r="C197" s="141" t="s">
        <v>7107</v>
      </c>
      <c r="D197" s="198"/>
      <c r="E197" s="198"/>
    </row>
    <row r="198" spans="1:5" ht="15.75" customHeight="1">
      <c r="A198" s="617" t="s">
        <v>5204</v>
      </c>
      <c r="B198" s="618" t="s">
        <v>7108</v>
      </c>
      <c r="C198" s="214" t="s">
        <v>7109</v>
      </c>
      <c r="D198" s="198"/>
      <c r="E198" s="198"/>
    </row>
    <row r="199" spans="1:5" ht="15.75" customHeight="1">
      <c r="A199" s="661"/>
      <c r="B199" s="661"/>
      <c r="C199" s="141" t="s">
        <v>7110</v>
      </c>
      <c r="D199" s="198"/>
      <c r="E199" s="198"/>
    </row>
    <row r="200" spans="1:5" ht="15.75" customHeight="1">
      <c r="A200" s="662"/>
      <c r="B200" s="662"/>
      <c r="C200" s="214" t="s">
        <v>7111</v>
      </c>
      <c r="D200" s="198"/>
      <c r="E200" s="198"/>
    </row>
    <row r="201" spans="1:5" ht="15.75" customHeight="1">
      <c r="A201" s="198" t="s">
        <v>5206</v>
      </c>
      <c r="B201" s="209" t="s">
        <v>7112</v>
      </c>
      <c r="C201" s="214" t="s">
        <v>7113</v>
      </c>
      <c r="D201" s="198"/>
      <c r="E201" s="198"/>
    </row>
    <row r="202" spans="1:5" ht="49.7" customHeight="1">
      <c r="A202" s="198" t="s">
        <v>5208</v>
      </c>
      <c r="B202" s="209" t="s">
        <v>7114</v>
      </c>
      <c r="C202" s="141" t="s">
        <v>7115</v>
      </c>
      <c r="D202" s="198"/>
      <c r="E202" s="198"/>
    </row>
    <row r="203" spans="1:5" ht="15.75" customHeight="1">
      <c r="A203" s="198" t="s">
        <v>5839</v>
      </c>
      <c r="B203" s="209" t="s">
        <v>7116</v>
      </c>
      <c r="C203" s="214" t="s">
        <v>7117</v>
      </c>
      <c r="D203" s="198"/>
      <c r="E203" s="198"/>
    </row>
    <row r="204" spans="1:5" ht="29.45" customHeight="1">
      <c r="A204" s="198" t="s">
        <v>5840</v>
      </c>
      <c r="B204" s="209" t="s">
        <v>7118</v>
      </c>
      <c r="C204" s="141" t="s">
        <v>7119</v>
      </c>
      <c r="D204" s="198"/>
      <c r="E204" s="198"/>
    </row>
    <row r="205" spans="1:5" ht="15.75" customHeight="1">
      <c r="A205" s="198" t="s">
        <v>5841</v>
      </c>
      <c r="B205" s="209" t="s">
        <v>7120</v>
      </c>
      <c r="C205" s="214" t="s">
        <v>7121</v>
      </c>
      <c r="D205" s="198"/>
      <c r="E205" s="198"/>
    </row>
    <row r="206" spans="1:5" ht="67.349999999999994" customHeight="1">
      <c r="A206" s="198" t="s">
        <v>5843</v>
      </c>
      <c r="B206" s="93" t="s">
        <v>6215</v>
      </c>
      <c r="C206" s="101" t="s">
        <v>7091</v>
      </c>
      <c r="D206" s="198"/>
      <c r="E206" s="198"/>
    </row>
    <row r="207" spans="1:5" ht="15.75" customHeight="1">
      <c r="A207" s="198" t="s">
        <v>5844</v>
      </c>
      <c r="B207" s="93" t="s">
        <v>6217</v>
      </c>
      <c r="C207" s="101" t="s">
        <v>6910</v>
      </c>
      <c r="D207" s="198"/>
      <c r="E207" s="198"/>
    </row>
    <row r="208" spans="1:5" ht="31.7" customHeight="1">
      <c r="A208" s="198" t="s">
        <v>5845</v>
      </c>
      <c r="B208" s="93" t="s">
        <v>4261</v>
      </c>
      <c r="C208" s="101" t="s">
        <v>6875</v>
      </c>
      <c r="D208" s="198"/>
      <c r="E208" s="198"/>
    </row>
    <row r="209" spans="1:5" ht="15.75" customHeight="1">
      <c r="A209" s="155"/>
      <c r="B209" s="87"/>
      <c r="C209" s="132"/>
      <c r="D209" s="155"/>
      <c r="E209" s="155"/>
    </row>
    <row r="210" spans="1:5" ht="30.75" customHeight="1">
      <c r="A210" s="207">
        <v>10</v>
      </c>
      <c r="B210" s="616" t="s">
        <v>7122</v>
      </c>
      <c r="C210" s="660"/>
      <c r="D210" s="208"/>
      <c r="E210" s="208"/>
    </row>
    <row r="211" spans="1:5" ht="36.6" customHeight="1">
      <c r="A211" s="198" t="s">
        <v>4693</v>
      </c>
      <c r="B211" s="209" t="s">
        <v>46</v>
      </c>
      <c r="C211" s="141" t="s">
        <v>7123</v>
      </c>
      <c r="D211" s="198"/>
      <c r="E211" s="198"/>
    </row>
    <row r="212" spans="1:5" ht="15.75" customHeight="1">
      <c r="A212" s="198" t="s">
        <v>4696</v>
      </c>
      <c r="B212" s="209" t="s">
        <v>4209</v>
      </c>
      <c r="C212" s="141" t="s">
        <v>4210</v>
      </c>
      <c r="D212" s="198"/>
      <c r="E212" s="198"/>
    </row>
    <row r="213" spans="1:5" ht="15.75" customHeight="1">
      <c r="A213" s="198" t="s">
        <v>4698</v>
      </c>
      <c r="B213" s="209" t="s">
        <v>4211</v>
      </c>
      <c r="C213" s="141" t="s">
        <v>4210</v>
      </c>
      <c r="D213" s="198"/>
      <c r="E213" s="198"/>
    </row>
    <row r="214" spans="1:5" ht="15.75" customHeight="1">
      <c r="A214" s="198" t="s">
        <v>4700</v>
      </c>
      <c r="B214" s="212" t="s">
        <v>7124</v>
      </c>
      <c r="C214" s="141"/>
      <c r="D214" s="198"/>
      <c r="E214" s="198"/>
    </row>
    <row r="215" spans="1:5" ht="31.7" customHeight="1">
      <c r="A215" s="198" t="s">
        <v>7125</v>
      </c>
      <c r="B215" s="209" t="s">
        <v>7126</v>
      </c>
      <c r="C215" s="141" t="s">
        <v>7127</v>
      </c>
      <c r="D215" s="198"/>
      <c r="E215" s="198"/>
    </row>
    <row r="216" spans="1:5" ht="15.75" customHeight="1">
      <c r="A216" s="198" t="s">
        <v>7128</v>
      </c>
      <c r="B216" s="209" t="s">
        <v>7129</v>
      </c>
      <c r="C216" s="141" t="s">
        <v>7130</v>
      </c>
      <c r="D216" s="198"/>
      <c r="E216" s="198"/>
    </row>
    <row r="217" spans="1:5" ht="15.75" customHeight="1">
      <c r="A217" s="198" t="s">
        <v>7131</v>
      </c>
      <c r="B217" s="209" t="s">
        <v>7132</v>
      </c>
      <c r="C217" s="141" t="s">
        <v>7133</v>
      </c>
      <c r="D217" s="198"/>
      <c r="E217" s="198"/>
    </row>
    <row r="218" spans="1:5" ht="54" customHeight="1">
      <c r="A218" s="198" t="s">
        <v>7134</v>
      </c>
      <c r="B218" s="209" t="s">
        <v>7041</v>
      </c>
      <c r="C218" s="141" t="s">
        <v>7135</v>
      </c>
      <c r="D218" s="198"/>
      <c r="E218" s="198"/>
    </row>
    <row r="219" spans="1:5" ht="15.75" customHeight="1">
      <c r="A219" s="198" t="s">
        <v>7136</v>
      </c>
      <c r="B219" s="209" t="s">
        <v>7137</v>
      </c>
      <c r="C219" s="141" t="s">
        <v>7138</v>
      </c>
      <c r="D219" s="198"/>
      <c r="E219" s="198"/>
    </row>
    <row r="220" spans="1:5" ht="15.75" customHeight="1">
      <c r="A220" s="198" t="s">
        <v>7139</v>
      </c>
      <c r="B220" s="209" t="s">
        <v>7140</v>
      </c>
      <c r="C220" s="141" t="s">
        <v>7141</v>
      </c>
      <c r="D220" s="198"/>
      <c r="E220" s="198"/>
    </row>
    <row r="221" spans="1:5" ht="15.75" customHeight="1">
      <c r="A221" s="213" t="s">
        <v>4702</v>
      </c>
      <c r="B221" s="212" t="s">
        <v>7142</v>
      </c>
      <c r="C221" s="141"/>
      <c r="D221" s="198"/>
      <c r="E221" s="198"/>
    </row>
    <row r="222" spans="1:5" ht="15.75" customHeight="1">
      <c r="A222" s="198" t="s">
        <v>7143</v>
      </c>
      <c r="B222" s="209" t="s">
        <v>7144</v>
      </c>
      <c r="C222" s="141" t="s">
        <v>7145</v>
      </c>
      <c r="D222" s="198"/>
      <c r="E222" s="198"/>
    </row>
    <row r="223" spans="1:5" ht="43.35" customHeight="1">
      <c r="A223" s="198" t="s">
        <v>7146</v>
      </c>
      <c r="B223" s="209" t="s">
        <v>7147</v>
      </c>
      <c r="C223" s="141" t="s">
        <v>7148</v>
      </c>
      <c r="D223" s="198"/>
      <c r="E223" s="198"/>
    </row>
    <row r="224" spans="1:5" ht="54" customHeight="1">
      <c r="A224" s="198" t="s">
        <v>7149</v>
      </c>
      <c r="B224" s="209" t="s">
        <v>7150</v>
      </c>
      <c r="C224" s="141" t="s">
        <v>7151</v>
      </c>
      <c r="D224" s="198"/>
      <c r="E224" s="198"/>
    </row>
    <row r="225" spans="1:5" ht="54" customHeight="1">
      <c r="A225" s="198" t="s">
        <v>7152</v>
      </c>
      <c r="B225" s="209" t="s">
        <v>7153</v>
      </c>
      <c r="C225" s="141" t="s">
        <v>7154</v>
      </c>
      <c r="D225" s="198"/>
      <c r="E225" s="198"/>
    </row>
    <row r="226" spans="1:5" ht="12">
      <c r="A226" s="213" t="s">
        <v>4704</v>
      </c>
      <c r="B226" s="212" t="s">
        <v>7155</v>
      </c>
      <c r="C226" s="214"/>
      <c r="D226" s="198"/>
      <c r="E226" s="198"/>
    </row>
    <row r="227" spans="1:5" ht="43.35" customHeight="1">
      <c r="A227" s="198" t="s">
        <v>7156</v>
      </c>
      <c r="B227" s="209" t="s">
        <v>7157</v>
      </c>
      <c r="C227" s="141" t="s">
        <v>7158</v>
      </c>
      <c r="D227" s="198"/>
      <c r="E227" s="198"/>
    </row>
    <row r="228" spans="1:5" ht="77.45" customHeight="1">
      <c r="A228" s="198" t="s">
        <v>7159</v>
      </c>
      <c r="B228" s="209" t="s">
        <v>7160</v>
      </c>
      <c r="C228" s="141" t="s">
        <v>7161</v>
      </c>
      <c r="D228" s="198"/>
      <c r="E228" s="198"/>
    </row>
    <row r="229" spans="1:5" ht="43.35" customHeight="1">
      <c r="A229" s="198" t="s">
        <v>7162</v>
      </c>
      <c r="B229" s="209" t="s">
        <v>7163</v>
      </c>
      <c r="C229" s="141" t="s">
        <v>7164</v>
      </c>
      <c r="D229" s="198"/>
      <c r="E229" s="198"/>
    </row>
    <row r="230" spans="1:5" ht="15.75" customHeight="1">
      <c r="A230" s="198" t="s">
        <v>7165</v>
      </c>
      <c r="B230" s="209" t="s">
        <v>7166</v>
      </c>
      <c r="C230" s="214" t="s">
        <v>7167</v>
      </c>
      <c r="D230" s="198"/>
      <c r="E230" s="198"/>
    </row>
    <row r="231" spans="1:5" ht="15.75" customHeight="1">
      <c r="A231" s="198" t="s">
        <v>7168</v>
      </c>
      <c r="B231" s="209" t="s">
        <v>7169</v>
      </c>
      <c r="C231" s="214" t="s">
        <v>7170</v>
      </c>
      <c r="D231" s="198"/>
      <c r="E231" s="198"/>
    </row>
    <row r="232" spans="1:5" ht="15.75" customHeight="1">
      <c r="A232" s="198" t="s">
        <v>7171</v>
      </c>
      <c r="B232" s="209" t="s">
        <v>7172</v>
      </c>
      <c r="C232" s="214" t="s">
        <v>7170</v>
      </c>
      <c r="D232" s="198"/>
      <c r="E232" s="198"/>
    </row>
    <row r="233" spans="1:5" ht="15.75" customHeight="1">
      <c r="A233" s="198" t="s">
        <v>7173</v>
      </c>
      <c r="B233" s="209" t="s">
        <v>7174</v>
      </c>
      <c r="C233" s="214" t="s">
        <v>7170</v>
      </c>
      <c r="D233" s="198"/>
      <c r="E233" s="198"/>
    </row>
    <row r="234" spans="1:5" ht="15.75" customHeight="1">
      <c r="A234" s="198" t="s">
        <v>7175</v>
      </c>
      <c r="B234" s="209" t="s">
        <v>7176</v>
      </c>
      <c r="C234" s="214" t="s">
        <v>7177</v>
      </c>
      <c r="D234" s="198"/>
      <c r="E234" s="198"/>
    </row>
    <row r="235" spans="1:5" ht="26.45" customHeight="1">
      <c r="A235" s="198" t="s">
        <v>4706</v>
      </c>
      <c r="B235" s="218" t="s">
        <v>7178</v>
      </c>
      <c r="C235" s="214"/>
      <c r="D235" s="198"/>
      <c r="E235" s="198"/>
    </row>
    <row r="236" spans="1:5" ht="15.75" customHeight="1">
      <c r="A236" s="198" t="s">
        <v>7179</v>
      </c>
      <c r="B236" s="209" t="s">
        <v>7180</v>
      </c>
      <c r="C236" s="141" t="s">
        <v>7181</v>
      </c>
      <c r="D236" s="198"/>
      <c r="E236" s="198"/>
    </row>
    <row r="237" spans="1:5" ht="15.75" customHeight="1">
      <c r="A237" s="198" t="s">
        <v>7182</v>
      </c>
      <c r="B237" s="209" t="s">
        <v>7183</v>
      </c>
      <c r="C237" s="141" t="s">
        <v>7184</v>
      </c>
      <c r="D237" s="198"/>
      <c r="E237" s="198"/>
    </row>
    <row r="238" spans="1:5" ht="15.75" customHeight="1">
      <c r="A238" s="198" t="s">
        <v>7185</v>
      </c>
      <c r="B238" s="209" t="s">
        <v>7186</v>
      </c>
      <c r="C238" s="141" t="s">
        <v>7187</v>
      </c>
      <c r="D238" s="198"/>
      <c r="E238" s="198"/>
    </row>
    <row r="239" spans="1:5" ht="15.75" customHeight="1">
      <c r="A239" s="198" t="s">
        <v>7188</v>
      </c>
      <c r="B239" s="209" t="s">
        <v>7189</v>
      </c>
      <c r="C239" s="141" t="s">
        <v>7190</v>
      </c>
      <c r="D239" s="198"/>
      <c r="E239" s="198"/>
    </row>
    <row r="240" spans="1:5" ht="15.75" customHeight="1">
      <c r="A240" s="198" t="s">
        <v>7191</v>
      </c>
      <c r="B240" s="209" t="s">
        <v>7192</v>
      </c>
      <c r="C240" s="141" t="s">
        <v>7193</v>
      </c>
      <c r="D240" s="198"/>
      <c r="E240" s="198"/>
    </row>
    <row r="241" spans="1:5" ht="15.75" customHeight="1">
      <c r="A241" s="213" t="s">
        <v>4708</v>
      </c>
      <c r="B241" s="212" t="s">
        <v>5706</v>
      </c>
      <c r="C241" s="214"/>
      <c r="D241" s="198"/>
      <c r="E241" s="198"/>
    </row>
    <row r="242" spans="1:5" ht="15.75" customHeight="1">
      <c r="A242" s="198" t="s">
        <v>7194</v>
      </c>
      <c r="B242" s="209" t="s">
        <v>7195</v>
      </c>
      <c r="C242" s="214" t="s">
        <v>7196</v>
      </c>
      <c r="D242" s="198"/>
      <c r="E242" s="198"/>
    </row>
    <row r="243" spans="1:5" ht="15.75" customHeight="1">
      <c r="A243" s="198" t="s">
        <v>7197</v>
      </c>
      <c r="B243" s="209" t="s">
        <v>7198</v>
      </c>
      <c r="C243" s="214" t="s">
        <v>5743</v>
      </c>
      <c r="D243" s="198"/>
      <c r="E243" s="198"/>
    </row>
    <row r="244" spans="1:5" ht="15.75" customHeight="1">
      <c r="A244" s="198" t="s">
        <v>7199</v>
      </c>
      <c r="B244" s="209" t="s">
        <v>7200</v>
      </c>
      <c r="C244" s="214" t="s">
        <v>5743</v>
      </c>
      <c r="D244" s="198"/>
      <c r="E244" s="198"/>
    </row>
    <row r="245" spans="1:5" ht="15.75" customHeight="1">
      <c r="A245" s="198" t="s">
        <v>7201</v>
      </c>
      <c r="B245" s="209" t="s">
        <v>7202</v>
      </c>
      <c r="C245" s="214" t="s">
        <v>7203</v>
      </c>
      <c r="D245" s="198"/>
      <c r="E245" s="198"/>
    </row>
    <row r="246" spans="1:5" ht="36">
      <c r="A246" s="198" t="s">
        <v>7204</v>
      </c>
      <c r="B246" s="209" t="s">
        <v>7205</v>
      </c>
      <c r="C246" s="141" t="s">
        <v>7206</v>
      </c>
      <c r="D246" s="198"/>
      <c r="E246" s="198"/>
    </row>
    <row r="247" spans="1:5" ht="36">
      <c r="A247" s="198" t="s">
        <v>7207</v>
      </c>
      <c r="B247" s="209" t="s">
        <v>7208</v>
      </c>
      <c r="C247" s="141" t="s">
        <v>7209</v>
      </c>
      <c r="D247" s="198"/>
      <c r="E247" s="198"/>
    </row>
    <row r="248" spans="1:5" ht="36">
      <c r="A248" s="198" t="s">
        <v>7210</v>
      </c>
      <c r="B248" s="209" t="s">
        <v>7211</v>
      </c>
      <c r="C248" s="141" t="s">
        <v>7212</v>
      </c>
      <c r="D248" s="198"/>
      <c r="E248" s="198"/>
    </row>
    <row r="249" spans="1:5" ht="12">
      <c r="A249" s="198" t="s">
        <v>4710</v>
      </c>
      <c r="B249" s="91" t="s">
        <v>7213</v>
      </c>
      <c r="C249" s="141" t="s">
        <v>7214</v>
      </c>
      <c r="D249" s="198"/>
      <c r="E249" s="198"/>
    </row>
    <row r="250" spans="1:5" ht="60">
      <c r="A250" s="198" t="s">
        <v>4712</v>
      </c>
      <c r="B250" s="93" t="s">
        <v>6215</v>
      </c>
      <c r="C250" s="101" t="s">
        <v>7215</v>
      </c>
      <c r="D250" s="198"/>
      <c r="E250" s="198"/>
    </row>
    <row r="251" spans="1:5" ht="15.75" customHeight="1">
      <c r="A251" s="198" t="s">
        <v>4714</v>
      </c>
      <c r="B251" s="93" t="s">
        <v>6217</v>
      </c>
      <c r="C251" s="101" t="s">
        <v>6910</v>
      </c>
      <c r="D251" s="198"/>
      <c r="E251" s="198"/>
    </row>
    <row r="252" spans="1:5" ht="32.450000000000003" customHeight="1">
      <c r="A252" s="198" t="s">
        <v>4716</v>
      </c>
      <c r="B252" s="93" t="s">
        <v>4261</v>
      </c>
      <c r="C252" s="101" t="s">
        <v>6875</v>
      </c>
      <c r="D252" s="198"/>
      <c r="E252" s="198"/>
    </row>
    <row r="253" spans="1:5" ht="15.75" customHeight="1">
      <c r="A253" s="155"/>
      <c r="B253" s="146"/>
      <c r="C253" s="215"/>
      <c r="D253" s="155"/>
      <c r="E253" s="155"/>
    </row>
    <row r="254" spans="1:5" ht="15.75" customHeight="1">
      <c r="A254" s="207">
        <v>11</v>
      </c>
      <c r="B254" s="616" t="str">
        <f>UPPER("Encoder  micrófono 4 entradas Dante")</f>
        <v>ENCODER  MICRÓFONO 4 ENTRADAS DANTE</v>
      </c>
      <c r="C254" s="660"/>
      <c r="D254" s="208"/>
      <c r="E254" s="208"/>
    </row>
    <row r="255" spans="1:5" ht="64.349999999999994" customHeight="1">
      <c r="A255" s="198" t="s">
        <v>4723</v>
      </c>
      <c r="B255" s="209" t="s">
        <v>46</v>
      </c>
      <c r="C255" s="141" t="s">
        <v>7216</v>
      </c>
      <c r="D255" s="198"/>
      <c r="E255" s="198"/>
    </row>
    <row r="256" spans="1:5" ht="15.75" customHeight="1">
      <c r="A256" s="198" t="s">
        <v>4725</v>
      </c>
      <c r="B256" s="209" t="s">
        <v>4209</v>
      </c>
      <c r="C256" s="141" t="s">
        <v>4210</v>
      </c>
      <c r="D256" s="198"/>
      <c r="E256" s="198"/>
    </row>
    <row r="257" spans="1:5" ht="15.75" customHeight="1">
      <c r="A257" s="198" t="s">
        <v>4727</v>
      </c>
      <c r="B257" s="209" t="s">
        <v>4211</v>
      </c>
      <c r="C257" s="141" t="s">
        <v>4210</v>
      </c>
      <c r="D257" s="198"/>
      <c r="E257" s="198"/>
    </row>
    <row r="258" spans="1:5" ht="15.75" customHeight="1">
      <c r="A258" s="198" t="s">
        <v>4729</v>
      </c>
      <c r="B258" s="209" t="s">
        <v>6995</v>
      </c>
      <c r="C258" s="214" t="s">
        <v>7217</v>
      </c>
      <c r="D258" s="198"/>
      <c r="E258" s="198"/>
    </row>
    <row r="259" spans="1:5" ht="37.700000000000003" customHeight="1">
      <c r="A259" s="198" t="s">
        <v>4731</v>
      </c>
      <c r="B259" s="209" t="s">
        <v>7218</v>
      </c>
      <c r="C259" s="141" t="s">
        <v>7219</v>
      </c>
      <c r="D259" s="198"/>
      <c r="E259" s="198"/>
    </row>
    <row r="260" spans="1:5" ht="15.75" customHeight="1">
      <c r="A260" s="198" t="s">
        <v>4733</v>
      </c>
      <c r="B260" s="547" t="s">
        <v>7220</v>
      </c>
      <c r="C260" s="214" t="s">
        <v>7221</v>
      </c>
      <c r="D260" s="198"/>
      <c r="E260" s="198"/>
    </row>
    <row r="261" spans="1:5" ht="15.75" customHeight="1">
      <c r="A261" s="198" t="s">
        <v>4735</v>
      </c>
      <c r="B261" s="209" t="s">
        <v>7222</v>
      </c>
      <c r="C261" s="141" t="s">
        <v>7223</v>
      </c>
      <c r="D261" s="198"/>
      <c r="E261" s="198"/>
    </row>
    <row r="262" spans="1:5" ht="15.75" customHeight="1">
      <c r="A262" s="198" t="s">
        <v>4737</v>
      </c>
      <c r="B262" s="209" t="s">
        <v>7224</v>
      </c>
      <c r="C262" s="141" t="s">
        <v>7225</v>
      </c>
      <c r="D262" s="198"/>
      <c r="E262" s="198"/>
    </row>
    <row r="263" spans="1:5" ht="15.75" customHeight="1">
      <c r="A263" s="198" t="s">
        <v>4739</v>
      </c>
      <c r="B263" s="209" t="s">
        <v>6956</v>
      </c>
      <c r="C263" s="141" t="s">
        <v>7226</v>
      </c>
      <c r="D263" s="198"/>
      <c r="E263" s="198"/>
    </row>
    <row r="264" spans="1:5" ht="15.75" customHeight="1">
      <c r="A264" s="198" t="s">
        <v>4741</v>
      </c>
      <c r="B264" s="209" t="s">
        <v>7227</v>
      </c>
      <c r="C264" s="141" t="s">
        <v>7228</v>
      </c>
      <c r="D264" s="198"/>
      <c r="E264" s="198"/>
    </row>
    <row r="265" spans="1:5" ht="15.75" customHeight="1">
      <c r="A265" s="198" t="s">
        <v>5889</v>
      </c>
      <c r="B265" s="209" t="s">
        <v>7229</v>
      </c>
      <c r="C265" s="141" t="s">
        <v>7230</v>
      </c>
      <c r="D265" s="198"/>
      <c r="E265" s="198"/>
    </row>
    <row r="266" spans="1:5" ht="15.75" customHeight="1">
      <c r="A266" s="198" t="s">
        <v>5891</v>
      </c>
      <c r="B266" s="209" t="s">
        <v>7231</v>
      </c>
      <c r="C266" s="141" t="s">
        <v>7232</v>
      </c>
      <c r="D266" s="198"/>
      <c r="E266" s="198"/>
    </row>
    <row r="267" spans="1:5" ht="15.75" customHeight="1">
      <c r="A267" s="198" t="s">
        <v>5892</v>
      </c>
      <c r="B267" s="141" t="s">
        <v>7233</v>
      </c>
      <c r="C267" s="141" t="s">
        <v>7234</v>
      </c>
      <c r="D267" s="198"/>
      <c r="E267" s="198"/>
    </row>
    <row r="268" spans="1:5" ht="15.75" customHeight="1">
      <c r="A268" s="198" t="s">
        <v>5893</v>
      </c>
      <c r="B268" s="209" t="s">
        <v>7235</v>
      </c>
      <c r="C268" s="141" t="s">
        <v>7236</v>
      </c>
      <c r="D268" s="198"/>
      <c r="E268" s="198"/>
    </row>
    <row r="269" spans="1:5" ht="15.75" customHeight="1">
      <c r="A269" s="198" t="s">
        <v>5895</v>
      </c>
      <c r="B269" s="209" t="s">
        <v>6999</v>
      </c>
      <c r="C269" s="141" t="s">
        <v>7000</v>
      </c>
      <c r="D269" s="198"/>
      <c r="E269" s="198"/>
    </row>
    <row r="270" spans="1:5" ht="15.75" customHeight="1">
      <c r="A270" s="198" t="s">
        <v>5896</v>
      </c>
      <c r="B270" s="209" t="s">
        <v>7237</v>
      </c>
      <c r="C270" s="141" t="s">
        <v>7238</v>
      </c>
      <c r="D270" s="198"/>
      <c r="E270" s="198"/>
    </row>
    <row r="271" spans="1:5" ht="15.75" customHeight="1">
      <c r="A271" s="198" t="s">
        <v>5897</v>
      </c>
      <c r="B271" s="209" t="s">
        <v>7239</v>
      </c>
      <c r="C271" s="214" t="s">
        <v>7240</v>
      </c>
      <c r="D271" s="198"/>
      <c r="E271" s="198"/>
    </row>
    <row r="272" spans="1:5" ht="15.75" customHeight="1">
      <c r="A272" s="198" t="s">
        <v>5899</v>
      </c>
      <c r="B272" s="209" t="s">
        <v>7241</v>
      </c>
      <c r="C272" s="214" t="s">
        <v>7242</v>
      </c>
      <c r="D272" s="198"/>
      <c r="E272" s="198"/>
    </row>
    <row r="273" spans="1:5" ht="15.75" customHeight="1">
      <c r="A273" s="198" t="s">
        <v>5900</v>
      </c>
      <c r="B273" s="209" t="s">
        <v>7243</v>
      </c>
      <c r="C273" s="141" t="s">
        <v>7244</v>
      </c>
      <c r="D273" s="198"/>
      <c r="E273" s="198"/>
    </row>
    <row r="274" spans="1:5" ht="15.75" customHeight="1">
      <c r="A274" s="198" t="s">
        <v>5902</v>
      </c>
      <c r="B274" s="209" t="s">
        <v>7120</v>
      </c>
      <c r="C274" s="141" t="s">
        <v>7245</v>
      </c>
      <c r="D274" s="198"/>
      <c r="E274" s="198"/>
    </row>
    <row r="275" spans="1:5" ht="15.75" customHeight="1">
      <c r="A275" s="198" t="s">
        <v>5903</v>
      </c>
      <c r="B275" s="209" t="s">
        <v>7246</v>
      </c>
      <c r="C275" s="141" t="s">
        <v>7247</v>
      </c>
      <c r="D275" s="198"/>
      <c r="E275" s="198"/>
    </row>
    <row r="276" spans="1:5" ht="67.7" customHeight="1">
      <c r="A276" s="198" t="s">
        <v>5904</v>
      </c>
      <c r="B276" s="93" t="s">
        <v>6215</v>
      </c>
      <c r="C276" s="101" t="s">
        <v>7091</v>
      </c>
      <c r="D276" s="198"/>
      <c r="E276" s="198"/>
    </row>
    <row r="277" spans="1:5" ht="24.6" customHeight="1">
      <c r="A277" s="198" t="s">
        <v>5905</v>
      </c>
      <c r="B277" s="93" t="s">
        <v>6217</v>
      </c>
      <c r="C277" s="101" t="s">
        <v>6910</v>
      </c>
      <c r="D277" s="198"/>
      <c r="E277" s="198"/>
    </row>
    <row r="278" spans="1:5" ht="24.6" customHeight="1">
      <c r="A278" s="198" t="s">
        <v>5906</v>
      </c>
      <c r="B278" s="93" t="s">
        <v>4261</v>
      </c>
      <c r="C278" s="101" t="s">
        <v>6875</v>
      </c>
      <c r="D278" s="198"/>
      <c r="E278" s="198"/>
    </row>
    <row r="279" spans="1:5" ht="15.75" customHeight="1"/>
    <row r="280" spans="1:5" ht="15.75" customHeight="1">
      <c r="A280" s="207">
        <v>12</v>
      </c>
      <c r="B280" s="616" t="str">
        <f>UPPER("Encoder Video Sobre IP para instalación tipo sobreponer")</f>
        <v>ENCODER VIDEO SOBRE IP PARA INSTALACIÓN TIPO SOBREPONER</v>
      </c>
      <c r="C280" s="660"/>
      <c r="D280" s="208"/>
      <c r="E280" s="208"/>
    </row>
    <row r="281" spans="1:5" ht="105.6" customHeight="1">
      <c r="A281" s="198" t="s">
        <v>4744</v>
      </c>
      <c r="B281" s="209" t="s">
        <v>46</v>
      </c>
      <c r="C281" s="141" t="s">
        <v>7248</v>
      </c>
      <c r="D281" s="198"/>
      <c r="E281" s="198"/>
    </row>
    <row r="282" spans="1:5" ht="15.75" customHeight="1">
      <c r="A282" s="198" t="s">
        <v>4746</v>
      </c>
      <c r="B282" s="209" t="s">
        <v>4209</v>
      </c>
      <c r="C282" s="141" t="s">
        <v>4210</v>
      </c>
      <c r="D282" s="198"/>
      <c r="E282" s="198"/>
    </row>
    <row r="283" spans="1:5" ht="15.75" customHeight="1">
      <c r="A283" s="198" t="s">
        <v>4748</v>
      </c>
      <c r="B283" s="209" t="s">
        <v>4211</v>
      </c>
      <c r="C283" s="141" t="s">
        <v>4210</v>
      </c>
      <c r="D283" s="198"/>
      <c r="E283" s="198"/>
    </row>
    <row r="284" spans="1:5" ht="15.75" customHeight="1">
      <c r="A284" s="198" t="s">
        <v>4750</v>
      </c>
      <c r="B284" s="212" t="s">
        <v>7124</v>
      </c>
      <c r="C284" s="141"/>
      <c r="D284" s="198"/>
      <c r="E284" s="198"/>
    </row>
    <row r="285" spans="1:5" ht="24.75" customHeight="1">
      <c r="A285" s="198" t="s">
        <v>2491</v>
      </c>
      <c r="B285" s="209" t="s">
        <v>7126</v>
      </c>
      <c r="C285" s="141" t="s">
        <v>7127</v>
      </c>
      <c r="D285" s="198"/>
      <c r="E285" s="198"/>
    </row>
    <row r="286" spans="1:5" ht="15.75" customHeight="1">
      <c r="A286" s="198" t="s">
        <v>2785</v>
      </c>
      <c r="B286" s="209" t="s">
        <v>7129</v>
      </c>
      <c r="C286" s="141" t="s">
        <v>7249</v>
      </c>
      <c r="D286" s="198"/>
      <c r="E286" s="198"/>
    </row>
    <row r="287" spans="1:5" ht="15.75" customHeight="1">
      <c r="A287" s="198" t="s">
        <v>2830</v>
      </c>
      <c r="B287" s="209" t="s">
        <v>7132</v>
      </c>
      <c r="C287" s="141" t="s">
        <v>7133</v>
      </c>
      <c r="D287" s="198"/>
      <c r="E287" s="198"/>
    </row>
    <row r="288" spans="1:5" ht="37.5" customHeight="1">
      <c r="A288" s="198" t="s">
        <v>7250</v>
      </c>
      <c r="B288" s="209" t="s">
        <v>7041</v>
      </c>
      <c r="C288" s="141" t="s">
        <v>7135</v>
      </c>
      <c r="D288" s="198"/>
      <c r="E288" s="198"/>
    </row>
    <row r="289" spans="1:5" ht="15.75" customHeight="1">
      <c r="A289" s="198" t="s">
        <v>7251</v>
      </c>
      <c r="B289" s="209" t="s">
        <v>7137</v>
      </c>
      <c r="C289" s="141" t="s">
        <v>7138</v>
      </c>
      <c r="D289" s="198"/>
      <c r="E289" s="198"/>
    </row>
    <row r="290" spans="1:5" ht="15.75" customHeight="1">
      <c r="A290" s="198" t="s">
        <v>7252</v>
      </c>
      <c r="B290" s="209" t="s">
        <v>7140</v>
      </c>
      <c r="C290" s="141" t="s">
        <v>7253</v>
      </c>
      <c r="D290" s="198"/>
      <c r="E290" s="198"/>
    </row>
    <row r="291" spans="1:5" ht="15.75" customHeight="1">
      <c r="A291" s="213" t="s">
        <v>4752</v>
      </c>
      <c r="B291" s="212" t="s">
        <v>7142</v>
      </c>
      <c r="C291" s="141"/>
      <c r="D291" s="198"/>
      <c r="E291" s="198"/>
    </row>
    <row r="292" spans="1:5" ht="78.75" customHeight="1">
      <c r="A292" s="198" t="s">
        <v>2933</v>
      </c>
      <c r="B292" s="209" t="s">
        <v>7144</v>
      </c>
      <c r="C292" s="141" t="s">
        <v>7254</v>
      </c>
      <c r="D292" s="198"/>
      <c r="E292" s="198"/>
    </row>
    <row r="293" spans="1:5" ht="39.75" customHeight="1">
      <c r="A293" s="198" t="s">
        <v>2936</v>
      </c>
      <c r="B293" s="209" t="s">
        <v>7147</v>
      </c>
      <c r="C293" s="141" t="s">
        <v>7255</v>
      </c>
      <c r="D293" s="198"/>
      <c r="E293" s="198"/>
    </row>
    <row r="294" spans="1:5" ht="80.25" customHeight="1">
      <c r="A294" s="198" t="s">
        <v>2939</v>
      </c>
      <c r="B294" s="209" t="s">
        <v>7150</v>
      </c>
      <c r="C294" s="141" t="s">
        <v>7256</v>
      </c>
      <c r="D294" s="198"/>
      <c r="E294" s="198"/>
    </row>
    <row r="295" spans="1:5" ht="30" customHeight="1">
      <c r="A295" s="198" t="s">
        <v>2942</v>
      </c>
      <c r="B295" s="209" t="s">
        <v>7257</v>
      </c>
      <c r="C295" s="141" t="s">
        <v>7258</v>
      </c>
      <c r="D295" s="198"/>
      <c r="E295" s="198"/>
    </row>
    <row r="296" spans="1:5" ht="64.5" customHeight="1">
      <c r="A296" s="198" t="s">
        <v>2945</v>
      </c>
      <c r="B296" s="209" t="s">
        <v>7153</v>
      </c>
      <c r="C296" s="141" t="s">
        <v>7259</v>
      </c>
      <c r="D296" s="198"/>
      <c r="E296" s="198"/>
    </row>
    <row r="297" spans="1:5" ht="15.75" customHeight="1">
      <c r="A297" s="213" t="s">
        <v>4754</v>
      </c>
      <c r="B297" s="212" t="s">
        <v>7155</v>
      </c>
      <c r="C297" s="214"/>
      <c r="D297" s="198"/>
      <c r="E297" s="198"/>
    </row>
    <row r="298" spans="1:5" ht="62.45" customHeight="1">
      <c r="A298" s="198" t="s">
        <v>2971</v>
      </c>
      <c r="B298" s="209" t="s">
        <v>7157</v>
      </c>
      <c r="C298" s="141" t="s">
        <v>7260</v>
      </c>
      <c r="D298" s="198"/>
      <c r="E298" s="198"/>
    </row>
    <row r="299" spans="1:5" ht="62.45" customHeight="1">
      <c r="A299" s="198" t="s">
        <v>2974</v>
      </c>
      <c r="B299" s="209" t="s">
        <v>7160</v>
      </c>
      <c r="C299" s="141" t="s">
        <v>7261</v>
      </c>
      <c r="D299" s="198"/>
      <c r="E299" s="198"/>
    </row>
    <row r="300" spans="1:5" ht="62.45" customHeight="1">
      <c r="A300" s="198" t="s">
        <v>2977</v>
      </c>
      <c r="B300" s="209" t="s">
        <v>7163</v>
      </c>
      <c r="C300" s="141" t="s">
        <v>7262</v>
      </c>
      <c r="D300" s="198"/>
      <c r="E300" s="198"/>
    </row>
    <row r="301" spans="1:5" ht="15.75" customHeight="1">
      <c r="A301" s="198" t="s">
        <v>2980</v>
      </c>
      <c r="B301" s="209" t="s">
        <v>7166</v>
      </c>
      <c r="C301" s="214" t="s">
        <v>7167</v>
      </c>
      <c r="D301" s="198"/>
      <c r="E301" s="198"/>
    </row>
    <row r="302" spans="1:5" ht="15.75" customHeight="1">
      <c r="A302" s="198" t="s">
        <v>2983</v>
      </c>
      <c r="B302" s="209" t="s">
        <v>7169</v>
      </c>
      <c r="C302" s="214" t="s">
        <v>7170</v>
      </c>
      <c r="D302" s="198"/>
      <c r="E302" s="198"/>
    </row>
    <row r="303" spans="1:5" ht="15.75" customHeight="1">
      <c r="A303" s="198" t="s">
        <v>2986</v>
      </c>
      <c r="B303" s="209" t="s">
        <v>7172</v>
      </c>
      <c r="C303" s="214" t="s">
        <v>7170</v>
      </c>
      <c r="D303" s="198"/>
      <c r="E303" s="198"/>
    </row>
    <row r="304" spans="1:5" ht="15.75" customHeight="1">
      <c r="A304" s="198" t="s">
        <v>2989</v>
      </c>
      <c r="B304" s="209" t="s">
        <v>7263</v>
      </c>
      <c r="C304" s="214" t="s">
        <v>7170</v>
      </c>
      <c r="D304" s="198"/>
      <c r="E304" s="198"/>
    </row>
    <row r="305" spans="1:5" ht="15.75" customHeight="1">
      <c r="A305" s="198" t="s">
        <v>2992</v>
      </c>
      <c r="B305" s="209" t="s">
        <v>7176</v>
      </c>
      <c r="C305" s="214" t="s">
        <v>7177</v>
      </c>
      <c r="D305" s="198"/>
      <c r="E305" s="198"/>
    </row>
    <row r="306" spans="1:5" ht="25.5" customHeight="1">
      <c r="A306" s="198" t="s">
        <v>4756</v>
      </c>
      <c r="B306" s="218" t="s">
        <v>7178</v>
      </c>
      <c r="C306" s="214"/>
      <c r="D306" s="198"/>
      <c r="E306" s="198"/>
    </row>
    <row r="307" spans="1:5" ht="30" customHeight="1">
      <c r="A307" s="198" t="s">
        <v>3070</v>
      </c>
      <c r="B307" s="209" t="s">
        <v>7180</v>
      </c>
      <c r="C307" s="141" t="s">
        <v>7264</v>
      </c>
      <c r="D307" s="198"/>
      <c r="E307" s="198"/>
    </row>
    <row r="308" spans="1:5" ht="19.5" customHeight="1">
      <c r="A308" s="198" t="s">
        <v>3073</v>
      </c>
      <c r="B308" s="209" t="s">
        <v>7183</v>
      </c>
      <c r="C308" s="141" t="s">
        <v>7184</v>
      </c>
      <c r="D308" s="198"/>
      <c r="E308" s="198"/>
    </row>
    <row r="309" spans="1:5" ht="15.75" customHeight="1">
      <c r="A309" s="198" t="s">
        <v>3076</v>
      </c>
      <c r="B309" s="209" t="s">
        <v>7186</v>
      </c>
      <c r="C309" s="141" t="s">
        <v>7187</v>
      </c>
      <c r="D309" s="198"/>
      <c r="E309" s="198"/>
    </row>
    <row r="310" spans="1:5" ht="15.75" customHeight="1">
      <c r="A310" s="198" t="s">
        <v>3079</v>
      </c>
      <c r="B310" s="209" t="s">
        <v>7189</v>
      </c>
      <c r="C310" s="141" t="s">
        <v>7190</v>
      </c>
      <c r="D310" s="198"/>
      <c r="E310" s="198"/>
    </row>
    <row r="311" spans="1:5" ht="15.75" customHeight="1">
      <c r="A311" s="198" t="s">
        <v>3082</v>
      </c>
      <c r="B311" s="209" t="s">
        <v>7265</v>
      </c>
      <c r="C311" s="141" t="s">
        <v>7266</v>
      </c>
      <c r="D311" s="198"/>
      <c r="E311" s="198"/>
    </row>
    <row r="312" spans="1:5" ht="15.75" customHeight="1">
      <c r="A312" s="198" t="s">
        <v>3085</v>
      </c>
      <c r="B312" s="209" t="s">
        <v>7192</v>
      </c>
      <c r="C312" s="141" t="s">
        <v>7193</v>
      </c>
      <c r="D312" s="198"/>
      <c r="E312" s="198"/>
    </row>
    <row r="313" spans="1:5" ht="15.75" customHeight="1">
      <c r="A313" s="213" t="s">
        <v>4758</v>
      </c>
      <c r="B313" s="212" t="s">
        <v>5706</v>
      </c>
      <c r="C313" s="214"/>
      <c r="D313" s="198"/>
      <c r="E313" s="198"/>
    </row>
    <row r="314" spans="1:5" ht="30.6" customHeight="1">
      <c r="A314" s="198" t="s">
        <v>7267</v>
      </c>
      <c r="B314" s="209" t="s">
        <v>7268</v>
      </c>
      <c r="C314" s="141" t="s">
        <v>7269</v>
      </c>
      <c r="D314" s="198"/>
      <c r="E314" s="198"/>
    </row>
    <row r="315" spans="1:5" ht="30.6" customHeight="1">
      <c r="A315" s="198" t="s">
        <v>7270</v>
      </c>
      <c r="B315" s="209" t="s">
        <v>7271</v>
      </c>
      <c r="C315" s="141" t="s">
        <v>7272</v>
      </c>
      <c r="D315" s="198"/>
      <c r="E315" s="198"/>
    </row>
    <row r="316" spans="1:5" ht="30.6" customHeight="1">
      <c r="A316" s="198" t="s">
        <v>7273</v>
      </c>
      <c r="B316" s="209" t="s">
        <v>7198</v>
      </c>
      <c r="C316" s="214" t="s">
        <v>5743</v>
      </c>
      <c r="D316" s="198"/>
      <c r="E316" s="198"/>
    </row>
    <row r="317" spans="1:5" ht="15.75" customHeight="1">
      <c r="A317" s="198" t="s">
        <v>7274</v>
      </c>
      <c r="B317" s="209" t="s">
        <v>7200</v>
      </c>
      <c r="C317" s="214" t="s">
        <v>5743</v>
      </c>
      <c r="D317" s="198"/>
      <c r="E317" s="198"/>
    </row>
    <row r="318" spans="1:5" ht="15.75" customHeight="1">
      <c r="A318" s="198" t="s">
        <v>7275</v>
      </c>
      <c r="B318" s="209" t="s">
        <v>7276</v>
      </c>
      <c r="C318" s="214" t="s">
        <v>5743</v>
      </c>
      <c r="D318" s="198"/>
      <c r="E318" s="198"/>
    </row>
    <row r="319" spans="1:5" ht="39" customHeight="1">
      <c r="A319" s="198" t="s">
        <v>7277</v>
      </c>
      <c r="B319" s="209" t="s">
        <v>7278</v>
      </c>
      <c r="C319" s="141" t="s">
        <v>7279</v>
      </c>
      <c r="D319" s="198"/>
      <c r="E319" s="198"/>
    </row>
    <row r="320" spans="1:5" ht="15.75" customHeight="1">
      <c r="A320" s="198" t="s">
        <v>7280</v>
      </c>
      <c r="B320" s="209" t="s">
        <v>7281</v>
      </c>
      <c r="C320" s="141" t="s">
        <v>7282</v>
      </c>
      <c r="D320" s="198"/>
      <c r="E320" s="198"/>
    </row>
    <row r="321" spans="1:5" ht="40.35" customHeight="1">
      <c r="A321" s="198" t="s">
        <v>7283</v>
      </c>
      <c r="B321" s="209" t="s">
        <v>7208</v>
      </c>
      <c r="C321" s="141" t="s">
        <v>7209</v>
      </c>
      <c r="D321" s="198"/>
      <c r="E321" s="198"/>
    </row>
    <row r="322" spans="1:5" ht="40.35" customHeight="1">
      <c r="A322" s="198" t="s">
        <v>7284</v>
      </c>
      <c r="B322" s="209" t="s">
        <v>7211</v>
      </c>
      <c r="C322" s="141" t="s">
        <v>7212</v>
      </c>
      <c r="D322" s="198"/>
      <c r="E322" s="198"/>
    </row>
    <row r="323" spans="1:5" ht="15.75" customHeight="1">
      <c r="A323" s="198" t="s">
        <v>4760</v>
      </c>
      <c r="B323" s="91" t="s">
        <v>7213</v>
      </c>
      <c r="C323" s="141" t="s">
        <v>7214</v>
      </c>
      <c r="D323" s="198"/>
      <c r="E323" s="198"/>
    </row>
    <row r="324" spans="1:5" ht="15.75" customHeight="1">
      <c r="A324" s="198" t="s">
        <v>4762</v>
      </c>
      <c r="B324" s="93" t="s">
        <v>6215</v>
      </c>
      <c r="C324" s="101" t="s">
        <v>7215</v>
      </c>
      <c r="D324" s="198"/>
      <c r="E324" s="198"/>
    </row>
    <row r="325" spans="1:5" ht="15.75" customHeight="1">
      <c r="A325" s="198" t="s">
        <v>5917</v>
      </c>
      <c r="B325" s="93" t="s">
        <v>6217</v>
      </c>
      <c r="C325" s="101" t="s">
        <v>6910</v>
      </c>
      <c r="D325" s="198"/>
      <c r="E325" s="198"/>
    </row>
    <row r="326" spans="1:5" ht="28.5" customHeight="1">
      <c r="A326" s="198" t="s">
        <v>5919</v>
      </c>
      <c r="B326" s="93" t="s">
        <v>4261</v>
      </c>
      <c r="C326" s="101" t="s">
        <v>6875</v>
      </c>
      <c r="D326" s="198"/>
      <c r="E326" s="198"/>
    </row>
    <row r="327" spans="1:5" ht="15.75" customHeight="1"/>
    <row r="328" spans="1:5" ht="15.75" customHeight="1">
      <c r="A328" s="207">
        <v>13</v>
      </c>
      <c r="B328" s="616" t="str">
        <f>UPPER("Encoder Video Sobre IP tipo Wall Plate para empotrar en Muro")</f>
        <v>ENCODER VIDEO SOBRE IP TIPO WALL PLATE PARA EMPOTRAR EN MURO</v>
      </c>
      <c r="C328" s="660"/>
      <c r="D328" s="208"/>
      <c r="E328" s="208"/>
    </row>
    <row r="329" spans="1:5" ht="54" customHeight="1">
      <c r="A329" s="198" t="s">
        <v>4765</v>
      </c>
      <c r="B329" s="209" t="s">
        <v>46</v>
      </c>
      <c r="C329" s="141" t="s">
        <v>7285</v>
      </c>
      <c r="D329" s="198"/>
      <c r="E329" s="198"/>
    </row>
    <row r="330" spans="1:5" ht="15.75" customHeight="1">
      <c r="A330" s="198" t="s">
        <v>4767</v>
      </c>
      <c r="B330" s="209" t="s">
        <v>4209</v>
      </c>
      <c r="C330" s="209" t="s">
        <v>4210</v>
      </c>
      <c r="D330" s="198"/>
      <c r="E330" s="198"/>
    </row>
    <row r="331" spans="1:5" ht="15.75" customHeight="1">
      <c r="A331" s="198" t="s">
        <v>4769</v>
      </c>
      <c r="B331" s="209" t="s">
        <v>4211</v>
      </c>
      <c r="C331" s="209" t="s">
        <v>4210</v>
      </c>
      <c r="D331" s="198"/>
      <c r="E331" s="198"/>
    </row>
    <row r="332" spans="1:5" ht="15.75" customHeight="1">
      <c r="A332" s="198" t="s">
        <v>4771</v>
      </c>
      <c r="B332" s="212" t="s">
        <v>7124</v>
      </c>
      <c r="C332" s="141"/>
      <c r="D332" s="198"/>
      <c r="E332" s="198"/>
    </row>
    <row r="333" spans="1:5" ht="27" customHeight="1">
      <c r="A333" s="198" t="s">
        <v>3120</v>
      </c>
      <c r="B333" s="209" t="s">
        <v>7126</v>
      </c>
      <c r="C333" s="141" t="s">
        <v>7127</v>
      </c>
      <c r="D333" s="198"/>
      <c r="E333" s="198"/>
    </row>
    <row r="334" spans="1:5" ht="15.75" customHeight="1">
      <c r="A334" s="198" t="s">
        <v>3142</v>
      </c>
      <c r="B334" s="209" t="s">
        <v>7129</v>
      </c>
      <c r="C334" s="141" t="s">
        <v>7286</v>
      </c>
      <c r="D334" s="198"/>
      <c r="E334" s="198"/>
    </row>
    <row r="335" spans="1:5" ht="15.75" customHeight="1">
      <c r="A335" s="198" t="s">
        <v>3163</v>
      </c>
      <c r="B335" s="209" t="s">
        <v>7132</v>
      </c>
      <c r="C335" s="141" t="s">
        <v>7133</v>
      </c>
      <c r="D335" s="198"/>
      <c r="E335" s="198"/>
    </row>
    <row r="336" spans="1:5" ht="42.75" customHeight="1">
      <c r="A336" s="198" t="s">
        <v>3175</v>
      </c>
      <c r="B336" s="209" t="s">
        <v>7041</v>
      </c>
      <c r="C336" s="141" t="s">
        <v>7135</v>
      </c>
      <c r="D336" s="198"/>
      <c r="E336" s="198"/>
    </row>
    <row r="337" spans="1:5" ht="15.75" customHeight="1">
      <c r="A337" s="198" t="s">
        <v>7287</v>
      </c>
      <c r="B337" s="209" t="s">
        <v>7137</v>
      </c>
      <c r="C337" s="141" t="s">
        <v>7138</v>
      </c>
      <c r="D337" s="198"/>
      <c r="E337" s="198"/>
    </row>
    <row r="338" spans="1:5" ht="15.75" customHeight="1">
      <c r="A338" s="198" t="s">
        <v>7288</v>
      </c>
      <c r="B338" s="209" t="s">
        <v>7140</v>
      </c>
      <c r="C338" s="141" t="s">
        <v>7253</v>
      </c>
      <c r="D338" s="198"/>
      <c r="E338" s="198"/>
    </row>
    <row r="339" spans="1:5" ht="15.75" customHeight="1">
      <c r="A339" s="213" t="s">
        <v>4773</v>
      </c>
      <c r="B339" s="212" t="s">
        <v>7142</v>
      </c>
      <c r="C339" s="141"/>
      <c r="D339" s="198"/>
      <c r="E339" s="198"/>
    </row>
    <row r="340" spans="1:5" ht="80.25" customHeight="1">
      <c r="A340" s="198" t="s">
        <v>3191</v>
      </c>
      <c r="B340" s="209" t="s">
        <v>7144</v>
      </c>
      <c r="C340" s="141" t="s">
        <v>7254</v>
      </c>
      <c r="D340" s="198"/>
      <c r="E340" s="198"/>
    </row>
    <row r="341" spans="1:5" ht="36.6" customHeight="1">
      <c r="A341" s="198" t="s">
        <v>3194</v>
      </c>
      <c r="B341" s="209" t="s">
        <v>7147</v>
      </c>
      <c r="C341" s="141" t="s">
        <v>7289</v>
      </c>
      <c r="D341" s="198"/>
      <c r="E341" s="198"/>
    </row>
    <row r="342" spans="1:5" ht="15.75" customHeight="1">
      <c r="A342" s="213" t="s">
        <v>4775</v>
      </c>
      <c r="B342" s="212" t="s">
        <v>7155</v>
      </c>
      <c r="C342" s="214"/>
      <c r="D342" s="198"/>
      <c r="E342" s="198"/>
    </row>
    <row r="343" spans="1:5" ht="80.25" customHeight="1">
      <c r="A343" s="198" t="s">
        <v>3212</v>
      </c>
      <c r="B343" s="209" t="s">
        <v>7157</v>
      </c>
      <c r="C343" s="141" t="s">
        <v>7290</v>
      </c>
      <c r="D343" s="198"/>
      <c r="E343" s="198"/>
    </row>
    <row r="344" spans="1:5" ht="57" customHeight="1">
      <c r="A344" s="198" t="s">
        <v>3215</v>
      </c>
      <c r="B344" s="209" t="s">
        <v>7160</v>
      </c>
      <c r="C344" s="141" t="s">
        <v>7291</v>
      </c>
      <c r="D344" s="198"/>
      <c r="E344" s="198"/>
    </row>
    <row r="345" spans="1:5" ht="54.75" customHeight="1">
      <c r="A345" s="198" t="s">
        <v>3218</v>
      </c>
      <c r="B345" s="209" t="s">
        <v>7163</v>
      </c>
      <c r="C345" s="141" t="s">
        <v>7292</v>
      </c>
      <c r="D345" s="198"/>
      <c r="E345" s="198"/>
    </row>
    <row r="346" spans="1:5" ht="15.75" customHeight="1">
      <c r="A346" s="198" t="s">
        <v>3221</v>
      </c>
      <c r="B346" s="209" t="s">
        <v>7166</v>
      </c>
      <c r="C346" s="214" t="s">
        <v>7167</v>
      </c>
      <c r="D346" s="198"/>
      <c r="E346" s="198"/>
    </row>
    <row r="347" spans="1:5" ht="15.75" customHeight="1">
      <c r="A347" s="198" t="s">
        <v>3224</v>
      </c>
      <c r="B347" s="209" t="s">
        <v>7169</v>
      </c>
      <c r="C347" s="214" t="s">
        <v>7170</v>
      </c>
      <c r="D347" s="198"/>
      <c r="E347" s="198"/>
    </row>
    <row r="348" spans="1:5" ht="15.75" customHeight="1">
      <c r="A348" s="198" t="s">
        <v>3227</v>
      </c>
      <c r="B348" s="209" t="s">
        <v>7172</v>
      </c>
      <c r="C348" s="214" t="s">
        <v>7170</v>
      </c>
      <c r="D348" s="198"/>
      <c r="E348" s="198"/>
    </row>
    <row r="349" spans="1:5" ht="15.75" customHeight="1">
      <c r="A349" s="198" t="s">
        <v>7293</v>
      </c>
      <c r="B349" s="209" t="s">
        <v>7263</v>
      </c>
      <c r="C349" s="214" t="s">
        <v>7170</v>
      </c>
      <c r="D349" s="198"/>
      <c r="E349" s="198"/>
    </row>
    <row r="350" spans="1:5" ht="23.25" customHeight="1">
      <c r="A350" s="198" t="s">
        <v>7294</v>
      </c>
      <c r="B350" s="209" t="s">
        <v>7176</v>
      </c>
      <c r="C350" s="214" t="s">
        <v>7177</v>
      </c>
      <c r="D350" s="198"/>
      <c r="E350" s="198"/>
    </row>
    <row r="351" spans="1:5" ht="29.25" customHeight="1">
      <c r="A351" s="198" t="s">
        <v>4777</v>
      </c>
      <c r="B351" s="218" t="s">
        <v>7178</v>
      </c>
      <c r="C351" s="214"/>
      <c r="D351" s="198"/>
      <c r="E351" s="198"/>
    </row>
    <row r="352" spans="1:5" ht="15.75" customHeight="1">
      <c r="A352" s="198" t="s">
        <v>3233</v>
      </c>
      <c r="B352" s="209" t="s">
        <v>7192</v>
      </c>
      <c r="C352" s="141" t="s">
        <v>7295</v>
      </c>
      <c r="D352" s="198"/>
      <c r="E352" s="198"/>
    </row>
    <row r="353" spans="1:5" ht="15.75" customHeight="1">
      <c r="A353" s="213" t="s">
        <v>4779</v>
      </c>
      <c r="B353" s="212" t="s">
        <v>5706</v>
      </c>
      <c r="C353" s="214"/>
      <c r="D353" s="198"/>
      <c r="E353" s="198"/>
    </row>
    <row r="354" spans="1:5" ht="25.5" customHeight="1">
      <c r="A354" s="198" t="s">
        <v>3326</v>
      </c>
      <c r="B354" s="209" t="s">
        <v>7268</v>
      </c>
      <c r="C354" s="141" t="s">
        <v>7296</v>
      </c>
      <c r="D354" s="198"/>
      <c r="E354" s="198"/>
    </row>
    <row r="355" spans="1:5" ht="15.75" customHeight="1">
      <c r="A355" s="198" t="s">
        <v>3329</v>
      </c>
      <c r="B355" s="209" t="s">
        <v>7297</v>
      </c>
      <c r="C355" s="214" t="s">
        <v>7298</v>
      </c>
      <c r="D355" s="198"/>
      <c r="E355" s="198"/>
    </row>
    <row r="356" spans="1:5" ht="15.75" customHeight="1">
      <c r="A356" s="198" t="s">
        <v>3332</v>
      </c>
      <c r="B356" s="209" t="s">
        <v>7297</v>
      </c>
      <c r="C356" s="214" t="s">
        <v>7299</v>
      </c>
      <c r="D356" s="198"/>
      <c r="E356" s="198"/>
    </row>
    <row r="357" spans="1:5" ht="15.75" customHeight="1">
      <c r="A357" s="198" t="s">
        <v>3335</v>
      </c>
      <c r="B357" s="209" t="s">
        <v>7297</v>
      </c>
      <c r="C357" s="214" t="s">
        <v>7300</v>
      </c>
      <c r="D357" s="198"/>
      <c r="E357" s="198"/>
    </row>
    <row r="358" spans="1:5" ht="15.75" customHeight="1">
      <c r="A358" s="198" t="s">
        <v>3338</v>
      </c>
      <c r="B358" s="209" t="s">
        <v>7297</v>
      </c>
      <c r="C358" s="141" t="s">
        <v>7301</v>
      </c>
      <c r="D358" s="198"/>
      <c r="E358" s="198"/>
    </row>
    <row r="359" spans="1:5" ht="15.75" customHeight="1">
      <c r="A359" s="198" t="s">
        <v>7302</v>
      </c>
      <c r="B359" s="209" t="s">
        <v>7297</v>
      </c>
      <c r="C359" s="141" t="s">
        <v>7303</v>
      </c>
      <c r="D359" s="198"/>
      <c r="E359" s="198"/>
    </row>
    <row r="360" spans="1:5" ht="15.75" customHeight="1">
      <c r="A360" s="198" t="s">
        <v>4781</v>
      </c>
      <c r="B360" s="91" t="s">
        <v>7213</v>
      </c>
      <c r="C360" s="141" t="s">
        <v>7214</v>
      </c>
      <c r="D360" s="198"/>
      <c r="E360" s="198"/>
    </row>
    <row r="361" spans="1:5" ht="66" customHeight="1">
      <c r="A361" s="198" t="s">
        <v>4783</v>
      </c>
      <c r="B361" s="93" t="s">
        <v>6215</v>
      </c>
      <c r="C361" s="101" t="s">
        <v>7215</v>
      </c>
      <c r="D361" s="198"/>
      <c r="E361" s="198"/>
    </row>
    <row r="362" spans="1:5" ht="15.75" customHeight="1">
      <c r="A362" s="198" t="s">
        <v>4785</v>
      </c>
      <c r="B362" s="93" t="s">
        <v>6217</v>
      </c>
      <c r="C362" s="101" t="s">
        <v>6910</v>
      </c>
      <c r="D362" s="198"/>
      <c r="E362" s="198"/>
    </row>
    <row r="363" spans="1:5" ht="29.25" customHeight="1">
      <c r="A363" s="198" t="s">
        <v>4787</v>
      </c>
      <c r="B363" s="93" t="s">
        <v>4261</v>
      </c>
      <c r="C363" s="101" t="s">
        <v>6875</v>
      </c>
      <c r="D363" s="198"/>
      <c r="E363" s="198"/>
    </row>
    <row r="364" spans="1:5" ht="15.75" customHeight="1"/>
    <row r="365" spans="1:5" ht="15.75" customHeight="1">
      <c r="A365" s="207">
        <v>14</v>
      </c>
      <c r="B365" s="616" t="s">
        <v>7304</v>
      </c>
      <c r="C365" s="660"/>
      <c r="D365" s="208"/>
      <c r="E365" s="208"/>
    </row>
    <row r="366" spans="1:5" ht="15.75" customHeight="1">
      <c r="A366" s="198" t="s">
        <v>4825</v>
      </c>
      <c r="B366" s="209" t="s">
        <v>46</v>
      </c>
      <c r="C366" s="141" t="s">
        <v>7305</v>
      </c>
      <c r="D366" s="198"/>
      <c r="E366" s="198"/>
    </row>
    <row r="367" spans="1:5" ht="15.75" customHeight="1">
      <c r="A367" s="198" t="s">
        <v>5236</v>
      </c>
      <c r="B367" s="209" t="s">
        <v>4209</v>
      </c>
      <c r="C367" s="209" t="s">
        <v>4210</v>
      </c>
      <c r="D367" s="198"/>
      <c r="E367" s="198"/>
    </row>
    <row r="368" spans="1:5" ht="15.75" customHeight="1">
      <c r="A368" s="198" t="s">
        <v>5237</v>
      </c>
      <c r="B368" s="209" t="s">
        <v>4211</v>
      </c>
      <c r="C368" s="209" t="s">
        <v>4210</v>
      </c>
      <c r="D368" s="198"/>
      <c r="E368" s="198"/>
    </row>
    <row r="369" spans="1:5" ht="15.75" customHeight="1">
      <c r="A369" s="198" t="s">
        <v>5238</v>
      </c>
      <c r="B369" s="209" t="s">
        <v>7306</v>
      </c>
      <c r="C369" s="214" t="s">
        <v>7307</v>
      </c>
      <c r="D369" s="198"/>
      <c r="E369" s="198"/>
    </row>
    <row r="370" spans="1:5" ht="15.75" customHeight="1">
      <c r="A370" s="198" t="s">
        <v>5239</v>
      </c>
      <c r="B370" s="209" t="s">
        <v>7308</v>
      </c>
      <c r="C370" s="214" t="s">
        <v>6870</v>
      </c>
      <c r="D370" s="198"/>
      <c r="E370" s="198"/>
    </row>
    <row r="371" spans="1:5" ht="15.75" customHeight="1">
      <c r="A371" s="198" t="s">
        <v>5240</v>
      </c>
      <c r="B371" s="547" t="s">
        <v>7309</v>
      </c>
      <c r="C371" s="214" t="s">
        <v>7236</v>
      </c>
      <c r="D371" s="198"/>
      <c r="E371" s="198"/>
    </row>
    <row r="372" spans="1:5" ht="15.75" customHeight="1">
      <c r="A372" s="198" t="s">
        <v>5241</v>
      </c>
      <c r="B372" s="545" t="s">
        <v>7310</v>
      </c>
      <c r="C372" s="214" t="s">
        <v>7311</v>
      </c>
      <c r="D372" s="198"/>
      <c r="E372" s="198"/>
    </row>
    <row r="373" spans="1:5" ht="39.75" customHeight="1">
      <c r="A373" s="198" t="s">
        <v>5242</v>
      </c>
      <c r="B373" s="91" t="s">
        <v>7312</v>
      </c>
      <c r="C373" s="178" t="s">
        <v>7313</v>
      </c>
      <c r="D373" s="198"/>
      <c r="E373" s="198"/>
    </row>
    <row r="374" spans="1:5" ht="56.25" customHeight="1">
      <c r="A374" s="198" t="s">
        <v>5243</v>
      </c>
      <c r="B374" s="93" t="s">
        <v>6215</v>
      </c>
      <c r="C374" s="101" t="s">
        <v>7314</v>
      </c>
      <c r="D374" s="198"/>
      <c r="E374" s="198"/>
    </row>
    <row r="375" spans="1:5" ht="20.25" customHeight="1">
      <c r="A375" s="198" t="s">
        <v>5244</v>
      </c>
      <c r="B375" s="93" t="s">
        <v>6217</v>
      </c>
      <c r="C375" s="101" t="s">
        <v>6910</v>
      </c>
      <c r="D375" s="198"/>
      <c r="E375" s="198"/>
    </row>
    <row r="376" spans="1:5" ht="31.5" customHeight="1">
      <c r="A376" s="198" t="s">
        <v>5245</v>
      </c>
      <c r="B376" s="93" t="s">
        <v>4261</v>
      </c>
      <c r="C376" s="101" t="s">
        <v>6875</v>
      </c>
      <c r="D376" s="198"/>
      <c r="E376" s="198"/>
    </row>
    <row r="377" spans="1:5" ht="15.75" customHeight="1"/>
    <row r="378" spans="1:5" ht="15.75" customHeight="1">
      <c r="A378" s="207">
        <v>15</v>
      </c>
      <c r="B378" s="616" t="s">
        <v>7315</v>
      </c>
      <c r="C378" s="660"/>
      <c r="D378" s="208"/>
      <c r="E378" s="208"/>
    </row>
    <row r="379" spans="1:5" ht="31.5" customHeight="1">
      <c r="A379" s="198" t="s">
        <v>4828</v>
      </c>
      <c r="B379" s="209" t="s">
        <v>46</v>
      </c>
      <c r="C379" s="141" t="s">
        <v>7316</v>
      </c>
      <c r="D379" s="198"/>
      <c r="E379" s="198"/>
    </row>
    <row r="380" spans="1:5" ht="15.75" customHeight="1">
      <c r="A380" s="198" t="s">
        <v>4830</v>
      </c>
      <c r="B380" s="209" t="s">
        <v>4209</v>
      </c>
      <c r="C380" s="209" t="s">
        <v>4210</v>
      </c>
      <c r="D380" s="198"/>
      <c r="E380" s="198"/>
    </row>
    <row r="381" spans="1:5" ht="15.75" customHeight="1">
      <c r="A381" s="198" t="s">
        <v>4832</v>
      </c>
      <c r="B381" s="209" t="s">
        <v>4211</v>
      </c>
      <c r="C381" s="209" t="s">
        <v>4210</v>
      </c>
      <c r="D381" s="198"/>
      <c r="E381" s="198"/>
    </row>
    <row r="382" spans="1:5" ht="15.75" customHeight="1">
      <c r="A382" s="198" t="s">
        <v>4834</v>
      </c>
      <c r="B382" s="209" t="s">
        <v>7317</v>
      </c>
      <c r="C382" s="214" t="s">
        <v>7318</v>
      </c>
      <c r="D382" s="198"/>
      <c r="E382" s="198"/>
    </row>
    <row r="383" spans="1:5" ht="15.75" customHeight="1">
      <c r="A383" s="198" t="s">
        <v>4836</v>
      </c>
      <c r="B383" s="209" t="s">
        <v>6956</v>
      </c>
      <c r="C383" s="214" t="s">
        <v>7319</v>
      </c>
      <c r="D383" s="198"/>
      <c r="E383" s="198"/>
    </row>
    <row r="384" spans="1:5" ht="15.75" customHeight="1">
      <c r="A384" s="198" t="s">
        <v>4838</v>
      </c>
      <c r="B384" s="547" t="s">
        <v>7320</v>
      </c>
      <c r="C384" s="214" t="s">
        <v>7321</v>
      </c>
      <c r="D384" s="198"/>
      <c r="E384" s="198"/>
    </row>
    <row r="385" spans="1:5" ht="15.75" customHeight="1">
      <c r="A385" s="198" t="s">
        <v>4840</v>
      </c>
      <c r="B385" s="209" t="s">
        <v>6975</v>
      </c>
      <c r="C385" s="214" t="s">
        <v>7322</v>
      </c>
      <c r="D385" s="198"/>
      <c r="E385" s="198"/>
    </row>
    <row r="386" spans="1:5" ht="15.75" customHeight="1">
      <c r="A386" s="198" t="s">
        <v>4842</v>
      </c>
      <c r="B386" s="209" t="s">
        <v>7323</v>
      </c>
      <c r="C386" s="141" t="s">
        <v>7324</v>
      </c>
      <c r="D386" s="198"/>
      <c r="E386" s="198"/>
    </row>
    <row r="387" spans="1:5" ht="15.75" customHeight="1">
      <c r="A387" s="198" t="s">
        <v>4844</v>
      </c>
      <c r="B387" s="209" t="s">
        <v>7325</v>
      </c>
      <c r="C387" s="214" t="s">
        <v>7326</v>
      </c>
      <c r="D387" s="198"/>
      <c r="E387" s="198"/>
    </row>
    <row r="388" spans="1:5" ht="15.75" customHeight="1">
      <c r="A388" s="198" t="s">
        <v>4846</v>
      </c>
      <c r="B388" s="209" t="s">
        <v>7327</v>
      </c>
      <c r="C388" s="214" t="s">
        <v>7328</v>
      </c>
      <c r="D388" s="198"/>
      <c r="E388" s="198"/>
    </row>
    <row r="389" spans="1:5" ht="15.75" customHeight="1">
      <c r="A389" s="198"/>
      <c r="B389" s="209" t="s">
        <v>7329</v>
      </c>
      <c r="C389" s="214" t="s">
        <v>7330</v>
      </c>
      <c r="D389" s="198"/>
      <c r="E389" s="198"/>
    </row>
    <row r="390" spans="1:5" ht="15.75" customHeight="1">
      <c r="A390" s="198"/>
      <c r="B390" s="209" t="s">
        <v>7331</v>
      </c>
      <c r="C390" s="214" t="s">
        <v>7332</v>
      </c>
      <c r="D390" s="198"/>
      <c r="E390" s="198"/>
    </row>
    <row r="391" spans="1:5" ht="15.75" customHeight="1">
      <c r="A391" s="198" t="s">
        <v>4848</v>
      </c>
      <c r="B391" s="209" t="s">
        <v>7333</v>
      </c>
      <c r="C391" s="214" t="s">
        <v>7334</v>
      </c>
      <c r="D391" s="198"/>
      <c r="E391" s="198"/>
    </row>
    <row r="392" spans="1:5" ht="46.5" customHeight="1">
      <c r="A392" s="198"/>
      <c r="B392" s="209" t="s">
        <v>7335</v>
      </c>
      <c r="C392" s="141" t="s">
        <v>7336</v>
      </c>
      <c r="D392" s="198"/>
      <c r="E392" s="198"/>
    </row>
    <row r="393" spans="1:5" ht="70.349999999999994" customHeight="1">
      <c r="A393" s="198" t="s">
        <v>4850</v>
      </c>
      <c r="B393" s="93" t="s">
        <v>6215</v>
      </c>
      <c r="C393" s="101" t="s">
        <v>7091</v>
      </c>
      <c r="D393" s="198"/>
      <c r="E393" s="198"/>
    </row>
    <row r="394" spans="1:5" ht="15.75" customHeight="1">
      <c r="A394" s="198" t="s">
        <v>4852</v>
      </c>
      <c r="B394" s="93" t="s">
        <v>6217</v>
      </c>
      <c r="C394" s="101" t="s">
        <v>6910</v>
      </c>
      <c r="D394" s="198"/>
      <c r="E394" s="198"/>
    </row>
    <row r="395" spans="1:5" ht="44.45" customHeight="1">
      <c r="A395" s="198" t="s">
        <v>4854</v>
      </c>
      <c r="B395" s="93" t="s">
        <v>4261</v>
      </c>
      <c r="C395" s="101" t="s">
        <v>6875</v>
      </c>
      <c r="D395" s="198"/>
      <c r="E395" s="198"/>
    </row>
    <row r="396" spans="1:5" ht="15.75" customHeight="1"/>
    <row r="397" spans="1:5" ht="15.75" customHeight="1">
      <c r="A397" s="207">
        <v>16</v>
      </c>
      <c r="B397" s="616" t="s">
        <v>7337</v>
      </c>
      <c r="C397" s="660"/>
      <c r="D397" s="208"/>
      <c r="E397" s="208"/>
    </row>
    <row r="398" spans="1:5" ht="26.25" customHeight="1">
      <c r="A398" s="198" t="s">
        <v>3617</v>
      </c>
      <c r="B398" s="209" t="s">
        <v>46</v>
      </c>
      <c r="C398" s="141" t="s">
        <v>7338</v>
      </c>
      <c r="D398" s="198"/>
      <c r="E398" s="198"/>
    </row>
    <row r="399" spans="1:5" ht="15.75" customHeight="1">
      <c r="A399" s="198" t="s">
        <v>4864</v>
      </c>
      <c r="B399" s="209" t="s">
        <v>4209</v>
      </c>
      <c r="C399" s="209" t="s">
        <v>4210</v>
      </c>
      <c r="D399" s="198"/>
      <c r="E399" s="198"/>
    </row>
    <row r="400" spans="1:5" ht="15.75" customHeight="1">
      <c r="A400" s="198" t="s">
        <v>4866</v>
      </c>
      <c r="B400" s="209" t="s">
        <v>4211</v>
      </c>
      <c r="C400" s="209" t="s">
        <v>4210</v>
      </c>
      <c r="D400" s="198"/>
      <c r="E400" s="198"/>
    </row>
    <row r="401" spans="1:5" ht="28.5" customHeight="1">
      <c r="A401" s="198" t="s">
        <v>4868</v>
      </c>
      <c r="B401" s="209" t="s">
        <v>7339</v>
      </c>
      <c r="C401" s="141" t="s">
        <v>7340</v>
      </c>
      <c r="D401" s="198"/>
      <c r="E401" s="198"/>
    </row>
    <row r="402" spans="1:5" ht="15.75" customHeight="1">
      <c r="A402" s="198" t="s">
        <v>4870</v>
      </c>
      <c r="B402" s="209" t="s">
        <v>7341</v>
      </c>
      <c r="C402" s="141" t="s">
        <v>7342</v>
      </c>
      <c r="D402" s="198"/>
      <c r="E402" s="198"/>
    </row>
    <row r="403" spans="1:5" ht="15.75" customHeight="1">
      <c r="A403" s="198" t="s">
        <v>4872</v>
      </c>
      <c r="B403" s="547" t="s">
        <v>7343</v>
      </c>
      <c r="C403" s="141" t="s">
        <v>7344</v>
      </c>
      <c r="D403" s="198"/>
      <c r="E403" s="198"/>
    </row>
    <row r="404" spans="1:5" ht="29.25" customHeight="1">
      <c r="A404" s="198" t="s">
        <v>4874</v>
      </c>
      <c r="B404" s="209" t="s">
        <v>7345</v>
      </c>
      <c r="C404" s="141" t="s">
        <v>7346</v>
      </c>
      <c r="D404" s="198"/>
      <c r="E404" s="198"/>
    </row>
    <row r="405" spans="1:5" ht="15.75" customHeight="1">
      <c r="A405" s="198" t="s">
        <v>4876</v>
      </c>
      <c r="B405" s="91" t="s">
        <v>7347</v>
      </c>
      <c r="C405" s="141" t="s">
        <v>7348</v>
      </c>
      <c r="D405" s="198"/>
      <c r="E405" s="198"/>
    </row>
    <row r="406" spans="1:5" ht="15.75" customHeight="1">
      <c r="A406" s="198" t="s">
        <v>4878</v>
      </c>
      <c r="B406" s="209" t="s">
        <v>7349</v>
      </c>
      <c r="C406" s="214" t="s">
        <v>7350</v>
      </c>
      <c r="D406" s="198"/>
      <c r="E406" s="198"/>
    </row>
    <row r="407" spans="1:5" ht="15.75" customHeight="1">
      <c r="A407" s="198" t="s">
        <v>4880</v>
      </c>
      <c r="B407" s="209" t="s">
        <v>5680</v>
      </c>
      <c r="C407" s="214" t="s">
        <v>7351</v>
      </c>
      <c r="D407" s="198"/>
      <c r="E407" s="198"/>
    </row>
    <row r="408" spans="1:5" ht="15.75" customHeight="1">
      <c r="A408" s="198" t="s">
        <v>4882</v>
      </c>
      <c r="B408" s="209" t="s">
        <v>7352</v>
      </c>
      <c r="C408" s="214" t="s">
        <v>7353</v>
      </c>
      <c r="D408" s="198"/>
      <c r="E408" s="198"/>
    </row>
    <row r="409" spans="1:5" ht="15.75" customHeight="1">
      <c r="A409" s="198" t="s">
        <v>5268</v>
      </c>
      <c r="B409" s="209" t="s">
        <v>6956</v>
      </c>
      <c r="C409" s="214"/>
      <c r="D409" s="198"/>
      <c r="E409" s="198"/>
    </row>
    <row r="410" spans="1:5" ht="26.25" customHeight="1">
      <c r="A410" s="198" t="s">
        <v>5270</v>
      </c>
      <c r="B410" s="209" t="s">
        <v>7354</v>
      </c>
      <c r="C410" s="141" t="s">
        <v>7355</v>
      </c>
      <c r="D410" s="198"/>
      <c r="E410" s="198"/>
    </row>
    <row r="411" spans="1:5" ht="15.75" customHeight="1">
      <c r="A411" s="198" t="s">
        <v>5272</v>
      </c>
      <c r="B411" s="212" t="s">
        <v>7356</v>
      </c>
      <c r="C411" s="214"/>
      <c r="D411" s="198"/>
      <c r="E411" s="198"/>
    </row>
    <row r="412" spans="1:5" ht="15.75" customHeight="1">
      <c r="A412" s="198" t="s">
        <v>7357</v>
      </c>
      <c r="B412" s="209" t="s">
        <v>7358</v>
      </c>
      <c r="C412" s="214" t="s">
        <v>7359</v>
      </c>
      <c r="D412" s="198"/>
      <c r="E412" s="198"/>
    </row>
    <row r="413" spans="1:5" ht="15.75" customHeight="1">
      <c r="A413" s="198" t="s">
        <v>7360</v>
      </c>
      <c r="B413" s="91" t="s">
        <v>7361</v>
      </c>
      <c r="C413" s="214" t="s">
        <v>7362</v>
      </c>
      <c r="D413" s="198"/>
      <c r="E413" s="198"/>
    </row>
    <row r="414" spans="1:5" ht="15.75" customHeight="1">
      <c r="A414" s="198" t="s">
        <v>7363</v>
      </c>
      <c r="B414" s="91" t="s">
        <v>7364</v>
      </c>
      <c r="C414" s="141" t="s">
        <v>7365</v>
      </c>
      <c r="D414" s="198"/>
      <c r="E414" s="198"/>
    </row>
    <row r="415" spans="1:5" ht="15.75" customHeight="1">
      <c r="A415" s="198" t="s">
        <v>7366</v>
      </c>
      <c r="B415" s="91" t="s">
        <v>7367</v>
      </c>
      <c r="C415" s="214" t="s">
        <v>7368</v>
      </c>
      <c r="D415" s="198"/>
      <c r="E415" s="198"/>
    </row>
    <row r="416" spans="1:5" ht="15.75" customHeight="1">
      <c r="A416" s="198" t="s">
        <v>7369</v>
      </c>
      <c r="B416" s="91" t="s">
        <v>7370</v>
      </c>
      <c r="C416" s="141" t="s">
        <v>7371</v>
      </c>
      <c r="D416" s="198"/>
      <c r="E416" s="198"/>
    </row>
    <row r="417" spans="1:5" ht="15.75" customHeight="1">
      <c r="A417" s="198" t="s">
        <v>5274</v>
      </c>
      <c r="B417" s="218" t="s">
        <v>7372</v>
      </c>
      <c r="C417" s="141"/>
      <c r="D417" s="198"/>
      <c r="E417" s="198"/>
    </row>
    <row r="418" spans="1:5" ht="15.75" customHeight="1">
      <c r="A418" s="198" t="s">
        <v>7373</v>
      </c>
      <c r="B418" s="91" t="s">
        <v>7374</v>
      </c>
      <c r="C418" s="141" t="s">
        <v>7375</v>
      </c>
      <c r="D418" s="198"/>
      <c r="E418" s="198"/>
    </row>
    <row r="419" spans="1:5" ht="15.75" customHeight="1">
      <c r="A419" s="198" t="s">
        <v>7376</v>
      </c>
      <c r="B419" s="91" t="s">
        <v>7377</v>
      </c>
      <c r="C419" s="141" t="s">
        <v>7378</v>
      </c>
      <c r="D419" s="198"/>
      <c r="E419" s="198"/>
    </row>
    <row r="420" spans="1:5" ht="15.75" customHeight="1">
      <c r="A420" s="198" t="s">
        <v>7379</v>
      </c>
      <c r="B420" s="91" t="s">
        <v>7380</v>
      </c>
      <c r="C420" s="141" t="s">
        <v>7381</v>
      </c>
      <c r="D420" s="198"/>
      <c r="E420" s="198"/>
    </row>
    <row r="421" spans="1:5" ht="80.25" customHeight="1">
      <c r="A421" s="198" t="s">
        <v>4880</v>
      </c>
      <c r="B421" s="93" t="s">
        <v>6215</v>
      </c>
      <c r="C421" s="101" t="s">
        <v>7382</v>
      </c>
      <c r="D421" s="198"/>
      <c r="E421" s="198"/>
    </row>
    <row r="422" spans="1:5" ht="15.75" customHeight="1">
      <c r="A422" s="198" t="s">
        <v>4882</v>
      </c>
      <c r="B422" s="93" t="s">
        <v>6217</v>
      </c>
      <c r="C422" s="101" t="s">
        <v>6910</v>
      </c>
      <c r="D422" s="198"/>
      <c r="E422" s="198"/>
    </row>
    <row r="423" spans="1:5" ht="27.75" customHeight="1">
      <c r="A423" s="198" t="s">
        <v>5268</v>
      </c>
      <c r="B423" s="93" t="s">
        <v>4261</v>
      </c>
      <c r="C423" s="101" t="s">
        <v>6875</v>
      </c>
      <c r="D423" s="198"/>
      <c r="E423" s="198"/>
    </row>
    <row r="424" spans="1:5" ht="15.75" customHeight="1"/>
    <row r="425" spans="1:5" ht="15.75" customHeight="1">
      <c r="A425" s="207">
        <v>17</v>
      </c>
      <c r="B425" s="616" t="str">
        <f>UPPER("Monitor tipo pantalla de 85""")</f>
        <v>MONITOR TIPO PANTALLA DE 85"</v>
      </c>
      <c r="C425" s="660"/>
      <c r="D425" s="208"/>
      <c r="E425" s="208"/>
    </row>
    <row r="426" spans="1:5" ht="30.75" customHeight="1">
      <c r="A426" s="198" t="s">
        <v>4885</v>
      </c>
      <c r="B426" s="209" t="s">
        <v>46</v>
      </c>
      <c r="C426" s="141" t="s">
        <v>7383</v>
      </c>
      <c r="D426" s="198"/>
      <c r="E426" s="198"/>
    </row>
    <row r="427" spans="1:5" ht="15.75" customHeight="1">
      <c r="A427" s="198" t="s">
        <v>4887</v>
      </c>
      <c r="B427" s="209" t="s">
        <v>4209</v>
      </c>
      <c r="C427" s="209" t="s">
        <v>4210</v>
      </c>
      <c r="D427" s="198"/>
      <c r="E427" s="198"/>
    </row>
    <row r="428" spans="1:5" ht="15.75" customHeight="1">
      <c r="A428" s="198" t="s">
        <v>4889</v>
      </c>
      <c r="B428" s="209" t="s">
        <v>4211</v>
      </c>
      <c r="C428" s="209" t="s">
        <v>4210</v>
      </c>
      <c r="D428" s="198"/>
      <c r="E428" s="198"/>
    </row>
    <row r="429" spans="1:5" ht="15.75" customHeight="1">
      <c r="A429" s="198" t="s">
        <v>4891</v>
      </c>
      <c r="B429" s="209" t="s">
        <v>7384</v>
      </c>
      <c r="C429" s="214" t="s">
        <v>7385</v>
      </c>
      <c r="D429" s="198"/>
      <c r="E429" s="198"/>
    </row>
    <row r="430" spans="1:5" ht="15.75" customHeight="1">
      <c r="A430" s="198" t="s">
        <v>4893</v>
      </c>
      <c r="B430" s="209" t="s">
        <v>7386</v>
      </c>
      <c r="C430" s="214" t="s">
        <v>7387</v>
      </c>
      <c r="D430" s="198"/>
      <c r="E430" s="198"/>
    </row>
    <row r="431" spans="1:5" ht="15.75" customHeight="1">
      <c r="A431" s="198" t="s">
        <v>4895</v>
      </c>
      <c r="B431" s="547" t="s">
        <v>7388</v>
      </c>
      <c r="C431" s="214" t="s">
        <v>7389</v>
      </c>
      <c r="D431" s="198"/>
      <c r="E431" s="198"/>
    </row>
    <row r="432" spans="1:5" ht="15.75" customHeight="1">
      <c r="A432" s="198" t="s">
        <v>4897</v>
      </c>
      <c r="B432" s="209" t="s">
        <v>7390</v>
      </c>
      <c r="C432" s="214" t="s">
        <v>7391</v>
      </c>
      <c r="D432" s="198"/>
      <c r="E432" s="198"/>
    </row>
    <row r="433" spans="1:5" ht="15.75" customHeight="1">
      <c r="A433" s="198" t="s">
        <v>4899</v>
      </c>
      <c r="B433" s="209" t="s">
        <v>7392</v>
      </c>
      <c r="C433" s="141" t="s">
        <v>7393</v>
      </c>
      <c r="D433" s="198"/>
      <c r="E433" s="198"/>
    </row>
    <row r="434" spans="1:5" ht="15.75" customHeight="1">
      <c r="A434" s="198" t="s">
        <v>4901</v>
      </c>
      <c r="B434" s="209" t="s">
        <v>7394</v>
      </c>
      <c r="C434" s="219">
        <v>166.66736111111112</v>
      </c>
      <c r="D434" s="198"/>
      <c r="E434" s="198"/>
    </row>
    <row r="435" spans="1:5" ht="15.75" customHeight="1">
      <c r="A435" s="198" t="s">
        <v>4903</v>
      </c>
      <c r="B435" s="209" t="s">
        <v>7395</v>
      </c>
      <c r="C435" s="214" t="s">
        <v>7396</v>
      </c>
      <c r="D435" s="198"/>
      <c r="E435" s="198"/>
    </row>
    <row r="436" spans="1:5" ht="15.75" customHeight="1">
      <c r="A436" s="198" t="s">
        <v>4905</v>
      </c>
      <c r="B436" s="209" t="s">
        <v>7397</v>
      </c>
      <c r="C436" s="214" t="s">
        <v>7398</v>
      </c>
      <c r="D436" s="198"/>
      <c r="E436" s="198"/>
    </row>
    <row r="437" spans="1:5" ht="15.75" customHeight="1">
      <c r="A437" s="198" t="s">
        <v>4907</v>
      </c>
      <c r="B437" s="209" t="s">
        <v>7399</v>
      </c>
      <c r="C437" s="214" t="s">
        <v>7400</v>
      </c>
      <c r="D437" s="198"/>
      <c r="E437" s="198"/>
    </row>
    <row r="438" spans="1:5" ht="15.75" customHeight="1">
      <c r="A438" s="198" t="s">
        <v>4909</v>
      </c>
      <c r="B438" s="209" t="s">
        <v>7401</v>
      </c>
      <c r="C438" s="220">
        <v>0.25</v>
      </c>
      <c r="D438" s="198"/>
      <c r="E438" s="198"/>
    </row>
    <row r="439" spans="1:5" ht="15.75" customHeight="1">
      <c r="A439" s="198" t="s">
        <v>4911</v>
      </c>
      <c r="B439" s="209" t="s">
        <v>7402</v>
      </c>
      <c r="C439" s="221">
        <v>45862</v>
      </c>
      <c r="D439" s="198"/>
      <c r="E439" s="198"/>
    </row>
    <row r="440" spans="1:5" ht="15.75" customHeight="1">
      <c r="A440" s="198" t="s">
        <v>4913</v>
      </c>
      <c r="B440" s="212" t="s">
        <v>7403</v>
      </c>
      <c r="C440" s="214"/>
      <c r="D440" s="198"/>
      <c r="E440" s="198"/>
    </row>
    <row r="441" spans="1:5" ht="15.75" customHeight="1">
      <c r="A441" s="198" t="s">
        <v>7404</v>
      </c>
      <c r="B441" s="91" t="s">
        <v>7198</v>
      </c>
      <c r="C441" s="214" t="s">
        <v>7047</v>
      </c>
      <c r="D441" s="198"/>
      <c r="E441" s="198"/>
    </row>
    <row r="442" spans="1:5" ht="15.75" customHeight="1">
      <c r="A442" s="198" t="s">
        <v>7405</v>
      </c>
      <c r="B442" s="209" t="s">
        <v>7406</v>
      </c>
      <c r="C442" s="214" t="s">
        <v>7407</v>
      </c>
      <c r="D442" s="198"/>
      <c r="E442" s="198"/>
    </row>
    <row r="443" spans="1:5" ht="15.75" customHeight="1">
      <c r="A443" s="198" t="s">
        <v>7408</v>
      </c>
      <c r="B443" s="209" t="s">
        <v>7409</v>
      </c>
      <c r="C443" s="214" t="s">
        <v>6518</v>
      </c>
      <c r="D443" s="198"/>
      <c r="E443" s="198"/>
    </row>
    <row r="444" spans="1:5" ht="15.75" customHeight="1">
      <c r="A444" s="198" t="s">
        <v>7410</v>
      </c>
      <c r="B444" s="209" t="s">
        <v>7411</v>
      </c>
      <c r="C444" s="214" t="s">
        <v>7412</v>
      </c>
      <c r="D444" s="198"/>
      <c r="E444" s="198"/>
    </row>
    <row r="445" spans="1:5" ht="15.75" customHeight="1">
      <c r="A445" s="198" t="s">
        <v>7413</v>
      </c>
      <c r="B445" s="209" t="s">
        <v>7414</v>
      </c>
      <c r="C445" s="214" t="s">
        <v>7415</v>
      </c>
      <c r="D445" s="198"/>
      <c r="E445" s="198"/>
    </row>
    <row r="446" spans="1:5" ht="15.75" customHeight="1">
      <c r="A446" s="198" t="s">
        <v>7416</v>
      </c>
      <c r="B446" s="209" t="s">
        <v>7006</v>
      </c>
      <c r="C446" s="214" t="s">
        <v>6518</v>
      </c>
      <c r="D446" s="198"/>
      <c r="E446" s="198"/>
    </row>
    <row r="447" spans="1:5" ht="15.75" customHeight="1">
      <c r="A447" s="198" t="s">
        <v>7417</v>
      </c>
      <c r="B447" s="209" t="s">
        <v>7418</v>
      </c>
      <c r="C447" s="214" t="s">
        <v>7407</v>
      </c>
      <c r="D447" s="198"/>
      <c r="E447" s="198"/>
    </row>
    <row r="448" spans="1:5" ht="15.75" customHeight="1">
      <c r="A448" s="198" t="s">
        <v>7419</v>
      </c>
      <c r="B448" s="209" t="s">
        <v>7420</v>
      </c>
      <c r="C448" s="214" t="s">
        <v>7421</v>
      </c>
      <c r="D448" s="198"/>
      <c r="E448" s="198"/>
    </row>
    <row r="449" spans="1:5" ht="15.75" customHeight="1">
      <c r="A449" s="198" t="s">
        <v>7422</v>
      </c>
      <c r="B449" s="209" t="s">
        <v>7423</v>
      </c>
      <c r="C449" s="214" t="s">
        <v>7407</v>
      </c>
      <c r="D449" s="198"/>
      <c r="E449" s="198"/>
    </row>
    <row r="450" spans="1:5" ht="15.75" customHeight="1">
      <c r="A450" s="198" t="s">
        <v>7424</v>
      </c>
      <c r="B450" s="209" t="s">
        <v>7425</v>
      </c>
      <c r="C450" s="214" t="s">
        <v>7407</v>
      </c>
      <c r="D450" s="198"/>
      <c r="E450" s="198"/>
    </row>
    <row r="451" spans="1:5" ht="15.75" customHeight="1">
      <c r="A451" s="198" t="s">
        <v>7426</v>
      </c>
      <c r="B451" s="209" t="s">
        <v>7427</v>
      </c>
      <c r="C451" s="214" t="s">
        <v>7407</v>
      </c>
      <c r="D451" s="198"/>
      <c r="E451" s="198"/>
    </row>
    <row r="452" spans="1:5" ht="15.75" customHeight="1">
      <c r="A452" s="198" t="s">
        <v>7428</v>
      </c>
      <c r="B452" s="209" t="s">
        <v>7429</v>
      </c>
      <c r="C452" s="214" t="s">
        <v>7407</v>
      </c>
      <c r="D452" s="198"/>
      <c r="E452" s="198"/>
    </row>
    <row r="453" spans="1:5" ht="15.75" customHeight="1">
      <c r="A453" s="198" t="s">
        <v>7430</v>
      </c>
      <c r="B453" s="209" t="s">
        <v>7431</v>
      </c>
      <c r="C453" s="214" t="s">
        <v>7407</v>
      </c>
      <c r="D453" s="198"/>
      <c r="E453" s="198"/>
    </row>
    <row r="454" spans="1:5" ht="15.75" customHeight="1">
      <c r="A454" s="198" t="s">
        <v>4915</v>
      </c>
      <c r="B454" s="209" t="s">
        <v>7029</v>
      </c>
      <c r="C454" s="214" t="s">
        <v>7432</v>
      </c>
      <c r="D454" s="198"/>
      <c r="E454" s="198"/>
    </row>
    <row r="455" spans="1:5" ht="15.75" customHeight="1">
      <c r="A455" s="198" t="s">
        <v>4917</v>
      </c>
      <c r="B455" s="209" t="s">
        <v>7433</v>
      </c>
      <c r="C455" s="214" t="s">
        <v>7434</v>
      </c>
      <c r="D455" s="198"/>
      <c r="E455" s="198"/>
    </row>
    <row r="456" spans="1:5" ht="15.75" customHeight="1">
      <c r="A456" s="198" t="s">
        <v>4919</v>
      </c>
      <c r="B456" s="209" t="s">
        <v>7435</v>
      </c>
      <c r="C456" s="214" t="s">
        <v>7436</v>
      </c>
      <c r="D456" s="198"/>
      <c r="E456" s="198"/>
    </row>
    <row r="457" spans="1:5" ht="15.75" customHeight="1">
      <c r="A457" s="198" t="s">
        <v>4921</v>
      </c>
      <c r="B457" s="209" t="s">
        <v>7437</v>
      </c>
      <c r="C457" s="214" t="s">
        <v>7438</v>
      </c>
      <c r="D457" s="198"/>
      <c r="E457" s="198"/>
    </row>
    <row r="458" spans="1:5" ht="15.75" customHeight="1">
      <c r="A458" s="198" t="s">
        <v>6013</v>
      </c>
      <c r="B458" s="209" t="s">
        <v>7439</v>
      </c>
      <c r="C458" s="214" t="s">
        <v>7440</v>
      </c>
      <c r="D458" s="198"/>
      <c r="E458" s="198"/>
    </row>
    <row r="459" spans="1:5" ht="15.75" customHeight="1">
      <c r="A459" s="198" t="s">
        <v>6014</v>
      </c>
      <c r="B459" s="209" t="s">
        <v>7441</v>
      </c>
      <c r="C459" s="214" t="s">
        <v>7442</v>
      </c>
      <c r="D459" s="198"/>
      <c r="E459" s="198"/>
    </row>
    <row r="460" spans="1:5" ht="33" customHeight="1">
      <c r="A460" s="198" t="s">
        <v>6015</v>
      </c>
      <c r="B460" s="209" t="s">
        <v>7443</v>
      </c>
      <c r="C460" s="141" t="s">
        <v>7444</v>
      </c>
      <c r="D460" s="198"/>
      <c r="E460" s="198"/>
    </row>
    <row r="461" spans="1:5" ht="93" customHeight="1">
      <c r="A461" s="198" t="s">
        <v>6016</v>
      </c>
      <c r="B461" s="93" t="s">
        <v>6215</v>
      </c>
      <c r="C461" s="101" t="s">
        <v>7091</v>
      </c>
      <c r="D461" s="198"/>
      <c r="E461" s="198"/>
    </row>
    <row r="462" spans="1:5" ht="33" customHeight="1">
      <c r="A462" s="198" t="s">
        <v>7445</v>
      </c>
      <c r="B462" s="93" t="s">
        <v>6217</v>
      </c>
      <c r="C462" s="101" t="s">
        <v>6910</v>
      </c>
      <c r="D462" s="198"/>
      <c r="E462" s="198"/>
    </row>
    <row r="463" spans="1:5" ht="40.700000000000003" customHeight="1">
      <c r="A463" s="198" t="s">
        <v>6019</v>
      </c>
      <c r="B463" s="93" t="s">
        <v>4261</v>
      </c>
      <c r="C463" s="101" t="s">
        <v>6875</v>
      </c>
      <c r="D463" s="198"/>
      <c r="E463" s="198"/>
    </row>
    <row r="464" spans="1:5" ht="15.75" customHeight="1"/>
    <row r="465" spans="1:5" ht="15.75" customHeight="1">
      <c r="A465" s="207">
        <v>18</v>
      </c>
      <c r="B465" s="616" t="str">
        <f>UPPER("Monitor tipo pantalla Tacto Sensible de 85, Smart""")</f>
        <v>MONITOR TIPO PANTALLA TACTO SENSIBLE DE 85, SMART"</v>
      </c>
      <c r="C465" s="660"/>
      <c r="D465" s="208"/>
      <c r="E465" s="208"/>
    </row>
    <row r="466" spans="1:5" ht="15.75" customHeight="1">
      <c r="A466" s="198" t="s">
        <v>4924</v>
      </c>
      <c r="B466" s="209" t="s">
        <v>46</v>
      </c>
      <c r="C466" s="141" t="s">
        <v>7446</v>
      </c>
      <c r="D466" s="198"/>
      <c r="E466" s="198"/>
    </row>
    <row r="467" spans="1:5" ht="15.75" customHeight="1">
      <c r="A467" s="198" t="s">
        <v>4926</v>
      </c>
      <c r="B467" s="209" t="s">
        <v>4209</v>
      </c>
      <c r="C467" s="209" t="s">
        <v>4210</v>
      </c>
      <c r="D467" s="198"/>
      <c r="E467" s="198"/>
    </row>
    <row r="468" spans="1:5" ht="15.75" customHeight="1">
      <c r="A468" s="198" t="s">
        <v>4928</v>
      </c>
      <c r="B468" s="209" t="s">
        <v>4211</v>
      </c>
      <c r="C468" s="209" t="s">
        <v>4210</v>
      </c>
      <c r="D468" s="198"/>
      <c r="E468" s="198"/>
    </row>
    <row r="469" spans="1:5" ht="15.75" customHeight="1">
      <c r="A469" s="198" t="s">
        <v>4930</v>
      </c>
      <c r="B469" s="91" t="s">
        <v>7447</v>
      </c>
      <c r="C469" s="209" t="s">
        <v>7385</v>
      </c>
      <c r="D469" s="198"/>
      <c r="E469" s="198"/>
    </row>
    <row r="470" spans="1:5" ht="15.75" customHeight="1">
      <c r="A470" s="198" t="s">
        <v>4932</v>
      </c>
      <c r="B470" s="209" t="s">
        <v>7448</v>
      </c>
      <c r="C470" s="209" t="s">
        <v>7387</v>
      </c>
      <c r="D470" s="198"/>
      <c r="E470" s="198"/>
    </row>
    <row r="471" spans="1:5" ht="15.75" customHeight="1">
      <c r="A471" s="198" t="s">
        <v>4934</v>
      </c>
      <c r="B471" s="209" t="s">
        <v>7449</v>
      </c>
      <c r="C471" s="209" t="s">
        <v>7450</v>
      </c>
      <c r="D471" s="198"/>
      <c r="E471" s="198"/>
    </row>
    <row r="472" spans="1:5" ht="15.75" customHeight="1">
      <c r="A472" s="198" t="s">
        <v>4936</v>
      </c>
      <c r="B472" s="209" t="s">
        <v>7451</v>
      </c>
      <c r="C472" s="209" t="s">
        <v>7452</v>
      </c>
      <c r="D472" s="198"/>
      <c r="E472" s="198"/>
    </row>
    <row r="473" spans="1:5" ht="15.75" customHeight="1">
      <c r="A473" s="198" t="s">
        <v>4938</v>
      </c>
      <c r="B473" s="209" t="s">
        <v>7453</v>
      </c>
      <c r="C473" s="209" t="s">
        <v>7454</v>
      </c>
      <c r="D473" s="198"/>
      <c r="E473" s="198"/>
    </row>
    <row r="474" spans="1:5" ht="15.75" customHeight="1">
      <c r="A474" s="198" t="s">
        <v>4940</v>
      </c>
      <c r="B474" s="209" t="s">
        <v>7455</v>
      </c>
      <c r="C474" s="209" t="s">
        <v>7456</v>
      </c>
      <c r="D474" s="198"/>
      <c r="E474" s="198"/>
    </row>
    <row r="475" spans="1:5" ht="15.75" customHeight="1">
      <c r="A475" s="198" t="s">
        <v>4941</v>
      </c>
      <c r="B475" s="209" t="s">
        <v>7457</v>
      </c>
      <c r="C475" s="209" t="s">
        <v>7458</v>
      </c>
      <c r="D475" s="198"/>
      <c r="E475" s="198"/>
    </row>
    <row r="476" spans="1:5" ht="15.75" customHeight="1">
      <c r="A476" s="198" t="s">
        <v>4942</v>
      </c>
      <c r="B476" s="209" t="s">
        <v>7459</v>
      </c>
      <c r="C476" s="209" t="s">
        <v>7460</v>
      </c>
      <c r="D476" s="198"/>
      <c r="E476" s="198"/>
    </row>
    <row r="477" spans="1:5" ht="15.75" customHeight="1">
      <c r="A477" s="198" t="s">
        <v>4943</v>
      </c>
      <c r="B477" s="209" t="s">
        <v>7461</v>
      </c>
      <c r="C477" s="209" t="s">
        <v>7462</v>
      </c>
      <c r="D477" s="198"/>
      <c r="E477" s="198"/>
    </row>
    <row r="478" spans="1:5" ht="15.75" customHeight="1">
      <c r="A478" s="198" t="s">
        <v>4945</v>
      </c>
      <c r="B478" s="209" t="s">
        <v>7463</v>
      </c>
      <c r="C478" s="209" t="s">
        <v>7464</v>
      </c>
      <c r="D478" s="198"/>
      <c r="E478" s="198"/>
    </row>
    <row r="479" spans="1:5" ht="15.75" customHeight="1">
      <c r="A479" s="198" t="s">
        <v>4946</v>
      </c>
      <c r="B479" s="209" t="s">
        <v>7465</v>
      </c>
      <c r="C479" s="209" t="s">
        <v>7466</v>
      </c>
      <c r="D479" s="198"/>
      <c r="E479" s="198"/>
    </row>
    <row r="480" spans="1:5" ht="15.75" customHeight="1">
      <c r="A480" s="198" t="s">
        <v>4948</v>
      </c>
      <c r="B480" s="209" t="s">
        <v>7467</v>
      </c>
      <c r="C480" s="209" t="s">
        <v>7468</v>
      </c>
      <c r="D480" s="198"/>
      <c r="E480" s="198"/>
    </row>
    <row r="481" spans="1:5" ht="15.75" customHeight="1">
      <c r="A481" s="198" t="s">
        <v>6030</v>
      </c>
      <c r="B481" s="209" t="s">
        <v>7469</v>
      </c>
      <c r="C481" s="209" t="s">
        <v>7470</v>
      </c>
      <c r="D481" s="198"/>
      <c r="E481" s="198"/>
    </row>
    <row r="482" spans="1:5" ht="15.75" customHeight="1">
      <c r="A482" s="198" t="s">
        <v>6031</v>
      </c>
      <c r="B482" s="209" t="s">
        <v>7471</v>
      </c>
      <c r="C482" s="209" t="s">
        <v>7472</v>
      </c>
      <c r="D482" s="198"/>
      <c r="E482" s="198"/>
    </row>
    <row r="483" spans="1:5" ht="15.75" customHeight="1">
      <c r="A483" s="198" t="s">
        <v>6033</v>
      </c>
      <c r="B483" s="212" t="s">
        <v>7403</v>
      </c>
      <c r="C483" s="209"/>
      <c r="D483" s="198"/>
      <c r="E483" s="198"/>
    </row>
    <row r="484" spans="1:5" ht="15.75" customHeight="1">
      <c r="A484" s="198" t="s">
        <v>7473</v>
      </c>
      <c r="B484" s="209" t="s">
        <v>7474</v>
      </c>
      <c r="C484" s="209" t="s">
        <v>6202</v>
      </c>
      <c r="D484" s="198"/>
      <c r="E484" s="198"/>
    </row>
    <row r="485" spans="1:5" ht="15.75" customHeight="1">
      <c r="A485" s="198" t="s">
        <v>7475</v>
      </c>
      <c r="B485" s="209" t="s">
        <v>7476</v>
      </c>
      <c r="C485" s="209" t="s">
        <v>7407</v>
      </c>
      <c r="D485" s="198"/>
      <c r="E485" s="198"/>
    </row>
    <row r="486" spans="1:5" ht="15.75" customHeight="1">
      <c r="A486" s="198" t="s">
        <v>7477</v>
      </c>
      <c r="B486" s="209" t="s">
        <v>7478</v>
      </c>
      <c r="C486" s="209" t="s">
        <v>7479</v>
      </c>
      <c r="D486" s="198"/>
      <c r="E486" s="198"/>
    </row>
    <row r="487" spans="1:5" ht="15.75" customHeight="1">
      <c r="A487" s="198" t="s">
        <v>7480</v>
      </c>
      <c r="B487" s="209" t="s">
        <v>7481</v>
      </c>
      <c r="C487" s="209" t="s">
        <v>7482</v>
      </c>
      <c r="D487" s="198"/>
      <c r="E487" s="198"/>
    </row>
    <row r="488" spans="1:5" ht="15.75" customHeight="1">
      <c r="A488" s="198" t="s">
        <v>7483</v>
      </c>
      <c r="B488" s="209" t="s">
        <v>7484</v>
      </c>
      <c r="C488" s="209" t="s">
        <v>7485</v>
      </c>
      <c r="D488" s="198"/>
      <c r="E488" s="198"/>
    </row>
    <row r="489" spans="1:5" ht="15.75" customHeight="1">
      <c r="A489" s="198" t="s">
        <v>7486</v>
      </c>
      <c r="B489" s="209" t="s">
        <v>7183</v>
      </c>
      <c r="C489" s="209" t="s">
        <v>7487</v>
      </c>
      <c r="D489" s="198"/>
      <c r="E489" s="198"/>
    </row>
    <row r="490" spans="1:5" ht="15.75" customHeight="1">
      <c r="A490" s="198" t="s">
        <v>7488</v>
      </c>
      <c r="B490" s="209" t="s">
        <v>7489</v>
      </c>
      <c r="C490" s="209" t="s">
        <v>5743</v>
      </c>
      <c r="D490" s="198"/>
      <c r="E490" s="198"/>
    </row>
    <row r="491" spans="1:5" ht="15.75" customHeight="1">
      <c r="A491" s="198" t="s">
        <v>7490</v>
      </c>
      <c r="B491" s="209" t="s">
        <v>7491</v>
      </c>
      <c r="C491" s="209" t="s">
        <v>7492</v>
      </c>
      <c r="D491" s="198"/>
      <c r="E491" s="198"/>
    </row>
    <row r="492" spans="1:5" ht="15.75" customHeight="1">
      <c r="A492" s="198" t="s">
        <v>7493</v>
      </c>
      <c r="B492" s="209" t="s">
        <v>7494</v>
      </c>
      <c r="C492" s="209" t="s">
        <v>7492</v>
      </c>
      <c r="D492" s="198"/>
      <c r="E492" s="198"/>
    </row>
    <row r="493" spans="1:5" ht="15.75" customHeight="1">
      <c r="A493" s="198" t="s">
        <v>7495</v>
      </c>
      <c r="B493" s="209" t="s">
        <v>7496</v>
      </c>
      <c r="C493" s="209" t="s">
        <v>5743</v>
      </c>
      <c r="D493" s="198"/>
      <c r="E493" s="198"/>
    </row>
    <row r="494" spans="1:5" ht="15.75" customHeight="1">
      <c r="A494" s="198" t="s">
        <v>7497</v>
      </c>
      <c r="B494" s="209" t="s">
        <v>7498</v>
      </c>
      <c r="C494" s="209" t="s">
        <v>7499</v>
      </c>
      <c r="D494" s="198"/>
      <c r="E494" s="198"/>
    </row>
    <row r="495" spans="1:5" ht="15.75" customHeight="1">
      <c r="A495" s="198" t="s">
        <v>6035</v>
      </c>
      <c r="B495" s="209" t="s">
        <v>7500</v>
      </c>
      <c r="C495" s="209" t="s">
        <v>7432</v>
      </c>
      <c r="D495" s="198"/>
      <c r="E495" s="198"/>
    </row>
    <row r="496" spans="1:5" ht="15.75" customHeight="1">
      <c r="A496" s="198" t="s">
        <v>6036</v>
      </c>
      <c r="B496" s="209" t="s">
        <v>7501</v>
      </c>
      <c r="C496" s="209" t="s">
        <v>7502</v>
      </c>
      <c r="D496" s="198"/>
      <c r="E496" s="198"/>
    </row>
    <row r="497" spans="1:5" ht="15.75" customHeight="1">
      <c r="A497" s="198" t="s">
        <v>6037</v>
      </c>
      <c r="B497" s="209" t="s">
        <v>7503</v>
      </c>
      <c r="C497" s="214" t="s">
        <v>7504</v>
      </c>
      <c r="D497" s="198"/>
      <c r="E497" s="198"/>
    </row>
    <row r="498" spans="1:5" ht="15.75" customHeight="1">
      <c r="A498" s="198" t="s">
        <v>6040</v>
      </c>
      <c r="B498" s="209" t="s">
        <v>7505</v>
      </c>
      <c r="C498" s="214" t="s">
        <v>7438</v>
      </c>
      <c r="D498" s="198"/>
      <c r="E498" s="198"/>
    </row>
    <row r="499" spans="1:5" ht="15.75" customHeight="1">
      <c r="A499" s="198" t="s">
        <v>6041</v>
      </c>
      <c r="B499" s="547" t="s">
        <v>7506</v>
      </c>
      <c r="C499" s="214" t="s">
        <v>5743</v>
      </c>
      <c r="D499" s="198"/>
      <c r="E499" s="198"/>
    </row>
    <row r="500" spans="1:5" ht="15.75" customHeight="1">
      <c r="A500" s="198" t="s">
        <v>6042</v>
      </c>
      <c r="B500" s="209" t="s">
        <v>7507</v>
      </c>
      <c r="C500" s="141" t="s">
        <v>7508</v>
      </c>
      <c r="D500" s="198"/>
      <c r="E500" s="198"/>
    </row>
    <row r="501" spans="1:5" ht="15.75" customHeight="1">
      <c r="A501" s="198" t="s">
        <v>7509</v>
      </c>
      <c r="B501" s="209" t="s">
        <v>7510</v>
      </c>
      <c r="C501" s="214" t="s">
        <v>7511</v>
      </c>
      <c r="D501" s="198"/>
      <c r="E501" s="198"/>
    </row>
    <row r="502" spans="1:5" ht="60" customHeight="1">
      <c r="A502" s="198" t="s">
        <v>6045</v>
      </c>
      <c r="B502" s="93" t="s">
        <v>6215</v>
      </c>
      <c r="C502" s="101" t="s">
        <v>7091</v>
      </c>
      <c r="D502" s="198"/>
      <c r="E502" s="198"/>
    </row>
    <row r="503" spans="1:5" ht="15.75" customHeight="1">
      <c r="A503" s="198" t="s">
        <v>6046</v>
      </c>
      <c r="B503" s="93" t="s">
        <v>6217</v>
      </c>
      <c r="C503" s="101" t="s">
        <v>6910</v>
      </c>
      <c r="D503" s="198"/>
      <c r="E503" s="198"/>
    </row>
    <row r="504" spans="1:5" ht="36.6" customHeight="1">
      <c r="A504" s="198" t="s">
        <v>7512</v>
      </c>
      <c r="B504" s="93" t="s">
        <v>4261</v>
      </c>
      <c r="C504" s="101" t="s">
        <v>6875</v>
      </c>
      <c r="D504" s="198"/>
      <c r="E504" s="198"/>
    </row>
    <row r="505" spans="1:5" ht="15.75" customHeight="1"/>
    <row r="506" spans="1:5" ht="15.75" customHeight="1">
      <c r="A506" s="207">
        <v>20</v>
      </c>
      <c r="B506" s="616" t="s">
        <v>7513</v>
      </c>
      <c r="C506" s="660"/>
      <c r="D506" s="208"/>
      <c r="E506" s="208"/>
    </row>
    <row r="507" spans="1:5" ht="15.75" customHeight="1">
      <c r="A507" s="222">
        <v>45677</v>
      </c>
      <c r="B507" s="209" t="s">
        <v>3</v>
      </c>
      <c r="C507" s="209" t="s">
        <v>5372</v>
      </c>
      <c r="D507" s="198"/>
      <c r="E507" s="198"/>
    </row>
    <row r="508" spans="1:5" ht="15.75" customHeight="1">
      <c r="A508" s="222">
        <v>45708</v>
      </c>
      <c r="B508" s="209" t="s">
        <v>4209</v>
      </c>
      <c r="C508" s="209" t="s">
        <v>4210</v>
      </c>
      <c r="D508" s="198"/>
      <c r="E508" s="198"/>
    </row>
    <row r="509" spans="1:5" ht="15.75" customHeight="1">
      <c r="A509" s="222">
        <v>45736</v>
      </c>
      <c r="B509" s="209" t="s">
        <v>4211</v>
      </c>
      <c r="C509" s="209" t="s">
        <v>4210</v>
      </c>
      <c r="D509" s="198"/>
      <c r="E509" s="198"/>
    </row>
    <row r="510" spans="1:5" ht="28.35" customHeight="1">
      <c r="A510" s="222">
        <v>45767</v>
      </c>
      <c r="B510" s="209" t="s">
        <v>7514</v>
      </c>
      <c r="C510" s="91" t="s">
        <v>7515</v>
      </c>
      <c r="D510" s="198"/>
      <c r="E510" s="198"/>
    </row>
    <row r="511" spans="1:5" ht="15.75" customHeight="1">
      <c r="A511" s="222">
        <v>45797</v>
      </c>
      <c r="B511" s="209" t="s">
        <v>7516</v>
      </c>
      <c r="C511" s="209" t="s">
        <v>7517</v>
      </c>
      <c r="D511" s="198"/>
      <c r="E511" s="198"/>
    </row>
    <row r="512" spans="1:5" ht="37.700000000000003" customHeight="1">
      <c r="A512" s="222">
        <v>45828</v>
      </c>
      <c r="B512" s="209" t="s">
        <v>7041</v>
      </c>
      <c r="C512" s="91" t="s">
        <v>7518</v>
      </c>
      <c r="D512" s="198"/>
      <c r="E512" s="198"/>
    </row>
    <row r="513" spans="1:5" ht="15.75" customHeight="1">
      <c r="A513" s="222">
        <v>45858</v>
      </c>
      <c r="B513" s="209" t="s">
        <v>7519</v>
      </c>
      <c r="C513" s="209" t="s">
        <v>7520</v>
      </c>
      <c r="D513" s="198"/>
      <c r="E513" s="198"/>
    </row>
    <row r="514" spans="1:5" ht="15.75" customHeight="1">
      <c r="A514" s="222">
        <v>45889</v>
      </c>
      <c r="B514" s="209" t="s">
        <v>7140</v>
      </c>
      <c r="C514" s="209" t="s">
        <v>7521</v>
      </c>
      <c r="D514" s="198"/>
      <c r="E514" s="198"/>
    </row>
    <row r="515" spans="1:5" ht="15.75" customHeight="1">
      <c r="A515" s="222">
        <v>45920</v>
      </c>
      <c r="B515" s="209" t="s">
        <v>7522</v>
      </c>
      <c r="C515" s="91" t="s">
        <v>7523</v>
      </c>
      <c r="D515" s="198"/>
      <c r="E515" s="198"/>
    </row>
    <row r="516" spans="1:5" ht="15.75" customHeight="1">
      <c r="A516" s="222">
        <v>45950</v>
      </c>
      <c r="B516" s="209" t="s">
        <v>7524</v>
      </c>
      <c r="C516" s="209" t="s">
        <v>7525</v>
      </c>
      <c r="D516" s="198"/>
      <c r="E516" s="198"/>
    </row>
    <row r="517" spans="1:5" ht="15.75" customHeight="1">
      <c r="A517" s="222">
        <v>45981</v>
      </c>
      <c r="B517" s="209" t="s">
        <v>7150</v>
      </c>
      <c r="C517" s="209" t="s">
        <v>7526</v>
      </c>
      <c r="D517" s="198"/>
      <c r="E517" s="198"/>
    </row>
    <row r="518" spans="1:5" ht="15.75" customHeight="1">
      <c r="A518" s="222">
        <v>46011</v>
      </c>
      <c r="B518" s="209" t="s">
        <v>7527</v>
      </c>
      <c r="C518" s="209" t="s">
        <v>7528</v>
      </c>
      <c r="D518" s="198"/>
      <c r="E518" s="198"/>
    </row>
    <row r="519" spans="1:5" ht="40.35" customHeight="1">
      <c r="A519" s="222">
        <v>46042</v>
      </c>
      <c r="B519" s="209" t="s">
        <v>7163</v>
      </c>
      <c r="C519" s="91" t="s">
        <v>7529</v>
      </c>
      <c r="D519" s="198"/>
      <c r="E519" s="198"/>
    </row>
    <row r="520" spans="1:5" ht="40.35" customHeight="1">
      <c r="A520" s="222">
        <v>46073</v>
      </c>
      <c r="B520" s="209" t="s">
        <v>7530</v>
      </c>
      <c r="C520" s="209" t="s">
        <v>7531</v>
      </c>
      <c r="D520" s="198"/>
      <c r="E520" s="198"/>
    </row>
    <row r="521" spans="1:5" ht="40.35" customHeight="1">
      <c r="A521" s="222">
        <v>46101</v>
      </c>
      <c r="B521" s="209" t="s">
        <v>7532</v>
      </c>
      <c r="C521" s="91" t="s">
        <v>7533</v>
      </c>
      <c r="D521" s="198"/>
      <c r="E521" s="198"/>
    </row>
    <row r="522" spans="1:5" ht="40.35" customHeight="1">
      <c r="A522" s="222">
        <v>46132</v>
      </c>
      <c r="B522" s="209" t="s">
        <v>7534</v>
      </c>
      <c r="C522" s="91" t="s">
        <v>7535</v>
      </c>
      <c r="D522" s="198"/>
      <c r="E522" s="198"/>
    </row>
    <row r="523" spans="1:5" ht="15.75" customHeight="1">
      <c r="A523" s="222">
        <v>46162</v>
      </c>
      <c r="B523" s="209" t="s">
        <v>7200</v>
      </c>
      <c r="C523" s="214" t="s">
        <v>7536</v>
      </c>
      <c r="D523" s="198"/>
      <c r="E523" s="198"/>
    </row>
    <row r="524" spans="1:5" ht="15.75" customHeight="1">
      <c r="A524" s="222">
        <v>46193</v>
      </c>
      <c r="B524" s="209" t="s">
        <v>7537</v>
      </c>
      <c r="C524" s="214" t="s">
        <v>7538</v>
      </c>
      <c r="D524" s="198"/>
      <c r="E524" s="198"/>
    </row>
    <row r="525" spans="1:5" ht="15.75" customHeight="1">
      <c r="A525" s="222">
        <v>46223</v>
      </c>
      <c r="B525" s="209" t="s">
        <v>6248</v>
      </c>
      <c r="C525" s="214" t="s">
        <v>7539</v>
      </c>
      <c r="D525" s="198"/>
      <c r="E525" s="198"/>
    </row>
    <row r="526" spans="1:5" ht="15.75" customHeight="1">
      <c r="A526" s="222">
        <v>46254</v>
      </c>
      <c r="B526" s="209" t="s">
        <v>7540</v>
      </c>
      <c r="C526" s="214" t="s">
        <v>7541</v>
      </c>
      <c r="D526" s="198"/>
      <c r="E526" s="198"/>
    </row>
    <row r="527" spans="1:5" ht="31.35" customHeight="1">
      <c r="A527" s="222">
        <v>46285</v>
      </c>
      <c r="B527" s="93" t="s">
        <v>4261</v>
      </c>
      <c r="C527" s="101" t="s">
        <v>6875</v>
      </c>
      <c r="D527" s="198"/>
      <c r="E527" s="198"/>
    </row>
    <row r="528" spans="1:5" ht="15.75" customHeight="1">
      <c r="A528" s="207">
        <v>21</v>
      </c>
      <c r="B528" s="616" t="s">
        <v>7542</v>
      </c>
      <c r="C528" s="660"/>
      <c r="D528" s="208"/>
      <c r="E528" s="208"/>
    </row>
    <row r="529" spans="1:5" ht="15.75" customHeight="1">
      <c r="A529" s="198" t="s">
        <v>4972</v>
      </c>
      <c r="B529" s="209" t="s">
        <v>3</v>
      </c>
      <c r="C529" s="209" t="s">
        <v>5372</v>
      </c>
      <c r="D529" s="198"/>
      <c r="E529" s="198"/>
    </row>
    <row r="530" spans="1:5" ht="15.75" customHeight="1">
      <c r="A530" s="198" t="s">
        <v>4974</v>
      </c>
      <c r="B530" s="209" t="s">
        <v>4209</v>
      </c>
      <c r="C530" s="209" t="s">
        <v>4210</v>
      </c>
      <c r="D530" s="198"/>
      <c r="E530" s="198"/>
    </row>
    <row r="531" spans="1:5" ht="15.75" customHeight="1">
      <c r="A531" s="198" t="s">
        <v>4976</v>
      </c>
      <c r="B531" s="209" t="s">
        <v>4211</v>
      </c>
      <c r="C531" s="209" t="s">
        <v>4210</v>
      </c>
      <c r="D531" s="198"/>
      <c r="E531" s="198"/>
    </row>
    <row r="532" spans="1:5" ht="15.75" customHeight="1">
      <c r="A532" s="198" t="s">
        <v>7543</v>
      </c>
      <c r="B532" s="547" t="s">
        <v>7544</v>
      </c>
      <c r="C532" s="214" t="s">
        <v>7545</v>
      </c>
      <c r="D532" s="198"/>
      <c r="E532" s="198"/>
    </row>
    <row r="533" spans="1:5" ht="15.75" customHeight="1">
      <c r="A533" s="198" t="s">
        <v>7546</v>
      </c>
      <c r="B533" s="209" t="s">
        <v>7547</v>
      </c>
      <c r="C533" s="214" t="s">
        <v>7548</v>
      </c>
      <c r="D533" s="198"/>
      <c r="E533" s="198"/>
    </row>
    <row r="534" spans="1:5" ht="15.75" customHeight="1">
      <c r="A534" s="198" t="s">
        <v>7549</v>
      </c>
      <c r="B534" s="209" t="s">
        <v>7449</v>
      </c>
      <c r="C534" s="141" t="s">
        <v>7550</v>
      </c>
      <c r="D534" s="198"/>
      <c r="E534" s="198"/>
    </row>
    <row r="535" spans="1:5" ht="15.75" customHeight="1">
      <c r="A535" s="198" t="s">
        <v>7551</v>
      </c>
      <c r="B535" s="209" t="s">
        <v>7552</v>
      </c>
      <c r="C535" s="214" t="s">
        <v>7553</v>
      </c>
      <c r="D535" s="198"/>
      <c r="E535" s="198"/>
    </row>
    <row r="536" spans="1:5" ht="15.75" customHeight="1">
      <c r="A536" s="198" t="s">
        <v>7554</v>
      </c>
      <c r="B536" s="209" t="s">
        <v>7555</v>
      </c>
      <c r="C536" s="214" t="s">
        <v>7556</v>
      </c>
      <c r="D536" s="198"/>
      <c r="E536" s="198"/>
    </row>
    <row r="537" spans="1:5" ht="15.75" customHeight="1">
      <c r="A537" s="198" t="s">
        <v>7557</v>
      </c>
      <c r="B537" s="209" t="s">
        <v>7558</v>
      </c>
      <c r="C537" s="214" t="s">
        <v>7559</v>
      </c>
      <c r="D537" s="198"/>
      <c r="E537" s="198"/>
    </row>
    <row r="538" spans="1:5" ht="15.75" customHeight="1">
      <c r="A538" s="198" t="s">
        <v>7560</v>
      </c>
      <c r="B538" s="209" t="s">
        <v>7459</v>
      </c>
      <c r="C538" s="214" t="s">
        <v>7561</v>
      </c>
      <c r="D538" s="198"/>
      <c r="E538" s="198"/>
    </row>
    <row r="539" spans="1:5" ht="15.75" customHeight="1">
      <c r="A539" s="198" t="s">
        <v>7562</v>
      </c>
      <c r="B539" s="93" t="s">
        <v>7563</v>
      </c>
      <c r="C539" s="101" t="s">
        <v>7564</v>
      </c>
      <c r="D539" s="198"/>
      <c r="E539" s="198"/>
    </row>
    <row r="540" spans="1:5" ht="15.75" customHeight="1">
      <c r="A540" s="198" t="s">
        <v>7565</v>
      </c>
      <c r="B540" s="93" t="s">
        <v>7566</v>
      </c>
      <c r="C540" s="214" t="s">
        <v>7567</v>
      </c>
      <c r="D540" s="198"/>
      <c r="E540" s="198"/>
    </row>
    <row r="541" spans="1:5" ht="15.75" customHeight="1">
      <c r="A541" s="198" t="s">
        <v>7568</v>
      </c>
      <c r="B541" s="93" t="s">
        <v>7569</v>
      </c>
      <c r="C541" s="214" t="s">
        <v>7570</v>
      </c>
      <c r="D541" s="198"/>
      <c r="E541" s="198"/>
    </row>
    <row r="542" spans="1:5" ht="15.75" customHeight="1">
      <c r="A542" s="198" t="s">
        <v>7571</v>
      </c>
      <c r="B542" s="93" t="s">
        <v>7155</v>
      </c>
      <c r="C542" s="214" t="s">
        <v>7572</v>
      </c>
      <c r="D542" s="198"/>
      <c r="E542" s="198"/>
    </row>
    <row r="543" spans="1:5" ht="15.75" customHeight="1">
      <c r="A543" s="198" t="s">
        <v>7573</v>
      </c>
      <c r="B543" s="93" t="s">
        <v>7574</v>
      </c>
      <c r="C543" s="214" t="s">
        <v>7575</v>
      </c>
      <c r="D543" s="198"/>
      <c r="E543" s="198"/>
    </row>
    <row r="544" spans="1:5" ht="15.75" customHeight="1">
      <c r="A544" s="198" t="s">
        <v>7576</v>
      </c>
      <c r="B544" s="93" t="s">
        <v>7029</v>
      </c>
      <c r="C544" s="214" t="s">
        <v>7577</v>
      </c>
      <c r="D544" s="198"/>
      <c r="E544" s="198"/>
    </row>
    <row r="545" spans="1:5" ht="15.75" customHeight="1">
      <c r="A545" s="198" t="s">
        <v>7578</v>
      </c>
      <c r="B545" s="93" t="s">
        <v>7579</v>
      </c>
      <c r="C545" s="93" t="s">
        <v>7580</v>
      </c>
      <c r="D545" s="198"/>
      <c r="E545" s="198"/>
    </row>
    <row r="546" spans="1:5" ht="15.75" customHeight="1">
      <c r="A546" s="198" t="s">
        <v>7581</v>
      </c>
      <c r="B546" s="93" t="s">
        <v>7582</v>
      </c>
      <c r="C546" s="93" t="s">
        <v>7583</v>
      </c>
      <c r="D546" s="198"/>
      <c r="E546" s="198"/>
    </row>
    <row r="547" spans="1:5" ht="24" customHeight="1">
      <c r="A547" s="198" t="s">
        <v>7584</v>
      </c>
      <c r="B547" s="93" t="s">
        <v>4261</v>
      </c>
      <c r="C547" s="101" t="s">
        <v>6875</v>
      </c>
      <c r="D547" s="198"/>
      <c r="E547" s="198"/>
    </row>
    <row r="548" spans="1:5" ht="15.75" customHeight="1"/>
    <row r="549" spans="1:5" ht="15.75" customHeight="1">
      <c r="A549" s="207">
        <v>22</v>
      </c>
      <c r="B549" s="616" t="s">
        <v>7585</v>
      </c>
      <c r="C549" s="660"/>
      <c r="D549" s="208"/>
      <c r="E549" s="208"/>
    </row>
    <row r="550" spans="1:5" ht="15.75" customHeight="1">
      <c r="A550" s="198" t="s">
        <v>4993</v>
      </c>
      <c r="B550" s="209" t="s">
        <v>3</v>
      </c>
      <c r="C550" s="209" t="s">
        <v>5372</v>
      </c>
      <c r="D550" s="198"/>
      <c r="E550" s="198"/>
    </row>
    <row r="551" spans="1:5" ht="15.75" customHeight="1">
      <c r="A551" s="198" t="s">
        <v>4995</v>
      </c>
      <c r="B551" s="209" t="s">
        <v>4209</v>
      </c>
      <c r="C551" s="209" t="s">
        <v>4210</v>
      </c>
      <c r="D551" s="198"/>
      <c r="E551" s="198"/>
    </row>
    <row r="552" spans="1:5" ht="15.75" customHeight="1">
      <c r="A552" s="198" t="s">
        <v>4996</v>
      </c>
      <c r="B552" s="209" t="s">
        <v>4211</v>
      </c>
      <c r="C552" s="209" t="s">
        <v>4210</v>
      </c>
      <c r="D552" s="198"/>
      <c r="E552" s="198"/>
    </row>
    <row r="553" spans="1:5" ht="15.75" customHeight="1">
      <c r="A553" s="198" t="s">
        <v>4997</v>
      </c>
      <c r="B553" s="547" t="s">
        <v>7544</v>
      </c>
      <c r="C553" s="214" t="s">
        <v>7545</v>
      </c>
      <c r="D553" s="198"/>
      <c r="E553" s="198"/>
    </row>
    <row r="554" spans="1:5" ht="15.75" customHeight="1">
      <c r="A554" s="198" t="s">
        <v>4998</v>
      </c>
      <c r="B554" s="209" t="s">
        <v>7547</v>
      </c>
      <c r="C554" s="214" t="s">
        <v>7548</v>
      </c>
      <c r="D554" s="198"/>
      <c r="E554" s="198"/>
    </row>
    <row r="555" spans="1:5" ht="15.75" customHeight="1">
      <c r="A555" s="198" t="s">
        <v>4999</v>
      </c>
      <c r="B555" s="209" t="s">
        <v>7449</v>
      </c>
      <c r="C555" s="141" t="s">
        <v>7550</v>
      </c>
      <c r="D555" s="198"/>
      <c r="E555" s="198"/>
    </row>
    <row r="556" spans="1:5" ht="15.75" customHeight="1">
      <c r="A556" s="198" t="s">
        <v>7586</v>
      </c>
      <c r="B556" s="209" t="s">
        <v>7552</v>
      </c>
      <c r="C556" s="214" t="s">
        <v>7553</v>
      </c>
      <c r="D556" s="198"/>
      <c r="E556" s="198"/>
    </row>
    <row r="557" spans="1:5" ht="15.75" customHeight="1">
      <c r="A557" s="198" t="s">
        <v>7587</v>
      </c>
      <c r="B557" s="209" t="s">
        <v>7555</v>
      </c>
      <c r="C557" s="214" t="s">
        <v>7556</v>
      </c>
      <c r="D557" s="198"/>
      <c r="E557" s="198"/>
    </row>
    <row r="558" spans="1:5" ht="15.75" customHeight="1">
      <c r="A558" s="198" t="s">
        <v>7588</v>
      </c>
      <c r="B558" s="209" t="s">
        <v>7558</v>
      </c>
      <c r="C558" s="214" t="s">
        <v>7559</v>
      </c>
      <c r="D558" s="198"/>
      <c r="E558" s="198"/>
    </row>
    <row r="559" spans="1:5" ht="15.75" customHeight="1">
      <c r="A559" s="198" t="s">
        <v>7589</v>
      </c>
      <c r="B559" s="209" t="s">
        <v>7459</v>
      </c>
      <c r="C559" s="214" t="s">
        <v>7561</v>
      </c>
      <c r="D559" s="198"/>
      <c r="E559" s="198"/>
    </row>
    <row r="560" spans="1:5" ht="15.75" customHeight="1">
      <c r="A560" s="198" t="s">
        <v>7590</v>
      </c>
      <c r="B560" s="93" t="s">
        <v>7563</v>
      </c>
      <c r="C560" s="101" t="s">
        <v>7564</v>
      </c>
      <c r="D560" s="198"/>
      <c r="E560" s="198"/>
    </row>
    <row r="561" spans="1:5" ht="15.75" customHeight="1">
      <c r="A561" s="198" t="s">
        <v>7591</v>
      </c>
      <c r="B561" s="93" t="s">
        <v>7569</v>
      </c>
      <c r="C561" s="214" t="s">
        <v>7570</v>
      </c>
      <c r="D561" s="198"/>
      <c r="E561" s="198"/>
    </row>
    <row r="562" spans="1:5" ht="15.75" customHeight="1">
      <c r="A562" s="198" t="s">
        <v>7592</v>
      </c>
      <c r="B562" s="93" t="s">
        <v>7574</v>
      </c>
      <c r="C562" s="214" t="s">
        <v>7575</v>
      </c>
      <c r="D562" s="198"/>
      <c r="E562" s="198"/>
    </row>
    <row r="563" spans="1:5" ht="15.75" customHeight="1">
      <c r="A563" s="198" t="s">
        <v>7593</v>
      </c>
      <c r="B563" s="93" t="s">
        <v>7029</v>
      </c>
      <c r="C563" s="214" t="s">
        <v>7577</v>
      </c>
      <c r="D563" s="198"/>
      <c r="E563" s="198"/>
    </row>
    <row r="564" spans="1:5" ht="15.75" customHeight="1">
      <c r="A564" s="198" t="s">
        <v>7594</v>
      </c>
      <c r="B564" s="93" t="s">
        <v>7579</v>
      </c>
      <c r="C564" s="214" t="s">
        <v>7580</v>
      </c>
      <c r="D564" s="198"/>
      <c r="E564" s="198"/>
    </row>
    <row r="565" spans="1:5" ht="15.75" customHeight="1">
      <c r="A565" s="198" t="s">
        <v>7595</v>
      </c>
      <c r="B565" s="93" t="s">
        <v>7582</v>
      </c>
      <c r="C565" s="214" t="s">
        <v>7583</v>
      </c>
      <c r="D565" s="198"/>
      <c r="E565" s="198"/>
    </row>
    <row r="566" spans="1:5" ht="15.75" customHeight="1">
      <c r="A566" s="198" t="s">
        <v>7596</v>
      </c>
      <c r="B566" s="93" t="s">
        <v>4261</v>
      </c>
      <c r="C566" s="101" t="s">
        <v>6875</v>
      </c>
      <c r="D566" s="198"/>
      <c r="E566" s="198"/>
    </row>
    <row r="567" spans="1:5" ht="15.75" customHeight="1"/>
    <row r="568" spans="1:5" ht="15.75" customHeight="1">
      <c r="A568" s="207">
        <v>23</v>
      </c>
      <c r="B568" s="616" t="s">
        <v>7597</v>
      </c>
      <c r="C568" s="660"/>
      <c r="D568" s="208"/>
      <c r="E568" s="208"/>
    </row>
    <row r="569" spans="1:5" ht="15.75" customHeight="1">
      <c r="A569" s="198" t="s">
        <v>5002</v>
      </c>
      <c r="B569" s="209" t="s">
        <v>3</v>
      </c>
      <c r="C569" s="209" t="s">
        <v>5372</v>
      </c>
      <c r="D569" s="198"/>
      <c r="E569" s="198"/>
    </row>
    <row r="570" spans="1:5" ht="15.75" customHeight="1">
      <c r="A570" s="198" t="s">
        <v>5003</v>
      </c>
      <c r="B570" s="209" t="s">
        <v>4209</v>
      </c>
      <c r="C570" s="209" t="s">
        <v>4210</v>
      </c>
      <c r="D570" s="198"/>
      <c r="E570" s="198"/>
    </row>
    <row r="571" spans="1:5" ht="15.75" customHeight="1">
      <c r="A571" s="198" t="s">
        <v>5004</v>
      </c>
      <c r="B571" s="209" t="s">
        <v>4211</v>
      </c>
      <c r="C571" s="209" t="s">
        <v>4210</v>
      </c>
      <c r="D571" s="198"/>
      <c r="E571" s="198"/>
    </row>
    <row r="572" spans="1:5" ht="15.75" customHeight="1">
      <c r="A572" s="198" t="s">
        <v>5005</v>
      </c>
      <c r="B572" s="547" t="s">
        <v>7598</v>
      </c>
      <c r="C572" s="214" t="s">
        <v>7599</v>
      </c>
      <c r="D572" s="198"/>
      <c r="E572" s="198"/>
    </row>
    <row r="573" spans="1:5" ht="15.75" customHeight="1">
      <c r="A573" s="198" t="s">
        <v>5006</v>
      </c>
      <c r="B573" s="209" t="s">
        <v>7600</v>
      </c>
      <c r="C573" s="214" t="s">
        <v>7601</v>
      </c>
      <c r="D573" s="198"/>
      <c r="E573" s="198"/>
    </row>
    <row r="574" spans="1:5" ht="15.75" customHeight="1">
      <c r="A574" s="198" t="s">
        <v>5007</v>
      </c>
      <c r="B574" s="209" t="s">
        <v>7602</v>
      </c>
      <c r="C574" s="141" t="s">
        <v>7603</v>
      </c>
      <c r="D574" s="198"/>
      <c r="E574" s="198"/>
    </row>
    <row r="575" spans="1:5" ht="15.75" customHeight="1">
      <c r="A575" s="198" t="s">
        <v>7604</v>
      </c>
      <c r="B575" s="93" t="s">
        <v>4261</v>
      </c>
      <c r="C575" s="101" t="s">
        <v>6875</v>
      </c>
      <c r="D575" s="198"/>
      <c r="E575" s="198"/>
    </row>
    <row r="576" spans="1:5" ht="15.75" customHeight="1"/>
    <row r="577" spans="1:5" ht="15.75" customHeight="1">
      <c r="A577" s="207">
        <v>24</v>
      </c>
      <c r="B577" s="616" t="s">
        <v>7605</v>
      </c>
      <c r="C577" s="660"/>
      <c r="D577" s="208"/>
      <c r="E577" s="208"/>
    </row>
    <row r="578" spans="1:5" ht="15.75" customHeight="1">
      <c r="A578" s="222">
        <v>45681</v>
      </c>
      <c r="B578" s="209" t="s">
        <v>3</v>
      </c>
      <c r="C578" s="209" t="s">
        <v>5372</v>
      </c>
      <c r="D578" s="198"/>
      <c r="E578" s="198"/>
    </row>
    <row r="579" spans="1:5" ht="15.75" customHeight="1">
      <c r="A579" s="222">
        <v>45712</v>
      </c>
      <c r="B579" s="209" t="s">
        <v>4209</v>
      </c>
      <c r="C579" s="209" t="s">
        <v>4210</v>
      </c>
      <c r="D579" s="198"/>
      <c r="E579" s="198"/>
    </row>
    <row r="580" spans="1:5" ht="15.75" customHeight="1">
      <c r="A580" s="222">
        <v>45740</v>
      </c>
      <c r="B580" s="209" t="s">
        <v>4211</v>
      </c>
      <c r="C580" s="209" t="s">
        <v>4210</v>
      </c>
      <c r="D580" s="198"/>
      <c r="E580" s="198"/>
    </row>
    <row r="581" spans="1:5" ht="15.75" customHeight="1">
      <c r="A581" s="222">
        <v>45771</v>
      </c>
      <c r="B581" s="547" t="s">
        <v>7606</v>
      </c>
      <c r="C581" s="214" t="s">
        <v>7607</v>
      </c>
      <c r="D581" s="198"/>
      <c r="E581" s="198"/>
    </row>
    <row r="582" spans="1:5" ht="15.75" customHeight="1">
      <c r="A582" s="222">
        <v>45801</v>
      </c>
      <c r="B582" s="209" t="s">
        <v>7608</v>
      </c>
      <c r="C582" s="214" t="s">
        <v>7609</v>
      </c>
      <c r="D582" s="198"/>
      <c r="E582" s="198"/>
    </row>
    <row r="583" spans="1:5" ht="15.75" customHeight="1">
      <c r="A583" s="222">
        <v>45832</v>
      </c>
      <c r="B583" s="209" t="s">
        <v>7610</v>
      </c>
      <c r="C583" s="141" t="s">
        <v>7611</v>
      </c>
      <c r="D583" s="198"/>
      <c r="E583" s="198"/>
    </row>
    <row r="584" spans="1:5" ht="15.75" customHeight="1">
      <c r="A584" s="222">
        <v>45862</v>
      </c>
      <c r="B584" s="209" t="s">
        <v>7612</v>
      </c>
      <c r="C584" s="214" t="s">
        <v>7613</v>
      </c>
      <c r="D584" s="198"/>
      <c r="E584" s="198"/>
    </row>
    <row r="585" spans="1:5" ht="15.75" customHeight="1">
      <c r="A585" s="222">
        <v>45893</v>
      </c>
      <c r="B585" s="209" t="s">
        <v>7614</v>
      </c>
      <c r="C585" s="214" t="s">
        <v>7615</v>
      </c>
      <c r="D585" s="198"/>
      <c r="E585" s="198"/>
    </row>
    <row r="586" spans="1:5" ht="15.75" customHeight="1">
      <c r="A586" s="222">
        <v>45924</v>
      </c>
      <c r="B586" s="93" t="s">
        <v>7029</v>
      </c>
      <c r="C586" s="214" t="s">
        <v>7616</v>
      </c>
      <c r="D586" s="198"/>
      <c r="E586" s="198"/>
    </row>
    <row r="587" spans="1:5" ht="15.75" customHeight="1">
      <c r="A587" s="222">
        <v>45954</v>
      </c>
      <c r="B587" s="93" t="s">
        <v>4261</v>
      </c>
      <c r="C587" s="101" t="s">
        <v>6875</v>
      </c>
      <c r="D587" s="198"/>
      <c r="E587" s="198"/>
    </row>
    <row r="588" spans="1:5" ht="15.75" customHeight="1"/>
    <row r="589" spans="1:5" ht="15.75" customHeight="1">
      <c r="A589" s="207">
        <v>25</v>
      </c>
      <c r="B589" s="616" t="s">
        <v>7617</v>
      </c>
      <c r="C589" s="660"/>
      <c r="D589" s="208"/>
      <c r="E589" s="208"/>
    </row>
    <row r="590" spans="1:5" ht="15.75" customHeight="1">
      <c r="A590" s="198" t="s">
        <v>5066</v>
      </c>
      <c r="B590" s="209" t="s">
        <v>3</v>
      </c>
      <c r="C590" s="209" t="s">
        <v>5372</v>
      </c>
      <c r="D590" s="198"/>
      <c r="E590" s="198"/>
    </row>
    <row r="591" spans="1:5" ht="15.75" customHeight="1">
      <c r="A591" s="198" t="s">
        <v>5068</v>
      </c>
      <c r="B591" s="209" t="s">
        <v>4209</v>
      </c>
      <c r="C591" s="209" t="s">
        <v>4210</v>
      </c>
      <c r="D591" s="198"/>
      <c r="E591" s="198"/>
    </row>
    <row r="592" spans="1:5" ht="15.75" customHeight="1">
      <c r="A592" s="198" t="s">
        <v>5070</v>
      </c>
      <c r="B592" s="209" t="s">
        <v>4211</v>
      </c>
      <c r="C592" s="209" t="s">
        <v>4210</v>
      </c>
      <c r="D592" s="198"/>
      <c r="E592" s="198"/>
    </row>
    <row r="593" spans="1:5" ht="15.75" customHeight="1">
      <c r="A593" s="198" t="s">
        <v>5072</v>
      </c>
      <c r="B593" s="547" t="s">
        <v>6393</v>
      </c>
      <c r="C593" s="214" t="s">
        <v>7618</v>
      </c>
      <c r="D593" s="198"/>
      <c r="E593" s="198"/>
    </row>
    <row r="594" spans="1:5" ht="15.75" customHeight="1">
      <c r="A594" s="198" t="s">
        <v>5074</v>
      </c>
      <c r="B594" s="209" t="s">
        <v>7619</v>
      </c>
      <c r="C594" s="214" t="s">
        <v>7620</v>
      </c>
      <c r="D594" s="198"/>
      <c r="E594" s="198"/>
    </row>
    <row r="595" spans="1:5" ht="15.75" customHeight="1">
      <c r="A595" s="198" t="s">
        <v>5077</v>
      </c>
      <c r="B595" s="209" t="s">
        <v>7621</v>
      </c>
      <c r="C595" s="141" t="s">
        <v>7622</v>
      </c>
      <c r="D595" s="198"/>
      <c r="E595" s="198"/>
    </row>
    <row r="596" spans="1:5" ht="15.75" customHeight="1">
      <c r="A596" s="198" t="s">
        <v>5079</v>
      </c>
      <c r="B596" s="209" t="s">
        <v>7623</v>
      </c>
      <c r="C596" s="214" t="s">
        <v>7624</v>
      </c>
      <c r="D596" s="198"/>
      <c r="E596" s="198"/>
    </row>
    <row r="597" spans="1:5" ht="15.75" customHeight="1">
      <c r="A597" s="198" t="s">
        <v>5081</v>
      </c>
      <c r="B597" s="209" t="s">
        <v>7625</v>
      </c>
      <c r="C597" s="214" t="s">
        <v>7626</v>
      </c>
      <c r="D597" s="198"/>
      <c r="E597" s="198"/>
    </row>
    <row r="598" spans="1:5" ht="15.75" customHeight="1">
      <c r="A598" s="198" t="s">
        <v>5089</v>
      </c>
      <c r="B598" s="93" t="s">
        <v>4261</v>
      </c>
      <c r="C598" s="101" t="s">
        <v>6875</v>
      </c>
      <c r="D598" s="198"/>
      <c r="E598" s="198"/>
    </row>
    <row r="599" spans="1:5" ht="15.75" customHeight="1"/>
    <row r="600" spans="1:5" ht="15.75" customHeight="1">
      <c r="A600" s="207">
        <v>26</v>
      </c>
      <c r="B600" s="616" t="s">
        <v>7627</v>
      </c>
      <c r="C600" s="660"/>
      <c r="D600" s="208"/>
      <c r="E600" s="208"/>
    </row>
    <row r="601" spans="1:5" ht="15.75" customHeight="1">
      <c r="A601" s="198" t="s">
        <v>7628</v>
      </c>
      <c r="B601" s="209" t="s">
        <v>3</v>
      </c>
      <c r="C601" s="209" t="s">
        <v>5372</v>
      </c>
      <c r="D601" s="198"/>
      <c r="E601" s="198"/>
    </row>
    <row r="602" spans="1:5" ht="15.75" customHeight="1">
      <c r="A602" s="198" t="s">
        <v>7629</v>
      </c>
      <c r="B602" s="209" t="s">
        <v>4209</v>
      </c>
      <c r="C602" s="209" t="s">
        <v>4210</v>
      </c>
      <c r="D602" s="198"/>
      <c r="E602" s="198"/>
    </row>
    <row r="603" spans="1:5" ht="15.75" customHeight="1">
      <c r="A603" s="198" t="s">
        <v>7630</v>
      </c>
      <c r="B603" s="209" t="s">
        <v>4211</v>
      </c>
      <c r="C603" s="209" t="s">
        <v>4210</v>
      </c>
      <c r="D603" s="198"/>
      <c r="E603" s="198"/>
    </row>
    <row r="604" spans="1:5" ht="15.75" customHeight="1">
      <c r="A604" s="198" t="s">
        <v>7631</v>
      </c>
      <c r="B604" s="547" t="s">
        <v>5276</v>
      </c>
      <c r="C604" s="214" t="s">
        <v>7632</v>
      </c>
      <c r="D604" s="198"/>
      <c r="E604" s="198"/>
    </row>
    <row r="605" spans="1:5" ht="15.75" customHeight="1">
      <c r="A605" s="198" t="s">
        <v>7633</v>
      </c>
      <c r="B605" s="209" t="s">
        <v>7116</v>
      </c>
      <c r="C605" s="101" t="s">
        <v>7634</v>
      </c>
      <c r="D605" s="198"/>
      <c r="E605" s="198"/>
    </row>
    <row r="606" spans="1:5" ht="15.75" customHeight="1">
      <c r="A606" s="198" t="s">
        <v>7635</v>
      </c>
      <c r="B606" s="209" t="s">
        <v>7636</v>
      </c>
      <c r="C606" s="141" t="s">
        <v>7637</v>
      </c>
      <c r="D606" s="198"/>
      <c r="E606" s="198"/>
    </row>
    <row r="607" spans="1:5" ht="15.75" customHeight="1">
      <c r="A607" s="198" t="s">
        <v>7638</v>
      </c>
      <c r="B607" s="209" t="s">
        <v>7639</v>
      </c>
      <c r="C607" s="214" t="s">
        <v>7640</v>
      </c>
      <c r="D607" s="198"/>
      <c r="E607" s="198"/>
    </row>
    <row r="608" spans="1:5" ht="15.75" customHeight="1">
      <c r="A608" s="198" t="s">
        <v>7641</v>
      </c>
      <c r="B608" s="209" t="s">
        <v>7642</v>
      </c>
      <c r="C608" s="214" t="s">
        <v>7643</v>
      </c>
      <c r="D608" s="198"/>
      <c r="E608" s="198"/>
    </row>
    <row r="609" spans="1:5" ht="15.75" customHeight="1">
      <c r="A609" s="198" t="s">
        <v>7644</v>
      </c>
      <c r="B609" s="209" t="s">
        <v>6673</v>
      </c>
      <c r="C609" s="214" t="s">
        <v>7645</v>
      </c>
      <c r="D609" s="198"/>
      <c r="E609" s="198"/>
    </row>
    <row r="610" spans="1:5" ht="15.75" customHeight="1">
      <c r="A610" s="198" t="s">
        <v>7646</v>
      </c>
      <c r="B610" s="93" t="s">
        <v>7647</v>
      </c>
      <c r="C610" s="101" t="s">
        <v>7648</v>
      </c>
      <c r="D610" s="198"/>
      <c r="E610" s="198"/>
    </row>
    <row r="611" spans="1:5" ht="15.75" customHeight="1">
      <c r="A611" s="198" t="s">
        <v>7649</v>
      </c>
      <c r="B611" s="93" t="s">
        <v>4261</v>
      </c>
      <c r="C611" s="101" t="s">
        <v>6875</v>
      </c>
      <c r="D611" s="198"/>
      <c r="E611" s="198"/>
    </row>
    <row r="612" spans="1:5" ht="15.75" customHeight="1"/>
    <row r="613" spans="1:5" ht="15.75" customHeight="1">
      <c r="A613" s="207">
        <v>27</v>
      </c>
      <c r="B613" s="616" t="s">
        <v>7650</v>
      </c>
      <c r="C613" s="660"/>
      <c r="D613" s="208"/>
      <c r="E613" s="208"/>
    </row>
    <row r="614" spans="1:5" ht="15.75" customHeight="1">
      <c r="A614" s="198" t="s">
        <v>7651</v>
      </c>
      <c r="B614" s="209" t="s">
        <v>3</v>
      </c>
      <c r="C614" s="209" t="s">
        <v>5372</v>
      </c>
      <c r="D614" s="198"/>
      <c r="E614" s="198"/>
    </row>
    <row r="615" spans="1:5" ht="15.75" customHeight="1">
      <c r="A615" s="198" t="s">
        <v>7652</v>
      </c>
      <c r="B615" s="209" t="s">
        <v>4209</v>
      </c>
      <c r="C615" s="209" t="s">
        <v>4210</v>
      </c>
      <c r="D615" s="198"/>
      <c r="E615" s="198"/>
    </row>
    <row r="616" spans="1:5" ht="15.75" customHeight="1">
      <c r="A616" s="198" t="s">
        <v>7653</v>
      </c>
      <c r="B616" s="209" t="s">
        <v>4211</v>
      </c>
      <c r="C616" s="209" t="s">
        <v>4210</v>
      </c>
      <c r="D616" s="198"/>
      <c r="E616" s="198"/>
    </row>
    <row r="617" spans="1:5" ht="15.75" customHeight="1">
      <c r="A617" s="198" t="s">
        <v>7654</v>
      </c>
      <c r="B617" s="547" t="s">
        <v>7655</v>
      </c>
      <c r="C617" s="214" t="s">
        <v>7656</v>
      </c>
      <c r="D617" s="198"/>
      <c r="E617" s="198"/>
    </row>
    <row r="618" spans="1:5" ht="15.75" customHeight="1">
      <c r="A618" s="198" t="s">
        <v>7657</v>
      </c>
      <c r="B618" s="209" t="s">
        <v>7658</v>
      </c>
      <c r="C618" s="214" t="s">
        <v>7659</v>
      </c>
      <c r="D618" s="198"/>
      <c r="E618" s="198"/>
    </row>
    <row r="619" spans="1:5" ht="15.75" customHeight="1">
      <c r="A619" s="198" t="s">
        <v>7660</v>
      </c>
      <c r="B619" s="209" t="s">
        <v>7661</v>
      </c>
      <c r="C619" s="141" t="s">
        <v>7662</v>
      </c>
      <c r="D619" s="198"/>
      <c r="E619" s="198"/>
    </row>
    <row r="620" spans="1:5" ht="15.75" customHeight="1">
      <c r="A620" s="198" t="s">
        <v>7663</v>
      </c>
      <c r="B620" s="93" t="s">
        <v>7029</v>
      </c>
      <c r="C620" s="214" t="s">
        <v>7616</v>
      </c>
      <c r="D620" s="198"/>
      <c r="E620" s="198"/>
    </row>
    <row r="621" spans="1:5" ht="15.75" customHeight="1">
      <c r="A621" s="198" t="s">
        <v>7664</v>
      </c>
      <c r="B621" s="93" t="s">
        <v>5712</v>
      </c>
      <c r="C621" s="214" t="s">
        <v>7665</v>
      </c>
      <c r="D621" s="198"/>
      <c r="E621" s="198"/>
    </row>
    <row r="622" spans="1:5" ht="15.75" customHeight="1">
      <c r="A622" s="198" t="s">
        <v>7666</v>
      </c>
      <c r="B622" s="93" t="s">
        <v>4261</v>
      </c>
      <c r="C622" s="101" t="s">
        <v>6875</v>
      </c>
      <c r="D622" s="198"/>
      <c r="E622" s="198"/>
    </row>
    <row r="623" spans="1:5" ht="15.75" customHeight="1"/>
    <row r="624" spans="1:5" ht="15.75" customHeight="1">
      <c r="A624" s="207">
        <v>28</v>
      </c>
      <c r="B624" s="616" t="s">
        <v>7667</v>
      </c>
      <c r="C624" s="660"/>
      <c r="D624" s="208"/>
      <c r="E624" s="208"/>
    </row>
    <row r="625" spans="1:5" ht="15.75" customHeight="1">
      <c r="A625" s="198" t="s">
        <v>7668</v>
      </c>
      <c r="B625" s="209" t="s">
        <v>3</v>
      </c>
      <c r="C625" s="209" t="s">
        <v>5372</v>
      </c>
      <c r="D625" s="198"/>
      <c r="E625" s="198"/>
    </row>
    <row r="626" spans="1:5" ht="15.75" customHeight="1">
      <c r="A626" s="198" t="s">
        <v>7669</v>
      </c>
      <c r="B626" s="209" t="s">
        <v>4209</v>
      </c>
      <c r="C626" s="209" t="s">
        <v>4210</v>
      </c>
      <c r="D626" s="198"/>
      <c r="E626" s="198"/>
    </row>
    <row r="627" spans="1:5" ht="15.75" customHeight="1">
      <c r="A627" s="198" t="s">
        <v>7670</v>
      </c>
      <c r="B627" s="209" t="s">
        <v>4211</v>
      </c>
      <c r="C627" s="209" t="s">
        <v>4210</v>
      </c>
      <c r="D627" s="198"/>
      <c r="E627" s="198"/>
    </row>
    <row r="628" spans="1:5" ht="15.75" customHeight="1">
      <c r="A628" s="198" t="s">
        <v>7671</v>
      </c>
      <c r="B628" s="547" t="s">
        <v>7655</v>
      </c>
      <c r="C628" s="214" t="s">
        <v>7672</v>
      </c>
      <c r="D628" s="198"/>
      <c r="E628" s="198"/>
    </row>
    <row r="629" spans="1:5" ht="15.75" customHeight="1">
      <c r="A629" s="198" t="s">
        <v>7673</v>
      </c>
      <c r="B629" s="209" t="s">
        <v>7674</v>
      </c>
      <c r="C629" s="214" t="s">
        <v>7675</v>
      </c>
      <c r="D629" s="198"/>
      <c r="E629" s="198"/>
    </row>
    <row r="630" spans="1:5" ht="15.75" customHeight="1">
      <c r="A630" s="198" t="s">
        <v>7676</v>
      </c>
      <c r="B630" s="209" t="s">
        <v>6358</v>
      </c>
      <c r="C630" s="141" t="s">
        <v>7677</v>
      </c>
      <c r="D630" s="198"/>
      <c r="E630" s="198"/>
    </row>
    <row r="631" spans="1:5" ht="15.75" customHeight="1">
      <c r="A631" s="198" t="s">
        <v>7678</v>
      </c>
      <c r="B631" s="209" t="s">
        <v>7658</v>
      </c>
      <c r="C631" s="214" t="s">
        <v>7659</v>
      </c>
      <c r="D631" s="198"/>
      <c r="E631" s="198"/>
    </row>
    <row r="632" spans="1:5" ht="15.75" customHeight="1">
      <c r="A632" s="198" t="s">
        <v>7679</v>
      </c>
      <c r="B632" s="209" t="s">
        <v>7661</v>
      </c>
      <c r="C632" s="141" t="s">
        <v>7680</v>
      </c>
      <c r="D632" s="198"/>
      <c r="E632" s="198"/>
    </row>
    <row r="633" spans="1:5" ht="15.75" customHeight="1">
      <c r="A633" s="198" t="s">
        <v>7681</v>
      </c>
      <c r="B633" s="209" t="s">
        <v>7682</v>
      </c>
      <c r="C633" s="214" t="s">
        <v>7683</v>
      </c>
      <c r="D633" s="198"/>
      <c r="E633" s="198"/>
    </row>
    <row r="634" spans="1:5" ht="15.75" customHeight="1">
      <c r="A634" s="198" t="s">
        <v>7684</v>
      </c>
      <c r="B634" s="93" t="s">
        <v>7029</v>
      </c>
      <c r="C634" s="214" t="s">
        <v>7685</v>
      </c>
      <c r="D634" s="198"/>
      <c r="E634" s="198"/>
    </row>
    <row r="635" spans="1:5" ht="15.75" customHeight="1">
      <c r="A635" s="198" t="s">
        <v>7686</v>
      </c>
      <c r="B635" s="93" t="s">
        <v>4261</v>
      </c>
      <c r="C635" s="101" t="s">
        <v>6875</v>
      </c>
      <c r="D635" s="198"/>
      <c r="E635" s="198"/>
    </row>
    <row r="636" spans="1:5" ht="15.75" customHeight="1"/>
    <row r="637" spans="1:5" ht="15.75" customHeight="1">
      <c r="A637" s="207">
        <v>29</v>
      </c>
      <c r="B637" s="616" t="s">
        <v>7687</v>
      </c>
      <c r="C637" s="660"/>
      <c r="D637" s="208"/>
      <c r="E637" s="208"/>
    </row>
    <row r="638" spans="1:5" ht="15.75" customHeight="1">
      <c r="A638" s="198" t="s">
        <v>7688</v>
      </c>
      <c r="B638" s="209" t="s">
        <v>3</v>
      </c>
      <c r="C638" s="209" t="s">
        <v>5372</v>
      </c>
      <c r="D638" s="198"/>
      <c r="E638" s="198"/>
    </row>
    <row r="639" spans="1:5" ht="15.75" customHeight="1">
      <c r="A639" s="198" t="s">
        <v>7689</v>
      </c>
      <c r="B639" s="209" t="s">
        <v>4209</v>
      </c>
      <c r="C639" s="209" t="s">
        <v>4210</v>
      </c>
      <c r="D639" s="198"/>
      <c r="E639" s="198"/>
    </row>
    <row r="640" spans="1:5" ht="15.75" customHeight="1">
      <c r="A640" s="198" t="s">
        <v>7690</v>
      </c>
      <c r="B640" s="209" t="s">
        <v>4211</v>
      </c>
      <c r="C640" s="209" t="s">
        <v>4210</v>
      </c>
      <c r="D640" s="198"/>
      <c r="E640" s="198"/>
    </row>
    <row r="641" spans="1:5" ht="15.75" customHeight="1">
      <c r="A641" s="198" t="s">
        <v>7691</v>
      </c>
      <c r="B641" s="547" t="s">
        <v>5706</v>
      </c>
      <c r="C641" s="141" t="s">
        <v>7692</v>
      </c>
      <c r="D641" s="198"/>
      <c r="E641" s="198"/>
    </row>
    <row r="642" spans="1:5" ht="15.75" customHeight="1">
      <c r="A642" s="198" t="s">
        <v>7693</v>
      </c>
      <c r="B642" s="209" t="s">
        <v>7694</v>
      </c>
      <c r="C642" s="214" t="s">
        <v>7695</v>
      </c>
      <c r="D642" s="198"/>
      <c r="E642" s="198"/>
    </row>
    <row r="643" spans="1:5" ht="15.75" customHeight="1">
      <c r="A643" s="198" t="s">
        <v>7696</v>
      </c>
      <c r="B643" s="209" t="s">
        <v>7697</v>
      </c>
      <c r="C643" s="141" t="s">
        <v>7695</v>
      </c>
      <c r="D643" s="198"/>
      <c r="E643" s="198"/>
    </row>
    <row r="644" spans="1:5" ht="15.75" customHeight="1">
      <c r="A644" s="198" t="s">
        <v>7698</v>
      </c>
      <c r="B644" s="209" t="s">
        <v>7699</v>
      </c>
      <c r="C644" s="214" t="s">
        <v>7700</v>
      </c>
      <c r="D644" s="198"/>
      <c r="E644" s="198"/>
    </row>
    <row r="645" spans="1:5" ht="15.75" customHeight="1">
      <c r="A645" s="198" t="s">
        <v>7701</v>
      </c>
      <c r="B645" s="209" t="s">
        <v>7702</v>
      </c>
      <c r="C645" s="214" t="s">
        <v>7703</v>
      </c>
      <c r="D645" s="198"/>
      <c r="E645" s="198"/>
    </row>
    <row r="646" spans="1:5" ht="15.75" customHeight="1">
      <c r="A646" s="198" t="s">
        <v>7704</v>
      </c>
      <c r="B646" s="209" t="s">
        <v>7705</v>
      </c>
      <c r="C646" s="214" t="s">
        <v>7706</v>
      </c>
      <c r="D646" s="198"/>
      <c r="E646" s="198"/>
    </row>
    <row r="647" spans="1:5" ht="15.75" customHeight="1">
      <c r="A647" s="198" t="s">
        <v>7707</v>
      </c>
      <c r="B647" s="93" t="s">
        <v>7708</v>
      </c>
      <c r="C647" s="101" t="s">
        <v>7709</v>
      </c>
      <c r="D647" s="198"/>
      <c r="E647" s="198"/>
    </row>
    <row r="648" spans="1:5" ht="15.75" customHeight="1">
      <c r="A648" s="198" t="s">
        <v>7710</v>
      </c>
      <c r="B648" s="93" t="s">
        <v>7029</v>
      </c>
      <c r="C648" s="214" t="s">
        <v>7711</v>
      </c>
      <c r="D648" s="198"/>
      <c r="E648" s="198"/>
    </row>
    <row r="649" spans="1:5" ht="15.75" customHeight="1">
      <c r="A649" s="198" t="s">
        <v>7712</v>
      </c>
      <c r="B649" s="93" t="s">
        <v>4261</v>
      </c>
      <c r="C649" s="101" t="s">
        <v>6875</v>
      </c>
      <c r="D649" s="198"/>
      <c r="E649" s="198"/>
    </row>
    <row r="650" spans="1:5" ht="15.75" customHeight="1"/>
    <row r="651" spans="1:5" ht="15.75" customHeight="1">
      <c r="A651" s="207">
        <v>30</v>
      </c>
      <c r="B651" s="616" t="s">
        <v>7713</v>
      </c>
      <c r="C651" s="660"/>
      <c r="D651" s="208"/>
      <c r="E651" s="208"/>
    </row>
    <row r="652" spans="1:5" ht="15.75" customHeight="1">
      <c r="A652" s="198" t="s">
        <v>7714</v>
      </c>
      <c r="B652" s="209" t="s">
        <v>3</v>
      </c>
      <c r="C652" s="209" t="s">
        <v>5372</v>
      </c>
      <c r="D652" s="198"/>
      <c r="E652" s="198"/>
    </row>
    <row r="653" spans="1:5" ht="15.75" customHeight="1">
      <c r="A653" s="198" t="s">
        <v>7715</v>
      </c>
      <c r="B653" s="209" t="s">
        <v>4209</v>
      </c>
      <c r="C653" s="209" t="s">
        <v>4210</v>
      </c>
      <c r="D653" s="198"/>
      <c r="E653" s="198"/>
    </row>
    <row r="654" spans="1:5" ht="15.75" customHeight="1">
      <c r="A654" s="198" t="s">
        <v>7716</v>
      </c>
      <c r="B654" s="209" t="s">
        <v>4211</v>
      </c>
      <c r="C654" s="209" t="s">
        <v>4210</v>
      </c>
      <c r="D654" s="198"/>
      <c r="E654" s="198"/>
    </row>
    <row r="655" spans="1:5" ht="15.75" customHeight="1">
      <c r="A655" s="198" t="s">
        <v>7717</v>
      </c>
      <c r="B655" s="547" t="s">
        <v>5706</v>
      </c>
      <c r="C655" s="214" t="s">
        <v>7718</v>
      </c>
      <c r="D655" s="198"/>
      <c r="E655" s="198"/>
    </row>
    <row r="656" spans="1:5" ht="15.75" customHeight="1">
      <c r="A656" s="198" t="s">
        <v>7719</v>
      </c>
      <c r="B656" s="209" t="s">
        <v>7720</v>
      </c>
      <c r="C656" s="214" t="s">
        <v>7721</v>
      </c>
      <c r="D656" s="198"/>
      <c r="E656" s="198"/>
    </row>
    <row r="657" spans="1:5" ht="15.75" customHeight="1">
      <c r="A657" s="198" t="s">
        <v>7722</v>
      </c>
      <c r="B657" s="209" t="s">
        <v>7702</v>
      </c>
      <c r="C657" s="214" t="s">
        <v>7703</v>
      </c>
      <c r="D657" s="198"/>
      <c r="E657" s="198"/>
    </row>
    <row r="658" spans="1:5" ht="15.75" customHeight="1">
      <c r="A658" s="198" t="s">
        <v>7723</v>
      </c>
      <c r="B658" s="209" t="s">
        <v>7724</v>
      </c>
      <c r="C658" s="214" t="s">
        <v>7725</v>
      </c>
      <c r="D658" s="198"/>
      <c r="E658" s="198"/>
    </row>
    <row r="659" spans="1:5" ht="15.75" customHeight="1">
      <c r="A659" s="198" t="s">
        <v>7726</v>
      </c>
      <c r="B659" s="209" t="s">
        <v>7727</v>
      </c>
      <c r="C659" s="214" t="s">
        <v>7728</v>
      </c>
      <c r="D659" s="198"/>
      <c r="E659" s="198"/>
    </row>
    <row r="660" spans="1:5" ht="15.75" customHeight="1">
      <c r="A660" s="198" t="s">
        <v>7729</v>
      </c>
      <c r="B660" s="209" t="s">
        <v>7730</v>
      </c>
      <c r="C660" s="214" t="s">
        <v>7731</v>
      </c>
      <c r="D660" s="198"/>
      <c r="E660" s="198"/>
    </row>
    <row r="661" spans="1:5" ht="15.75" customHeight="1">
      <c r="A661" s="198" t="s">
        <v>7732</v>
      </c>
      <c r="B661" s="209" t="s">
        <v>7733</v>
      </c>
      <c r="C661" s="214" t="s">
        <v>7734</v>
      </c>
      <c r="D661" s="198"/>
      <c r="E661" s="198"/>
    </row>
    <row r="662" spans="1:5" ht="15.75" customHeight="1">
      <c r="A662" s="198" t="s">
        <v>7735</v>
      </c>
      <c r="B662" s="209" t="s">
        <v>6944</v>
      </c>
      <c r="C662" s="214" t="s">
        <v>7736</v>
      </c>
      <c r="D662" s="198"/>
      <c r="E662" s="198"/>
    </row>
    <row r="663" spans="1:5" ht="15.75" customHeight="1">
      <c r="A663" s="198" t="s">
        <v>7737</v>
      </c>
      <c r="B663" s="93" t="s">
        <v>7331</v>
      </c>
      <c r="C663" s="101" t="s">
        <v>7738</v>
      </c>
      <c r="D663" s="198"/>
      <c r="E663" s="198"/>
    </row>
    <row r="664" spans="1:5" ht="15.75" customHeight="1">
      <c r="A664" s="198" t="s">
        <v>7739</v>
      </c>
      <c r="B664" s="93" t="s">
        <v>7026</v>
      </c>
      <c r="C664" s="101" t="s">
        <v>7740</v>
      </c>
      <c r="D664" s="198"/>
      <c r="E664" s="198"/>
    </row>
    <row r="665" spans="1:5" ht="15.75" customHeight="1">
      <c r="A665" s="198" t="s">
        <v>7741</v>
      </c>
      <c r="B665" s="93" t="s">
        <v>7029</v>
      </c>
      <c r="C665" s="214" t="s">
        <v>7711</v>
      </c>
      <c r="D665" s="198"/>
      <c r="E665" s="198"/>
    </row>
    <row r="666" spans="1:5" ht="15.75" customHeight="1">
      <c r="A666" s="198" t="s">
        <v>7742</v>
      </c>
      <c r="B666" s="93" t="s">
        <v>4261</v>
      </c>
      <c r="C666" s="101" t="s">
        <v>6875</v>
      </c>
      <c r="D666" s="198"/>
      <c r="E666" s="198"/>
    </row>
    <row r="667" spans="1:5" ht="15.75" customHeight="1"/>
    <row r="668" spans="1:5" ht="15.75" customHeight="1">
      <c r="A668" s="207">
        <v>31</v>
      </c>
      <c r="B668" s="616" t="s">
        <v>7743</v>
      </c>
      <c r="C668" s="660"/>
      <c r="D668" s="208"/>
      <c r="E668" s="208"/>
    </row>
    <row r="669" spans="1:5" ht="15.75" customHeight="1">
      <c r="A669" s="198" t="s">
        <v>7714</v>
      </c>
      <c r="B669" s="209" t="s">
        <v>3</v>
      </c>
      <c r="C669" s="209" t="s">
        <v>5372</v>
      </c>
      <c r="D669" s="198"/>
      <c r="E669" s="198"/>
    </row>
    <row r="670" spans="1:5" ht="15.75" customHeight="1">
      <c r="A670" s="198" t="s">
        <v>7715</v>
      </c>
      <c r="B670" s="209" t="s">
        <v>4209</v>
      </c>
      <c r="C670" s="209" t="s">
        <v>4210</v>
      </c>
      <c r="D670" s="198"/>
      <c r="E670" s="198"/>
    </row>
    <row r="671" spans="1:5" ht="15.75" customHeight="1">
      <c r="A671" s="198" t="s">
        <v>7716</v>
      </c>
      <c r="B671" s="209" t="s">
        <v>4211</v>
      </c>
      <c r="C671" s="209" t="s">
        <v>4210</v>
      </c>
      <c r="D671" s="198"/>
      <c r="E671" s="198"/>
    </row>
    <row r="672" spans="1:5" ht="15.75" customHeight="1">
      <c r="A672" s="198" t="s">
        <v>7717</v>
      </c>
      <c r="B672" s="547" t="s">
        <v>5706</v>
      </c>
      <c r="C672" s="214" t="s">
        <v>7718</v>
      </c>
      <c r="D672" s="198"/>
      <c r="E672" s="198"/>
    </row>
    <row r="673" spans="1:5" ht="15.75" customHeight="1">
      <c r="A673" s="198" t="s">
        <v>7719</v>
      </c>
      <c r="B673" s="209" t="s">
        <v>7744</v>
      </c>
      <c r="C673" s="214" t="s">
        <v>7745</v>
      </c>
      <c r="D673" s="198"/>
      <c r="E673" s="198"/>
    </row>
    <row r="674" spans="1:5" ht="15.75" customHeight="1">
      <c r="A674" s="198" t="s">
        <v>7722</v>
      </c>
      <c r="B674" s="209" t="s">
        <v>7702</v>
      </c>
      <c r="C674" s="214" t="s">
        <v>7703</v>
      </c>
      <c r="D674" s="198"/>
      <c r="E674" s="198"/>
    </row>
    <row r="675" spans="1:5" ht="15.75" customHeight="1">
      <c r="A675" s="198" t="s">
        <v>7723</v>
      </c>
      <c r="B675" s="209" t="s">
        <v>7746</v>
      </c>
      <c r="C675" s="214" t="s">
        <v>7747</v>
      </c>
      <c r="D675" s="198"/>
      <c r="E675" s="198"/>
    </row>
    <row r="676" spans="1:5" ht="15.75" customHeight="1">
      <c r="A676" s="198" t="s">
        <v>7726</v>
      </c>
      <c r="B676" s="209" t="s">
        <v>7026</v>
      </c>
      <c r="C676" s="214" t="s">
        <v>7748</v>
      </c>
      <c r="D676" s="198"/>
      <c r="E676" s="198"/>
    </row>
    <row r="677" spans="1:5" ht="15.75" customHeight="1">
      <c r="A677" s="198" t="s">
        <v>7729</v>
      </c>
      <c r="B677" s="209" t="s">
        <v>7749</v>
      </c>
      <c r="C677" s="214" t="s">
        <v>7750</v>
      </c>
      <c r="D677" s="198"/>
      <c r="E677" s="198"/>
    </row>
    <row r="678" spans="1:5" ht="15.75" customHeight="1">
      <c r="A678" s="198" t="s">
        <v>7732</v>
      </c>
      <c r="B678" s="93" t="s">
        <v>7751</v>
      </c>
      <c r="C678" s="101" t="s">
        <v>7752</v>
      </c>
      <c r="D678" s="198"/>
      <c r="E678" s="198"/>
    </row>
    <row r="679" spans="1:5" ht="15.75" customHeight="1">
      <c r="A679" s="198" t="s">
        <v>7735</v>
      </c>
      <c r="B679" s="93" t="s">
        <v>7753</v>
      </c>
      <c r="C679" s="101" t="s">
        <v>7754</v>
      </c>
      <c r="D679" s="198"/>
      <c r="E679" s="198"/>
    </row>
    <row r="680" spans="1:5" ht="15.75" customHeight="1">
      <c r="A680" s="198" t="s">
        <v>7737</v>
      </c>
      <c r="B680" s="93" t="s">
        <v>7755</v>
      </c>
      <c r="C680" s="101" t="s">
        <v>7756</v>
      </c>
      <c r="D680" s="198"/>
      <c r="E680" s="198"/>
    </row>
    <row r="681" spans="1:5" ht="15.75" customHeight="1">
      <c r="A681" s="198" t="s">
        <v>7739</v>
      </c>
      <c r="B681" s="93" t="s">
        <v>7029</v>
      </c>
      <c r="C681" s="214" t="s">
        <v>7711</v>
      </c>
      <c r="D681" s="198"/>
      <c r="E681" s="198"/>
    </row>
    <row r="682" spans="1:5" ht="15.75" customHeight="1">
      <c r="A682" s="198" t="s">
        <v>7741</v>
      </c>
      <c r="B682" s="93" t="s">
        <v>4261</v>
      </c>
      <c r="C682" s="101" t="s">
        <v>6875</v>
      </c>
      <c r="D682" s="198"/>
      <c r="E682" s="198"/>
    </row>
    <row r="683" spans="1:5" ht="15.75" customHeight="1"/>
    <row r="684" spans="1:5" ht="15.75" customHeight="1">
      <c r="A684" s="207">
        <v>32</v>
      </c>
      <c r="B684" s="616" t="s">
        <v>7757</v>
      </c>
      <c r="C684" s="660"/>
      <c r="D684" s="208"/>
      <c r="E684" s="208"/>
    </row>
    <row r="685" spans="1:5" ht="15.75" customHeight="1">
      <c r="A685" s="198" t="s">
        <v>7714</v>
      </c>
      <c r="B685" s="209" t="s">
        <v>3</v>
      </c>
      <c r="C685" s="209" t="s">
        <v>5372</v>
      </c>
      <c r="D685" s="198"/>
      <c r="E685" s="198"/>
    </row>
    <row r="686" spans="1:5" ht="15.75" customHeight="1">
      <c r="A686" s="198" t="s">
        <v>7715</v>
      </c>
      <c r="B686" s="209" t="s">
        <v>4209</v>
      </c>
      <c r="C686" s="209" t="s">
        <v>4210</v>
      </c>
      <c r="D686" s="198"/>
      <c r="E686" s="198"/>
    </row>
    <row r="687" spans="1:5" ht="15.75" customHeight="1">
      <c r="A687" s="198" t="s">
        <v>7716</v>
      </c>
      <c r="B687" s="209" t="s">
        <v>4211</v>
      </c>
      <c r="C687" s="209" t="s">
        <v>4210</v>
      </c>
      <c r="D687" s="198"/>
      <c r="E687" s="198"/>
    </row>
    <row r="688" spans="1:5" ht="15.75" customHeight="1">
      <c r="A688" s="198" t="s">
        <v>7717</v>
      </c>
      <c r="B688" s="547" t="s">
        <v>7544</v>
      </c>
      <c r="C688" s="214" t="s">
        <v>7545</v>
      </c>
      <c r="D688" s="198"/>
      <c r="E688" s="198"/>
    </row>
    <row r="689" spans="1:5" ht="15.75" customHeight="1">
      <c r="A689" s="198" t="s">
        <v>7719</v>
      </c>
      <c r="B689" s="209" t="s">
        <v>7547</v>
      </c>
      <c r="C689" s="214" t="s">
        <v>7548</v>
      </c>
      <c r="D689" s="198"/>
      <c r="E689" s="198"/>
    </row>
    <row r="690" spans="1:5" ht="15.75" customHeight="1">
      <c r="A690" s="198" t="s">
        <v>7722</v>
      </c>
      <c r="B690" s="209" t="s">
        <v>7449</v>
      </c>
      <c r="C690" s="141" t="s">
        <v>7550</v>
      </c>
      <c r="D690" s="198"/>
      <c r="E690" s="198"/>
    </row>
    <row r="691" spans="1:5" ht="15.75" customHeight="1">
      <c r="A691" s="198" t="s">
        <v>7723</v>
      </c>
      <c r="B691" s="209" t="s">
        <v>7552</v>
      </c>
      <c r="C691" s="214" t="s">
        <v>7553</v>
      </c>
      <c r="D691" s="198"/>
      <c r="E691" s="198"/>
    </row>
    <row r="692" spans="1:5" ht="15.75" customHeight="1">
      <c r="A692" s="198" t="s">
        <v>7726</v>
      </c>
      <c r="B692" s="209" t="s">
        <v>7555</v>
      </c>
      <c r="C692" s="214" t="s">
        <v>7556</v>
      </c>
      <c r="D692" s="198"/>
      <c r="E692" s="198"/>
    </row>
    <row r="693" spans="1:5" ht="15.75" customHeight="1">
      <c r="A693" s="198" t="s">
        <v>7729</v>
      </c>
      <c r="B693" s="209" t="s">
        <v>7558</v>
      </c>
      <c r="C693" s="214" t="s">
        <v>7559</v>
      </c>
      <c r="D693" s="198"/>
      <c r="E693" s="198"/>
    </row>
    <row r="694" spans="1:5" ht="15.75" customHeight="1">
      <c r="A694" s="198" t="s">
        <v>7732</v>
      </c>
      <c r="B694" s="209" t="s">
        <v>7459</v>
      </c>
      <c r="C694" s="214" t="s">
        <v>7561</v>
      </c>
      <c r="D694" s="198"/>
      <c r="E694" s="198"/>
    </row>
    <row r="695" spans="1:5" ht="15.75" customHeight="1">
      <c r="A695" s="198" t="s">
        <v>7735</v>
      </c>
      <c r="B695" s="93" t="s">
        <v>7563</v>
      </c>
      <c r="C695" s="101" t="s">
        <v>7564</v>
      </c>
      <c r="D695" s="198"/>
      <c r="E695" s="198"/>
    </row>
    <row r="696" spans="1:5" ht="15.75" customHeight="1">
      <c r="A696" s="198" t="s">
        <v>7737</v>
      </c>
      <c r="B696" s="93" t="s">
        <v>7569</v>
      </c>
      <c r="C696" s="214" t="s">
        <v>7570</v>
      </c>
      <c r="D696" s="198"/>
      <c r="E696" s="198"/>
    </row>
    <row r="697" spans="1:5" ht="15.75" customHeight="1">
      <c r="A697" s="198" t="s">
        <v>7739</v>
      </c>
      <c r="B697" s="93" t="s">
        <v>7574</v>
      </c>
      <c r="C697" s="214" t="s">
        <v>7575</v>
      </c>
      <c r="D697" s="198"/>
      <c r="E697" s="198"/>
    </row>
    <row r="698" spans="1:5" ht="15.75" customHeight="1">
      <c r="A698" s="198" t="s">
        <v>7741</v>
      </c>
      <c r="B698" s="93" t="s">
        <v>7029</v>
      </c>
      <c r="C698" s="214" t="s">
        <v>7577</v>
      </c>
      <c r="D698" s="198"/>
      <c r="E698" s="198"/>
    </row>
    <row r="699" spans="1:5" ht="15.75" customHeight="1">
      <c r="A699" s="198" t="s">
        <v>7742</v>
      </c>
      <c r="B699" s="93" t="s">
        <v>7579</v>
      </c>
      <c r="C699" s="214" t="s">
        <v>7580</v>
      </c>
      <c r="D699" s="198"/>
      <c r="E699" s="198"/>
    </row>
    <row r="700" spans="1:5" ht="15.75" customHeight="1">
      <c r="A700" s="198" t="s">
        <v>7758</v>
      </c>
      <c r="B700" s="93" t="s">
        <v>7582</v>
      </c>
      <c r="C700" s="214" t="s">
        <v>7583</v>
      </c>
      <c r="D700" s="198"/>
      <c r="E700" s="198"/>
    </row>
    <row r="701" spans="1:5" ht="15.75" customHeight="1">
      <c r="A701" s="198" t="s">
        <v>7759</v>
      </c>
      <c r="B701" s="93" t="s">
        <v>4261</v>
      </c>
      <c r="C701" s="101" t="s">
        <v>6875</v>
      </c>
      <c r="D701" s="198"/>
      <c r="E701" s="198"/>
    </row>
    <row r="702" spans="1:5" ht="15.75" customHeight="1"/>
    <row r="703" spans="1:5" ht="15.75" customHeight="1">
      <c r="A703" s="207">
        <v>33</v>
      </c>
      <c r="B703" s="616" t="s">
        <v>7760</v>
      </c>
      <c r="C703" s="660"/>
      <c r="D703" s="208"/>
      <c r="E703" s="208"/>
    </row>
    <row r="704" spans="1:5" ht="15.75" customHeight="1">
      <c r="A704" s="198" t="s">
        <v>7714</v>
      </c>
      <c r="B704" s="547" t="s">
        <v>3</v>
      </c>
      <c r="C704" s="547" t="s">
        <v>5372</v>
      </c>
      <c r="D704" s="198"/>
      <c r="E704" s="198"/>
    </row>
    <row r="705" spans="1:5" ht="15.75" customHeight="1">
      <c r="A705" s="198" t="s">
        <v>7715</v>
      </c>
      <c r="B705" s="547" t="s">
        <v>4209</v>
      </c>
      <c r="C705" s="547" t="s">
        <v>4210</v>
      </c>
      <c r="D705" s="198"/>
      <c r="E705" s="198"/>
    </row>
    <row r="706" spans="1:5" ht="15.75" customHeight="1">
      <c r="A706" s="198" t="s">
        <v>7716</v>
      </c>
      <c r="B706" s="547" t="s">
        <v>4211</v>
      </c>
      <c r="C706" s="547" t="s">
        <v>4210</v>
      </c>
      <c r="D706" s="198"/>
      <c r="E706" s="198"/>
    </row>
    <row r="707" spans="1:5" ht="15.75" customHeight="1">
      <c r="A707" s="198"/>
      <c r="B707" s="547" t="s">
        <v>7761</v>
      </c>
      <c r="C707" s="547" t="s">
        <v>7762</v>
      </c>
      <c r="D707" s="198"/>
      <c r="E707" s="198"/>
    </row>
    <row r="708" spans="1:5" ht="15.75" customHeight="1">
      <c r="A708" s="198"/>
      <c r="B708" s="547" t="s">
        <v>7763</v>
      </c>
      <c r="C708" s="214" t="s">
        <v>7764</v>
      </c>
      <c r="D708" s="198"/>
      <c r="E708" s="198"/>
    </row>
    <row r="709" spans="1:5" ht="15.75" customHeight="1">
      <c r="A709" s="198"/>
      <c r="B709" s="547" t="s">
        <v>7765</v>
      </c>
      <c r="C709" s="214" t="s">
        <v>7766</v>
      </c>
      <c r="D709" s="198"/>
      <c r="E709" s="198"/>
    </row>
    <row r="710" spans="1:5" ht="15.75" customHeight="1">
      <c r="A710" s="198"/>
      <c r="B710" s="547" t="s">
        <v>7558</v>
      </c>
      <c r="C710" s="214" t="s">
        <v>7767</v>
      </c>
      <c r="D710" s="198"/>
      <c r="E710" s="198"/>
    </row>
    <row r="711" spans="1:5" ht="15.75" customHeight="1">
      <c r="A711" s="198"/>
      <c r="B711" s="547" t="s">
        <v>7768</v>
      </c>
      <c r="C711" s="214" t="s">
        <v>7769</v>
      </c>
      <c r="D711" s="198"/>
      <c r="E711" s="198"/>
    </row>
    <row r="712" spans="1:5" ht="15.75" customHeight="1">
      <c r="A712" s="198"/>
      <c r="B712" s="547" t="s">
        <v>7770</v>
      </c>
      <c r="C712" s="214" t="s">
        <v>7771</v>
      </c>
      <c r="D712" s="198"/>
      <c r="E712" s="198"/>
    </row>
    <row r="713" spans="1:5" ht="15.75" customHeight="1">
      <c r="A713" s="198"/>
      <c r="B713" s="547" t="s">
        <v>7772</v>
      </c>
      <c r="C713" s="214" t="s">
        <v>7773</v>
      </c>
      <c r="D713" s="198"/>
      <c r="E713" s="198"/>
    </row>
    <row r="714" spans="1:5" ht="15.75" customHeight="1">
      <c r="A714" s="198" t="s">
        <v>7717</v>
      </c>
      <c r="B714" s="547" t="s">
        <v>7774</v>
      </c>
      <c r="C714" s="214" t="s">
        <v>7775</v>
      </c>
      <c r="D714" s="198"/>
      <c r="E714" s="198"/>
    </row>
    <row r="715" spans="1:5" ht="15.75" customHeight="1">
      <c r="A715" s="198" t="s">
        <v>7719</v>
      </c>
      <c r="B715" s="209" t="s">
        <v>7776</v>
      </c>
      <c r="C715" s="214" t="s">
        <v>7777</v>
      </c>
      <c r="D715" s="198"/>
      <c r="E715" s="198"/>
    </row>
    <row r="716" spans="1:5" ht="15.75" customHeight="1">
      <c r="A716" s="198" t="s">
        <v>7722</v>
      </c>
      <c r="B716" s="209" t="s">
        <v>7778</v>
      </c>
      <c r="C716" s="141" t="s">
        <v>7779</v>
      </c>
      <c r="D716" s="198"/>
      <c r="E716" s="198"/>
    </row>
    <row r="717" spans="1:5" ht="15.75" customHeight="1">
      <c r="A717" s="198" t="s">
        <v>7723</v>
      </c>
      <c r="B717" s="209" t="s">
        <v>7780</v>
      </c>
      <c r="C717" s="214" t="s">
        <v>7781</v>
      </c>
      <c r="D717" s="198"/>
      <c r="E717" s="198"/>
    </row>
    <row r="718" spans="1:5" ht="15.75" customHeight="1">
      <c r="A718" s="198" t="s">
        <v>7726</v>
      </c>
      <c r="B718" s="209" t="s">
        <v>7782</v>
      </c>
      <c r="C718" s="101" t="s">
        <v>7783</v>
      </c>
      <c r="D718" s="198"/>
      <c r="E718" s="198"/>
    </row>
    <row r="719" spans="1:5" ht="15.75" customHeight="1">
      <c r="A719" s="198" t="s">
        <v>7729</v>
      </c>
      <c r="B719" s="209" t="s">
        <v>7784</v>
      </c>
      <c r="C719" s="214" t="s">
        <v>7785</v>
      </c>
      <c r="D719" s="198"/>
      <c r="E719" s="198"/>
    </row>
    <row r="720" spans="1:5" ht="15.75" customHeight="1">
      <c r="A720" s="198" t="s">
        <v>7732</v>
      </c>
      <c r="B720" s="93" t="s">
        <v>7786</v>
      </c>
      <c r="C720" s="101" t="s">
        <v>7787</v>
      </c>
      <c r="D720" s="198"/>
      <c r="E720" s="198"/>
    </row>
    <row r="721" spans="1:5" ht="15.75" customHeight="1">
      <c r="A721" s="198" t="s">
        <v>7735</v>
      </c>
      <c r="B721" s="93" t="s">
        <v>7029</v>
      </c>
      <c r="C721" s="214" t="s">
        <v>7788</v>
      </c>
      <c r="D721" s="198"/>
      <c r="E721" s="198"/>
    </row>
    <row r="722" spans="1:5" ht="15.75" customHeight="1">
      <c r="A722" s="198" t="s">
        <v>7737</v>
      </c>
      <c r="B722" s="93" t="s">
        <v>4261</v>
      </c>
      <c r="C722" s="101" t="s">
        <v>6875</v>
      </c>
      <c r="D722" s="198"/>
      <c r="E722" s="198"/>
    </row>
    <row r="723" spans="1:5" ht="15.75" customHeight="1"/>
    <row r="724" spans="1:5" ht="15.75" customHeight="1"/>
    <row r="725" spans="1:5" ht="15.75" customHeight="1"/>
    <row r="726" spans="1:5" ht="15.75" customHeight="1"/>
    <row r="727" spans="1:5" ht="15.75" customHeight="1"/>
    <row r="728" spans="1:5" ht="15.75" customHeight="1"/>
    <row r="729" spans="1:5" ht="15.75" customHeight="1"/>
    <row r="730" spans="1:5" ht="15.75" customHeight="1"/>
    <row r="731" spans="1:5" ht="15.75" customHeight="1"/>
    <row r="732" spans="1:5" ht="15.75" customHeight="1"/>
    <row r="733" spans="1:5" ht="15.75" customHeight="1"/>
    <row r="734" spans="1:5" ht="15.75" customHeight="1"/>
    <row r="735" spans="1:5" ht="15.75" customHeight="1"/>
    <row r="736" spans="1:5"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B637:C637"/>
    <mergeCell ref="B651:C651"/>
    <mergeCell ref="B668:C668"/>
    <mergeCell ref="B684:C684"/>
    <mergeCell ref="B703:C703"/>
    <mergeCell ref="B397:C397"/>
    <mergeCell ref="B425:C425"/>
    <mergeCell ref="B600:C600"/>
    <mergeCell ref="B613:C613"/>
    <mergeCell ref="B624:C624"/>
    <mergeCell ref="B465:C465"/>
    <mergeCell ref="B506:C506"/>
    <mergeCell ref="B528:C528"/>
    <mergeCell ref="B549:C549"/>
    <mergeCell ref="B568:C568"/>
    <mergeCell ref="B577:C577"/>
    <mergeCell ref="B589:C589"/>
    <mergeCell ref="B254:C254"/>
    <mergeCell ref="B280:C280"/>
    <mergeCell ref="B328:C328"/>
    <mergeCell ref="B365:C365"/>
    <mergeCell ref="B378:C378"/>
    <mergeCell ref="B49:C49"/>
    <mergeCell ref="A53:A55"/>
    <mergeCell ref="A198:A200"/>
    <mergeCell ref="B198:B200"/>
    <mergeCell ref="B210:C210"/>
    <mergeCell ref="B53:B55"/>
    <mergeCell ref="B89:C89"/>
    <mergeCell ref="B107:C107"/>
    <mergeCell ref="B127:C127"/>
    <mergeCell ref="B152:C152"/>
    <mergeCell ref="B172:C172"/>
    <mergeCell ref="B192:C192"/>
    <mergeCell ref="A2:E2"/>
    <mergeCell ref="B3:C3"/>
    <mergeCell ref="B4:C4"/>
    <mergeCell ref="B17:C17"/>
    <mergeCell ref="B28:C28"/>
  </mergeCells>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00FF"/>
    <outlinePr summaryBelow="0" summaryRight="0"/>
  </sheetPr>
  <dimension ref="A1:V1014"/>
  <sheetViews>
    <sheetView workbookViewId="0">
      <selection activeCell="D3" sqref="D3"/>
    </sheetView>
  </sheetViews>
  <sheetFormatPr defaultColWidth="14.42578125" defaultRowHeight="15" customHeight="1"/>
  <cols>
    <col min="1" max="1" width="25" style="88" customWidth="1"/>
    <col min="2" max="2" width="48.85546875" style="88" customWidth="1"/>
    <col min="3" max="3" width="9.85546875" style="88" customWidth="1"/>
    <col min="4" max="4" width="13.42578125" style="88" customWidth="1"/>
    <col min="5" max="5" width="15" style="88" customWidth="1"/>
    <col min="6" max="6" width="18.42578125" style="88" customWidth="1"/>
    <col min="7" max="22" width="32.42578125" style="88" customWidth="1"/>
    <col min="23" max="16384" width="14.42578125" style="88"/>
  </cols>
  <sheetData>
    <row r="1" spans="1:22" ht="12">
      <c r="A1" s="125"/>
      <c r="B1" s="125"/>
      <c r="C1" s="125"/>
      <c r="D1" s="125"/>
      <c r="E1" s="125"/>
      <c r="F1" s="125"/>
      <c r="G1" s="125"/>
      <c r="H1" s="125"/>
      <c r="I1" s="125"/>
      <c r="J1" s="125"/>
      <c r="K1" s="125"/>
      <c r="L1" s="125"/>
      <c r="M1" s="125"/>
      <c r="N1" s="125"/>
      <c r="O1" s="125"/>
      <c r="P1" s="125"/>
      <c r="Q1" s="125"/>
      <c r="R1" s="125"/>
      <c r="S1" s="125"/>
      <c r="T1" s="125"/>
      <c r="U1" s="125"/>
      <c r="V1" s="125"/>
    </row>
    <row r="2" spans="1:22" ht="12">
      <c r="A2" s="147" t="s">
        <v>3971</v>
      </c>
      <c r="B2" s="147" t="s">
        <v>4207</v>
      </c>
      <c r="C2" s="147" t="s">
        <v>4288</v>
      </c>
      <c r="D2" s="149" t="s">
        <v>4289</v>
      </c>
      <c r="E2" s="109" t="s">
        <v>4290</v>
      </c>
      <c r="F2" s="109" t="s">
        <v>4291</v>
      </c>
      <c r="G2" s="125"/>
      <c r="H2" s="125"/>
      <c r="I2" s="125"/>
      <c r="J2" s="125"/>
      <c r="K2" s="125"/>
      <c r="L2" s="125"/>
      <c r="M2" s="125"/>
      <c r="N2" s="125"/>
      <c r="O2" s="125"/>
      <c r="P2" s="125"/>
      <c r="Q2" s="125"/>
      <c r="R2" s="125"/>
      <c r="S2" s="125"/>
      <c r="T2" s="125"/>
      <c r="U2" s="125"/>
      <c r="V2" s="125"/>
    </row>
    <row r="3" spans="1:22" ht="24">
      <c r="A3" s="137">
        <v>1</v>
      </c>
      <c r="B3" s="92" t="s">
        <v>7789</v>
      </c>
      <c r="C3" s="137" t="s">
        <v>5172</v>
      </c>
      <c r="D3" s="151">
        <v>10</v>
      </c>
      <c r="E3" s="117"/>
      <c r="F3" s="118">
        <f>E3*D3</f>
        <v>0</v>
      </c>
      <c r="G3" s="125"/>
      <c r="H3" s="125"/>
      <c r="I3" s="125"/>
      <c r="J3" s="125"/>
      <c r="K3" s="125"/>
      <c r="L3" s="125"/>
      <c r="M3" s="125"/>
      <c r="N3" s="125"/>
      <c r="O3" s="125"/>
      <c r="P3" s="125"/>
      <c r="Q3" s="125"/>
      <c r="R3" s="125"/>
      <c r="S3" s="125"/>
      <c r="T3" s="125"/>
      <c r="U3" s="125"/>
      <c r="V3" s="125"/>
    </row>
    <row r="4" spans="1:22" ht="36">
      <c r="A4" s="137">
        <v>2</v>
      </c>
      <c r="B4" s="92" t="s">
        <v>7790</v>
      </c>
      <c r="C4" s="137" t="s">
        <v>5172</v>
      </c>
      <c r="D4" s="151">
        <v>9</v>
      </c>
      <c r="E4" s="117"/>
      <c r="F4" s="118">
        <f t="shared" ref="F4:F48" si="0">E4*D4</f>
        <v>0</v>
      </c>
      <c r="G4" s="125"/>
      <c r="H4" s="125"/>
      <c r="I4" s="125"/>
      <c r="J4" s="125"/>
      <c r="K4" s="125"/>
      <c r="L4" s="125"/>
      <c r="M4" s="125"/>
      <c r="N4" s="125"/>
      <c r="O4" s="125"/>
      <c r="P4" s="125"/>
      <c r="Q4" s="125"/>
      <c r="R4" s="125"/>
      <c r="S4" s="125"/>
      <c r="T4" s="125"/>
      <c r="U4" s="125"/>
      <c r="V4" s="125"/>
    </row>
    <row r="5" spans="1:22" ht="24">
      <c r="A5" s="137">
        <v>3</v>
      </c>
      <c r="B5" s="92" t="s">
        <v>7791</v>
      </c>
      <c r="C5" s="137" t="s">
        <v>5172</v>
      </c>
      <c r="D5" s="151">
        <v>8</v>
      </c>
      <c r="E5" s="117"/>
      <c r="F5" s="118">
        <f t="shared" si="0"/>
        <v>0</v>
      </c>
      <c r="G5" s="125"/>
      <c r="H5" s="125"/>
      <c r="I5" s="125"/>
      <c r="J5" s="125"/>
      <c r="K5" s="125"/>
      <c r="L5" s="125"/>
      <c r="M5" s="125"/>
      <c r="N5" s="125"/>
      <c r="O5" s="125"/>
      <c r="P5" s="125"/>
      <c r="Q5" s="125"/>
      <c r="R5" s="125"/>
      <c r="S5" s="125"/>
      <c r="T5" s="125"/>
      <c r="U5" s="125"/>
      <c r="V5" s="125"/>
    </row>
    <row r="6" spans="1:22" ht="24">
      <c r="A6" s="137">
        <v>4</v>
      </c>
      <c r="B6" s="92" t="s">
        <v>7792</v>
      </c>
      <c r="C6" s="137" t="s">
        <v>5172</v>
      </c>
      <c r="D6" s="151">
        <v>1</v>
      </c>
      <c r="E6" s="117"/>
      <c r="F6" s="118">
        <f t="shared" si="0"/>
        <v>0</v>
      </c>
      <c r="G6" s="125"/>
      <c r="H6" s="125"/>
      <c r="I6" s="125"/>
      <c r="J6" s="125"/>
      <c r="K6" s="125"/>
      <c r="L6" s="125"/>
      <c r="M6" s="125"/>
      <c r="N6" s="125"/>
      <c r="O6" s="125"/>
      <c r="P6" s="125"/>
      <c r="Q6" s="125"/>
      <c r="R6" s="125"/>
      <c r="S6" s="125"/>
      <c r="T6" s="125"/>
      <c r="U6" s="125"/>
      <c r="V6" s="125"/>
    </row>
    <row r="7" spans="1:22" ht="24">
      <c r="A7" s="137">
        <v>5</v>
      </c>
      <c r="B7" s="92" t="s">
        <v>7793</v>
      </c>
      <c r="C7" s="137" t="s">
        <v>5172</v>
      </c>
      <c r="D7" s="151">
        <v>30</v>
      </c>
      <c r="E7" s="117"/>
      <c r="F7" s="118">
        <f t="shared" si="0"/>
        <v>0</v>
      </c>
      <c r="G7" s="125"/>
      <c r="H7" s="125"/>
      <c r="I7" s="125"/>
      <c r="J7" s="125"/>
      <c r="K7" s="125"/>
      <c r="L7" s="125"/>
      <c r="M7" s="125"/>
      <c r="N7" s="125"/>
      <c r="O7" s="125"/>
      <c r="P7" s="125"/>
      <c r="Q7" s="125"/>
      <c r="R7" s="125"/>
      <c r="S7" s="125"/>
      <c r="T7" s="125"/>
      <c r="U7" s="125"/>
      <c r="V7" s="125"/>
    </row>
    <row r="8" spans="1:22" ht="36">
      <c r="A8" s="137">
        <v>6</v>
      </c>
      <c r="B8" s="92" t="s">
        <v>7794</v>
      </c>
      <c r="C8" s="137" t="s">
        <v>5172</v>
      </c>
      <c r="D8" s="151">
        <v>13</v>
      </c>
      <c r="E8" s="117"/>
      <c r="F8" s="118">
        <f t="shared" si="0"/>
        <v>0</v>
      </c>
      <c r="G8" s="125"/>
      <c r="H8" s="125"/>
      <c r="I8" s="125"/>
      <c r="J8" s="125"/>
      <c r="K8" s="125"/>
      <c r="L8" s="125"/>
      <c r="M8" s="125"/>
      <c r="N8" s="125"/>
      <c r="O8" s="125"/>
      <c r="P8" s="125"/>
      <c r="Q8" s="125"/>
      <c r="R8" s="125"/>
      <c r="S8" s="125"/>
      <c r="T8" s="125"/>
      <c r="U8" s="125"/>
      <c r="V8" s="125"/>
    </row>
    <row r="9" spans="1:22" ht="36">
      <c r="A9" s="137">
        <v>7</v>
      </c>
      <c r="B9" s="92" t="s">
        <v>7795</v>
      </c>
      <c r="C9" s="137" t="s">
        <v>5172</v>
      </c>
      <c r="D9" s="151">
        <v>15</v>
      </c>
      <c r="E9" s="117"/>
      <c r="F9" s="118">
        <f t="shared" si="0"/>
        <v>0</v>
      </c>
      <c r="G9" s="125"/>
      <c r="H9" s="125"/>
      <c r="I9" s="125"/>
      <c r="J9" s="125"/>
      <c r="K9" s="125"/>
      <c r="L9" s="125"/>
      <c r="M9" s="125"/>
      <c r="N9" s="125"/>
      <c r="O9" s="125"/>
      <c r="P9" s="125"/>
      <c r="Q9" s="125"/>
      <c r="R9" s="125"/>
      <c r="S9" s="125"/>
      <c r="T9" s="125"/>
      <c r="U9" s="125"/>
      <c r="V9" s="125"/>
    </row>
    <row r="10" spans="1:22" ht="36">
      <c r="A10" s="137">
        <v>8</v>
      </c>
      <c r="B10" s="92" t="s">
        <v>7796</v>
      </c>
      <c r="C10" s="137" t="s">
        <v>5172</v>
      </c>
      <c r="D10" s="151">
        <v>34</v>
      </c>
      <c r="E10" s="117"/>
      <c r="F10" s="118">
        <f t="shared" si="0"/>
        <v>0</v>
      </c>
      <c r="G10" s="125"/>
      <c r="H10" s="125"/>
      <c r="I10" s="125"/>
      <c r="J10" s="125"/>
      <c r="K10" s="125"/>
      <c r="L10" s="125"/>
      <c r="M10" s="125"/>
      <c r="N10" s="125"/>
      <c r="O10" s="125"/>
      <c r="P10" s="125"/>
      <c r="Q10" s="125"/>
      <c r="R10" s="125"/>
      <c r="S10" s="125"/>
      <c r="T10" s="125"/>
      <c r="U10" s="125"/>
      <c r="V10" s="125"/>
    </row>
    <row r="11" spans="1:22" ht="24">
      <c r="A11" s="137">
        <v>9</v>
      </c>
      <c r="B11" s="92" t="s">
        <v>7797</v>
      </c>
      <c r="C11" s="137" t="s">
        <v>5172</v>
      </c>
      <c r="D11" s="151">
        <v>20</v>
      </c>
      <c r="E11" s="117"/>
      <c r="F11" s="118">
        <f t="shared" si="0"/>
        <v>0</v>
      </c>
      <c r="G11" s="125"/>
      <c r="H11" s="125"/>
      <c r="I11" s="125"/>
      <c r="J11" s="125"/>
      <c r="K11" s="125"/>
      <c r="L11" s="125"/>
      <c r="M11" s="125"/>
      <c r="N11" s="125"/>
      <c r="O11" s="125"/>
      <c r="P11" s="125"/>
      <c r="Q11" s="125"/>
      <c r="R11" s="125"/>
      <c r="S11" s="125"/>
      <c r="T11" s="125"/>
      <c r="U11" s="125"/>
      <c r="V11" s="125"/>
    </row>
    <row r="12" spans="1:22" ht="24">
      <c r="A12" s="137">
        <v>10</v>
      </c>
      <c r="B12" s="92" t="s">
        <v>7798</v>
      </c>
      <c r="C12" s="137" t="s">
        <v>5172</v>
      </c>
      <c r="D12" s="151">
        <v>9</v>
      </c>
      <c r="E12" s="117"/>
      <c r="F12" s="118">
        <f t="shared" si="0"/>
        <v>0</v>
      </c>
      <c r="G12" s="125"/>
      <c r="H12" s="125"/>
      <c r="I12" s="125"/>
      <c r="J12" s="125"/>
      <c r="K12" s="125"/>
      <c r="L12" s="125"/>
      <c r="M12" s="125"/>
      <c r="N12" s="125"/>
      <c r="O12" s="125"/>
      <c r="P12" s="125"/>
      <c r="Q12" s="125"/>
      <c r="R12" s="125"/>
      <c r="S12" s="125"/>
      <c r="T12" s="125"/>
      <c r="U12" s="125"/>
      <c r="V12" s="125"/>
    </row>
    <row r="13" spans="1:22" ht="36">
      <c r="A13" s="137">
        <v>11</v>
      </c>
      <c r="B13" s="92" t="s">
        <v>7799</v>
      </c>
      <c r="C13" s="137" t="s">
        <v>5172</v>
      </c>
      <c r="D13" s="151">
        <v>10</v>
      </c>
      <c r="E13" s="117"/>
      <c r="F13" s="118">
        <f t="shared" si="0"/>
        <v>0</v>
      </c>
      <c r="G13" s="125"/>
      <c r="H13" s="125"/>
      <c r="I13" s="125"/>
      <c r="J13" s="125"/>
      <c r="K13" s="125"/>
      <c r="L13" s="125"/>
      <c r="M13" s="125"/>
      <c r="N13" s="125"/>
      <c r="O13" s="125"/>
      <c r="P13" s="125"/>
      <c r="Q13" s="125"/>
      <c r="R13" s="125"/>
      <c r="S13" s="125"/>
      <c r="T13" s="125"/>
      <c r="U13" s="125"/>
      <c r="V13" s="125"/>
    </row>
    <row r="14" spans="1:22" ht="36">
      <c r="A14" s="137">
        <v>12</v>
      </c>
      <c r="B14" s="92" t="s">
        <v>7800</v>
      </c>
      <c r="C14" s="137" t="s">
        <v>5172</v>
      </c>
      <c r="D14" s="151">
        <v>10</v>
      </c>
      <c r="E14" s="117"/>
      <c r="F14" s="118">
        <f t="shared" si="0"/>
        <v>0</v>
      </c>
      <c r="G14" s="125"/>
      <c r="H14" s="125"/>
      <c r="I14" s="125"/>
      <c r="J14" s="125"/>
      <c r="K14" s="125"/>
      <c r="L14" s="125"/>
      <c r="M14" s="125"/>
      <c r="N14" s="125"/>
      <c r="O14" s="125"/>
      <c r="P14" s="125"/>
      <c r="Q14" s="125"/>
      <c r="R14" s="125"/>
      <c r="S14" s="125"/>
      <c r="T14" s="125"/>
      <c r="U14" s="125"/>
      <c r="V14" s="125"/>
    </row>
    <row r="15" spans="1:22" ht="36">
      <c r="A15" s="137">
        <v>13</v>
      </c>
      <c r="B15" s="92" t="s">
        <v>7801</v>
      </c>
      <c r="C15" s="137" t="s">
        <v>5172</v>
      </c>
      <c r="D15" s="151">
        <v>5</v>
      </c>
      <c r="E15" s="117"/>
      <c r="F15" s="118">
        <f t="shared" si="0"/>
        <v>0</v>
      </c>
      <c r="G15" s="125"/>
      <c r="H15" s="125"/>
      <c r="I15" s="125"/>
      <c r="J15" s="125"/>
      <c r="K15" s="125"/>
      <c r="L15" s="125"/>
      <c r="M15" s="125"/>
      <c r="N15" s="125"/>
      <c r="O15" s="125"/>
      <c r="P15" s="125"/>
      <c r="Q15" s="125"/>
      <c r="R15" s="125"/>
      <c r="S15" s="125"/>
      <c r="T15" s="125"/>
      <c r="U15" s="125"/>
      <c r="V15" s="125"/>
    </row>
    <row r="16" spans="1:22" ht="36">
      <c r="A16" s="137">
        <v>14</v>
      </c>
      <c r="B16" s="92" t="s">
        <v>7802</v>
      </c>
      <c r="C16" s="137" t="s">
        <v>5172</v>
      </c>
      <c r="D16" s="151">
        <v>10</v>
      </c>
      <c r="E16" s="117"/>
      <c r="F16" s="118">
        <f t="shared" si="0"/>
        <v>0</v>
      </c>
      <c r="G16" s="125"/>
      <c r="H16" s="125"/>
      <c r="I16" s="125"/>
      <c r="J16" s="125"/>
      <c r="K16" s="125"/>
      <c r="L16" s="125"/>
      <c r="M16" s="125"/>
      <c r="N16" s="125"/>
      <c r="O16" s="125"/>
      <c r="P16" s="125"/>
      <c r="Q16" s="125"/>
      <c r="R16" s="125"/>
      <c r="S16" s="125"/>
      <c r="T16" s="125"/>
      <c r="U16" s="125"/>
      <c r="V16" s="125"/>
    </row>
    <row r="17" spans="1:22" ht="24">
      <c r="A17" s="137">
        <v>15</v>
      </c>
      <c r="B17" s="92" t="s">
        <v>7803</v>
      </c>
      <c r="C17" s="137" t="s">
        <v>5172</v>
      </c>
      <c r="D17" s="151">
        <v>12</v>
      </c>
      <c r="E17" s="117"/>
      <c r="F17" s="118">
        <f t="shared" si="0"/>
        <v>0</v>
      </c>
      <c r="G17" s="125"/>
      <c r="H17" s="125"/>
      <c r="I17" s="125"/>
      <c r="J17" s="125"/>
      <c r="K17" s="125"/>
      <c r="L17" s="125"/>
      <c r="M17" s="125"/>
      <c r="N17" s="125"/>
      <c r="O17" s="125"/>
      <c r="P17" s="125"/>
      <c r="Q17" s="125"/>
      <c r="R17" s="125"/>
      <c r="S17" s="125"/>
      <c r="T17" s="125"/>
      <c r="U17" s="125"/>
      <c r="V17" s="125"/>
    </row>
    <row r="18" spans="1:22" ht="12">
      <c r="A18" s="137">
        <v>16</v>
      </c>
      <c r="B18" s="92" t="s">
        <v>7804</v>
      </c>
      <c r="C18" s="137" t="s">
        <v>5172</v>
      </c>
      <c r="D18" s="151">
        <v>1</v>
      </c>
      <c r="E18" s="117"/>
      <c r="F18" s="118">
        <f t="shared" si="0"/>
        <v>0</v>
      </c>
      <c r="G18" s="125"/>
      <c r="H18" s="125"/>
      <c r="I18" s="125"/>
      <c r="J18" s="125"/>
      <c r="K18" s="125"/>
      <c r="L18" s="125"/>
      <c r="M18" s="125"/>
      <c r="N18" s="125"/>
      <c r="O18" s="125"/>
      <c r="P18" s="125"/>
      <c r="Q18" s="125"/>
      <c r="R18" s="125"/>
      <c r="S18" s="125"/>
      <c r="T18" s="125"/>
      <c r="U18" s="125"/>
      <c r="V18" s="125"/>
    </row>
    <row r="19" spans="1:22" ht="24">
      <c r="A19" s="137">
        <v>17</v>
      </c>
      <c r="B19" s="92" t="s">
        <v>7805</v>
      </c>
      <c r="C19" s="137" t="s">
        <v>5172</v>
      </c>
      <c r="D19" s="151">
        <v>3</v>
      </c>
      <c r="E19" s="117"/>
      <c r="F19" s="118">
        <f t="shared" si="0"/>
        <v>0</v>
      </c>
      <c r="G19" s="125"/>
      <c r="H19" s="125"/>
      <c r="I19" s="125"/>
      <c r="J19" s="125"/>
      <c r="K19" s="125"/>
      <c r="L19" s="125"/>
      <c r="M19" s="125"/>
      <c r="N19" s="125"/>
      <c r="O19" s="125"/>
      <c r="P19" s="125"/>
      <c r="Q19" s="125"/>
      <c r="R19" s="125"/>
      <c r="S19" s="125"/>
      <c r="T19" s="125"/>
      <c r="U19" s="125"/>
      <c r="V19" s="125"/>
    </row>
    <row r="20" spans="1:22" ht="24">
      <c r="A20" s="137">
        <v>18</v>
      </c>
      <c r="B20" s="92" t="s">
        <v>7806</v>
      </c>
      <c r="C20" s="137" t="s">
        <v>5172</v>
      </c>
      <c r="D20" s="151">
        <v>3</v>
      </c>
      <c r="E20" s="117"/>
      <c r="F20" s="118">
        <f t="shared" si="0"/>
        <v>0</v>
      </c>
      <c r="G20" s="125"/>
      <c r="H20" s="125"/>
      <c r="I20" s="125"/>
      <c r="J20" s="125"/>
      <c r="K20" s="125"/>
      <c r="L20" s="125"/>
      <c r="M20" s="125"/>
      <c r="N20" s="125"/>
      <c r="O20" s="125"/>
      <c r="P20" s="125"/>
      <c r="Q20" s="125"/>
      <c r="R20" s="125"/>
      <c r="S20" s="125"/>
      <c r="T20" s="125"/>
      <c r="U20" s="125"/>
      <c r="V20" s="125"/>
    </row>
    <row r="21" spans="1:22" ht="24">
      <c r="A21" s="137">
        <v>19</v>
      </c>
      <c r="B21" s="92" t="s">
        <v>7807</v>
      </c>
      <c r="C21" s="137" t="s">
        <v>5172</v>
      </c>
      <c r="D21" s="151">
        <v>3</v>
      </c>
      <c r="E21" s="117"/>
      <c r="F21" s="118">
        <f t="shared" si="0"/>
        <v>0</v>
      </c>
      <c r="G21" s="125"/>
      <c r="H21" s="125"/>
      <c r="I21" s="125"/>
      <c r="J21" s="125"/>
      <c r="K21" s="125"/>
      <c r="L21" s="125"/>
      <c r="M21" s="125"/>
      <c r="N21" s="125"/>
      <c r="O21" s="125"/>
      <c r="P21" s="125"/>
      <c r="Q21" s="125"/>
      <c r="R21" s="125"/>
      <c r="S21" s="125"/>
      <c r="T21" s="125"/>
      <c r="U21" s="125"/>
      <c r="V21" s="125"/>
    </row>
    <row r="22" spans="1:22" ht="24">
      <c r="A22" s="137">
        <v>20</v>
      </c>
      <c r="B22" s="92" t="s">
        <v>7808</v>
      </c>
      <c r="C22" s="137" t="s">
        <v>5172</v>
      </c>
      <c r="D22" s="151">
        <v>1</v>
      </c>
      <c r="E22" s="117"/>
      <c r="F22" s="118">
        <f t="shared" si="0"/>
        <v>0</v>
      </c>
      <c r="G22" s="125"/>
      <c r="H22" s="125"/>
      <c r="I22" s="125"/>
      <c r="J22" s="125"/>
      <c r="K22" s="125"/>
      <c r="L22" s="125"/>
      <c r="M22" s="125"/>
      <c r="N22" s="125"/>
      <c r="O22" s="125"/>
      <c r="P22" s="125"/>
      <c r="Q22" s="125"/>
      <c r="R22" s="125"/>
      <c r="S22" s="125"/>
      <c r="T22" s="125"/>
      <c r="U22" s="125"/>
      <c r="V22" s="125"/>
    </row>
    <row r="23" spans="1:22" ht="36">
      <c r="A23" s="137">
        <v>21</v>
      </c>
      <c r="B23" s="92" t="s">
        <v>7809</v>
      </c>
      <c r="C23" s="137" t="s">
        <v>5172</v>
      </c>
      <c r="D23" s="151">
        <v>1</v>
      </c>
      <c r="E23" s="117"/>
      <c r="F23" s="118">
        <f t="shared" si="0"/>
        <v>0</v>
      </c>
      <c r="G23" s="125"/>
      <c r="H23" s="125"/>
      <c r="I23" s="125"/>
      <c r="J23" s="125"/>
      <c r="K23" s="125"/>
      <c r="L23" s="125"/>
      <c r="M23" s="125"/>
      <c r="N23" s="125"/>
      <c r="O23" s="125"/>
      <c r="P23" s="125"/>
      <c r="Q23" s="125"/>
      <c r="R23" s="125"/>
      <c r="S23" s="125"/>
      <c r="T23" s="125"/>
      <c r="U23" s="125"/>
      <c r="V23" s="125"/>
    </row>
    <row r="24" spans="1:22" ht="36">
      <c r="A24" s="137">
        <v>22</v>
      </c>
      <c r="B24" s="92" t="s">
        <v>7810</v>
      </c>
      <c r="C24" s="137" t="s">
        <v>5172</v>
      </c>
      <c r="D24" s="151">
        <v>5</v>
      </c>
      <c r="E24" s="117"/>
      <c r="F24" s="118">
        <f t="shared" si="0"/>
        <v>0</v>
      </c>
      <c r="G24" s="125"/>
      <c r="H24" s="125"/>
      <c r="I24" s="125"/>
      <c r="J24" s="125"/>
      <c r="K24" s="125"/>
      <c r="L24" s="125"/>
      <c r="M24" s="125"/>
      <c r="N24" s="125"/>
      <c r="O24" s="125"/>
      <c r="P24" s="125"/>
      <c r="Q24" s="125"/>
      <c r="R24" s="125"/>
      <c r="S24" s="125"/>
      <c r="T24" s="125"/>
      <c r="U24" s="125"/>
      <c r="V24" s="125"/>
    </row>
    <row r="25" spans="1:22" ht="36">
      <c r="A25" s="137">
        <v>23</v>
      </c>
      <c r="B25" s="92" t="s">
        <v>7811</v>
      </c>
      <c r="C25" s="137" t="s">
        <v>5172</v>
      </c>
      <c r="D25" s="151">
        <v>5</v>
      </c>
      <c r="E25" s="117"/>
      <c r="F25" s="118">
        <f t="shared" si="0"/>
        <v>0</v>
      </c>
      <c r="G25" s="125"/>
      <c r="H25" s="125"/>
      <c r="I25" s="125"/>
      <c r="J25" s="125"/>
      <c r="K25" s="125"/>
      <c r="L25" s="125"/>
      <c r="M25" s="125"/>
      <c r="N25" s="125"/>
      <c r="O25" s="125"/>
      <c r="P25" s="125"/>
      <c r="Q25" s="125"/>
      <c r="R25" s="125"/>
      <c r="S25" s="125"/>
      <c r="T25" s="125"/>
      <c r="U25" s="125"/>
      <c r="V25" s="125"/>
    </row>
    <row r="26" spans="1:22" ht="24">
      <c r="A26" s="137">
        <v>24</v>
      </c>
      <c r="B26" s="92" t="s">
        <v>7812</v>
      </c>
      <c r="C26" s="137" t="s">
        <v>5172</v>
      </c>
      <c r="D26" s="151">
        <v>1</v>
      </c>
      <c r="E26" s="117"/>
      <c r="F26" s="118">
        <f t="shared" si="0"/>
        <v>0</v>
      </c>
      <c r="G26" s="125"/>
      <c r="H26" s="125"/>
      <c r="I26" s="125"/>
      <c r="J26" s="125"/>
      <c r="K26" s="125"/>
      <c r="L26" s="125"/>
      <c r="M26" s="125"/>
      <c r="N26" s="125"/>
      <c r="O26" s="125"/>
      <c r="P26" s="125"/>
      <c r="Q26" s="125"/>
      <c r="R26" s="125"/>
      <c r="S26" s="125"/>
      <c r="T26" s="125"/>
      <c r="U26" s="125"/>
      <c r="V26" s="125"/>
    </row>
    <row r="27" spans="1:22" ht="36">
      <c r="A27" s="137">
        <v>25</v>
      </c>
      <c r="B27" s="92" t="s">
        <v>7813</v>
      </c>
      <c r="C27" s="137" t="s">
        <v>5172</v>
      </c>
      <c r="D27" s="151">
        <v>2</v>
      </c>
      <c r="E27" s="117"/>
      <c r="F27" s="118">
        <f t="shared" si="0"/>
        <v>0</v>
      </c>
      <c r="G27" s="125"/>
      <c r="H27" s="125"/>
      <c r="I27" s="125"/>
      <c r="J27" s="125"/>
      <c r="K27" s="125"/>
      <c r="L27" s="125"/>
      <c r="M27" s="125"/>
      <c r="N27" s="125"/>
      <c r="O27" s="125"/>
      <c r="P27" s="125"/>
      <c r="Q27" s="125"/>
      <c r="R27" s="125"/>
      <c r="S27" s="125"/>
      <c r="T27" s="125"/>
      <c r="U27" s="125"/>
      <c r="V27" s="125"/>
    </row>
    <row r="28" spans="1:22" ht="24">
      <c r="A28" s="137">
        <v>26</v>
      </c>
      <c r="B28" s="92" t="s">
        <v>7814</v>
      </c>
      <c r="C28" s="137" t="s">
        <v>5172</v>
      </c>
      <c r="D28" s="151">
        <v>5</v>
      </c>
      <c r="E28" s="117"/>
      <c r="F28" s="118">
        <f t="shared" si="0"/>
        <v>0</v>
      </c>
      <c r="G28" s="125"/>
      <c r="H28" s="125"/>
      <c r="I28" s="125"/>
      <c r="J28" s="125"/>
      <c r="K28" s="125"/>
      <c r="L28" s="125"/>
      <c r="M28" s="125"/>
      <c r="N28" s="125"/>
      <c r="O28" s="125"/>
      <c r="P28" s="125"/>
      <c r="Q28" s="125"/>
      <c r="R28" s="125"/>
      <c r="S28" s="125"/>
      <c r="T28" s="125"/>
      <c r="U28" s="125"/>
      <c r="V28" s="125"/>
    </row>
    <row r="29" spans="1:22" ht="24">
      <c r="A29" s="137">
        <v>27</v>
      </c>
      <c r="B29" s="92" t="s">
        <v>7815</v>
      </c>
      <c r="C29" s="137" t="s">
        <v>5172</v>
      </c>
      <c r="D29" s="151">
        <v>1</v>
      </c>
      <c r="E29" s="117"/>
      <c r="F29" s="118">
        <f t="shared" si="0"/>
        <v>0</v>
      </c>
      <c r="G29" s="125"/>
      <c r="H29" s="125"/>
      <c r="I29" s="125"/>
      <c r="J29" s="125"/>
      <c r="K29" s="125"/>
      <c r="L29" s="125"/>
      <c r="M29" s="125"/>
      <c r="N29" s="125"/>
      <c r="O29" s="125"/>
      <c r="P29" s="125"/>
      <c r="Q29" s="125"/>
      <c r="R29" s="125"/>
      <c r="S29" s="125"/>
      <c r="T29" s="125"/>
      <c r="U29" s="125"/>
      <c r="V29" s="125"/>
    </row>
    <row r="30" spans="1:22" ht="24">
      <c r="A30" s="137">
        <v>28</v>
      </c>
      <c r="B30" s="92" t="s">
        <v>7816</v>
      </c>
      <c r="C30" s="137" t="s">
        <v>5172</v>
      </c>
      <c r="D30" s="151">
        <v>2</v>
      </c>
      <c r="E30" s="117"/>
      <c r="F30" s="118">
        <f t="shared" si="0"/>
        <v>0</v>
      </c>
      <c r="G30" s="125"/>
      <c r="H30" s="125"/>
      <c r="I30" s="125"/>
      <c r="J30" s="125"/>
      <c r="K30" s="125"/>
      <c r="L30" s="125"/>
      <c r="M30" s="125"/>
      <c r="N30" s="125"/>
      <c r="O30" s="125"/>
      <c r="P30" s="125"/>
      <c r="Q30" s="125"/>
      <c r="R30" s="125"/>
      <c r="S30" s="125"/>
      <c r="T30" s="125"/>
      <c r="U30" s="125"/>
      <c r="V30" s="125"/>
    </row>
    <row r="31" spans="1:22" ht="36">
      <c r="A31" s="137">
        <v>29</v>
      </c>
      <c r="B31" s="92" t="s">
        <v>7817</v>
      </c>
      <c r="C31" s="137" t="s">
        <v>5172</v>
      </c>
      <c r="D31" s="151">
        <v>5</v>
      </c>
      <c r="E31" s="117"/>
      <c r="F31" s="118">
        <f t="shared" si="0"/>
        <v>0</v>
      </c>
      <c r="G31" s="125"/>
      <c r="H31" s="125"/>
      <c r="I31" s="125"/>
      <c r="J31" s="125"/>
      <c r="K31" s="125"/>
      <c r="L31" s="125"/>
      <c r="M31" s="125"/>
      <c r="N31" s="125"/>
      <c r="O31" s="125"/>
      <c r="P31" s="125"/>
      <c r="Q31" s="125"/>
      <c r="R31" s="125"/>
      <c r="S31" s="125"/>
      <c r="T31" s="125"/>
      <c r="U31" s="125"/>
      <c r="V31" s="125"/>
    </row>
    <row r="32" spans="1:22" ht="36">
      <c r="A32" s="137">
        <v>30</v>
      </c>
      <c r="B32" s="92" t="s">
        <v>7818</v>
      </c>
      <c r="C32" s="137" t="s">
        <v>5172</v>
      </c>
      <c r="D32" s="151">
        <v>1</v>
      </c>
      <c r="E32" s="117"/>
      <c r="F32" s="118">
        <f t="shared" si="0"/>
        <v>0</v>
      </c>
      <c r="G32" s="125"/>
      <c r="H32" s="125"/>
      <c r="I32" s="125"/>
      <c r="J32" s="125"/>
      <c r="K32" s="125"/>
      <c r="L32" s="125"/>
      <c r="M32" s="125"/>
      <c r="N32" s="125"/>
      <c r="O32" s="125"/>
      <c r="P32" s="125"/>
      <c r="Q32" s="125"/>
      <c r="R32" s="125"/>
      <c r="S32" s="125"/>
      <c r="T32" s="125"/>
      <c r="U32" s="125"/>
      <c r="V32" s="125"/>
    </row>
    <row r="33" spans="1:22" ht="36">
      <c r="A33" s="137">
        <v>31</v>
      </c>
      <c r="B33" s="92" t="s">
        <v>7819</v>
      </c>
      <c r="C33" s="137" t="s">
        <v>5172</v>
      </c>
      <c r="D33" s="151">
        <v>1</v>
      </c>
      <c r="E33" s="117"/>
      <c r="F33" s="118">
        <f t="shared" si="0"/>
        <v>0</v>
      </c>
      <c r="G33" s="125"/>
      <c r="H33" s="125"/>
      <c r="I33" s="125"/>
      <c r="J33" s="125"/>
      <c r="K33" s="125"/>
      <c r="L33" s="125"/>
      <c r="M33" s="125"/>
      <c r="N33" s="125"/>
      <c r="O33" s="125"/>
      <c r="P33" s="125"/>
      <c r="Q33" s="125"/>
      <c r="R33" s="125"/>
      <c r="S33" s="125"/>
      <c r="T33" s="125"/>
      <c r="U33" s="125"/>
      <c r="V33" s="125"/>
    </row>
    <row r="34" spans="1:22" ht="36">
      <c r="A34" s="137">
        <v>32</v>
      </c>
      <c r="B34" s="92" t="s">
        <v>7820</v>
      </c>
      <c r="C34" s="137" t="s">
        <v>5172</v>
      </c>
      <c r="D34" s="151">
        <v>1</v>
      </c>
      <c r="E34" s="117"/>
      <c r="F34" s="118">
        <f t="shared" si="0"/>
        <v>0</v>
      </c>
      <c r="G34" s="125"/>
      <c r="H34" s="125"/>
      <c r="I34" s="125"/>
      <c r="J34" s="125"/>
      <c r="K34" s="125"/>
      <c r="L34" s="125"/>
      <c r="M34" s="125"/>
      <c r="N34" s="125"/>
      <c r="O34" s="125"/>
      <c r="P34" s="125"/>
      <c r="Q34" s="125"/>
      <c r="R34" s="125"/>
      <c r="S34" s="125"/>
      <c r="T34" s="125"/>
      <c r="U34" s="125"/>
      <c r="V34" s="125"/>
    </row>
    <row r="35" spans="1:22" ht="36">
      <c r="A35" s="137">
        <v>33</v>
      </c>
      <c r="B35" s="92" t="s">
        <v>7821</v>
      </c>
      <c r="C35" s="137" t="s">
        <v>5172</v>
      </c>
      <c r="D35" s="151">
        <v>1</v>
      </c>
      <c r="E35" s="117"/>
      <c r="F35" s="118">
        <f t="shared" si="0"/>
        <v>0</v>
      </c>
      <c r="G35" s="125"/>
      <c r="H35" s="125"/>
      <c r="I35" s="125"/>
      <c r="J35" s="125"/>
      <c r="K35" s="125"/>
      <c r="L35" s="125"/>
      <c r="M35" s="125"/>
      <c r="N35" s="125"/>
      <c r="O35" s="125"/>
      <c r="P35" s="125"/>
      <c r="Q35" s="125"/>
      <c r="R35" s="125"/>
      <c r="S35" s="125"/>
      <c r="T35" s="125"/>
      <c r="U35" s="125"/>
      <c r="V35" s="125"/>
    </row>
    <row r="36" spans="1:22" ht="12">
      <c r="A36" s="137"/>
      <c r="B36" s="197" t="s">
        <v>6833</v>
      </c>
      <c r="C36" s="137"/>
      <c r="D36" s="151">
        <v>0</v>
      </c>
      <c r="E36" s="117"/>
      <c r="F36" s="118">
        <f t="shared" si="0"/>
        <v>0</v>
      </c>
      <c r="G36" s="125"/>
      <c r="H36" s="125"/>
      <c r="I36" s="125"/>
      <c r="J36" s="125"/>
      <c r="K36" s="125"/>
      <c r="L36" s="125"/>
      <c r="M36" s="125"/>
      <c r="N36" s="125"/>
      <c r="O36" s="125"/>
      <c r="P36" s="125"/>
      <c r="Q36" s="125"/>
      <c r="R36" s="125"/>
      <c r="S36" s="125"/>
      <c r="T36" s="125"/>
      <c r="U36" s="125"/>
      <c r="V36" s="125"/>
    </row>
    <row r="37" spans="1:22" ht="12">
      <c r="A37" s="137">
        <v>34</v>
      </c>
      <c r="B37" s="92" t="s">
        <v>6834</v>
      </c>
      <c r="C37" s="137" t="s">
        <v>7822</v>
      </c>
      <c r="D37" s="151">
        <v>165</v>
      </c>
      <c r="E37" s="117"/>
      <c r="F37" s="118">
        <f t="shared" si="0"/>
        <v>0</v>
      </c>
      <c r="G37" s="125"/>
      <c r="H37" s="125"/>
      <c r="I37" s="125"/>
      <c r="J37" s="125"/>
      <c r="K37" s="125"/>
      <c r="L37" s="125"/>
      <c r="M37" s="125"/>
      <c r="N37" s="125"/>
      <c r="O37" s="125"/>
      <c r="P37" s="125"/>
      <c r="Q37" s="125"/>
      <c r="R37" s="125"/>
      <c r="S37" s="125"/>
      <c r="T37" s="125"/>
      <c r="U37" s="125"/>
      <c r="V37" s="125"/>
    </row>
    <row r="38" spans="1:22" ht="12">
      <c r="A38" s="137"/>
      <c r="B38" s="197" t="s">
        <v>6838</v>
      </c>
      <c r="C38" s="137"/>
      <c r="D38" s="151">
        <v>0</v>
      </c>
      <c r="E38" s="117"/>
      <c r="F38" s="118">
        <f t="shared" si="0"/>
        <v>0</v>
      </c>
      <c r="G38" s="125"/>
      <c r="H38" s="125"/>
      <c r="I38" s="125"/>
      <c r="J38" s="125"/>
      <c r="K38" s="125"/>
      <c r="L38" s="125"/>
      <c r="M38" s="125"/>
      <c r="N38" s="125"/>
      <c r="O38" s="125"/>
      <c r="P38" s="125"/>
      <c r="Q38" s="125"/>
      <c r="R38" s="125"/>
      <c r="S38" s="125"/>
      <c r="T38" s="125"/>
      <c r="U38" s="125"/>
      <c r="V38" s="125"/>
    </row>
    <row r="39" spans="1:22" ht="12">
      <c r="A39" s="137">
        <v>35</v>
      </c>
      <c r="B39" s="92" t="s">
        <v>7823</v>
      </c>
      <c r="C39" s="137" t="s">
        <v>5172</v>
      </c>
      <c r="D39" s="151">
        <v>84</v>
      </c>
      <c r="E39" s="117"/>
      <c r="F39" s="118">
        <f t="shared" si="0"/>
        <v>0</v>
      </c>
      <c r="G39" s="125"/>
      <c r="H39" s="125"/>
      <c r="I39" s="125"/>
      <c r="J39" s="125"/>
      <c r="K39" s="125"/>
      <c r="L39" s="125"/>
      <c r="M39" s="125"/>
      <c r="N39" s="125"/>
      <c r="O39" s="125"/>
      <c r="P39" s="125"/>
      <c r="Q39" s="125"/>
      <c r="R39" s="125"/>
      <c r="S39" s="125"/>
      <c r="T39" s="125"/>
      <c r="U39" s="125"/>
      <c r="V39" s="125"/>
    </row>
    <row r="40" spans="1:22" ht="12">
      <c r="A40" s="137">
        <v>36</v>
      </c>
      <c r="B40" s="92" t="s">
        <v>7824</v>
      </c>
      <c r="C40" s="137" t="s">
        <v>5172</v>
      </c>
      <c r="D40" s="151">
        <v>147</v>
      </c>
      <c r="E40" s="117"/>
      <c r="F40" s="118">
        <f t="shared" si="0"/>
        <v>0</v>
      </c>
      <c r="G40" s="125"/>
      <c r="H40" s="125"/>
      <c r="I40" s="125"/>
      <c r="J40" s="125"/>
      <c r="K40" s="125"/>
      <c r="L40" s="125"/>
      <c r="M40" s="125"/>
      <c r="N40" s="125"/>
      <c r="O40" s="125"/>
      <c r="P40" s="125"/>
      <c r="Q40" s="125"/>
      <c r="R40" s="125"/>
      <c r="S40" s="125"/>
      <c r="T40" s="125"/>
      <c r="U40" s="125"/>
      <c r="V40" s="125"/>
    </row>
    <row r="41" spans="1:22" ht="12">
      <c r="A41" s="137">
        <v>37</v>
      </c>
      <c r="B41" s="92" t="s">
        <v>7825</v>
      </c>
      <c r="C41" s="137" t="s">
        <v>5172</v>
      </c>
      <c r="D41" s="151">
        <v>50</v>
      </c>
      <c r="E41" s="117"/>
      <c r="F41" s="118">
        <f t="shared" si="0"/>
        <v>0</v>
      </c>
      <c r="G41" s="125"/>
      <c r="H41" s="125"/>
      <c r="I41" s="125"/>
      <c r="J41" s="125"/>
      <c r="K41" s="125"/>
      <c r="L41" s="125"/>
      <c r="M41" s="125"/>
      <c r="N41" s="125"/>
      <c r="O41" s="125"/>
      <c r="P41" s="125"/>
      <c r="Q41" s="125"/>
      <c r="R41" s="125"/>
      <c r="S41" s="125"/>
      <c r="T41" s="125"/>
      <c r="U41" s="125"/>
      <c r="V41" s="125"/>
    </row>
    <row r="42" spans="1:22" ht="24">
      <c r="A42" s="137">
        <v>38</v>
      </c>
      <c r="B42" s="92" t="s">
        <v>7826</v>
      </c>
      <c r="C42" s="137" t="s">
        <v>5172</v>
      </c>
      <c r="D42" s="151">
        <v>363</v>
      </c>
      <c r="E42" s="117"/>
      <c r="F42" s="118">
        <f t="shared" si="0"/>
        <v>0</v>
      </c>
      <c r="G42" s="125"/>
      <c r="H42" s="125"/>
      <c r="I42" s="125"/>
      <c r="J42" s="125"/>
      <c r="K42" s="125"/>
      <c r="L42" s="125"/>
      <c r="M42" s="125"/>
      <c r="N42" s="125"/>
      <c r="O42" s="125"/>
      <c r="P42" s="125"/>
      <c r="Q42" s="125"/>
      <c r="R42" s="125"/>
      <c r="S42" s="125"/>
      <c r="T42" s="125"/>
      <c r="U42" s="125"/>
      <c r="V42" s="125"/>
    </row>
    <row r="43" spans="1:22" ht="12">
      <c r="A43" s="137"/>
      <c r="B43" s="197" t="s">
        <v>7827</v>
      </c>
      <c r="C43" s="137"/>
      <c r="D43" s="151">
        <v>0</v>
      </c>
      <c r="E43" s="117"/>
      <c r="F43" s="118">
        <f t="shared" si="0"/>
        <v>0</v>
      </c>
      <c r="G43" s="125"/>
      <c r="H43" s="125"/>
      <c r="I43" s="125"/>
      <c r="J43" s="125"/>
      <c r="K43" s="125"/>
      <c r="L43" s="125"/>
      <c r="M43" s="125"/>
      <c r="N43" s="125"/>
      <c r="O43" s="125"/>
      <c r="P43" s="125"/>
      <c r="Q43" s="125"/>
      <c r="R43" s="125"/>
      <c r="S43" s="125"/>
      <c r="T43" s="125"/>
      <c r="U43" s="125"/>
      <c r="V43" s="125"/>
    </row>
    <row r="44" spans="1:22" ht="31.5" customHeight="1">
      <c r="A44" s="137">
        <v>39</v>
      </c>
      <c r="B44" s="92" t="s">
        <v>7828</v>
      </c>
      <c r="C44" s="137" t="s">
        <v>5172</v>
      </c>
      <c r="D44" s="151">
        <v>5</v>
      </c>
      <c r="E44" s="117"/>
      <c r="F44" s="118">
        <f t="shared" si="0"/>
        <v>0</v>
      </c>
      <c r="G44" s="125"/>
      <c r="H44" s="125"/>
      <c r="I44" s="125"/>
      <c r="J44" s="125"/>
      <c r="K44" s="125"/>
      <c r="L44" s="125"/>
      <c r="M44" s="125"/>
      <c r="N44" s="125"/>
      <c r="O44" s="125"/>
      <c r="P44" s="125"/>
      <c r="Q44" s="125"/>
      <c r="R44" s="125"/>
      <c r="S44" s="125"/>
      <c r="T44" s="125"/>
      <c r="U44" s="125"/>
      <c r="V44" s="125"/>
    </row>
    <row r="45" spans="1:22" ht="24">
      <c r="A45" s="137">
        <v>40</v>
      </c>
      <c r="B45" s="92" t="s">
        <v>7829</v>
      </c>
      <c r="C45" s="137" t="s">
        <v>5172</v>
      </c>
      <c r="D45" s="151">
        <v>5</v>
      </c>
      <c r="E45" s="117"/>
      <c r="F45" s="118">
        <f t="shared" si="0"/>
        <v>0</v>
      </c>
      <c r="G45" s="125"/>
      <c r="H45" s="125"/>
      <c r="I45" s="125"/>
      <c r="J45" s="125"/>
      <c r="K45" s="125"/>
      <c r="L45" s="125"/>
      <c r="M45" s="125"/>
      <c r="N45" s="125"/>
      <c r="O45" s="125"/>
      <c r="P45" s="125"/>
      <c r="Q45" s="125"/>
      <c r="R45" s="125"/>
      <c r="S45" s="125"/>
      <c r="T45" s="125"/>
      <c r="U45" s="125"/>
      <c r="V45" s="125"/>
    </row>
    <row r="46" spans="1:22" ht="24">
      <c r="A46" s="137">
        <v>41</v>
      </c>
      <c r="B46" s="92" t="s">
        <v>7830</v>
      </c>
      <c r="C46" s="137" t="s">
        <v>5172</v>
      </c>
      <c r="D46" s="151">
        <v>5</v>
      </c>
      <c r="E46" s="117"/>
      <c r="F46" s="118">
        <f t="shared" si="0"/>
        <v>0</v>
      </c>
      <c r="G46" s="125"/>
      <c r="H46" s="125"/>
      <c r="I46" s="125"/>
      <c r="J46" s="125"/>
      <c r="K46" s="125"/>
      <c r="L46" s="125"/>
      <c r="M46" s="125"/>
      <c r="N46" s="125"/>
      <c r="O46" s="125"/>
      <c r="P46" s="125"/>
      <c r="Q46" s="125"/>
      <c r="R46" s="125"/>
      <c r="S46" s="125"/>
      <c r="T46" s="125"/>
      <c r="U46" s="125"/>
      <c r="V46" s="125"/>
    </row>
    <row r="47" spans="1:22" ht="12">
      <c r="A47" s="137">
        <v>42</v>
      </c>
      <c r="B47" s="92" t="s">
        <v>7831</v>
      </c>
      <c r="C47" s="137" t="s">
        <v>5172</v>
      </c>
      <c r="D47" s="151">
        <v>205</v>
      </c>
      <c r="E47" s="117"/>
      <c r="F47" s="118">
        <f t="shared" si="0"/>
        <v>0</v>
      </c>
      <c r="G47" s="125"/>
      <c r="H47" s="125"/>
      <c r="I47" s="125"/>
      <c r="J47" s="125"/>
      <c r="K47" s="125"/>
      <c r="L47" s="125"/>
      <c r="M47" s="125"/>
      <c r="N47" s="125"/>
      <c r="O47" s="125"/>
      <c r="P47" s="125"/>
      <c r="Q47" s="125"/>
      <c r="R47" s="125"/>
      <c r="S47" s="125"/>
      <c r="T47" s="125"/>
      <c r="U47" s="125"/>
      <c r="V47" s="125"/>
    </row>
    <row r="48" spans="1:22" ht="12">
      <c r="A48" s="137">
        <v>43</v>
      </c>
      <c r="B48" s="92" t="s">
        <v>7832</v>
      </c>
      <c r="C48" s="137" t="s">
        <v>5172</v>
      </c>
      <c r="D48" s="151">
        <v>5</v>
      </c>
      <c r="E48" s="117"/>
      <c r="F48" s="118">
        <f t="shared" si="0"/>
        <v>0</v>
      </c>
      <c r="G48" s="125"/>
      <c r="H48" s="125"/>
      <c r="I48" s="125"/>
      <c r="J48" s="125"/>
      <c r="K48" s="125"/>
      <c r="L48" s="125"/>
      <c r="M48" s="125"/>
      <c r="N48" s="125"/>
      <c r="O48" s="125"/>
      <c r="P48" s="125"/>
      <c r="Q48" s="125"/>
      <c r="R48" s="125"/>
      <c r="S48" s="125"/>
      <c r="T48" s="125"/>
      <c r="U48" s="125"/>
      <c r="V48" s="125"/>
    </row>
    <row r="49" spans="1:22" ht="27" customHeight="1">
      <c r="A49" s="125"/>
      <c r="B49" s="125"/>
      <c r="C49" s="125"/>
      <c r="D49" s="125"/>
      <c r="E49" s="170" t="s">
        <v>4362</v>
      </c>
      <c r="F49" s="171">
        <f>SUM(F3:F48)</f>
        <v>0</v>
      </c>
      <c r="G49" s="125"/>
      <c r="H49" s="125"/>
      <c r="I49" s="125"/>
      <c r="J49" s="125"/>
      <c r="K49" s="125"/>
      <c r="L49" s="125"/>
      <c r="M49" s="125"/>
      <c r="N49" s="125"/>
      <c r="O49" s="125"/>
      <c r="P49" s="125"/>
      <c r="Q49" s="125"/>
      <c r="R49" s="125"/>
      <c r="S49" s="125"/>
      <c r="T49" s="125"/>
      <c r="U49" s="125"/>
      <c r="V49" s="125"/>
    </row>
    <row r="50" spans="1:22" ht="12">
      <c r="A50" s="125"/>
      <c r="B50" s="125"/>
      <c r="C50" s="125"/>
      <c r="D50" s="125"/>
      <c r="E50" s="170" t="s">
        <v>4363</v>
      </c>
      <c r="F50" s="171">
        <f>F49*19%</f>
        <v>0</v>
      </c>
      <c r="G50" s="125"/>
      <c r="H50" s="125"/>
      <c r="I50" s="125"/>
      <c r="J50" s="125"/>
      <c r="K50" s="125"/>
      <c r="L50" s="125"/>
      <c r="M50" s="125"/>
      <c r="N50" s="125"/>
      <c r="O50" s="125"/>
      <c r="P50" s="125"/>
      <c r="Q50" s="125"/>
      <c r="R50" s="125"/>
      <c r="S50" s="125"/>
      <c r="T50" s="125"/>
      <c r="U50" s="125"/>
      <c r="V50" s="125"/>
    </row>
    <row r="51" spans="1:22" ht="12">
      <c r="A51" s="125"/>
      <c r="B51" s="125"/>
      <c r="C51" s="125"/>
      <c r="D51" s="125"/>
      <c r="E51" s="170" t="s">
        <v>4364</v>
      </c>
      <c r="F51" s="171">
        <f>F49+F50</f>
        <v>0</v>
      </c>
      <c r="G51" s="125"/>
      <c r="H51" s="125"/>
      <c r="I51" s="125"/>
      <c r="J51" s="125"/>
      <c r="K51" s="125"/>
      <c r="L51" s="125"/>
      <c r="M51" s="125"/>
      <c r="N51" s="125"/>
      <c r="O51" s="125"/>
      <c r="P51" s="125"/>
      <c r="Q51" s="125"/>
      <c r="R51" s="125"/>
      <c r="S51" s="125"/>
      <c r="T51" s="125"/>
      <c r="U51" s="125"/>
      <c r="V51" s="125"/>
    </row>
    <row r="52" spans="1:22" ht="12">
      <c r="A52" s="125"/>
      <c r="B52" s="125"/>
      <c r="C52" s="125"/>
      <c r="D52" s="125"/>
      <c r="E52" s="125"/>
      <c r="F52" s="125"/>
      <c r="G52" s="125"/>
      <c r="H52" s="125"/>
      <c r="I52" s="125"/>
      <c r="J52" s="125"/>
      <c r="K52" s="125"/>
      <c r="L52" s="125"/>
      <c r="M52" s="125"/>
      <c r="N52" s="125"/>
      <c r="O52" s="125"/>
      <c r="P52" s="125"/>
      <c r="Q52" s="125"/>
      <c r="R52" s="125"/>
      <c r="S52" s="125"/>
      <c r="T52" s="125"/>
      <c r="U52" s="125"/>
      <c r="V52" s="125"/>
    </row>
    <row r="53" spans="1:22" ht="12">
      <c r="A53" s="125"/>
      <c r="B53" s="125"/>
      <c r="C53" s="125"/>
      <c r="D53" s="125"/>
      <c r="E53" s="125"/>
      <c r="F53" s="125"/>
      <c r="G53" s="125"/>
      <c r="H53" s="125"/>
      <c r="I53" s="125"/>
      <c r="J53" s="125"/>
      <c r="K53" s="125"/>
      <c r="L53" s="125"/>
      <c r="M53" s="125"/>
      <c r="N53" s="125"/>
      <c r="O53" s="125"/>
      <c r="P53" s="125"/>
      <c r="Q53" s="125"/>
      <c r="R53" s="125"/>
      <c r="S53" s="125"/>
      <c r="T53" s="125"/>
      <c r="U53" s="125"/>
      <c r="V53" s="125"/>
    </row>
    <row r="54" spans="1:22" ht="12">
      <c r="A54" s="125"/>
      <c r="B54" s="125"/>
      <c r="C54" s="125"/>
      <c r="D54" s="125"/>
      <c r="E54" s="125"/>
      <c r="F54" s="125"/>
      <c r="G54" s="125"/>
      <c r="H54" s="125"/>
      <c r="I54" s="125"/>
      <c r="J54" s="125"/>
      <c r="K54" s="125"/>
      <c r="L54" s="125"/>
      <c r="M54" s="125"/>
      <c r="N54" s="125"/>
      <c r="O54" s="125"/>
      <c r="P54" s="125"/>
      <c r="Q54" s="125"/>
      <c r="R54" s="125"/>
      <c r="S54" s="125"/>
      <c r="T54" s="125"/>
      <c r="U54" s="125"/>
      <c r="V54" s="125"/>
    </row>
    <row r="55" spans="1:22" ht="12">
      <c r="A55" s="125"/>
      <c r="B55" s="125"/>
      <c r="C55" s="125"/>
      <c r="D55" s="125"/>
      <c r="E55" s="125"/>
      <c r="F55" s="125"/>
      <c r="G55" s="125"/>
      <c r="H55" s="125"/>
      <c r="I55" s="125"/>
      <c r="J55" s="125"/>
      <c r="K55" s="125"/>
      <c r="L55" s="125"/>
      <c r="M55" s="125"/>
      <c r="N55" s="125"/>
      <c r="O55" s="125"/>
      <c r="P55" s="125"/>
      <c r="Q55" s="125"/>
      <c r="R55" s="125"/>
      <c r="S55" s="125"/>
      <c r="T55" s="125"/>
      <c r="U55" s="125"/>
      <c r="V55" s="125"/>
    </row>
    <row r="56" spans="1:22" ht="12">
      <c r="A56" s="125"/>
      <c r="B56" s="125"/>
      <c r="C56" s="125"/>
      <c r="D56" s="125"/>
      <c r="E56" s="125"/>
      <c r="F56" s="125"/>
      <c r="G56" s="125"/>
      <c r="H56" s="125"/>
      <c r="I56" s="125"/>
      <c r="J56" s="125"/>
      <c r="K56" s="125"/>
      <c r="L56" s="125"/>
      <c r="M56" s="125"/>
      <c r="N56" s="125"/>
      <c r="O56" s="125"/>
      <c r="P56" s="125"/>
      <c r="Q56" s="125"/>
      <c r="R56" s="125"/>
      <c r="S56" s="125"/>
      <c r="T56" s="125"/>
      <c r="U56" s="125"/>
      <c r="V56" s="125"/>
    </row>
    <row r="57" spans="1:22" ht="12">
      <c r="A57" s="125"/>
      <c r="B57" s="125"/>
      <c r="C57" s="125"/>
      <c r="D57" s="125"/>
      <c r="E57" s="125"/>
      <c r="F57" s="125"/>
      <c r="G57" s="125"/>
      <c r="H57" s="125"/>
      <c r="I57" s="125"/>
      <c r="J57" s="125"/>
      <c r="K57" s="125"/>
      <c r="L57" s="125"/>
      <c r="M57" s="125"/>
      <c r="N57" s="125"/>
      <c r="O57" s="125"/>
      <c r="P57" s="125"/>
      <c r="Q57" s="125"/>
      <c r="R57" s="125"/>
      <c r="S57" s="125"/>
      <c r="T57" s="125"/>
      <c r="U57" s="125"/>
      <c r="V57" s="125"/>
    </row>
    <row r="58" spans="1:22" ht="12">
      <c r="A58" s="125"/>
      <c r="B58" s="125"/>
      <c r="C58" s="125"/>
      <c r="D58" s="125"/>
      <c r="E58" s="125"/>
      <c r="F58" s="125"/>
      <c r="G58" s="125"/>
      <c r="H58" s="125"/>
      <c r="I58" s="125"/>
      <c r="J58" s="125"/>
      <c r="K58" s="125"/>
      <c r="L58" s="125"/>
      <c r="M58" s="125"/>
      <c r="N58" s="125"/>
      <c r="O58" s="125"/>
      <c r="P58" s="125"/>
      <c r="Q58" s="125"/>
      <c r="R58" s="125"/>
      <c r="S58" s="125"/>
      <c r="T58" s="125"/>
      <c r="U58" s="125"/>
      <c r="V58" s="125"/>
    </row>
    <row r="59" spans="1:22" ht="12">
      <c r="A59" s="125"/>
      <c r="B59" s="125"/>
      <c r="C59" s="125"/>
      <c r="D59" s="125"/>
      <c r="E59" s="125"/>
      <c r="F59" s="125"/>
      <c r="G59" s="125"/>
      <c r="H59" s="125"/>
      <c r="I59" s="125"/>
      <c r="J59" s="125"/>
      <c r="K59" s="125"/>
      <c r="L59" s="125"/>
      <c r="M59" s="125"/>
      <c r="N59" s="125"/>
      <c r="O59" s="125"/>
      <c r="P59" s="125"/>
      <c r="Q59" s="125"/>
      <c r="R59" s="125"/>
      <c r="S59" s="125"/>
      <c r="T59" s="125"/>
      <c r="U59" s="125"/>
      <c r="V59" s="125"/>
    </row>
    <row r="60" spans="1:22" ht="12">
      <c r="A60" s="125"/>
      <c r="B60" s="125"/>
      <c r="C60" s="125"/>
      <c r="D60" s="125"/>
      <c r="E60" s="125"/>
      <c r="F60" s="125"/>
      <c r="G60" s="125"/>
      <c r="H60" s="125"/>
      <c r="I60" s="125"/>
      <c r="J60" s="125"/>
      <c r="K60" s="125"/>
      <c r="L60" s="125"/>
      <c r="M60" s="125"/>
      <c r="N60" s="125"/>
      <c r="O60" s="125"/>
      <c r="P60" s="125"/>
      <c r="Q60" s="125"/>
      <c r="R60" s="125"/>
      <c r="S60" s="125"/>
      <c r="T60" s="125"/>
      <c r="U60" s="125"/>
      <c r="V60" s="125"/>
    </row>
    <row r="61" spans="1:22" ht="12">
      <c r="A61" s="125"/>
      <c r="B61" s="125"/>
      <c r="C61" s="125"/>
      <c r="D61" s="125"/>
      <c r="E61" s="125"/>
      <c r="F61" s="125"/>
      <c r="G61" s="125"/>
      <c r="H61" s="125"/>
      <c r="I61" s="125"/>
      <c r="J61" s="125"/>
      <c r="K61" s="125"/>
      <c r="L61" s="125"/>
      <c r="M61" s="125"/>
      <c r="N61" s="125"/>
      <c r="O61" s="125"/>
      <c r="P61" s="125"/>
      <c r="Q61" s="125"/>
      <c r="R61" s="125"/>
      <c r="S61" s="125"/>
      <c r="T61" s="125"/>
      <c r="U61" s="125"/>
      <c r="V61" s="125"/>
    </row>
    <row r="62" spans="1:22" ht="12">
      <c r="A62" s="125"/>
      <c r="B62" s="125"/>
      <c r="C62" s="125"/>
      <c r="D62" s="125"/>
      <c r="E62" s="125"/>
      <c r="F62" s="125"/>
      <c r="G62" s="125"/>
      <c r="H62" s="125"/>
      <c r="I62" s="125"/>
      <c r="J62" s="125"/>
      <c r="K62" s="125"/>
      <c r="L62" s="125"/>
      <c r="M62" s="125"/>
      <c r="N62" s="125"/>
      <c r="O62" s="125"/>
      <c r="P62" s="125"/>
      <c r="Q62" s="125"/>
      <c r="R62" s="125"/>
      <c r="S62" s="125"/>
      <c r="T62" s="125"/>
      <c r="U62" s="125"/>
      <c r="V62" s="125"/>
    </row>
    <row r="63" spans="1:22" ht="12">
      <c r="A63" s="125"/>
      <c r="B63" s="125"/>
      <c r="C63" s="125"/>
      <c r="D63" s="125"/>
      <c r="E63" s="125"/>
      <c r="F63" s="125"/>
      <c r="G63" s="125"/>
      <c r="H63" s="125"/>
      <c r="I63" s="125"/>
      <c r="J63" s="125"/>
      <c r="K63" s="125"/>
      <c r="L63" s="125"/>
      <c r="M63" s="125"/>
      <c r="N63" s="125"/>
      <c r="O63" s="125"/>
      <c r="P63" s="125"/>
      <c r="Q63" s="125"/>
      <c r="R63" s="125"/>
      <c r="S63" s="125"/>
      <c r="T63" s="125"/>
      <c r="U63" s="125"/>
      <c r="V63" s="125"/>
    </row>
    <row r="64" spans="1:22" ht="12">
      <c r="A64" s="125"/>
      <c r="B64" s="125"/>
      <c r="C64" s="125"/>
      <c r="D64" s="125"/>
      <c r="E64" s="125"/>
      <c r="F64" s="125"/>
      <c r="G64" s="125"/>
      <c r="H64" s="125"/>
      <c r="I64" s="125"/>
      <c r="J64" s="125"/>
      <c r="K64" s="125"/>
      <c r="L64" s="125"/>
      <c r="M64" s="125"/>
      <c r="N64" s="125"/>
      <c r="O64" s="125"/>
      <c r="P64" s="125"/>
      <c r="Q64" s="125"/>
      <c r="R64" s="125"/>
      <c r="S64" s="125"/>
      <c r="T64" s="125"/>
      <c r="U64" s="125"/>
      <c r="V64" s="125"/>
    </row>
    <row r="65" spans="1:22" ht="12">
      <c r="A65" s="125"/>
      <c r="B65" s="125"/>
      <c r="C65" s="125"/>
      <c r="D65" s="125"/>
      <c r="E65" s="125"/>
      <c r="F65" s="125"/>
      <c r="G65" s="125"/>
      <c r="H65" s="125"/>
      <c r="I65" s="125"/>
      <c r="J65" s="125"/>
      <c r="K65" s="125"/>
      <c r="L65" s="125"/>
      <c r="M65" s="125"/>
      <c r="N65" s="125"/>
      <c r="O65" s="125"/>
      <c r="P65" s="125"/>
      <c r="Q65" s="125"/>
      <c r="R65" s="125"/>
      <c r="S65" s="125"/>
      <c r="T65" s="125"/>
      <c r="U65" s="125"/>
      <c r="V65" s="125"/>
    </row>
    <row r="66" spans="1:22" ht="12">
      <c r="A66" s="125"/>
      <c r="B66" s="125"/>
      <c r="C66" s="125"/>
      <c r="D66" s="125"/>
      <c r="E66" s="125"/>
      <c r="F66" s="125"/>
      <c r="G66" s="125"/>
      <c r="H66" s="125"/>
      <c r="I66" s="125"/>
      <c r="J66" s="125"/>
      <c r="K66" s="125"/>
      <c r="L66" s="125"/>
      <c r="M66" s="125"/>
      <c r="N66" s="125"/>
      <c r="O66" s="125"/>
      <c r="P66" s="125"/>
      <c r="Q66" s="125"/>
      <c r="R66" s="125"/>
      <c r="S66" s="125"/>
      <c r="T66" s="125"/>
      <c r="U66" s="125"/>
      <c r="V66" s="125"/>
    </row>
    <row r="67" spans="1:22" ht="12">
      <c r="A67" s="125"/>
      <c r="B67" s="125"/>
      <c r="C67" s="125"/>
      <c r="D67" s="125"/>
      <c r="E67" s="125"/>
      <c r="F67" s="125"/>
      <c r="G67" s="125"/>
      <c r="H67" s="125"/>
      <c r="I67" s="125"/>
      <c r="J67" s="125"/>
      <c r="K67" s="125"/>
      <c r="L67" s="125"/>
      <c r="M67" s="125"/>
      <c r="N67" s="125"/>
      <c r="O67" s="125"/>
      <c r="P67" s="125"/>
      <c r="Q67" s="125"/>
      <c r="R67" s="125"/>
      <c r="S67" s="125"/>
      <c r="T67" s="125"/>
      <c r="U67" s="125"/>
      <c r="V67" s="125"/>
    </row>
    <row r="68" spans="1:22" ht="12">
      <c r="A68" s="125"/>
      <c r="B68" s="125"/>
      <c r="C68" s="125"/>
      <c r="D68" s="125"/>
      <c r="E68" s="125"/>
      <c r="F68" s="125"/>
      <c r="G68" s="125"/>
      <c r="H68" s="125"/>
      <c r="I68" s="125"/>
      <c r="J68" s="125"/>
      <c r="K68" s="125"/>
      <c r="L68" s="125"/>
      <c r="M68" s="125"/>
      <c r="N68" s="125"/>
      <c r="O68" s="125"/>
      <c r="P68" s="125"/>
      <c r="Q68" s="125"/>
      <c r="R68" s="125"/>
      <c r="S68" s="125"/>
      <c r="T68" s="125"/>
      <c r="U68" s="125"/>
      <c r="V68" s="125"/>
    </row>
    <row r="69" spans="1:22" ht="12">
      <c r="A69" s="125"/>
      <c r="B69" s="125"/>
      <c r="C69" s="125"/>
      <c r="D69" s="125"/>
      <c r="E69" s="125"/>
      <c r="F69" s="125"/>
      <c r="G69" s="125"/>
      <c r="H69" s="125"/>
      <c r="I69" s="125"/>
      <c r="J69" s="125"/>
      <c r="K69" s="125"/>
      <c r="L69" s="125"/>
      <c r="M69" s="125"/>
      <c r="N69" s="125"/>
      <c r="O69" s="125"/>
      <c r="P69" s="125"/>
      <c r="Q69" s="125"/>
      <c r="R69" s="125"/>
      <c r="S69" s="125"/>
      <c r="T69" s="125"/>
      <c r="U69" s="125"/>
      <c r="V69" s="125"/>
    </row>
    <row r="70" spans="1:22" ht="12">
      <c r="A70" s="125"/>
      <c r="B70" s="125"/>
      <c r="C70" s="125"/>
      <c r="D70" s="125"/>
      <c r="E70" s="125"/>
      <c r="F70" s="125"/>
      <c r="G70" s="125"/>
      <c r="H70" s="125"/>
      <c r="I70" s="125"/>
      <c r="J70" s="125"/>
      <c r="K70" s="125"/>
      <c r="L70" s="125"/>
      <c r="M70" s="125"/>
      <c r="N70" s="125"/>
      <c r="O70" s="125"/>
      <c r="P70" s="125"/>
      <c r="Q70" s="125"/>
      <c r="R70" s="125"/>
      <c r="S70" s="125"/>
      <c r="T70" s="125"/>
      <c r="U70" s="125"/>
      <c r="V70" s="125"/>
    </row>
    <row r="71" spans="1:22" ht="12">
      <c r="A71" s="125"/>
      <c r="B71" s="125"/>
      <c r="C71" s="125"/>
      <c r="D71" s="125"/>
      <c r="E71" s="125"/>
      <c r="F71" s="125"/>
      <c r="G71" s="125"/>
      <c r="H71" s="125"/>
      <c r="I71" s="125"/>
      <c r="J71" s="125"/>
      <c r="K71" s="125"/>
      <c r="L71" s="125"/>
      <c r="M71" s="125"/>
      <c r="N71" s="125"/>
      <c r="O71" s="125"/>
      <c r="P71" s="125"/>
      <c r="Q71" s="125"/>
      <c r="R71" s="125"/>
      <c r="S71" s="125"/>
      <c r="T71" s="125"/>
      <c r="U71" s="125"/>
      <c r="V71" s="125"/>
    </row>
    <row r="72" spans="1:22" ht="12">
      <c r="A72" s="125"/>
      <c r="B72" s="125"/>
      <c r="C72" s="125"/>
      <c r="D72" s="125"/>
      <c r="E72" s="125"/>
      <c r="F72" s="125"/>
      <c r="G72" s="125"/>
      <c r="H72" s="125"/>
      <c r="I72" s="125"/>
      <c r="J72" s="125"/>
      <c r="K72" s="125"/>
      <c r="L72" s="125"/>
      <c r="M72" s="125"/>
      <c r="N72" s="125"/>
      <c r="O72" s="125"/>
      <c r="P72" s="125"/>
      <c r="Q72" s="125"/>
      <c r="R72" s="125"/>
      <c r="S72" s="125"/>
      <c r="T72" s="125"/>
      <c r="U72" s="125"/>
      <c r="V72" s="125"/>
    </row>
    <row r="73" spans="1:22" ht="12">
      <c r="A73" s="125"/>
      <c r="B73" s="125"/>
      <c r="C73" s="125"/>
      <c r="D73" s="125"/>
      <c r="E73" s="125"/>
      <c r="F73" s="125"/>
      <c r="G73" s="125"/>
      <c r="H73" s="125"/>
      <c r="I73" s="125"/>
      <c r="J73" s="125"/>
      <c r="K73" s="125"/>
      <c r="L73" s="125"/>
      <c r="M73" s="125"/>
      <c r="N73" s="125"/>
      <c r="O73" s="125"/>
      <c r="P73" s="125"/>
      <c r="Q73" s="125"/>
      <c r="R73" s="125"/>
      <c r="S73" s="125"/>
      <c r="T73" s="125"/>
      <c r="U73" s="125"/>
      <c r="V73" s="125"/>
    </row>
    <row r="74" spans="1:22" ht="12">
      <c r="A74" s="125"/>
      <c r="B74" s="125"/>
      <c r="C74" s="125"/>
      <c r="D74" s="125"/>
      <c r="E74" s="125"/>
      <c r="F74" s="125"/>
      <c r="G74" s="125"/>
      <c r="H74" s="125"/>
      <c r="I74" s="125"/>
      <c r="J74" s="125"/>
      <c r="K74" s="125"/>
      <c r="L74" s="125"/>
      <c r="M74" s="125"/>
      <c r="N74" s="125"/>
      <c r="O74" s="125"/>
      <c r="P74" s="125"/>
      <c r="Q74" s="125"/>
      <c r="R74" s="125"/>
      <c r="S74" s="125"/>
      <c r="T74" s="125"/>
      <c r="U74" s="125"/>
      <c r="V74" s="125"/>
    </row>
    <row r="75" spans="1:22" ht="12">
      <c r="A75" s="125"/>
      <c r="B75" s="125"/>
      <c r="C75" s="125"/>
      <c r="D75" s="125"/>
      <c r="E75" s="125"/>
      <c r="F75" s="125"/>
      <c r="G75" s="125"/>
      <c r="H75" s="125"/>
      <c r="I75" s="125"/>
      <c r="J75" s="125"/>
      <c r="K75" s="125"/>
      <c r="L75" s="125"/>
      <c r="M75" s="125"/>
      <c r="N75" s="125"/>
      <c r="O75" s="125"/>
      <c r="P75" s="125"/>
      <c r="Q75" s="125"/>
      <c r="R75" s="125"/>
      <c r="S75" s="125"/>
      <c r="T75" s="125"/>
      <c r="U75" s="125"/>
      <c r="V75" s="125"/>
    </row>
    <row r="76" spans="1:22" ht="12">
      <c r="A76" s="125"/>
      <c r="B76" s="125"/>
      <c r="C76" s="125"/>
      <c r="D76" s="125"/>
      <c r="E76" s="125"/>
      <c r="F76" s="125"/>
      <c r="G76" s="125"/>
      <c r="H76" s="125"/>
      <c r="I76" s="125"/>
      <c r="J76" s="125"/>
      <c r="K76" s="125"/>
      <c r="L76" s="125"/>
      <c r="M76" s="125"/>
      <c r="N76" s="125"/>
      <c r="O76" s="125"/>
      <c r="P76" s="125"/>
      <c r="Q76" s="125"/>
      <c r="R76" s="125"/>
      <c r="S76" s="125"/>
      <c r="T76" s="125"/>
      <c r="U76" s="125"/>
      <c r="V76" s="125"/>
    </row>
    <row r="77" spans="1:22" ht="12">
      <c r="A77" s="125"/>
      <c r="B77" s="125"/>
      <c r="C77" s="125"/>
      <c r="D77" s="125"/>
      <c r="E77" s="125"/>
      <c r="F77" s="125"/>
      <c r="G77" s="125"/>
      <c r="H77" s="125"/>
      <c r="I77" s="125"/>
      <c r="J77" s="125"/>
      <c r="K77" s="125"/>
      <c r="L77" s="125"/>
      <c r="M77" s="125"/>
      <c r="N77" s="125"/>
      <c r="O77" s="125"/>
      <c r="P77" s="125"/>
      <c r="Q77" s="125"/>
      <c r="R77" s="125"/>
      <c r="S77" s="125"/>
      <c r="T77" s="125"/>
      <c r="U77" s="125"/>
      <c r="V77" s="125"/>
    </row>
    <row r="78" spans="1:22" ht="12">
      <c r="A78" s="125"/>
      <c r="B78" s="125"/>
      <c r="C78" s="125"/>
      <c r="D78" s="125"/>
      <c r="E78" s="125"/>
      <c r="F78" s="125"/>
      <c r="G78" s="125"/>
      <c r="H78" s="125"/>
      <c r="I78" s="125"/>
      <c r="J78" s="125"/>
      <c r="K78" s="125"/>
      <c r="L78" s="125"/>
      <c r="M78" s="125"/>
      <c r="N78" s="125"/>
      <c r="O78" s="125"/>
      <c r="P78" s="125"/>
      <c r="Q78" s="125"/>
      <c r="R78" s="125"/>
      <c r="S78" s="125"/>
      <c r="T78" s="125"/>
      <c r="U78" s="125"/>
      <c r="V78" s="125"/>
    </row>
    <row r="79" spans="1:22" ht="12">
      <c r="A79" s="125"/>
      <c r="B79" s="125"/>
      <c r="C79" s="125"/>
      <c r="D79" s="125"/>
      <c r="E79" s="125"/>
      <c r="F79" s="125"/>
      <c r="G79" s="125"/>
      <c r="H79" s="125"/>
      <c r="I79" s="125"/>
      <c r="J79" s="125"/>
      <c r="K79" s="125"/>
      <c r="L79" s="125"/>
      <c r="M79" s="125"/>
      <c r="N79" s="125"/>
      <c r="O79" s="125"/>
      <c r="P79" s="125"/>
      <c r="Q79" s="125"/>
      <c r="R79" s="125"/>
      <c r="S79" s="125"/>
      <c r="T79" s="125"/>
      <c r="U79" s="125"/>
      <c r="V79" s="125"/>
    </row>
    <row r="80" spans="1:22" ht="12">
      <c r="A80" s="125"/>
      <c r="B80" s="125"/>
      <c r="C80" s="125"/>
      <c r="D80" s="125"/>
      <c r="E80" s="125"/>
      <c r="F80" s="125"/>
      <c r="G80" s="125"/>
      <c r="H80" s="125"/>
      <c r="I80" s="125"/>
      <c r="J80" s="125"/>
      <c r="K80" s="125"/>
      <c r="L80" s="125"/>
      <c r="M80" s="125"/>
      <c r="N80" s="125"/>
      <c r="O80" s="125"/>
      <c r="P80" s="125"/>
      <c r="Q80" s="125"/>
      <c r="R80" s="125"/>
      <c r="S80" s="125"/>
      <c r="T80" s="125"/>
      <c r="U80" s="125"/>
      <c r="V80" s="125"/>
    </row>
    <row r="81" spans="1:22" ht="12">
      <c r="A81" s="125"/>
      <c r="B81" s="125"/>
      <c r="C81" s="125"/>
      <c r="D81" s="125"/>
      <c r="E81" s="125"/>
      <c r="F81" s="125"/>
      <c r="G81" s="125"/>
      <c r="H81" s="125"/>
      <c r="I81" s="125"/>
      <c r="J81" s="125"/>
      <c r="K81" s="125"/>
      <c r="L81" s="125"/>
      <c r="M81" s="125"/>
      <c r="N81" s="125"/>
      <c r="O81" s="125"/>
      <c r="P81" s="125"/>
      <c r="Q81" s="125"/>
      <c r="R81" s="125"/>
      <c r="S81" s="125"/>
      <c r="T81" s="125"/>
      <c r="U81" s="125"/>
      <c r="V81" s="125"/>
    </row>
    <row r="82" spans="1:22" ht="12">
      <c r="A82" s="125"/>
      <c r="B82" s="125"/>
      <c r="C82" s="125"/>
      <c r="D82" s="125"/>
      <c r="E82" s="125"/>
      <c r="F82" s="125"/>
      <c r="G82" s="125"/>
      <c r="H82" s="125"/>
      <c r="I82" s="125"/>
      <c r="J82" s="125"/>
      <c r="K82" s="125"/>
      <c r="L82" s="125"/>
      <c r="M82" s="125"/>
      <c r="N82" s="125"/>
      <c r="O82" s="125"/>
      <c r="P82" s="125"/>
      <c r="Q82" s="125"/>
      <c r="R82" s="125"/>
      <c r="S82" s="125"/>
      <c r="T82" s="125"/>
      <c r="U82" s="125"/>
      <c r="V82" s="125"/>
    </row>
    <row r="83" spans="1:22" ht="12">
      <c r="A83" s="125"/>
      <c r="B83" s="125"/>
      <c r="C83" s="125"/>
      <c r="D83" s="125"/>
      <c r="E83" s="125"/>
      <c r="F83" s="125"/>
      <c r="G83" s="125"/>
      <c r="H83" s="125"/>
      <c r="I83" s="125"/>
      <c r="J83" s="125"/>
      <c r="K83" s="125"/>
      <c r="L83" s="125"/>
      <c r="M83" s="125"/>
      <c r="N83" s="125"/>
      <c r="O83" s="125"/>
      <c r="P83" s="125"/>
      <c r="Q83" s="125"/>
      <c r="R83" s="125"/>
      <c r="S83" s="125"/>
      <c r="T83" s="125"/>
      <c r="U83" s="125"/>
      <c r="V83" s="125"/>
    </row>
    <row r="84" spans="1:22" ht="12">
      <c r="A84" s="125"/>
      <c r="B84" s="125"/>
      <c r="C84" s="125"/>
      <c r="D84" s="125"/>
      <c r="E84" s="125"/>
      <c r="F84" s="125"/>
      <c r="G84" s="125"/>
      <c r="H84" s="125"/>
      <c r="I84" s="125"/>
      <c r="J84" s="125"/>
      <c r="K84" s="125"/>
      <c r="L84" s="125"/>
      <c r="M84" s="125"/>
      <c r="N84" s="125"/>
      <c r="O84" s="125"/>
      <c r="P84" s="125"/>
      <c r="Q84" s="125"/>
      <c r="R84" s="125"/>
      <c r="S84" s="125"/>
      <c r="T84" s="125"/>
      <c r="U84" s="125"/>
      <c r="V84" s="125"/>
    </row>
    <row r="85" spans="1:22" ht="12">
      <c r="A85" s="125"/>
      <c r="B85" s="125"/>
      <c r="C85" s="125"/>
      <c r="D85" s="125"/>
      <c r="E85" s="125"/>
      <c r="F85" s="125"/>
      <c r="G85" s="125"/>
      <c r="H85" s="125"/>
      <c r="I85" s="125"/>
      <c r="J85" s="125"/>
      <c r="K85" s="125"/>
      <c r="L85" s="125"/>
      <c r="M85" s="125"/>
      <c r="N85" s="125"/>
      <c r="O85" s="125"/>
      <c r="P85" s="125"/>
      <c r="Q85" s="125"/>
      <c r="R85" s="125"/>
      <c r="S85" s="125"/>
      <c r="T85" s="125"/>
      <c r="U85" s="125"/>
      <c r="V85" s="125"/>
    </row>
    <row r="86" spans="1:22" ht="12">
      <c r="A86" s="125"/>
      <c r="B86" s="125"/>
      <c r="C86" s="125"/>
      <c r="D86" s="125"/>
      <c r="E86" s="125"/>
      <c r="F86" s="125"/>
      <c r="G86" s="125"/>
      <c r="H86" s="125"/>
      <c r="I86" s="125"/>
      <c r="J86" s="125"/>
      <c r="K86" s="125"/>
      <c r="L86" s="125"/>
      <c r="M86" s="125"/>
      <c r="N86" s="125"/>
      <c r="O86" s="125"/>
      <c r="P86" s="125"/>
      <c r="Q86" s="125"/>
      <c r="R86" s="125"/>
      <c r="S86" s="125"/>
      <c r="T86" s="125"/>
      <c r="U86" s="125"/>
      <c r="V86" s="125"/>
    </row>
    <row r="87" spans="1:22" ht="12">
      <c r="A87" s="125"/>
      <c r="B87" s="125"/>
      <c r="C87" s="125"/>
      <c r="D87" s="125"/>
      <c r="E87" s="125"/>
      <c r="F87" s="125"/>
      <c r="G87" s="125"/>
      <c r="H87" s="125"/>
      <c r="I87" s="125"/>
      <c r="J87" s="125"/>
      <c r="K87" s="125"/>
      <c r="L87" s="125"/>
      <c r="M87" s="125"/>
      <c r="N87" s="125"/>
      <c r="O87" s="125"/>
      <c r="P87" s="125"/>
      <c r="Q87" s="125"/>
      <c r="R87" s="125"/>
      <c r="S87" s="125"/>
      <c r="T87" s="125"/>
      <c r="U87" s="125"/>
      <c r="V87" s="125"/>
    </row>
    <row r="88" spans="1:22" ht="12">
      <c r="A88" s="125"/>
      <c r="B88" s="125"/>
      <c r="C88" s="125"/>
      <c r="D88" s="125"/>
      <c r="E88" s="125"/>
      <c r="F88" s="125"/>
      <c r="G88" s="125"/>
      <c r="H88" s="125"/>
      <c r="I88" s="125"/>
      <c r="J88" s="125"/>
      <c r="K88" s="125"/>
      <c r="L88" s="125"/>
      <c r="M88" s="125"/>
      <c r="N88" s="125"/>
      <c r="O88" s="125"/>
      <c r="P88" s="125"/>
      <c r="Q88" s="125"/>
      <c r="R88" s="125"/>
      <c r="S88" s="125"/>
      <c r="T88" s="125"/>
      <c r="U88" s="125"/>
      <c r="V88" s="125"/>
    </row>
    <row r="89" spans="1:22" ht="12">
      <c r="A89" s="125"/>
      <c r="B89" s="125"/>
      <c r="C89" s="125"/>
      <c r="D89" s="125"/>
      <c r="E89" s="125"/>
      <c r="F89" s="125"/>
      <c r="G89" s="125"/>
      <c r="H89" s="125"/>
      <c r="I89" s="125"/>
      <c r="J89" s="125"/>
      <c r="K89" s="125"/>
      <c r="L89" s="125"/>
      <c r="M89" s="125"/>
      <c r="N89" s="125"/>
      <c r="O89" s="125"/>
      <c r="P89" s="125"/>
      <c r="Q89" s="125"/>
      <c r="R89" s="125"/>
      <c r="S89" s="125"/>
      <c r="T89" s="125"/>
      <c r="U89" s="125"/>
      <c r="V89" s="125"/>
    </row>
    <row r="90" spans="1:22" ht="12">
      <c r="A90" s="125"/>
      <c r="B90" s="125"/>
      <c r="C90" s="125"/>
      <c r="D90" s="125"/>
      <c r="E90" s="125"/>
      <c r="F90" s="125"/>
      <c r="G90" s="125"/>
      <c r="H90" s="125"/>
      <c r="I90" s="125"/>
      <c r="J90" s="125"/>
      <c r="K90" s="125"/>
      <c r="L90" s="125"/>
      <c r="M90" s="125"/>
      <c r="N90" s="125"/>
      <c r="O90" s="125"/>
      <c r="P90" s="125"/>
      <c r="Q90" s="125"/>
      <c r="R90" s="125"/>
      <c r="S90" s="125"/>
      <c r="T90" s="125"/>
      <c r="U90" s="125"/>
      <c r="V90" s="125"/>
    </row>
    <row r="91" spans="1:22" ht="12">
      <c r="A91" s="125"/>
      <c r="B91" s="125"/>
      <c r="C91" s="125"/>
      <c r="D91" s="125"/>
      <c r="E91" s="125"/>
      <c r="F91" s="125"/>
      <c r="G91" s="125"/>
      <c r="H91" s="125"/>
      <c r="I91" s="125"/>
      <c r="J91" s="125"/>
      <c r="K91" s="125"/>
      <c r="L91" s="125"/>
      <c r="M91" s="125"/>
      <c r="N91" s="125"/>
      <c r="O91" s="125"/>
      <c r="P91" s="125"/>
      <c r="Q91" s="125"/>
      <c r="R91" s="125"/>
      <c r="S91" s="125"/>
      <c r="T91" s="125"/>
      <c r="U91" s="125"/>
      <c r="V91" s="125"/>
    </row>
    <row r="92" spans="1:22" ht="12">
      <c r="A92" s="125"/>
      <c r="B92" s="125"/>
      <c r="C92" s="125"/>
      <c r="D92" s="125"/>
      <c r="E92" s="125"/>
      <c r="F92" s="125"/>
      <c r="G92" s="125"/>
      <c r="H92" s="125"/>
      <c r="I92" s="125"/>
      <c r="J92" s="125"/>
      <c r="K92" s="125"/>
      <c r="L92" s="125"/>
      <c r="M92" s="125"/>
      <c r="N92" s="125"/>
      <c r="O92" s="125"/>
      <c r="P92" s="125"/>
      <c r="Q92" s="125"/>
      <c r="R92" s="125"/>
      <c r="S92" s="125"/>
      <c r="T92" s="125"/>
      <c r="U92" s="125"/>
      <c r="V92" s="125"/>
    </row>
    <row r="93" spans="1:22" ht="12">
      <c r="A93" s="125"/>
      <c r="B93" s="125"/>
      <c r="C93" s="125"/>
      <c r="D93" s="125"/>
      <c r="E93" s="125"/>
      <c r="F93" s="125"/>
      <c r="G93" s="125"/>
      <c r="H93" s="125"/>
      <c r="I93" s="125"/>
      <c r="J93" s="125"/>
      <c r="K93" s="125"/>
      <c r="L93" s="125"/>
      <c r="M93" s="125"/>
      <c r="N93" s="125"/>
      <c r="O93" s="125"/>
      <c r="P93" s="125"/>
      <c r="Q93" s="125"/>
      <c r="R93" s="125"/>
      <c r="S93" s="125"/>
      <c r="T93" s="125"/>
      <c r="U93" s="125"/>
      <c r="V93" s="125"/>
    </row>
    <row r="94" spans="1:22" ht="12">
      <c r="A94" s="125"/>
      <c r="B94" s="125"/>
      <c r="C94" s="125"/>
      <c r="D94" s="125"/>
      <c r="E94" s="125"/>
      <c r="F94" s="125"/>
      <c r="G94" s="125"/>
      <c r="H94" s="125"/>
      <c r="I94" s="125"/>
      <c r="J94" s="125"/>
      <c r="K94" s="125"/>
      <c r="L94" s="125"/>
      <c r="M94" s="125"/>
      <c r="N94" s="125"/>
      <c r="O94" s="125"/>
      <c r="P94" s="125"/>
      <c r="Q94" s="125"/>
      <c r="R94" s="125"/>
      <c r="S94" s="125"/>
      <c r="T94" s="125"/>
      <c r="U94" s="125"/>
      <c r="V94" s="125"/>
    </row>
    <row r="95" spans="1:22" ht="12">
      <c r="A95" s="125"/>
      <c r="B95" s="125"/>
      <c r="C95" s="125"/>
      <c r="D95" s="125"/>
      <c r="E95" s="125"/>
      <c r="F95" s="125"/>
      <c r="G95" s="125"/>
      <c r="H95" s="125"/>
      <c r="I95" s="125"/>
      <c r="J95" s="125"/>
      <c r="K95" s="125"/>
      <c r="L95" s="125"/>
      <c r="M95" s="125"/>
      <c r="N95" s="125"/>
      <c r="O95" s="125"/>
      <c r="P95" s="125"/>
      <c r="Q95" s="125"/>
      <c r="R95" s="125"/>
      <c r="S95" s="125"/>
      <c r="T95" s="125"/>
      <c r="U95" s="125"/>
      <c r="V95" s="125"/>
    </row>
    <row r="96" spans="1:22" ht="12">
      <c r="A96" s="125"/>
      <c r="B96" s="125"/>
      <c r="C96" s="125"/>
      <c r="D96" s="125"/>
      <c r="E96" s="125"/>
      <c r="F96" s="125"/>
      <c r="G96" s="125"/>
      <c r="H96" s="125"/>
      <c r="I96" s="125"/>
      <c r="J96" s="125"/>
      <c r="K96" s="125"/>
      <c r="L96" s="125"/>
      <c r="M96" s="125"/>
      <c r="N96" s="125"/>
      <c r="O96" s="125"/>
      <c r="P96" s="125"/>
      <c r="Q96" s="125"/>
      <c r="R96" s="125"/>
      <c r="S96" s="125"/>
      <c r="T96" s="125"/>
      <c r="U96" s="125"/>
      <c r="V96" s="125"/>
    </row>
    <row r="97" spans="1:22" ht="12">
      <c r="A97" s="125"/>
      <c r="B97" s="125"/>
      <c r="C97" s="125"/>
      <c r="D97" s="125"/>
      <c r="E97" s="125"/>
      <c r="F97" s="125"/>
      <c r="G97" s="125"/>
      <c r="H97" s="125"/>
      <c r="I97" s="125"/>
      <c r="J97" s="125"/>
      <c r="K97" s="125"/>
      <c r="L97" s="125"/>
      <c r="M97" s="125"/>
      <c r="N97" s="125"/>
      <c r="O97" s="125"/>
      <c r="P97" s="125"/>
      <c r="Q97" s="125"/>
      <c r="R97" s="125"/>
      <c r="S97" s="125"/>
      <c r="T97" s="125"/>
      <c r="U97" s="125"/>
      <c r="V97" s="125"/>
    </row>
    <row r="98" spans="1:22" ht="12">
      <c r="A98" s="125"/>
      <c r="B98" s="125"/>
      <c r="C98" s="125"/>
      <c r="D98" s="125"/>
      <c r="E98" s="125"/>
      <c r="F98" s="125"/>
      <c r="G98" s="125"/>
      <c r="H98" s="125"/>
      <c r="I98" s="125"/>
      <c r="J98" s="125"/>
      <c r="K98" s="125"/>
      <c r="L98" s="125"/>
      <c r="M98" s="125"/>
      <c r="N98" s="125"/>
      <c r="O98" s="125"/>
      <c r="P98" s="125"/>
      <c r="Q98" s="125"/>
      <c r="R98" s="125"/>
      <c r="S98" s="125"/>
      <c r="T98" s="125"/>
      <c r="U98" s="125"/>
      <c r="V98" s="125"/>
    </row>
    <row r="99" spans="1:22" ht="12">
      <c r="A99" s="125"/>
      <c r="B99" s="125"/>
      <c r="C99" s="125"/>
      <c r="D99" s="125"/>
      <c r="E99" s="125"/>
      <c r="F99" s="125"/>
      <c r="G99" s="125"/>
      <c r="H99" s="125"/>
      <c r="I99" s="125"/>
      <c r="J99" s="125"/>
      <c r="K99" s="125"/>
      <c r="L99" s="125"/>
      <c r="M99" s="125"/>
      <c r="N99" s="125"/>
      <c r="O99" s="125"/>
      <c r="P99" s="125"/>
      <c r="Q99" s="125"/>
      <c r="R99" s="125"/>
      <c r="S99" s="125"/>
      <c r="T99" s="125"/>
      <c r="U99" s="125"/>
      <c r="V99" s="125"/>
    </row>
    <row r="100" spans="1:22" ht="12">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row>
    <row r="101" spans="1:22" ht="12">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row>
    <row r="102" spans="1:22" ht="12">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row>
    <row r="103" spans="1:22" ht="12">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row>
    <row r="104" spans="1:22" ht="12">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row>
    <row r="105" spans="1:22" ht="12">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row>
    <row r="106" spans="1:22" ht="12">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row>
    <row r="107" spans="1:22" ht="12">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row>
    <row r="108" spans="1:22" ht="12">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row>
    <row r="109" spans="1:22" ht="12">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row>
    <row r="110" spans="1:22" ht="12">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row>
    <row r="111" spans="1:22" ht="12">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row>
    <row r="112" spans="1:22" ht="12">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row>
    <row r="113" spans="1:22" ht="12">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row>
    <row r="114" spans="1:22" ht="12">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row>
    <row r="115" spans="1:22" ht="12">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row>
    <row r="116" spans="1:22" ht="12">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row>
    <row r="117" spans="1:22" ht="12">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row>
    <row r="118" spans="1:22" ht="12">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row>
    <row r="119" spans="1:22" ht="12">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row>
    <row r="120" spans="1:22" ht="12">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row>
    <row r="121" spans="1:22" ht="12">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row>
    <row r="122" spans="1:22" ht="12">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row>
    <row r="123" spans="1:22" ht="12">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row>
    <row r="124" spans="1:22" ht="12">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row>
    <row r="125" spans="1:22" ht="12">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row>
    <row r="126" spans="1:22" ht="12">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row>
    <row r="127" spans="1:22" ht="12">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row>
    <row r="128" spans="1:22" ht="12">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row>
    <row r="129" spans="1:22" ht="12">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row>
    <row r="130" spans="1:22" ht="12">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row>
    <row r="131" spans="1:22" ht="12">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row>
    <row r="132" spans="1:22" ht="12">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row>
    <row r="133" spans="1:22" ht="12">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row>
    <row r="134" spans="1:22" ht="12">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row>
    <row r="135" spans="1:22" ht="12">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row>
    <row r="136" spans="1:22" ht="12">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row>
    <row r="137" spans="1:22" ht="12">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row>
    <row r="138" spans="1:22" ht="12">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row>
    <row r="139" spans="1:22" ht="12">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row>
    <row r="140" spans="1:22" ht="12">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row>
    <row r="141" spans="1:22" ht="12">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row>
    <row r="142" spans="1:22" ht="12">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row>
    <row r="143" spans="1:22" ht="12">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row>
    <row r="144" spans="1:22" ht="12">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row>
    <row r="145" spans="1:22" ht="12">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row>
    <row r="146" spans="1:22" ht="12">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row>
    <row r="147" spans="1:22" ht="12">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row>
    <row r="148" spans="1:22" ht="12">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row>
    <row r="149" spans="1:22" ht="12">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row>
    <row r="150" spans="1:22" ht="12">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row>
    <row r="151" spans="1:22" ht="12">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row>
    <row r="152" spans="1:22" ht="12">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row>
    <row r="153" spans="1:22" ht="12">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row>
    <row r="154" spans="1:22" ht="12">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row>
    <row r="155" spans="1:22" ht="12">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row>
    <row r="156" spans="1:22" ht="12">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row>
    <row r="157" spans="1:22" ht="12">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row>
    <row r="158" spans="1:22" ht="12">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row>
    <row r="159" spans="1:22" ht="12">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row>
    <row r="160" spans="1:22" ht="12">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row>
    <row r="161" spans="1:22" ht="12">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row>
    <row r="162" spans="1:22" ht="12">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row>
    <row r="163" spans="1:22" ht="12">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row>
    <row r="164" spans="1:22" ht="12">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row>
    <row r="165" spans="1:22" ht="12">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row>
    <row r="166" spans="1:22" ht="12">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row>
    <row r="167" spans="1:22" ht="12">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row>
    <row r="168" spans="1:22" ht="12">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row>
    <row r="169" spans="1:22" ht="12">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row>
    <row r="170" spans="1:22" ht="12">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row>
    <row r="171" spans="1:22" ht="12">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row>
    <row r="172" spans="1:22" ht="12">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row>
    <row r="173" spans="1:22" ht="12">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row>
    <row r="174" spans="1:22" ht="12">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row>
    <row r="175" spans="1:22" ht="12">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row>
    <row r="176" spans="1:22" ht="12">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row>
    <row r="177" spans="1:22" ht="12">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row>
    <row r="178" spans="1:22" ht="12">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row>
    <row r="179" spans="1:22" ht="12">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row>
    <row r="180" spans="1:22" ht="12">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row>
    <row r="181" spans="1:22" ht="12">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row>
    <row r="182" spans="1:22" ht="12">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row>
    <row r="183" spans="1:22" ht="12">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row>
    <row r="184" spans="1:22" ht="12">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row>
    <row r="185" spans="1:22" ht="12">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row>
    <row r="186" spans="1:22" ht="12">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row>
    <row r="187" spans="1:22" ht="12">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row>
    <row r="188" spans="1:22" ht="12">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row>
    <row r="189" spans="1:22" ht="12">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row>
    <row r="190" spans="1:22" ht="12">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row>
    <row r="191" spans="1:22" ht="12">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row>
    <row r="192" spans="1:22" ht="12">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row>
    <row r="193" spans="1:22" ht="12">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row>
    <row r="194" spans="1:22" ht="12">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row>
    <row r="195" spans="1:22" ht="12">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row>
    <row r="196" spans="1:22" ht="12">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row>
    <row r="197" spans="1:22" ht="12">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row>
    <row r="198" spans="1:22" ht="12">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row>
    <row r="199" spans="1:22" ht="12">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row>
    <row r="200" spans="1:22" ht="12">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row>
    <row r="201" spans="1:22" ht="12">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row>
    <row r="202" spans="1:22" ht="12">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row>
    <row r="203" spans="1:22" ht="12">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row>
    <row r="204" spans="1:22" ht="12">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row>
    <row r="205" spans="1:22" ht="12">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row>
    <row r="206" spans="1:22" ht="12">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row>
    <row r="207" spans="1:22" ht="12">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row>
    <row r="208" spans="1:22" ht="12">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row>
    <row r="209" spans="1:22" ht="12">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row>
    <row r="210" spans="1:22" ht="12">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row>
    <row r="211" spans="1:22" ht="12">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row>
    <row r="212" spans="1:22" ht="12">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row>
    <row r="213" spans="1:22" ht="12">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row>
    <row r="214" spans="1:22" ht="12">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row>
    <row r="215" spans="1:22" ht="12">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row>
    <row r="216" spans="1:22" ht="12">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row>
    <row r="217" spans="1:22" ht="12">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row>
    <row r="218" spans="1:22" ht="12">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row>
    <row r="219" spans="1:22" ht="12">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row>
    <row r="220" spans="1:22" ht="12">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row>
    <row r="221" spans="1:22" ht="12">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row>
    <row r="222" spans="1:22" ht="12">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row>
    <row r="223" spans="1:22" ht="12">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row>
    <row r="224" spans="1:22" ht="12">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row>
    <row r="225" spans="1:22" ht="12">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row>
    <row r="226" spans="1:22" ht="12">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row>
    <row r="227" spans="1:22" ht="12">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row>
    <row r="228" spans="1:22" ht="12">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row>
    <row r="229" spans="1:22" ht="12">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row>
    <row r="230" spans="1:22" ht="12">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row>
    <row r="231" spans="1:22" ht="12">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row>
    <row r="232" spans="1:22" ht="12">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row>
    <row r="233" spans="1:22" ht="12">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row>
    <row r="234" spans="1:22" ht="12">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row>
    <row r="235" spans="1:22" ht="12">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row>
    <row r="236" spans="1:22" ht="12">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row>
    <row r="237" spans="1:22" ht="12">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row>
    <row r="238" spans="1:22" ht="12">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row>
    <row r="239" spans="1:22" ht="12">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row>
    <row r="240" spans="1:22" ht="12">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row>
    <row r="241" spans="1:22" ht="12">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row>
    <row r="242" spans="1:22" ht="12">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row>
    <row r="243" spans="1:22" ht="12">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row>
    <row r="244" spans="1:22" ht="12">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row>
    <row r="245" spans="1:22" ht="12">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row>
    <row r="246" spans="1:22" ht="12">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row>
    <row r="247" spans="1:22" ht="12">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row>
    <row r="248" spans="1:22" ht="12">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row>
    <row r="249" spans="1:22" ht="12">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row>
    <row r="250" spans="1:22" ht="12">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row>
    <row r="251" spans="1:22" ht="12">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row>
    <row r="252" spans="1:22" ht="12">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row>
    <row r="253" spans="1:22" ht="12">
      <c r="A253" s="125"/>
      <c r="B253" s="125"/>
      <c r="C253" s="125"/>
      <c r="D253" s="125"/>
      <c r="E253" s="125"/>
      <c r="F253" s="125"/>
      <c r="G253" s="125"/>
      <c r="H253" s="125"/>
      <c r="I253" s="125"/>
      <c r="J253" s="125"/>
      <c r="K253" s="125"/>
      <c r="L253" s="125"/>
      <c r="M253" s="125"/>
      <c r="N253" s="125"/>
      <c r="O253" s="125"/>
      <c r="P253" s="125"/>
      <c r="Q253" s="125"/>
      <c r="R253" s="125"/>
      <c r="S253" s="125"/>
      <c r="T253" s="125"/>
      <c r="U253" s="125"/>
      <c r="V253" s="125"/>
    </row>
    <row r="254" spans="1:22" ht="12">
      <c r="A254" s="125"/>
      <c r="B254" s="125"/>
      <c r="C254" s="125"/>
      <c r="D254" s="125"/>
      <c r="E254" s="125"/>
      <c r="F254" s="125"/>
      <c r="G254" s="125"/>
      <c r="H254" s="125"/>
      <c r="I254" s="125"/>
      <c r="J254" s="125"/>
      <c r="K254" s="125"/>
      <c r="L254" s="125"/>
      <c r="M254" s="125"/>
      <c r="N254" s="125"/>
      <c r="O254" s="125"/>
      <c r="P254" s="125"/>
      <c r="Q254" s="125"/>
      <c r="R254" s="125"/>
      <c r="S254" s="125"/>
      <c r="T254" s="125"/>
      <c r="U254" s="125"/>
      <c r="V254" s="125"/>
    </row>
    <row r="255" spans="1:22" ht="12">
      <c r="A255" s="125"/>
      <c r="B255" s="125"/>
      <c r="C255" s="125"/>
      <c r="D255" s="125"/>
      <c r="E255" s="125"/>
      <c r="F255" s="125"/>
      <c r="G255" s="125"/>
      <c r="H255" s="125"/>
      <c r="I255" s="125"/>
      <c r="J255" s="125"/>
      <c r="K255" s="125"/>
      <c r="L255" s="125"/>
      <c r="M255" s="125"/>
      <c r="N255" s="125"/>
      <c r="O255" s="125"/>
      <c r="P255" s="125"/>
      <c r="Q255" s="125"/>
      <c r="R255" s="125"/>
      <c r="S255" s="125"/>
      <c r="T255" s="125"/>
      <c r="U255" s="125"/>
      <c r="V255" s="125"/>
    </row>
    <row r="256" spans="1:22" ht="12">
      <c r="A256" s="125"/>
      <c r="B256" s="125"/>
      <c r="C256" s="125"/>
      <c r="D256" s="125"/>
      <c r="E256" s="125"/>
      <c r="F256" s="125"/>
      <c r="G256" s="125"/>
      <c r="H256" s="125"/>
      <c r="I256" s="125"/>
      <c r="J256" s="125"/>
      <c r="K256" s="125"/>
      <c r="L256" s="125"/>
      <c r="M256" s="125"/>
      <c r="N256" s="125"/>
      <c r="O256" s="125"/>
      <c r="P256" s="125"/>
      <c r="Q256" s="125"/>
      <c r="R256" s="125"/>
      <c r="S256" s="125"/>
      <c r="T256" s="125"/>
      <c r="U256" s="125"/>
      <c r="V256" s="125"/>
    </row>
    <row r="257" spans="1:22" ht="12">
      <c r="A257" s="125"/>
      <c r="B257" s="125"/>
      <c r="C257" s="125"/>
      <c r="D257" s="125"/>
      <c r="E257" s="125"/>
      <c r="F257" s="125"/>
      <c r="G257" s="125"/>
      <c r="H257" s="125"/>
      <c r="I257" s="125"/>
      <c r="J257" s="125"/>
      <c r="K257" s="125"/>
      <c r="L257" s="125"/>
      <c r="M257" s="125"/>
      <c r="N257" s="125"/>
      <c r="O257" s="125"/>
      <c r="P257" s="125"/>
      <c r="Q257" s="125"/>
      <c r="R257" s="125"/>
      <c r="S257" s="125"/>
      <c r="T257" s="125"/>
      <c r="U257" s="125"/>
      <c r="V257" s="125"/>
    </row>
    <row r="258" spans="1:22" ht="12">
      <c r="A258" s="125"/>
      <c r="B258" s="125"/>
      <c r="C258" s="125"/>
      <c r="D258" s="125"/>
      <c r="E258" s="125"/>
      <c r="F258" s="125"/>
      <c r="G258" s="125"/>
      <c r="H258" s="125"/>
      <c r="I258" s="125"/>
      <c r="J258" s="125"/>
      <c r="K258" s="125"/>
      <c r="L258" s="125"/>
      <c r="M258" s="125"/>
      <c r="N258" s="125"/>
      <c r="O258" s="125"/>
      <c r="P258" s="125"/>
      <c r="Q258" s="125"/>
      <c r="R258" s="125"/>
      <c r="S258" s="125"/>
      <c r="T258" s="125"/>
      <c r="U258" s="125"/>
      <c r="V258" s="125"/>
    </row>
    <row r="259" spans="1:22" ht="12">
      <c r="A259" s="125"/>
      <c r="B259" s="125"/>
      <c r="C259" s="125"/>
      <c r="D259" s="125"/>
      <c r="E259" s="125"/>
      <c r="F259" s="125"/>
      <c r="G259" s="125"/>
      <c r="H259" s="125"/>
      <c r="I259" s="125"/>
      <c r="J259" s="125"/>
      <c r="K259" s="125"/>
      <c r="L259" s="125"/>
      <c r="M259" s="125"/>
      <c r="N259" s="125"/>
      <c r="O259" s="125"/>
      <c r="P259" s="125"/>
      <c r="Q259" s="125"/>
      <c r="R259" s="125"/>
      <c r="S259" s="125"/>
      <c r="T259" s="125"/>
      <c r="U259" s="125"/>
      <c r="V259" s="125"/>
    </row>
    <row r="260" spans="1:22" ht="12">
      <c r="A260" s="125"/>
      <c r="B260" s="125"/>
      <c r="C260" s="125"/>
      <c r="D260" s="125"/>
      <c r="E260" s="125"/>
      <c r="F260" s="125"/>
      <c r="G260" s="125"/>
      <c r="H260" s="125"/>
      <c r="I260" s="125"/>
      <c r="J260" s="125"/>
      <c r="K260" s="125"/>
      <c r="L260" s="125"/>
      <c r="M260" s="125"/>
      <c r="N260" s="125"/>
      <c r="O260" s="125"/>
      <c r="P260" s="125"/>
      <c r="Q260" s="125"/>
      <c r="R260" s="125"/>
      <c r="S260" s="125"/>
      <c r="T260" s="125"/>
      <c r="U260" s="125"/>
      <c r="V260" s="125"/>
    </row>
    <row r="261" spans="1:22" ht="12">
      <c r="A261" s="125"/>
      <c r="B261" s="125"/>
      <c r="C261" s="125"/>
      <c r="D261" s="125"/>
      <c r="E261" s="125"/>
      <c r="F261" s="125"/>
      <c r="G261" s="125"/>
      <c r="H261" s="125"/>
      <c r="I261" s="125"/>
      <c r="J261" s="125"/>
      <c r="K261" s="125"/>
      <c r="L261" s="125"/>
      <c r="M261" s="125"/>
      <c r="N261" s="125"/>
      <c r="O261" s="125"/>
      <c r="P261" s="125"/>
      <c r="Q261" s="125"/>
      <c r="R261" s="125"/>
      <c r="S261" s="125"/>
      <c r="T261" s="125"/>
      <c r="U261" s="125"/>
      <c r="V261" s="125"/>
    </row>
    <row r="262" spans="1:22" ht="12">
      <c r="A262" s="125"/>
      <c r="B262" s="125"/>
      <c r="C262" s="125"/>
      <c r="D262" s="125"/>
      <c r="E262" s="125"/>
      <c r="F262" s="125"/>
      <c r="G262" s="125"/>
      <c r="H262" s="125"/>
      <c r="I262" s="125"/>
      <c r="J262" s="125"/>
      <c r="K262" s="125"/>
      <c r="L262" s="125"/>
      <c r="M262" s="125"/>
      <c r="N262" s="125"/>
      <c r="O262" s="125"/>
      <c r="P262" s="125"/>
      <c r="Q262" s="125"/>
      <c r="R262" s="125"/>
      <c r="S262" s="125"/>
      <c r="T262" s="125"/>
      <c r="U262" s="125"/>
      <c r="V262" s="125"/>
    </row>
    <row r="263" spans="1:22" ht="12">
      <c r="A263" s="125"/>
      <c r="B263" s="125"/>
      <c r="C263" s="125"/>
      <c r="D263" s="125"/>
      <c r="E263" s="125"/>
      <c r="F263" s="125"/>
      <c r="G263" s="125"/>
      <c r="H263" s="125"/>
      <c r="I263" s="125"/>
      <c r="J263" s="125"/>
      <c r="K263" s="125"/>
      <c r="L263" s="125"/>
      <c r="M263" s="125"/>
      <c r="N263" s="125"/>
      <c r="O263" s="125"/>
      <c r="P263" s="125"/>
      <c r="Q263" s="125"/>
      <c r="R263" s="125"/>
      <c r="S263" s="125"/>
      <c r="T263" s="125"/>
      <c r="U263" s="125"/>
      <c r="V263" s="125"/>
    </row>
    <row r="264" spans="1:22" ht="12">
      <c r="A264" s="125"/>
      <c r="B264" s="125"/>
      <c r="C264" s="125"/>
      <c r="D264" s="125"/>
      <c r="E264" s="125"/>
      <c r="F264" s="125"/>
      <c r="G264" s="125"/>
      <c r="H264" s="125"/>
      <c r="I264" s="125"/>
      <c r="J264" s="125"/>
      <c r="K264" s="125"/>
      <c r="L264" s="125"/>
      <c r="M264" s="125"/>
      <c r="N264" s="125"/>
      <c r="O264" s="125"/>
      <c r="P264" s="125"/>
      <c r="Q264" s="125"/>
      <c r="R264" s="125"/>
      <c r="S264" s="125"/>
      <c r="T264" s="125"/>
      <c r="U264" s="125"/>
      <c r="V264" s="125"/>
    </row>
    <row r="265" spans="1:22" ht="12">
      <c r="A265" s="125"/>
      <c r="B265" s="125"/>
      <c r="C265" s="125"/>
      <c r="D265" s="125"/>
      <c r="E265" s="125"/>
      <c r="F265" s="125"/>
      <c r="G265" s="125"/>
      <c r="H265" s="125"/>
      <c r="I265" s="125"/>
      <c r="J265" s="125"/>
      <c r="K265" s="125"/>
      <c r="L265" s="125"/>
      <c r="M265" s="125"/>
      <c r="N265" s="125"/>
      <c r="O265" s="125"/>
      <c r="P265" s="125"/>
      <c r="Q265" s="125"/>
      <c r="R265" s="125"/>
      <c r="S265" s="125"/>
      <c r="T265" s="125"/>
      <c r="U265" s="125"/>
      <c r="V265" s="125"/>
    </row>
    <row r="266" spans="1:22" ht="12">
      <c r="A266" s="125"/>
      <c r="B266" s="125"/>
      <c r="C266" s="125"/>
      <c r="D266" s="125"/>
      <c r="E266" s="125"/>
      <c r="F266" s="125"/>
      <c r="G266" s="125"/>
      <c r="H266" s="125"/>
      <c r="I266" s="125"/>
      <c r="J266" s="125"/>
      <c r="K266" s="125"/>
      <c r="L266" s="125"/>
      <c r="M266" s="125"/>
      <c r="N266" s="125"/>
      <c r="O266" s="125"/>
      <c r="P266" s="125"/>
      <c r="Q266" s="125"/>
      <c r="R266" s="125"/>
      <c r="S266" s="125"/>
      <c r="T266" s="125"/>
      <c r="U266" s="125"/>
      <c r="V266" s="125"/>
    </row>
    <row r="267" spans="1:22" ht="12">
      <c r="A267" s="125"/>
      <c r="B267" s="125"/>
      <c r="C267" s="125"/>
      <c r="D267" s="125"/>
      <c r="E267" s="125"/>
      <c r="F267" s="125"/>
      <c r="G267" s="125"/>
      <c r="H267" s="125"/>
      <c r="I267" s="125"/>
      <c r="J267" s="125"/>
      <c r="K267" s="125"/>
      <c r="L267" s="125"/>
      <c r="M267" s="125"/>
      <c r="N267" s="125"/>
      <c r="O267" s="125"/>
      <c r="P267" s="125"/>
      <c r="Q267" s="125"/>
      <c r="R267" s="125"/>
      <c r="S267" s="125"/>
      <c r="T267" s="125"/>
      <c r="U267" s="125"/>
      <c r="V267" s="125"/>
    </row>
    <row r="268" spans="1:22" ht="12">
      <c r="A268" s="125"/>
      <c r="B268" s="125"/>
      <c r="C268" s="125"/>
      <c r="D268" s="125"/>
      <c r="E268" s="125"/>
      <c r="F268" s="125"/>
      <c r="G268" s="125"/>
      <c r="H268" s="125"/>
      <c r="I268" s="125"/>
      <c r="J268" s="125"/>
      <c r="K268" s="125"/>
      <c r="L268" s="125"/>
      <c r="M268" s="125"/>
      <c r="N268" s="125"/>
      <c r="O268" s="125"/>
      <c r="P268" s="125"/>
      <c r="Q268" s="125"/>
      <c r="R268" s="125"/>
      <c r="S268" s="125"/>
      <c r="T268" s="125"/>
      <c r="U268" s="125"/>
      <c r="V268" s="125"/>
    </row>
    <row r="269" spans="1:22" ht="12">
      <c r="A269" s="125"/>
      <c r="B269" s="125"/>
      <c r="C269" s="125"/>
      <c r="D269" s="125"/>
      <c r="E269" s="125"/>
      <c r="F269" s="125"/>
      <c r="G269" s="125"/>
      <c r="H269" s="125"/>
      <c r="I269" s="125"/>
      <c r="J269" s="125"/>
      <c r="K269" s="125"/>
      <c r="L269" s="125"/>
      <c r="M269" s="125"/>
      <c r="N269" s="125"/>
      <c r="O269" s="125"/>
      <c r="P269" s="125"/>
      <c r="Q269" s="125"/>
      <c r="R269" s="125"/>
      <c r="S269" s="125"/>
      <c r="T269" s="125"/>
      <c r="U269" s="125"/>
      <c r="V269" s="125"/>
    </row>
    <row r="270" spans="1:22" ht="12">
      <c r="A270" s="125"/>
      <c r="B270" s="125"/>
      <c r="C270" s="125"/>
      <c r="D270" s="125"/>
      <c r="E270" s="125"/>
      <c r="F270" s="125"/>
      <c r="G270" s="125"/>
      <c r="H270" s="125"/>
      <c r="I270" s="125"/>
      <c r="J270" s="125"/>
      <c r="K270" s="125"/>
      <c r="L270" s="125"/>
      <c r="M270" s="125"/>
      <c r="N270" s="125"/>
      <c r="O270" s="125"/>
      <c r="P270" s="125"/>
      <c r="Q270" s="125"/>
      <c r="R270" s="125"/>
      <c r="S270" s="125"/>
      <c r="T270" s="125"/>
      <c r="U270" s="125"/>
      <c r="V270" s="125"/>
    </row>
    <row r="271" spans="1:22" ht="12">
      <c r="A271" s="125"/>
      <c r="B271" s="125"/>
      <c r="C271" s="125"/>
      <c r="D271" s="125"/>
      <c r="E271" s="125"/>
      <c r="F271" s="125"/>
      <c r="G271" s="125"/>
      <c r="H271" s="125"/>
      <c r="I271" s="125"/>
      <c r="J271" s="125"/>
      <c r="K271" s="125"/>
      <c r="L271" s="125"/>
      <c r="M271" s="125"/>
      <c r="N271" s="125"/>
      <c r="O271" s="125"/>
      <c r="P271" s="125"/>
      <c r="Q271" s="125"/>
      <c r="R271" s="125"/>
      <c r="S271" s="125"/>
      <c r="T271" s="125"/>
      <c r="U271" s="125"/>
      <c r="V271" s="125"/>
    </row>
    <row r="272" spans="1:22" ht="12">
      <c r="A272" s="125"/>
      <c r="B272" s="125"/>
      <c r="C272" s="125"/>
      <c r="D272" s="125"/>
      <c r="E272" s="125"/>
      <c r="F272" s="125"/>
      <c r="G272" s="125"/>
      <c r="H272" s="125"/>
      <c r="I272" s="125"/>
      <c r="J272" s="125"/>
      <c r="K272" s="125"/>
      <c r="L272" s="125"/>
      <c r="M272" s="125"/>
      <c r="N272" s="125"/>
      <c r="O272" s="125"/>
      <c r="P272" s="125"/>
      <c r="Q272" s="125"/>
      <c r="R272" s="125"/>
      <c r="S272" s="125"/>
      <c r="T272" s="125"/>
      <c r="U272" s="125"/>
      <c r="V272" s="125"/>
    </row>
    <row r="273" spans="1:22" ht="12">
      <c r="A273" s="125"/>
      <c r="B273" s="125"/>
      <c r="C273" s="125"/>
      <c r="D273" s="125"/>
      <c r="E273" s="125"/>
      <c r="F273" s="125"/>
      <c r="G273" s="125"/>
      <c r="H273" s="125"/>
      <c r="I273" s="125"/>
      <c r="J273" s="125"/>
      <c r="K273" s="125"/>
      <c r="L273" s="125"/>
      <c r="M273" s="125"/>
      <c r="N273" s="125"/>
      <c r="O273" s="125"/>
      <c r="P273" s="125"/>
      <c r="Q273" s="125"/>
      <c r="R273" s="125"/>
      <c r="S273" s="125"/>
      <c r="T273" s="125"/>
      <c r="U273" s="125"/>
      <c r="V273" s="125"/>
    </row>
    <row r="274" spans="1:22" ht="12">
      <c r="A274" s="125"/>
      <c r="B274" s="125"/>
      <c r="C274" s="125"/>
      <c r="D274" s="125"/>
      <c r="E274" s="125"/>
      <c r="F274" s="125"/>
      <c r="G274" s="125"/>
      <c r="H274" s="125"/>
      <c r="I274" s="125"/>
      <c r="J274" s="125"/>
      <c r="K274" s="125"/>
      <c r="L274" s="125"/>
      <c r="M274" s="125"/>
      <c r="N274" s="125"/>
      <c r="O274" s="125"/>
      <c r="P274" s="125"/>
      <c r="Q274" s="125"/>
      <c r="R274" s="125"/>
      <c r="S274" s="125"/>
      <c r="T274" s="125"/>
      <c r="U274" s="125"/>
      <c r="V274" s="125"/>
    </row>
    <row r="275" spans="1:22" ht="12">
      <c r="A275" s="125"/>
      <c r="B275" s="125"/>
      <c r="C275" s="125"/>
      <c r="D275" s="125"/>
      <c r="E275" s="125"/>
      <c r="F275" s="125"/>
      <c r="G275" s="125"/>
      <c r="H275" s="125"/>
      <c r="I275" s="125"/>
      <c r="J275" s="125"/>
      <c r="K275" s="125"/>
      <c r="L275" s="125"/>
      <c r="M275" s="125"/>
      <c r="N275" s="125"/>
      <c r="O275" s="125"/>
      <c r="P275" s="125"/>
      <c r="Q275" s="125"/>
      <c r="R275" s="125"/>
      <c r="S275" s="125"/>
      <c r="T275" s="125"/>
      <c r="U275" s="125"/>
      <c r="V275" s="125"/>
    </row>
    <row r="276" spans="1:22" ht="12">
      <c r="A276" s="125"/>
      <c r="B276" s="125"/>
      <c r="C276" s="125"/>
      <c r="D276" s="125"/>
      <c r="E276" s="125"/>
      <c r="F276" s="125"/>
      <c r="G276" s="125"/>
      <c r="H276" s="125"/>
      <c r="I276" s="125"/>
      <c r="J276" s="125"/>
      <c r="K276" s="125"/>
      <c r="L276" s="125"/>
      <c r="M276" s="125"/>
      <c r="N276" s="125"/>
      <c r="O276" s="125"/>
      <c r="P276" s="125"/>
      <c r="Q276" s="125"/>
      <c r="R276" s="125"/>
      <c r="S276" s="125"/>
      <c r="T276" s="125"/>
      <c r="U276" s="125"/>
      <c r="V276" s="125"/>
    </row>
    <row r="277" spans="1:22" ht="12">
      <c r="A277" s="125"/>
      <c r="B277" s="125"/>
      <c r="C277" s="125"/>
      <c r="D277" s="125"/>
      <c r="E277" s="125"/>
      <c r="F277" s="125"/>
      <c r="G277" s="125"/>
      <c r="H277" s="125"/>
      <c r="I277" s="125"/>
      <c r="J277" s="125"/>
      <c r="K277" s="125"/>
      <c r="L277" s="125"/>
      <c r="M277" s="125"/>
      <c r="N277" s="125"/>
      <c r="O277" s="125"/>
      <c r="P277" s="125"/>
      <c r="Q277" s="125"/>
      <c r="R277" s="125"/>
      <c r="S277" s="125"/>
      <c r="T277" s="125"/>
      <c r="U277" s="125"/>
      <c r="V277" s="125"/>
    </row>
    <row r="278" spans="1:22" ht="12">
      <c r="A278" s="125"/>
      <c r="B278" s="125"/>
      <c r="C278" s="125"/>
      <c r="D278" s="125"/>
      <c r="E278" s="125"/>
      <c r="F278" s="125"/>
      <c r="G278" s="125"/>
      <c r="H278" s="125"/>
      <c r="I278" s="125"/>
      <c r="J278" s="125"/>
      <c r="K278" s="125"/>
      <c r="L278" s="125"/>
      <c r="M278" s="125"/>
      <c r="N278" s="125"/>
      <c r="O278" s="125"/>
      <c r="P278" s="125"/>
      <c r="Q278" s="125"/>
      <c r="R278" s="125"/>
      <c r="S278" s="125"/>
      <c r="T278" s="125"/>
      <c r="U278" s="125"/>
      <c r="V278" s="125"/>
    </row>
    <row r="279" spans="1:22" ht="12">
      <c r="A279" s="125"/>
      <c r="B279" s="125"/>
      <c r="C279" s="125"/>
      <c r="D279" s="125"/>
      <c r="E279" s="125"/>
      <c r="F279" s="125"/>
      <c r="G279" s="125"/>
      <c r="H279" s="125"/>
      <c r="I279" s="125"/>
      <c r="J279" s="125"/>
      <c r="K279" s="125"/>
      <c r="L279" s="125"/>
      <c r="M279" s="125"/>
      <c r="N279" s="125"/>
      <c r="O279" s="125"/>
      <c r="P279" s="125"/>
      <c r="Q279" s="125"/>
      <c r="R279" s="125"/>
      <c r="S279" s="125"/>
      <c r="T279" s="125"/>
      <c r="U279" s="125"/>
      <c r="V279" s="125"/>
    </row>
    <row r="280" spans="1:22" ht="12">
      <c r="A280" s="125"/>
      <c r="B280" s="125"/>
      <c r="C280" s="125"/>
      <c r="D280" s="125"/>
      <c r="E280" s="125"/>
      <c r="F280" s="125"/>
      <c r="G280" s="125"/>
      <c r="H280" s="125"/>
      <c r="I280" s="125"/>
      <c r="J280" s="125"/>
      <c r="K280" s="125"/>
      <c r="L280" s="125"/>
      <c r="M280" s="125"/>
      <c r="N280" s="125"/>
      <c r="O280" s="125"/>
      <c r="P280" s="125"/>
      <c r="Q280" s="125"/>
      <c r="R280" s="125"/>
      <c r="S280" s="125"/>
      <c r="T280" s="125"/>
      <c r="U280" s="125"/>
      <c r="V280" s="125"/>
    </row>
    <row r="281" spans="1:22" ht="12">
      <c r="A281" s="125"/>
      <c r="B281" s="125"/>
      <c r="C281" s="125"/>
      <c r="D281" s="125"/>
      <c r="E281" s="125"/>
      <c r="F281" s="125"/>
      <c r="G281" s="125"/>
      <c r="H281" s="125"/>
      <c r="I281" s="125"/>
      <c r="J281" s="125"/>
      <c r="K281" s="125"/>
      <c r="L281" s="125"/>
      <c r="M281" s="125"/>
      <c r="N281" s="125"/>
      <c r="O281" s="125"/>
      <c r="P281" s="125"/>
      <c r="Q281" s="125"/>
      <c r="R281" s="125"/>
      <c r="S281" s="125"/>
      <c r="T281" s="125"/>
      <c r="U281" s="125"/>
      <c r="V281" s="125"/>
    </row>
    <row r="282" spans="1:22" ht="12">
      <c r="A282" s="125"/>
      <c r="B282" s="125"/>
      <c r="C282" s="125"/>
      <c r="D282" s="125"/>
      <c r="E282" s="125"/>
      <c r="F282" s="125"/>
      <c r="G282" s="125"/>
      <c r="H282" s="125"/>
      <c r="I282" s="125"/>
      <c r="J282" s="125"/>
      <c r="K282" s="125"/>
      <c r="L282" s="125"/>
      <c r="M282" s="125"/>
      <c r="N282" s="125"/>
      <c r="O282" s="125"/>
      <c r="P282" s="125"/>
      <c r="Q282" s="125"/>
      <c r="R282" s="125"/>
      <c r="S282" s="125"/>
      <c r="T282" s="125"/>
      <c r="U282" s="125"/>
      <c r="V282" s="125"/>
    </row>
    <row r="283" spans="1:22" ht="12">
      <c r="A283" s="125"/>
      <c r="B283" s="125"/>
      <c r="C283" s="125"/>
      <c r="D283" s="125"/>
      <c r="E283" s="125"/>
      <c r="F283" s="125"/>
      <c r="G283" s="125"/>
      <c r="H283" s="125"/>
      <c r="I283" s="125"/>
      <c r="J283" s="125"/>
      <c r="K283" s="125"/>
      <c r="L283" s="125"/>
      <c r="M283" s="125"/>
      <c r="N283" s="125"/>
      <c r="O283" s="125"/>
      <c r="P283" s="125"/>
      <c r="Q283" s="125"/>
      <c r="R283" s="125"/>
      <c r="S283" s="125"/>
      <c r="T283" s="125"/>
      <c r="U283" s="125"/>
      <c r="V283" s="125"/>
    </row>
    <row r="284" spans="1:22" ht="12">
      <c r="A284" s="125"/>
      <c r="B284" s="125"/>
      <c r="C284" s="125"/>
      <c r="D284" s="125"/>
      <c r="E284" s="125"/>
      <c r="F284" s="125"/>
      <c r="G284" s="125"/>
      <c r="H284" s="125"/>
      <c r="I284" s="125"/>
      <c r="J284" s="125"/>
      <c r="K284" s="125"/>
      <c r="L284" s="125"/>
      <c r="M284" s="125"/>
      <c r="N284" s="125"/>
      <c r="O284" s="125"/>
      <c r="P284" s="125"/>
      <c r="Q284" s="125"/>
      <c r="R284" s="125"/>
      <c r="S284" s="125"/>
      <c r="T284" s="125"/>
      <c r="U284" s="125"/>
      <c r="V284" s="125"/>
    </row>
    <row r="285" spans="1:22" ht="12">
      <c r="A285" s="125"/>
      <c r="B285" s="125"/>
      <c r="C285" s="125"/>
      <c r="D285" s="125"/>
      <c r="E285" s="125"/>
      <c r="F285" s="125"/>
      <c r="G285" s="125"/>
      <c r="H285" s="125"/>
      <c r="I285" s="125"/>
      <c r="J285" s="125"/>
      <c r="K285" s="125"/>
      <c r="L285" s="125"/>
      <c r="M285" s="125"/>
      <c r="N285" s="125"/>
      <c r="O285" s="125"/>
      <c r="P285" s="125"/>
      <c r="Q285" s="125"/>
      <c r="R285" s="125"/>
      <c r="S285" s="125"/>
      <c r="T285" s="125"/>
      <c r="U285" s="125"/>
      <c r="V285" s="125"/>
    </row>
    <row r="286" spans="1:22" ht="12">
      <c r="A286" s="125"/>
      <c r="B286" s="125"/>
      <c r="C286" s="125"/>
      <c r="D286" s="125"/>
      <c r="E286" s="125"/>
      <c r="F286" s="125"/>
      <c r="G286" s="125"/>
      <c r="H286" s="125"/>
      <c r="I286" s="125"/>
      <c r="J286" s="125"/>
      <c r="K286" s="125"/>
      <c r="L286" s="125"/>
      <c r="M286" s="125"/>
      <c r="N286" s="125"/>
      <c r="O286" s="125"/>
      <c r="P286" s="125"/>
      <c r="Q286" s="125"/>
      <c r="R286" s="125"/>
      <c r="S286" s="125"/>
      <c r="T286" s="125"/>
      <c r="U286" s="125"/>
      <c r="V286" s="125"/>
    </row>
    <row r="287" spans="1:22" ht="12">
      <c r="A287" s="125"/>
      <c r="B287" s="125"/>
      <c r="C287" s="125"/>
      <c r="D287" s="125"/>
      <c r="E287" s="125"/>
      <c r="F287" s="125"/>
      <c r="G287" s="125"/>
      <c r="H287" s="125"/>
      <c r="I287" s="125"/>
      <c r="J287" s="125"/>
      <c r="K287" s="125"/>
      <c r="L287" s="125"/>
      <c r="M287" s="125"/>
      <c r="N287" s="125"/>
      <c r="O287" s="125"/>
      <c r="P287" s="125"/>
      <c r="Q287" s="125"/>
      <c r="R287" s="125"/>
      <c r="S287" s="125"/>
      <c r="T287" s="125"/>
      <c r="U287" s="125"/>
      <c r="V287" s="125"/>
    </row>
    <row r="288" spans="1:22" ht="12">
      <c r="A288" s="125"/>
      <c r="B288" s="125"/>
      <c r="C288" s="125"/>
      <c r="D288" s="125"/>
      <c r="E288" s="125"/>
      <c r="F288" s="125"/>
      <c r="G288" s="125"/>
      <c r="H288" s="125"/>
      <c r="I288" s="125"/>
      <c r="J288" s="125"/>
      <c r="K288" s="125"/>
      <c r="L288" s="125"/>
      <c r="M288" s="125"/>
      <c r="N288" s="125"/>
      <c r="O288" s="125"/>
      <c r="P288" s="125"/>
      <c r="Q288" s="125"/>
      <c r="R288" s="125"/>
      <c r="S288" s="125"/>
      <c r="T288" s="125"/>
      <c r="U288" s="125"/>
      <c r="V288" s="125"/>
    </row>
    <row r="289" spans="1:22" ht="12">
      <c r="A289" s="125"/>
      <c r="B289" s="125"/>
      <c r="C289" s="125"/>
      <c r="D289" s="125"/>
      <c r="E289" s="125"/>
      <c r="F289" s="125"/>
      <c r="G289" s="125"/>
      <c r="H289" s="125"/>
      <c r="I289" s="125"/>
      <c r="J289" s="125"/>
      <c r="K289" s="125"/>
      <c r="L289" s="125"/>
      <c r="M289" s="125"/>
      <c r="N289" s="125"/>
      <c r="O289" s="125"/>
      <c r="P289" s="125"/>
      <c r="Q289" s="125"/>
      <c r="R289" s="125"/>
      <c r="S289" s="125"/>
      <c r="T289" s="125"/>
      <c r="U289" s="125"/>
      <c r="V289" s="125"/>
    </row>
    <row r="290" spans="1:22" ht="12">
      <c r="A290" s="125"/>
      <c r="B290" s="125"/>
      <c r="C290" s="125"/>
      <c r="D290" s="125"/>
      <c r="E290" s="125"/>
      <c r="F290" s="125"/>
      <c r="G290" s="125"/>
      <c r="H290" s="125"/>
      <c r="I290" s="125"/>
      <c r="J290" s="125"/>
      <c r="K290" s="125"/>
      <c r="L290" s="125"/>
      <c r="M290" s="125"/>
      <c r="N290" s="125"/>
      <c r="O290" s="125"/>
      <c r="P290" s="125"/>
      <c r="Q290" s="125"/>
      <c r="R290" s="125"/>
      <c r="S290" s="125"/>
      <c r="T290" s="125"/>
      <c r="U290" s="125"/>
      <c r="V290" s="125"/>
    </row>
    <row r="291" spans="1:22" ht="12">
      <c r="A291" s="125"/>
      <c r="B291" s="125"/>
      <c r="C291" s="125"/>
      <c r="D291" s="125"/>
      <c r="E291" s="125"/>
      <c r="F291" s="125"/>
      <c r="G291" s="125"/>
      <c r="H291" s="125"/>
      <c r="I291" s="125"/>
      <c r="J291" s="125"/>
      <c r="K291" s="125"/>
      <c r="L291" s="125"/>
      <c r="M291" s="125"/>
      <c r="N291" s="125"/>
      <c r="O291" s="125"/>
      <c r="P291" s="125"/>
      <c r="Q291" s="125"/>
      <c r="R291" s="125"/>
      <c r="S291" s="125"/>
      <c r="T291" s="125"/>
      <c r="U291" s="125"/>
      <c r="V291" s="125"/>
    </row>
    <row r="292" spans="1:22" ht="12">
      <c r="A292" s="125"/>
      <c r="B292" s="125"/>
      <c r="C292" s="125"/>
      <c r="D292" s="125"/>
      <c r="E292" s="125"/>
      <c r="F292" s="125"/>
      <c r="G292" s="125"/>
      <c r="H292" s="125"/>
      <c r="I292" s="125"/>
      <c r="J292" s="125"/>
      <c r="K292" s="125"/>
      <c r="L292" s="125"/>
      <c r="M292" s="125"/>
      <c r="N292" s="125"/>
      <c r="O292" s="125"/>
      <c r="P292" s="125"/>
      <c r="Q292" s="125"/>
      <c r="R292" s="125"/>
      <c r="S292" s="125"/>
      <c r="T292" s="125"/>
      <c r="U292" s="125"/>
      <c r="V292" s="125"/>
    </row>
    <row r="293" spans="1:22" ht="12">
      <c r="A293" s="125"/>
      <c r="B293" s="125"/>
      <c r="C293" s="125"/>
      <c r="D293" s="125"/>
      <c r="E293" s="125"/>
      <c r="F293" s="125"/>
      <c r="G293" s="125"/>
      <c r="H293" s="125"/>
      <c r="I293" s="125"/>
      <c r="J293" s="125"/>
      <c r="K293" s="125"/>
      <c r="L293" s="125"/>
      <c r="M293" s="125"/>
      <c r="N293" s="125"/>
      <c r="O293" s="125"/>
      <c r="P293" s="125"/>
      <c r="Q293" s="125"/>
      <c r="R293" s="125"/>
      <c r="S293" s="125"/>
      <c r="T293" s="125"/>
      <c r="U293" s="125"/>
      <c r="V293" s="125"/>
    </row>
    <row r="294" spans="1:22" ht="12">
      <c r="A294" s="125"/>
      <c r="B294" s="125"/>
      <c r="C294" s="125"/>
      <c r="D294" s="125"/>
      <c r="E294" s="125"/>
      <c r="F294" s="125"/>
      <c r="G294" s="125"/>
      <c r="H294" s="125"/>
      <c r="I294" s="125"/>
      <c r="J294" s="125"/>
      <c r="K294" s="125"/>
      <c r="L294" s="125"/>
      <c r="M294" s="125"/>
      <c r="N294" s="125"/>
      <c r="O294" s="125"/>
      <c r="P294" s="125"/>
      <c r="Q294" s="125"/>
      <c r="R294" s="125"/>
      <c r="S294" s="125"/>
      <c r="T294" s="125"/>
      <c r="U294" s="125"/>
      <c r="V294" s="125"/>
    </row>
    <row r="295" spans="1:22" ht="12">
      <c r="A295" s="125"/>
      <c r="B295" s="125"/>
      <c r="C295" s="125"/>
      <c r="D295" s="125"/>
      <c r="E295" s="125"/>
      <c r="F295" s="125"/>
      <c r="G295" s="125"/>
      <c r="H295" s="125"/>
      <c r="I295" s="125"/>
      <c r="J295" s="125"/>
      <c r="K295" s="125"/>
      <c r="L295" s="125"/>
      <c r="M295" s="125"/>
      <c r="N295" s="125"/>
      <c r="O295" s="125"/>
      <c r="P295" s="125"/>
      <c r="Q295" s="125"/>
      <c r="R295" s="125"/>
      <c r="S295" s="125"/>
      <c r="T295" s="125"/>
      <c r="U295" s="125"/>
      <c r="V295" s="125"/>
    </row>
    <row r="296" spans="1:22" ht="12">
      <c r="A296" s="125"/>
      <c r="B296" s="125"/>
      <c r="C296" s="125"/>
      <c r="D296" s="125"/>
      <c r="E296" s="125"/>
      <c r="F296" s="125"/>
      <c r="G296" s="125"/>
      <c r="H296" s="125"/>
      <c r="I296" s="125"/>
      <c r="J296" s="125"/>
      <c r="K296" s="125"/>
      <c r="L296" s="125"/>
      <c r="M296" s="125"/>
      <c r="N296" s="125"/>
      <c r="O296" s="125"/>
      <c r="P296" s="125"/>
      <c r="Q296" s="125"/>
      <c r="R296" s="125"/>
      <c r="S296" s="125"/>
      <c r="T296" s="125"/>
      <c r="U296" s="125"/>
      <c r="V296" s="125"/>
    </row>
    <row r="297" spans="1:22" ht="12">
      <c r="A297" s="125"/>
      <c r="B297" s="125"/>
      <c r="C297" s="125"/>
      <c r="D297" s="125"/>
      <c r="E297" s="125"/>
      <c r="F297" s="125"/>
      <c r="G297" s="125"/>
      <c r="H297" s="125"/>
      <c r="I297" s="125"/>
      <c r="J297" s="125"/>
      <c r="K297" s="125"/>
      <c r="L297" s="125"/>
      <c r="M297" s="125"/>
      <c r="N297" s="125"/>
      <c r="O297" s="125"/>
      <c r="P297" s="125"/>
      <c r="Q297" s="125"/>
      <c r="R297" s="125"/>
      <c r="S297" s="125"/>
      <c r="T297" s="125"/>
      <c r="U297" s="125"/>
      <c r="V297" s="125"/>
    </row>
    <row r="298" spans="1:22" ht="12">
      <c r="A298" s="125"/>
      <c r="B298" s="125"/>
      <c r="C298" s="125"/>
      <c r="D298" s="125"/>
      <c r="E298" s="125"/>
      <c r="F298" s="125"/>
      <c r="G298" s="125"/>
      <c r="H298" s="125"/>
      <c r="I298" s="125"/>
      <c r="J298" s="125"/>
      <c r="K298" s="125"/>
      <c r="L298" s="125"/>
      <c r="M298" s="125"/>
      <c r="N298" s="125"/>
      <c r="O298" s="125"/>
      <c r="P298" s="125"/>
      <c r="Q298" s="125"/>
      <c r="R298" s="125"/>
      <c r="S298" s="125"/>
      <c r="T298" s="125"/>
      <c r="U298" s="125"/>
      <c r="V298" s="125"/>
    </row>
    <row r="299" spans="1:22" ht="12">
      <c r="A299" s="125"/>
      <c r="B299" s="125"/>
      <c r="C299" s="125"/>
      <c r="D299" s="125"/>
      <c r="E299" s="125"/>
      <c r="F299" s="125"/>
      <c r="G299" s="125"/>
      <c r="H299" s="125"/>
      <c r="I299" s="125"/>
      <c r="J299" s="125"/>
      <c r="K299" s="125"/>
      <c r="L299" s="125"/>
      <c r="M299" s="125"/>
      <c r="N299" s="125"/>
      <c r="O299" s="125"/>
      <c r="P299" s="125"/>
      <c r="Q299" s="125"/>
      <c r="R299" s="125"/>
      <c r="S299" s="125"/>
      <c r="T299" s="125"/>
      <c r="U299" s="125"/>
      <c r="V299" s="125"/>
    </row>
    <row r="300" spans="1:22" ht="12">
      <c r="A300" s="125"/>
      <c r="B300" s="125"/>
      <c r="C300" s="125"/>
      <c r="D300" s="125"/>
      <c r="E300" s="125"/>
      <c r="F300" s="125"/>
      <c r="G300" s="125"/>
      <c r="H300" s="125"/>
      <c r="I300" s="125"/>
      <c r="J300" s="125"/>
      <c r="K300" s="125"/>
      <c r="L300" s="125"/>
      <c r="M300" s="125"/>
      <c r="N300" s="125"/>
      <c r="O300" s="125"/>
      <c r="P300" s="125"/>
      <c r="Q300" s="125"/>
      <c r="R300" s="125"/>
      <c r="S300" s="125"/>
      <c r="T300" s="125"/>
      <c r="U300" s="125"/>
      <c r="V300" s="125"/>
    </row>
    <row r="301" spans="1:22" ht="12">
      <c r="A301" s="125"/>
      <c r="B301" s="125"/>
      <c r="C301" s="125"/>
      <c r="D301" s="125"/>
      <c r="E301" s="125"/>
      <c r="F301" s="125"/>
      <c r="G301" s="125"/>
      <c r="H301" s="125"/>
      <c r="I301" s="125"/>
      <c r="J301" s="125"/>
      <c r="K301" s="125"/>
      <c r="L301" s="125"/>
      <c r="M301" s="125"/>
      <c r="N301" s="125"/>
      <c r="O301" s="125"/>
      <c r="P301" s="125"/>
      <c r="Q301" s="125"/>
      <c r="R301" s="125"/>
      <c r="S301" s="125"/>
      <c r="T301" s="125"/>
      <c r="U301" s="125"/>
      <c r="V301" s="125"/>
    </row>
    <row r="302" spans="1:22" ht="12">
      <c r="A302" s="125"/>
      <c r="B302" s="125"/>
      <c r="C302" s="125"/>
      <c r="D302" s="125"/>
      <c r="E302" s="125"/>
      <c r="F302" s="125"/>
      <c r="G302" s="125"/>
      <c r="H302" s="125"/>
      <c r="I302" s="125"/>
      <c r="J302" s="125"/>
      <c r="K302" s="125"/>
      <c r="L302" s="125"/>
      <c r="M302" s="125"/>
      <c r="N302" s="125"/>
      <c r="O302" s="125"/>
      <c r="P302" s="125"/>
      <c r="Q302" s="125"/>
      <c r="R302" s="125"/>
      <c r="S302" s="125"/>
      <c r="T302" s="125"/>
      <c r="U302" s="125"/>
      <c r="V302" s="125"/>
    </row>
    <row r="303" spans="1:22" ht="12">
      <c r="A303" s="125"/>
      <c r="B303" s="125"/>
      <c r="C303" s="125"/>
      <c r="D303" s="125"/>
      <c r="E303" s="125"/>
      <c r="F303" s="125"/>
      <c r="G303" s="125"/>
      <c r="H303" s="125"/>
      <c r="I303" s="125"/>
      <c r="J303" s="125"/>
      <c r="K303" s="125"/>
      <c r="L303" s="125"/>
      <c r="M303" s="125"/>
      <c r="N303" s="125"/>
      <c r="O303" s="125"/>
      <c r="P303" s="125"/>
      <c r="Q303" s="125"/>
      <c r="R303" s="125"/>
      <c r="S303" s="125"/>
      <c r="T303" s="125"/>
      <c r="U303" s="125"/>
      <c r="V303" s="125"/>
    </row>
    <row r="304" spans="1:22" ht="12">
      <c r="A304" s="125"/>
      <c r="B304" s="125"/>
      <c r="C304" s="125"/>
      <c r="D304" s="125"/>
      <c r="E304" s="125"/>
      <c r="F304" s="125"/>
      <c r="G304" s="125"/>
      <c r="H304" s="125"/>
      <c r="I304" s="125"/>
      <c r="J304" s="125"/>
      <c r="K304" s="125"/>
      <c r="L304" s="125"/>
      <c r="M304" s="125"/>
      <c r="N304" s="125"/>
      <c r="O304" s="125"/>
      <c r="P304" s="125"/>
      <c r="Q304" s="125"/>
      <c r="R304" s="125"/>
      <c r="S304" s="125"/>
      <c r="T304" s="125"/>
      <c r="U304" s="125"/>
      <c r="V304" s="125"/>
    </row>
    <row r="305" spans="1:22" ht="12">
      <c r="A305" s="125"/>
      <c r="B305" s="125"/>
      <c r="C305" s="125"/>
      <c r="D305" s="125"/>
      <c r="E305" s="125"/>
      <c r="F305" s="125"/>
      <c r="G305" s="125"/>
      <c r="H305" s="125"/>
      <c r="I305" s="125"/>
      <c r="J305" s="125"/>
      <c r="K305" s="125"/>
      <c r="L305" s="125"/>
      <c r="M305" s="125"/>
      <c r="N305" s="125"/>
      <c r="O305" s="125"/>
      <c r="P305" s="125"/>
      <c r="Q305" s="125"/>
      <c r="R305" s="125"/>
      <c r="S305" s="125"/>
      <c r="T305" s="125"/>
      <c r="U305" s="125"/>
      <c r="V305" s="125"/>
    </row>
    <row r="306" spans="1:22" ht="12">
      <c r="A306" s="125"/>
      <c r="B306" s="125"/>
      <c r="C306" s="125"/>
      <c r="D306" s="125"/>
      <c r="E306" s="125"/>
      <c r="F306" s="125"/>
      <c r="G306" s="125"/>
      <c r="H306" s="125"/>
      <c r="I306" s="125"/>
      <c r="J306" s="125"/>
      <c r="K306" s="125"/>
      <c r="L306" s="125"/>
      <c r="M306" s="125"/>
      <c r="N306" s="125"/>
      <c r="O306" s="125"/>
      <c r="P306" s="125"/>
      <c r="Q306" s="125"/>
      <c r="R306" s="125"/>
      <c r="S306" s="125"/>
      <c r="T306" s="125"/>
      <c r="U306" s="125"/>
      <c r="V306" s="125"/>
    </row>
    <row r="307" spans="1:22" ht="12">
      <c r="A307" s="125"/>
      <c r="B307" s="125"/>
      <c r="C307" s="125"/>
      <c r="D307" s="125"/>
      <c r="E307" s="125"/>
      <c r="F307" s="125"/>
      <c r="G307" s="125"/>
      <c r="H307" s="125"/>
      <c r="I307" s="125"/>
      <c r="J307" s="125"/>
      <c r="K307" s="125"/>
      <c r="L307" s="125"/>
      <c r="M307" s="125"/>
      <c r="N307" s="125"/>
      <c r="O307" s="125"/>
      <c r="P307" s="125"/>
      <c r="Q307" s="125"/>
      <c r="R307" s="125"/>
      <c r="S307" s="125"/>
      <c r="T307" s="125"/>
      <c r="U307" s="125"/>
      <c r="V307" s="125"/>
    </row>
    <row r="308" spans="1:22" ht="12">
      <c r="A308" s="125"/>
      <c r="B308" s="125"/>
      <c r="C308" s="125"/>
      <c r="D308" s="125"/>
      <c r="E308" s="125"/>
      <c r="F308" s="125"/>
      <c r="G308" s="125"/>
      <c r="H308" s="125"/>
      <c r="I308" s="125"/>
      <c r="J308" s="125"/>
      <c r="K308" s="125"/>
      <c r="L308" s="125"/>
      <c r="M308" s="125"/>
      <c r="N308" s="125"/>
      <c r="O308" s="125"/>
      <c r="P308" s="125"/>
      <c r="Q308" s="125"/>
      <c r="R308" s="125"/>
      <c r="S308" s="125"/>
      <c r="T308" s="125"/>
      <c r="U308" s="125"/>
      <c r="V308" s="125"/>
    </row>
    <row r="309" spans="1:22" ht="12">
      <c r="A309" s="125"/>
      <c r="B309" s="125"/>
      <c r="C309" s="125"/>
      <c r="D309" s="125"/>
      <c r="E309" s="125"/>
      <c r="F309" s="125"/>
      <c r="G309" s="125"/>
      <c r="H309" s="125"/>
      <c r="I309" s="125"/>
      <c r="J309" s="125"/>
      <c r="K309" s="125"/>
      <c r="L309" s="125"/>
      <c r="M309" s="125"/>
      <c r="N309" s="125"/>
      <c r="O309" s="125"/>
      <c r="P309" s="125"/>
      <c r="Q309" s="125"/>
      <c r="R309" s="125"/>
      <c r="S309" s="125"/>
      <c r="T309" s="125"/>
      <c r="U309" s="125"/>
      <c r="V309" s="125"/>
    </row>
    <row r="310" spans="1:22" ht="12">
      <c r="A310" s="125"/>
      <c r="B310" s="125"/>
      <c r="C310" s="125"/>
      <c r="D310" s="125"/>
      <c r="E310" s="125"/>
      <c r="F310" s="125"/>
      <c r="G310" s="125"/>
      <c r="H310" s="125"/>
      <c r="I310" s="125"/>
      <c r="J310" s="125"/>
      <c r="K310" s="125"/>
      <c r="L310" s="125"/>
      <c r="M310" s="125"/>
      <c r="N310" s="125"/>
      <c r="O310" s="125"/>
      <c r="P310" s="125"/>
      <c r="Q310" s="125"/>
      <c r="R310" s="125"/>
      <c r="S310" s="125"/>
      <c r="T310" s="125"/>
      <c r="U310" s="125"/>
      <c r="V310" s="125"/>
    </row>
    <row r="311" spans="1:22" ht="12">
      <c r="A311" s="125"/>
      <c r="B311" s="125"/>
      <c r="C311" s="125"/>
      <c r="D311" s="125"/>
      <c r="E311" s="125"/>
      <c r="F311" s="125"/>
      <c r="G311" s="125"/>
      <c r="H311" s="125"/>
      <c r="I311" s="125"/>
      <c r="J311" s="125"/>
      <c r="K311" s="125"/>
      <c r="L311" s="125"/>
      <c r="M311" s="125"/>
      <c r="N311" s="125"/>
      <c r="O311" s="125"/>
      <c r="P311" s="125"/>
      <c r="Q311" s="125"/>
      <c r="R311" s="125"/>
      <c r="S311" s="125"/>
      <c r="T311" s="125"/>
      <c r="U311" s="125"/>
      <c r="V311" s="125"/>
    </row>
    <row r="312" spans="1:22" ht="12">
      <c r="A312" s="125"/>
      <c r="B312" s="125"/>
      <c r="C312" s="125"/>
      <c r="D312" s="125"/>
      <c r="E312" s="125"/>
      <c r="F312" s="125"/>
      <c r="G312" s="125"/>
      <c r="H312" s="125"/>
      <c r="I312" s="125"/>
      <c r="J312" s="125"/>
      <c r="K312" s="125"/>
      <c r="L312" s="125"/>
      <c r="M312" s="125"/>
      <c r="N312" s="125"/>
      <c r="O312" s="125"/>
      <c r="P312" s="125"/>
      <c r="Q312" s="125"/>
      <c r="R312" s="125"/>
      <c r="S312" s="125"/>
      <c r="T312" s="125"/>
      <c r="U312" s="125"/>
      <c r="V312" s="125"/>
    </row>
    <row r="313" spans="1:22" ht="12">
      <c r="A313" s="125"/>
      <c r="B313" s="125"/>
      <c r="C313" s="125"/>
      <c r="D313" s="125"/>
      <c r="E313" s="125"/>
      <c r="F313" s="125"/>
      <c r="G313" s="125"/>
      <c r="H313" s="125"/>
      <c r="I313" s="125"/>
      <c r="J313" s="125"/>
      <c r="K313" s="125"/>
      <c r="L313" s="125"/>
      <c r="M313" s="125"/>
      <c r="N313" s="125"/>
      <c r="O313" s="125"/>
      <c r="P313" s="125"/>
      <c r="Q313" s="125"/>
      <c r="R313" s="125"/>
      <c r="S313" s="125"/>
      <c r="T313" s="125"/>
      <c r="U313" s="125"/>
      <c r="V313" s="125"/>
    </row>
    <row r="314" spans="1:22" ht="12">
      <c r="A314" s="125"/>
      <c r="B314" s="125"/>
      <c r="C314" s="125"/>
      <c r="D314" s="125"/>
      <c r="E314" s="125"/>
      <c r="F314" s="125"/>
      <c r="G314" s="125"/>
      <c r="H314" s="125"/>
      <c r="I314" s="125"/>
      <c r="J314" s="125"/>
      <c r="K314" s="125"/>
      <c r="L314" s="125"/>
      <c r="M314" s="125"/>
      <c r="N314" s="125"/>
      <c r="O314" s="125"/>
      <c r="P314" s="125"/>
      <c r="Q314" s="125"/>
      <c r="R314" s="125"/>
      <c r="S314" s="125"/>
      <c r="T314" s="125"/>
      <c r="U314" s="125"/>
      <c r="V314" s="125"/>
    </row>
    <row r="315" spans="1:22" ht="12">
      <c r="A315" s="125"/>
      <c r="B315" s="125"/>
      <c r="C315" s="125"/>
      <c r="D315" s="125"/>
      <c r="E315" s="125"/>
      <c r="F315" s="125"/>
      <c r="G315" s="125"/>
      <c r="H315" s="125"/>
      <c r="I315" s="125"/>
      <c r="J315" s="125"/>
      <c r="K315" s="125"/>
      <c r="L315" s="125"/>
      <c r="M315" s="125"/>
      <c r="N315" s="125"/>
      <c r="O315" s="125"/>
      <c r="P315" s="125"/>
      <c r="Q315" s="125"/>
      <c r="R315" s="125"/>
      <c r="S315" s="125"/>
      <c r="T315" s="125"/>
      <c r="U315" s="125"/>
      <c r="V315" s="125"/>
    </row>
    <row r="316" spans="1:22" ht="12">
      <c r="A316" s="125"/>
      <c r="B316" s="125"/>
      <c r="C316" s="125"/>
      <c r="D316" s="125"/>
      <c r="E316" s="125"/>
      <c r="F316" s="125"/>
      <c r="G316" s="125"/>
      <c r="H316" s="125"/>
      <c r="I316" s="125"/>
      <c r="J316" s="125"/>
      <c r="K316" s="125"/>
      <c r="L316" s="125"/>
      <c r="M316" s="125"/>
      <c r="N316" s="125"/>
      <c r="O316" s="125"/>
      <c r="P316" s="125"/>
      <c r="Q316" s="125"/>
      <c r="R316" s="125"/>
      <c r="S316" s="125"/>
      <c r="T316" s="125"/>
      <c r="U316" s="125"/>
      <c r="V316" s="125"/>
    </row>
    <row r="317" spans="1:22" ht="12">
      <c r="A317" s="125"/>
      <c r="B317" s="125"/>
      <c r="C317" s="125"/>
      <c r="D317" s="125"/>
      <c r="E317" s="125"/>
      <c r="F317" s="125"/>
      <c r="G317" s="125"/>
      <c r="H317" s="125"/>
      <c r="I317" s="125"/>
      <c r="J317" s="125"/>
      <c r="K317" s="125"/>
      <c r="L317" s="125"/>
      <c r="M317" s="125"/>
      <c r="N317" s="125"/>
      <c r="O317" s="125"/>
      <c r="P317" s="125"/>
      <c r="Q317" s="125"/>
      <c r="R317" s="125"/>
      <c r="S317" s="125"/>
      <c r="T317" s="125"/>
      <c r="U317" s="125"/>
      <c r="V317" s="125"/>
    </row>
    <row r="318" spans="1:22" ht="12">
      <c r="A318" s="125"/>
      <c r="B318" s="125"/>
      <c r="C318" s="125"/>
      <c r="D318" s="125"/>
      <c r="E318" s="125"/>
      <c r="F318" s="125"/>
      <c r="G318" s="125"/>
      <c r="H318" s="125"/>
      <c r="I318" s="125"/>
      <c r="J318" s="125"/>
      <c r="K318" s="125"/>
      <c r="L318" s="125"/>
      <c r="M318" s="125"/>
      <c r="N318" s="125"/>
      <c r="O318" s="125"/>
      <c r="P318" s="125"/>
      <c r="Q318" s="125"/>
      <c r="R318" s="125"/>
      <c r="S318" s="125"/>
      <c r="T318" s="125"/>
      <c r="U318" s="125"/>
      <c r="V318" s="125"/>
    </row>
    <row r="319" spans="1:22" ht="12">
      <c r="A319" s="125"/>
      <c r="B319" s="125"/>
      <c r="C319" s="125"/>
      <c r="D319" s="125"/>
      <c r="E319" s="125"/>
      <c r="F319" s="125"/>
      <c r="G319" s="125"/>
      <c r="H319" s="125"/>
      <c r="I319" s="125"/>
      <c r="J319" s="125"/>
      <c r="K319" s="125"/>
      <c r="L319" s="125"/>
      <c r="M319" s="125"/>
      <c r="N319" s="125"/>
      <c r="O319" s="125"/>
      <c r="P319" s="125"/>
      <c r="Q319" s="125"/>
      <c r="R319" s="125"/>
      <c r="S319" s="125"/>
      <c r="T319" s="125"/>
      <c r="U319" s="125"/>
      <c r="V319" s="125"/>
    </row>
    <row r="320" spans="1:22" ht="12">
      <c r="A320" s="125"/>
      <c r="B320" s="125"/>
      <c r="C320" s="125"/>
      <c r="D320" s="125"/>
      <c r="E320" s="125"/>
      <c r="F320" s="125"/>
      <c r="G320" s="125"/>
      <c r="H320" s="125"/>
      <c r="I320" s="125"/>
      <c r="J320" s="125"/>
      <c r="K320" s="125"/>
      <c r="L320" s="125"/>
      <c r="M320" s="125"/>
      <c r="N320" s="125"/>
      <c r="O320" s="125"/>
      <c r="P320" s="125"/>
      <c r="Q320" s="125"/>
      <c r="R320" s="125"/>
      <c r="S320" s="125"/>
      <c r="T320" s="125"/>
      <c r="U320" s="125"/>
      <c r="V320" s="125"/>
    </row>
    <row r="321" spans="1:22" ht="12">
      <c r="A321" s="125"/>
      <c r="B321" s="125"/>
      <c r="C321" s="125"/>
      <c r="D321" s="125"/>
      <c r="E321" s="125"/>
      <c r="F321" s="125"/>
      <c r="G321" s="125"/>
      <c r="H321" s="125"/>
      <c r="I321" s="125"/>
      <c r="J321" s="125"/>
      <c r="K321" s="125"/>
      <c r="L321" s="125"/>
      <c r="M321" s="125"/>
      <c r="N321" s="125"/>
      <c r="O321" s="125"/>
      <c r="P321" s="125"/>
      <c r="Q321" s="125"/>
      <c r="R321" s="125"/>
      <c r="S321" s="125"/>
      <c r="T321" s="125"/>
      <c r="U321" s="125"/>
      <c r="V321" s="125"/>
    </row>
    <row r="322" spans="1:22" ht="12">
      <c r="A322" s="125"/>
      <c r="B322" s="125"/>
      <c r="C322" s="125"/>
      <c r="D322" s="125"/>
      <c r="E322" s="125"/>
      <c r="F322" s="125"/>
      <c r="G322" s="125"/>
      <c r="H322" s="125"/>
      <c r="I322" s="125"/>
      <c r="J322" s="125"/>
      <c r="K322" s="125"/>
      <c r="L322" s="125"/>
      <c r="M322" s="125"/>
      <c r="N322" s="125"/>
      <c r="O322" s="125"/>
      <c r="P322" s="125"/>
      <c r="Q322" s="125"/>
      <c r="R322" s="125"/>
      <c r="S322" s="125"/>
      <c r="T322" s="125"/>
      <c r="U322" s="125"/>
      <c r="V322" s="125"/>
    </row>
    <row r="323" spans="1:22" ht="12">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row>
    <row r="324" spans="1:22" ht="12">
      <c r="A324" s="125"/>
      <c r="B324" s="125"/>
      <c r="C324" s="125"/>
      <c r="D324" s="125"/>
      <c r="E324" s="125"/>
      <c r="F324" s="125"/>
      <c r="G324" s="125"/>
      <c r="H324" s="125"/>
      <c r="I324" s="125"/>
      <c r="J324" s="125"/>
      <c r="K324" s="125"/>
      <c r="L324" s="125"/>
      <c r="M324" s="125"/>
      <c r="N324" s="125"/>
      <c r="O324" s="125"/>
      <c r="P324" s="125"/>
      <c r="Q324" s="125"/>
      <c r="R324" s="125"/>
      <c r="S324" s="125"/>
      <c r="T324" s="125"/>
      <c r="U324" s="125"/>
      <c r="V324" s="125"/>
    </row>
    <row r="325" spans="1:22" ht="12">
      <c r="A325" s="125"/>
      <c r="B325" s="125"/>
      <c r="C325" s="125"/>
      <c r="D325" s="125"/>
      <c r="E325" s="125"/>
      <c r="F325" s="125"/>
      <c r="G325" s="125"/>
      <c r="H325" s="125"/>
      <c r="I325" s="125"/>
      <c r="J325" s="125"/>
      <c r="K325" s="125"/>
      <c r="L325" s="125"/>
      <c r="M325" s="125"/>
      <c r="N325" s="125"/>
      <c r="O325" s="125"/>
      <c r="P325" s="125"/>
      <c r="Q325" s="125"/>
      <c r="R325" s="125"/>
      <c r="S325" s="125"/>
      <c r="T325" s="125"/>
      <c r="U325" s="125"/>
      <c r="V325" s="125"/>
    </row>
    <row r="326" spans="1:22" ht="12">
      <c r="A326" s="125"/>
      <c r="B326" s="125"/>
      <c r="C326" s="125"/>
      <c r="D326" s="125"/>
      <c r="E326" s="125"/>
      <c r="F326" s="125"/>
      <c r="G326" s="125"/>
      <c r="H326" s="125"/>
      <c r="I326" s="125"/>
      <c r="J326" s="125"/>
      <c r="K326" s="125"/>
      <c r="L326" s="125"/>
      <c r="M326" s="125"/>
      <c r="N326" s="125"/>
      <c r="O326" s="125"/>
      <c r="P326" s="125"/>
      <c r="Q326" s="125"/>
      <c r="R326" s="125"/>
      <c r="S326" s="125"/>
      <c r="T326" s="125"/>
      <c r="U326" s="125"/>
      <c r="V326" s="125"/>
    </row>
    <row r="327" spans="1:22" ht="12">
      <c r="A327" s="125"/>
      <c r="B327" s="125"/>
      <c r="C327" s="125"/>
      <c r="D327" s="125"/>
      <c r="E327" s="125"/>
      <c r="F327" s="125"/>
      <c r="G327" s="125"/>
      <c r="H327" s="125"/>
      <c r="I327" s="125"/>
      <c r="J327" s="125"/>
      <c r="K327" s="125"/>
      <c r="L327" s="125"/>
      <c r="M327" s="125"/>
      <c r="N327" s="125"/>
      <c r="O327" s="125"/>
      <c r="P327" s="125"/>
      <c r="Q327" s="125"/>
      <c r="R327" s="125"/>
      <c r="S327" s="125"/>
      <c r="T327" s="125"/>
      <c r="U327" s="125"/>
      <c r="V327" s="125"/>
    </row>
    <row r="328" spans="1:22" ht="12">
      <c r="A328" s="125"/>
      <c r="B328" s="125"/>
      <c r="C328" s="125"/>
      <c r="D328" s="125"/>
      <c r="E328" s="125"/>
      <c r="F328" s="125"/>
      <c r="G328" s="125"/>
      <c r="H328" s="125"/>
      <c r="I328" s="125"/>
      <c r="J328" s="125"/>
      <c r="K328" s="125"/>
      <c r="L328" s="125"/>
      <c r="M328" s="125"/>
      <c r="N328" s="125"/>
      <c r="O328" s="125"/>
      <c r="P328" s="125"/>
      <c r="Q328" s="125"/>
      <c r="R328" s="125"/>
      <c r="S328" s="125"/>
      <c r="T328" s="125"/>
      <c r="U328" s="125"/>
      <c r="V328" s="125"/>
    </row>
    <row r="329" spans="1:22" ht="12">
      <c r="A329" s="125"/>
      <c r="B329" s="125"/>
      <c r="C329" s="125"/>
      <c r="D329" s="125"/>
      <c r="E329" s="125"/>
      <c r="F329" s="125"/>
      <c r="G329" s="125"/>
      <c r="H329" s="125"/>
      <c r="I329" s="125"/>
      <c r="J329" s="125"/>
      <c r="K329" s="125"/>
      <c r="L329" s="125"/>
      <c r="M329" s="125"/>
      <c r="N329" s="125"/>
      <c r="O329" s="125"/>
      <c r="P329" s="125"/>
      <c r="Q329" s="125"/>
      <c r="R329" s="125"/>
      <c r="S329" s="125"/>
      <c r="T329" s="125"/>
      <c r="U329" s="125"/>
      <c r="V329" s="125"/>
    </row>
    <row r="330" spans="1:22" ht="12">
      <c r="A330" s="125"/>
      <c r="B330" s="125"/>
      <c r="C330" s="125"/>
      <c r="D330" s="125"/>
      <c r="E330" s="125"/>
      <c r="F330" s="125"/>
      <c r="G330" s="125"/>
      <c r="H330" s="125"/>
      <c r="I330" s="125"/>
      <c r="J330" s="125"/>
      <c r="K330" s="125"/>
      <c r="L330" s="125"/>
      <c r="M330" s="125"/>
      <c r="N330" s="125"/>
      <c r="O330" s="125"/>
      <c r="P330" s="125"/>
      <c r="Q330" s="125"/>
      <c r="R330" s="125"/>
      <c r="S330" s="125"/>
      <c r="T330" s="125"/>
      <c r="U330" s="125"/>
      <c r="V330" s="125"/>
    </row>
    <row r="331" spans="1:22" ht="12">
      <c r="A331" s="125"/>
      <c r="B331" s="125"/>
      <c r="C331" s="125"/>
      <c r="D331" s="125"/>
      <c r="E331" s="125"/>
      <c r="F331" s="125"/>
      <c r="G331" s="125"/>
      <c r="H331" s="125"/>
      <c r="I331" s="125"/>
      <c r="J331" s="125"/>
      <c r="K331" s="125"/>
      <c r="L331" s="125"/>
      <c r="M331" s="125"/>
      <c r="N331" s="125"/>
      <c r="O331" s="125"/>
      <c r="P331" s="125"/>
      <c r="Q331" s="125"/>
      <c r="R331" s="125"/>
      <c r="S331" s="125"/>
      <c r="T331" s="125"/>
      <c r="U331" s="125"/>
      <c r="V331" s="125"/>
    </row>
    <row r="332" spans="1:22" ht="12">
      <c r="A332" s="125"/>
      <c r="B332" s="125"/>
      <c r="C332" s="125"/>
      <c r="D332" s="125"/>
      <c r="E332" s="125"/>
      <c r="F332" s="125"/>
      <c r="G332" s="125"/>
      <c r="H332" s="125"/>
      <c r="I332" s="125"/>
      <c r="J332" s="125"/>
      <c r="K332" s="125"/>
      <c r="L332" s="125"/>
      <c r="M332" s="125"/>
      <c r="N332" s="125"/>
      <c r="O332" s="125"/>
      <c r="P332" s="125"/>
      <c r="Q332" s="125"/>
      <c r="R332" s="125"/>
      <c r="S332" s="125"/>
      <c r="T332" s="125"/>
      <c r="U332" s="125"/>
      <c r="V332" s="125"/>
    </row>
    <row r="333" spans="1:22" ht="12">
      <c r="A333" s="125"/>
      <c r="B333" s="125"/>
      <c r="C333" s="125"/>
      <c r="D333" s="125"/>
      <c r="E333" s="125"/>
      <c r="F333" s="125"/>
      <c r="G333" s="125"/>
      <c r="H333" s="125"/>
      <c r="I333" s="125"/>
      <c r="J333" s="125"/>
      <c r="K333" s="125"/>
      <c r="L333" s="125"/>
      <c r="M333" s="125"/>
      <c r="N333" s="125"/>
      <c r="O333" s="125"/>
      <c r="P333" s="125"/>
      <c r="Q333" s="125"/>
      <c r="R333" s="125"/>
      <c r="S333" s="125"/>
      <c r="T333" s="125"/>
      <c r="U333" s="125"/>
      <c r="V333" s="125"/>
    </row>
    <row r="334" spans="1:22" ht="12">
      <c r="A334" s="125"/>
      <c r="B334" s="125"/>
      <c r="C334" s="125"/>
      <c r="D334" s="125"/>
      <c r="E334" s="125"/>
      <c r="F334" s="125"/>
      <c r="G334" s="125"/>
      <c r="H334" s="125"/>
      <c r="I334" s="125"/>
      <c r="J334" s="125"/>
      <c r="K334" s="125"/>
      <c r="L334" s="125"/>
      <c r="M334" s="125"/>
      <c r="N334" s="125"/>
      <c r="O334" s="125"/>
      <c r="P334" s="125"/>
      <c r="Q334" s="125"/>
      <c r="R334" s="125"/>
      <c r="S334" s="125"/>
      <c r="T334" s="125"/>
      <c r="U334" s="125"/>
      <c r="V334" s="125"/>
    </row>
    <row r="335" spans="1:22" ht="12">
      <c r="A335" s="125"/>
      <c r="B335" s="125"/>
      <c r="C335" s="125"/>
      <c r="D335" s="125"/>
      <c r="E335" s="125"/>
      <c r="F335" s="125"/>
      <c r="G335" s="125"/>
      <c r="H335" s="125"/>
      <c r="I335" s="125"/>
      <c r="J335" s="125"/>
      <c r="K335" s="125"/>
      <c r="L335" s="125"/>
      <c r="M335" s="125"/>
      <c r="N335" s="125"/>
      <c r="O335" s="125"/>
      <c r="P335" s="125"/>
      <c r="Q335" s="125"/>
      <c r="R335" s="125"/>
      <c r="S335" s="125"/>
      <c r="T335" s="125"/>
      <c r="U335" s="125"/>
      <c r="V335" s="125"/>
    </row>
    <row r="336" spans="1:22" ht="12">
      <c r="A336" s="125"/>
      <c r="B336" s="125"/>
      <c r="C336" s="125"/>
      <c r="D336" s="125"/>
      <c r="E336" s="125"/>
      <c r="F336" s="125"/>
      <c r="G336" s="125"/>
      <c r="H336" s="125"/>
      <c r="I336" s="125"/>
      <c r="J336" s="125"/>
      <c r="K336" s="125"/>
      <c r="L336" s="125"/>
      <c r="M336" s="125"/>
      <c r="N336" s="125"/>
      <c r="O336" s="125"/>
      <c r="P336" s="125"/>
      <c r="Q336" s="125"/>
      <c r="R336" s="125"/>
      <c r="S336" s="125"/>
      <c r="T336" s="125"/>
      <c r="U336" s="125"/>
      <c r="V336" s="125"/>
    </row>
    <row r="337" spans="1:22" ht="12">
      <c r="A337" s="125"/>
      <c r="B337" s="125"/>
      <c r="C337" s="125"/>
      <c r="D337" s="125"/>
      <c r="E337" s="125"/>
      <c r="F337" s="125"/>
      <c r="G337" s="125"/>
      <c r="H337" s="125"/>
      <c r="I337" s="125"/>
      <c r="J337" s="125"/>
      <c r="K337" s="125"/>
      <c r="L337" s="125"/>
      <c r="M337" s="125"/>
      <c r="N337" s="125"/>
      <c r="O337" s="125"/>
      <c r="P337" s="125"/>
      <c r="Q337" s="125"/>
      <c r="R337" s="125"/>
      <c r="S337" s="125"/>
      <c r="T337" s="125"/>
      <c r="U337" s="125"/>
      <c r="V337" s="125"/>
    </row>
    <row r="338" spans="1:22" ht="12">
      <c r="A338" s="125"/>
      <c r="B338" s="125"/>
      <c r="C338" s="125"/>
      <c r="D338" s="125"/>
      <c r="E338" s="125"/>
      <c r="F338" s="125"/>
      <c r="G338" s="125"/>
      <c r="H338" s="125"/>
      <c r="I338" s="125"/>
      <c r="J338" s="125"/>
      <c r="K338" s="125"/>
      <c r="L338" s="125"/>
      <c r="M338" s="125"/>
      <c r="N338" s="125"/>
      <c r="O338" s="125"/>
      <c r="P338" s="125"/>
      <c r="Q338" s="125"/>
      <c r="R338" s="125"/>
      <c r="S338" s="125"/>
      <c r="T338" s="125"/>
      <c r="U338" s="125"/>
      <c r="V338" s="125"/>
    </row>
    <row r="339" spans="1:22" ht="12">
      <c r="A339" s="125"/>
      <c r="B339" s="125"/>
      <c r="C339" s="125"/>
      <c r="D339" s="125"/>
      <c r="E339" s="125"/>
      <c r="F339" s="125"/>
      <c r="G339" s="125"/>
      <c r="H339" s="125"/>
      <c r="I339" s="125"/>
      <c r="J339" s="125"/>
      <c r="K339" s="125"/>
      <c r="L339" s="125"/>
      <c r="M339" s="125"/>
      <c r="N339" s="125"/>
      <c r="O339" s="125"/>
      <c r="P339" s="125"/>
      <c r="Q339" s="125"/>
      <c r="R339" s="125"/>
      <c r="S339" s="125"/>
      <c r="T339" s="125"/>
      <c r="U339" s="125"/>
      <c r="V339" s="125"/>
    </row>
    <row r="340" spans="1:22" ht="12">
      <c r="A340" s="125"/>
      <c r="B340" s="125"/>
      <c r="C340" s="125"/>
      <c r="D340" s="125"/>
      <c r="E340" s="125"/>
      <c r="F340" s="125"/>
      <c r="G340" s="125"/>
      <c r="H340" s="125"/>
      <c r="I340" s="125"/>
      <c r="J340" s="125"/>
      <c r="K340" s="125"/>
      <c r="L340" s="125"/>
      <c r="M340" s="125"/>
      <c r="N340" s="125"/>
      <c r="O340" s="125"/>
      <c r="P340" s="125"/>
      <c r="Q340" s="125"/>
      <c r="R340" s="125"/>
      <c r="S340" s="125"/>
      <c r="T340" s="125"/>
      <c r="U340" s="125"/>
      <c r="V340" s="125"/>
    </row>
    <row r="341" spans="1:22" ht="12">
      <c r="A341" s="125"/>
      <c r="B341" s="125"/>
      <c r="C341" s="125"/>
      <c r="D341" s="125"/>
      <c r="E341" s="125"/>
      <c r="F341" s="125"/>
      <c r="G341" s="125"/>
      <c r="H341" s="125"/>
      <c r="I341" s="125"/>
      <c r="J341" s="125"/>
      <c r="K341" s="125"/>
      <c r="L341" s="125"/>
      <c r="M341" s="125"/>
      <c r="N341" s="125"/>
      <c r="O341" s="125"/>
      <c r="P341" s="125"/>
      <c r="Q341" s="125"/>
      <c r="R341" s="125"/>
      <c r="S341" s="125"/>
      <c r="T341" s="125"/>
      <c r="U341" s="125"/>
      <c r="V341" s="125"/>
    </row>
    <row r="342" spans="1:22" ht="12">
      <c r="A342" s="125"/>
      <c r="B342" s="125"/>
      <c r="C342" s="125"/>
      <c r="D342" s="125"/>
      <c r="E342" s="125"/>
      <c r="F342" s="125"/>
      <c r="G342" s="125"/>
      <c r="H342" s="125"/>
      <c r="I342" s="125"/>
      <c r="J342" s="125"/>
      <c r="K342" s="125"/>
      <c r="L342" s="125"/>
      <c r="M342" s="125"/>
      <c r="N342" s="125"/>
      <c r="O342" s="125"/>
      <c r="P342" s="125"/>
      <c r="Q342" s="125"/>
      <c r="R342" s="125"/>
      <c r="S342" s="125"/>
      <c r="T342" s="125"/>
      <c r="U342" s="125"/>
      <c r="V342" s="125"/>
    </row>
    <row r="343" spans="1:22" ht="12">
      <c r="A343" s="125"/>
      <c r="B343" s="125"/>
      <c r="C343" s="125"/>
      <c r="D343" s="125"/>
      <c r="E343" s="125"/>
      <c r="F343" s="125"/>
      <c r="G343" s="125"/>
      <c r="H343" s="125"/>
      <c r="I343" s="125"/>
      <c r="J343" s="125"/>
      <c r="K343" s="125"/>
      <c r="L343" s="125"/>
      <c r="M343" s="125"/>
      <c r="N343" s="125"/>
      <c r="O343" s="125"/>
      <c r="P343" s="125"/>
      <c r="Q343" s="125"/>
      <c r="R343" s="125"/>
      <c r="S343" s="125"/>
      <c r="T343" s="125"/>
      <c r="U343" s="125"/>
      <c r="V343" s="125"/>
    </row>
    <row r="344" spans="1:22" ht="12">
      <c r="A344" s="125"/>
      <c r="B344" s="125"/>
      <c r="C344" s="125"/>
      <c r="D344" s="125"/>
      <c r="E344" s="125"/>
      <c r="F344" s="125"/>
      <c r="G344" s="125"/>
      <c r="H344" s="125"/>
      <c r="I344" s="125"/>
      <c r="J344" s="125"/>
      <c r="K344" s="125"/>
      <c r="L344" s="125"/>
      <c r="M344" s="125"/>
      <c r="N344" s="125"/>
      <c r="O344" s="125"/>
      <c r="P344" s="125"/>
      <c r="Q344" s="125"/>
      <c r="R344" s="125"/>
      <c r="S344" s="125"/>
      <c r="T344" s="125"/>
      <c r="U344" s="125"/>
      <c r="V344" s="125"/>
    </row>
    <row r="345" spans="1:22" ht="12">
      <c r="A345" s="125"/>
      <c r="B345" s="125"/>
      <c r="C345" s="125"/>
      <c r="D345" s="125"/>
      <c r="E345" s="125"/>
      <c r="F345" s="125"/>
      <c r="G345" s="125"/>
      <c r="H345" s="125"/>
      <c r="I345" s="125"/>
      <c r="J345" s="125"/>
      <c r="K345" s="125"/>
      <c r="L345" s="125"/>
      <c r="M345" s="125"/>
      <c r="N345" s="125"/>
      <c r="O345" s="125"/>
      <c r="P345" s="125"/>
      <c r="Q345" s="125"/>
      <c r="R345" s="125"/>
      <c r="S345" s="125"/>
      <c r="T345" s="125"/>
      <c r="U345" s="125"/>
      <c r="V345" s="125"/>
    </row>
    <row r="346" spans="1:22" ht="12">
      <c r="A346" s="125"/>
      <c r="B346" s="125"/>
      <c r="C346" s="125"/>
      <c r="D346" s="125"/>
      <c r="E346" s="125"/>
      <c r="F346" s="125"/>
      <c r="G346" s="125"/>
      <c r="H346" s="125"/>
      <c r="I346" s="125"/>
      <c r="J346" s="125"/>
      <c r="K346" s="125"/>
      <c r="L346" s="125"/>
      <c r="M346" s="125"/>
      <c r="N346" s="125"/>
      <c r="O346" s="125"/>
      <c r="P346" s="125"/>
      <c r="Q346" s="125"/>
      <c r="R346" s="125"/>
      <c r="S346" s="125"/>
      <c r="T346" s="125"/>
      <c r="U346" s="125"/>
      <c r="V346" s="125"/>
    </row>
    <row r="347" spans="1:22" ht="12">
      <c r="A347" s="125"/>
      <c r="B347" s="125"/>
      <c r="C347" s="125"/>
      <c r="D347" s="125"/>
      <c r="E347" s="125"/>
      <c r="F347" s="125"/>
      <c r="G347" s="125"/>
      <c r="H347" s="125"/>
      <c r="I347" s="125"/>
      <c r="J347" s="125"/>
      <c r="K347" s="125"/>
      <c r="L347" s="125"/>
      <c r="M347" s="125"/>
      <c r="N347" s="125"/>
      <c r="O347" s="125"/>
      <c r="P347" s="125"/>
      <c r="Q347" s="125"/>
      <c r="R347" s="125"/>
      <c r="S347" s="125"/>
      <c r="T347" s="125"/>
      <c r="U347" s="125"/>
      <c r="V347" s="125"/>
    </row>
    <row r="348" spans="1:22" ht="12">
      <c r="A348" s="125"/>
      <c r="B348" s="125"/>
      <c r="C348" s="125"/>
      <c r="D348" s="125"/>
      <c r="E348" s="125"/>
      <c r="F348" s="125"/>
      <c r="G348" s="125"/>
      <c r="H348" s="125"/>
      <c r="I348" s="125"/>
      <c r="J348" s="125"/>
      <c r="K348" s="125"/>
      <c r="L348" s="125"/>
      <c r="M348" s="125"/>
      <c r="N348" s="125"/>
      <c r="O348" s="125"/>
      <c r="P348" s="125"/>
      <c r="Q348" s="125"/>
      <c r="R348" s="125"/>
      <c r="S348" s="125"/>
      <c r="T348" s="125"/>
      <c r="U348" s="125"/>
      <c r="V348" s="125"/>
    </row>
    <row r="349" spans="1:22" ht="12">
      <c r="A349" s="125"/>
      <c r="B349" s="125"/>
      <c r="C349" s="125"/>
      <c r="D349" s="125"/>
      <c r="E349" s="125"/>
      <c r="F349" s="125"/>
      <c r="G349" s="125"/>
      <c r="H349" s="125"/>
      <c r="I349" s="125"/>
      <c r="J349" s="125"/>
      <c r="K349" s="125"/>
      <c r="L349" s="125"/>
      <c r="M349" s="125"/>
      <c r="N349" s="125"/>
      <c r="O349" s="125"/>
      <c r="P349" s="125"/>
      <c r="Q349" s="125"/>
      <c r="R349" s="125"/>
      <c r="S349" s="125"/>
      <c r="T349" s="125"/>
      <c r="U349" s="125"/>
      <c r="V349" s="125"/>
    </row>
    <row r="350" spans="1:22" ht="12">
      <c r="A350" s="125"/>
      <c r="B350" s="125"/>
      <c r="C350" s="125"/>
      <c r="D350" s="125"/>
      <c r="E350" s="125"/>
      <c r="F350" s="125"/>
      <c r="G350" s="125"/>
      <c r="H350" s="125"/>
      <c r="I350" s="125"/>
      <c r="J350" s="125"/>
      <c r="K350" s="125"/>
      <c r="L350" s="125"/>
      <c r="M350" s="125"/>
      <c r="N350" s="125"/>
      <c r="O350" s="125"/>
      <c r="P350" s="125"/>
      <c r="Q350" s="125"/>
      <c r="R350" s="125"/>
      <c r="S350" s="125"/>
      <c r="T350" s="125"/>
      <c r="U350" s="125"/>
      <c r="V350" s="125"/>
    </row>
    <row r="351" spans="1:22" ht="12">
      <c r="A351" s="125"/>
      <c r="B351" s="125"/>
      <c r="C351" s="125"/>
      <c r="D351" s="125"/>
      <c r="E351" s="125"/>
      <c r="F351" s="125"/>
      <c r="G351" s="125"/>
      <c r="H351" s="125"/>
      <c r="I351" s="125"/>
      <c r="J351" s="125"/>
      <c r="K351" s="125"/>
      <c r="L351" s="125"/>
      <c r="M351" s="125"/>
      <c r="N351" s="125"/>
      <c r="O351" s="125"/>
      <c r="P351" s="125"/>
      <c r="Q351" s="125"/>
      <c r="R351" s="125"/>
      <c r="S351" s="125"/>
      <c r="T351" s="125"/>
      <c r="U351" s="125"/>
      <c r="V351" s="125"/>
    </row>
    <row r="352" spans="1:22" ht="12">
      <c r="A352" s="125"/>
      <c r="B352" s="125"/>
      <c r="C352" s="125"/>
      <c r="D352" s="125"/>
      <c r="E352" s="125"/>
      <c r="F352" s="125"/>
      <c r="G352" s="125"/>
      <c r="H352" s="125"/>
      <c r="I352" s="125"/>
      <c r="J352" s="125"/>
      <c r="K352" s="125"/>
      <c r="L352" s="125"/>
      <c r="M352" s="125"/>
      <c r="N352" s="125"/>
      <c r="O352" s="125"/>
      <c r="P352" s="125"/>
      <c r="Q352" s="125"/>
      <c r="R352" s="125"/>
      <c r="S352" s="125"/>
      <c r="T352" s="125"/>
      <c r="U352" s="125"/>
      <c r="V352" s="125"/>
    </row>
    <row r="353" spans="1:22" ht="12">
      <c r="A353" s="125"/>
      <c r="B353" s="125"/>
      <c r="C353" s="125"/>
      <c r="D353" s="125"/>
      <c r="E353" s="125"/>
      <c r="F353" s="125"/>
      <c r="G353" s="125"/>
      <c r="H353" s="125"/>
      <c r="I353" s="125"/>
      <c r="J353" s="125"/>
      <c r="K353" s="125"/>
      <c r="L353" s="125"/>
      <c r="M353" s="125"/>
      <c r="N353" s="125"/>
      <c r="O353" s="125"/>
      <c r="P353" s="125"/>
      <c r="Q353" s="125"/>
      <c r="R353" s="125"/>
      <c r="S353" s="125"/>
      <c r="T353" s="125"/>
      <c r="U353" s="125"/>
      <c r="V353" s="125"/>
    </row>
    <row r="354" spans="1:22" ht="12">
      <c r="A354" s="125"/>
      <c r="B354" s="125"/>
      <c r="C354" s="125"/>
      <c r="D354" s="125"/>
      <c r="E354" s="125"/>
      <c r="F354" s="125"/>
      <c r="G354" s="125"/>
      <c r="H354" s="125"/>
      <c r="I354" s="125"/>
      <c r="J354" s="125"/>
      <c r="K354" s="125"/>
      <c r="L354" s="125"/>
      <c r="M354" s="125"/>
      <c r="N354" s="125"/>
      <c r="O354" s="125"/>
      <c r="P354" s="125"/>
      <c r="Q354" s="125"/>
      <c r="R354" s="125"/>
      <c r="S354" s="125"/>
      <c r="T354" s="125"/>
      <c r="U354" s="125"/>
      <c r="V354" s="125"/>
    </row>
    <row r="355" spans="1:22" ht="12">
      <c r="A355" s="125"/>
      <c r="B355" s="125"/>
      <c r="C355" s="125"/>
      <c r="D355" s="125"/>
      <c r="E355" s="125"/>
      <c r="F355" s="125"/>
      <c r="G355" s="125"/>
      <c r="H355" s="125"/>
      <c r="I355" s="125"/>
      <c r="J355" s="125"/>
      <c r="K355" s="125"/>
      <c r="L355" s="125"/>
      <c r="M355" s="125"/>
      <c r="N355" s="125"/>
      <c r="O355" s="125"/>
      <c r="P355" s="125"/>
      <c r="Q355" s="125"/>
      <c r="R355" s="125"/>
      <c r="S355" s="125"/>
      <c r="T355" s="125"/>
      <c r="U355" s="125"/>
      <c r="V355" s="125"/>
    </row>
    <row r="356" spans="1:22" ht="12">
      <c r="A356" s="125"/>
      <c r="B356" s="125"/>
      <c r="C356" s="125"/>
      <c r="D356" s="125"/>
      <c r="E356" s="125"/>
      <c r="F356" s="125"/>
      <c r="G356" s="125"/>
      <c r="H356" s="125"/>
      <c r="I356" s="125"/>
      <c r="J356" s="125"/>
      <c r="K356" s="125"/>
      <c r="L356" s="125"/>
      <c r="M356" s="125"/>
      <c r="N356" s="125"/>
      <c r="O356" s="125"/>
      <c r="P356" s="125"/>
      <c r="Q356" s="125"/>
      <c r="R356" s="125"/>
      <c r="S356" s="125"/>
      <c r="T356" s="125"/>
      <c r="U356" s="125"/>
      <c r="V356" s="125"/>
    </row>
    <row r="357" spans="1:22" ht="12">
      <c r="A357" s="125"/>
      <c r="B357" s="125"/>
      <c r="C357" s="125"/>
      <c r="D357" s="125"/>
      <c r="E357" s="125"/>
      <c r="F357" s="125"/>
      <c r="G357" s="125"/>
      <c r="H357" s="125"/>
      <c r="I357" s="125"/>
      <c r="J357" s="125"/>
      <c r="K357" s="125"/>
      <c r="L357" s="125"/>
      <c r="M357" s="125"/>
      <c r="N357" s="125"/>
      <c r="O357" s="125"/>
      <c r="P357" s="125"/>
      <c r="Q357" s="125"/>
      <c r="R357" s="125"/>
      <c r="S357" s="125"/>
      <c r="T357" s="125"/>
      <c r="U357" s="125"/>
      <c r="V357" s="125"/>
    </row>
    <row r="358" spans="1:22" ht="12">
      <c r="A358" s="125"/>
      <c r="B358" s="125"/>
      <c r="C358" s="125"/>
      <c r="D358" s="125"/>
      <c r="E358" s="125"/>
      <c r="F358" s="125"/>
      <c r="G358" s="125"/>
      <c r="H358" s="125"/>
      <c r="I358" s="125"/>
      <c r="J358" s="125"/>
      <c r="K358" s="125"/>
      <c r="L358" s="125"/>
      <c r="M358" s="125"/>
      <c r="N358" s="125"/>
      <c r="O358" s="125"/>
      <c r="P358" s="125"/>
      <c r="Q358" s="125"/>
      <c r="R358" s="125"/>
      <c r="S358" s="125"/>
      <c r="T358" s="125"/>
      <c r="U358" s="125"/>
      <c r="V358" s="125"/>
    </row>
    <row r="359" spans="1:22" ht="12">
      <c r="A359" s="125"/>
      <c r="B359" s="125"/>
      <c r="C359" s="125"/>
      <c r="D359" s="125"/>
      <c r="E359" s="125"/>
      <c r="F359" s="125"/>
      <c r="G359" s="125"/>
      <c r="H359" s="125"/>
      <c r="I359" s="125"/>
      <c r="J359" s="125"/>
      <c r="K359" s="125"/>
      <c r="L359" s="125"/>
      <c r="M359" s="125"/>
      <c r="N359" s="125"/>
      <c r="O359" s="125"/>
      <c r="P359" s="125"/>
      <c r="Q359" s="125"/>
      <c r="R359" s="125"/>
      <c r="S359" s="125"/>
      <c r="T359" s="125"/>
      <c r="U359" s="125"/>
      <c r="V359" s="125"/>
    </row>
    <row r="360" spans="1:22" ht="12">
      <c r="A360" s="125"/>
      <c r="B360" s="125"/>
      <c r="C360" s="125"/>
      <c r="D360" s="125"/>
      <c r="E360" s="125"/>
      <c r="F360" s="125"/>
      <c r="G360" s="125"/>
      <c r="H360" s="125"/>
      <c r="I360" s="125"/>
      <c r="J360" s="125"/>
      <c r="K360" s="125"/>
      <c r="L360" s="125"/>
      <c r="M360" s="125"/>
      <c r="N360" s="125"/>
      <c r="O360" s="125"/>
      <c r="P360" s="125"/>
      <c r="Q360" s="125"/>
      <c r="R360" s="125"/>
      <c r="S360" s="125"/>
      <c r="T360" s="125"/>
      <c r="U360" s="125"/>
      <c r="V360" s="125"/>
    </row>
    <row r="361" spans="1:22" ht="12">
      <c r="A361" s="125"/>
      <c r="B361" s="125"/>
      <c r="C361" s="125"/>
      <c r="D361" s="125"/>
      <c r="E361" s="125"/>
      <c r="F361" s="125"/>
      <c r="G361" s="125"/>
      <c r="H361" s="125"/>
      <c r="I361" s="125"/>
      <c r="J361" s="125"/>
      <c r="K361" s="125"/>
      <c r="L361" s="125"/>
      <c r="M361" s="125"/>
      <c r="N361" s="125"/>
      <c r="O361" s="125"/>
      <c r="P361" s="125"/>
      <c r="Q361" s="125"/>
      <c r="R361" s="125"/>
      <c r="S361" s="125"/>
      <c r="T361" s="125"/>
      <c r="U361" s="125"/>
      <c r="V361" s="125"/>
    </row>
    <row r="362" spans="1:22" ht="12">
      <c r="A362" s="125"/>
      <c r="B362" s="125"/>
      <c r="C362" s="125"/>
      <c r="D362" s="125"/>
      <c r="E362" s="125"/>
      <c r="F362" s="125"/>
      <c r="G362" s="125"/>
      <c r="H362" s="125"/>
      <c r="I362" s="125"/>
      <c r="J362" s="125"/>
      <c r="K362" s="125"/>
      <c r="L362" s="125"/>
      <c r="M362" s="125"/>
      <c r="N362" s="125"/>
      <c r="O362" s="125"/>
      <c r="P362" s="125"/>
      <c r="Q362" s="125"/>
      <c r="R362" s="125"/>
      <c r="S362" s="125"/>
      <c r="T362" s="125"/>
      <c r="U362" s="125"/>
      <c r="V362" s="125"/>
    </row>
    <row r="363" spans="1:22" ht="12">
      <c r="A363" s="125"/>
      <c r="B363" s="125"/>
      <c r="C363" s="125"/>
      <c r="D363" s="125"/>
      <c r="E363" s="125"/>
      <c r="F363" s="125"/>
      <c r="G363" s="125"/>
      <c r="H363" s="125"/>
      <c r="I363" s="125"/>
      <c r="J363" s="125"/>
      <c r="K363" s="125"/>
      <c r="L363" s="125"/>
      <c r="M363" s="125"/>
      <c r="N363" s="125"/>
      <c r="O363" s="125"/>
      <c r="P363" s="125"/>
      <c r="Q363" s="125"/>
      <c r="R363" s="125"/>
      <c r="S363" s="125"/>
      <c r="T363" s="125"/>
      <c r="U363" s="125"/>
      <c r="V363" s="125"/>
    </row>
    <row r="364" spans="1:22" ht="12">
      <c r="A364" s="125"/>
      <c r="B364" s="125"/>
      <c r="C364" s="125"/>
      <c r="D364" s="125"/>
      <c r="E364" s="125"/>
      <c r="F364" s="125"/>
      <c r="G364" s="125"/>
      <c r="H364" s="125"/>
      <c r="I364" s="125"/>
      <c r="J364" s="125"/>
      <c r="K364" s="125"/>
      <c r="L364" s="125"/>
      <c r="M364" s="125"/>
      <c r="N364" s="125"/>
      <c r="O364" s="125"/>
      <c r="P364" s="125"/>
      <c r="Q364" s="125"/>
      <c r="R364" s="125"/>
      <c r="S364" s="125"/>
      <c r="T364" s="125"/>
      <c r="U364" s="125"/>
      <c r="V364" s="125"/>
    </row>
    <row r="365" spans="1:22" ht="12">
      <c r="A365" s="125"/>
      <c r="B365" s="125"/>
      <c r="C365" s="125"/>
      <c r="D365" s="125"/>
      <c r="E365" s="125"/>
      <c r="F365" s="125"/>
      <c r="G365" s="125"/>
      <c r="H365" s="125"/>
      <c r="I365" s="125"/>
      <c r="J365" s="125"/>
      <c r="K365" s="125"/>
      <c r="L365" s="125"/>
      <c r="M365" s="125"/>
      <c r="N365" s="125"/>
      <c r="O365" s="125"/>
      <c r="P365" s="125"/>
      <c r="Q365" s="125"/>
      <c r="R365" s="125"/>
      <c r="S365" s="125"/>
      <c r="T365" s="125"/>
      <c r="U365" s="125"/>
      <c r="V365" s="125"/>
    </row>
    <row r="366" spans="1:22" ht="12">
      <c r="A366" s="125"/>
      <c r="B366" s="125"/>
      <c r="C366" s="125"/>
      <c r="D366" s="125"/>
      <c r="E366" s="125"/>
      <c r="F366" s="125"/>
      <c r="G366" s="125"/>
      <c r="H366" s="125"/>
      <c r="I366" s="125"/>
      <c r="J366" s="125"/>
      <c r="K366" s="125"/>
      <c r="L366" s="125"/>
      <c r="M366" s="125"/>
      <c r="N366" s="125"/>
      <c r="O366" s="125"/>
      <c r="P366" s="125"/>
      <c r="Q366" s="125"/>
      <c r="R366" s="125"/>
      <c r="S366" s="125"/>
      <c r="T366" s="125"/>
      <c r="U366" s="125"/>
      <c r="V366" s="125"/>
    </row>
    <row r="367" spans="1:22" ht="12">
      <c r="A367" s="125"/>
      <c r="B367" s="125"/>
      <c r="C367" s="125"/>
      <c r="D367" s="125"/>
      <c r="E367" s="125"/>
      <c r="F367" s="125"/>
      <c r="G367" s="125"/>
      <c r="H367" s="125"/>
      <c r="I367" s="125"/>
      <c r="J367" s="125"/>
      <c r="K367" s="125"/>
      <c r="L367" s="125"/>
      <c r="M367" s="125"/>
      <c r="N367" s="125"/>
      <c r="O367" s="125"/>
      <c r="P367" s="125"/>
      <c r="Q367" s="125"/>
      <c r="R367" s="125"/>
      <c r="S367" s="125"/>
      <c r="T367" s="125"/>
      <c r="U367" s="125"/>
      <c r="V367" s="125"/>
    </row>
    <row r="368" spans="1:22" ht="12">
      <c r="A368" s="125"/>
      <c r="B368" s="125"/>
      <c r="C368" s="125"/>
      <c r="D368" s="125"/>
      <c r="E368" s="125"/>
      <c r="F368" s="125"/>
      <c r="G368" s="125"/>
      <c r="H368" s="125"/>
      <c r="I368" s="125"/>
      <c r="J368" s="125"/>
      <c r="K368" s="125"/>
      <c r="L368" s="125"/>
      <c r="M368" s="125"/>
      <c r="N368" s="125"/>
      <c r="O368" s="125"/>
      <c r="P368" s="125"/>
      <c r="Q368" s="125"/>
      <c r="R368" s="125"/>
      <c r="S368" s="125"/>
      <c r="T368" s="125"/>
      <c r="U368" s="125"/>
      <c r="V368" s="125"/>
    </row>
    <row r="369" spans="1:22" ht="12">
      <c r="A369" s="125"/>
      <c r="B369" s="125"/>
      <c r="C369" s="125"/>
      <c r="D369" s="125"/>
      <c r="E369" s="125"/>
      <c r="F369" s="125"/>
      <c r="G369" s="125"/>
      <c r="H369" s="125"/>
      <c r="I369" s="125"/>
      <c r="J369" s="125"/>
      <c r="K369" s="125"/>
      <c r="L369" s="125"/>
      <c r="M369" s="125"/>
      <c r="N369" s="125"/>
      <c r="O369" s="125"/>
      <c r="P369" s="125"/>
      <c r="Q369" s="125"/>
      <c r="R369" s="125"/>
      <c r="S369" s="125"/>
      <c r="T369" s="125"/>
      <c r="U369" s="125"/>
      <c r="V369" s="125"/>
    </row>
    <row r="370" spans="1:22" ht="12">
      <c r="A370" s="125"/>
      <c r="B370" s="125"/>
      <c r="C370" s="125"/>
      <c r="D370" s="125"/>
      <c r="E370" s="125"/>
      <c r="F370" s="125"/>
      <c r="G370" s="125"/>
      <c r="H370" s="125"/>
      <c r="I370" s="125"/>
      <c r="J370" s="125"/>
      <c r="K370" s="125"/>
      <c r="L370" s="125"/>
      <c r="M370" s="125"/>
      <c r="N370" s="125"/>
      <c r="O370" s="125"/>
      <c r="P370" s="125"/>
      <c r="Q370" s="125"/>
      <c r="R370" s="125"/>
      <c r="S370" s="125"/>
      <c r="T370" s="125"/>
      <c r="U370" s="125"/>
      <c r="V370" s="125"/>
    </row>
    <row r="371" spans="1:22" ht="12">
      <c r="A371" s="125"/>
      <c r="B371" s="125"/>
      <c r="C371" s="125"/>
      <c r="D371" s="125"/>
      <c r="E371" s="125"/>
      <c r="F371" s="125"/>
      <c r="G371" s="125"/>
      <c r="H371" s="125"/>
      <c r="I371" s="125"/>
      <c r="J371" s="125"/>
      <c r="K371" s="125"/>
      <c r="L371" s="125"/>
      <c r="M371" s="125"/>
      <c r="N371" s="125"/>
      <c r="O371" s="125"/>
      <c r="P371" s="125"/>
      <c r="Q371" s="125"/>
      <c r="R371" s="125"/>
      <c r="S371" s="125"/>
      <c r="T371" s="125"/>
      <c r="U371" s="125"/>
      <c r="V371" s="125"/>
    </row>
    <row r="372" spans="1:22" ht="12">
      <c r="A372" s="125"/>
      <c r="B372" s="125"/>
      <c r="C372" s="125"/>
      <c r="D372" s="125"/>
      <c r="E372" s="125"/>
      <c r="F372" s="125"/>
      <c r="G372" s="125"/>
      <c r="H372" s="125"/>
      <c r="I372" s="125"/>
      <c r="J372" s="125"/>
      <c r="K372" s="125"/>
      <c r="L372" s="125"/>
      <c r="M372" s="125"/>
      <c r="N372" s="125"/>
      <c r="O372" s="125"/>
      <c r="P372" s="125"/>
      <c r="Q372" s="125"/>
      <c r="R372" s="125"/>
      <c r="S372" s="125"/>
      <c r="T372" s="125"/>
      <c r="U372" s="125"/>
      <c r="V372" s="125"/>
    </row>
    <row r="373" spans="1:22" ht="12">
      <c r="A373" s="125"/>
      <c r="B373" s="125"/>
      <c r="C373" s="125"/>
      <c r="D373" s="125"/>
      <c r="E373" s="125"/>
      <c r="F373" s="125"/>
      <c r="G373" s="125"/>
      <c r="H373" s="125"/>
      <c r="I373" s="125"/>
      <c r="J373" s="125"/>
      <c r="K373" s="125"/>
      <c r="L373" s="125"/>
      <c r="M373" s="125"/>
      <c r="N373" s="125"/>
      <c r="O373" s="125"/>
      <c r="P373" s="125"/>
      <c r="Q373" s="125"/>
      <c r="R373" s="125"/>
      <c r="S373" s="125"/>
      <c r="T373" s="125"/>
      <c r="U373" s="125"/>
      <c r="V373" s="125"/>
    </row>
    <row r="374" spans="1:22" ht="12">
      <c r="A374" s="125"/>
      <c r="B374" s="125"/>
      <c r="C374" s="125"/>
      <c r="D374" s="125"/>
      <c r="E374" s="125"/>
      <c r="F374" s="125"/>
      <c r="G374" s="125"/>
      <c r="H374" s="125"/>
      <c r="I374" s="125"/>
      <c r="J374" s="125"/>
      <c r="K374" s="125"/>
      <c r="L374" s="125"/>
      <c r="M374" s="125"/>
      <c r="N374" s="125"/>
      <c r="O374" s="125"/>
      <c r="P374" s="125"/>
      <c r="Q374" s="125"/>
      <c r="R374" s="125"/>
      <c r="S374" s="125"/>
      <c r="T374" s="125"/>
      <c r="U374" s="125"/>
      <c r="V374" s="125"/>
    </row>
    <row r="375" spans="1:22" ht="12">
      <c r="A375" s="125"/>
      <c r="B375" s="125"/>
      <c r="C375" s="125"/>
      <c r="D375" s="125"/>
      <c r="E375" s="125"/>
      <c r="F375" s="125"/>
      <c r="G375" s="125"/>
      <c r="H375" s="125"/>
      <c r="I375" s="125"/>
      <c r="J375" s="125"/>
      <c r="K375" s="125"/>
      <c r="L375" s="125"/>
      <c r="M375" s="125"/>
      <c r="N375" s="125"/>
      <c r="O375" s="125"/>
      <c r="P375" s="125"/>
      <c r="Q375" s="125"/>
      <c r="R375" s="125"/>
      <c r="S375" s="125"/>
      <c r="T375" s="125"/>
      <c r="U375" s="125"/>
      <c r="V375" s="125"/>
    </row>
    <row r="376" spans="1:22" ht="12">
      <c r="A376" s="125"/>
      <c r="B376" s="125"/>
      <c r="C376" s="125"/>
      <c r="D376" s="125"/>
      <c r="E376" s="125"/>
      <c r="F376" s="125"/>
      <c r="G376" s="125"/>
      <c r="H376" s="125"/>
      <c r="I376" s="125"/>
      <c r="J376" s="125"/>
      <c r="K376" s="125"/>
      <c r="L376" s="125"/>
      <c r="M376" s="125"/>
      <c r="N376" s="125"/>
      <c r="O376" s="125"/>
      <c r="P376" s="125"/>
      <c r="Q376" s="125"/>
      <c r="R376" s="125"/>
      <c r="S376" s="125"/>
      <c r="T376" s="125"/>
      <c r="U376" s="125"/>
      <c r="V376" s="125"/>
    </row>
    <row r="377" spans="1:22" ht="12">
      <c r="A377" s="125"/>
      <c r="B377" s="125"/>
      <c r="C377" s="125"/>
      <c r="D377" s="125"/>
      <c r="E377" s="125"/>
      <c r="F377" s="125"/>
      <c r="G377" s="125"/>
      <c r="H377" s="125"/>
      <c r="I377" s="125"/>
      <c r="J377" s="125"/>
      <c r="K377" s="125"/>
      <c r="L377" s="125"/>
      <c r="M377" s="125"/>
      <c r="N377" s="125"/>
      <c r="O377" s="125"/>
      <c r="P377" s="125"/>
      <c r="Q377" s="125"/>
      <c r="R377" s="125"/>
      <c r="S377" s="125"/>
      <c r="T377" s="125"/>
      <c r="U377" s="125"/>
      <c r="V377" s="125"/>
    </row>
    <row r="378" spans="1:22" ht="12">
      <c r="A378" s="125"/>
      <c r="B378" s="125"/>
      <c r="C378" s="125"/>
      <c r="D378" s="125"/>
      <c r="E378" s="125"/>
      <c r="F378" s="125"/>
      <c r="G378" s="125"/>
      <c r="H378" s="125"/>
      <c r="I378" s="125"/>
      <c r="J378" s="125"/>
      <c r="K378" s="125"/>
      <c r="L378" s="125"/>
      <c r="M378" s="125"/>
      <c r="N378" s="125"/>
      <c r="O378" s="125"/>
      <c r="P378" s="125"/>
      <c r="Q378" s="125"/>
      <c r="R378" s="125"/>
      <c r="S378" s="125"/>
      <c r="T378" s="125"/>
      <c r="U378" s="125"/>
      <c r="V378" s="125"/>
    </row>
    <row r="379" spans="1:22" ht="12">
      <c r="A379" s="125"/>
      <c r="B379" s="125"/>
      <c r="C379" s="125"/>
      <c r="D379" s="125"/>
      <c r="E379" s="125"/>
      <c r="F379" s="125"/>
      <c r="G379" s="125"/>
      <c r="H379" s="125"/>
      <c r="I379" s="125"/>
      <c r="J379" s="125"/>
      <c r="K379" s="125"/>
      <c r="L379" s="125"/>
      <c r="M379" s="125"/>
      <c r="N379" s="125"/>
      <c r="O379" s="125"/>
      <c r="P379" s="125"/>
      <c r="Q379" s="125"/>
      <c r="R379" s="125"/>
      <c r="S379" s="125"/>
      <c r="T379" s="125"/>
      <c r="U379" s="125"/>
      <c r="V379" s="125"/>
    </row>
    <row r="380" spans="1:22" ht="12">
      <c r="A380" s="125"/>
      <c r="B380" s="125"/>
      <c r="C380" s="125"/>
      <c r="D380" s="125"/>
      <c r="E380" s="125"/>
      <c r="F380" s="125"/>
      <c r="G380" s="125"/>
      <c r="H380" s="125"/>
      <c r="I380" s="125"/>
      <c r="J380" s="125"/>
      <c r="K380" s="125"/>
      <c r="L380" s="125"/>
      <c r="M380" s="125"/>
      <c r="N380" s="125"/>
      <c r="O380" s="125"/>
      <c r="P380" s="125"/>
      <c r="Q380" s="125"/>
      <c r="R380" s="125"/>
      <c r="S380" s="125"/>
      <c r="T380" s="125"/>
      <c r="U380" s="125"/>
      <c r="V380" s="125"/>
    </row>
    <row r="381" spans="1:22" ht="12">
      <c r="A381" s="125"/>
      <c r="B381" s="125"/>
      <c r="C381" s="125"/>
      <c r="D381" s="125"/>
      <c r="E381" s="125"/>
      <c r="F381" s="125"/>
      <c r="G381" s="125"/>
      <c r="H381" s="125"/>
      <c r="I381" s="125"/>
      <c r="J381" s="125"/>
      <c r="K381" s="125"/>
      <c r="L381" s="125"/>
      <c r="M381" s="125"/>
      <c r="N381" s="125"/>
      <c r="O381" s="125"/>
      <c r="P381" s="125"/>
      <c r="Q381" s="125"/>
      <c r="R381" s="125"/>
      <c r="S381" s="125"/>
      <c r="T381" s="125"/>
      <c r="U381" s="125"/>
      <c r="V381" s="125"/>
    </row>
    <row r="382" spans="1:22" ht="12">
      <c r="A382" s="125"/>
      <c r="B382" s="125"/>
      <c r="C382" s="125"/>
      <c r="D382" s="125"/>
      <c r="E382" s="125"/>
      <c r="F382" s="125"/>
      <c r="G382" s="125"/>
      <c r="H382" s="125"/>
      <c r="I382" s="125"/>
      <c r="J382" s="125"/>
      <c r="K382" s="125"/>
      <c r="L382" s="125"/>
      <c r="M382" s="125"/>
      <c r="N382" s="125"/>
      <c r="O382" s="125"/>
      <c r="P382" s="125"/>
      <c r="Q382" s="125"/>
      <c r="R382" s="125"/>
      <c r="S382" s="125"/>
      <c r="T382" s="125"/>
      <c r="U382" s="125"/>
      <c r="V382" s="125"/>
    </row>
    <row r="383" spans="1:22" ht="12">
      <c r="A383" s="125"/>
      <c r="B383" s="125"/>
      <c r="C383" s="125"/>
      <c r="D383" s="125"/>
      <c r="E383" s="125"/>
      <c r="F383" s="125"/>
      <c r="G383" s="125"/>
      <c r="H383" s="125"/>
      <c r="I383" s="125"/>
      <c r="J383" s="125"/>
      <c r="K383" s="125"/>
      <c r="L383" s="125"/>
      <c r="M383" s="125"/>
      <c r="N383" s="125"/>
      <c r="O383" s="125"/>
      <c r="P383" s="125"/>
      <c r="Q383" s="125"/>
      <c r="R383" s="125"/>
      <c r="S383" s="125"/>
      <c r="T383" s="125"/>
      <c r="U383" s="125"/>
      <c r="V383" s="125"/>
    </row>
    <row r="384" spans="1:22" ht="12">
      <c r="A384" s="125"/>
      <c r="B384" s="125"/>
      <c r="C384" s="125"/>
      <c r="D384" s="125"/>
      <c r="E384" s="125"/>
      <c r="F384" s="125"/>
      <c r="G384" s="125"/>
      <c r="H384" s="125"/>
      <c r="I384" s="125"/>
      <c r="J384" s="125"/>
      <c r="K384" s="125"/>
      <c r="L384" s="125"/>
      <c r="M384" s="125"/>
      <c r="N384" s="125"/>
      <c r="O384" s="125"/>
      <c r="P384" s="125"/>
      <c r="Q384" s="125"/>
      <c r="R384" s="125"/>
      <c r="S384" s="125"/>
      <c r="T384" s="125"/>
      <c r="U384" s="125"/>
      <c r="V384" s="125"/>
    </row>
    <row r="385" spans="1:22" ht="12">
      <c r="A385" s="125"/>
      <c r="B385" s="125"/>
      <c r="C385" s="125"/>
      <c r="D385" s="125"/>
      <c r="E385" s="125"/>
      <c r="F385" s="125"/>
      <c r="G385" s="125"/>
      <c r="H385" s="125"/>
      <c r="I385" s="125"/>
      <c r="J385" s="125"/>
      <c r="K385" s="125"/>
      <c r="L385" s="125"/>
      <c r="M385" s="125"/>
      <c r="N385" s="125"/>
      <c r="O385" s="125"/>
      <c r="P385" s="125"/>
      <c r="Q385" s="125"/>
      <c r="R385" s="125"/>
      <c r="S385" s="125"/>
      <c r="T385" s="125"/>
      <c r="U385" s="125"/>
      <c r="V385" s="125"/>
    </row>
    <row r="386" spans="1:22" ht="12">
      <c r="A386" s="125"/>
      <c r="B386" s="125"/>
      <c r="C386" s="125"/>
      <c r="D386" s="125"/>
      <c r="E386" s="125"/>
      <c r="F386" s="125"/>
      <c r="G386" s="125"/>
      <c r="H386" s="125"/>
      <c r="I386" s="125"/>
      <c r="J386" s="125"/>
      <c r="K386" s="125"/>
      <c r="L386" s="125"/>
      <c r="M386" s="125"/>
      <c r="N386" s="125"/>
      <c r="O386" s="125"/>
      <c r="P386" s="125"/>
      <c r="Q386" s="125"/>
      <c r="R386" s="125"/>
      <c r="S386" s="125"/>
      <c r="T386" s="125"/>
      <c r="U386" s="125"/>
      <c r="V386" s="125"/>
    </row>
    <row r="387" spans="1:22" ht="12">
      <c r="A387" s="125"/>
      <c r="B387" s="125"/>
      <c r="C387" s="125"/>
      <c r="D387" s="125"/>
      <c r="E387" s="125"/>
      <c r="F387" s="125"/>
      <c r="G387" s="125"/>
      <c r="H387" s="125"/>
      <c r="I387" s="125"/>
      <c r="J387" s="125"/>
      <c r="K387" s="125"/>
      <c r="L387" s="125"/>
      <c r="M387" s="125"/>
      <c r="N387" s="125"/>
      <c r="O387" s="125"/>
      <c r="P387" s="125"/>
      <c r="Q387" s="125"/>
      <c r="R387" s="125"/>
      <c r="S387" s="125"/>
      <c r="T387" s="125"/>
      <c r="U387" s="125"/>
      <c r="V387" s="125"/>
    </row>
    <row r="388" spans="1:22" ht="12">
      <c r="A388" s="125"/>
      <c r="B388" s="125"/>
      <c r="C388" s="125"/>
      <c r="D388" s="125"/>
      <c r="E388" s="125"/>
      <c r="F388" s="125"/>
      <c r="G388" s="125"/>
      <c r="H388" s="125"/>
      <c r="I388" s="125"/>
      <c r="J388" s="125"/>
      <c r="K388" s="125"/>
      <c r="L388" s="125"/>
      <c r="M388" s="125"/>
      <c r="N388" s="125"/>
      <c r="O388" s="125"/>
      <c r="P388" s="125"/>
      <c r="Q388" s="125"/>
      <c r="R388" s="125"/>
      <c r="S388" s="125"/>
      <c r="T388" s="125"/>
      <c r="U388" s="125"/>
      <c r="V388" s="125"/>
    </row>
    <row r="389" spans="1:22" ht="12">
      <c r="A389" s="125"/>
      <c r="B389" s="125"/>
      <c r="C389" s="125"/>
      <c r="D389" s="125"/>
      <c r="E389" s="125"/>
      <c r="F389" s="125"/>
      <c r="G389" s="125"/>
      <c r="H389" s="125"/>
      <c r="I389" s="125"/>
      <c r="J389" s="125"/>
      <c r="K389" s="125"/>
      <c r="L389" s="125"/>
      <c r="M389" s="125"/>
      <c r="N389" s="125"/>
      <c r="O389" s="125"/>
      <c r="P389" s="125"/>
      <c r="Q389" s="125"/>
      <c r="R389" s="125"/>
      <c r="S389" s="125"/>
      <c r="T389" s="125"/>
      <c r="U389" s="125"/>
      <c r="V389" s="125"/>
    </row>
    <row r="390" spans="1:22" ht="12">
      <c r="A390" s="125"/>
      <c r="B390" s="125"/>
      <c r="C390" s="125"/>
      <c r="D390" s="125"/>
      <c r="E390" s="125"/>
      <c r="F390" s="125"/>
      <c r="G390" s="125"/>
      <c r="H390" s="125"/>
      <c r="I390" s="125"/>
      <c r="J390" s="125"/>
      <c r="K390" s="125"/>
      <c r="L390" s="125"/>
      <c r="M390" s="125"/>
      <c r="N390" s="125"/>
      <c r="O390" s="125"/>
      <c r="P390" s="125"/>
      <c r="Q390" s="125"/>
      <c r="R390" s="125"/>
      <c r="S390" s="125"/>
      <c r="T390" s="125"/>
      <c r="U390" s="125"/>
      <c r="V390" s="125"/>
    </row>
    <row r="391" spans="1:22" ht="12">
      <c r="A391" s="125"/>
      <c r="B391" s="125"/>
      <c r="C391" s="125"/>
      <c r="D391" s="125"/>
      <c r="E391" s="125"/>
      <c r="F391" s="125"/>
      <c r="G391" s="125"/>
      <c r="H391" s="125"/>
      <c r="I391" s="125"/>
      <c r="J391" s="125"/>
      <c r="K391" s="125"/>
      <c r="L391" s="125"/>
      <c r="M391" s="125"/>
      <c r="N391" s="125"/>
      <c r="O391" s="125"/>
      <c r="P391" s="125"/>
      <c r="Q391" s="125"/>
      <c r="R391" s="125"/>
      <c r="S391" s="125"/>
      <c r="T391" s="125"/>
      <c r="U391" s="125"/>
      <c r="V391" s="125"/>
    </row>
    <row r="392" spans="1:22" ht="12">
      <c r="A392" s="125"/>
      <c r="B392" s="125"/>
      <c r="C392" s="125"/>
      <c r="D392" s="125"/>
      <c r="E392" s="125"/>
      <c r="F392" s="125"/>
      <c r="G392" s="125"/>
      <c r="H392" s="125"/>
      <c r="I392" s="125"/>
      <c r="J392" s="125"/>
      <c r="K392" s="125"/>
      <c r="L392" s="125"/>
      <c r="M392" s="125"/>
      <c r="N392" s="125"/>
      <c r="O392" s="125"/>
      <c r="P392" s="125"/>
      <c r="Q392" s="125"/>
      <c r="R392" s="125"/>
      <c r="S392" s="125"/>
      <c r="T392" s="125"/>
      <c r="U392" s="125"/>
      <c r="V392" s="125"/>
    </row>
    <row r="393" spans="1:22" ht="12">
      <c r="A393" s="125"/>
      <c r="B393" s="125"/>
      <c r="C393" s="125"/>
      <c r="D393" s="125"/>
      <c r="E393" s="125"/>
      <c r="F393" s="125"/>
      <c r="G393" s="125"/>
      <c r="H393" s="125"/>
      <c r="I393" s="125"/>
      <c r="J393" s="125"/>
      <c r="K393" s="125"/>
      <c r="L393" s="125"/>
      <c r="M393" s="125"/>
      <c r="N393" s="125"/>
      <c r="O393" s="125"/>
      <c r="P393" s="125"/>
      <c r="Q393" s="125"/>
      <c r="R393" s="125"/>
      <c r="S393" s="125"/>
      <c r="T393" s="125"/>
      <c r="U393" s="125"/>
      <c r="V393" s="125"/>
    </row>
    <row r="394" spans="1:22" ht="12">
      <c r="A394" s="125"/>
      <c r="B394" s="125"/>
      <c r="C394" s="125"/>
      <c r="D394" s="125"/>
      <c r="E394" s="125"/>
      <c r="F394" s="125"/>
      <c r="G394" s="125"/>
      <c r="H394" s="125"/>
      <c r="I394" s="125"/>
      <c r="J394" s="125"/>
      <c r="K394" s="125"/>
      <c r="L394" s="125"/>
      <c r="M394" s="125"/>
      <c r="N394" s="125"/>
      <c r="O394" s="125"/>
      <c r="P394" s="125"/>
      <c r="Q394" s="125"/>
      <c r="R394" s="125"/>
      <c r="S394" s="125"/>
      <c r="T394" s="125"/>
      <c r="U394" s="125"/>
      <c r="V394" s="125"/>
    </row>
    <row r="395" spans="1:22" ht="12">
      <c r="A395" s="125"/>
      <c r="B395" s="125"/>
      <c r="C395" s="125"/>
      <c r="D395" s="125"/>
      <c r="E395" s="125"/>
      <c r="F395" s="125"/>
      <c r="G395" s="125"/>
      <c r="H395" s="125"/>
      <c r="I395" s="125"/>
      <c r="J395" s="125"/>
      <c r="K395" s="125"/>
      <c r="L395" s="125"/>
      <c r="M395" s="125"/>
      <c r="N395" s="125"/>
      <c r="O395" s="125"/>
      <c r="P395" s="125"/>
      <c r="Q395" s="125"/>
      <c r="R395" s="125"/>
      <c r="S395" s="125"/>
      <c r="T395" s="125"/>
      <c r="U395" s="125"/>
      <c r="V395" s="125"/>
    </row>
    <row r="396" spans="1:22" ht="12">
      <c r="A396" s="125"/>
      <c r="B396" s="125"/>
      <c r="C396" s="125"/>
      <c r="D396" s="125"/>
      <c r="E396" s="125"/>
      <c r="F396" s="125"/>
      <c r="G396" s="125"/>
      <c r="H396" s="125"/>
      <c r="I396" s="125"/>
      <c r="J396" s="125"/>
      <c r="K396" s="125"/>
      <c r="L396" s="125"/>
      <c r="M396" s="125"/>
      <c r="N396" s="125"/>
      <c r="O396" s="125"/>
      <c r="P396" s="125"/>
      <c r="Q396" s="125"/>
      <c r="R396" s="125"/>
      <c r="S396" s="125"/>
      <c r="T396" s="125"/>
      <c r="U396" s="125"/>
      <c r="V396" s="125"/>
    </row>
    <row r="397" spans="1:22" ht="12">
      <c r="A397" s="125"/>
      <c r="B397" s="125"/>
      <c r="C397" s="125"/>
      <c r="D397" s="125"/>
      <c r="E397" s="125"/>
      <c r="F397" s="125"/>
      <c r="G397" s="125"/>
      <c r="H397" s="125"/>
      <c r="I397" s="125"/>
      <c r="J397" s="125"/>
      <c r="K397" s="125"/>
      <c r="L397" s="125"/>
      <c r="M397" s="125"/>
      <c r="N397" s="125"/>
      <c r="O397" s="125"/>
      <c r="P397" s="125"/>
      <c r="Q397" s="125"/>
      <c r="R397" s="125"/>
      <c r="S397" s="125"/>
      <c r="T397" s="125"/>
      <c r="U397" s="125"/>
      <c r="V397" s="125"/>
    </row>
    <row r="398" spans="1:22" ht="12">
      <c r="A398" s="125"/>
      <c r="B398" s="125"/>
      <c r="C398" s="125"/>
      <c r="D398" s="125"/>
      <c r="E398" s="125"/>
      <c r="F398" s="125"/>
      <c r="G398" s="125"/>
      <c r="H398" s="125"/>
      <c r="I398" s="125"/>
      <c r="J398" s="125"/>
      <c r="K398" s="125"/>
      <c r="L398" s="125"/>
      <c r="M398" s="125"/>
      <c r="N398" s="125"/>
      <c r="O398" s="125"/>
      <c r="P398" s="125"/>
      <c r="Q398" s="125"/>
      <c r="R398" s="125"/>
      <c r="S398" s="125"/>
      <c r="T398" s="125"/>
      <c r="U398" s="125"/>
      <c r="V398" s="125"/>
    </row>
    <row r="399" spans="1:22" ht="12">
      <c r="A399" s="125"/>
      <c r="B399" s="125"/>
      <c r="C399" s="125"/>
      <c r="D399" s="125"/>
      <c r="E399" s="125"/>
      <c r="F399" s="125"/>
      <c r="G399" s="125"/>
      <c r="H399" s="125"/>
      <c r="I399" s="125"/>
      <c r="J399" s="125"/>
      <c r="K399" s="125"/>
      <c r="L399" s="125"/>
      <c r="M399" s="125"/>
      <c r="N399" s="125"/>
      <c r="O399" s="125"/>
      <c r="P399" s="125"/>
      <c r="Q399" s="125"/>
      <c r="R399" s="125"/>
      <c r="S399" s="125"/>
      <c r="T399" s="125"/>
      <c r="U399" s="125"/>
      <c r="V399" s="125"/>
    </row>
    <row r="400" spans="1:22" ht="12">
      <c r="A400" s="125"/>
      <c r="B400" s="125"/>
      <c r="C400" s="125"/>
      <c r="D400" s="125"/>
      <c r="E400" s="125"/>
      <c r="F400" s="125"/>
      <c r="G400" s="125"/>
      <c r="H400" s="125"/>
      <c r="I400" s="125"/>
      <c r="J400" s="125"/>
      <c r="K400" s="125"/>
      <c r="L400" s="125"/>
      <c r="M400" s="125"/>
      <c r="N400" s="125"/>
      <c r="O400" s="125"/>
      <c r="P400" s="125"/>
      <c r="Q400" s="125"/>
      <c r="R400" s="125"/>
      <c r="S400" s="125"/>
      <c r="T400" s="125"/>
      <c r="U400" s="125"/>
      <c r="V400" s="125"/>
    </row>
    <row r="401" spans="1:22" ht="12">
      <c r="A401" s="125"/>
      <c r="B401" s="125"/>
      <c r="C401" s="125"/>
      <c r="D401" s="125"/>
      <c r="E401" s="125"/>
      <c r="F401" s="125"/>
      <c r="G401" s="125"/>
      <c r="H401" s="125"/>
      <c r="I401" s="125"/>
      <c r="J401" s="125"/>
      <c r="K401" s="125"/>
      <c r="L401" s="125"/>
      <c r="M401" s="125"/>
      <c r="N401" s="125"/>
      <c r="O401" s="125"/>
      <c r="P401" s="125"/>
      <c r="Q401" s="125"/>
      <c r="R401" s="125"/>
      <c r="S401" s="125"/>
      <c r="T401" s="125"/>
      <c r="U401" s="125"/>
      <c r="V401" s="125"/>
    </row>
    <row r="402" spans="1:22" ht="12">
      <c r="A402" s="125"/>
      <c r="B402" s="125"/>
      <c r="C402" s="125"/>
      <c r="D402" s="125"/>
      <c r="E402" s="125"/>
      <c r="F402" s="125"/>
      <c r="G402" s="125"/>
      <c r="H402" s="125"/>
      <c r="I402" s="125"/>
      <c r="J402" s="125"/>
      <c r="K402" s="125"/>
      <c r="L402" s="125"/>
      <c r="M402" s="125"/>
      <c r="N402" s="125"/>
      <c r="O402" s="125"/>
      <c r="P402" s="125"/>
      <c r="Q402" s="125"/>
      <c r="R402" s="125"/>
      <c r="S402" s="125"/>
      <c r="T402" s="125"/>
      <c r="U402" s="125"/>
      <c r="V402" s="125"/>
    </row>
    <row r="403" spans="1:22" ht="12">
      <c r="A403" s="125"/>
      <c r="B403" s="125"/>
      <c r="C403" s="125"/>
      <c r="D403" s="125"/>
      <c r="E403" s="125"/>
      <c r="F403" s="125"/>
      <c r="G403" s="125"/>
      <c r="H403" s="125"/>
      <c r="I403" s="125"/>
      <c r="J403" s="125"/>
      <c r="K403" s="125"/>
      <c r="L403" s="125"/>
      <c r="M403" s="125"/>
      <c r="N403" s="125"/>
      <c r="O403" s="125"/>
      <c r="P403" s="125"/>
      <c r="Q403" s="125"/>
      <c r="R403" s="125"/>
      <c r="S403" s="125"/>
      <c r="T403" s="125"/>
      <c r="U403" s="125"/>
      <c r="V403" s="125"/>
    </row>
    <row r="404" spans="1:22" ht="12">
      <c r="A404" s="125"/>
      <c r="B404" s="125"/>
      <c r="C404" s="125"/>
      <c r="D404" s="125"/>
      <c r="E404" s="125"/>
      <c r="F404" s="125"/>
      <c r="G404" s="125"/>
      <c r="H404" s="125"/>
      <c r="I404" s="125"/>
      <c r="J404" s="125"/>
      <c r="K404" s="125"/>
      <c r="L404" s="125"/>
      <c r="M404" s="125"/>
      <c r="N404" s="125"/>
      <c r="O404" s="125"/>
      <c r="P404" s="125"/>
      <c r="Q404" s="125"/>
      <c r="R404" s="125"/>
      <c r="S404" s="125"/>
      <c r="T404" s="125"/>
      <c r="U404" s="125"/>
      <c r="V404" s="125"/>
    </row>
    <row r="405" spans="1:22" ht="12">
      <c r="A405" s="125"/>
      <c r="B405" s="125"/>
      <c r="C405" s="125"/>
      <c r="D405" s="125"/>
      <c r="E405" s="125"/>
      <c r="F405" s="125"/>
      <c r="G405" s="125"/>
      <c r="H405" s="125"/>
      <c r="I405" s="125"/>
      <c r="J405" s="125"/>
      <c r="K405" s="125"/>
      <c r="L405" s="125"/>
      <c r="M405" s="125"/>
      <c r="N405" s="125"/>
      <c r="O405" s="125"/>
      <c r="P405" s="125"/>
      <c r="Q405" s="125"/>
      <c r="R405" s="125"/>
      <c r="S405" s="125"/>
      <c r="T405" s="125"/>
      <c r="U405" s="125"/>
      <c r="V405" s="125"/>
    </row>
    <row r="406" spans="1:22" ht="12">
      <c r="A406" s="125"/>
      <c r="B406" s="125"/>
      <c r="C406" s="125"/>
      <c r="D406" s="125"/>
      <c r="E406" s="125"/>
      <c r="F406" s="125"/>
      <c r="G406" s="125"/>
      <c r="H406" s="125"/>
      <c r="I406" s="125"/>
      <c r="J406" s="125"/>
      <c r="K406" s="125"/>
      <c r="L406" s="125"/>
      <c r="M406" s="125"/>
      <c r="N406" s="125"/>
      <c r="O406" s="125"/>
      <c r="P406" s="125"/>
      <c r="Q406" s="125"/>
      <c r="R406" s="125"/>
      <c r="S406" s="125"/>
      <c r="T406" s="125"/>
      <c r="U406" s="125"/>
      <c r="V406" s="125"/>
    </row>
    <row r="407" spans="1:22" ht="12">
      <c r="A407" s="125"/>
      <c r="B407" s="125"/>
      <c r="C407" s="125"/>
      <c r="D407" s="125"/>
      <c r="E407" s="125"/>
      <c r="F407" s="125"/>
      <c r="G407" s="125"/>
      <c r="H407" s="125"/>
      <c r="I407" s="125"/>
      <c r="J407" s="125"/>
      <c r="K407" s="125"/>
      <c r="L407" s="125"/>
      <c r="M407" s="125"/>
      <c r="N407" s="125"/>
      <c r="O407" s="125"/>
      <c r="P407" s="125"/>
      <c r="Q407" s="125"/>
      <c r="R407" s="125"/>
      <c r="S407" s="125"/>
      <c r="T407" s="125"/>
      <c r="U407" s="125"/>
      <c r="V407" s="125"/>
    </row>
    <row r="408" spans="1:22" ht="12">
      <c r="A408" s="125"/>
      <c r="B408" s="125"/>
      <c r="C408" s="125"/>
      <c r="D408" s="125"/>
      <c r="E408" s="125"/>
      <c r="F408" s="125"/>
      <c r="G408" s="125"/>
      <c r="H408" s="125"/>
      <c r="I408" s="125"/>
      <c r="J408" s="125"/>
      <c r="K408" s="125"/>
      <c r="L408" s="125"/>
      <c r="M408" s="125"/>
      <c r="N408" s="125"/>
      <c r="O408" s="125"/>
      <c r="P408" s="125"/>
      <c r="Q408" s="125"/>
      <c r="R408" s="125"/>
      <c r="S408" s="125"/>
      <c r="T408" s="125"/>
      <c r="U408" s="125"/>
      <c r="V408" s="125"/>
    </row>
    <row r="409" spans="1:22" ht="12">
      <c r="A409" s="125"/>
      <c r="B409" s="125"/>
      <c r="C409" s="125"/>
      <c r="D409" s="125"/>
      <c r="E409" s="125"/>
      <c r="F409" s="125"/>
      <c r="G409" s="125"/>
      <c r="H409" s="125"/>
      <c r="I409" s="125"/>
      <c r="J409" s="125"/>
      <c r="K409" s="125"/>
      <c r="L409" s="125"/>
      <c r="M409" s="125"/>
      <c r="N409" s="125"/>
      <c r="O409" s="125"/>
      <c r="P409" s="125"/>
      <c r="Q409" s="125"/>
      <c r="R409" s="125"/>
      <c r="S409" s="125"/>
      <c r="T409" s="125"/>
      <c r="U409" s="125"/>
      <c r="V409" s="125"/>
    </row>
    <row r="410" spans="1:22" ht="12">
      <c r="A410" s="125"/>
      <c r="B410" s="125"/>
      <c r="C410" s="125"/>
      <c r="D410" s="125"/>
      <c r="E410" s="125"/>
      <c r="F410" s="125"/>
      <c r="G410" s="125"/>
      <c r="H410" s="125"/>
      <c r="I410" s="125"/>
      <c r="J410" s="125"/>
      <c r="K410" s="125"/>
      <c r="L410" s="125"/>
      <c r="M410" s="125"/>
      <c r="N410" s="125"/>
      <c r="O410" s="125"/>
      <c r="P410" s="125"/>
      <c r="Q410" s="125"/>
      <c r="R410" s="125"/>
      <c r="S410" s="125"/>
      <c r="T410" s="125"/>
      <c r="U410" s="125"/>
      <c r="V410" s="125"/>
    </row>
    <row r="411" spans="1:22" ht="12">
      <c r="A411" s="125"/>
      <c r="B411" s="125"/>
      <c r="C411" s="125"/>
      <c r="D411" s="125"/>
      <c r="E411" s="125"/>
      <c r="F411" s="125"/>
      <c r="G411" s="125"/>
      <c r="H411" s="125"/>
      <c r="I411" s="125"/>
      <c r="J411" s="125"/>
      <c r="K411" s="125"/>
      <c r="L411" s="125"/>
      <c r="M411" s="125"/>
      <c r="N411" s="125"/>
      <c r="O411" s="125"/>
      <c r="P411" s="125"/>
      <c r="Q411" s="125"/>
      <c r="R411" s="125"/>
      <c r="S411" s="125"/>
      <c r="T411" s="125"/>
      <c r="U411" s="125"/>
      <c r="V411" s="125"/>
    </row>
    <row r="412" spans="1:22" ht="12">
      <c r="A412" s="125"/>
      <c r="B412" s="125"/>
      <c r="C412" s="125"/>
      <c r="D412" s="125"/>
      <c r="E412" s="125"/>
      <c r="F412" s="125"/>
      <c r="G412" s="125"/>
      <c r="H412" s="125"/>
      <c r="I412" s="125"/>
      <c r="J412" s="125"/>
      <c r="K412" s="125"/>
      <c r="L412" s="125"/>
      <c r="M412" s="125"/>
      <c r="N412" s="125"/>
      <c r="O412" s="125"/>
      <c r="P412" s="125"/>
      <c r="Q412" s="125"/>
      <c r="R412" s="125"/>
      <c r="S412" s="125"/>
      <c r="T412" s="125"/>
      <c r="U412" s="125"/>
      <c r="V412" s="125"/>
    </row>
    <row r="413" spans="1:22" ht="12">
      <c r="A413" s="125"/>
      <c r="B413" s="125"/>
      <c r="C413" s="125"/>
      <c r="D413" s="125"/>
      <c r="E413" s="125"/>
      <c r="F413" s="125"/>
      <c r="G413" s="125"/>
      <c r="H413" s="125"/>
      <c r="I413" s="125"/>
      <c r="J413" s="125"/>
      <c r="K413" s="125"/>
      <c r="L413" s="125"/>
      <c r="M413" s="125"/>
      <c r="N413" s="125"/>
      <c r="O413" s="125"/>
      <c r="P413" s="125"/>
      <c r="Q413" s="125"/>
      <c r="R413" s="125"/>
      <c r="S413" s="125"/>
      <c r="T413" s="125"/>
      <c r="U413" s="125"/>
      <c r="V413" s="125"/>
    </row>
    <row r="414" spans="1:22" ht="12">
      <c r="A414" s="125"/>
      <c r="B414" s="125"/>
      <c r="C414" s="125"/>
      <c r="D414" s="125"/>
      <c r="E414" s="125"/>
      <c r="F414" s="125"/>
      <c r="G414" s="125"/>
      <c r="H414" s="125"/>
      <c r="I414" s="125"/>
      <c r="J414" s="125"/>
      <c r="K414" s="125"/>
      <c r="L414" s="125"/>
      <c r="M414" s="125"/>
      <c r="N414" s="125"/>
      <c r="O414" s="125"/>
      <c r="P414" s="125"/>
      <c r="Q414" s="125"/>
      <c r="R414" s="125"/>
      <c r="S414" s="125"/>
      <c r="T414" s="125"/>
      <c r="U414" s="125"/>
      <c r="V414" s="125"/>
    </row>
    <row r="415" spans="1:22" ht="12">
      <c r="A415" s="125"/>
      <c r="B415" s="125"/>
      <c r="C415" s="125"/>
      <c r="D415" s="125"/>
      <c r="E415" s="125"/>
      <c r="F415" s="125"/>
      <c r="G415" s="125"/>
      <c r="H415" s="125"/>
      <c r="I415" s="125"/>
      <c r="J415" s="125"/>
      <c r="K415" s="125"/>
      <c r="L415" s="125"/>
      <c r="M415" s="125"/>
      <c r="N415" s="125"/>
      <c r="O415" s="125"/>
      <c r="P415" s="125"/>
      <c r="Q415" s="125"/>
      <c r="R415" s="125"/>
      <c r="S415" s="125"/>
      <c r="T415" s="125"/>
      <c r="U415" s="125"/>
      <c r="V415" s="125"/>
    </row>
    <row r="416" spans="1:22" ht="12">
      <c r="A416" s="125"/>
      <c r="B416" s="125"/>
      <c r="C416" s="125"/>
      <c r="D416" s="125"/>
      <c r="E416" s="125"/>
      <c r="F416" s="125"/>
      <c r="G416" s="125"/>
      <c r="H416" s="125"/>
      <c r="I416" s="125"/>
      <c r="J416" s="125"/>
      <c r="K416" s="125"/>
      <c r="L416" s="125"/>
      <c r="M416" s="125"/>
      <c r="N416" s="125"/>
      <c r="O416" s="125"/>
      <c r="P416" s="125"/>
      <c r="Q416" s="125"/>
      <c r="R416" s="125"/>
      <c r="S416" s="125"/>
      <c r="T416" s="125"/>
      <c r="U416" s="125"/>
      <c r="V416" s="125"/>
    </row>
    <row r="417" spans="1:22" ht="12">
      <c r="A417" s="125"/>
      <c r="B417" s="125"/>
      <c r="C417" s="125"/>
      <c r="D417" s="125"/>
      <c r="E417" s="125"/>
      <c r="F417" s="125"/>
      <c r="G417" s="125"/>
      <c r="H417" s="125"/>
      <c r="I417" s="125"/>
      <c r="J417" s="125"/>
      <c r="K417" s="125"/>
      <c r="L417" s="125"/>
      <c r="M417" s="125"/>
      <c r="N417" s="125"/>
      <c r="O417" s="125"/>
      <c r="P417" s="125"/>
      <c r="Q417" s="125"/>
      <c r="R417" s="125"/>
      <c r="S417" s="125"/>
      <c r="T417" s="125"/>
      <c r="U417" s="125"/>
      <c r="V417" s="125"/>
    </row>
    <row r="418" spans="1:22" ht="12">
      <c r="A418" s="125"/>
      <c r="B418" s="125"/>
      <c r="C418" s="125"/>
      <c r="D418" s="125"/>
      <c r="E418" s="125"/>
      <c r="F418" s="125"/>
      <c r="G418" s="125"/>
      <c r="H418" s="125"/>
      <c r="I418" s="125"/>
      <c r="J418" s="125"/>
      <c r="K418" s="125"/>
      <c r="L418" s="125"/>
      <c r="M418" s="125"/>
      <c r="N418" s="125"/>
      <c r="O418" s="125"/>
      <c r="P418" s="125"/>
      <c r="Q418" s="125"/>
      <c r="R418" s="125"/>
      <c r="S418" s="125"/>
      <c r="T418" s="125"/>
      <c r="U418" s="125"/>
      <c r="V418" s="125"/>
    </row>
    <row r="419" spans="1:22" ht="12">
      <c r="A419" s="125"/>
      <c r="B419" s="125"/>
      <c r="C419" s="125"/>
      <c r="D419" s="125"/>
      <c r="E419" s="125"/>
      <c r="F419" s="125"/>
      <c r="G419" s="125"/>
      <c r="H419" s="125"/>
      <c r="I419" s="125"/>
      <c r="J419" s="125"/>
      <c r="K419" s="125"/>
      <c r="L419" s="125"/>
      <c r="M419" s="125"/>
      <c r="N419" s="125"/>
      <c r="O419" s="125"/>
      <c r="P419" s="125"/>
      <c r="Q419" s="125"/>
      <c r="R419" s="125"/>
      <c r="S419" s="125"/>
      <c r="T419" s="125"/>
      <c r="U419" s="125"/>
      <c r="V419" s="125"/>
    </row>
    <row r="420" spans="1:22" ht="12">
      <c r="A420" s="125"/>
      <c r="B420" s="125"/>
      <c r="C420" s="125"/>
      <c r="D420" s="125"/>
      <c r="E420" s="125"/>
      <c r="F420" s="125"/>
      <c r="G420" s="125"/>
      <c r="H420" s="125"/>
      <c r="I420" s="125"/>
      <c r="J420" s="125"/>
      <c r="K420" s="125"/>
      <c r="L420" s="125"/>
      <c r="M420" s="125"/>
      <c r="N420" s="125"/>
      <c r="O420" s="125"/>
      <c r="P420" s="125"/>
      <c r="Q420" s="125"/>
      <c r="R420" s="125"/>
      <c r="S420" s="125"/>
      <c r="T420" s="125"/>
      <c r="U420" s="125"/>
      <c r="V420" s="125"/>
    </row>
    <row r="421" spans="1:22" ht="12">
      <c r="A421" s="125"/>
      <c r="B421" s="125"/>
      <c r="C421" s="125"/>
      <c r="D421" s="125"/>
      <c r="E421" s="125"/>
      <c r="F421" s="125"/>
      <c r="G421" s="125"/>
      <c r="H421" s="125"/>
      <c r="I421" s="125"/>
      <c r="J421" s="125"/>
      <c r="K421" s="125"/>
      <c r="L421" s="125"/>
      <c r="M421" s="125"/>
      <c r="N421" s="125"/>
      <c r="O421" s="125"/>
      <c r="P421" s="125"/>
      <c r="Q421" s="125"/>
      <c r="R421" s="125"/>
      <c r="S421" s="125"/>
      <c r="T421" s="125"/>
      <c r="U421" s="125"/>
      <c r="V421" s="125"/>
    </row>
    <row r="422" spans="1:22" ht="12">
      <c r="A422" s="125"/>
      <c r="B422" s="125"/>
      <c r="C422" s="125"/>
      <c r="D422" s="125"/>
      <c r="E422" s="125"/>
      <c r="F422" s="125"/>
      <c r="G422" s="125"/>
      <c r="H422" s="125"/>
      <c r="I422" s="125"/>
      <c r="J422" s="125"/>
      <c r="K422" s="125"/>
      <c r="L422" s="125"/>
      <c r="M422" s="125"/>
      <c r="N422" s="125"/>
      <c r="O422" s="125"/>
      <c r="P422" s="125"/>
      <c r="Q422" s="125"/>
      <c r="R422" s="125"/>
      <c r="S422" s="125"/>
      <c r="T422" s="125"/>
      <c r="U422" s="125"/>
      <c r="V422" s="125"/>
    </row>
    <row r="423" spans="1:22" ht="12">
      <c r="A423" s="125"/>
      <c r="B423" s="125"/>
      <c r="C423" s="125"/>
      <c r="D423" s="125"/>
      <c r="E423" s="125"/>
      <c r="F423" s="125"/>
      <c r="G423" s="125"/>
      <c r="H423" s="125"/>
      <c r="I423" s="125"/>
      <c r="J423" s="125"/>
      <c r="K423" s="125"/>
      <c r="L423" s="125"/>
      <c r="M423" s="125"/>
      <c r="N423" s="125"/>
      <c r="O423" s="125"/>
      <c r="P423" s="125"/>
      <c r="Q423" s="125"/>
      <c r="R423" s="125"/>
      <c r="S423" s="125"/>
      <c r="T423" s="125"/>
      <c r="U423" s="125"/>
      <c r="V423" s="125"/>
    </row>
    <row r="424" spans="1:22" ht="12">
      <c r="A424" s="125"/>
      <c r="B424" s="125"/>
      <c r="C424" s="125"/>
      <c r="D424" s="125"/>
      <c r="E424" s="125"/>
      <c r="F424" s="125"/>
      <c r="G424" s="125"/>
      <c r="H424" s="125"/>
      <c r="I424" s="125"/>
      <c r="J424" s="125"/>
      <c r="K424" s="125"/>
      <c r="L424" s="125"/>
      <c r="M424" s="125"/>
      <c r="N424" s="125"/>
      <c r="O424" s="125"/>
      <c r="P424" s="125"/>
      <c r="Q424" s="125"/>
      <c r="R424" s="125"/>
      <c r="S424" s="125"/>
      <c r="T424" s="125"/>
      <c r="U424" s="125"/>
      <c r="V424" s="125"/>
    </row>
    <row r="425" spans="1:22" ht="12">
      <c r="A425" s="125"/>
      <c r="B425" s="125"/>
      <c r="C425" s="125"/>
      <c r="D425" s="125"/>
      <c r="E425" s="125"/>
      <c r="F425" s="125"/>
      <c r="G425" s="125"/>
      <c r="H425" s="125"/>
      <c r="I425" s="125"/>
      <c r="J425" s="125"/>
      <c r="K425" s="125"/>
      <c r="L425" s="125"/>
      <c r="M425" s="125"/>
      <c r="N425" s="125"/>
      <c r="O425" s="125"/>
      <c r="P425" s="125"/>
      <c r="Q425" s="125"/>
      <c r="R425" s="125"/>
      <c r="S425" s="125"/>
      <c r="T425" s="125"/>
      <c r="U425" s="125"/>
      <c r="V425" s="125"/>
    </row>
    <row r="426" spans="1:22" ht="12">
      <c r="A426" s="125"/>
      <c r="B426" s="125"/>
      <c r="C426" s="125"/>
      <c r="D426" s="125"/>
      <c r="E426" s="125"/>
      <c r="F426" s="125"/>
      <c r="G426" s="125"/>
      <c r="H426" s="125"/>
      <c r="I426" s="125"/>
      <c r="J426" s="125"/>
      <c r="K426" s="125"/>
      <c r="L426" s="125"/>
      <c r="M426" s="125"/>
      <c r="N426" s="125"/>
      <c r="O426" s="125"/>
      <c r="P426" s="125"/>
      <c r="Q426" s="125"/>
      <c r="R426" s="125"/>
      <c r="S426" s="125"/>
      <c r="T426" s="125"/>
      <c r="U426" s="125"/>
      <c r="V426" s="125"/>
    </row>
    <row r="427" spans="1:22" ht="12">
      <c r="A427" s="125"/>
      <c r="B427" s="125"/>
      <c r="C427" s="125"/>
      <c r="D427" s="125"/>
      <c r="E427" s="125"/>
      <c r="F427" s="125"/>
      <c r="G427" s="125"/>
      <c r="H427" s="125"/>
      <c r="I427" s="125"/>
      <c r="J427" s="125"/>
      <c r="K427" s="125"/>
      <c r="L427" s="125"/>
      <c r="M427" s="125"/>
      <c r="N427" s="125"/>
      <c r="O427" s="125"/>
      <c r="P427" s="125"/>
      <c r="Q427" s="125"/>
      <c r="R427" s="125"/>
      <c r="S427" s="125"/>
      <c r="T427" s="125"/>
      <c r="U427" s="125"/>
      <c r="V427" s="125"/>
    </row>
    <row r="428" spans="1:22" ht="12">
      <c r="A428" s="125"/>
      <c r="B428" s="125"/>
      <c r="C428" s="125"/>
      <c r="D428" s="125"/>
      <c r="E428" s="125"/>
      <c r="F428" s="125"/>
      <c r="G428" s="125"/>
      <c r="H428" s="125"/>
      <c r="I428" s="125"/>
      <c r="J428" s="125"/>
      <c r="K428" s="125"/>
      <c r="L428" s="125"/>
      <c r="M428" s="125"/>
      <c r="N428" s="125"/>
      <c r="O428" s="125"/>
      <c r="P428" s="125"/>
      <c r="Q428" s="125"/>
      <c r="R428" s="125"/>
      <c r="S428" s="125"/>
      <c r="T428" s="125"/>
      <c r="U428" s="125"/>
      <c r="V428" s="125"/>
    </row>
    <row r="429" spans="1:22" ht="12">
      <c r="A429" s="125"/>
      <c r="B429" s="125"/>
      <c r="C429" s="125"/>
      <c r="D429" s="125"/>
      <c r="E429" s="125"/>
      <c r="F429" s="125"/>
      <c r="G429" s="125"/>
      <c r="H429" s="125"/>
      <c r="I429" s="125"/>
      <c r="J429" s="125"/>
      <c r="K429" s="125"/>
      <c r="L429" s="125"/>
      <c r="M429" s="125"/>
      <c r="N429" s="125"/>
      <c r="O429" s="125"/>
      <c r="P429" s="125"/>
      <c r="Q429" s="125"/>
      <c r="R429" s="125"/>
      <c r="S429" s="125"/>
      <c r="T429" s="125"/>
      <c r="U429" s="125"/>
      <c r="V429" s="125"/>
    </row>
    <row r="430" spans="1:22" ht="12">
      <c r="A430" s="125"/>
      <c r="B430" s="125"/>
      <c r="C430" s="125"/>
      <c r="D430" s="125"/>
      <c r="E430" s="125"/>
      <c r="F430" s="125"/>
      <c r="G430" s="125"/>
      <c r="H430" s="125"/>
      <c r="I430" s="125"/>
      <c r="J430" s="125"/>
      <c r="K430" s="125"/>
      <c r="L430" s="125"/>
      <c r="M430" s="125"/>
      <c r="N430" s="125"/>
      <c r="O430" s="125"/>
      <c r="P430" s="125"/>
      <c r="Q430" s="125"/>
      <c r="R430" s="125"/>
      <c r="S430" s="125"/>
      <c r="T430" s="125"/>
      <c r="U430" s="125"/>
      <c r="V430" s="125"/>
    </row>
    <row r="431" spans="1:22" ht="12">
      <c r="A431" s="125"/>
      <c r="B431" s="125"/>
      <c r="C431" s="125"/>
      <c r="D431" s="125"/>
      <c r="E431" s="125"/>
      <c r="F431" s="125"/>
      <c r="G431" s="125"/>
      <c r="H431" s="125"/>
      <c r="I431" s="125"/>
      <c r="J431" s="125"/>
      <c r="K431" s="125"/>
      <c r="L431" s="125"/>
      <c r="M431" s="125"/>
      <c r="N431" s="125"/>
      <c r="O431" s="125"/>
      <c r="P431" s="125"/>
      <c r="Q431" s="125"/>
      <c r="R431" s="125"/>
      <c r="S431" s="125"/>
      <c r="T431" s="125"/>
      <c r="U431" s="125"/>
      <c r="V431" s="125"/>
    </row>
    <row r="432" spans="1:22" ht="12">
      <c r="A432" s="125"/>
      <c r="B432" s="125"/>
      <c r="C432" s="125"/>
      <c r="D432" s="125"/>
      <c r="E432" s="125"/>
      <c r="F432" s="125"/>
      <c r="G432" s="125"/>
      <c r="H432" s="125"/>
      <c r="I432" s="125"/>
      <c r="J432" s="125"/>
      <c r="K432" s="125"/>
      <c r="L432" s="125"/>
      <c r="M432" s="125"/>
      <c r="N432" s="125"/>
      <c r="O432" s="125"/>
      <c r="P432" s="125"/>
      <c r="Q432" s="125"/>
      <c r="R432" s="125"/>
      <c r="S432" s="125"/>
      <c r="T432" s="125"/>
      <c r="U432" s="125"/>
      <c r="V432" s="125"/>
    </row>
    <row r="433" spans="1:22" ht="12">
      <c r="A433" s="125"/>
      <c r="B433" s="125"/>
      <c r="C433" s="125"/>
      <c r="D433" s="125"/>
      <c r="E433" s="125"/>
      <c r="F433" s="125"/>
      <c r="G433" s="125"/>
      <c r="H433" s="125"/>
      <c r="I433" s="125"/>
      <c r="J433" s="125"/>
      <c r="K433" s="125"/>
      <c r="L433" s="125"/>
      <c r="M433" s="125"/>
      <c r="N433" s="125"/>
      <c r="O433" s="125"/>
      <c r="P433" s="125"/>
      <c r="Q433" s="125"/>
      <c r="R433" s="125"/>
      <c r="S433" s="125"/>
      <c r="T433" s="125"/>
      <c r="U433" s="125"/>
      <c r="V433" s="125"/>
    </row>
    <row r="434" spans="1:22" ht="12">
      <c r="A434" s="125"/>
      <c r="B434" s="125"/>
      <c r="C434" s="125"/>
      <c r="D434" s="125"/>
      <c r="E434" s="125"/>
      <c r="F434" s="125"/>
      <c r="G434" s="125"/>
      <c r="H434" s="125"/>
      <c r="I434" s="125"/>
      <c r="J434" s="125"/>
      <c r="K434" s="125"/>
      <c r="L434" s="125"/>
      <c r="M434" s="125"/>
      <c r="N434" s="125"/>
      <c r="O434" s="125"/>
      <c r="P434" s="125"/>
      <c r="Q434" s="125"/>
      <c r="R434" s="125"/>
      <c r="S434" s="125"/>
      <c r="T434" s="125"/>
      <c r="U434" s="125"/>
      <c r="V434" s="125"/>
    </row>
    <row r="435" spans="1:22" ht="12">
      <c r="A435" s="125"/>
      <c r="B435" s="125"/>
      <c r="C435" s="125"/>
      <c r="D435" s="125"/>
      <c r="E435" s="125"/>
      <c r="F435" s="125"/>
      <c r="G435" s="125"/>
      <c r="H435" s="125"/>
      <c r="I435" s="125"/>
      <c r="J435" s="125"/>
      <c r="K435" s="125"/>
      <c r="L435" s="125"/>
      <c r="M435" s="125"/>
      <c r="N435" s="125"/>
      <c r="O435" s="125"/>
      <c r="P435" s="125"/>
      <c r="Q435" s="125"/>
      <c r="R435" s="125"/>
      <c r="S435" s="125"/>
      <c r="T435" s="125"/>
      <c r="U435" s="125"/>
      <c r="V435" s="125"/>
    </row>
    <row r="436" spans="1:22" ht="12">
      <c r="A436" s="125"/>
      <c r="B436" s="125"/>
      <c r="C436" s="125"/>
      <c r="D436" s="125"/>
      <c r="E436" s="125"/>
      <c r="F436" s="125"/>
      <c r="G436" s="125"/>
      <c r="H436" s="125"/>
      <c r="I436" s="125"/>
      <c r="J436" s="125"/>
      <c r="K436" s="125"/>
      <c r="L436" s="125"/>
      <c r="M436" s="125"/>
      <c r="N436" s="125"/>
      <c r="O436" s="125"/>
      <c r="P436" s="125"/>
      <c r="Q436" s="125"/>
      <c r="R436" s="125"/>
      <c r="S436" s="125"/>
      <c r="T436" s="125"/>
      <c r="U436" s="125"/>
      <c r="V436" s="125"/>
    </row>
    <row r="437" spans="1:22" ht="12">
      <c r="A437" s="125"/>
      <c r="B437" s="125"/>
      <c r="C437" s="125"/>
      <c r="D437" s="125"/>
      <c r="E437" s="125"/>
      <c r="F437" s="125"/>
      <c r="G437" s="125"/>
      <c r="H437" s="125"/>
      <c r="I437" s="125"/>
      <c r="J437" s="125"/>
      <c r="K437" s="125"/>
      <c r="L437" s="125"/>
      <c r="M437" s="125"/>
      <c r="N437" s="125"/>
      <c r="O437" s="125"/>
      <c r="P437" s="125"/>
      <c r="Q437" s="125"/>
      <c r="R437" s="125"/>
      <c r="S437" s="125"/>
      <c r="T437" s="125"/>
      <c r="U437" s="125"/>
      <c r="V437" s="125"/>
    </row>
    <row r="438" spans="1:22" ht="12">
      <c r="A438" s="125"/>
      <c r="B438" s="125"/>
      <c r="C438" s="125"/>
      <c r="D438" s="125"/>
      <c r="E438" s="125"/>
      <c r="F438" s="125"/>
      <c r="G438" s="125"/>
      <c r="H438" s="125"/>
      <c r="I438" s="125"/>
      <c r="J438" s="125"/>
      <c r="K438" s="125"/>
      <c r="L438" s="125"/>
      <c r="M438" s="125"/>
      <c r="N438" s="125"/>
      <c r="O438" s="125"/>
      <c r="P438" s="125"/>
      <c r="Q438" s="125"/>
      <c r="R438" s="125"/>
      <c r="S438" s="125"/>
      <c r="T438" s="125"/>
      <c r="U438" s="125"/>
      <c r="V438" s="125"/>
    </row>
    <row r="439" spans="1:22" ht="12">
      <c r="A439" s="125"/>
      <c r="B439" s="125"/>
      <c r="C439" s="125"/>
      <c r="D439" s="125"/>
      <c r="E439" s="125"/>
      <c r="F439" s="125"/>
      <c r="G439" s="125"/>
      <c r="H439" s="125"/>
      <c r="I439" s="125"/>
      <c r="J439" s="125"/>
      <c r="K439" s="125"/>
      <c r="L439" s="125"/>
      <c r="M439" s="125"/>
      <c r="N439" s="125"/>
      <c r="O439" s="125"/>
      <c r="P439" s="125"/>
      <c r="Q439" s="125"/>
      <c r="R439" s="125"/>
      <c r="S439" s="125"/>
      <c r="T439" s="125"/>
      <c r="U439" s="125"/>
      <c r="V439" s="125"/>
    </row>
    <row r="440" spans="1:22" ht="12">
      <c r="A440" s="125"/>
      <c r="B440" s="125"/>
      <c r="C440" s="125"/>
      <c r="D440" s="125"/>
      <c r="E440" s="125"/>
      <c r="F440" s="125"/>
      <c r="G440" s="125"/>
      <c r="H440" s="125"/>
      <c r="I440" s="125"/>
      <c r="J440" s="125"/>
      <c r="K440" s="125"/>
      <c r="L440" s="125"/>
      <c r="M440" s="125"/>
      <c r="N440" s="125"/>
      <c r="O440" s="125"/>
      <c r="P440" s="125"/>
      <c r="Q440" s="125"/>
      <c r="R440" s="125"/>
      <c r="S440" s="125"/>
      <c r="T440" s="125"/>
      <c r="U440" s="125"/>
      <c r="V440" s="125"/>
    </row>
    <row r="441" spans="1:22" ht="12">
      <c r="A441" s="125"/>
      <c r="B441" s="125"/>
      <c r="C441" s="125"/>
      <c r="D441" s="125"/>
      <c r="E441" s="125"/>
      <c r="F441" s="125"/>
      <c r="G441" s="125"/>
      <c r="H441" s="125"/>
      <c r="I441" s="125"/>
      <c r="J441" s="125"/>
      <c r="K441" s="125"/>
      <c r="L441" s="125"/>
      <c r="M441" s="125"/>
      <c r="N441" s="125"/>
      <c r="O441" s="125"/>
      <c r="P441" s="125"/>
      <c r="Q441" s="125"/>
      <c r="R441" s="125"/>
      <c r="S441" s="125"/>
      <c r="T441" s="125"/>
      <c r="U441" s="125"/>
      <c r="V441" s="125"/>
    </row>
    <row r="442" spans="1:22" ht="12">
      <c r="A442" s="125"/>
      <c r="B442" s="125"/>
      <c r="C442" s="125"/>
      <c r="D442" s="125"/>
      <c r="E442" s="125"/>
      <c r="F442" s="125"/>
      <c r="G442" s="125"/>
      <c r="H442" s="125"/>
      <c r="I442" s="125"/>
      <c r="J442" s="125"/>
      <c r="K442" s="125"/>
      <c r="L442" s="125"/>
      <c r="M442" s="125"/>
      <c r="N442" s="125"/>
      <c r="O442" s="125"/>
      <c r="P442" s="125"/>
      <c r="Q442" s="125"/>
      <c r="R442" s="125"/>
      <c r="S442" s="125"/>
      <c r="T442" s="125"/>
      <c r="U442" s="125"/>
      <c r="V442" s="125"/>
    </row>
    <row r="443" spans="1:22" ht="12">
      <c r="A443" s="125"/>
      <c r="B443" s="125"/>
      <c r="C443" s="125"/>
      <c r="D443" s="125"/>
      <c r="E443" s="125"/>
      <c r="F443" s="125"/>
      <c r="G443" s="125"/>
      <c r="H443" s="125"/>
      <c r="I443" s="125"/>
      <c r="J443" s="125"/>
      <c r="K443" s="125"/>
      <c r="L443" s="125"/>
      <c r="M443" s="125"/>
      <c r="N443" s="125"/>
      <c r="O443" s="125"/>
      <c r="P443" s="125"/>
      <c r="Q443" s="125"/>
      <c r="R443" s="125"/>
      <c r="S443" s="125"/>
      <c r="T443" s="125"/>
      <c r="U443" s="125"/>
      <c r="V443" s="125"/>
    </row>
    <row r="444" spans="1:22" ht="12">
      <c r="A444" s="125"/>
      <c r="B444" s="125"/>
      <c r="C444" s="125"/>
      <c r="D444" s="125"/>
      <c r="E444" s="125"/>
      <c r="F444" s="125"/>
      <c r="G444" s="125"/>
      <c r="H444" s="125"/>
      <c r="I444" s="125"/>
      <c r="J444" s="125"/>
      <c r="K444" s="125"/>
      <c r="L444" s="125"/>
      <c r="M444" s="125"/>
      <c r="N444" s="125"/>
      <c r="O444" s="125"/>
      <c r="P444" s="125"/>
      <c r="Q444" s="125"/>
      <c r="R444" s="125"/>
      <c r="S444" s="125"/>
      <c r="T444" s="125"/>
      <c r="U444" s="125"/>
      <c r="V444" s="125"/>
    </row>
    <row r="445" spans="1:22" ht="12">
      <c r="A445" s="125"/>
      <c r="B445" s="125"/>
      <c r="C445" s="125"/>
      <c r="D445" s="125"/>
      <c r="E445" s="125"/>
      <c r="F445" s="125"/>
      <c r="G445" s="125"/>
      <c r="H445" s="125"/>
      <c r="I445" s="125"/>
      <c r="J445" s="125"/>
      <c r="K445" s="125"/>
      <c r="L445" s="125"/>
      <c r="M445" s="125"/>
      <c r="N445" s="125"/>
      <c r="O445" s="125"/>
      <c r="P445" s="125"/>
      <c r="Q445" s="125"/>
      <c r="R445" s="125"/>
      <c r="S445" s="125"/>
      <c r="T445" s="125"/>
      <c r="U445" s="125"/>
      <c r="V445" s="125"/>
    </row>
    <row r="446" spans="1:22" ht="12">
      <c r="A446" s="125"/>
      <c r="B446" s="125"/>
      <c r="C446" s="125"/>
      <c r="D446" s="125"/>
      <c r="E446" s="125"/>
      <c r="F446" s="125"/>
      <c r="G446" s="125"/>
      <c r="H446" s="125"/>
      <c r="I446" s="125"/>
      <c r="J446" s="125"/>
      <c r="K446" s="125"/>
      <c r="L446" s="125"/>
      <c r="M446" s="125"/>
      <c r="N446" s="125"/>
      <c r="O446" s="125"/>
      <c r="P446" s="125"/>
      <c r="Q446" s="125"/>
      <c r="R446" s="125"/>
      <c r="S446" s="125"/>
      <c r="T446" s="125"/>
      <c r="U446" s="125"/>
      <c r="V446" s="125"/>
    </row>
    <row r="447" spans="1:22" ht="12">
      <c r="A447" s="125"/>
      <c r="B447" s="125"/>
      <c r="C447" s="125"/>
      <c r="D447" s="125"/>
      <c r="E447" s="125"/>
      <c r="F447" s="125"/>
      <c r="G447" s="125"/>
      <c r="H447" s="125"/>
      <c r="I447" s="125"/>
      <c r="J447" s="125"/>
      <c r="K447" s="125"/>
      <c r="L447" s="125"/>
      <c r="M447" s="125"/>
      <c r="N447" s="125"/>
      <c r="O447" s="125"/>
      <c r="P447" s="125"/>
      <c r="Q447" s="125"/>
      <c r="R447" s="125"/>
      <c r="S447" s="125"/>
      <c r="T447" s="125"/>
      <c r="U447" s="125"/>
      <c r="V447" s="125"/>
    </row>
    <row r="448" spans="1:22" ht="12">
      <c r="A448" s="125"/>
      <c r="B448" s="125"/>
      <c r="C448" s="125"/>
      <c r="D448" s="125"/>
      <c r="E448" s="125"/>
      <c r="F448" s="125"/>
      <c r="G448" s="125"/>
      <c r="H448" s="125"/>
      <c r="I448" s="125"/>
      <c r="J448" s="125"/>
      <c r="K448" s="125"/>
      <c r="L448" s="125"/>
      <c r="M448" s="125"/>
      <c r="N448" s="125"/>
      <c r="O448" s="125"/>
      <c r="P448" s="125"/>
      <c r="Q448" s="125"/>
      <c r="R448" s="125"/>
      <c r="S448" s="125"/>
      <c r="T448" s="125"/>
      <c r="U448" s="125"/>
      <c r="V448" s="125"/>
    </row>
    <row r="449" spans="1:22" ht="12">
      <c r="A449" s="125"/>
      <c r="B449" s="125"/>
      <c r="C449" s="125"/>
      <c r="D449" s="125"/>
      <c r="E449" s="125"/>
      <c r="F449" s="125"/>
      <c r="G449" s="125"/>
      <c r="H449" s="125"/>
      <c r="I449" s="125"/>
      <c r="J449" s="125"/>
      <c r="K449" s="125"/>
      <c r="L449" s="125"/>
      <c r="M449" s="125"/>
      <c r="N449" s="125"/>
      <c r="O449" s="125"/>
      <c r="P449" s="125"/>
      <c r="Q449" s="125"/>
      <c r="R449" s="125"/>
      <c r="S449" s="125"/>
      <c r="T449" s="125"/>
      <c r="U449" s="125"/>
      <c r="V449" s="125"/>
    </row>
    <row r="450" spans="1:22" ht="12">
      <c r="A450" s="125"/>
      <c r="B450" s="125"/>
      <c r="C450" s="125"/>
      <c r="D450" s="125"/>
      <c r="E450" s="125"/>
      <c r="F450" s="125"/>
      <c r="G450" s="125"/>
      <c r="H450" s="125"/>
      <c r="I450" s="125"/>
      <c r="J450" s="125"/>
      <c r="K450" s="125"/>
      <c r="L450" s="125"/>
      <c r="M450" s="125"/>
      <c r="N450" s="125"/>
      <c r="O450" s="125"/>
      <c r="P450" s="125"/>
      <c r="Q450" s="125"/>
      <c r="R450" s="125"/>
      <c r="S450" s="125"/>
      <c r="T450" s="125"/>
      <c r="U450" s="125"/>
      <c r="V450" s="125"/>
    </row>
    <row r="451" spans="1:22" ht="12">
      <c r="A451" s="125"/>
      <c r="B451" s="125"/>
      <c r="C451" s="125"/>
      <c r="D451" s="125"/>
      <c r="E451" s="125"/>
      <c r="F451" s="125"/>
      <c r="G451" s="125"/>
      <c r="H451" s="125"/>
      <c r="I451" s="125"/>
      <c r="J451" s="125"/>
      <c r="K451" s="125"/>
      <c r="L451" s="125"/>
      <c r="M451" s="125"/>
      <c r="N451" s="125"/>
      <c r="O451" s="125"/>
      <c r="P451" s="125"/>
      <c r="Q451" s="125"/>
      <c r="R451" s="125"/>
      <c r="S451" s="125"/>
      <c r="T451" s="125"/>
      <c r="U451" s="125"/>
      <c r="V451" s="125"/>
    </row>
    <row r="452" spans="1:22" ht="12">
      <c r="A452" s="125"/>
      <c r="B452" s="125"/>
      <c r="C452" s="125"/>
      <c r="D452" s="125"/>
      <c r="E452" s="125"/>
      <c r="F452" s="125"/>
      <c r="G452" s="125"/>
      <c r="H452" s="125"/>
      <c r="I452" s="125"/>
      <c r="J452" s="125"/>
      <c r="K452" s="125"/>
      <c r="L452" s="125"/>
      <c r="M452" s="125"/>
      <c r="N452" s="125"/>
      <c r="O452" s="125"/>
      <c r="P452" s="125"/>
      <c r="Q452" s="125"/>
      <c r="R452" s="125"/>
      <c r="S452" s="125"/>
      <c r="T452" s="125"/>
      <c r="U452" s="125"/>
      <c r="V452" s="125"/>
    </row>
    <row r="453" spans="1:22" ht="12">
      <c r="A453" s="125"/>
      <c r="B453" s="125"/>
      <c r="C453" s="125"/>
      <c r="D453" s="125"/>
      <c r="E453" s="125"/>
      <c r="F453" s="125"/>
      <c r="G453" s="125"/>
      <c r="H453" s="125"/>
      <c r="I453" s="125"/>
      <c r="J453" s="125"/>
      <c r="K453" s="125"/>
      <c r="L453" s="125"/>
      <c r="M453" s="125"/>
      <c r="N453" s="125"/>
      <c r="O453" s="125"/>
      <c r="P453" s="125"/>
      <c r="Q453" s="125"/>
      <c r="R453" s="125"/>
      <c r="S453" s="125"/>
      <c r="T453" s="125"/>
      <c r="U453" s="125"/>
      <c r="V453" s="125"/>
    </row>
    <row r="454" spans="1:22" ht="12">
      <c r="A454" s="125"/>
      <c r="B454" s="125"/>
      <c r="C454" s="125"/>
      <c r="D454" s="125"/>
      <c r="E454" s="125"/>
      <c r="F454" s="125"/>
      <c r="G454" s="125"/>
      <c r="H454" s="125"/>
      <c r="I454" s="125"/>
      <c r="J454" s="125"/>
      <c r="K454" s="125"/>
      <c r="L454" s="125"/>
      <c r="M454" s="125"/>
      <c r="N454" s="125"/>
      <c r="O454" s="125"/>
      <c r="P454" s="125"/>
      <c r="Q454" s="125"/>
      <c r="R454" s="125"/>
      <c r="S454" s="125"/>
      <c r="T454" s="125"/>
      <c r="U454" s="125"/>
      <c r="V454" s="125"/>
    </row>
    <row r="455" spans="1:22" ht="12">
      <c r="A455" s="125"/>
      <c r="B455" s="125"/>
      <c r="C455" s="125"/>
      <c r="D455" s="125"/>
      <c r="E455" s="125"/>
      <c r="F455" s="125"/>
      <c r="G455" s="125"/>
      <c r="H455" s="125"/>
      <c r="I455" s="125"/>
      <c r="J455" s="125"/>
      <c r="K455" s="125"/>
      <c r="L455" s="125"/>
      <c r="M455" s="125"/>
      <c r="N455" s="125"/>
      <c r="O455" s="125"/>
      <c r="P455" s="125"/>
      <c r="Q455" s="125"/>
      <c r="R455" s="125"/>
      <c r="S455" s="125"/>
      <c r="T455" s="125"/>
      <c r="U455" s="125"/>
      <c r="V455" s="125"/>
    </row>
    <row r="456" spans="1:22" ht="12">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row>
    <row r="457" spans="1:22" ht="12">
      <c r="A457" s="125"/>
      <c r="B457" s="125"/>
      <c r="C457" s="125"/>
      <c r="D457" s="125"/>
      <c r="E457" s="125"/>
      <c r="F457" s="125"/>
      <c r="G457" s="125"/>
      <c r="H457" s="125"/>
      <c r="I457" s="125"/>
      <c r="J457" s="125"/>
      <c r="K457" s="125"/>
      <c r="L457" s="125"/>
      <c r="M457" s="125"/>
      <c r="N457" s="125"/>
      <c r="O457" s="125"/>
      <c r="P457" s="125"/>
      <c r="Q457" s="125"/>
      <c r="R457" s="125"/>
      <c r="S457" s="125"/>
      <c r="T457" s="125"/>
      <c r="U457" s="125"/>
      <c r="V457" s="125"/>
    </row>
    <row r="458" spans="1:22" ht="12">
      <c r="A458" s="125"/>
      <c r="B458" s="125"/>
      <c r="C458" s="125"/>
      <c r="D458" s="125"/>
      <c r="E458" s="125"/>
      <c r="F458" s="125"/>
      <c r="G458" s="125"/>
      <c r="H458" s="125"/>
      <c r="I458" s="125"/>
      <c r="J458" s="125"/>
      <c r="K458" s="125"/>
      <c r="L458" s="125"/>
      <c r="M458" s="125"/>
      <c r="N458" s="125"/>
      <c r="O458" s="125"/>
      <c r="P458" s="125"/>
      <c r="Q458" s="125"/>
      <c r="R458" s="125"/>
      <c r="S458" s="125"/>
      <c r="T458" s="125"/>
      <c r="U458" s="125"/>
      <c r="V458" s="125"/>
    </row>
    <row r="459" spans="1:22" ht="12">
      <c r="A459" s="125"/>
      <c r="B459" s="125"/>
      <c r="C459" s="125"/>
      <c r="D459" s="125"/>
      <c r="E459" s="125"/>
      <c r="F459" s="125"/>
      <c r="G459" s="125"/>
      <c r="H459" s="125"/>
      <c r="I459" s="125"/>
      <c r="J459" s="125"/>
      <c r="K459" s="125"/>
      <c r="L459" s="125"/>
      <c r="M459" s="125"/>
      <c r="N459" s="125"/>
      <c r="O459" s="125"/>
      <c r="P459" s="125"/>
      <c r="Q459" s="125"/>
      <c r="R459" s="125"/>
      <c r="S459" s="125"/>
      <c r="T459" s="125"/>
      <c r="U459" s="125"/>
      <c r="V459" s="125"/>
    </row>
    <row r="460" spans="1:22" ht="12">
      <c r="A460" s="125"/>
      <c r="B460" s="125"/>
      <c r="C460" s="125"/>
      <c r="D460" s="125"/>
      <c r="E460" s="125"/>
      <c r="F460" s="125"/>
      <c r="G460" s="125"/>
      <c r="H460" s="125"/>
      <c r="I460" s="125"/>
      <c r="J460" s="125"/>
      <c r="K460" s="125"/>
      <c r="L460" s="125"/>
      <c r="M460" s="125"/>
      <c r="N460" s="125"/>
      <c r="O460" s="125"/>
      <c r="P460" s="125"/>
      <c r="Q460" s="125"/>
      <c r="R460" s="125"/>
      <c r="S460" s="125"/>
      <c r="T460" s="125"/>
      <c r="U460" s="125"/>
      <c r="V460" s="125"/>
    </row>
    <row r="461" spans="1:22" ht="12">
      <c r="A461" s="125"/>
      <c r="B461" s="125"/>
      <c r="C461" s="125"/>
      <c r="D461" s="125"/>
      <c r="E461" s="125"/>
      <c r="F461" s="125"/>
      <c r="G461" s="125"/>
      <c r="H461" s="125"/>
      <c r="I461" s="125"/>
      <c r="J461" s="125"/>
      <c r="K461" s="125"/>
      <c r="L461" s="125"/>
      <c r="M461" s="125"/>
      <c r="N461" s="125"/>
      <c r="O461" s="125"/>
      <c r="P461" s="125"/>
      <c r="Q461" s="125"/>
      <c r="R461" s="125"/>
      <c r="S461" s="125"/>
      <c r="T461" s="125"/>
      <c r="U461" s="125"/>
      <c r="V461" s="125"/>
    </row>
    <row r="462" spans="1:22" ht="12">
      <c r="A462" s="125"/>
      <c r="B462" s="125"/>
      <c r="C462" s="125"/>
      <c r="D462" s="125"/>
      <c r="E462" s="125"/>
      <c r="F462" s="125"/>
      <c r="G462" s="125"/>
      <c r="H462" s="125"/>
      <c r="I462" s="125"/>
      <c r="J462" s="125"/>
      <c r="K462" s="125"/>
      <c r="L462" s="125"/>
      <c r="M462" s="125"/>
      <c r="N462" s="125"/>
      <c r="O462" s="125"/>
      <c r="P462" s="125"/>
      <c r="Q462" s="125"/>
      <c r="R462" s="125"/>
      <c r="S462" s="125"/>
      <c r="T462" s="125"/>
      <c r="U462" s="125"/>
      <c r="V462" s="125"/>
    </row>
    <row r="463" spans="1:22" ht="12">
      <c r="A463" s="125"/>
      <c r="B463" s="125"/>
      <c r="C463" s="125"/>
      <c r="D463" s="125"/>
      <c r="E463" s="125"/>
      <c r="F463" s="125"/>
      <c r="G463" s="125"/>
      <c r="H463" s="125"/>
      <c r="I463" s="125"/>
      <c r="J463" s="125"/>
      <c r="K463" s="125"/>
      <c r="L463" s="125"/>
      <c r="M463" s="125"/>
      <c r="N463" s="125"/>
      <c r="O463" s="125"/>
      <c r="P463" s="125"/>
      <c r="Q463" s="125"/>
      <c r="R463" s="125"/>
      <c r="S463" s="125"/>
      <c r="T463" s="125"/>
      <c r="U463" s="125"/>
      <c r="V463" s="125"/>
    </row>
    <row r="464" spans="1:22" ht="12">
      <c r="A464" s="125"/>
      <c r="B464" s="125"/>
      <c r="C464" s="125"/>
      <c r="D464" s="125"/>
      <c r="E464" s="125"/>
      <c r="F464" s="125"/>
      <c r="G464" s="125"/>
      <c r="H464" s="125"/>
      <c r="I464" s="125"/>
      <c r="J464" s="125"/>
      <c r="K464" s="125"/>
      <c r="L464" s="125"/>
      <c r="M464" s="125"/>
      <c r="N464" s="125"/>
      <c r="O464" s="125"/>
      <c r="P464" s="125"/>
      <c r="Q464" s="125"/>
      <c r="R464" s="125"/>
      <c r="S464" s="125"/>
      <c r="T464" s="125"/>
      <c r="U464" s="125"/>
      <c r="V464" s="125"/>
    </row>
    <row r="465" spans="1:22" ht="12">
      <c r="A465" s="125"/>
      <c r="B465" s="125"/>
      <c r="C465" s="125"/>
      <c r="D465" s="125"/>
      <c r="E465" s="125"/>
      <c r="F465" s="125"/>
      <c r="G465" s="125"/>
      <c r="H465" s="125"/>
      <c r="I465" s="125"/>
      <c r="J465" s="125"/>
      <c r="K465" s="125"/>
      <c r="L465" s="125"/>
      <c r="M465" s="125"/>
      <c r="N465" s="125"/>
      <c r="O465" s="125"/>
      <c r="P465" s="125"/>
      <c r="Q465" s="125"/>
      <c r="R465" s="125"/>
      <c r="S465" s="125"/>
      <c r="T465" s="125"/>
      <c r="U465" s="125"/>
      <c r="V465" s="125"/>
    </row>
    <row r="466" spans="1:22" ht="12">
      <c r="A466" s="125"/>
      <c r="B466" s="125"/>
      <c r="C466" s="125"/>
      <c r="D466" s="125"/>
      <c r="E466" s="125"/>
      <c r="F466" s="125"/>
      <c r="G466" s="125"/>
      <c r="H466" s="125"/>
      <c r="I466" s="125"/>
      <c r="J466" s="125"/>
      <c r="K466" s="125"/>
      <c r="L466" s="125"/>
      <c r="M466" s="125"/>
      <c r="N466" s="125"/>
      <c r="O466" s="125"/>
      <c r="P466" s="125"/>
      <c r="Q466" s="125"/>
      <c r="R466" s="125"/>
      <c r="S466" s="125"/>
      <c r="T466" s="125"/>
      <c r="U466" s="125"/>
      <c r="V466" s="125"/>
    </row>
    <row r="467" spans="1:22" ht="12">
      <c r="A467" s="125"/>
      <c r="B467" s="125"/>
      <c r="C467" s="125"/>
      <c r="D467" s="125"/>
      <c r="E467" s="125"/>
      <c r="F467" s="125"/>
      <c r="G467" s="125"/>
      <c r="H467" s="125"/>
      <c r="I467" s="125"/>
      <c r="J467" s="125"/>
      <c r="K467" s="125"/>
      <c r="L467" s="125"/>
      <c r="M467" s="125"/>
      <c r="N467" s="125"/>
      <c r="O467" s="125"/>
      <c r="P467" s="125"/>
      <c r="Q467" s="125"/>
      <c r="R467" s="125"/>
      <c r="S467" s="125"/>
      <c r="T467" s="125"/>
      <c r="U467" s="125"/>
      <c r="V467" s="125"/>
    </row>
    <row r="468" spans="1:22" ht="12">
      <c r="A468" s="125"/>
      <c r="B468" s="125"/>
      <c r="C468" s="125"/>
      <c r="D468" s="125"/>
      <c r="E468" s="125"/>
      <c r="F468" s="125"/>
      <c r="G468" s="125"/>
      <c r="H468" s="125"/>
      <c r="I468" s="125"/>
      <c r="J468" s="125"/>
      <c r="K468" s="125"/>
      <c r="L468" s="125"/>
      <c r="M468" s="125"/>
      <c r="N468" s="125"/>
      <c r="O468" s="125"/>
      <c r="P468" s="125"/>
      <c r="Q468" s="125"/>
      <c r="R468" s="125"/>
      <c r="S468" s="125"/>
      <c r="T468" s="125"/>
      <c r="U468" s="125"/>
      <c r="V468" s="125"/>
    </row>
    <row r="469" spans="1:22" ht="12">
      <c r="A469" s="125"/>
      <c r="B469" s="125"/>
      <c r="C469" s="125"/>
      <c r="D469" s="125"/>
      <c r="E469" s="125"/>
      <c r="F469" s="125"/>
      <c r="G469" s="125"/>
      <c r="H469" s="125"/>
      <c r="I469" s="125"/>
      <c r="J469" s="125"/>
      <c r="K469" s="125"/>
      <c r="L469" s="125"/>
      <c r="M469" s="125"/>
      <c r="N469" s="125"/>
      <c r="O469" s="125"/>
      <c r="P469" s="125"/>
      <c r="Q469" s="125"/>
      <c r="R469" s="125"/>
      <c r="S469" s="125"/>
      <c r="T469" s="125"/>
      <c r="U469" s="125"/>
      <c r="V469" s="125"/>
    </row>
    <row r="470" spans="1:22" ht="12">
      <c r="A470" s="125"/>
      <c r="B470" s="125"/>
      <c r="C470" s="125"/>
      <c r="D470" s="125"/>
      <c r="E470" s="125"/>
      <c r="F470" s="125"/>
      <c r="G470" s="125"/>
      <c r="H470" s="125"/>
      <c r="I470" s="125"/>
      <c r="J470" s="125"/>
      <c r="K470" s="125"/>
      <c r="L470" s="125"/>
      <c r="M470" s="125"/>
      <c r="N470" s="125"/>
      <c r="O470" s="125"/>
      <c r="P470" s="125"/>
      <c r="Q470" s="125"/>
      <c r="R470" s="125"/>
      <c r="S470" s="125"/>
      <c r="T470" s="125"/>
      <c r="U470" s="125"/>
      <c r="V470" s="125"/>
    </row>
    <row r="471" spans="1:22" ht="12">
      <c r="A471" s="125"/>
      <c r="B471" s="125"/>
      <c r="C471" s="125"/>
      <c r="D471" s="125"/>
      <c r="E471" s="125"/>
      <c r="F471" s="125"/>
      <c r="G471" s="125"/>
      <c r="H471" s="125"/>
      <c r="I471" s="125"/>
      <c r="J471" s="125"/>
      <c r="K471" s="125"/>
      <c r="L471" s="125"/>
      <c r="M471" s="125"/>
      <c r="N471" s="125"/>
      <c r="O471" s="125"/>
      <c r="P471" s="125"/>
      <c r="Q471" s="125"/>
      <c r="R471" s="125"/>
      <c r="S471" s="125"/>
      <c r="T471" s="125"/>
      <c r="U471" s="125"/>
      <c r="V471" s="125"/>
    </row>
    <row r="472" spans="1:22" ht="12">
      <c r="A472" s="125"/>
      <c r="B472" s="125"/>
      <c r="C472" s="125"/>
      <c r="D472" s="125"/>
      <c r="E472" s="125"/>
      <c r="F472" s="125"/>
      <c r="G472" s="125"/>
      <c r="H472" s="125"/>
      <c r="I472" s="125"/>
      <c r="J472" s="125"/>
      <c r="K472" s="125"/>
      <c r="L472" s="125"/>
      <c r="M472" s="125"/>
      <c r="N472" s="125"/>
      <c r="O472" s="125"/>
      <c r="P472" s="125"/>
      <c r="Q472" s="125"/>
      <c r="R472" s="125"/>
      <c r="S472" s="125"/>
      <c r="T472" s="125"/>
      <c r="U472" s="125"/>
      <c r="V472" s="125"/>
    </row>
    <row r="473" spans="1:22" ht="12">
      <c r="A473" s="125"/>
      <c r="B473" s="125"/>
      <c r="C473" s="125"/>
      <c r="D473" s="125"/>
      <c r="E473" s="125"/>
      <c r="F473" s="125"/>
      <c r="G473" s="125"/>
      <c r="H473" s="125"/>
      <c r="I473" s="125"/>
      <c r="J473" s="125"/>
      <c r="K473" s="125"/>
      <c r="L473" s="125"/>
      <c r="M473" s="125"/>
      <c r="N473" s="125"/>
      <c r="O473" s="125"/>
      <c r="P473" s="125"/>
      <c r="Q473" s="125"/>
      <c r="R473" s="125"/>
      <c r="S473" s="125"/>
      <c r="T473" s="125"/>
      <c r="U473" s="125"/>
      <c r="V473" s="125"/>
    </row>
    <row r="474" spans="1:22" ht="12">
      <c r="A474" s="125"/>
      <c r="B474" s="125"/>
      <c r="C474" s="125"/>
      <c r="D474" s="125"/>
      <c r="E474" s="125"/>
      <c r="F474" s="125"/>
      <c r="G474" s="125"/>
      <c r="H474" s="125"/>
      <c r="I474" s="125"/>
      <c r="J474" s="125"/>
      <c r="K474" s="125"/>
      <c r="L474" s="125"/>
      <c r="M474" s="125"/>
      <c r="N474" s="125"/>
      <c r="O474" s="125"/>
      <c r="P474" s="125"/>
      <c r="Q474" s="125"/>
      <c r="R474" s="125"/>
      <c r="S474" s="125"/>
      <c r="T474" s="125"/>
      <c r="U474" s="125"/>
      <c r="V474" s="125"/>
    </row>
    <row r="475" spans="1:22" ht="12">
      <c r="A475" s="125"/>
      <c r="B475" s="125"/>
      <c r="C475" s="125"/>
      <c r="D475" s="125"/>
      <c r="E475" s="125"/>
      <c r="F475" s="125"/>
      <c r="G475" s="125"/>
      <c r="H475" s="125"/>
      <c r="I475" s="125"/>
      <c r="J475" s="125"/>
      <c r="K475" s="125"/>
      <c r="L475" s="125"/>
      <c r="M475" s="125"/>
      <c r="N475" s="125"/>
      <c r="O475" s="125"/>
      <c r="P475" s="125"/>
      <c r="Q475" s="125"/>
      <c r="R475" s="125"/>
      <c r="S475" s="125"/>
      <c r="T475" s="125"/>
      <c r="U475" s="125"/>
      <c r="V475" s="125"/>
    </row>
    <row r="476" spans="1:22" ht="12">
      <c r="A476" s="125"/>
      <c r="B476" s="125"/>
      <c r="C476" s="125"/>
      <c r="D476" s="125"/>
      <c r="E476" s="125"/>
      <c r="F476" s="125"/>
      <c r="G476" s="125"/>
      <c r="H476" s="125"/>
      <c r="I476" s="125"/>
      <c r="J476" s="125"/>
      <c r="K476" s="125"/>
      <c r="L476" s="125"/>
      <c r="M476" s="125"/>
      <c r="N476" s="125"/>
      <c r="O476" s="125"/>
      <c r="P476" s="125"/>
      <c r="Q476" s="125"/>
      <c r="R476" s="125"/>
      <c r="S476" s="125"/>
      <c r="T476" s="125"/>
      <c r="U476" s="125"/>
      <c r="V476" s="125"/>
    </row>
    <row r="477" spans="1:22" ht="12">
      <c r="A477" s="125"/>
      <c r="B477" s="125"/>
      <c r="C477" s="125"/>
      <c r="D477" s="125"/>
      <c r="E477" s="125"/>
      <c r="F477" s="125"/>
      <c r="G477" s="125"/>
      <c r="H477" s="125"/>
      <c r="I477" s="125"/>
      <c r="J477" s="125"/>
      <c r="K477" s="125"/>
      <c r="L477" s="125"/>
      <c r="M477" s="125"/>
      <c r="N477" s="125"/>
      <c r="O477" s="125"/>
      <c r="P477" s="125"/>
      <c r="Q477" s="125"/>
      <c r="R477" s="125"/>
      <c r="S477" s="125"/>
      <c r="T477" s="125"/>
      <c r="U477" s="125"/>
      <c r="V477" s="125"/>
    </row>
    <row r="478" spans="1:22" ht="12">
      <c r="A478" s="125"/>
      <c r="B478" s="125"/>
      <c r="C478" s="125"/>
      <c r="D478" s="125"/>
      <c r="E478" s="125"/>
      <c r="F478" s="125"/>
      <c r="G478" s="125"/>
      <c r="H478" s="125"/>
      <c r="I478" s="125"/>
      <c r="J478" s="125"/>
      <c r="K478" s="125"/>
      <c r="L478" s="125"/>
      <c r="M478" s="125"/>
      <c r="N478" s="125"/>
      <c r="O478" s="125"/>
      <c r="P478" s="125"/>
      <c r="Q478" s="125"/>
      <c r="R478" s="125"/>
      <c r="S478" s="125"/>
      <c r="T478" s="125"/>
      <c r="U478" s="125"/>
      <c r="V478" s="125"/>
    </row>
    <row r="479" spans="1:22" ht="12">
      <c r="A479" s="125"/>
      <c r="B479" s="125"/>
      <c r="C479" s="125"/>
      <c r="D479" s="125"/>
      <c r="E479" s="125"/>
      <c r="F479" s="125"/>
      <c r="G479" s="125"/>
      <c r="H479" s="125"/>
      <c r="I479" s="125"/>
      <c r="J479" s="125"/>
      <c r="K479" s="125"/>
      <c r="L479" s="125"/>
      <c r="M479" s="125"/>
      <c r="N479" s="125"/>
      <c r="O479" s="125"/>
      <c r="P479" s="125"/>
      <c r="Q479" s="125"/>
      <c r="R479" s="125"/>
      <c r="S479" s="125"/>
      <c r="T479" s="125"/>
      <c r="U479" s="125"/>
      <c r="V479" s="125"/>
    </row>
    <row r="480" spans="1:22" ht="12">
      <c r="A480" s="125"/>
      <c r="B480" s="125"/>
      <c r="C480" s="125"/>
      <c r="D480" s="125"/>
      <c r="E480" s="125"/>
      <c r="F480" s="125"/>
      <c r="G480" s="125"/>
      <c r="H480" s="125"/>
      <c r="I480" s="125"/>
      <c r="J480" s="125"/>
      <c r="K480" s="125"/>
      <c r="L480" s="125"/>
      <c r="M480" s="125"/>
      <c r="N480" s="125"/>
      <c r="O480" s="125"/>
      <c r="P480" s="125"/>
      <c r="Q480" s="125"/>
      <c r="R480" s="125"/>
      <c r="S480" s="125"/>
      <c r="T480" s="125"/>
      <c r="U480" s="125"/>
      <c r="V480" s="125"/>
    </row>
    <row r="481" spans="1:22" ht="12">
      <c r="A481" s="125"/>
      <c r="B481" s="125"/>
      <c r="C481" s="125"/>
      <c r="D481" s="125"/>
      <c r="E481" s="125"/>
      <c r="F481" s="125"/>
      <c r="G481" s="125"/>
      <c r="H481" s="125"/>
      <c r="I481" s="125"/>
      <c r="J481" s="125"/>
      <c r="K481" s="125"/>
      <c r="L481" s="125"/>
      <c r="M481" s="125"/>
      <c r="N481" s="125"/>
      <c r="O481" s="125"/>
      <c r="P481" s="125"/>
      <c r="Q481" s="125"/>
      <c r="R481" s="125"/>
      <c r="S481" s="125"/>
      <c r="T481" s="125"/>
      <c r="U481" s="125"/>
      <c r="V481" s="125"/>
    </row>
    <row r="482" spans="1:22" ht="12">
      <c r="A482" s="125"/>
      <c r="B482" s="125"/>
      <c r="C482" s="125"/>
      <c r="D482" s="125"/>
      <c r="E482" s="125"/>
      <c r="F482" s="125"/>
      <c r="G482" s="125"/>
      <c r="H482" s="125"/>
      <c r="I482" s="125"/>
      <c r="J482" s="125"/>
      <c r="K482" s="125"/>
      <c r="L482" s="125"/>
      <c r="M482" s="125"/>
      <c r="N482" s="125"/>
      <c r="O482" s="125"/>
      <c r="P482" s="125"/>
      <c r="Q482" s="125"/>
      <c r="R482" s="125"/>
      <c r="S482" s="125"/>
      <c r="T482" s="125"/>
      <c r="U482" s="125"/>
      <c r="V482" s="125"/>
    </row>
    <row r="483" spans="1:22" ht="12">
      <c r="A483" s="125"/>
      <c r="B483" s="125"/>
      <c r="C483" s="125"/>
      <c r="D483" s="125"/>
      <c r="E483" s="125"/>
      <c r="F483" s="125"/>
      <c r="G483" s="125"/>
      <c r="H483" s="125"/>
      <c r="I483" s="125"/>
      <c r="J483" s="125"/>
      <c r="K483" s="125"/>
      <c r="L483" s="125"/>
      <c r="M483" s="125"/>
      <c r="N483" s="125"/>
      <c r="O483" s="125"/>
      <c r="P483" s="125"/>
      <c r="Q483" s="125"/>
      <c r="R483" s="125"/>
      <c r="S483" s="125"/>
      <c r="T483" s="125"/>
      <c r="U483" s="125"/>
      <c r="V483" s="125"/>
    </row>
    <row r="484" spans="1:22" ht="12">
      <c r="A484" s="125"/>
      <c r="B484" s="125"/>
      <c r="C484" s="125"/>
      <c r="D484" s="125"/>
      <c r="E484" s="125"/>
      <c r="F484" s="125"/>
      <c r="G484" s="125"/>
      <c r="H484" s="125"/>
      <c r="I484" s="125"/>
      <c r="J484" s="125"/>
      <c r="K484" s="125"/>
      <c r="L484" s="125"/>
      <c r="M484" s="125"/>
      <c r="N484" s="125"/>
      <c r="O484" s="125"/>
      <c r="P484" s="125"/>
      <c r="Q484" s="125"/>
      <c r="R484" s="125"/>
      <c r="S484" s="125"/>
      <c r="T484" s="125"/>
      <c r="U484" s="125"/>
      <c r="V484" s="125"/>
    </row>
    <row r="485" spans="1:22" ht="12">
      <c r="A485" s="125"/>
      <c r="B485" s="125"/>
      <c r="C485" s="125"/>
      <c r="D485" s="125"/>
      <c r="E485" s="125"/>
      <c r="F485" s="125"/>
      <c r="G485" s="125"/>
      <c r="H485" s="125"/>
      <c r="I485" s="125"/>
      <c r="J485" s="125"/>
      <c r="K485" s="125"/>
      <c r="L485" s="125"/>
      <c r="M485" s="125"/>
      <c r="N485" s="125"/>
      <c r="O485" s="125"/>
      <c r="P485" s="125"/>
      <c r="Q485" s="125"/>
      <c r="R485" s="125"/>
      <c r="S485" s="125"/>
      <c r="T485" s="125"/>
      <c r="U485" s="125"/>
      <c r="V485" s="125"/>
    </row>
    <row r="486" spans="1:22" ht="12">
      <c r="A486" s="125"/>
      <c r="B486" s="125"/>
      <c r="C486" s="125"/>
      <c r="D486" s="125"/>
      <c r="E486" s="125"/>
      <c r="F486" s="125"/>
      <c r="G486" s="125"/>
      <c r="H486" s="125"/>
      <c r="I486" s="125"/>
      <c r="J486" s="125"/>
      <c r="K486" s="125"/>
      <c r="L486" s="125"/>
      <c r="M486" s="125"/>
      <c r="N486" s="125"/>
      <c r="O486" s="125"/>
      <c r="P486" s="125"/>
      <c r="Q486" s="125"/>
      <c r="R486" s="125"/>
      <c r="S486" s="125"/>
      <c r="T486" s="125"/>
      <c r="U486" s="125"/>
      <c r="V486" s="125"/>
    </row>
    <row r="487" spans="1:22" ht="12">
      <c r="A487" s="125"/>
      <c r="B487" s="125"/>
      <c r="C487" s="125"/>
      <c r="D487" s="125"/>
      <c r="E487" s="125"/>
      <c r="F487" s="125"/>
      <c r="G487" s="125"/>
      <c r="H487" s="125"/>
      <c r="I487" s="125"/>
      <c r="J487" s="125"/>
      <c r="K487" s="125"/>
      <c r="L487" s="125"/>
      <c r="M487" s="125"/>
      <c r="N487" s="125"/>
      <c r="O487" s="125"/>
      <c r="P487" s="125"/>
      <c r="Q487" s="125"/>
      <c r="R487" s="125"/>
      <c r="S487" s="125"/>
      <c r="T487" s="125"/>
      <c r="U487" s="125"/>
      <c r="V487" s="125"/>
    </row>
    <row r="488" spans="1:22" ht="12">
      <c r="A488" s="125"/>
      <c r="B488" s="125"/>
      <c r="C488" s="125"/>
      <c r="D488" s="125"/>
      <c r="E488" s="125"/>
      <c r="F488" s="125"/>
      <c r="G488" s="125"/>
      <c r="H488" s="125"/>
      <c r="I488" s="125"/>
      <c r="J488" s="125"/>
      <c r="K488" s="125"/>
      <c r="L488" s="125"/>
      <c r="M488" s="125"/>
      <c r="N488" s="125"/>
      <c r="O488" s="125"/>
      <c r="P488" s="125"/>
      <c r="Q488" s="125"/>
      <c r="R488" s="125"/>
      <c r="S488" s="125"/>
      <c r="T488" s="125"/>
      <c r="U488" s="125"/>
      <c r="V488" s="125"/>
    </row>
    <row r="489" spans="1:22" ht="12">
      <c r="A489" s="125"/>
      <c r="B489" s="125"/>
      <c r="C489" s="125"/>
      <c r="D489" s="125"/>
      <c r="E489" s="125"/>
      <c r="F489" s="125"/>
      <c r="G489" s="125"/>
      <c r="H489" s="125"/>
      <c r="I489" s="125"/>
      <c r="J489" s="125"/>
      <c r="K489" s="125"/>
      <c r="L489" s="125"/>
      <c r="M489" s="125"/>
      <c r="N489" s="125"/>
      <c r="O489" s="125"/>
      <c r="P489" s="125"/>
      <c r="Q489" s="125"/>
      <c r="R489" s="125"/>
      <c r="S489" s="125"/>
      <c r="T489" s="125"/>
      <c r="U489" s="125"/>
      <c r="V489" s="125"/>
    </row>
    <row r="490" spans="1:22" ht="12">
      <c r="A490" s="125"/>
      <c r="B490" s="125"/>
      <c r="C490" s="125"/>
      <c r="D490" s="125"/>
      <c r="E490" s="125"/>
      <c r="F490" s="125"/>
      <c r="G490" s="125"/>
      <c r="H490" s="125"/>
      <c r="I490" s="125"/>
      <c r="J490" s="125"/>
      <c r="K490" s="125"/>
      <c r="L490" s="125"/>
      <c r="M490" s="125"/>
      <c r="N490" s="125"/>
      <c r="O490" s="125"/>
      <c r="P490" s="125"/>
      <c r="Q490" s="125"/>
      <c r="R490" s="125"/>
      <c r="S490" s="125"/>
      <c r="T490" s="125"/>
      <c r="U490" s="125"/>
      <c r="V490" s="125"/>
    </row>
    <row r="491" spans="1:22" ht="12">
      <c r="A491" s="125"/>
      <c r="B491" s="125"/>
      <c r="C491" s="125"/>
      <c r="D491" s="125"/>
      <c r="E491" s="125"/>
      <c r="F491" s="125"/>
      <c r="G491" s="125"/>
      <c r="H491" s="125"/>
      <c r="I491" s="125"/>
      <c r="J491" s="125"/>
      <c r="K491" s="125"/>
      <c r="L491" s="125"/>
      <c r="M491" s="125"/>
      <c r="N491" s="125"/>
      <c r="O491" s="125"/>
      <c r="P491" s="125"/>
      <c r="Q491" s="125"/>
      <c r="R491" s="125"/>
      <c r="S491" s="125"/>
      <c r="T491" s="125"/>
      <c r="U491" s="125"/>
      <c r="V491" s="125"/>
    </row>
    <row r="492" spans="1:22" ht="12">
      <c r="A492" s="125"/>
      <c r="B492" s="125"/>
      <c r="C492" s="125"/>
      <c r="D492" s="125"/>
      <c r="E492" s="125"/>
      <c r="F492" s="125"/>
      <c r="G492" s="125"/>
      <c r="H492" s="125"/>
      <c r="I492" s="125"/>
      <c r="J492" s="125"/>
      <c r="K492" s="125"/>
      <c r="L492" s="125"/>
      <c r="M492" s="125"/>
      <c r="N492" s="125"/>
      <c r="O492" s="125"/>
      <c r="P492" s="125"/>
      <c r="Q492" s="125"/>
      <c r="R492" s="125"/>
      <c r="S492" s="125"/>
      <c r="T492" s="125"/>
      <c r="U492" s="125"/>
      <c r="V492" s="125"/>
    </row>
    <row r="493" spans="1:22" ht="12">
      <c r="A493" s="125"/>
      <c r="B493" s="125"/>
      <c r="C493" s="125"/>
      <c r="D493" s="125"/>
      <c r="E493" s="125"/>
      <c r="F493" s="125"/>
      <c r="G493" s="125"/>
      <c r="H493" s="125"/>
      <c r="I493" s="125"/>
      <c r="J493" s="125"/>
      <c r="K493" s="125"/>
      <c r="L493" s="125"/>
      <c r="M493" s="125"/>
      <c r="N493" s="125"/>
      <c r="O493" s="125"/>
      <c r="P493" s="125"/>
      <c r="Q493" s="125"/>
      <c r="R493" s="125"/>
      <c r="S493" s="125"/>
      <c r="T493" s="125"/>
      <c r="U493" s="125"/>
      <c r="V493" s="125"/>
    </row>
    <row r="494" spans="1:22" ht="12">
      <c r="A494" s="125"/>
      <c r="B494" s="125"/>
      <c r="C494" s="125"/>
      <c r="D494" s="125"/>
      <c r="E494" s="125"/>
      <c r="F494" s="125"/>
      <c r="G494" s="125"/>
      <c r="H494" s="125"/>
      <c r="I494" s="125"/>
      <c r="J494" s="125"/>
      <c r="K494" s="125"/>
      <c r="L494" s="125"/>
      <c r="M494" s="125"/>
      <c r="N494" s="125"/>
      <c r="O494" s="125"/>
      <c r="P494" s="125"/>
      <c r="Q494" s="125"/>
      <c r="R494" s="125"/>
      <c r="S494" s="125"/>
      <c r="T494" s="125"/>
      <c r="U494" s="125"/>
      <c r="V494" s="125"/>
    </row>
    <row r="495" spans="1:22" ht="12">
      <c r="A495" s="125"/>
      <c r="B495" s="125"/>
      <c r="C495" s="125"/>
      <c r="D495" s="125"/>
      <c r="E495" s="125"/>
      <c r="F495" s="125"/>
      <c r="G495" s="125"/>
      <c r="H495" s="125"/>
      <c r="I495" s="125"/>
      <c r="J495" s="125"/>
      <c r="K495" s="125"/>
      <c r="L495" s="125"/>
      <c r="M495" s="125"/>
      <c r="N495" s="125"/>
      <c r="O495" s="125"/>
      <c r="P495" s="125"/>
      <c r="Q495" s="125"/>
      <c r="R495" s="125"/>
      <c r="S495" s="125"/>
      <c r="T495" s="125"/>
      <c r="U495" s="125"/>
      <c r="V495" s="125"/>
    </row>
    <row r="496" spans="1:22" ht="12">
      <c r="A496" s="125"/>
      <c r="B496" s="125"/>
      <c r="C496" s="125"/>
      <c r="D496" s="125"/>
      <c r="E496" s="125"/>
      <c r="F496" s="125"/>
      <c r="G496" s="125"/>
      <c r="H496" s="125"/>
      <c r="I496" s="125"/>
      <c r="J496" s="125"/>
      <c r="K496" s="125"/>
      <c r="L496" s="125"/>
      <c r="M496" s="125"/>
      <c r="N496" s="125"/>
      <c r="O496" s="125"/>
      <c r="P496" s="125"/>
      <c r="Q496" s="125"/>
      <c r="R496" s="125"/>
      <c r="S496" s="125"/>
      <c r="T496" s="125"/>
      <c r="U496" s="125"/>
      <c r="V496" s="125"/>
    </row>
    <row r="497" spans="1:22" ht="12">
      <c r="A497" s="125"/>
      <c r="B497" s="125"/>
      <c r="C497" s="125"/>
      <c r="D497" s="125"/>
      <c r="E497" s="125"/>
      <c r="F497" s="125"/>
      <c r="G497" s="125"/>
      <c r="H497" s="125"/>
      <c r="I497" s="125"/>
      <c r="J497" s="125"/>
      <c r="K497" s="125"/>
      <c r="L497" s="125"/>
      <c r="M497" s="125"/>
      <c r="N497" s="125"/>
      <c r="O497" s="125"/>
      <c r="P497" s="125"/>
      <c r="Q497" s="125"/>
      <c r="R497" s="125"/>
      <c r="S497" s="125"/>
      <c r="T497" s="125"/>
      <c r="U497" s="125"/>
      <c r="V497" s="125"/>
    </row>
    <row r="498" spans="1:22" ht="12">
      <c r="A498" s="125"/>
      <c r="B498" s="125"/>
      <c r="C498" s="125"/>
      <c r="D498" s="125"/>
      <c r="E498" s="125"/>
      <c r="F498" s="125"/>
      <c r="G498" s="125"/>
      <c r="H498" s="125"/>
      <c r="I498" s="125"/>
      <c r="J498" s="125"/>
      <c r="K498" s="125"/>
      <c r="L498" s="125"/>
      <c r="M498" s="125"/>
      <c r="N498" s="125"/>
      <c r="O498" s="125"/>
      <c r="P498" s="125"/>
      <c r="Q498" s="125"/>
      <c r="R498" s="125"/>
      <c r="S498" s="125"/>
      <c r="T498" s="125"/>
      <c r="U498" s="125"/>
      <c r="V498" s="125"/>
    </row>
    <row r="499" spans="1:22" ht="12">
      <c r="A499" s="125"/>
      <c r="B499" s="125"/>
      <c r="C499" s="125"/>
      <c r="D499" s="125"/>
      <c r="E499" s="125"/>
      <c r="F499" s="125"/>
      <c r="G499" s="125"/>
      <c r="H499" s="125"/>
      <c r="I499" s="125"/>
      <c r="J499" s="125"/>
      <c r="K499" s="125"/>
      <c r="L499" s="125"/>
      <c r="M499" s="125"/>
      <c r="N499" s="125"/>
      <c r="O499" s="125"/>
      <c r="P499" s="125"/>
      <c r="Q499" s="125"/>
      <c r="R499" s="125"/>
      <c r="S499" s="125"/>
      <c r="T499" s="125"/>
      <c r="U499" s="125"/>
      <c r="V499" s="125"/>
    </row>
    <row r="500" spans="1:22" ht="12">
      <c r="A500" s="125"/>
      <c r="B500" s="125"/>
      <c r="C500" s="125"/>
      <c r="D500" s="125"/>
      <c r="E500" s="125"/>
      <c r="F500" s="125"/>
      <c r="G500" s="125"/>
      <c r="H500" s="125"/>
      <c r="I500" s="125"/>
      <c r="J500" s="125"/>
      <c r="K500" s="125"/>
      <c r="L500" s="125"/>
      <c r="M500" s="125"/>
      <c r="N500" s="125"/>
      <c r="O500" s="125"/>
      <c r="P500" s="125"/>
      <c r="Q500" s="125"/>
      <c r="R500" s="125"/>
      <c r="S500" s="125"/>
      <c r="T500" s="125"/>
      <c r="U500" s="125"/>
      <c r="V500" s="125"/>
    </row>
    <row r="501" spans="1:22" ht="12">
      <c r="A501" s="125"/>
      <c r="B501" s="125"/>
      <c r="C501" s="125"/>
      <c r="D501" s="125"/>
      <c r="E501" s="125"/>
      <c r="F501" s="125"/>
      <c r="G501" s="125"/>
      <c r="H501" s="125"/>
      <c r="I501" s="125"/>
      <c r="J501" s="125"/>
      <c r="K501" s="125"/>
      <c r="L501" s="125"/>
      <c r="M501" s="125"/>
      <c r="N501" s="125"/>
      <c r="O501" s="125"/>
      <c r="P501" s="125"/>
      <c r="Q501" s="125"/>
      <c r="R501" s="125"/>
      <c r="S501" s="125"/>
      <c r="T501" s="125"/>
      <c r="U501" s="125"/>
      <c r="V501" s="125"/>
    </row>
    <row r="502" spans="1:22" ht="12">
      <c r="A502" s="125"/>
      <c r="B502" s="125"/>
      <c r="C502" s="125"/>
      <c r="D502" s="125"/>
      <c r="E502" s="125"/>
      <c r="F502" s="125"/>
      <c r="G502" s="125"/>
      <c r="H502" s="125"/>
      <c r="I502" s="125"/>
      <c r="J502" s="125"/>
      <c r="K502" s="125"/>
      <c r="L502" s="125"/>
      <c r="M502" s="125"/>
      <c r="N502" s="125"/>
      <c r="O502" s="125"/>
      <c r="P502" s="125"/>
      <c r="Q502" s="125"/>
      <c r="R502" s="125"/>
      <c r="S502" s="125"/>
      <c r="T502" s="125"/>
      <c r="U502" s="125"/>
      <c r="V502" s="125"/>
    </row>
    <row r="503" spans="1:22" ht="12">
      <c r="A503" s="125"/>
      <c r="B503" s="125"/>
      <c r="C503" s="125"/>
      <c r="D503" s="125"/>
      <c r="E503" s="125"/>
      <c r="F503" s="125"/>
      <c r="G503" s="125"/>
      <c r="H503" s="125"/>
      <c r="I503" s="125"/>
      <c r="J503" s="125"/>
      <c r="K503" s="125"/>
      <c r="L503" s="125"/>
      <c r="M503" s="125"/>
      <c r="N503" s="125"/>
      <c r="O503" s="125"/>
      <c r="P503" s="125"/>
      <c r="Q503" s="125"/>
      <c r="R503" s="125"/>
      <c r="S503" s="125"/>
      <c r="T503" s="125"/>
      <c r="U503" s="125"/>
      <c r="V503" s="125"/>
    </row>
    <row r="504" spans="1:22" ht="12">
      <c r="A504" s="125"/>
      <c r="B504" s="125"/>
      <c r="C504" s="125"/>
      <c r="D504" s="125"/>
      <c r="E504" s="125"/>
      <c r="F504" s="125"/>
      <c r="G504" s="125"/>
      <c r="H504" s="125"/>
      <c r="I504" s="125"/>
      <c r="J504" s="125"/>
      <c r="K504" s="125"/>
      <c r="L504" s="125"/>
      <c r="M504" s="125"/>
      <c r="N504" s="125"/>
      <c r="O504" s="125"/>
      <c r="P504" s="125"/>
      <c r="Q504" s="125"/>
      <c r="R504" s="125"/>
      <c r="S504" s="125"/>
      <c r="T504" s="125"/>
      <c r="U504" s="125"/>
      <c r="V504" s="125"/>
    </row>
    <row r="505" spans="1:22" ht="12">
      <c r="A505" s="125"/>
      <c r="B505" s="125"/>
      <c r="C505" s="125"/>
      <c r="D505" s="125"/>
      <c r="E505" s="125"/>
      <c r="F505" s="125"/>
      <c r="G505" s="125"/>
      <c r="H505" s="125"/>
      <c r="I505" s="125"/>
      <c r="J505" s="125"/>
      <c r="K505" s="125"/>
      <c r="L505" s="125"/>
      <c r="M505" s="125"/>
      <c r="N505" s="125"/>
      <c r="O505" s="125"/>
      <c r="P505" s="125"/>
      <c r="Q505" s="125"/>
      <c r="R505" s="125"/>
      <c r="S505" s="125"/>
      <c r="T505" s="125"/>
      <c r="U505" s="125"/>
      <c r="V505" s="125"/>
    </row>
    <row r="506" spans="1:22" ht="12">
      <c r="A506" s="125"/>
      <c r="B506" s="125"/>
      <c r="C506" s="125"/>
      <c r="D506" s="125"/>
      <c r="E506" s="125"/>
      <c r="F506" s="125"/>
      <c r="G506" s="125"/>
      <c r="H506" s="125"/>
      <c r="I506" s="125"/>
      <c r="J506" s="125"/>
      <c r="K506" s="125"/>
      <c r="L506" s="125"/>
      <c r="M506" s="125"/>
      <c r="N506" s="125"/>
      <c r="O506" s="125"/>
      <c r="P506" s="125"/>
      <c r="Q506" s="125"/>
      <c r="R506" s="125"/>
      <c r="S506" s="125"/>
      <c r="T506" s="125"/>
      <c r="U506" s="125"/>
      <c r="V506" s="125"/>
    </row>
    <row r="507" spans="1:22" ht="12">
      <c r="A507" s="125"/>
      <c r="B507" s="125"/>
      <c r="C507" s="125"/>
      <c r="D507" s="125"/>
      <c r="E507" s="125"/>
      <c r="F507" s="125"/>
      <c r="G507" s="125"/>
      <c r="H507" s="125"/>
      <c r="I507" s="125"/>
      <c r="J507" s="125"/>
      <c r="K507" s="125"/>
      <c r="L507" s="125"/>
      <c r="M507" s="125"/>
      <c r="N507" s="125"/>
      <c r="O507" s="125"/>
      <c r="P507" s="125"/>
      <c r="Q507" s="125"/>
      <c r="R507" s="125"/>
      <c r="S507" s="125"/>
      <c r="T507" s="125"/>
      <c r="U507" s="125"/>
      <c r="V507" s="125"/>
    </row>
    <row r="508" spans="1:22" ht="12">
      <c r="A508" s="125"/>
      <c r="B508" s="125"/>
      <c r="C508" s="125"/>
      <c r="D508" s="125"/>
      <c r="E508" s="125"/>
      <c r="F508" s="125"/>
      <c r="G508" s="125"/>
      <c r="H508" s="125"/>
      <c r="I508" s="125"/>
      <c r="J508" s="125"/>
      <c r="K508" s="125"/>
      <c r="L508" s="125"/>
      <c r="M508" s="125"/>
      <c r="N508" s="125"/>
      <c r="O508" s="125"/>
      <c r="P508" s="125"/>
      <c r="Q508" s="125"/>
      <c r="R508" s="125"/>
      <c r="S508" s="125"/>
      <c r="T508" s="125"/>
      <c r="U508" s="125"/>
      <c r="V508" s="125"/>
    </row>
    <row r="509" spans="1:22" ht="12">
      <c r="A509" s="125"/>
      <c r="B509" s="125"/>
      <c r="C509" s="125"/>
      <c r="D509" s="125"/>
      <c r="E509" s="125"/>
      <c r="F509" s="125"/>
      <c r="G509" s="125"/>
      <c r="H509" s="125"/>
      <c r="I509" s="125"/>
      <c r="J509" s="125"/>
      <c r="K509" s="125"/>
      <c r="L509" s="125"/>
      <c r="M509" s="125"/>
      <c r="N509" s="125"/>
      <c r="O509" s="125"/>
      <c r="P509" s="125"/>
      <c r="Q509" s="125"/>
      <c r="R509" s="125"/>
      <c r="S509" s="125"/>
      <c r="T509" s="125"/>
      <c r="U509" s="125"/>
      <c r="V509" s="125"/>
    </row>
    <row r="510" spans="1:22" ht="12">
      <c r="A510" s="125"/>
      <c r="B510" s="125"/>
      <c r="C510" s="125"/>
      <c r="D510" s="125"/>
      <c r="E510" s="125"/>
      <c r="F510" s="125"/>
      <c r="G510" s="125"/>
      <c r="H510" s="125"/>
      <c r="I510" s="125"/>
      <c r="J510" s="125"/>
      <c r="K510" s="125"/>
      <c r="L510" s="125"/>
      <c r="M510" s="125"/>
      <c r="N510" s="125"/>
      <c r="O510" s="125"/>
      <c r="P510" s="125"/>
      <c r="Q510" s="125"/>
      <c r="R510" s="125"/>
      <c r="S510" s="125"/>
      <c r="T510" s="125"/>
      <c r="U510" s="125"/>
      <c r="V510" s="125"/>
    </row>
    <row r="511" spans="1:22" ht="12">
      <c r="A511" s="125"/>
      <c r="B511" s="125"/>
      <c r="C511" s="125"/>
      <c r="D511" s="125"/>
      <c r="E511" s="125"/>
      <c r="F511" s="125"/>
      <c r="G511" s="125"/>
      <c r="H511" s="125"/>
      <c r="I511" s="125"/>
      <c r="J511" s="125"/>
      <c r="K511" s="125"/>
      <c r="L511" s="125"/>
      <c r="M511" s="125"/>
      <c r="N511" s="125"/>
      <c r="O511" s="125"/>
      <c r="P511" s="125"/>
      <c r="Q511" s="125"/>
      <c r="R511" s="125"/>
      <c r="S511" s="125"/>
      <c r="T511" s="125"/>
      <c r="U511" s="125"/>
      <c r="V511" s="125"/>
    </row>
    <row r="512" spans="1:22" ht="12">
      <c r="A512" s="125"/>
      <c r="B512" s="125"/>
      <c r="C512" s="125"/>
      <c r="D512" s="125"/>
      <c r="E512" s="125"/>
      <c r="F512" s="125"/>
      <c r="G512" s="125"/>
      <c r="H512" s="125"/>
      <c r="I512" s="125"/>
      <c r="J512" s="125"/>
      <c r="K512" s="125"/>
      <c r="L512" s="125"/>
      <c r="M512" s="125"/>
      <c r="N512" s="125"/>
      <c r="O512" s="125"/>
      <c r="P512" s="125"/>
      <c r="Q512" s="125"/>
      <c r="R512" s="125"/>
      <c r="S512" s="125"/>
      <c r="T512" s="125"/>
      <c r="U512" s="125"/>
      <c r="V512" s="125"/>
    </row>
    <row r="513" spans="1:22" ht="12">
      <c r="A513" s="125"/>
      <c r="B513" s="125"/>
      <c r="C513" s="125"/>
      <c r="D513" s="125"/>
      <c r="E513" s="125"/>
      <c r="F513" s="125"/>
      <c r="G513" s="125"/>
      <c r="H513" s="125"/>
      <c r="I513" s="125"/>
      <c r="J513" s="125"/>
      <c r="K513" s="125"/>
      <c r="L513" s="125"/>
      <c r="M513" s="125"/>
      <c r="N513" s="125"/>
      <c r="O513" s="125"/>
      <c r="P513" s="125"/>
      <c r="Q513" s="125"/>
      <c r="R513" s="125"/>
      <c r="S513" s="125"/>
      <c r="T513" s="125"/>
      <c r="U513" s="125"/>
      <c r="V513" s="125"/>
    </row>
    <row r="514" spans="1:22" ht="12">
      <c r="A514" s="125"/>
      <c r="B514" s="125"/>
      <c r="C514" s="125"/>
      <c r="D514" s="125"/>
      <c r="E514" s="125"/>
      <c r="F514" s="125"/>
      <c r="G514" s="125"/>
      <c r="H514" s="125"/>
      <c r="I514" s="125"/>
      <c r="J514" s="125"/>
      <c r="K514" s="125"/>
      <c r="L514" s="125"/>
      <c r="M514" s="125"/>
      <c r="N514" s="125"/>
      <c r="O514" s="125"/>
      <c r="P514" s="125"/>
      <c r="Q514" s="125"/>
      <c r="R514" s="125"/>
      <c r="S514" s="125"/>
      <c r="T514" s="125"/>
      <c r="U514" s="125"/>
      <c r="V514" s="125"/>
    </row>
    <row r="515" spans="1:22" ht="12">
      <c r="A515" s="125"/>
      <c r="B515" s="125"/>
      <c r="C515" s="125"/>
      <c r="D515" s="125"/>
      <c r="E515" s="125"/>
      <c r="F515" s="125"/>
      <c r="G515" s="125"/>
      <c r="H515" s="125"/>
      <c r="I515" s="125"/>
      <c r="J515" s="125"/>
      <c r="K515" s="125"/>
      <c r="L515" s="125"/>
      <c r="M515" s="125"/>
      <c r="N515" s="125"/>
      <c r="O515" s="125"/>
      <c r="P515" s="125"/>
      <c r="Q515" s="125"/>
      <c r="R515" s="125"/>
      <c r="S515" s="125"/>
      <c r="T515" s="125"/>
      <c r="U515" s="125"/>
      <c r="V515" s="125"/>
    </row>
    <row r="516" spans="1:22" ht="12">
      <c r="A516" s="125"/>
      <c r="B516" s="125"/>
      <c r="C516" s="125"/>
      <c r="D516" s="125"/>
      <c r="E516" s="125"/>
      <c r="F516" s="125"/>
      <c r="G516" s="125"/>
      <c r="H516" s="125"/>
      <c r="I516" s="125"/>
      <c r="J516" s="125"/>
      <c r="K516" s="125"/>
      <c r="L516" s="125"/>
      <c r="M516" s="125"/>
      <c r="N516" s="125"/>
      <c r="O516" s="125"/>
      <c r="P516" s="125"/>
      <c r="Q516" s="125"/>
      <c r="R516" s="125"/>
      <c r="S516" s="125"/>
      <c r="T516" s="125"/>
      <c r="U516" s="125"/>
      <c r="V516" s="125"/>
    </row>
    <row r="517" spans="1:22" ht="12">
      <c r="A517" s="125"/>
      <c r="B517" s="125"/>
      <c r="C517" s="125"/>
      <c r="D517" s="125"/>
      <c r="E517" s="125"/>
      <c r="F517" s="125"/>
      <c r="G517" s="125"/>
      <c r="H517" s="125"/>
      <c r="I517" s="125"/>
      <c r="J517" s="125"/>
      <c r="K517" s="125"/>
      <c r="L517" s="125"/>
      <c r="M517" s="125"/>
      <c r="N517" s="125"/>
      <c r="O517" s="125"/>
      <c r="P517" s="125"/>
      <c r="Q517" s="125"/>
      <c r="R517" s="125"/>
      <c r="S517" s="125"/>
      <c r="T517" s="125"/>
      <c r="U517" s="125"/>
      <c r="V517" s="125"/>
    </row>
    <row r="518" spans="1:22" ht="12">
      <c r="A518" s="125"/>
      <c r="B518" s="125"/>
      <c r="C518" s="125"/>
      <c r="D518" s="125"/>
      <c r="E518" s="125"/>
      <c r="F518" s="125"/>
      <c r="G518" s="125"/>
      <c r="H518" s="125"/>
      <c r="I518" s="125"/>
      <c r="J518" s="125"/>
      <c r="K518" s="125"/>
      <c r="L518" s="125"/>
      <c r="M518" s="125"/>
      <c r="N518" s="125"/>
      <c r="O518" s="125"/>
      <c r="P518" s="125"/>
      <c r="Q518" s="125"/>
      <c r="R518" s="125"/>
      <c r="S518" s="125"/>
      <c r="T518" s="125"/>
      <c r="U518" s="125"/>
      <c r="V518" s="125"/>
    </row>
    <row r="519" spans="1:22" ht="12">
      <c r="A519" s="125"/>
      <c r="B519" s="125"/>
      <c r="C519" s="125"/>
      <c r="D519" s="125"/>
      <c r="E519" s="125"/>
      <c r="F519" s="125"/>
      <c r="G519" s="125"/>
      <c r="H519" s="125"/>
      <c r="I519" s="125"/>
      <c r="J519" s="125"/>
      <c r="K519" s="125"/>
      <c r="L519" s="125"/>
      <c r="M519" s="125"/>
      <c r="N519" s="125"/>
      <c r="O519" s="125"/>
      <c r="P519" s="125"/>
      <c r="Q519" s="125"/>
      <c r="R519" s="125"/>
      <c r="S519" s="125"/>
      <c r="T519" s="125"/>
      <c r="U519" s="125"/>
      <c r="V519" s="125"/>
    </row>
    <row r="520" spans="1:22" ht="12">
      <c r="A520" s="125"/>
      <c r="B520" s="125"/>
      <c r="C520" s="125"/>
      <c r="D520" s="125"/>
      <c r="E520" s="125"/>
      <c r="F520" s="125"/>
      <c r="G520" s="125"/>
      <c r="H520" s="125"/>
      <c r="I520" s="125"/>
      <c r="J520" s="125"/>
      <c r="K520" s="125"/>
      <c r="L520" s="125"/>
      <c r="M520" s="125"/>
      <c r="N520" s="125"/>
      <c r="O520" s="125"/>
      <c r="P520" s="125"/>
      <c r="Q520" s="125"/>
      <c r="R520" s="125"/>
      <c r="S520" s="125"/>
      <c r="T520" s="125"/>
      <c r="U520" s="125"/>
      <c r="V520" s="125"/>
    </row>
    <row r="521" spans="1:22" ht="12">
      <c r="A521" s="125"/>
      <c r="B521" s="125"/>
      <c r="C521" s="125"/>
      <c r="D521" s="125"/>
      <c r="E521" s="125"/>
      <c r="F521" s="125"/>
      <c r="G521" s="125"/>
      <c r="H521" s="125"/>
      <c r="I521" s="125"/>
      <c r="J521" s="125"/>
      <c r="K521" s="125"/>
      <c r="L521" s="125"/>
      <c r="M521" s="125"/>
      <c r="N521" s="125"/>
      <c r="O521" s="125"/>
      <c r="P521" s="125"/>
      <c r="Q521" s="125"/>
      <c r="R521" s="125"/>
      <c r="S521" s="125"/>
      <c r="T521" s="125"/>
      <c r="U521" s="125"/>
      <c r="V521" s="125"/>
    </row>
    <row r="522" spans="1:22" ht="12">
      <c r="A522" s="125"/>
      <c r="B522" s="125"/>
      <c r="C522" s="125"/>
      <c r="D522" s="125"/>
      <c r="E522" s="125"/>
      <c r="F522" s="125"/>
      <c r="G522" s="125"/>
      <c r="H522" s="125"/>
      <c r="I522" s="125"/>
      <c r="J522" s="125"/>
      <c r="K522" s="125"/>
      <c r="L522" s="125"/>
      <c r="M522" s="125"/>
      <c r="N522" s="125"/>
      <c r="O522" s="125"/>
      <c r="P522" s="125"/>
      <c r="Q522" s="125"/>
      <c r="R522" s="125"/>
      <c r="S522" s="125"/>
      <c r="T522" s="125"/>
      <c r="U522" s="125"/>
      <c r="V522" s="125"/>
    </row>
    <row r="523" spans="1:22" ht="12">
      <c r="A523" s="125"/>
      <c r="B523" s="125"/>
      <c r="C523" s="125"/>
      <c r="D523" s="125"/>
      <c r="E523" s="125"/>
      <c r="F523" s="125"/>
      <c r="G523" s="125"/>
      <c r="H523" s="125"/>
      <c r="I523" s="125"/>
      <c r="J523" s="125"/>
      <c r="K523" s="125"/>
      <c r="L523" s="125"/>
      <c r="M523" s="125"/>
      <c r="N523" s="125"/>
      <c r="O523" s="125"/>
      <c r="P523" s="125"/>
      <c r="Q523" s="125"/>
      <c r="R523" s="125"/>
      <c r="S523" s="125"/>
      <c r="T523" s="125"/>
      <c r="U523" s="125"/>
      <c r="V523" s="125"/>
    </row>
    <row r="524" spans="1:22" ht="12">
      <c r="A524" s="125"/>
      <c r="B524" s="125"/>
      <c r="C524" s="125"/>
      <c r="D524" s="125"/>
      <c r="E524" s="125"/>
      <c r="F524" s="125"/>
      <c r="G524" s="125"/>
      <c r="H524" s="125"/>
      <c r="I524" s="125"/>
      <c r="J524" s="125"/>
      <c r="K524" s="125"/>
      <c r="L524" s="125"/>
      <c r="M524" s="125"/>
      <c r="N524" s="125"/>
      <c r="O524" s="125"/>
      <c r="P524" s="125"/>
      <c r="Q524" s="125"/>
      <c r="R524" s="125"/>
      <c r="S524" s="125"/>
      <c r="T524" s="125"/>
      <c r="U524" s="125"/>
      <c r="V524" s="125"/>
    </row>
    <row r="525" spans="1:22" ht="12">
      <c r="A525" s="125"/>
      <c r="B525" s="125"/>
      <c r="C525" s="125"/>
      <c r="D525" s="125"/>
      <c r="E525" s="125"/>
      <c r="F525" s="125"/>
      <c r="G525" s="125"/>
      <c r="H525" s="125"/>
      <c r="I525" s="125"/>
      <c r="J525" s="125"/>
      <c r="K525" s="125"/>
      <c r="L525" s="125"/>
      <c r="M525" s="125"/>
      <c r="N525" s="125"/>
      <c r="O525" s="125"/>
      <c r="P525" s="125"/>
      <c r="Q525" s="125"/>
      <c r="R525" s="125"/>
      <c r="S525" s="125"/>
      <c r="T525" s="125"/>
      <c r="U525" s="125"/>
      <c r="V525" s="125"/>
    </row>
    <row r="526" spans="1:22" ht="12">
      <c r="A526" s="125"/>
      <c r="B526" s="125"/>
      <c r="C526" s="125"/>
      <c r="D526" s="125"/>
      <c r="E526" s="125"/>
      <c r="F526" s="125"/>
      <c r="G526" s="125"/>
      <c r="H526" s="125"/>
      <c r="I526" s="125"/>
      <c r="J526" s="125"/>
      <c r="K526" s="125"/>
      <c r="L526" s="125"/>
      <c r="M526" s="125"/>
      <c r="N526" s="125"/>
      <c r="O526" s="125"/>
      <c r="P526" s="125"/>
      <c r="Q526" s="125"/>
      <c r="R526" s="125"/>
      <c r="S526" s="125"/>
      <c r="T526" s="125"/>
      <c r="U526" s="125"/>
      <c r="V526" s="125"/>
    </row>
    <row r="527" spans="1:22" ht="12">
      <c r="A527" s="125"/>
      <c r="B527" s="125"/>
      <c r="C527" s="125"/>
      <c r="D527" s="125"/>
      <c r="E527" s="125"/>
      <c r="F527" s="125"/>
      <c r="G527" s="125"/>
      <c r="H527" s="125"/>
      <c r="I527" s="125"/>
      <c r="J527" s="125"/>
      <c r="K527" s="125"/>
      <c r="L527" s="125"/>
      <c r="M527" s="125"/>
      <c r="N527" s="125"/>
      <c r="O527" s="125"/>
      <c r="P527" s="125"/>
      <c r="Q527" s="125"/>
      <c r="R527" s="125"/>
      <c r="S527" s="125"/>
      <c r="T527" s="125"/>
      <c r="U527" s="125"/>
      <c r="V527" s="125"/>
    </row>
    <row r="528" spans="1:22" ht="12">
      <c r="A528" s="125"/>
      <c r="B528" s="125"/>
      <c r="C528" s="125"/>
      <c r="D528" s="125"/>
      <c r="E528" s="125"/>
      <c r="F528" s="125"/>
      <c r="G528" s="125"/>
      <c r="H528" s="125"/>
      <c r="I528" s="125"/>
      <c r="J528" s="125"/>
      <c r="K528" s="125"/>
      <c r="L528" s="125"/>
      <c r="M528" s="125"/>
      <c r="N528" s="125"/>
      <c r="O528" s="125"/>
      <c r="P528" s="125"/>
      <c r="Q528" s="125"/>
      <c r="R528" s="125"/>
      <c r="S528" s="125"/>
      <c r="T528" s="125"/>
      <c r="U528" s="125"/>
      <c r="V528" s="125"/>
    </row>
    <row r="529" spans="1:22" ht="12">
      <c r="A529" s="125"/>
      <c r="B529" s="125"/>
      <c r="C529" s="125"/>
      <c r="D529" s="125"/>
      <c r="E529" s="125"/>
      <c r="F529" s="125"/>
      <c r="G529" s="125"/>
      <c r="H529" s="125"/>
      <c r="I529" s="125"/>
      <c r="J529" s="125"/>
      <c r="K529" s="125"/>
      <c r="L529" s="125"/>
      <c r="M529" s="125"/>
      <c r="N529" s="125"/>
      <c r="O529" s="125"/>
      <c r="P529" s="125"/>
      <c r="Q529" s="125"/>
      <c r="R529" s="125"/>
      <c r="S529" s="125"/>
      <c r="T529" s="125"/>
      <c r="U529" s="125"/>
      <c r="V529" s="125"/>
    </row>
    <row r="530" spans="1:22" ht="12">
      <c r="A530" s="125"/>
      <c r="B530" s="125"/>
      <c r="C530" s="125"/>
      <c r="D530" s="125"/>
      <c r="E530" s="125"/>
      <c r="F530" s="125"/>
      <c r="G530" s="125"/>
      <c r="H530" s="125"/>
      <c r="I530" s="125"/>
      <c r="J530" s="125"/>
      <c r="K530" s="125"/>
      <c r="L530" s="125"/>
      <c r="M530" s="125"/>
      <c r="N530" s="125"/>
      <c r="O530" s="125"/>
      <c r="P530" s="125"/>
      <c r="Q530" s="125"/>
      <c r="R530" s="125"/>
      <c r="S530" s="125"/>
      <c r="T530" s="125"/>
      <c r="U530" s="125"/>
      <c r="V530" s="125"/>
    </row>
    <row r="531" spans="1:22" ht="12">
      <c r="A531" s="125"/>
      <c r="B531" s="125"/>
      <c r="C531" s="125"/>
      <c r="D531" s="125"/>
      <c r="E531" s="125"/>
      <c r="F531" s="125"/>
      <c r="G531" s="125"/>
      <c r="H531" s="125"/>
      <c r="I531" s="125"/>
      <c r="J531" s="125"/>
      <c r="K531" s="125"/>
      <c r="L531" s="125"/>
      <c r="M531" s="125"/>
      <c r="N531" s="125"/>
      <c r="O531" s="125"/>
      <c r="P531" s="125"/>
      <c r="Q531" s="125"/>
      <c r="R531" s="125"/>
      <c r="S531" s="125"/>
      <c r="T531" s="125"/>
      <c r="U531" s="125"/>
      <c r="V531" s="125"/>
    </row>
    <row r="532" spans="1:22" ht="12">
      <c r="A532" s="125"/>
      <c r="B532" s="125"/>
      <c r="C532" s="125"/>
      <c r="D532" s="125"/>
      <c r="E532" s="125"/>
      <c r="F532" s="125"/>
      <c r="G532" s="125"/>
      <c r="H532" s="125"/>
      <c r="I532" s="125"/>
      <c r="J532" s="125"/>
      <c r="K532" s="125"/>
      <c r="L532" s="125"/>
      <c r="M532" s="125"/>
      <c r="N532" s="125"/>
      <c r="O532" s="125"/>
      <c r="P532" s="125"/>
      <c r="Q532" s="125"/>
      <c r="R532" s="125"/>
      <c r="S532" s="125"/>
      <c r="T532" s="125"/>
      <c r="U532" s="125"/>
      <c r="V532" s="125"/>
    </row>
    <row r="533" spans="1:22" ht="12">
      <c r="A533" s="125"/>
      <c r="B533" s="125"/>
      <c r="C533" s="125"/>
      <c r="D533" s="125"/>
      <c r="E533" s="125"/>
      <c r="F533" s="125"/>
      <c r="G533" s="125"/>
      <c r="H533" s="125"/>
      <c r="I533" s="125"/>
      <c r="J533" s="125"/>
      <c r="K533" s="125"/>
      <c r="L533" s="125"/>
      <c r="M533" s="125"/>
      <c r="N533" s="125"/>
      <c r="O533" s="125"/>
      <c r="P533" s="125"/>
      <c r="Q533" s="125"/>
      <c r="R533" s="125"/>
      <c r="S533" s="125"/>
      <c r="T533" s="125"/>
      <c r="U533" s="125"/>
      <c r="V533" s="125"/>
    </row>
    <row r="534" spans="1:22" ht="12">
      <c r="A534" s="125"/>
      <c r="B534" s="125"/>
      <c r="C534" s="125"/>
      <c r="D534" s="125"/>
      <c r="E534" s="125"/>
      <c r="F534" s="125"/>
      <c r="G534" s="125"/>
      <c r="H534" s="125"/>
      <c r="I534" s="125"/>
      <c r="J534" s="125"/>
      <c r="K534" s="125"/>
      <c r="L534" s="125"/>
      <c r="M534" s="125"/>
      <c r="N534" s="125"/>
      <c r="O534" s="125"/>
      <c r="P534" s="125"/>
      <c r="Q534" s="125"/>
      <c r="R534" s="125"/>
      <c r="S534" s="125"/>
      <c r="T534" s="125"/>
      <c r="U534" s="125"/>
      <c r="V534" s="125"/>
    </row>
    <row r="535" spans="1:22" ht="12">
      <c r="A535" s="125"/>
      <c r="B535" s="125"/>
      <c r="C535" s="125"/>
      <c r="D535" s="125"/>
      <c r="E535" s="125"/>
      <c r="F535" s="125"/>
      <c r="G535" s="125"/>
      <c r="H535" s="125"/>
      <c r="I535" s="125"/>
      <c r="J535" s="125"/>
      <c r="K535" s="125"/>
      <c r="L535" s="125"/>
      <c r="M535" s="125"/>
      <c r="N535" s="125"/>
      <c r="O535" s="125"/>
      <c r="P535" s="125"/>
      <c r="Q535" s="125"/>
      <c r="R535" s="125"/>
      <c r="S535" s="125"/>
      <c r="T535" s="125"/>
      <c r="U535" s="125"/>
      <c r="V535" s="125"/>
    </row>
    <row r="536" spans="1:22" ht="12">
      <c r="A536" s="125"/>
      <c r="B536" s="125"/>
      <c r="C536" s="125"/>
      <c r="D536" s="125"/>
      <c r="E536" s="125"/>
      <c r="F536" s="125"/>
      <c r="G536" s="125"/>
      <c r="H536" s="125"/>
      <c r="I536" s="125"/>
      <c r="J536" s="125"/>
      <c r="K536" s="125"/>
      <c r="L536" s="125"/>
      <c r="M536" s="125"/>
      <c r="N536" s="125"/>
      <c r="O536" s="125"/>
      <c r="P536" s="125"/>
      <c r="Q536" s="125"/>
      <c r="R536" s="125"/>
      <c r="S536" s="125"/>
      <c r="T536" s="125"/>
      <c r="U536" s="125"/>
      <c r="V536" s="125"/>
    </row>
    <row r="537" spans="1:22" ht="12">
      <c r="A537" s="125"/>
      <c r="B537" s="125"/>
      <c r="C537" s="125"/>
      <c r="D537" s="125"/>
      <c r="E537" s="125"/>
      <c r="F537" s="125"/>
      <c r="G537" s="125"/>
      <c r="H537" s="125"/>
      <c r="I537" s="125"/>
      <c r="J537" s="125"/>
      <c r="K537" s="125"/>
      <c r="L537" s="125"/>
      <c r="M537" s="125"/>
      <c r="N537" s="125"/>
      <c r="O537" s="125"/>
      <c r="P537" s="125"/>
      <c r="Q537" s="125"/>
      <c r="R537" s="125"/>
      <c r="S537" s="125"/>
      <c r="T537" s="125"/>
      <c r="U537" s="125"/>
      <c r="V537" s="125"/>
    </row>
    <row r="538" spans="1:22" ht="12">
      <c r="A538" s="125"/>
      <c r="B538" s="125"/>
      <c r="C538" s="125"/>
      <c r="D538" s="125"/>
      <c r="E538" s="125"/>
      <c r="F538" s="125"/>
      <c r="G538" s="125"/>
      <c r="H538" s="125"/>
      <c r="I538" s="125"/>
      <c r="J538" s="125"/>
      <c r="K538" s="125"/>
      <c r="L538" s="125"/>
      <c r="M538" s="125"/>
      <c r="N538" s="125"/>
      <c r="O538" s="125"/>
      <c r="P538" s="125"/>
      <c r="Q538" s="125"/>
      <c r="R538" s="125"/>
      <c r="S538" s="125"/>
      <c r="T538" s="125"/>
      <c r="U538" s="125"/>
      <c r="V538" s="125"/>
    </row>
    <row r="539" spans="1:22" ht="12">
      <c r="A539" s="125"/>
      <c r="B539" s="125"/>
      <c r="C539" s="125"/>
      <c r="D539" s="125"/>
      <c r="E539" s="125"/>
      <c r="F539" s="125"/>
      <c r="G539" s="125"/>
      <c r="H539" s="125"/>
      <c r="I539" s="125"/>
      <c r="J539" s="125"/>
      <c r="K539" s="125"/>
      <c r="L539" s="125"/>
      <c r="M539" s="125"/>
      <c r="N539" s="125"/>
      <c r="O539" s="125"/>
      <c r="P539" s="125"/>
      <c r="Q539" s="125"/>
      <c r="R539" s="125"/>
      <c r="S539" s="125"/>
      <c r="T539" s="125"/>
      <c r="U539" s="125"/>
      <c r="V539" s="125"/>
    </row>
    <row r="540" spans="1:22" ht="12">
      <c r="A540" s="125"/>
      <c r="B540" s="125"/>
      <c r="C540" s="125"/>
      <c r="D540" s="125"/>
      <c r="E540" s="125"/>
      <c r="F540" s="125"/>
      <c r="G540" s="125"/>
      <c r="H540" s="125"/>
      <c r="I540" s="125"/>
      <c r="J540" s="125"/>
      <c r="K540" s="125"/>
      <c r="L540" s="125"/>
      <c r="M540" s="125"/>
      <c r="N540" s="125"/>
      <c r="O540" s="125"/>
      <c r="P540" s="125"/>
      <c r="Q540" s="125"/>
      <c r="R540" s="125"/>
      <c r="S540" s="125"/>
      <c r="T540" s="125"/>
      <c r="U540" s="125"/>
      <c r="V540" s="125"/>
    </row>
    <row r="541" spans="1:22" ht="12">
      <c r="A541" s="125"/>
      <c r="B541" s="125"/>
      <c r="C541" s="125"/>
      <c r="D541" s="125"/>
      <c r="E541" s="125"/>
      <c r="F541" s="125"/>
      <c r="G541" s="125"/>
      <c r="H541" s="125"/>
      <c r="I541" s="125"/>
      <c r="J541" s="125"/>
      <c r="K541" s="125"/>
      <c r="L541" s="125"/>
      <c r="M541" s="125"/>
      <c r="N541" s="125"/>
      <c r="O541" s="125"/>
      <c r="P541" s="125"/>
      <c r="Q541" s="125"/>
      <c r="R541" s="125"/>
      <c r="S541" s="125"/>
      <c r="T541" s="125"/>
      <c r="U541" s="125"/>
      <c r="V541" s="125"/>
    </row>
    <row r="542" spans="1:22" ht="12">
      <c r="A542" s="125"/>
      <c r="B542" s="125"/>
      <c r="C542" s="125"/>
      <c r="D542" s="125"/>
      <c r="E542" s="125"/>
      <c r="F542" s="125"/>
      <c r="G542" s="125"/>
      <c r="H542" s="125"/>
      <c r="I542" s="125"/>
      <c r="J542" s="125"/>
      <c r="K542" s="125"/>
      <c r="L542" s="125"/>
      <c r="M542" s="125"/>
      <c r="N542" s="125"/>
      <c r="O542" s="125"/>
      <c r="P542" s="125"/>
      <c r="Q542" s="125"/>
      <c r="R542" s="125"/>
      <c r="S542" s="125"/>
      <c r="T542" s="125"/>
      <c r="U542" s="125"/>
      <c r="V542" s="125"/>
    </row>
    <row r="543" spans="1:22" ht="12">
      <c r="A543" s="125"/>
      <c r="B543" s="125"/>
      <c r="C543" s="125"/>
      <c r="D543" s="125"/>
      <c r="E543" s="125"/>
      <c r="F543" s="125"/>
      <c r="G543" s="125"/>
      <c r="H543" s="125"/>
      <c r="I543" s="125"/>
      <c r="J543" s="125"/>
      <c r="K543" s="125"/>
      <c r="L543" s="125"/>
      <c r="M543" s="125"/>
      <c r="N543" s="125"/>
      <c r="O543" s="125"/>
      <c r="P543" s="125"/>
      <c r="Q543" s="125"/>
      <c r="R543" s="125"/>
      <c r="S543" s="125"/>
      <c r="T543" s="125"/>
      <c r="U543" s="125"/>
      <c r="V543" s="125"/>
    </row>
    <row r="544" spans="1:22" ht="12">
      <c r="A544" s="125"/>
      <c r="B544" s="125"/>
      <c r="C544" s="125"/>
      <c r="D544" s="125"/>
      <c r="E544" s="125"/>
      <c r="F544" s="125"/>
      <c r="G544" s="125"/>
      <c r="H544" s="125"/>
      <c r="I544" s="125"/>
      <c r="J544" s="125"/>
      <c r="K544" s="125"/>
      <c r="L544" s="125"/>
      <c r="M544" s="125"/>
      <c r="N544" s="125"/>
      <c r="O544" s="125"/>
      <c r="P544" s="125"/>
      <c r="Q544" s="125"/>
      <c r="R544" s="125"/>
      <c r="S544" s="125"/>
      <c r="T544" s="125"/>
      <c r="U544" s="125"/>
      <c r="V544" s="125"/>
    </row>
    <row r="545" spans="1:22" ht="12">
      <c r="A545" s="125"/>
      <c r="B545" s="125"/>
      <c r="C545" s="125"/>
      <c r="D545" s="125"/>
      <c r="E545" s="125"/>
      <c r="F545" s="125"/>
      <c r="G545" s="125"/>
      <c r="H545" s="125"/>
      <c r="I545" s="125"/>
      <c r="J545" s="125"/>
      <c r="K545" s="125"/>
      <c r="L545" s="125"/>
      <c r="M545" s="125"/>
      <c r="N545" s="125"/>
      <c r="O545" s="125"/>
      <c r="P545" s="125"/>
      <c r="Q545" s="125"/>
      <c r="R545" s="125"/>
      <c r="S545" s="125"/>
      <c r="T545" s="125"/>
      <c r="U545" s="125"/>
      <c r="V545" s="125"/>
    </row>
    <row r="546" spans="1:22" ht="12">
      <c r="A546" s="125"/>
      <c r="B546" s="125"/>
      <c r="C546" s="125"/>
      <c r="D546" s="125"/>
      <c r="E546" s="125"/>
      <c r="F546" s="125"/>
      <c r="G546" s="125"/>
      <c r="H546" s="125"/>
      <c r="I546" s="125"/>
      <c r="J546" s="125"/>
      <c r="K546" s="125"/>
      <c r="L546" s="125"/>
      <c r="M546" s="125"/>
      <c r="N546" s="125"/>
      <c r="O546" s="125"/>
      <c r="P546" s="125"/>
      <c r="Q546" s="125"/>
      <c r="R546" s="125"/>
      <c r="S546" s="125"/>
      <c r="T546" s="125"/>
      <c r="U546" s="125"/>
      <c r="V546" s="125"/>
    </row>
    <row r="547" spans="1:22" ht="12">
      <c r="A547" s="125"/>
      <c r="B547" s="125"/>
      <c r="C547" s="125"/>
      <c r="D547" s="125"/>
      <c r="E547" s="125"/>
      <c r="F547" s="125"/>
      <c r="G547" s="125"/>
      <c r="H547" s="125"/>
      <c r="I547" s="125"/>
      <c r="J547" s="125"/>
      <c r="K547" s="125"/>
      <c r="L547" s="125"/>
      <c r="M547" s="125"/>
      <c r="N547" s="125"/>
      <c r="O547" s="125"/>
      <c r="P547" s="125"/>
      <c r="Q547" s="125"/>
      <c r="R547" s="125"/>
      <c r="S547" s="125"/>
      <c r="T547" s="125"/>
      <c r="U547" s="125"/>
      <c r="V547" s="125"/>
    </row>
    <row r="548" spans="1:22" ht="12">
      <c r="A548" s="125"/>
      <c r="B548" s="125"/>
      <c r="C548" s="125"/>
      <c r="D548" s="125"/>
      <c r="E548" s="125"/>
      <c r="F548" s="125"/>
      <c r="G548" s="125"/>
      <c r="H548" s="125"/>
      <c r="I548" s="125"/>
      <c r="J548" s="125"/>
      <c r="K548" s="125"/>
      <c r="L548" s="125"/>
      <c r="M548" s="125"/>
      <c r="N548" s="125"/>
      <c r="O548" s="125"/>
      <c r="P548" s="125"/>
      <c r="Q548" s="125"/>
      <c r="R548" s="125"/>
      <c r="S548" s="125"/>
      <c r="T548" s="125"/>
      <c r="U548" s="125"/>
      <c r="V548" s="125"/>
    </row>
    <row r="549" spans="1:22" ht="12">
      <c r="A549" s="125"/>
      <c r="B549" s="125"/>
      <c r="C549" s="125"/>
      <c r="D549" s="125"/>
      <c r="E549" s="125"/>
      <c r="F549" s="125"/>
      <c r="G549" s="125"/>
      <c r="H549" s="125"/>
      <c r="I549" s="125"/>
      <c r="J549" s="125"/>
      <c r="K549" s="125"/>
      <c r="L549" s="125"/>
      <c r="M549" s="125"/>
      <c r="N549" s="125"/>
      <c r="O549" s="125"/>
      <c r="P549" s="125"/>
      <c r="Q549" s="125"/>
      <c r="R549" s="125"/>
      <c r="S549" s="125"/>
      <c r="T549" s="125"/>
      <c r="U549" s="125"/>
      <c r="V549" s="125"/>
    </row>
    <row r="550" spans="1:22" ht="12">
      <c r="A550" s="125"/>
      <c r="B550" s="125"/>
      <c r="C550" s="125"/>
      <c r="D550" s="125"/>
      <c r="E550" s="125"/>
      <c r="F550" s="125"/>
      <c r="G550" s="125"/>
      <c r="H550" s="125"/>
      <c r="I550" s="125"/>
      <c r="J550" s="125"/>
      <c r="K550" s="125"/>
      <c r="L550" s="125"/>
      <c r="M550" s="125"/>
      <c r="N550" s="125"/>
      <c r="O550" s="125"/>
      <c r="P550" s="125"/>
      <c r="Q550" s="125"/>
      <c r="R550" s="125"/>
      <c r="S550" s="125"/>
      <c r="T550" s="125"/>
      <c r="U550" s="125"/>
      <c r="V550" s="125"/>
    </row>
    <row r="551" spans="1:22" ht="12">
      <c r="A551" s="125"/>
      <c r="B551" s="125"/>
      <c r="C551" s="125"/>
      <c r="D551" s="125"/>
      <c r="E551" s="125"/>
      <c r="F551" s="125"/>
      <c r="G551" s="125"/>
      <c r="H551" s="125"/>
      <c r="I551" s="125"/>
      <c r="J551" s="125"/>
      <c r="K551" s="125"/>
      <c r="L551" s="125"/>
      <c r="M551" s="125"/>
      <c r="N551" s="125"/>
      <c r="O551" s="125"/>
      <c r="P551" s="125"/>
      <c r="Q551" s="125"/>
      <c r="R551" s="125"/>
      <c r="S551" s="125"/>
      <c r="T551" s="125"/>
      <c r="U551" s="125"/>
      <c r="V551" s="125"/>
    </row>
    <row r="552" spans="1:22" ht="12">
      <c r="A552" s="125"/>
      <c r="B552" s="125"/>
      <c r="C552" s="125"/>
      <c r="D552" s="125"/>
      <c r="E552" s="125"/>
      <c r="F552" s="125"/>
      <c r="G552" s="125"/>
      <c r="H552" s="125"/>
      <c r="I552" s="125"/>
      <c r="J552" s="125"/>
      <c r="K552" s="125"/>
      <c r="L552" s="125"/>
      <c r="M552" s="125"/>
      <c r="N552" s="125"/>
      <c r="O552" s="125"/>
      <c r="P552" s="125"/>
      <c r="Q552" s="125"/>
      <c r="R552" s="125"/>
      <c r="S552" s="125"/>
      <c r="T552" s="125"/>
      <c r="U552" s="125"/>
      <c r="V552" s="125"/>
    </row>
    <row r="553" spans="1:22" ht="12">
      <c r="A553" s="125"/>
      <c r="B553" s="125"/>
      <c r="C553" s="125"/>
      <c r="D553" s="125"/>
      <c r="E553" s="125"/>
      <c r="F553" s="125"/>
      <c r="G553" s="125"/>
      <c r="H553" s="125"/>
      <c r="I553" s="125"/>
      <c r="J553" s="125"/>
      <c r="K553" s="125"/>
      <c r="L553" s="125"/>
      <c r="M553" s="125"/>
      <c r="N553" s="125"/>
      <c r="O553" s="125"/>
      <c r="P553" s="125"/>
      <c r="Q553" s="125"/>
      <c r="R553" s="125"/>
      <c r="S553" s="125"/>
      <c r="T553" s="125"/>
      <c r="U553" s="125"/>
      <c r="V553" s="125"/>
    </row>
    <row r="554" spans="1:22" ht="12">
      <c r="A554" s="125"/>
      <c r="B554" s="125"/>
      <c r="C554" s="125"/>
      <c r="D554" s="125"/>
      <c r="E554" s="125"/>
      <c r="F554" s="125"/>
      <c r="G554" s="125"/>
      <c r="H554" s="125"/>
      <c r="I554" s="125"/>
      <c r="J554" s="125"/>
      <c r="K554" s="125"/>
      <c r="L554" s="125"/>
      <c r="M554" s="125"/>
      <c r="N554" s="125"/>
      <c r="O554" s="125"/>
      <c r="P554" s="125"/>
      <c r="Q554" s="125"/>
      <c r="R554" s="125"/>
      <c r="S554" s="125"/>
      <c r="T554" s="125"/>
      <c r="U554" s="125"/>
      <c r="V554" s="125"/>
    </row>
    <row r="555" spans="1:22" ht="12">
      <c r="A555" s="125"/>
      <c r="B555" s="125"/>
      <c r="C555" s="125"/>
      <c r="D555" s="125"/>
      <c r="E555" s="125"/>
      <c r="F555" s="125"/>
      <c r="G555" s="125"/>
      <c r="H555" s="125"/>
      <c r="I555" s="125"/>
      <c r="J555" s="125"/>
      <c r="K555" s="125"/>
      <c r="L555" s="125"/>
      <c r="M555" s="125"/>
      <c r="N555" s="125"/>
      <c r="O555" s="125"/>
      <c r="P555" s="125"/>
      <c r="Q555" s="125"/>
      <c r="R555" s="125"/>
      <c r="S555" s="125"/>
      <c r="T555" s="125"/>
      <c r="U555" s="125"/>
      <c r="V555" s="125"/>
    </row>
    <row r="556" spans="1:22" ht="12">
      <c r="A556" s="125"/>
      <c r="B556" s="125"/>
      <c r="C556" s="125"/>
      <c r="D556" s="125"/>
      <c r="E556" s="125"/>
      <c r="F556" s="125"/>
      <c r="G556" s="125"/>
      <c r="H556" s="125"/>
      <c r="I556" s="125"/>
      <c r="J556" s="125"/>
      <c r="K556" s="125"/>
      <c r="L556" s="125"/>
      <c r="M556" s="125"/>
      <c r="N556" s="125"/>
      <c r="O556" s="125"/>
      <c r="P556" s="125"/>
      <c r="Q556" s="125"/>
      <c r="R556" s="125"/>
      <c r="S556" s="125"/>
      <c r="T556" s="125"/>
      <c r="U556" s="125"/>
      <c r="V556" s="125"/>
    </row>
    <row r="557" spans="1:22" ht="12">
      <c r="A557" s="125"/>
      <c r="B557" s="125"/>
      <c r="C557" s="125"/>
      <c r="D557" s="125"/>
      <c r="E557" s="125"/>
      <c r="F557" s="125"/>
      <c r="G557" s="125"/>
      <c r="H557" s="125"/>
      <c r="I557" s="125"/>
      <c r="J557" s="125"/>
      <c r="K557" s="125"/>
      <c r="L557" s="125"/>
      <c r="M557" s="125"/>
      <c r="N557" s="125"/>
      <c r="O557" s="125"/>
      <c r="P557" s="125"/>
      <c r="Q557" s="125"/>
      <c r="R557" s="125"/>
      <c r="S557" s="125"/>
      <c r="T557" s="125"/>
      <c r="U557" s="125"/>
      <c r="V557" s="125"/>
    </row>
    <row r="558" spans="1:22" ht="12">
      <c r="A558" s="125"/>
      <c r="B558" s="125"/>
      <c r="C558" s="125"/>
      <c r="D558" s="125"/>
      <c r="E558" s="125"/>
      <c r="F558" s="125"/>
      <c r="G558" s="125"/>
      <c r="H558" s="125"/>
      <c r="I558" s="125"/>
      <c r="J558" s="125"/>
      <c r="K558" s="125"/>
      <c r="L558" s="125"/>
      <c r="M558" s="125"/>
      <c r="N558" s="125"/>
      <c r="O558" s="125"/>
      <c r="P558" s="125"/>
      <c r="Q558" s="125"/>
      <c r="R558" s="125"/>
      <c r="S558" s="125"/>
      <c r="T558" s="125"/>
      <c r="U558" s="125"/>
      <c r="V558" s="125"/>
    </row>
    <row r="559" spans="1:22" ht="12">
      <c r="A559" s="125"/>
      <c r="B559" s="125"/>
      <c r="C559" s="125"/>
      <c r="D559" s="125"/>
      <c r="E559" s="125"/>
      <c r="F559" s="125"/>
      <c r="G559" s="125"/>
      <c r="H559" s="125"/>
      <c r="I559" s="125"/>
      <c r="J559" s="125"/>
      <c r="K559" s="125"/>
      <c r="L559" s="125"/>
      <c r="M559" s="125"/>
      <c r="N559" s="125"/>
      <c r="O559" s="125"/>
      <c r="P559" s="125"/>
      <c r="Q559" s="125"/>
      <c r="R559" s="125"/>
      <c r="S559" s="125"/>
      <c r="T559" s="125"/>
      <c r="U559" s="125"/>
      <c r="V559" s="125"/>
    </row>
    <row r="560" spans="1:22" ht="12">
      <c r="A560" s="125"/>
      <c r="B560" s="125"/>
      <c r="C560" s="125"/>
      <c r="D560" s="125"/>
      <c r="E560" s="125"/>
      <c r="F560" s="125"/>
      <c r="G560" s="125"/>
      <c r="H560" s="125"/>
      <c r="I560" s="125"/>
      <c r="J560" s="125"/>
      <c r="K560" s="125"/>
      <c r="L560" s="125"/>
      <c r="M560" s="125"/>
      <c r="N560" s="125"/>
      <c r="O560" s="125"/>
      <c r="P560" s="125"/>
      <c r="Q560" s="125"/>
      <c r="R560" s="125"/>
      <c r="S560" s="125"/>
      <c r="T560" s="125"/>
      <c r="U560" s="125"/>
      <c r="V560" s="125"/>
    </row>
    <row r="561" spans="1:22" ht="12">
      <c r="A561" s="125"/>
      <c r="B561" s="125"/>
      <c r="C561" s="125"/>
      <c r="D561" s="125"/>
      <c r="E561" s="125"/>
      <c r="F561" s="125"/>
      <c r="G561" s="125"/>
      <c r="H561" s="125"/>
      <c r="I561" s="125"/>
      <c r="J561" s="125"/>
      <c r="K561" s="125"/>
      <c r="L561" s="125"/>
      <c r="M561" s="125"/>
      <c r="N561" s="125"/>
      <c r="O561" s="125"/>
      <c r="P561" s="125"/>
      <c r="Q561" s="125"/>
      <c r="R561" s="125"/>
      <c r="S561" s="125"/>
      <c r="T561" s="125"/>
      <c r="U561" s="125"/>
      <c r="V561" s="125"/>
    </row>
    <row r="562" spans="1:22" ht="12">
      <c r="A562" s="125"/>
      <c r="B562" s="125"/>
      <c r="C562" s="125"/>
      <c r="D562" s="125"/>
      <c r="E562" s="125"/>
      <c r="F562" s="125"/>
      <c r="G562" s="125"/>
      <c r="H562" s="125"/>
      <c r="I562" s="125"/>
      <c r="J562" s="125"/>
      <c r="K562" s="125"/>
      <c r="L562" s="125"/>
      <c r="M562" s="125"/>
      <c r="N562" s="125"/>
      <c r="O562" s="125"/>
      <c r="P562" s="125"/>
      <c r="Q562" s="125"/>
      <c r="R562" s="125"/>
      <c r="S562" s="125"/>
      <c r="T562" s="125"/>
      <c r="U562" s="125"/>
      <c r="V562" s="125"/>
    </row>
    <row r="563" spans="1:22" ht="12">
      <c r="A563" s="125"/>
      <c r="B563" s="125"/>
      <c r="C563" s="125"/>
      <c r="D563" s="125"/>
      <c r="E563" s="125"/>
      <c r="F563" s="125"/>
      <c r="G563" s="125"/>
      <c r="H563" s="125"/>
      <c r="I563" s="125"/>
      <c r="J563" s="125"/>
      <c r="K563" s="125"/>
      <c r="L563" s="125"/>
      <c r="M563" s="125"/>
      <c r="N563" s="125"/>
      <c r="O563" s="125"/>
      <c r="P563" s="125"/>
      <c r="Q563" s="125"/>
      <c r="R563" s="125"/>
      <c r="S563" s="125"/>
      <c r="T563" s="125"/>
      <c r="U563" s="125"/>
      <c r="V563" s="125"/>
    </row>
    <row r="564" spans="1:22" ht="12">
      <c r="A564" s="125"/>
      <c r="B564" s="125"/>
      <c r="C564" s="125"/>
      <c r="D564" s="125"/>
      <c r="E564" s="125"/>
      <c r="F564" s="125"/>
      <c r="G564" s="125"/>
      <c r="H564" s="125"/>
      <c r="I564" s="125"/>
      <c r="J564" s="125"/>
      <c r="K564" s="125"/>
      <c r="L564" s="125"/>
      <c r="M564" s="125"/>
      <c r="N564" s="125"/>
      <c r="O564" s="125"/>
      <c r="P564" s="125"/>
      <c r="Q564" s="125"/>
      <c r="R564" s="125"/>
      <c r="S564" s="125"/>
      <c r="T564" s="125"/>
      <c r="U564" s="125"/>
      <c r="V564" s="125"/>
    </row>
    <row r="565" spans="1:22" ht="12">
      <c r="A565" s="125"/>
      <c r="B565" s="125"/>
      <c r="C565" s="125"/>
      <c r="D565" s="125"/>
      <c r="E565" s="125"/>
      <c r="F565" s="125"/>
      <c r="G565" s="125"/>
      <c r="H565" s="125"/>
      <c r="I565" s="125"/>
      <c r="J565" s="125"/>
      <c r="K565" s="125"/>
      <c r="L565" s="125"/>
      <c r="M565" s="125"/>
      <c r="N565" s="125"/>
      <c r="O565" s="125"/>
      <c r="P565" s="125"/>
      <c r="Q565" s="125"/>
      <c r="R565" s="125"/>
      <c r="S565" s="125"/>
      <c r="T565" s="125"/>
      <c r="U565" s="125"/>
      <c r="V565" s="125"/>
    </row>
    <row r="566" spans="1:22" ht="12">
      <c r="A566" s="125"/>
      <c r="B566" s="125"/>
      <c r="C566" s="125"/>
      <c r="D566" s="125"/>
      <c r="E566" s="125"/>
      <c r="F566" s="125"/>
      <c r="G566" s="125"/>
      <c r="H566" s="125"/>
      <c r="I566" s="125"/>
      <c r="J566" s="125"/>
      <c r="K566" s="125"/>
      <c r="L566" s="125"/>
      <c r="M566" s="125"/>
      <c r="N566" s="125"/>
      <c r="O566" s="125"/>
      <c r="P566" s="125"/>
      <c r="Q566" s="125"/>
      <c r="R566" s="125"/>
      <c r="S566" s="125"/>
      <c r="T566" s="125"/>
      <c r="U566" s="125"/>
      <c r="V566" s="125"/>
    </row>
    <row r="567" spans="1:22" ht="12">
      <c r="A567" s="125"/>
      <c r="B567" s="125"/>
      <c r="C567" s="125"/>
      <c r="D567" s="125"/>
      <c r="E567" s="125"/>
      <c r="F567" s="125"/>
      <c r="G567" s="125"/>
      <c r="H567" s="125"/>
      <c r="I567" s="125"/>
      <c r="J567" s="125"/>
      <c r="K567" s="125"/>
      <c r="L567" s="125"/>
      <c r="M567" s="125"/>
      <c r="N567" s="125"/>
      <c r="O567" s="125"/>
      <c r="P567" s="125"/>
      <c r="Q567" s="125"/>
      <c r="R567" s="125"/>
      <c r="S567" s="125"/>
      <c r="T567" s="125"/>
      <c r="U567" s="125"/>
      <c r="V567" s="125"/>
    </row>
    <row r="568" spans="1:22" ht="12">
      <c r="A568" s="125"/>
      <c r="B568" s="125"/>
      <c r="C568" s="125"/>
      <c r="D568" s="125"/>
      <c r="E568" s="125"/>
      <c r="F568" s="125"/>
      <c r="G568" s="125"/>
      <c r="H568" s="125"/>
      <c r="I568" s="125"/>
      <c r="J568" s="125"/>
      <c r="K568" s="125"/>
      <c r="L568" s="125"/>
      <c r="M568" s="125"/>
      <c r="N568" s="125"/>
      <c r="O568" s="125"/>
      <c r="P568" s="125"/>
      <c r="Q568" s="125"/>
      <c r="R568" s="125"/>
      <c r="S568" s="125"/>
      <c r="T568" s="125"/>
      <c r="U568" s="125"/>
      <c r="V568" s="125"/>
    </row>
    <row r="569" spans="1:22" ht="12">
      <c r="A569" s="125"/>
      <c r="B569" s="125"/>
      <c r="C569" s="125"/>
      <c r="D569" s="125"/>
      <c r="E569" s="125"/>
      <c r="F569" s="125"/>
      <c r="G569" s="125"/>
      <c r="H569" s="125"/>
      <c r="I569" s="125"/>
      <c r="J569" s="125"/>
      <c r="K569" s="125"/>
      <c r="L569" s="125"/>
      <c r="M569" s="125"/>
      <c r="N569" s="125"/>
      <c r="O569" s="125"/>
      <c r="P569" s="125"/>
      <c r="Q569" s="125"/>
      <c r="R569" s="125"/>
      <c r="S569" s="125"/>
      <c r="T569" s="125"/>
      <c r="U569" s="125"/>
      <c r="V569" s="125"/>
    </row>
    <row r="570" spans="1:22" ht="12">
      <c r="A570" s="125"/>
      <c r="B570" s="125"/>
      <c r="C570" s="125"/>
      <c r="D570" s="125"/>
      <c r="E570" s="125"/>
      <c r="F570" s="125"/>
      <c r="G570" s="125"/>
      <c r="H570" s="125"/>
      <c r="I570" s="125"/>
      <c r="J570" s="125"/>
      <c r="K570" s="125"/>
      <c r="L570" s="125"/>
      <c r="M570" s="125"/>
      <c r="N570" s="125"/>
      <c r="O570" s="125"/>
      <c r="P570" s="125"/>
      <c r="Q570" s="125"/>
      <c r="R570" s="125"/>
      <c r="S570" s="125"/>
      <c r="T570" s="125"/>
      <c r="U570" s="125"/>
      <c r="V570" s="125"/>
    </row>
    <row r="571" spans="1:22" ht="12">
      <c r="A571" s="125"/>
      <c r="B571" s="125"/>
      <c r="C571" s="125"/>
      <c r="D571" s="125"/>
      <c r="E571" s="125"/>
      <c r="F571" s="125"/>
      <c r="G571" s="125"/>
      <c r="H571" s="125"/>
      <c r="I571" s="125"/>
      <c r="J571" s="125"/>
      <c r="K571" s="125"/>
      <c r="L571" s="125"/>
      <c r="M571" s="125"/>
      <c r="N571" s="125"/>
      <c r="O571" s="125"/>
      <c r="P571" s="125"/>
      <c r="Q571" s="125"/>
      <c r="R571" s="125"/>
      <c r="S571" s="125"/>
      <c r="T571" s="125"/>
      <c r="U571" s="125"/>
      <c r="V571" s="125"/>
    </row>
    <row r="572" spans="1:22" ht="12">
      <c r="A572" s="125"/>
      <c r="B572" s="125"/>
      <c r="C572" s="125"/>
      <c r="D572" s="125"/>
      <c r="E572" s="125"/>
      <c r="F572" s="125"/>
      <c r="G572" s="125"/>
      <c r="H572" s="125"/>
      <c r="I572" s="125"/>
      <c r="J572" s="125"/>
      <c r="K572" s="125"/>
      <c r="L572" s="125"/>
      <c r="M572" s="125"/>
      <c r="N572" s="125"/>
      <c r="O572" s="125"/>
      <c r="P572" s="125"/>
      <c r="Q572" s="125"/>
      <c r="R572" s="125"/>
      <c r="S572" s="125"/>
      <c r="T572" s="125"/>
      <c r="U572" s="125"/>
      <c r="V572" s="125"/>
    </row>
    <row r="573" spans="1:22" ht="12">
      <c r="A573" s="125"/>
      <c r="B573" s="125"/>
      <c r="C573" s="125"/>
      <c r="D573" s="125"/>
      <c r="E573" s="125"/>
      <c r="F573" s="125"/>
      <c r="G573" s="125"/>
      <c r="H573" s="125"/>
      <c r="I573" s="125"/>
      <c r="J573" s="125"/>
      <c r="K573" s="125"/>
      <c r="L573" s="125"/>
      <c r="M573" s="125"/>
      <c r="N573" s="125"/>
      <c r="O573" s="125"/>
      <c r="P573" s="125"/>
      <c r="Q573" s="125"/>
      <c r="R573" s="125"/>
      <c r="S573" s="125"/>
      <c r="T573" s="125"/>
      <c r="U573" s="125"/>
      <c r="V573" s="125"/>
    </row>
    <row r="574" spans="1:22" ht="12">
      <c r="A574" s="125"/>
      <c r="B574" s="125"/>
      <c r="C574" s="125"/>
      <c r="D574" s="125"/>
      <c r="E574" s="125"/>
      <c r="F574" s="125"/>
      <c r="G574" s="125"/>
      <c r="H574" s="125"/>
      <c r="I574" s="125"/>
      <c r="J574" s="125"/>
      <c r="K574" s="125"/>
      <c r="L574" s="125"/>
      <c r="M574" s="125"/>
      <c r="N574" s="125"/>
      <c r="O574" s="125"/>
      <c r="P574" s="125"/>
      <c r="Q574" s="125"/>
      <c r="R574" s="125"/>
      <c r="S574" s="125"/>
      <c r="T574" s="125"/>
      <c r="U574" s="125"/>
      <c r="V574" s="125"/>
    </row>
    <row r="575" spans="1:22" ht="12">
      <c r="A575" s="125"/>
      <c r="B575" s="125"/>
      <c r="C575" s="125"/>
      <c r="D575" s="125"/>
      <c r="E575" s="125"/>
      <c r="F575" s="125"/>
      <c r="G575" s="125"/>
      <c r="H575" s="125"/>
      <c r="I575" s="125"/>
      <c r="J575" s="125"/>
      <c r="K575" s="125"/>
      <c r="L575" s="125"/>
      <c r="M575" s="125"/>
      <c r="N575" s="125"/>
      <c r="O575" s="125"/>
      <c r="P575" s="125"/>
      <c r="Q575" s="125"/>
      <c r="R575" s="125"/>
      <c r="S575" s="125"/>
      <c r="T575" s="125"/>
      <c r="U575" s="125"/>
      <c r="V575" s="125"/>
    </row>
    <row r="576" spans="1:22" ht="12">
      <c r="A576" s="125"/>
      <c r="B576" s="125"/>
      <c r="C576" s="125"/>
      <c r="D576" s="125"/>
      <c r="E576" s="125"/>
      <c r="F576" s="125"/>
      <c r="G576" s="125"/>
      <c r="H576" s="125"/>
      <c r="I576" s="125"/>
      <c r="J576" s="125"/>
      <c r="K576" s="125"/>
      <c r="L576" s="125"/>
      <c r="M576" s="125"/>
      <c r="N576" s="125"/>
      <c r="O576" s="125"/>
      <c r="P576" s="125"/>
      <c r="Q576" s="125"/>
      <c r="R576" s="125"/>
      <c r="S576" s="125"/>
      <c r="T576" s="125"/>
      <c r="U576" s="125"/>
      <c r="V576" s="125"/>
    </row>
    <row r="577" spans="1:22" ht="12">
      <c r="A577" s="125"/>
      <c r="B577" s="125"/>
      <c r="C577" s="125"/>
      <c r="D577" s="125"/>
      <c r="E577" s="125"/>
      <c r="F577" s="125"/>
      <c r="G577" s="125"/>
      <c r="H577" s="125"/>
      <c r="I577" s="125"/>
      <c r="J577" s="125"/>
      <c r="K577" s="125"/>
      <c r="L577" s="125"/>
      <c r="M577" s="125"/>
      <c r="N577" s="125"/>
      <c r="O577" s="125"/>
      <c r="P577" s="125"/>
      <c r="Q577" s="125"/>
      <c r="R577" s="125"/>
      <c r="S577" s="125"/>
      <c r="T577" s="125"/>
      <c r="U577" s="125"/>
      <c r="V577" s="125"/>
    </row>
    <row r="578" spans="1:22" ht="12">
      <c r="A578" s="125"/>
      <c r="B578" s="125"/>
      <c r="C578" s="125"/>
      <c r="D578" s="125"/>
      <c r="E578" s="125"/>
      <c r="F578" s="125"/>
      <c r="G578" s="125"/>
      <c r="H578" s="125"/>
      <c r="I578" s="125"/>
      <c r="J578" s="125"/>
      <c r="K578" s="125"/>
      <c r="L578" s="125"/>
      <c r="M578" s="125"/>
      <c r="N578" s="125"/>
      <c r="O578" s="125"/>
      <c r="P578" s="125"/>
      <c r="Q578" s="125"/>
      <c r="R578" s="125"/>
      <c r="S578" s="125"/>
      <c r="T578" s="125"/>
      <c r="U578" s="125"/>
      <c r="V578" s="125"/>
    </row>
    <row r="579" spans="1:22" ht="12">
      <c r="A579" s="125"/>
      <c r="B579" s="125"/>
      <c r="C579" s="125"/>
      <c r="D579" s="125"/>
      <c r="E579" s="125"/>
      <c r="F579" s="125"/>
      <c r="G579" s="125"/>
      <c r="H579" s="125"/>
      <c r="I579" s="125"/>
      <c r="J579" s="125"/>
      <c r="K579" s="125"/>
      <c r="L579" s="125"/>
      <c r="M579" s="125"/>
      <c r="N579" s="125"/>
      <c r="O579" s="125"/>
      <c r="P579" s="125"/>
      <c r="Q579" s="125"/>
      <c r="R579" s="125"/>
      <c r="S579" s="125"/>
      <c r="T579" s="125"/>
      <c r="U579" s="125"/>
      <c r="V579" s="125"/>
    </row>
    <row r="580" spans="1:22" ht="12">
      <c r="A580" s="125"/>
      <c r="B580" s="125"/>
      <c r="C580" s="125"/>
      <c r="D580" s="125"/>
      <c r="E580" s="125"/>
      <c r="F580" s="125"/>
      <c r="G580" s="125"/>
      <c r="H580" s="125"/>
      <c r="I580" s="125"/>
      <c r="J580" s="125"/>
      <c r="K580" s="125"/>
      <c r="L580" s="125"/>
      <c r="M580" s="125"/>
      <c r="N580" s="125"/>
      <c r="O580" s="125"/>
      <c r="P580" s="125"/>
      <c r="Q580" s="125"/>
      <c r="R580" s="125"/>
      <c r="S580" s="125"/>
      <c r="T580" s="125"/>
      <c r="U580" s="125"/>
      <c r="V580" s="125"/>
    </row>
    <row r="581" spans="1:22" ht="12">
      <c r="A581" s="125"/>
      <c r="B581" s="125"/>
      <c r="C581" s="125"/>
      <c r="D581" s="125"/>
      <c r="E581" s="125"/>
      <c r="F581" s="125"/>
      <c r="G581" s="125"/>
      <c r="H581" s="125"/>
      <c r="I581" s="125"/>
      <c r="J581" s="125"/>
      <c r="K581" s="125"/>
      <c r="L581" s="125"/>
      <c r="M581" s="125"/>
      <c r="N581" s="125"/>
      <c r="O581" s="125"/>
      <c r="P581" s="125"/>
      <c r="Q581" s="125"/>
      <c r="R581" s="125"/>
      <c r="S581" s="125"/>
      <c r="T581" s="125"/>
      <c r="U581" s="125"/>
      <c r="V581" s="125"/>
    </row>
    <row r="582" spans="1:22" ht="12">
      <c r="A582" s="125"/>
      <c r="B582" s="125"/>
      <c r="C582" s="125"/>
      <c r="D582" s="125"/>
      <c r="E582" s="125"/>
      <c r="F582" s="125"/>
      <c r="G582" s="125"/>
      <c r="H582" s="125"/>
      <c r="I582" s="125"/>
      <c r="J582" s="125"/>
      <c r="K582" s="125"/>
      <c r="L582" s="125"/>
      <c r="M582" s="125"/>
      <c r="N582" s="125"/>
      <c r="O582" s="125"/>
      <c r="P582" s="125"/>
      <c r="Q582" s="125"/>
      <c r="R582" s="125"/>
      <c r="S582" s="125"/>
      <c r="T582" s="125"/>
      <c r="U582" s="125"/>
      <c r="V582" s="125"/>
    </row>
    <row r="583" spans="1:22" ht="12">
      <c r="A583" s="125"/>
      <c r="B583" s="125"/>
      <c r="C583" s="125"/>
      <c r="D583" s="125"/>
      <c r="E583" s="125"/>
      <c r="F583" s="125"/>
      <c r="G583" s="125"/>
      <c r="H583" s="125"/>
      <c r="I583" s="125"/>
      <c r="J583" s="125"/>
      <c r="K583" s="125"/>
      <c r="L583" s="125"/>
      <c r="M583" s="125"/>
      <c r="N583" s="125"/>
      <c r="O583" s="125"/>
      <c r="P583" s="125"/>
      <c r="Q583" s="125"/>
      <c r="R583" s="125"/>
      <c r="S583" s="125"/>
      <c r="T583" s="125"/>
      <c r="U583" s="125"/>
      <c r="V583" s="125"/>
    </row>
    <row r="584" spans="1:22" ht="12">
      <c r="A584" s="125"/>
      <c r="B584" s="125"/>
      <c r="C584" s="125"/>
      <c r="D584" s="125"/>
      <c r="E584" s="125"/>
      <c r="F584" s="125"/>
      <c r="G584" s="125"/>
      <c r="H584" s="125"/>
      <c r="I584" s="125"/>
      <c r="J584" s="125"/>
      <c r="K584" s="125"/>
      <c r="L584" s="125"/>
      <c r="M584" s="125"/>
      <c r="N584" s="125"/>
      <c r="O584" s="125"/>
      <c r="P584" s="125"/>
      <c r="Q584" s="125"/>
      <c r="R584" s="125"/>
      <c r="S584" s="125"/>
      <c r="T584" s="125"/>
      <c r="U584" s="125"/>
      <c r="V584" s="125"/>
    </row>
    <row r="585" spans="1:22" ht="12">
      <c r="A585" s="125"/>
      <c r="B585" s="125"/>
      <c r="C585" s="125"/>
      <c r="D585" s="125"/>
      <c r="E585" s="125"/>
      <c r="F585" s="125"/>
      <c r="G585" s="125"/>
      <c r="H585" s="125"/>
      <c r="I585" s="125"/>
      <c r="J585" s="125"/>
      <c r="K585" s="125"/>
      <c r="L585" s="125"/>
      <c r="M585" s="125"/>
      <c r="N585" s="125"/>
      <c r="O585" s="125"/>
      <c r="P585" s="125"/>
      <c r="Q585" s="125"/>
      <c r="R585" s="125"/>
      <c r="S585" s="125"/>
      <c r="T585" s="125"/>
      <c r="U585" s="125"/>
      <c r="V585" s="125"/>
    </row>
    <row r="586" spans="1:22" ht="12">
      <c r="A586" s="125"/>
      <c r="B586" s="125"/>
      <c r="C586" s="125"/>
      <c r="D586" s="125"/>
      <c r="E586" s="125"/>
      <c r="F586" s="125"/>
      <c r="G586" s="125"/>
      <c r="H586" s="125"/>
      <c r="I586" s="125"/>
      <c r="J586" s="125"/>
      <c r="K586" s="125"/>
      <c r="L586" s="125"/>
      <c r="M586" s="125"/>
      <c r="N586" s="125"/>
      <c r="O586" s="125"/>
      <c r="P586" s="125"/>
      <c r="Q586" s="125"/>
      <c r="R586" s="125"/>
      <c r="S586" s="125"/>
      <c r="T586" s="125"/>
      <c r="U586" s="125"/>
      <c r="V586" s="125"/>
    </row>
    <row r="587" spans="1:22" ht="12">
      <c r="A587" s="125"/>
      <c r="B587" s="125"/>
      <c r="C587" s="125"/>
      <c r="D587" s="125"/>
      <c r="E587" s="125"/>
      <c r="F587" s="125"/>
      <c r="G587" s="125"/>
      <c r="H587" s="125"/>
      <c r="I587" s="125"/>
      <c r="J587" s="125"/>
      <c r="K587" s="125"/>
      <c r="L587" s="125"/>
      <c r="M587" s="125"/>
      <c r="N587" s="125"/>
      <c r="O587" s="125"/>
      <c r="P587" s="125"/>
      <c r="Q587" s="125"/>
      <c r="R587" s="125"/>
      <c r="S587" s="125"/>
      <c r="T587" s="125"/>
      <c r="U587" s="125"/>
      <c r="V587" s="125"/>
    </row>
    <row r="588" spans="1:22" ht="12">
      <c r="A588" s="125"/>
      <c r="B588" s="125"/>
      <c r="C588" s="125"/>
      <c r="D588" s="125"/>
      <c r="E588" s="125"/>
      <c r="F588" s="125"/>
      <c r="G588" s="125"/>
      <c r="H588" s="125"/>
      <c r="I588" s="125"/>
      <c r="J588" s="125"/>
      <c r="K588" s="125"/>
      <c r="L588" s="125"/>
      <c r="M588" s="125"/>
      <c r="N588" s="125"/>
      <c r="O588" s="125"/>
      <c r="P588" s="125"/>
      <c r="Q588" s="125"/>
      <c r="R588" s="125"/>
      <c r="S588" s="125"/>
      <c r="T588" s="125"/>
      <c r="U588" s="125"/>
      <c r="V588" s="125"/>
    </row>
    <row r="589" spans="1:22" ht="12">
      <c r="A589" s="125"/>
      <c r="B589" s="125"/>
      <c r="C589" s="125"/>
      <c r="D589" s="125"/>
      <c r="E589" s="125"/>
      <c r="F589" s="125"/>
      <c r="G589" s="125"/>
      <c r="H589" s="125"/>
      <c r="I589" s="125"/>
      <c r="J589" s="125"/>
      <c r="K589" s="125"/>
      <c r="L589" s="125"/>
      <c r="M589" s="125"/>
      <c r="N589" s="125"/>
      <c r="O589" s="125"/>
      <c r="P589" s="125"/>
      <c r="Q589" s="125"/>
      <c r="R589" s="125"/>
      <c r="S589" s="125"/>
      <c r="T589" s="125"/>
      <c r="U589" s="125"/>
      <c r="V589" s="125"/>
    </row>
    <row r="590" spans="1:22" ht="12">
      <c r="A590" s="125"/>
      <c r="B590" s="125"/>
      <c r="C590" s="125"/>
      <c r="D590" s="125"/>
      <c r="E590" s="125"/>
      <c r="F590" s="125"/>
      <c r="G590" s="125"/>
      <c r="H590" s="125"/>
      <c r="I590" s="125"/>
      <c r="J590" s="125"/>
      <c r="K590" s="125"/>
      <c r="L590" s="125"/>
      <c r="M590" s="125"/>
      <c r="N590" s="125"/>
      <c r="O590" s="125"/>
      <c r="P590" s="125"/>
      <c r="Q590" s="125"/>
      <c r="R590" s="125"/>
      <c r="S590" s="125"/>
      <c r="T590" s="125"/>
      <c r="U590" s="125"/>
      <c r="V590" s="125"/>
    </row>
    <row r="591" spans="1:22" ht="12">
      <c r="A591" s="125"/>
      <c r="B591" s="125"/>
      <c r="C591" s="125"/>
      <c r="D591" s="125"/>
      <c r="E591" s="125"/>
      <c r="F591" s="125"/>
      <c r="G591" s="125"/>
      <c r="H591" s="125"/>
      <c r="I591" s="125"/>
      <c r="J591" s="125"/>
      <c r="K591" s="125"/>
      <c r="L591" s="125"/>
      <c r="M591" s="125"/>
      <c r="N591" s="125"/>
      <c r="O591" s="125"/>
      <c r="P591" s="125"/>
      <c r="Q591" s="125"/>
      <c r="R591" s="125"/>
      <c r="S591" s="125"/>
      <c r="T591" s="125"/>
      <c r="U591" s="125"/>
      <c r="V591" s="125"/>
    </row>
    <row r="592" spans="1:22" ht="12">
      <c r="A592" s="125"/>
      <c r="B592" s="125"/>
      <c r="C592" s="125"/>
      <c r="D592" s="125"/>
      <c r="E592" s="125"/>
      <c r="F592" s="125"/>
      <c r="G592" s="125"/>
      <c r="H592" s="125"/>
      <c r="I592" s="125"/>
      <c r="J592" s="125"/>
      <c r="K592" s="125"/>
      <c r="L592" s="125"/>
      <c r="M592" s="125"/>
      <c r="N592" s="125"/>
      <c r="O592" s="125"/>
      <c r="P592" s="125"/>
      <c r="Q592" s="125"/>
      <c r="R592" s="125"/>
      <c r="S592" s="125"/>
      <c r="T592" s="125"/>
      <c r="U592" s="125"/>
      <c r="V592" s="125"/>
    </row>
    <row r="593" spans="1:22" ht="12">
      <c r="A593" s="125"/>
      <c r="B593" s="125"/>
      <c r="C593" s="125"/>
      <c r="D593" s="125"/>
      <c r="E593" s="125"/>
      <c r="F593" s="125"/>
      <c r="G593" s="125"/>
      <c r="H593" s="125"/>
      <c r="I593" s="125"/>
      <c r="J593" s="125"/>
      <c r="K593" s="125"/>
      <c r="L593" s="125"/>
      <c r="M593" s="125"/>
      <c r="N593" s="125"/>
      <c r="O593" s="125"/>
      <c r="P593" s="125"/>
      <c r="Q593" s="125"/>
      <c r="R593" s="125"/>
      <c r="S593" s="125"/>
      <c r="T593" s="125"/>
      <c r="U593" s="125"/>
      <c r="V593" s="125"/>
    </row>
    <row r="594" spans="1:22" ht="12">
      <c r="A594" s="125"/>
      <c r="B594" s="125"/>
      <c r="C594" s="125"/>
      <c r="D594" s="125"/>
      <c r="E594" s="125"/>
      <c r="F594" s="125"/>
      <c r="G594" s="125"/>
      <c r="H594" s="125"/>
      <c r="I594" s="125"/>
      <c r="J594" s="125"/>
      <c r="K594" s="125"/>
      <c r="L594" s="125"/>
      <c r="M594" s="125"/>
      <c r="N594" s="125"/>
      <c r="O594" s="125"/>
      <c r="P594" s="125"/>
      <c r="Q594" s="125"/>
      <c r="R594" s="125"/>
      <c r="S594" s="125"/>
      <c r="T594" s="125"/>
      <c r="U594" s="125"/>
      <c r="V594" s="125"/>
    </row>
    <row r="595" spans="1:22" ht="12">
      <c r="A595" s="125"/>
      <c r="B595" s="125"/>
      <c r="C595" s="125"/>
      <c r="D595" s="125"/>
      <c r="E595" s="125"/>
      <c r="F595" s="125"/>
      <c r="G595" s="125"/>
      <c r="H595" s="125"/>
      <c r="I595" s="125"/>
      <c r="J595" s="125"/>
      <c r="K595" s="125"/>
      <c r="L595" s="125"/>
      <c r="M595" s="125"/>
      <c r="N595" s="125"/>
      <c r="O595" s="125"/>
      <c r="P595" s="125"/>
      <c r="Q595" s="125"/>
      <c r="R595" s="125"/>
      <c r="S595" s="125"/>
      <c r="T595" s="125"/>
      <c r="U595" s="125"/>
      <c r="V595" s="125"/>
    </row>
    <row r="596" spans="1:22" ht="12">
      <c r="A596" s="125"/>
      <c r="B596" s="125"/>
      <c r="C596" s="125"/>
      <c r="D596" s="125"/>
      <c r="E596" s="125"/>
      <c r="F596" s="125"/>
      <c r="G596" s="125"/>
      <c r="H596" s="125"/>
      <c r="I596" s="125"/>
      <c r="J596" s="125"/>
      <c r="K596" s="125"/>
      <c r="L596" s="125"/>
      <c r="M596" s="125"/>
      <c r="N596" s="125"/>
      <c r="O596" s="125"/>
      <c r="P596" s="125"/>
      <c r="Q596" s="125"/>
      <c r="R596" s="125"/>
      <c r="S596" s="125"/>
      <c r="T596" s="125"/>
      <c r="U596" s="125"/>
      <c r="V596" s="125"/>
    </row>
    <row r="597" spans="1:22" ht="12">
      <c r="A597" s="125"/>
      <c r="B597" s="125"/>
      <c r="C597" s="125"/>
      <c r="D597" s="125"/>
      <c r="E597" s="125"/>
      <c r="F597" s="125"/>
      <c r="G597" s="125"/>
      <c r="H597" s="125"/>
      <c r="I597" s="125"/>
      <c r="J597" s="125"/>
      <c r="K597" s="125"/>
      <c r="L597" s="125"/>
      <c r="M597" s="125"/>
      <c r="N597" s="125"/>
      <c r="O597" s="125"/>
      <c r="P597" s="125"/>
      <c r="Q597" s="125"/>
      <c r="R597" s="125"/>
      <c r="S597" s="125"/>
      <c r="T597" s="125"/>
      <c r="U597" s="125"/>
      <c r="V597" s="125"/>
    </row>
    <row r="598" spans="1:22" ht="12">
      <c r="A598" s="125"/>
      <c r="B598" s="125"/>
      <c r="C598" s="125"/>
      <c r="D598" s="125"/>
      <c r="E598" s="125"/>
      <c r="F598" s="125"/>
      <c r="G598" s="125"/>
      <c r="H598" s="125"/>
      <c r="I598" s="125"/>
      <c r="J598" s="125"/>
      <c r="K598" s="125"/>
      <c r="L598" s="125"/>
      <c r="M598" s="125"/>
      <c r="N598" s="125"/>
      <c r="O598" s="125"/>
      <c r="P598" s="125"/>
      <c r="Q598" s="125"/>
      <c r="R598" s="125"/>
      <c r="S598" s="125"/>
      <c r="T598" s="125"/>
      <c r="U598" s="125"/>
      <c r="V598" s="125"/>
    </row>
    <row r="599" spans="1:22" ht="12">
      <c r="A599" s="125"/>
      <c r="B599" s="125"/>
      <c r="C599" s="125"/>
      <c r="D599" s="125"/>
      <c r="E599" s="125"/>
      <c r="F599" s="125"/>
      <c r="G599" s="125"/>
      <c r="H599" s="125"/>
      <c r="I599" s="125"/>
      <c r="J599" s="125"/>
      <c r="K599" s="125"/>
      <c r="L599" s="125"/>
      <c r="M599" s="125"/>
      <c r="N599" s="125"/>
      <c r="O599" s="125"/>
      <c r="P599" s="125"/>
      <c r="Q599" s="125"/>
      <c r="R599" s="125"/>
      <c r="S599" s="125"/>
      <c r="T599" s="125"/>
      <c r="U599" s="125"/>
      <c r="V599" s="125"/>
    </row>
    <row r="600" spans="1:22" ht="12">
      <c r="A600" s="125"/>
      <c r="B600" s="125"/>
      <c r="C600" s="125"/>
      <c r="D600" s="125"/>
      <c r="E600" s="125"/>
      <c r="F600" s="125"/>
      <c r="G600" s="125"/>
      <c r="H600" s="125"/>
      <c r="I600" s="125"/>
      <c r="J600" s="125"/>
      <c r="K600" s="125"/>
      <c r="L600" s="125"/>
      <c r="M600" s="125"/>
      <c r="N600" s="125"/>
      <c r="O600" s="125"/>
      <c r="P600" s="125"/>
      <c r="Q600" s="125"/>
      <c r="R600" s="125"/>
      <c r="S600" s="125"/>
      <c r="T600" s="125"/>
      <c r="U600" s="125"/>
      <c r="V600" s="125"/>
    </row>
    <row r="601" spans="1:22" ht="12">
      <c r="A601" s="125"/>
      <c r="B601" s="125"/>
      <c r="C601" s="125"/>
      <c r="D601" s="125"/>
      <c r="E601" s="125"/>
      <c r="F601" s="125"/>
      <c r="G601" s="125"/>
      <c r="H601" s="125"/>
      <c r="I601" s="125"/>
      <c r="J601" s="125"/>
      <c r="K601" s="125"/>
      <c r="L601" s="125"/>
      <c r="M601" s="125"/>
      <c r="N601" s="125"/>
      <c r="O601" s="125"/>
      <c r="P601" s="125"/>
      <c r="Q601" s="125"/>
      <c r="R601" s="125"/>
      <c r="S601" s="125"/>
      <c r="T601" s="125"/>
      <c r="U601" s="125"/>
      <c r="V601" s="125"/>
    </row>
    <row r="602" spans="1:22" ht="12">
      <c r="A602" s="125"/>
      <c r="B602" s="125"/>
      <c r="C602" s="125"/>
      <c r="D602" s="125"/>
      <c r="E602" s="125"/>
      <c r="F602" s="125"/>
      <c r="G602" s="125"/>
      <c r="H602" s="125"/>
      <c r="I602" s="125"/>
      <c r="J602" s="125"/>
      <c r="K602" s="125"/>
      <c r="L602" s="125"/>
      <c r="M602" s="125"/>
      <c r="N602" s="125"/>
      <c r="O602" s="125"/>
      <c r="P602" s="125"/>
      <c r="Q602" s="125"/>
      <c r="R602" s="125"/>
      <c r="S602" s="125"/>
      <c r="T602" s="125"/>
      <c r="U602" s="125"/>
      <c r="V602" s="125"/>
    </row>
    <row r="603" spans="1:22" ht="12">
      <c r="A603" s="125"/>
      <c r="B603" s="125"/>
      <c r="C603" s="125"/>
      <c r="D603" s="125"/>
      <c r="E603" s="125"/>
      <c r="F603" s="125"/>
      <c r="G603" s="125"/>
      <c r="H603" s="125"/>
      <c r="I603" s="125"/>
      <c r="J603" s="125"/>
      <c r="K603" s="125"/>
      <c r="L603" s="125"/>
      <c r="M603" s="125"/>
      <c r="N603" s="125"/>
      <c r="O603" s="125"/>
      <c r="P603" s="125"/>
      <c r="Q603" s="125"/>
      <c r="R603" s="125"/>
      <c r="S603" s="125"/>
      <c r="T603" s="125"/>
      <c r="U603" s="125"/>
      <c r="V603" s="125"/>
    </row>
    <row r="604" spans="1:22" ht="12">
      <c r="A604" s="125"/>
      <c r="B604" s="125"/>
      <c r="C604" s="125"/>
      <c r="D604" s="125"/>
      <c r="E604" s="125"/>
      <c r="F604" s="125"/>
      <c r="G604" s="125"/>
      <c r="H604" s="125"/>
      <c r="I604" s="125"/>
      <c r="J604" s="125"/>
      <c r="K604" s="125"/>
      <c r="L604" s="125"/>
      <c r="M604" s="125"/>
      <c r="N604" s="125"/>
      <c r="O604" s="125"/>
      <c r="P604" s="125"/>
      <c r="Q604" s="125"/>
      <c r="R604" s="125"/>
      <c r="S604" s="125"/>
      <c r="T604" s="125"/>
      <c r="U604" s="125"/>
      <c r="V604" s="125"/>
    </row>
    <row r="605" spans="1:22" ht="12">
      <c r="A605" s="125"/>
      <c r="B605" s="125"/>
      <c r="C605" s="125"/>
      <c r="D605" s="125"/>
      <c r="E605" s="125"/>
      <c r="F605" s="125"/>
      <c r="G605" s="125"/>
      <c r="H605" s="125"/>
      <c r="I605" s="125"/>
      <c r="J605" s="125"/>
      <c r="K605" s="125"/>
      <c r="L605" s="125"/>
      <c r="M605" s="125"/>
      <c r="N605" s="125"/>
      <c r="O605" s="125"/>
      <c r="P605" s="125"/>
      <c r="Q605" s="125"/>
      <c r="R605" s="125"/>
      <c r="S605" s="125"/>
      <c r="T605" s="125"/>
      <c r="U605" s="125"/>
      <c r="V605" s="125"/>
    </row>
    <row r="606" spans="1:22" ht="12">
      <c r="A606" s="125"/>
      <c r="B606" s="125"/>
      <c r="C606" s="125"/>
      <c r="D606" s="125"/>
      <c r="E606" s="125"/>
      <c r="F606" s="125"/>
      <c r="G606" s="125"/>
      <c r="H606" s="125"/>
      <c r="I606" s="125"/>
      <c r="J606" s="125"/>
      <c r="K606" s="125"/>
      <c r="L606" s="125"/>
      <c r="M606" s="125"/>
      <c r="N606" s="125"/>
      <c r="O606" s="125"/>
      <c r="P606" s="125"/>
      <c r="Q606" s="125"/>
      <c r="R606" s="125"/>
      <c r="S606" s="125"/>
      <c r="T606" s="125"/>
      <c r="U606" s="125"/>
      <c r="V606" s="125"/>
    </row>
    <row r="607" spans="1:22" ht="12">
      <c r="A607" s="125"/>
      <c r="B607" s="125"/>
      <c r="C607" s="125"/>
      <c r="D607" s="125"/>
      <c r="E607" s="125"/>
      <c r="F607" s="125"/>
      <c r="G607" s="125"/>
      <c r="H607" s="125"/>
      <c r="I607" s="125"/>
      <c r="J607" s="125"/>
      <c r="K607" s="125"/>
      <c r="L607" s="125"/>
      <c r="M607" s="125"/>
      <c r="N607" s="125"/>
      <c r="O607" s="125"/>
      <c r="P607" s="125"/>
      <c r="Q607" s="125"/>
      <c r="R607" s="125"/>
      <c r="S607" s="125"/>
      <c r="T607" s="125"/>
      <c r="U607" s="125"/>
      <c r="V607" s="125"/>
    </row>
    <row r="608" spans="1:22" ht="12">
      <c r="A608" s="125"/>
      <c r="B608" s="125"/>
      <c r="C608" s="125"/>
      <c r="D608" s="125"/>
      <c r="E608" s="125"/>
      <c r="F608" s="125"/>
      <c r="G608" s="125"/>
      <c r="H608" s="125"/>
      <c r="I608" s="125"/>
      <c r="J608" s="125"/>
      <c r="K608" s="125"/>
      <c r="L608" s="125"/>
      <c r="M608" s="125"/>
      <c r="N608" s="125"/>
      <c r="O608" s="125"/>
      <c r="P608" s="125"/>
      <c r="Q608" s="125"/>
      <c r="R608" s="125"/>
      <c r="S608" s="125"/>
      <c r="T608" s="125"/>
      <c r="U608" s="125"/>
      <c r="V608" s="125"/>
    </row>
    <row r="609" spans="1:22" ht="12">
      <c r="A609" s="125"/>
      <c r="B609" s="125"/>
      <c r="C609" s="125"/>
      <c r="D609" s="125"/>
      <c r="E609" s="125"/>
      <c r="F609" s="125"/>
      <c r="G609" s="125"/>
      <c r="H609" s="125"/>
      <c r="I609" s="125"/>
      <c r="J609" s="125"/>
      <c r="K609" s="125"/>
      <c r="L609" s="125"/>
      <c r="M609" s="125"/>
      <c r="N609" s="125"/>
      <c r="O609" s="125"/>
      <c r="P609" s="125"/>
      <c r="Q609" s="125"/>
      <c r="R609" s="125"/>
      <c r="S609" s="125"/>
      <c r="T609" s="125"/>
      <c r="U609" s="125"/>
      <c r="V609" s="125"/>
    </row>
    <row r="610" spans="1:22" ht="12">
      <c r="A610" s="125"/>
      <c r="B610" s="125"/>
      <c r="C610" s="125"/>
      <c r="D610" s="125"/>
      <c r="E610" s="125"/>
      <c r="F610" s="125"/>
      <c r="G610" s="125"/>
      <c r="H610" s="125"/>
      <c r="I610" s="125"/>
      <c r="J610" s="125"/>
      <c r="K610" s="125"/>
      <c r="L610" s="125"/>
      <c r="M610" s="125"/>
      <c r="N610" s="125"/>
      <c r="O610" s="125"/>
      <c r="P610" s="125"/>
      <c r="Q610" s="125"/>
      <c r="R610" s="125"/>
      <c r="S610" s="125"/>
      <c r="T610" s="125"/>
      <c r="U610" s="125"/>
      <c r="V610" s="125"/>
    </row>
    <row r="611" spans="1:22" ht="12">
      <c r="A611" s="125"/>
      <c r="B611" s="125"/>
      <c r="C611" s="125"/>
      <c r="D611" s="125"/>
      <c r="E611" s="125"/>
      <c r="F611" s="125"/>
      <c r="G611" s="125"/>
      <c r="H611" s="125"/>
      <c r="I611" s="125"/>
      <c r="J611" s="125"/>
      <c r="K611" s="125"/>
      <c r="L611" s="125"/>
      <c r="M611" s="125"/>
      <c r="N611" s="125"/>
      <c r="O611" s="125"/>
      <c r="P611" s="125"/>
      <c r="Q611" s="125"/>
      <c r="R611" s="125"/>
      <c r="S611" s="125"/>
      <c r="T611" s="125"/>
      <c r="U611" s="125"/>
      <c r="V611" s="125"/>
    </row>
    <row r="612" spans="1:22" ht="12">
      <c r="A612" s="125"/>
      <c r="B612" s="125"/>
      <c r="C612" s="125"/>
      <c r="D612" s="125"/>
      <c r="E612" s="125"/>
      <c r="F612" s="125"/>
      <c r="G612" s="125"/>
      <c r="H612" s="125"/>
      <c r="I612" s="125"/>
      <c r="J612" s="125"/>
      <c r="K612" s="125"/>
      <c r="L612" s="125"/>
      <c r="M612" s="125"/>
      <c r="N612" s="125"/>
      <c r="O612" s="125"/>
      <c r="P612" s="125"/>
      <c r="Q612" s="125"/>
      <c r="R612" s="125"/>
      <c r="S612" s="125"/>
      <c r="T612" s="125"/>
      <c r="U612" s="125"/>
      <c r="V612" s="125"/>
    </row>
    <row r="613" spans="1:22" ht="12">
      <c r="A613" s="125"/>
      <c r="B613" s="125"/>
      <c r="C613" s="125"/>
      <c r="D613" s="125"/>
      <c r="E613" s="125"/>
      <c r="F613" s="125"/>
      <c r="G613" s="125"/>
      <c r="H613" s="125"/>
      <c r="I613" s="125"/>
      <c r="J613" s="125"/>
      <c r="K613" s="125"/>
      <c r="L613" s="125"/>
      <c r="M613" s="125"/>
      <c r="N613" s="125"/>
      <c r="O613" s="125"/>
      <c r="P613" s="125"/>
      <c r="Q613" s="125"/>
      <c r="R613" s="125"/>
      <c r="S613" s="125"/>
      <c r="T613" s="125"/>
      <c r="U613" s="125"/>
      <c r="V613" s="125"/>
    </row>
    <row r="614" spans="1:22" ht="12">
      <c r="A614" s="125"/>
      <c r="B614" s="125"/>
      <c r="C614" s="125"/>
      <c r="D614" s="125"/>
      <c r="E614" s="125"/>
      <c r="F614" s="125"/>
      <c r="G614" s="125"/>
      <c r="H614" s="125"/>
      <c r="I614" s="125"/>
      <c r="J614" s="125"/>
      <c r="K614" s="125"/>
      <c r="L614" s="125"/>
      <c r="M614" s="125"/>
      <c r="N614" s="125"/>
      <c r="O614" s="125"/>
      <c r="P614" s="125"/>
      <c r="Q614" s="125"/>
      <c r="R614" s="125"/>
      <c r="S614" s="125"/>
      <c r="T614" s="125"/>
      <c r="U614" s="125"/>
      <c r="V614" s="125"/>
    </row>
    <row r="615" spans="1:22" ht="12">
      <c r="A615" s="125"/>
      <c r="B615" s="125"/>
      <c r="C615" s="125"/>
      <c r="D615" s="125"/>
      <c r="E615" s="125"/>
      <c r="F615" s="125"/>
      <c r="G615" s="125"/>
      <c r="H615" s="125"/>
      <c r="I615" s="125"/>
      <c r="J615" s="125"/>
      <c r="K615" s="125"/>
      <c r="L615" s="125"/>
      <c r="M615" s="125"/>
      <c r="N615" s="125"/>
      <c r="O615" s="125"/>
      <c r="P615" s="125"/>
      <c r="Q615" s="125"/>
      <c r="R615" s="125"/>
      <c r="S615" s="125"/>
      <c r="T615" s="125"/>
      <c r="U615" s="125"/>
      <c r="V615" s="125"/>
    </row>
    <row r="616" spans="1:22" ht="12">
      <c r="A616" s="125"/>
      <c r="B616" s="125"/>
      <c r="C616" s="125"/>
      <c r="D616" s="125"/>
      <c r="E616" s="125"/>
      <c r="F616" s="125"/>
      <c r="G616" s="125"/>
      <c r="H616" s="125"/>
      <c r="I616" s="125"/>
      <c r="J616" s="125"/>
      <c r="K616" s="125"/>
      <c r="L616" s="125"/>
      <c r="M616" s="125"/>
      <c r="N616" s="125"/>
      <c r="O616" s="125"/>
      <c r="P616" s="125"/>
      <c r="Q616" s="125"/>
      <c r="R616" s="125"/>
      <c r="S616" s="125"/>
      <c r="T616" s="125"/>
      <c r="U616" s="125"/>
      <c r="V616" s="125"/>
    </row>
    <row r="617" spans="1:22" ht="12">
      <c r="A617" s="125"/>
      <c r="B617" s="125"/>
      <c r="C617" s="125"/>
      <c r="D617" s="125"/>
      <c r="E617" s="125"/>
      <c r="F617" s="125"/>
      <c r="G617" s="125"/>
      <c r="H617" s="125"/>
      <c r="I617" s="125"/>
      <c r="J617" s="125"/>
      <c r="K617" s="125"/>
      <c r="L617" s="125"/>
      <c r="M617" s="125"/>
      <c r="N617" s="125"/>
      <c r="O617" s="125"/>
      <c r="P617" s="125"/>
      <c r="Q617" s="125"/>
      <c r="R617" s="125"/>
      <c r="S617" s="125"/>
      <c r="T617" s="125"/>
      <c r="U617" s="125"/>
      <c r="V617" s="125"/>
    </row>
    <row r="618" spans="1:22" ht="12">
      <c r="A618" s="125"/>
      <c r="B618" s="125"/>
      <c r="C618" s="125"/>
      <c r="D618" s="125"/>
      <c r="E618" s="125"/>
      <c r="F618" s="125"/>
      <c r="G618" s="125"/>
      <c r="H618" s="125"/>
      <c r="I618" s="125"/>
      <c r="J618" s="125"/>
      <c r="K618" s="125"/>
      <c r="L618" s="125"/>
      <c r="M618" s="125"/>
      <c r="N618" s="125"/>
      <c r="O618" s="125"/>
      <c r="P618" s="125"/>
      <c r="Q618" s="125"/>
      <c r="R618" s="125"/>
      <c r="S618" s="125"/>
      <c r="T618" s="125"/>
      <c r="U618" s="125"/>
      <c r="V618" s="125"/>
    </row>
    <row r="619" spans="1:22" ht="12">
      <c r="A619" s="125"/>
      <c r="B619" s="125"/>
      <c r="C619" s="125"/>
      <c r="D619" s="125"/>
      <c r="E619" s="125"/>
      <c r="F619" s="125"/>
      <c r="G619" s="125"/>
      <c r="H619" s="125"/>
      <c r="I619" s="125"/>
      <c r="J619" s="125"/>
      <c r="K619" s="125"/>
      <c r="L619" s="125"/>
      <c r="M619" s="125"/>
      <c r="N619" s="125"/>
      <c r="O619" s="125"/>
      <c r="P619" s="125"/>
      <c r="Q619" s="125"/>
      <c r="R619" s="125"/>
      <c r="S619" s="125"/>
      <c r="T619" s="125"/>
      <c r="U619" s="125"/>
      <c r="V619" s="125"/>
    </row>
    <row r="620" spans="1:22" ht="12">
      <c r="A620" s="125"/>
      <c r="B620" s="125"/>
      <c r="C620" s="125"/>
      <c r="D620" s="125"/>
      <c r="E620" s="125"/>
      <c r="F620" s="125"/>
      <c r="G620" s="125"/>
      <c r="H620" s="125"/>
      <c r="I620" s="125"/>
      <c r="J620" s="125"/>
      <c r="K620" s="125"/>
      <c r="L620" s="125"/>
      <c r="M620" s="125"/>
      <c r="N620" s="125"/>
      <c r="O620" s="125"/>
      <c r="P620" s="125"/>
      <c r="Q620" s="125"/>
      <c r="R620" s="125"/>
      <c r="S620" s="125"/>
      <c r="T620" s="125"/>
      <c r="U620" s="125"/>
      <c r="V620" s="125"/>
    </row>
    <row r="621" spans="1:22" ht="12">
      <c r="A621" s="125"/>
      <c r="B621" s="125"/>
      <c r="C621" s="125"/>
      <c r="D621" s="125"/>
      <c r="E621" s="125"/>
      <c r="F621" s="125"/>
      <c r="G621" s="125"/>
      <c r="H621" s="125"/>
      <c r="I621" s="125"/>
      <c r="J621" s="125"/>
      <c r="K621" s="125"/>
      <c r="L621" s="125"/>
      <c r="M621" s="125"/>
      <c r="N621" s="125"/>
      <c r="O621" s="125"/>
      <c r="P621" s="125"/>
      <c r="Q621" s="125"/>
      <c r="R621" s="125"/>
      <c r="S621" s="125"/>
      <c r="T621" s="125"/>
      <c r="U621" s="125"/>
      <c r="V621" s="125"/>
    </row>
    <row r="622" spans="1:22" ht="12">
      <c r="A622" s="125"/>
      <c r="B622" s="125"/>
      <c r="C622" s="125"/>
      <c r="D622" s="125"/>
      <c r="E622" s="125"/>
      <c r="F622" s="125"/>
      <c r="G622" s="125"/>
      <c r="H622" s="125"/>
      <c r="I622" s="125"/>
      <c r="J622" s="125"/>
      <c r="K622" s="125"/>
      <c r="L622" s="125"/>
      <c r="M622" s="125"/>
      <c r="N622" s="125"/>
      <c r="O622" s="125"/>
      <c r="P622" s="125"/>
      <c r="Q622" s="125"/>
      <c r="R622" s="125"/>
      <c r="S622" s="125"/>
      <c r="T622" s="125"/>
      <c r="U622" s="125"/>
      <c r="V622" s="125"/>
    </row>
    <row r="623" spans="1:22" ht="12">
      <c r="A623" s="125"/>
      <c r="B623" s="125"/>
      <c r="C623" s="125"/>
      <c r="D623" s="125"/>
      <c r="E623" s="125"/>
      <c r="F623" s="125"/>
      <c r="G623" s="125"/>
      <c r="H623" s="125"/>
      <c r="I623" s="125"/>
      <c r="J623" s="125"/>
      <c r="K623" s="125"/>
      <c r="L623" s="125"/>
      <c r="M623" s="125"/>
      <c r="N623" s="125"/>
      <c r="O623" s="125"/>
      <c r="P623" s="125"/>
      <c r="Q623" s="125"/>
      <c r="R623" s="125"/>
      <c r="S623" s="125"/>
      <c r="T623" s="125"/>
      <c r="U623" s="125"/>
      <c r="V623" s="125"/>
    </row>
    <row r="624" spans="1:22" ht="12">
      <c r="A624" s="125"/>
      <c r="B624" s="125"/>
      <c r="C624" s="125"/>
      <c r="D624" s="125"/>
      <c r="E624" s="125"/>
      <c r="F624" s="125"/>
      <c r="G624" s="125"/>
      <c r="H624" s="125"/>
      <c r="I624" s="125"/>
      <c r="J624" s="125"/>
      <c r="K624" s="125"/>
      <c r="L624" s="125"/>
      <c r="M624" s="125"/>
      <c r="N624" s="125"/>
      <c r="O624" s="125"/>
      <c r="P624" s="125"/>
      <c r="Q624" s="125"/>
      <c r="R624" s="125"/>
      <c r="S624" s="125"/>
      <c r="T624" s="125"/>
      <c r="U624" s="125"/>
      <c r="V624" s="125"/>
    </row>
    <row r="625" spans="1:22" ht="12">
      <c r="A625" s="125"/>
      <c r="B625" s="125"/>
      <c r="C625" s="125"/>
      <c r="D625" s="125"/>
      <c r="E625" s="125"/>
      <c r="F625" s="125"/>
      <c r="G625" s="125"/>
      <c r="H625" s="125"/>
      <c r="I625" s="125"/>
      <c r="J625" s="125"/>
      <c r="K625" s="125"/>
      <c r="L625" s="125"/>
      <c r="M625" s="125"/>
      <c r="N625" s="125"/>
      <c r="O625" s="125"/>
      <c r="P625" s="125"/>
      <c r="Q625" s="125"/>
      <c r="R625" s="125"/>
      <c r="S625" s="125"/>
      <c r="T625" s="125"/>
      <c r="U625" s="125"/>
      <c r="V625" s="125"/>
    </row>
    <row r="626" spans="1:22" ht="12">
      <c r="A626" s="125"/>
      <c r="B626" s="125"/>
      <c r="C626" s="125"/>
      <c r="D626" s="125"/>
      <c r="E626" s="125"/>
      <c r="F626" s="125"/>
      <c r="G626" s="125"/>
      <c r="H626" s="125"/>
      <c r="I626" s="125"/>
      <c r="J626" s="125"/>
      <c r="K626" s="125"/>
      <c r="L626" s="125"/>
      <c r="M626" s="125"/>
      <c r="N626" s="125"/>
      <c r="O626" s="125"/>
      <c r="P626" s="125"/>
      <c r="Q626" s="125"/>
      <c r="R626" s="125"/>
      <c r="S626" s="125"/>
      <c r="T626" s="125"/>
      <c r="U626" s="125"/>
      <c r="V626" s="125"/>
    </row>
    <row r="627" spans="1:22" ht="12">
      <c r="A627" s="125"/>
      <c r="B627" s="125"/>
      <c r="C627" s="125"/>
      <c r="D627" s="125"/>
      <c r="E627" s="125"/>
      <c r="F627" s="125"/>
      <c r="G627" s="125"/>
      <c r="H627" s="125"/>
      <c r="I627" s="125"/>
      <c r="J627" s="125"/>
      <c r="K627" s="125"/>
      <c r="L627" s="125"/>
      <c r="M627" s="125"/>
      <c r="N627" s="125"/>
      <c r="O627" s="125"/>
      <c r="P627" s="125"/>
      <c r="Q627" s="125"/>
      <c r="R627" s="125"/>
      <c r="S627" s="125"/>
      <c r="T627" s="125"/>
      <c r="U627" s="125"/>
      <c r="V627" s="125"/>
    </row>
    <row r="628" spans="1:22" ht="12">
      <c r="A628" s="125"/>
      <c r="B628" s="125"/>
      <c r="C628" s="125"/>
      <c r="D628" s="125"/>
      <c r="E628" s="125"/>
      <c r="F628" s="125"/>
      <c r="G628" s="125"/>
      <c r="H628" s="125"/>
      <c r="I628" s="125"/>
      <c r="J628" s="125"/>
      <c r="K628" s="125"/>
      <c r="L628" s="125"/>
      <c r="M628" s="125"/>
      <c r="N628" s="125"/>
      <c r="O628" s="125"/>
      <c r="P628" s="125"/>
      <c r="Q628" s="125"/>
      <c r="R628" s="125"/>
      <c r="S628" s="125"/>
      <c r="T628" s="125"/>
      <c r="U628" s="125"/>
      <c r="V628" s="125"/>
    </row>
    <row r="629" spans="1:22" ht="12">
      <c r="A629" s="125"/>
      <c r="B629" s="125"/>
      <c r="C629" s="125"/>
      <c r="D629" s="125"/>
      <c r="E629" s="125"/>
      <c r="F629" s="125"/>
      <c r="G629" s="125"/>
      <c r="H629" s="125"/>
      <c r="I629" s="125"/>
      <c r="J629" s="125"/>
      <c r="K629" s="125"/>
      <c r="L629" s="125"/>
      <c r="M629" s="125"/>
      <c r="N629" s="125"/>
      <c r="O629" s="125"/>
      <c r="P629" s="125"/>
      <c r="Q629" s="125"/>
      <c r="R629" s="125"/>
      <c r="S629" s="125"/>
      <c r="T629" s="125"/>
      <c r="U629" s="125"/>
      <c r="V629" s="125"/>
    </row>
    <row r="630" spans="1:22" ht="12">
      <c r="A630" s="125"/>
      <c r="B630" s="125"/>
      <c r="C630" s="125"/>
      <c r="D630" s="125"/>
      <c r="E630" s="125"/>
      <c r="F630" s="125"/>
      <c r="G630" s="125"/>
      <c r="H630" s="125"/>
      <c r="I630" s="125"/>
      <c r="J630" s="125"/>
      <c r="K630" s="125"/>
      <c r="L630" s="125"/>
      <c r="M630" s="125"/>
      <c r="N630" s="125"/>
      <c r="O630" s="125"/>
      <c r="P630" s="125"/>
      <c r="Q630" s="125"/>
      <c r="R630" s="125"/>
      <c r="S630" s="125"/>
      <c r="T630" s="125"/>
      <c r="U630" s="125"/>
      <c r="V630" s="125"/>
    </row>
    <row r="631" spans="1:22" ht="12">
      <c r="A631" s="125"/>
      <c r="B631" s="125"/>
      <c r="C631" s="125"/>
      <c r="D631" s="125"/>
      <c r="E631" s="125"/>
      <c r="F631" s="125"/>
      <c r="G631" s="125"/>
      <c r="H631" s="125"/>
      <c r="I631" s="125"/>
      <c r="J631" s="125"/>
      <c r="K631" s="125"/>
      <c r="L631" s="125"/>
      <c r="M631" s="125"/>
      <c r="N631" s="125"/>
      <c r="O631" s="125"/>
      <c r="P631" s="125"/>
      <c r="Q631" s="125"/>
      <c r="R631" s="125"/>
      <c r="S631" s="125"/>
      <c r="T631" s="125"/>
      <c r="U631" s="125"/>
      <c r="V631" s="125"/>
    </row>
    <row r="632" spans="1:22" ht="12">
      <c r="A632" s="125"/>
      <c r="B632" s="125"/>
      <c r="C632" s="125"/>
      <c r="D632" s="125"/>
      <c r="E632" s="125"/>
      <c r="F632" s="125"/>
      <c r="G632" s="125"/>
      <c r="H632" s="125"/>
      <c r="I632" s="125"/>
      <c r="J632" s="125"/>
      <c r="K632" s="125"/>
      <c r="L632" s="125"/>
      <c r="M632" s="125"/>
      <c r="N632" s="125"/>
      <c r="O632" s="125"/>
      <c r="P632" s="125"/>
      <c r="Q632" s="125"/>
      <c r="R632" s="125"/>
      <c r="S632" s="125"/>
      <c r="T632" s="125"/>
      <c r="U632" s="125"/>
      <c r="V632" s="125"/>
    </row>
    <row r="633" spans="1:22" ht="12">
      <c r="A633" s="125"/>
      <c r="B633" s="125"/>
      <c r="C633" s="125"/>
      <c r="D633" s="125"/>
      <c r="E633" s="125"/>
      <c r="F633" s="125"/>
      <c r="G633" s="125"/>
      <c r="H633" s="125"/>
      <c r="I633" s="125"/>
      <c r="J633" s="125"/>
      <c r="K633" s="125"/>
      <c r="L633" s="125"/>
      <c r="M633" s="125"/>
      <c r="N633" s="125"/>
      <c r="O633" s="125"/>
      <c r="P633" s="125"/>
      <c r="Q633" s="125"/>
      <c r="R633" s="125"/>
      <c r="S633" s="125"/>
      <c r="T633" s="125"/>
      <c r="U633" s="125"/>
      <c r="V633" s="125"/>
    </row>
    <row r="634" spans="1:22" ht="12">
      <c r="A634" s="125"/>
      <c r="B634" s="125"/>
      <c r="C634" s="125"/>
      <c r="D634" s="125"/>
      <c r="E634" s="125"/>
      <c r="F634" s="125"/>
      <c r="G634" s="125"/>
      <c r="H634" s="125"/>
      <c r="I634" s="125"/>
      <c r="J634" s="125"/>
      <c r="K634" s="125"/>
      <c r="L634" s="125"/>
      <c r="M634" s="125"/>
      <c r="N634" s="125"/>
      <c r="O634" s="125"/>
      <c r="P634" s="125"/>
      <c r="Q634" s="125"/>
      <c r="R634" s="125"/>
      <c r="S634" s="125"/>
      <c r="T634" s="125"/>
      <c r="U634" s="125"/>
      <c r="V634" s="125"/>
    </row>
    <row r="635" spans="1:22" ht="12">
      <c r="A635" s="125"/>
      <c r="B635" s="125"/>
      <c r="C635" s="125"/>
      <c r="D635" s="125"/>
      <c r="E635" s="125"/>
      <c r="F635" s="125"/>
      <c r="G635" s="125"/>
      <c r="H635" s="125"/>
      <c r="I635" s="125"/>
      <c r="J635" s="125"/>
      <c r="K635" s="125"/>
      <c r="L635" s="125"/>
      <c r="M635" s="125"/>
      <c r="N635" s="125"/>
      <c r="O635" s="125"/>
      <c r="P635" s="125"/>
      <c r="Q635" s="125"/>
      <c r="R635" s="125"/>
      <c r="S635" s="125"/>
      <c r="T635" s="125"/>
      <c r="U635" s="125"/>
      <c r="V635" s="125"/>
    </row>
    <row r="636" spans="1:22" ht="12">
      <c r="A636" s="125"/>
      <c r="B636" s="125"/>
      <c r="C636" s="125"/>
      <c r="D636" s="125"/>
      <c r="E636" s="125"/>
      <c r="F636" s="125"/>
      <c r="G636" s="125"/>
      <c r="H636" s="125"/>
      <c r="I636" s="125"/>
      <c r="J636" s="125"/>
      <c r="K636" s="125"/>
      <c r="L636" s="125"/>
      <c r="M636" s="125"/>
      <c r="N636" s="125"/>
      <c r="O636" s="125"/>
      <c r="P636" s="125"/>
      <c r="Q636" s="125"/>
      <c r="R636" s="125"/>
      <c r="S636" s="125"/>
      <c r="T636" s="125"/>
      <c r="U636" s="125"/>
      <c r="V636" s="125"/>
    </row>
    <row r="637" spans="1:22" ht="12">
      <c r="A637" s="125"/>
      <c r="B637" s="125"/>
      <c r="C637" s="125"/>
      <c r="D637" s="125"/>
      <c r="E637" s="125"/>
      <c r="F637" s="125"/>
      <c r="G637" s="125"/>
      <c r="H637" s="125"/>
      <c r="I637" s="125"/>
      <c r="J637" s="125"/>
      <c r="K637" s="125"/>
      <c r="L637" s="125"/>
      <c r="M637" s="125"/>
      <c r="N637" s="125"/>
      <c r="O637" s="125"/>
      <c r="P637" s="125"/>
      <c r="Q637" s="125"/>
      <c r="R637" s="125"/>
      <c r="S637" s="125"/>
      <c r="T637" s="125"/>
      <c r="U637" s="125"/>
      <c r="V637" s="125"/>
    </row>
    <row r="638" spans="1:22" ht="12">
      <c r="A638" s="125"/>
      <c r="B638" s="125"/>
      <c r="C638" s="125"/>
      <c r="D638" s="125"/>
      <c r="E638" s="125"/>
      <c r="F638" s="125"/>
      <c r="G638" s="125"/>
      <c r="H638" s="125"/>
      <c r="I638" s="125"/>
      <c r="J638" s="125"/>
      <c r="K638" s="125"/>
      <c r="L638" s="125"/>
      <c r="M638" s="125"/>
      <c r="N638" s="125"/>
      <c r="O638" s="125"/>
      <c r="P638" s="125"/>
      <c r="Q638" s="125"/>
      <c r="R638" s="125"/>
      <c r="S638" s="125"/>
      <c r="T638" s="125"/>
      <c r="U638" s="125"/>
      <c r="V638" s="125"/>
    </row>
    <row r="639" spans="1:22" ht="12">
      <c r="A639" s="125"/>
      <c r="B639" s="125"/>
      <c r="C639" s="125"/>
      <c r="D639" s="125"/>
      <c r="E639" s="125"/>
      <c r="F639" s="125"/>
      <c r="G639" s="125"/>
      <c r="H639" s="125"/>
      <c r="I639" s="125"/>
      <c r="J639" s="125"/>
      <c r="K639" s="125"/>
      <c r="L639" s="125"/>
      <c r="M639" s="125"/>
      <c r="N639" s="125"/>
      <c r="O639" s="125"/>
      <c r="P639" s="125"/>
      <c r="Q639" s="125"/>
      <c r="R639" s="125"/>
      <c r="S639" s="125"/>
      <c r="T639" s="125"/>
      <c r="U639" s="125"/>
      <c r="V639" s="125"/>
    </row>
    <row r="640" spans="1:22" ht="12">
      <c r="A640" s="125"/>
      <c r="B640" s="125"/>
      <c r="C640" s="125"/>
      <c r="D640" s="125"/>
      <c r="E640" s="125"/>
      <c r="F640" s="125"/>
      <c r="G640" s="125"/>
      <c r="H640" s="125"/>
      <c r="I640" s="125"/>
      <c r="J640" s="125"/>
      <c r="K640" s="125"/>
      <c r="L640" s="125"/>
      <c r="M640" s="125"/>
      <c r="N640" s="125"/>
      <c r="O640" s="125"/>
      <c r="P640" s="125"/>
      <c r="Q640" s="125"/>
      <c r="R640" s="125"/>
      <c r="S640" s="125"/>
      <c r="T640" s="125"/>
      <c r="U640" s="125"/>
      <c r="V640" s="125"/>
    </row>
    <row r="641" spans="1:22" ht="12">
      <c r="A641" s="125"/>
      <c r="B641" s="125"/>
      <c r="C641" s="125"/>
      <c r="D641" s="125"/>
      <c r="E641" s="125"/>
      <c r="F641" s="125"/>
      <c r="G641" s="125"/>
      <c r="H641" s="125"/>
      <c r="I641" s="125"/>
      <c r="J641" s="125"/>
      <c r="K641" s="125"/>
      <c r="L641" s="125"/>
      <c r="M641" s="125"/>
      <c r="N641" s="125"/>
      <c r="O641" s="125"/>
      <c r="P641" s="125"/>
      <c r="Q641" s="125"/>
      <c r="R641" s="125"/>
      <c r="S641" s="125"/>
      <c r="T641" s="125"/>
      <c r="U641" s="125"/>
      <c r="V641" s="125"/>
    </row>
    <row r="642" spans="1:22" ht="12">
      <c r="A642" s="125"/>
      <c r="B642" s="125"/>
      <c r="C642" s="125"/>
      <c r="D642" s="125"/>
      <c r="E642" s="125"/>
      <c r="F642" s="125"/>
      <c r="G642" s="125"/>
      <c r="H642" s="125"/>
      <c r="I642" s="125"/>
      <c r="J642" s="125"/>
      <c r="K642" s="125"/>
      <c r="L642" s="125"/>
      <c r="M642" s="125"/>
      <c r="N642" s="125"/>
      <c r="O642" s="125"/>
      <c r="P642" s="125"/>
      <c r="Q642" s="125"/>
      <c r="R642" s="125"/>
      <c r="S642" s="125"/>
      <c r="T642" s="125"/>
      <c r="U642" s="125"/>
      <c r="V642" s="125"/>
    </row>
    <row r="643" spans="1:22" ht="12">
      <c r="A643" s="125"/>
      <c r="B643" s="125"/>
      <c r="C643" s="125"/>
      <c r="D643" s="125"/>
      <c r="E643" s="125"/>
      <c r="F643" s="125"/>
      <c r="G643" s="125"/>
      <c r="H643" s="125"/>
      <c r="I643" s="125"/>
      <c r="J643" s="125"/>
      <c r="K643" s="125"/>
      <c r="L643" s="125"/>
      <c r="M643" s="125"/>
      <c r="N643" s="125"/>
      <c r="O643" s="125"/>
      <c r="P643" s="125"/>
      <c r="Q643" s="125"/>
      <c r="R643" s="125"/>
      <c r="S643" s="125"/>
      <c r="T643" s="125"/>
      <c r="U643" s="125"/>
      <c r="V643" s="125"/>
    </row>
    <row r="644" spans="1:22" ht="12">
      <c r="A644" s="125"/>
      <c r="B644" s="125"/>
      <c r="C644" s="125"/>
      <c r="D644" s="125"/>
      <c r="E644" s="125"/>
      <c r="F644" s="125"/>
      <c r="G644" s="125"/>
      <c r="H644" s="125"/>
      <c r="I644" s="125"/>
      <c r="J644" s="125"/>
      <c r="K644" s="125"/>
      <c r="L644" s="125"/>
      <c r="M644" s="125"/>
      <c r="N644" s="125"/>
      <c r="O644" s="125"/>
      <c r="P644" s="125"/>
      <c r="Q644" s="125"/>
      <c r="R644" s="125"/>
      <c r="S644" s="125"/>
      <c r="T644" s="125"/>
      <c r="U644" s="125"/>
      <c r="V644" s="125"/>
    </row>
    <row r="645" spans="1:22" ht="12">
      <c r="A645" s="125"/>
      <c r="B645" s="125"/>
      <c r="C645" s="125"/>
      <c r="D645" s="125"/>
      <c r="E645" s="125"/>
      <c r="F645" s="125"/>
      <c r="G645" s="125"/>
      <c r="H645" s="125"/>
      <c r="I645" s="125"/>
      <c r="J645" s="125"/>
      <c r="K645" s="125"/>
      <c r="L645" s="125"/>
      <c r="M645" s="125"/>
      <c r="N645" s="125"/>
      <c r="O645" s="125"/>
      <c r="P645" s="125"/>
      <c r="Q645" s="125"/>
      <c r="R645" s="125"/>
      <c r="S645" s="125"/>
      <c r="T645" s="125"/>
      <c r="U645" s="125"/>
      <c r="V645" s="125"/>
    </row>
    <row r="646" spans="1:22" ht="12">
      <c r="A646" s="125"/>
      <c r="B646" s="125"/>
      <c r="C646" s="125"/>
      <c r="D646" s="125"/>
      <c r="E646" s="125"/>
      <c r="F646" s="125"/>
      <c r="G646" s="125"/>
      <c r="H646" s="125"/>
      <c r="I646" s="125"/>
      <c r="J646" s="125"/>
      <c r="K646" s="125"/>
      <c r="L646" s="125"/>
      <c r="M646" s="125"/>
      <c r="N646" s="125"/>
      <c r="O646" s="125"/>
      <c r="P646" s="125"/>
      <c r="Q646" s="125"/>
      <c r="R646" s="125"/>
      <c r="S646" s="125"/>
      <c r="T646" s="125"/>
      <c r="U646" s="125"/>
      <c r="V646" s="125"/>
    </row>
    <row r="647" spans="1:22" ht="12">
      <c r="A647" s="125"/>
      <c r="B647" s="125"/>
      <c r="C647" s="125"/>
      <c r="D647" s="125"/>
      <c r="E647" s="125"/>
      <c r="F647" s="125"/>
      <c r="G647" s="125"/>
      <c r="H647" s="125"/>
      <c r="I647" s="125"/>
      <c r="J647" s="125"/>
      <c r="K647" s="125"/>
      <c r="L647" s="125"/>
      <c r="M647" s="125"/>
      <c r="N647" s="125"/>
      <c r="O647" s="125"/>
      <c r="P647" s="125"/>
      <c r="Q647" s="125"/>
      <c r="R647" s="125"/>
      <c r="S647" s="125"/>
      <c r="T647" s="125"/>
      <c r="U647" s="125"/>
      <c r="V647" s="125"/>
    </row>
    <row r="648" spans="1:22" ht="12">
      <c r="A648" s="125"/>
      <c r="B648" s="125"/>
      <c r="C648" s="125"/>
      <c r="D648" s="125"/>
      <c r="E648" s="125"/>
      <c r="F648" s="125"/>
      <c r="G648" s="125"/>
      <c r="H648" s="125"/>
      <c r="I648" s="125"/>
      <c r="J648" s="125"/>
      <c r="K648" s="125"/>
      <c r="L648" s="125"/>
      <c r="M648" s="125"/>
      <c r="N648" s="125"/>
      <c r="O648" s="125"/>
      <c r="P648" s="125"/>
      <c r="Q648" s="125"/>
      <c r="R648" s="125"/>
      <c r="S648" s="125"/>
      <c r="T648" s="125"/>
      <c r="U648" s="125"/>
      <c r="V648" s="125"/>
    </row>
    <row r="649" spans="1:22" ht="12">
      <c r="A649" s="125"/>
      <c r="B649" s="125"/>
      <c r="C649" s="125"/>
      <c r="D649" s="125"/>
      <c r="E649" s="125"/>
      <c r="F649" s="125"/>
      <c r="G649" s="125"/>
      <c r="H649" s="125"/>
      <c r="I649" s="125"/>
      <c r="J649" s="125"/>
      <c r="K649" s="125"/>
      <c r="L649" s="125"/>
      <c r="M649" s="125"/>
      <c r="N649" s="125"/>
      <c r="O649" s="125"/>
      <c r="P649" s="125"/>
      <c r="Q649" s="125"/>
      <c r="R649" s="125"/>
      <c r="S649" s="125"/>
      <c r="T649" s="125"/>
      <c r="U649" s="125"/>
      <c r="V649" s="125"/>
    </row>
    <row r="650" spans="1:22" ht="12">
      <c r="A650" s="125"/>
      <c r="B650" s="125"/>
      <c r="C650" s="125"/>
      <c r="D650" s="125"/>
      <c r="E650" s="125"/>
      <c r="F650" s="125"/>
      <c r="G650" s="125"/>
      <c r="H650" s="125"/>
      <c r="I650" s="125"/>
      <c r="J650" s="125"/>
      <c r="K650" s="125"/>
      <c r="L650" s="125"/>
      <c r="M650" s="125"/>
      <c r="N650" s="125"/>
      <c r="O650" s="125"/>
      <c r="P650" s="125"/>
      <c r="Q650" s="125"/>
      <c r="R650" s="125"/>
      <c r="S650" s="125"/>
      <c r="T650" s="125"/>
      <c r="U650" s="125"/>
      <c r="V650" s="125"/>
    </row>
    <row r="651" spans="1:22" ht="12">
      <c r="A651" s="125"/>
      <c r="B651" s="125"/>
      <c r="C651" s="125"/>
      <c r="D651" s="125"/>
      <c r="E651" s="125"/>
      <c r="F651" s="125"/>
      <c r="G651" s="125"/>
      <c r="H651" s="125"/>
      <c r="I651" s="125"/>
      <c r="J651" s="125"/>
      <c r="K651" s="125"/>
      <c r="L651" s="125"/>
      <c r="M651" s="125"/>
      <c r="N651" s="125"/>
      <c r="O651" s="125"/>
      <c r="P651" s="125"/>
      <c r="Q651" s="125"/>
      <c r="R651" s="125"/>
      <c r="S651" s="125"/>
      <c r="T651" s="125"/>
      <c r="U651" s="125"/>
      <c r="V651" s="125"/>
    </row>
    <row r="652" spans="1:22" ht="12">
      <c r="A652" s="125"/>
      <c r="B652" s="125"/>
      <c r="C652" s="125"/>
      <c r="D652" s="125"/>
      <c r="E652" s="125"/>
      <c r="F652" s="125"/>
      <c r="G652" s="125"/>
      <c r="H652" s="125"/>
      <c r="I652" s="125"/>
      <c r="J652" s="125"/>
      <c r="K652" s="125"/>
      <c r="L652" s="125"/>
      <c r="M652" s="125"/>
      <c r="N652" s="125"/>
      <c r="O652" s="125"/>
      <c r="P652" s="125"/>
      <c r="Q652" s="125"/>
      <c r="R652" s="125"/>
      <c r="S652" s="125"/>
      <c r="T652" s="125"/>
      <c r="U652" s="125"/>
      <c r="V652" s="125"/>
    </row>
    <row r="653" spans="1:22" ht="12">
      <c r="A653" s="125"/>
      <c r="B653" s="125"/>
      <c r="C653" s="125"/>
      <c r="D653" s="125"/>
      <c r="E653" s="125"/>
      <c r="F653" s="125"/>
      <c r="G653" s="125"/>
      <c r="H653" s="125"/>
      <c r="I653" s="125"/>
      <c r="J653" s="125"/>
      <c r="K653" s="125"/>
      <c r="L653" s="125"/>
      <c r="M653" s="125"/>
      <c r="N653" s="125"/>
      <c r="O653" s="125"/>
      <c r="P653" s="125"/>
      <c r="Q653" s="125"/>
      <c r="R653" s="125"/>
      <c r="S653" s="125"/>
      <c r="T653" s="125"/>
      <c r="U653" s="125"/>
      <c r="V653" s="125"/>
    </row>
    <row r="654" spans="1:22" ht="12">
      <c r="A654" s="125"/>
      <c r="B654" s="125"/>
      <c r="C654" s="125"/>
      <c r="D654" s="125"/>
      <c r="E654" s="125"/>
      <c r="F654" s="125"/>
      <c r="G654" s="125"/>
      <c r="H654" s="125"/>
      <c r="I654" s="125"/>
      <c r="J654" s="125"/>
      <c r="K654" s="125"/>
      <c r="L654" s="125"/>
      <c r="M654" s="125"/>
      <c r="N654" s="125"/>
      <c r="O654" s="125"/>
      <c r="P654" s="125"/>
      <c r="Q654" s="125"/>
      <c r="R654" s="125"/>
      <c r="S654" s="125"/>
      <c r="T654" s="125"/>
      <c r="U654" s="125"/>
      <c r="V654" s="125"/>
    </row>
    <row r="655" spans="1:22" ht="12">
      <c r="A655" s="125"/>
      <c r="B655" s="125"/>
      <c r="C655" s="125"/>
      <c r="D655" s="125"/>
      <c r="E655" s="125"/>
      <c r="F655" s="125"/>
      <c r="G655" s="125"/>
      <c r="H655" s="125"/>
      <c r="I655" s="125"/>
      <c r="J655" s="125"/>
      <c r="K655" s="125"/>
      <c r="L655" s="125"/>
      <c r="M655" s="125"/>
      <c r="N655" s="125"/>
      <c r="O655" s="125"/>
      <c r="P655" s="125"/>
      <c r="Q655" s="125"/>
      <c r="R655" s="125"/>
      <c r="S655" s="125"/>
      <c r="T655" s="125"/>
      <c r="U655" s="125"/>
      <c r="V655" s="125"/>
    </row>
    <row r="656" spans="1:22" ht="12">
      <c r="A656" s="125"/>
      <c r="B656" s="125"/>
      <c r="C656" s="125"/>
      <c r="D656" s="125"/>
      <c r="E656" s="125"/>
      <c r="F656" s="125"/>
      <c r="G656" s="125"/>
      <c r="H656" s="125"/>
      <c r="I656" s="125"/>
      <c r="J656" s="125"/>
      <c r="K656" s="125"/>
      <c r="L656" s="125"/>
      <c r="M656" s="125"/>
      <c r="N656" s="125"/>
      <c r="O656" s="125"/>
      <c r="P656" s="125"/>
      <c r="Q656" s="125"/>
      <c r="R656" s="125"/>
      <c r="S656" s="125"/>
      <c r="T656" s="125"/>
      <c r="U656" s="125"/>
      <c r="V656" s="125"/>
    </row>
    <row r="657" spans="1:22" ht="12">
      <c r="A657" s="125"/>
      <c r="B657" s="125"/>
      <c r="C657" s="125"/>
      <c r="D657" s="125"/>
      <c r="E657" s="125"/>
      <c r="F657" s="125"/>
      <c r="G657" s="125"/>
      <c r="H657" s="125"/>
      <c r="I657" s="125"/>
      <c r="J657" s="125"/>
      <c r="K657" s="125"/>
      <c r="L657" s="125"/>
      <c r="M657" s="125"/>
      <c r="N657" s="125"/>
      <c r="O657" s="125"/>
      <c r="P657" s="125"/>
      <c r="Q657" s="125"/>
      <c r="R657" s="125"/>
      <c r="S657" s="125"/>
      <c r="T657" s="125"/>
      <c r="U657" s="125"/>
      <c r="V657" s="125"/>
    </row>
    <row r="658" spans="1:22" ht="12">
      <c r="A658" s="125"/>
      <c r="B658" s="125"/>
      <c r="C658" s="125"/>
      <c r="D658" s="125"/>
      <c r="E658" s="125"/>
      <c r="F658" s="125"/>
      <c r="G658" s="125"/>
      <c r="H658" s="125"/>
      <c r="I658" s="125"/>
      <c r="J658" s="125"/>
      <c r="K658" s="125"/>
      <c r="L658" s="125"/>
      <c r="M658" s="125"/>
      <c r="N658" s="125"/>
      <c r="O658" s="125"/>
      <c r="P658" s="125"/>
      <c r="Q658" s="125"/>
      <c r="R658" s="125"/>
      <c r="S658" s="125"/>
      <c r="T658" s="125"/>
      <c r="U658" s="125"/>
      <c r="V658" s="125"/>
    </row>
    <row r="659" spans="1:22" ht="12">
      <c r="A659" s="125"/>
      <c r="B659" s="125"/>
      <c r="C659" s="125"/>
      <c r="D659" s="125"/>
      <c r="E659" s="125"/>
      <c r="F659" s="125"/>
      <c r="G659" s="125"/>
      <c r="H659" s="125"/>
      <c r="I659" s="125"/>
      <c r="J659" s="125"/>
      <c r="K659" s="125"/>
      <c r="L659" s="125"/>
      <c r="M659" s="125"/>
      <c r="N659" s="125"/>
      <c r="O659" s="125"/>
      <c r="P659" s="125"/>
      <c r="Q659" s="125"/>
      <c r="R659" s="125"/>
      <c r="S659" s="125"/>
      <c r="T659" s="125"/>
      <c r="U659" s="125"/>
      <c r="V659" s="125"/>
    </row>
    <row r="660" spans="1:22" ht="12">
      <c r="A660" s="125"/>
      <c r="B660" s="125"/>
      <c r="C660" s="125"/>
      <c r="D660" s="125"/>
      <c r="E660" s="125"/>
      <c r="F660" s="125"/>
      <c r="G660" s="125"/>
      <c r="H660" s="125"/>
      <c r="I660" s="125"/>
      <c r="J660" s="125"/>
      <c r="K660" s="125"/>
      <c r="L660" s="125"/>
      <c r="M660" s="125"/>
      <c r="N660" s="125"/>
      <c r="O660" s="125"/>
      <c r="P660" s="125"/>
      <c r="Q660" s="125"/>
      <c r="R660" s="125"/>
      <c r="S660" s="125"/>
      <c r="T660" s="125"/>
      <c r="U660" s="125"/>
      <c r="V660" s="125"/>
    </row>
    <row r="661" spans="1:22" ht="12">
      <c r="A661" s="125"/>
      <c r="B661" s="125"/>
      <c r="C661" s="125"/>
      <c r="D661" s="125"/>
      <c r="E661" s="125"/>
      <c r="F661" s="125"/>
      <c r="G661" s="125"/>
      <c r="H661" s="125"/>
      <c r="I661" s="125"/>
      <c r="J661" s="125"/>
      <c r="K661" s="125"/>
      <c r="L661" s="125"/>
      <c r="M661" s="125"/>
      <c r="N661" s="125"/>
      <c r="O661" s="125"/>
      <c r="P661" s="125"/>
      <c r="Q661" s="125"/>
      <c r="R661" s="125"/>
      <c r="S661" s="125"/>
      <c r="T661" s="125"/>
      <c r="U661" s="125"/>
      <c r="V661" s="125"/>
    </row>
    <row r="662" spans="1:22" ht="12">
      <c r="A662" s="125"/>
      <c r="B662" s="125"/>
      <c r="C662" s="125"/>
      <c r="D662" s="125"/>
      <c r="E662" s="125"/>
      <c r="F662" s="125"/>
      <c r="G662" s="125"/>
      <c r="H662" s="125"/>
      <c r="I662" s="125"/>
      <c r="J662" s="125"/>
      <c r="K662" s="125"/>
      <c r="L662" s="125"/>
      <c r="M662" s="125"/>
      <c r="N662" s="125"/>
      <c r="O662" s="125"/>
      <c r="P662" s="125"/>
      <c r="Q662" s="125"/>
      <c r="R662" s="125"/>
      <c r="S662" s="125"/>
      <c r="T662" s="125"/>
      <c r="U662" s="125"/>
      <c r="V662" s="125"/>
    </row>
    <row r="663" spans="1:22" ht="12">
      <c r="A663" s="125"/>
      <c r="B663" s="125"/>
      <c r="C663" s="125"/>
      <c r="D663" s="125"/>
      <c r="E663" s="125"/>
      <c r="F663" s="125"/>
      <c r="G663" s="125"/>
      <c r="H663" s="125"/>
      <c r="I663" s="125"/>
      <c r="J663" s="125"/>
      <c r="K663" s="125"/>
      <c r="L663" s="125"/>
      <c r="M663" s="125"/>
      <c r="N663" s="125"/>
      <c r="O663" s="125"/>
      <c r="P663" s="125"/>
      <c r="Q663" s="125"/>
      <c r="R663" s="125"/>
      <c r="S663" s="125"/>
      <c r="T663" s="125"/>
      <c r="U663" s="125"/>
      <c r="V663" s="125"/>
    </row>
    <row r="664" spans="1:22" ht="12">
      <c r="A664" s="125"/>
      <c r="B664" s="125"/>
      <c r="C664" s="125"/>
      <c r="D664" s="125"/>
      <c r="E664" s="125"/>
      <c r="F664" s="125"/>
      <c r="G664" s="125"/>
      <c r="H664" s="125"/>
      <c r="I664" s="125"/>
      <c r="J664" s="125"/>
      <c r="K664" s="125"/>
      <c r="L664" s="125"/>
      <c r="M664" s="125"/>
      <c r="N664" s="125"/>
      <c r="O664" s="125"/>
      <c r="P664" s="125"/>
      <c r="Q664" s="125"/>
      <c r="R664" s="125"/>
      <c r="S664" s="125"/>
      <c r="T664" s="125"/>
      <c r="U664" s="125"/>
      <c r="V664" s="125"/>
    </row>
    <row r="665" spans="1:22" ht="12">
      <c r="A665" s="125"/>
      <c r="B665" s="125"/>
      <c r="C665" s="125"/>
      <c r="D665" s="125"/>
      <c r="E665" s="125"/>
      <c r="F665" s="125"/>
      <c r="G665" s="125"/>
      <c r="H665" s="125"/>
      <c r="I665" s="125"/>
      <c r="J665" s="125"/>
      <c r="K665" s="125"/>
      <c r="L665" s="125"/>
      <c r="M665" s="125"/>
      <c r="N665" s="125"/>
      <c r="O665" s="125"/>
      <c r="P665" s="125"/>
      <c r="Q665" s="125"/>
      <c r="R665" s="125"/>
      <c r="S665" s="125"/>
      <c r="T665" s="125"/>
      <c r="U665" s="125"/>
      <c r="V665" s="125"/>
    </row>
    <row r="666" spans="1:22" ht="12">
      <c r="A666" s="125"/>
      <c r="B666" s="125"/>
      <c r="C666" s="125"/>
      <c r="D666" s="125"/>
      <c r="E666" s="125"/>
      <c r="F666" s="125"/>
      <c r="G666" s="125"/>
      <c r="H666" s="125"/>
      <c r="I666" s="125"/>
      <c r="J666" s="125"/>
      <c r="K666" s="125"/>
      <c r="L666" s="125"/>
      <c r="M666" s="125"/>
      <c r="N666" s="125"/>
      <c r="O666" s="125"/>
      <c r="P666" s="125"/>
      <c r="Q666" s="125"/>
      <c r="R666" s="125"/>
      <c r="S666" s="125"/>
      <c r="T666" s="125"/>
      <c r="U666" s="125"/>
      <c r="V666" s="125"/>
    </row>
    <row r="667" spans="1:22" ht="12">
      <c r="A667" s="125"/>
      <c r="B667" s="125"/>
      <c r="C667" s="125"/>
      <c r="D667" s="125"/>
      <c r="E667" s="125"/>
      <c r="F667" s="125"/>
      <c r="G667" s="125"/>
      <c r="H667" s="125"/>
      <c r="I667" s="125"/>
      <c r="J667" s="125"/>
      <c r="K667" s="125"/>
      <c r="L667" s="125"/>
      <c r="M667" s="125"/>
      <c r="N667" s="125"/>
      <c r="O667" s="125"/>
      <c r="P667" s="125"/>
      <c r="Q667" s="125"/>
      <c r="R667" s="125"/>
      <c r="S667" s="125"/>
      <c r="T667" s="125"/>
      <c r="U667" s="125"/>
      <c r="V667" s="125"/>
    </row>
    <row r="668" spans="1:22" ht="12">
      <c r="A668" s="125"/>
      <c r="B668" s="125"/>
      <c r="C668" s="125"/>
      <c r="D668" s="125"/>
      <c r="E668" s="125"/>
      <c r="F668" s="125"/>
      <c r="G668" s="125"/>
      <c r="H668" s="125"/>
      <c r="I668" s="125"/>
      <c r="J668" s="125"/>
      <c r="K668" s="125"/>
      <c r="L668" s="125"/>
      <c r="M668" s="125"/>
      <c r="N668" s="125"/>
      <c r="O668" s="125"/>
      <c r="P668" s="125"/>
      <c r="Q668" s="125"/>
      <c r="R668" s="125"/>
      <c r="S668" s="125"/>
      <c r="T668" s="125"/>
      <c r="U668" s="125"/>
      <c r="V668" s="125"/>
    </row>
    <row r="669" spans="1:22" ht="12">
      <c r="A669" s="125"/>
      <c r="B669" s="125"/>
      <c r="C669" s="125"/>
      <c r="D669" s="125"/>
      <c r="E669" s="125"/>
      <c r="F669" s="125"/>
      <c r="G669" s="125"/>
      <c r="H669" s="125"/>
      <c r="I669" s="125"/>
      <c r="J669" s="125"/>
      <c r="K669" s="125"/>
      <c r="L669" s="125"/>
      <c r="M669" s="125"/>
      <c r="N669" s="125"/>
      <c r="O669" s="125"/>
      <c r="P669" s="125"/>
      <c r="Q669" s="125"/>
      <c r="R669" s="125"/>
      <c r="S669" s="125"/>
      <c r="T669" s="125"/>
      <c r="U669" s="125"/>
      <c r="V669" s="125"/>
    </row>
    <row r="670" spans="1:22" ht="12">
      <c r="A670" s="125"/>
      <c r="B670" s="125"/>
      <c r="C670" s="125"/>
      <c r="D670" s="125"/>
      <c r="E670" s="125"/>
      <c r="F670" s="125"/>
      <c r="G670" s="125"/>
      <c r="H670" s="125"/>
      <c r="I670" s="125"/>
      <c r="J670" s="125"/>
      <c r="K670" s="125"/>
      <c r="L670" s="125"/>
      <c r="M670" s="125"/>
      <c r="N670" s="125"/>
      <c r="O670" s="125"/>
      <c r="P670" s="125"/>
      <c r="Q670" s="125"/>
      <c r="R670" s="125"/>
      <c r="S670" s="125"/>
      <c r="T670" s="125"/>
      <c r="U670" s="125"/>
      <c r="V670" s="125"/>
    </row>
    <row r="671" spans="1:22" ht="12">
      <c r="A671" s="125"/>
      <c r="B671" s="125"/>
      <c r="C671" s="125"/>
      <c r="D671" s="125"/>
      <c r="E671" s="125"/>
      <c r="F671" s="125"/>
      <c r="G671" s="125"/>
      <c r="H671" s="125"/>
      <c r="I671" s="125"/>
      <c r="J671" s="125"/>
      <c r="K671" s="125"/>
      <c r="L671" s="125"/>
      <c r="M671" s="125"/>
      <c r="N671" s="125"/>
      <c r="O671" s="125"/>
      <c r="P671" s="125"/>
      <c r="Q671" s="125"/>
      <c r="R671" s="125"/>
      <c r="S671" s="125"/>
      <c r="T671" s="125"/>
      <c r="U671" s="125"/>
      <c r="V671" s="125"/>
    </row>
    <row r="672" spans="1:22" ht="12">
      <c r="A672" s="125"/>
      <c r="B672" s="125"/>
      <c r="C672" s="125"/>
      <c r="D672" s="125"/>
      <c r="E672" s="125"/>
      <c r="F672" s="125"/>
      <c r="G672" s="125"/>
      <c r="H672" s="125"/>
      <c r="I672" s="125"/>
      <c r="J672" s="125"/>
      <c r="K672" s="125"/>
      <c r="L672" s="125"/>
      <c r="M672" s="125"/>
      <c r="N672" s="125"/>
      <c r="O672" s="125"/>
      <c r="P672" s="125"/>
      <c r="Q672" s="125"/>
      <c r="R672" s="125"/>
      <c r="S672" s="125"/>
      <c r="T672" s="125"/>
      <c r="U672" s="125"/>
      <c r="V672" s="125"/>
    </row>
    <row r="673" spans="1:22" ht="12">
      <c r="A673" s="125"/>
      <c r="B673" s="125"/>
      <c r="C673" s="125"/>
      <c r="D673" s="125"/>
      <c r="E673" s="125"/>
      <c r="F673" s="125"/>
      <c r="G673" s="125"/>
      <c r="H673" s="125"/>
      <c r="I673" s="125"/>
      <c r="J673" s="125"/>
      <c r="K673" s="125"/>
      <c r="L673" s="125"/>
      <c r="M673" s="125"/>
      <c r="N673" s="125"/>
      <c r="O673" s="125"/>
      <c r="P673" s="125"/>
      <c r="Q673" s="125"/>
      <c r="R673" s="125"/>
      <c r="S673" s="125"/>
      <c r="T673" s="125"/>
      <c r="U673" s="125"/>
      <c r="V673" s="125"/>
    </row>
    <row r="674" spans="1:22" ht="12">
      <c r="A674" s="125"/>
      <c r="B674" s="125"/>
      <c r="C674" s="125"/>
      <c r="D674" s="125"/>
      <c r="E674" s="125"/>
      <c r="F674" s="125"/>
      <c r="G674" s="125"/>
      <c r="H674" s="125"/>
      <c r="I674" s="125"/>
      <c r="J674" s="125"/>
      <c r="K674" s="125"/>
      <c r="L674" s="125"/>
      <c r="M674" s="125"/>
      <c r="N674" s="125"/>
      <c r="O674" s="125"/>
      <c r="P674" s="125"/>
      <c r="Q674" s="125"/>
      <c r="R674" s="125"/>
      <c r="S674" s="125"/>
      <c r="T674" s="125"/>
      <c r="U674" s="125"/>
      <c r="V674" s="125"/>
    </row>
    <row r="675" spans="1:22" ht="12">
      <c r="A675" s="125"/>
      <c r="B675" s="125"/>
      <c r="C675" s="125"/>
      <c r="D675" s="125"/>
      <c r="E675" s="125"/>
      <c r="F675" s="125"/>
      <c r="G675" s="125"/>
      <c r="H675" s="125"/>
      <c r="I675" s="125"/>
      <c r="J675" s="125"/>
      <c r="K675" s="125"/>
      <c r="L675" s="125"/>
      <c r="M675" s="125"/>
      <c r="N675" s="125"/>
      <c r="O675" s="125"/>
      <c r="P675" s="125"/>
      <c r="Q675" s="125"/>
      <c r="R675" s="125"/>
      <c r="S675" s="125"/>
      <c r="T675" s="125"/>
      <c r="U675" s="125"/>
      <c r="V675" s="125"/>
    </row>
    <row r="676" spans="1:22" ht="12">
      <c r="A676" s="125"/>
      <c r="B676" s="125"/>
      <c r="C676" s="125"/>
      <c r="D676" s="125"/>
      <c r="E676" s="125"/>
      <c r="F676" s="125"/>
      <c r="G676" s="125"/>
      <c r="H676" s="125"/>
      <c r="I676" s="125"/>
      <c r="J676" s="125"/>
      <c r="K676" s="125"/>
      <c r="L676" s="125"/>
      <c r="M676" s="125"/>
      <c r="N676" s="125"/>
      <c r="O676" s="125"/>
      <c r="P676" s="125"/>
      <c r="Q676" s="125"/>
      <c r="R676" s="125"/>
      <c r="S676" s="125"/>
      <c r="T676" s="125"/>
      <c r="U676" s="125"/>
      <c r="V676" s="125"/>
    </row>
    <row r="677" spans="1:22" ht="12">
      <c r="A677" s="125"/>
      <c r="B677" s="125"/>
      <c r="C677" s="125"/>
      <c r="D677" s="125"/>
      <c r="E677" s="125"/>
      <c r="F677" s="125"/>
      <c r="G677" s="125"/>
      <c r="H677" s="125"/>
      <c r="I677" s="125"/>
      <c r="J677" s="125"/>
      <c r="K677" s="125"/>
      <c r="L677" s="125"/>
      <c r="M677" s="125"/>
      <c r="N677" s="125"/>
      <c r="O677" s="125"/>
      <c r="P677" s="125"/>
      <c r="Q677" s="125"/>
      <c r="R677" s="125"/>
      <c r="S677" s="125"/>
      <c r="T677" s="125"/>
      <c r="U677" s="125"/>
      <c r="V677" s="125"/>
    </row>
    <row r="678" spans="1:22" ht="12">
      <c r="A678" s="125"/>
      <c r="B678" s="125"/>
      <c r="C678" s="125"/>
      <c r="D678" s="125"/>
      <c r="E678" s="125"/>
      <c r="F678" s="125"/>
      <c r="G678" s="125"/>
      <c r="H678" s="125"/>
      <c r="I678" s="125"/>
      <c r="J678" s="125"/>
      <c r="K678" s="125"/>
      <c r="L678" s="125"/>
      <c r="M678" s="125"/>
      <c r="N678" s="125"/>
      <c r="O678" s="125"/>
      <c r="P678" s="125"/>
      <c r="Q678" s="125"/>
      <c r="R678" s="125"/>
      <c r="S678" s="125"/>
      <c r="T678" s="125"/>
      <c r="U678" s="125"/>
      <c r="V678" s="125"/>
    </row>
    <row r="679" spans="1:22" ht="12">
      <c r="A679" s="125"/>
      <c r="B679" s="125"/>
      <c r="C679" s="125"/>
      <c r="D679" s="125"/>
      <c r="E679" s="125"/>
      <c r="F679" s="125"/>
      <c r="G679" s="125"/>
      <c r="H679" s="125"/>
      <c r="I679" s="125"/>
      <c r="J679" s="125"/>
      <c r="K679" s="125"/>
      <c r="L679" s="125"/>
      <c r="M679" s="125"/>
      <c r="N679" s="125"/>
      <c r="O679" s="125"/>
      <c r="P679" s="125"/>
      <c r="Q679" s="125"/>
      <c r="R679" s="125"/>
      <c r="S679" s="125"/>
      <c r="T679" s="125"/>
      <c r="U679" s="125"/>
      <c r="V679" s="125"/>
    </row>
    <row r="680" spans="1:22" ht="12">
      <c r="A680" s="125"/>
      <c r="B680" s="125"/>
      <c r="C680" s="125"/>
      <c r="D680" s="125"/>
      <c r="E680" s="125"/>
      <c r="F680" s="125"/>
      <c r="G680" s="125"/>
      <c r="H680" s="125"/>
      <c r="I680" s="125"/>
      <c r="J680" s="125"/>
      <c r="K680" s="125"/>
      <c r="L680" s="125"/>
      <c r="M680" s="125"/>
      <c r="N680" s="125"/>
      <c r="O680" s="125"/>
      <c r="P680" s="125"/>
      <c r="Q680" s="125"/>
      <c r="R680" s="125"/>
      <c r="S680" s="125"/>
      <c r="T680" s="125"/>
      <c r="U680" s="125"/>
      <c r="V680" s="125"/>
    </row>
    <row r="681" spans="1:22" ht="12">
      <c r="A681" s="125"/>
      <c r="B681" s="125"/>
      <c r="C681" s="125"/>
      <c r="D681" s="125"/>
      <c r="E681" s="125"/>
      <c r="F681" s="125"/>
      <c r="G681" s="125"/>
      <c r="H681" s="125"/>
      <c r="I681" s="125"/>
      <c r="J681" s="125"/>
      <c r="K681" s="125"/>
      <c r="L681" s="125"/>
      <c r="M681" s="125"/>
      <c r="N681" s="125"/>
      <c r="O681" s="125"/>
      <c r="P681" s="125"/>
      <c r="Q681" s="125"/>
      <c r="R681" s="125"/>
      <c r="S681" s="125"/>
      <c r="T681" s="125"/>
      <c r="U681" s="125"/>
      <c r="V681" s="125"/>
    </row>
    <row r="682" spans="1:22" ht="12">
      <c r="A682" s="125"/>
      <c r="B682" s="125"/>
      <c r="C682" s="125"/>
      <c r="D682" s="125"/>
      <c r="E682" s="125"/>
      <c r="F682" s="125"/>
      <c r="G682" s="125"/>
      <c r="H682" s="125"/>
      <c r="I682" s="125"/>
      <c r="J682" s="125"/>
      <c r="K682" s="125"/>
      <c r="L682" s="125"/>
      <c r="M682" s="125"/>
      <c r="N682" s="125"/>
      <c r="O682" s="125"/>
      <c r="P682" s="125"/>
      <c r="Q682" s="125"/>
      <c r="R682" s="125"/>
      <c r="S682" s="125"/>
      <c r="T682" s="125"/>
      <c r="U682" s="125"/>
      <c r="V682" s="125"/>
    </row>
    <row r="683" spans="1:22" ht="12">
      <c r="A683" s="125"/>
      <c r="B683" s="125"/>
      <c r="C683" s="125"/>
      <c r="D683" s="125"/>
      <c r="E683" s="125"/>
      <c r="F683" s="125"/>
      <c r="G683" s="125"/>
      <c r="H683" s="125"/>
      <c r="I683" s="125"/>
      <c r="J683" s="125"/>
      <c r="K683" s="125"/>
      <c r="L683" s="125"/>
      <c r="M683" s="125"/>
      <c r="N683" s="125"/>
      <c r="O683" s="125"/>
      <c r="P683" s="125"/>
      <c r="Q683" s="125"/>
      <c r="R683" s="125"/>
      <c r="S683" s="125"/>
      <c r="T683" s="125"/>
      <c r="U683" s="125"/>
      <c r="V683" s="125"/>
    </row>
    <row r="684" spans="1:22" ht="12">
      <c r="A684" s="125"/>
      <c r="B684" s="125"/>
      <c r="C684" s="125"/>
      <c r="D684" s="125"/>
      <c r="E684" s="125"/>
      <c r="F684" s="125"/>
      <c r="G684" s="125"/>
      <c r="H684" s="125"/>
      <c r="I684" s="125"/>
      <c r="J684" s="125"/>
      <c r="K684" s="125"/>
      <c r="L684" s="125"/>
      <c r="M684" s="125"/>
      <c r="N684" s="125"/>
      <c r="O684" s="125"/>
      <c r="P684" s="125"/>
      <c r="Q684" s="125"/>
      <c r="R684" s="125"/>
      <c r="S684" s="125"/>
      <c r="T684" s="125"/>
      <c r="U684" s="125"/>
      <c r="V684" s="125"/>
    </row>
    <row r="685" spans="1:22" ht="12">
      <c r="A685" s="125"/>
      <c r="B685" s="125"/>
      <c r="C685" s="125"/>
      <c r="D685" s="125"/>
      <c r="E685" s="125"/>
      <c r="F685" s="125"/>
      <c r="G685" s="125"/>
      <c r="H685" s="125"/>
      <c r="I685" s="125"/>
      <c r="J685" s="125"/>
      <c r="K685" s="125"/>
      <c r="L685" s="125"/>
      <c r="M685" s="125"/>
      <c r="N685" s="125"/>
      <c r="O685" s="125"/>
      <c r="P685" s="125"/>
      <c r="Q685" s="125"/>
      <c r="R685" s="125"/>
      <c r="S685" s="125"/>
      <c r="T685" s="125"/>
      <c r="U685" s="125"/>
      <c r="V685" s="125"/>
    </row>
    <row r="686" spans="1:22" ht="12">
      <c r="A686" s="125"/>
      <c r="B686" s="125"/>
      <c r="C686" s="125"/>
      <c r="D686" s="125"/>
      <c r="E686" s="125"/>
      <c r="F686" s="125"/>
      <c r="G686" s="125"/>
      <c r="H686" s="125"/>
      <c r="I686" s="125"/>
      <c r="J686" s="125"/>
      <c r="K686" s="125"/>
      <c r="L686" s="125"/>
      <c r="M686" s="125"/>
      <c r="N686" s="125"/>
      <c r="O686" s="125"/>
      <c r="P686" s="125"/>
      <c r="Q686" s="125"/>
      <c r="R686" s="125"/>
      <c r="S686" s="125"/>
      <c r="T686" s="125"/>
      <c r="U686" s="125"/>
      <c r="V686" s="125"/>
    </row>
    <row r="687" spans="1:22" ht="12">
      <c r="A687" s="125"/>
      <c r="B687" s="125"/>
      <c r="C687" s="125"/>
      <c r="D687" s="125"/>
      <c r="E687" s="125"/>
      <c r="F687" s="125"/>
      <c r="G687" s="125"/>
      <c r="H687" s="125"/>
      <c r="I687" s="125"/>
      <c r="J687" s="125"/>
      <c r="K687" s="125"/>
      <c r="L687" s="125"/>
      <c r="M687" s="125"/>
      <c r="N687" s="125"/>
      <c r="O687" s="125"/>
      <c r="P687" s="125"/>
      <c r="Q687" s="125"/>
      <c r="R687" s="125"/>
      <c r="S687" s="125"/>
      <c r="T687" s="125"/>
      <c r="U687" s="125"/>
      <c r="V687" s="125"/>
    </row>
    <row r="688" spans="1:22" ht="12">
      <c r="A688" s="125"/>
      <c r="B688" s="125"/>
      <c r="C688" s="125"/>
      <c r="D688" s="125"/>
      <c r="E688" s="125"/>
      <c r="F688" s="125"/>
      <c r="G688" s="125"/>
      <c r="H688" s="125"/>
      <c r="I688" s="125"/>
      <c r="J688" s="125"/>
      <c r="K688" s="125"/>
      <c r="L688" s="125"/>
      <c r="M688" s="125"/>
      <c r="N688" s="125"/>
      <c r="O688" s="125"/>
      <c r="P688" s="125"/>
      <c r="Q688" s="125"/>
      <c r="R688" s="125"/>
      <c r="S688" s="125"/>
      <c r="T688" s="125"/>
      <c r="U688" s="125"/>
      <c r="V688" s="125"/>
    </row>
    <row r="689" spans="1:22" ht="12">
      <c r="A689" s="125"/>
      <c r="B689" s="125"/>
      <c r="C689" s="125"/>
      <c r="D689" s="125"/>
      <c r="E689" s="125"/>
      <c r="F689" s="125"/>
      <c r="G689" s="125"/>
      <c r="H689" s="125"/>
      <c r="I689" s="125"/>
      <c r="J689" s="125"/>
      <c r="K689" s="125"/>
      <c r="L689" s="125"/>
      <c r="M689" s="125"/>
      <c r="N689" s="125"/>
      <c r="O689" s="125"/>
      <c r="P689" s="125"/>
      <c r="Q689" s="125"/>
      <c r="R689" s="125"/>
      <c r="S689" s="125"/>
      <c r="T689" s="125"/>
      <c r="U689" s="125"/>
      <c r="V689" s="125"/>
    </row>
    <row r="690" spans="1:22" ht="12">
      <c r="A690" s="125"/>
      <c r="B690" s="125"/>
      <c r="C690" s="125"/>
      <c r="D690" s="125"/>
      <c r="E690" s="125"/>
      <c r="F690" s="125"/>
      <c r="G690" s="125"/>
      <c r="H690" s="125"/>
      <c r="I690" s="125"/>
      <c r="J690" s="125"/>
      <c r="K690" s="125"/>
      <c r="L690" s="125"/>
      <c r="M690" s="125"/>
      <c r="N690" s="125"/>
      <c r="O690" s="125"/>
      <c r="P690" s="125"/>
      <c r="Q690" s="125"/>
      <c r="R690" s="125"/>
      <c r="S690" s="125"/>
      <c r="T690" s="125"/>
      <c r="U690" s="125"/>
      <c r="V690" s="125"/>
    </row>
    <row r="691" spans="1:22" ht="12">
      <c r="A691" s="125"/>
      <c r="B691" s="125"/>
      <c r="C691" s="125"/>
      <c r="D691" s="125"/>
      <c r="E691" s="125"/>
      <c r="F691" s="125"/>
      <c r="G691" s="125"/>
      <c r="H691" s="125"/>
      <c r="I691" s="125"/>
      <c r="J691" s="125"/>
      <c r="K691" s="125"/>
      <c r="L691" s="125"/>
      <c r="M691" s="125"/>
      <c r="N691" s="125"/>
      <c r="O691" s="125"/>
      <c r="P691" s="125"/>
      <c r="Q691" s="125"/>
      <c r="R691" s="125"/>
      <c r="S691" s="125"/>
      <c r="T691" s="125"/>
      <c r="U691" s="125"/>
      <c r="V691" s="125"/>
    </row>
    <row r="692" spans="1:22" ht="12">
      <c r="A692" s="125"/>
      <c r="B692" s="125"/>
      <c r="C692" s="125"/>
      <c r="D692" s="125"/>
      <c r="E692" s="125"/>
      <c r="F692" s="125"/>
      <c r="G692" s="125"/>
      <c r="H692" s="125"/>
      <c r="I692" s="125"/>
      <c r="J692" s="125"/>
      <c r="K692" s="125"/>
      <c r="L692" s="125"/>
      <c r="M692" s="125"/>
      <c r="N692" s="125"/>
      <c r="O692" s="125"/>
      <c r="P692" s="125"/>
      <c r="Q692" s="125"/>
      <c r="R692" s="125"/>
      <c r="S692" s="125"/>
      <c r="T692" s="125"/>
      <c r="U692" s="125"/>
      <c r="V692" s="125"/>
    </row>
    <row r="693" spans="1:22" ht="12">
      <c r="A693" s="125"/>
      <c r="B693" s="125"/>
      <c r="C693" s="125"/>
      <c r="D693" s="125"/>
      <c r="E693" s="125"/>
      <c r="F693" s="125"/>
      <c r="G693" s="125"/>
      <c r="H693" s="125"/>
      <c r="I693" s="125"/>
      <c r="J693" s="125"/>
      <c r="K693" s="125"/>
      <c r="L693" s="125"/>
      <c r="M693" s="125"/>
      <c r="N693" s="125"/>
      <c r="O693" s="125"/>
      <c r="P693" s="125"/>
      <c r="Q693" s="125"/>
      <c r="R693" s="125"/>
      <c r="S693" s="125"/>
      <c r="T693" s="125"/>
      <c r="U693" s="125"/>
      <c r="V693" s="125"/>
    </row>
    <row r="694" spans="1:22" ht="12">
      <c r="A694" s="125"/>
      <c r="B694" s="125"/>
      <c r="C694" s="125"/>
      <c r="D694" s="125"/>
      <c r="E694" s="125"/>
      <c r="F694" s="125"/>
      <c r="G694" s="125"/>
      <c r="H694" s="125"/>
      <c r="I694" s="125"/>
      <c r="J694" s="125"/>
      <c r="K694" s="125"/>
      <c r="L694" s="125"/>
      <c r="M694" s="125"/>
      <c r="N694" s="125"/>
      <c r="O694" s="125"/>
      <c r="P694" s="125"/>
      <c r="Q694" s="125"/>
      <c r="R694" s="125"/>
      <c r="S694" s="125"/>
      <c r="T694" s="125"/>
      <c r="U694" s="125"/>
      <c r="V694" s="125"/>
    </row>
    <row r="695" spans="1:22" ht="12">
      <c r="A695" s="125"/>
      <c r="B695" s="125"/>
      <c r="C695" s="125"/>
      <c r="D695" s="125"/>
      <c r="E695" s="125"/>
      <c r="F695" s="125"/>
      <c r="G695" s="125"/>
      <c r="H695" s="125"/>
      <c r="I695" s="125"/>
      <c r="J695" s="125"/>
      <c r="K695" s="125"/>
      <c r="L695" s="125"/>
      <c r="M695" s="125"/>
      <c r="N695" s="125"/>
      <c r="O695" s="125"/>
      <c r="P695" s="125"/>
      <c r="Q695" s="125"/>
      <c r="R695" s="125"/>
      <c r="S695" s="125"/>
      <c r="T695" s="125"/>
      <c r="U695" s="125"/>
      <c r="V695" s="125"/>
    </row>
    <row r="696" spans="1:22" ht="12">
      <c r="A696" s="125"/>
      <c r="B696" s="125"/>
      <c r="C696" s="125"/>
      <c r="D696" s="125"/>
      <c r="E696" s="125"/>
      <c r="F696" s="125"/>
      <c r="G696" s="125"/>
      <c r="H696" s="125"/>
      <c r="I696" s="125"/>
      <c r="J696" s="125"/>
      <c r="K696" s="125"/>
      <c r="L696" s="125"/>
      <c r="M696" s="125"/>
      <c r="N696" s="125"/>
      <c r="O696" s="125"/>
      <c r="P696" s="125"/>
      <c r="Q696" s="125"/>
      <c r="R696" s="125"/>
      <c r="S696" s="125"/>
      <c r="T696" s="125"/>
      <c r="U696" s="125"/>
      <c r="V696" s="125"/>
    </row>
    <row r="697" spans="1:22" ht="12">
      <c r="A697" s="125"/>
      <c r="B697" s="125"/>
      <c r="C697" s="125"/>
      <c r="D697" s="125"/>
      <c r="E697" s="125"/>
      <c r="F697" s="125"/>
      <c r="G697" s="125"/>
      <c r="H697" s="125"/>
      <c r="I697" s="125"/>
      <c r="J697" s="125"/>
      <c r="K697" s="125"/>
      <c r="L697" s="125"/>
      <c r="M697" s="125"/>
      <c r="N697" s="125"/>
      <c r="O697" s="125"/>
      <c r="P697" s="125"/>
      <c r="Q697" s="125"/>
      <c r="R697" s="125"/>
      <c r="S697" s="125"/>
      <c r="T697" s="125"/>
      <c r="U697" s="125"/>
      <c r="V697" s="125"/>
    </row>
    <row r="698" spans="1:22" ht="12">
      <c r="A698" s="125"/>
      <c r="B698" s="125"/>
      <c r="C698" s="125"/>
      <c r="D698" s="125"/>
      <c r="E698" s="125"/>
      <c r="F698" s="125"/>
      <c r="G698" s="125"/>
      <c r="H698" s="125"/>
      <c r="I698" s="125"/>
      <c r="J698" s="125"/>
      <c r="K698" s="125"/>
      <c r="L698" s="125"/>
      <c r="M698" s="125"/>
      <c r="N698" s="125"/>
      <c r="O698" s="125"/>
      <c r="P698" s="125"/>
      <c r="Q698" s="125"/>
      <c r="R698" s="125"/>
      <c r="S698" s="125"/>
      <c r="T698" s="125"/>
      <c r="U698" s="125"/>
      <c r="V698" s="125"/>
    </row>
    <row r="699" spans="1:22" ht="12">
      <c r="A699" s="125"/>
      <c r="B699" s="125"/>
      <c r="C699" s="125"/>
      <c r="D699" s="125"/>
      <c r="E699" s="125"/>
      <c r="F699" s="125"/>
      <c r="G699" s="125"/>
      <c r="H699" s="125"/>
      <c r="I699" s="125"/>
      <c r="J699" s="125"/>
      <c r="K699" s="125"/>
      <c r="L699" s="125"/>
      <c r="M699" s="125"/>
      <c r="N699" s="125"/>
      <c r="O699" s="125"/>
      <c r="P699" s="125"/>
      <c r="Q699" s="125"/>
      <c r="R699" s="125"/>
      <c r="S699" s="125"/>
      <c r="T699" s="125"/>
      <c r="U699" s="125"/>
      <c r="V699" s="125"/>
    </row>
    <row r="700" spans="1:22" ht="12">
      <c r="A700" s="125"/>
      <c r="B700" s="125"/>
      <c r="C700" s="125"/>
      <c r="D700" s="125"/>
      <c r="E700" s="125"/>
      <c r="F700" s="125"/>
      <c r="G700" s="125"/>
      <c r="H700" s="125"/>
      <c r="I700" s="125"/>
      <c r="J700" s="125"/>
      <c r="K700" s="125"/>
      <c r="L700" s="125"/>
      <c r="M700" s="125"/>
      <c r="N700" s="125"/>
      <c r="O700" s="125"/>
      <c r="P700" s="125"/>
      <c r="Q700" s="125"/>
      <c r="R700" s="125"/>
      <c r="S700" s="125"/>
      <c r="T700" s="125"/>
      <c r="U700" s="125"/>
      <c r="V700" s="125"/>
    </row>
    <row r="701" spans="1:22" ht="12">
      <c r="A701" s="125"/>
      <c r="B701" s="125"/>
      <c r="C701" s="125"/>
      <c r="D701" s="125"/>
      <c r="E701" s="125"/>
      <c r="F701" s="125"/>
      <c r="G701" s="125"/>
      <c r="H701" s="125"/>
      <c r="I701" s="125"/>
      <c r="J701" s="125"/>
      <c r="K701" s="125"/>
      <c r="L701" s="125"/>
      <c r="M701" s="125"/>
      <c r="N701" s="125"/>
      <c r="O701" s="125"/>
      <c r="P701" s="125"/>
      <c r="Q701" s="125"/>
      <c r="R701" s="125"/>
      <c r="S701" s="125"/>
      <c r="T701" s="125"/>
      <c r="U701" s="125"/>
      <c r="V701" s="125"/>
    </row>
    <row r="702" spans="1:22" ht="12">
      <c r="A702" s="125"/>
      <c r="B702" s="125"/>
      <c r="C702" s="125"/>
      <c r="D702" s="125"/>
      <c r="E702" s="125"/>
      <c r="F702" s="125"/>
      <c r="G702" s="125"/>
      <c r="H702" s="125"/>
      <c r="I702" s="125"/>
      <c r="J702" s="125"/>
      <c r="K702" s="125"/>
      <c r="L702" s="125"/>
      <c r="M702" s="125"/>
      <c r="N702" s="125"/>
      <c r="O702" s="125"/>
      <c r="P702" s="125"/>
      <c r="Q702" s="125"/>
      <c r="R702" s="125"/>
      <c r="S702" s="125"/>
      <c r="T702" s="125"/>
      <c r="U702" s="125"/>
      <c r="V702" s="125"/>
    </row>
    <row r="703" spans="1:22" ht="12">
      <c r="A703" s="125"/>
      <c r="B703" s="125"/>
      <c r="C703" s="125"/>
      <c r="D703" s="125"/>
      <c r="E703" s="125"/>
      <c r="F703" s="125"/>
      <c r="G703" s="125"/>
      <c r="H703" s="125"/>
      <c r="I703" s="125"/>
      <c r="J703" s="125"/>
      <c r="K703" s="125"/>
      <c r="L703" s="125"/>
      <c r="M703" s="125"/>
      <c r="N703" s="125"/>
      <c r="O703" s="125"/>
      <c r="P703" s="125"/>
      <c r="Q703" s="125"/>
      <c r="R703" s="125"/>
      <c r="S703" s="125"/>
      <c r="T703" s="125"/>
      <c r="U703" s="125"/>
      <c r="V703" s="125"/>
    </row>
    <row r="704" spans="1:22" ht="12">
      <c r="A704" s="125"/>
      <c r="B704" s="125"/>
      <c r="C704" s="125"/>
      <c r="D704" s="125"/>
      <c r="E704" s="125"/>
      <c r="F704" s="125"/>
      <c r="G704" s="125"/>
      <c r="H704" s="125"/>
      <c r="I704" s="125"/>
      <c r="J704" s="125"/>
      <c r="K704" s="125"/>
      <c r="L704" s="125"/>
      <c r="M704" s="125"/>
      <c r="N704" s="125"/>
      <c r="O704" s="125"/>
      <c r="P704" s="125"/>
      <c r="Q704" s="125"/>
      <c r="R704" s="125"/>
      <c r="S704" s="125"/>
      <c r="T704" s="125"/>
      <c r="U704" s="125"/>
      <c r="V704" s="125"/>
    </row>
    <row r="705" spans="1:22" ht="12">
      <c r="A705" s="125"/>
      <c r="B705" s="125"/>
      <c r="C705" s="125"/>
      <c r="D705" s="125"/>
      <c r="E705" s="125"/>
      <c r="F705" s="125"/>
      <c r="G705" s="125"/>
      <c r="H705" s="125"/>
      <c r="I705" s="125"/>
      <c r="J705" s="125"/>
      <c r="K705" s="125"/>
      <c r="L705" s="125"/>
      <c r="M705" s="125"/>
      <c r="N705" s="125"/>
      <c r="O705" s="125"/>
      <c r="P705" s="125"/>
      <c r="Q705" s="125"/>
      <c r="R705" s="125"/>
      <c r="S705" s="125"/>
      <c r="T705" s="125"/>
      <c r="U705" s="125"/>
      <c r="V705" s="125"/>
    </row>
    <row r="706" spans="1:22" ht="12">
      <c r="A706" s="125"/>
      <c r="B706" s="125"/>
      <c r="C706" s="125"/>
      <c r="D706" s="125"/>
      <c r="E706" s="125"/>
      <c r="F706" s="125"/>
      <c r="G706" s="125"/>
      <c r="H706" s="125"/>
      <c r="I706" s="125"/>
      <c r="J706" s="125"/>
      <c r="K706" s="125"/>
      <c r="L706" s="125"/>
      <c r="M706" s="125"/>
      <c r="N706" s="125"/>
      <c r="O706" s="125"/>
      <c r="P706" s="125"/>
      <c r="Q706" s="125"/>
      <c r="R706" s="125"/>
      <c r="S706" s="125"/>
      <c r="T706" s="125"/>
      <c r="U706" s="125"/>
      <c r="V706" s="125"/>
    </row>
    <row r="707" spans="1:22" ht="12">
      <c r="A707" s="125"/>
      <c r="B707" s="125"/>
      <c r="C707" s="125"/>
      <c r="D707" s="125"/>
      <c r="E707" s="125"/>
      <c r="F707" s="125"/>
      <c r="G707" s="125"/>
      <c r="H707" s="125"/>
      <c r="I707" s="125"/>
      <c r="J707" s="125"/>
      <c r="K707" s="125"/>
      <c r="L707" s="125"/>
      <c r="M707" s="125"/>
      <c r="N707" s="125"/>
      <c r="O707" s="125"/>
      <c r="P707" s="125"/>
      <c r="Q707" s="125"/>
      <c r="R707" s="125"/>
      <c r="S707" s="125"/>
      <c r="T707" s="125"/>
      <c r="U707" s="125"/>
      <c r="V707" s="125"/>
    </row>
    <row r="708" spans="1:22" ht="12">
      <c r="A708" s="125"/>
      <c r="B708" s="125"/>
      <c r="C708" s="125"/>
      <c r="D708" s="125"/>
      <c r="E708" s="125"/>
      <c r="F708" s="125"/>
      <c r="G708" s="125"/>
      <c r="H708" s="125"/>
      <c r="I708" s="125"/>
      <c r="J708" s="125"/>
      <c r="K708" s="125"/>
      <c r="L708" s="125"/>
      <c r="M708" s="125"/>
      <c r="N708" s="125"/>
      <c r="O708" s="125"/>
      <c r="P708" s="125"/>
      <c r="Q708" s="125"/>
      <c r="R708" s="125"/>
      <c r="S708" s="125"/>
      <c r="T708" s="125"/>
      <c r="U708" s="125"/>
      <c r="V708" s="125"/>
    </row>
    <row r="709" spans="1:22" ht="12">
      <c r="A709" s="125"/>
      <c r="B709" s="125"/>
      <c r="C709" s="125"/>
      <c r="D709" s="125"/>
      <c r="E709" s="125"/>
      <c r="F709" s="125"/>
      <c r="G709" s="125"/>
      <c r="H709" s="125"/>
      <c r="I709" s="125"/>
      <c r="J709" s="125"/>
      <c r="K709" s="125"/>
      <c r="L709" s="125"/>
      <c r="M709" s="125"/>
      <c r="N709" s="125"/>
      <c r="O709" s="125"/>
      <c r="P709" s="125"/>
      <c r="Q709" s="125"/>
      <c r="R709" s="125"/>
      <c r="S709" s="125"/>
      <c r="T709" s="125"/>
      <c r="U709" s="125"/>
      <c r="V709" s="125"/>
    </row>
    <row r="710" spans="1:22" ht="12">
      <c r="A710" s="125"/>
      <c r="B710" s="125"/>
      <c r="C710" s="125"/>
      <c r="D710" s="125"/>
      <c r="E710" s="125"/>
      <c r="F710" s="125"/>
      <c r="G710" s="125"/>
      <c r="H710" s="125"/>
      <c r="I710" s="125"/>
      <c r="J710" s="125"/>
      <c r="K710" s="125"/>
      <c r="L710" s="125"/>
      <c r="M710" s="125"/>
      <c r="N710" s="125"/>
      <c r="O710" s="125"/>
      <c r="P710" s="125"/>
      <c r="Q710" s="125"/>
      <c r="R710" s="125"/>
      <c r="S710" s="125"/>
      <c r="T710" s="125"/>
      <c r="U710" s="125"/>
      <c r="V710" s="125"/>
    </row>
    <row r="711" spans="1:22" ht="12">
      <c r="A711" s="125"/>
      <c r="B711" s="125"/>
      <c r="C711" s="125"/>
      <c r="D711" s="125"/>
      <c r="E711" s="125"/>
      <c r="F711" s="125"/>
      <c r="G711" s="125"/>
      <c r="H711" s="125"/>
      <c r="I711" s="125"/>
      <c r="J711" s="125"/>
      <c r="K711" s="125"/>
      <c r="L711" s="125"/>
      <c r="M711" s="125"/>
      <c r="N711" s="125"/>
      <c r="O711" s="125"/>
      <c r="P711" s="125"/>
      <c r="Q711" s="125"/>
      <c r="R711" s="125"/>
      <c r="S711" s="125"/>
      <c r="T711" s="125"/>
      <c r="U711" s="125"/>
      <c r="V711" s="125"/>
    </row>
    <row r="712" spans="1:22" ht="12">
      <c r="A712" s="125"/>
      <c r="B712" s="125"/>
      <c r="C712" s="125"/>
      <c r="D712" s="125"/>
      <c r="E712" s="125"/>
      <c r="F712" s="125"/>
      <c r="G712" s="125"/>
      <c r="H712" s="125"/>
      <c r="I712" s="125"/>
      <c r="J712" s="125"/>
      <c r="K712" s="125"/>
      <c r="L712" s="125"/>
      <c r="M712" s="125"/>
      <c r="N712" s="125"/>
      <c r="O712" s="125"/>
      <c r="P712" s="125"/>
      <c r="Q712" s="125"/>
      <c r="R712" s="125"/>
      <c r="S712" s="125"/>
      <c r="T712" s="125"/>
      <c r="U712" s="125"/>
      <c r="V712" s="125"/>
    </row>
    <row r="713" spans="1:22" ht="12">
      <c r="A713" s="125"/>
      <c r="B713" s="125"/>
      <c r="C713" s="125"/>
      <c r="D713" s="125"/>
      <c r="E713" s="125"/>
      <c r="F713" s="125"/>
      <c r="G713" s="125"/>
      <c r="H713" s="125"/>
      <c r="I713" s="125"/>
      <c r="J713" s="125"/>
      <c r="K713" s="125"/>
      <c r="L713" s="125"/>
      <c r="M713" s="125"/>
      <c r="N713" s="125"/>
      <c r="O713" s="125"/>
      <c r="P713" s="125"/>
      <c r="Q713" s="125"/>
      <c r="R713" s="125"/>
      <c r="S713" s="125"/>
      <c r="T713" s="125"/>
      <c r="U713" s="125"/>
      <c r="V713" s="125"/>
    </row>
    <row r="714" spans="1:22" ht="12">
      <c r="A714" s="125"/>
      <c r="B714" s="125"/>
      <c r="C714" s="125"/>
      <c r="D714" s="125"/>
      <c r="E714" s="125"/>
      <c r="F714" s="125"/>
      <c r="G714" s="125"/>
      <c r="H714" s="125"/>
      <c r="I714" s="125"/>
      <c r="J714" s="125"/>
      <c r="K714" s="125"/>
      <c r="L714" s="125"/>
      <c r="M714" s="125"/>
      <c r="N714" s="125"/>
      <c r="O714" s="125"/>
      <c r="P714" s="125"/>
      <c r="Q714" s="125"/>
      <c r="R714" s="125"/>
      <c r="S714" s="125"/>
      <c r="T714" s="125"/>
      <c r="U714" s="125"/>
      <c r="V714" s="125"/>
    </row>
    <row r="715" spans="1:22" ht="12">
      <c r="A715" s="125"/>
      <c r="B715" s="125"/>
      <c r="C715" s="125"/>
      <c r="D715" s="125"/>
      <c r="E715" s="125"/>
      <c r="F715" s="125"/>
      <c r="G715" s="125"/>
      <c r="H715" s="125"/>
      <c r="I715" s="125"/>
      <c r="J715" s="125"/>
      <c r="K715" s="125"/>
      <c r="L715" s="125"/>
      <c r="M715" s="125"/>
      <c r="N715" s="125"/>
      <c r="O715" s="125"/>
      <c r="P715" s="125"/>
      <c r="Q715" s="125"/>
      <c r="R715" s="125"/>
      <c r="S715" s="125"/>
      <c r="T715" s="125"/>
      <c r="U715" s="125"/>
      <c r="V715" s="125"/>
    </row>
    <row r="716" spans="1:22" ht="12">
      <c r="A716" s="125"/>
      <c r="B716" s="125"/>
      <c r="C716" s="125"/>
      <c r="D716" s="125"/>
      <c r="E716" s="125"/>
      <c r="F716" s="125"/>
      <c r="G716" s="125"/>
      <c r="H716" s="125"/>
      <c r="I716" s="125"/>
      <c r="J716" s="125"/>
      <c r="K716" s="125"/>
      <c r="L716" s="125"/>
      <c r="M716" s="125"/>
      <c r="N716" s="125"/>
      <c r="O716" s="125"/>
      <c r="P716" s="125"/>
      <c r="Q716" s="125"/>
      <c r="R716" s="125"/>
      <c r="S716" s="125"/>
      <c r="T716" s="125"/>
      <c r="U716" s="125"/>
      <c r="V716" s="125"/>
    </row>
    <row r="717" spans="1:22" ht="12">
      <c r="A717" s="125"/>
      <c r="B717" s="125"/>
      <c r="C717" s="125"/>
      <c r="D717" s="125"/>
      <c r="E717" s="125"/>
      <c r="F717" s="125"/>
      <c r="G717" s="125"/>
      <c r="H717" s="125"/>
      <c r="I717" s="125"/>
      <c r="J717" s="125"/>
      <c r="K717" s="125"/>
      <c r="L717" s="125"/>
      <c r="M717" s="125"/>
      <c r="N717" s="125"/>
      <c r="O717" s="125"/>
      <c r="P717" s="125"/>
      <c r="Q717" s="125"/>
      <c r="R717" s="125"/>
      <c r="S717" s="125"/>
      <c r="T717" s="125"/>
      <c r="U717" s="125"/>
      <c r="V717" s="125"/>
    </row>
    <row r="718" spans="1:22" ht="12">
      <c r="A718" s="125"/>
      <c r="B718" s="125"/>
      <c r="C718" s="125"/>
      <c r="D718" s="125"/>
      <c r="E718" s="125"/>
      <c r="F718" s="125"/>
      <c r="G718" s="125"/>
      <c r="H718" s="125"/>
      <c r="I718" s="125"/>
      <c r="J718" s="125"/>
      <c r="K718" s="125"/>
      <c r="L718" s="125"/>
      <c r="M718" s="125"/>
      <c r="N718" s="125"/>
      <c r="O718" s="125"/>
      <c r="P718" s="125"/>
      <c r="Q718" s="125"/>
      <c r="R718" s="125"/>
      <c r="S718" s="125"/>
      <c r="T718" s="125"/>
      <c r="U718" s="125"/>
      <c r="V718" s="125"/>
    </row>
    <row r="719" spans="1:22" ht="12">
      <c r="A719" s="125"/>
      <c r="B719" s="125"/>
      <c r="C719" s="125"/>
      <c r="D719" s="125"/>
      <c r="E719" s="125"/>
      <c r="F719" s="125"/>
      <c r="G719" s="125"/>
      <c r="H719" s="125"/>
      <c r="I719" s="125"/>
      <c r="J719" s="125"/>
      <c r="K719" s="125"/>
      <c r="L719" s="125"/>
      <c r="M719" s="125"/>
      <c r="N719" s="125"/>
      <c r="O719" s="125"/>
      <c r="P719" s="125"/>
      <c r="Q719" s="125"/>
      <c r="R719" s="125"/>
      <c r="S719" s="125"/>
      <c r="T719" s="125"/>
      <c r="U719" s="125"/>
      <c r="V719" s="125"/>
    </row>
    <row r="720" spans="1:22" ht="12">
      <c r="A720" s="125"/>
      <c r="B720" s="125"/>
      <c r="C720" s="125"/>
      <c r="D720" s="125"/>
      <c r="E720" s="125"/>
      <c r="F720" s="125"/>
      <c r="G720" s="125"/>
      <c r="H720" s="125"/>
      <c r="I720" s="125"/>
      <c r="J720" s="125"/>
      <c r="K720" s="125"/>
      <c r="L720" s="125"/>
      <c r="M720" s="125"/>
      <c r="N720" s="125"/>
      <c r="O720" s="125"/>
      <c r="P720" s="125"/>
      <c r="Q720" s="125"/>
      <c r="R720" s="125"/>
      <c r="S720" s="125"/>
      <c r="T720" s="125"/>
      <c r="U720" s="125"/>
      <c r="V720" s="125"/>
    </row>
    <row r="721" spans="1:22" ht="12">
      <c r="A721" s="125"/>
      <c r="B721" s="125"/>
      <c r="C721" s="125"/>
      <c r="D721" s="125"/>
      <c r="E721" s="125"/>
      <c r="F721" s="125"/>
      <c r="G721" s="125"/>
      <c r="H721" s="125"/>
      <c r="I721" s="125"/>
      <c r="J721" s="125"/>
      <c r="K721" s="125"/>
      <c r="L721" s="125"/>
      <c r="M721" s="125"/>
      <c r="N721" s="125"/>
      <c r="O721" s="125"/>
      <c r="P721" s="125"/>
      <c r="Q721" s="125"/>
      <c r="R721" s="125"/>
      <c r="S721" s="125"/>
      <c r="T721" s="125"/>
      <c r="U721" s="125"/>
      <c r="V721" s="125"/>
    </row>
    <row r="722" spans="1:22" ht="12">
      <c r="A722" s="125"/>
      <c r="B722" s="125"/>
      <c r="C722" s="125"/>
      <c r="D722" s="125"/>
      <c r="E722" s="125"/>
      <c r="F722" s="125"/>
      <c r="G722" s="125"/>
      <c r="H722" s="125"/>
      <c r="I722" s="125"/>
      <c r="J722" s="125"/>
      <c r="K722" s="125"/>
      <c r="L722" s="125"/>
      <c r="M722" s="125"/>
      <c r="N722" s="125"/>
      <c r="O722" s="125"/>
      <c r="P722" s="125"/>
      <c r="Q722" s="125"/>
      <c r="R722" s="125"/>
      <c r="S722" s="125"/>
      <c r="T722" s="125"/>
      <c r="U722" s="125"/>
      <c r="V722" s="125"/>
    </row>
    <row r="723" spans="1:22" ht="12">
      <c r="A723" s="125"/>
      <c r="B723" s="125"/>
      <c r="C723" s="125"/>
      <c r="D723" s="125"/>
      <c r="E723" s="125"/>
      <c r="F723" s="125"/>
      <c r="G723" s="125"/>
      <c r="H723" s="125"/>
      <c r="I723" s="125"/>
      <c r="J723" s="125"/>
      <c r="K723" s="125"/>
      <c r="L723" s="125"/>
      <c r="M723" s="125"/>
      <c r="N723" s="125"/>
      <c r="O723" s="125"/>
      <c r="P723" s="125"/>
      <c r="Q723" s="125"/>
      <c r="R723" s="125"/>
      <c r="S723" s="125"/>
      <c r="T723" s="125"/>
      <c r="U723" s="125"/>
      <c r="V723" s="125"/>
    </row>
    <row r="724" spans="1:22" ht="12">
      <c r="A724" s="125"/>
      <c r="B724" s="125"/>
      <c r="C724" s="125"/>
      <c r="D724" s="125"/>
      <c r="E724" s="125"/>
      <c r="F724" s="125"/>
      <c r="G724" s="125"/>
      <c r="H724" s="125"/>
      <c r="I724" s="125"/>
      <c r="J724" s="125"/>
      <c r="K724" s="125"/>
      <c r="L724" s="125"/>
      <c r="M724" s="125"/>
      <c r="N724" s="125"/>
      <c r="O724" s="125"/>
      <c r="P724" s="125"/>
      <c r="Q724" s="125"/>
      <c r="R724" s="125"/>
      <c r="S724" s="125"/>
      <c r="T724" s="125"/>
      <c r="U724" s="125"/>
      <c r="V724" s="125"/>
    </row>
    <row r="725" spans="1:22" ht="12">
      <c r="A725" s="125"/>
      <c r="B725" s="125"/>
      <c r="C725" s="125"/>
      <c r="D725" s="125"/>
      <c r="E725" s="125"/>
      <c r="F725" s="125"/>
      <c r="G725" s="125"/>
      <c r="H725" s="125"/>
      <c r="I725" s="125"/>
      <c r="J725" s="125"/>
      <c r="K725" s="125"/>
      <c r="L725" s="125"/>
      <c r="M725" s="125"/>
      <c r="N725" s="125"/>
      <c r="O725" s="125"/>
      <c r="P725" s="125"/>
      <c r="Q725" s="125"/>
      <c r="R725" s="125"/>
      <c r="S725" s="125"/>
      <c r="T725" s="125"/>
      <c r="U725" s="125"/>
      <c r="V725" s="125"/>
    </row>
    <row r="726" spans="1:22" ht="12">
      <c r="A726" s="125"/>
      <c r="B726" s="125"/>
      <c r="C726" s="125"/>
      <c r="D726" s="125"/>
      <c r="E726" s="125"/>
      <c r="F726" s="125"/>
      <c r="G726" s="125"/>
      <c r="H726" s="125"/>
      <c r="I726" s="125"/>
      <c r="J726" s="125"/>
      <c r="K726" s="125"/>
      <c r="L726" s="125"/>
      <c r="M726" s="125"/>
      <c r="N726" s="125"/>
      <c r="O726" s="125"/>
      <c r="P726" s="125"/>
      <c r="Q726" s="125"/>
      <c r="R726" s="125"/>
      <c r="S726" s="125"/>
      <c r="T726" s="125"/>
      <c r="U726" s="125"/>
      <c r="V726" s="125"/>
    </row>
    <row r="727" spans="1:22" ht="12">
      <c r="A727" s="125"/>
      <c r="B727" s="125"/>
      <c r="C727" s="125"/>
      <c r="D727" s="125"/>
      <c r="E727" s="125"/>
      <c r="F727" s="125"/>
      <c r="G727" s="125"/>
      <c r="H727" s="125"/>
      <c r="I727" s="125"/>
      <c r="J727" s="125"/>
      <c r="K727" s="125"/>
      <c r="L727" s="125"/>
      <c r="M727" s="125"/>
      <c r="N727" s="125"/>
      <c r="O727" s="125"/>
      <c r="P727" s="125"/>
      <c r="Q727" s="125"/>
      <c r="R727" s="125"/>
      <c r="S727" s="125"/>
      <c r="T727" s="125"/>
      <c r="U727" s="125"/>
      <c r="V727" s="125"/>
    </row>
    <row r="728" spans="1:22" ht="12">
      <c r="A728" s="125"/>
      <c r="B728" s="125"/>
      <c r="C728" s="125"/>
      <c r="D728" s="125"/>
      <c r="E728" s="125"/>
      <c r="F728" s="125"/>
      <c r="G728" s="125"/>
      <c r="H728" s="125"/>
      <c r="I728" s="125"/>
      <c r="J728" s="125"/>
      <c r="K728" s="125"/>
      <c r="L728" s="125"/>
      <c r="M728" s="125"/>
      <c r="N728" s="125"/>
      <c r="O728" s="125"/>
      <c r="P728" s="125"/>
      <c r="Q728" s="125"/>
      <c r="R728" s="125"/>
      <c r="S728" s="125"/>
      <c r="T728" s="125"/>
      <c r="U728" s="125"/>
      <c r="V728" s="125"/>
    </row>
    <row r="729" spans="1:22" ht="12">
      <c r="A729" s="125"/>
      <c r="B729" s="125"/>
      <c r="C729" s="125"/>
      <c r="D729" s="125"/>
      <c r="E729" s="125"/>
      <c r="F729" s="125"/>
      <c r="G729" s="125"/>
      <c r="H729" s="125"/>
      <c r="I729" s="125"/>
      <c r="J729" s="125"/>
      <c r="K729" s="125"/>
      <c r="L729" s="125"/>
      <c r="M729" s="125"/>
      <c r="N729" s="125"/>
      <c r="O729" s="125"/>
      <c r="P729" s="125"/>
      <c r="Q729" s="125"/>
      <c r="R729" s="125"/>
      <c r="S729" s="125"/>
      <c r="T729" s="125"/>
      <c r="U729" s="125"/>
      <c r="V729" s="125"/>
    </row>
    <row r="730" spans="1:22" ht="12">
      <c r="A730" s="125"/>
      <c r="B730" s="125"/>
      <c r="C730" s="125"/>
      <c r="D730" s="125"/>
      <c r="E730" s="125"/>
      <c r="F730" s="125"/>
      <c r="G730" s="125"/>
      <c r="H730" s="125"/>
      <c r="I730" s="125"/>
      <c r="J730" s="125"/>
      <c r="K730" s="125"/>
      <c r="L730" s="125"/>
      <c r="M730" s="125"/>
      <c r="N730" s="125"/>
      <c r="O730" s="125"/>
      <c r="P730" s="125"/>
      <c r="Q730" s="125"/>
      <c r="R730" s="125"/>
      <c r="S730" s="125"/>
      <c r="T730" s="125"/>
      <c r="U730" s="125"/>
      <c r="V730" s="125"/>
    </row>
    <row r="731" spans="1:22" ht="12">
      <c r="A731" s="125"/>
      <c r="B731" s="125"/>
      <c r="C731" s="125"/>
      <c r="D731" s="125"/>
      <c r="E731" s="125"/>
      <c r="F731" s="125"/>
      <c r="G731" s="125"/>
      <c r="H731" s="125"/>
      <c r="I731" s="125"/>
      <c r="J731" s="125"/>
      <c r="K731" s="125"/>
      <c r="L731" s="125"/>
      <c r="M731" s="125"/>
      <c r="N731" s="125"/>
      <c r="O731" s="125"/>
      <c r="P731" s="125"/>
      <c r="Q731" s="125"/>
      <c r="R731" s="125"/>
      <c r="S731" s="125"/>
      <c r="T731" s="125"/>
      <c r="U731" s="125"/>
      <c r="V731" s="125"/>
    </row>
    <row r="732" spans="1:22" ht="12">
      <c r="A732" s="125"/>
      <c r="B732" s="125"/>
      <c r="C732" s="125"/>
      <c r="D732" s="125"/>
      <c r="E732" s="125"/>
      <c r="F732" s="125"/>
      <c r="G732" s="125"/>
      <c r="H732" s="125"/>
      <c r="I732" s="125"/>
      <c r="J732" s="125"/>
      <c r="K732" s="125"/>
      <c r="L732" s="125"/>
      <c r="M732" s="125"/>
      <c r="N732" s="125"/>
      <c r="O732" s="125"/>
      <c r="P732" s="125"/>
      <c r="Q732" s="125"/>
      <c r="R732" s="125"/>
      <c r="S732" s="125"/>
      <c r="T732" s="125"/>
      <c r="U732" s="125"/>
      <c r="V732" s="125"/>
    </row>
    <row r="733" spans="1:22" ht="12">
      <c r="A733" s="125"/>
      <c r="B733" s="125"/>
      <c r="C733" s="125"/>
      <c r="D733" s="125"/>
      <c r="E733" s="125"/>
      <c r="F733" s="125"/>
      <c r="G733" s="125"/>
      <c r="H733" s="125"/>
      <c r="I733" s="125"/>
      <c r="J733" s="125"/>
      <c r="K733" s="125"/>
      <c r="L733" s="125"/>
      <c r="M733" s="125"/>
      <c r="N733" s="125"/>
      <c r="O733" s="125"/>
      <c r="P733" s="125"/>
      <c r="Q733" s="125"/>
      <c r="R733" s="125"/>
      <c r="S733" s="125"/>
      <c r="T733" s="125"/>
      <c r="U733" s="125"/>
      <c r="V733" s="125"/>
    </row>
    <row r="734" spans="1:22" ht="12">
      <c r="A734" s="125"/>
      <c r="B734" s="125"/>
      <c r="C734" s="125"/>
      <c r="D734" s="125"/>
      <c r="E734" s="125"/>
      <c r="F734" s="125"/>
      <c r="G734" s="125"/>
      <c r="H734" s="125"/>
      <c r="I734" s="125"/>
      <c r="J734" s="125"/>
      <c r="K734" s="125"/>
      <c r="L734" s="125"/>
      <c r="M734" s="125"/>
      <c r="N734" s="125"/>
      <c r="O734" s="125"/>
      <c r="P734" s="125"/>
      <c r="Q734" s="125"/>
      <c r="R734" s="125"/>
      <c r="S734" s="125"/>
      <c r="T734" s="125"/>
      <c r="U734" s="125"/>
      <c r="V734" s="125"/>
    </row>
    <row r="735" spans="1:22" ht="12">
      <c r="A735" s="125"/>
      <c r="B735" s="125"/>
      <c r="C735" s="125"/>
      <c r="D735" s="125"/>
      <c r="E735" s="125"/>
      <c r="F735" s="125"/>
      <c r="G735" s="125"/>
      <c r="H735" s="125"/>
      <c r="I735" s="125"/>
      <c r="J735" s="125"/>
      <c r="K735" s="125"/>
      <c r="L735" s="125"/>
      <c r="M735" s="125"/>
      <c r="N735" s="125"/>
      <c r="O735" s="125"/>
      <c r="P735" s="125"/>
      <c r="Q735" s="125"/>
      <c r="R735" s="125"/>
      <c r="S735" s="125"/>
      <c r="T735" s="125"/>
      <c r="U735" s="125"/>
      <c r="V735" s="125"/>
    </row>
    <row r="736" spans="1:22" ht="12">
      <c r="A736" s="125"/>
      <c r="B736" s="125"/>
      <c r="C736" s="125"/>
      <c r="D736" s="125"/>
      <c r="E736" s="125"/>
      <c r="F736" s="125"/>
      <c r="G736" s="125"/>
      <c r="H736" s="125"/>
      <c r="I736" s="125"/>
      <c r="J736" s="125"/>
      <c r="K736" s="125"/>
      <c r="L736" s="125"/>
      <c r="M736" s="125"/>
      <c r="N736" s="125"/>
      <c r="O736" s="125"/>
      <c r="P736" s="125"/>
      <c r="Q736" s="125"/>
      <c r="R736" s="125"/>
      <c r="S736" s="125"/>
      <c r="T736" s="125"/>
      <c r="U736" s="125"/>
      <c r="V736" s="125"/>
    </row>
    <row r="737" spans="1:22" ht="12">
      <c r="A737" s="125"/>
      <c r="B737" s="125"/>
      <c r="C737" s="125"/>
      <c r="D737" s="125"/>
      <c r="E737" s="125"/>
      <c r="F737" s="125"/>
      <c r="G737" s="125"/>
      <c r="H737" s="125"/>
      <c r="I737" s="125"/>
      <c r="J737" s="125"/>
      <c r="K737" s="125"/>
      <c r="L737" s="125"/>
      <c r="M737" s="125"/>
      <c r="N737" s="125"/>
      <c r="O737" s="125"/>
      <c r="P737" s="125"/>
      <c r="Q737" s="125"/>
      <c r="R737" s="125"/>
      <c r="S737" s="125"/>
      <c r="T737" s="125"/>
      <c r="U737" s="125"/>
      <c r="V737" s="125"/>
    </row>
    <row r="738" spans="1:22" ht="12">
      <c r="A738" s="125"/>
      <c r="B738" s="125"/>
      <c r="C738" s="125"/>
      <c r="D738" s="125"/>
      <c r="E738" s="125"/>
      <c r="F738" s="125"/>
      <c r="G738" s="125"/>
      <c r="H738" s="125"/>
      <c r="I738" s="125"/>
      <c r="J738" s="125"/>
      <c r="K738" s="125"/>
      <c r="L738" s="125"/>
      <c r="M738" s="125"/>
      <c r="N738" s="125"/>
      <c r="O738" s="125"/>
      <c r="P738" s="125"/>
      <c r="Q738" s="125"/>
      <c r="R738" s="125"/>
      <c r="S738" s="125"/>
      <c r="T738" s="125"/>
      <c r="U738" s="125"/>
      <c r="V738" s="125"/>
    </row>
    <row r="739" spans="1:22" ht="12">
      <c r="A739" s="125"/>
      <c r="B739" s="125"/>
      <c r="C739" s="125"/>
      <c r="D739" s="125"/>
      <c r="E739" s="125"/>
      <c r="F739" s="125"/>
      <c r="G739" s="125"/>
      <c r="H739" s="125"/>
      <c r="I739" s="125"/>
      <c r="J739" s="125"/>
      <c r="K739" s="125"/>
      <c r="L739" s="125"/>
      <c r="M739" s="125"/>
      <c r="N739" s="125"/>
      <c r="O739" s="125"/>
      <c r="P739" s="125"/>
      <c r="Q739" s="125"/>
      <c r="R739" s="125"/>
      <c r="S739" s="125"/>
      <c r="T739" s="125"/>
      <c r="U739" s="125"/>
      <c r="V739" s="125"/>
    </row>
    <row r="740" spans="1:22" ht="12">
      <c r="A740" s="125"/>
      <c r="B740" s="125"/>
      <c r="C740" s="125"/>
      <c r="D740" s="125"/>
      <c r="E740" s="125"/>
      <c r="F740" s="125"/>
      <c r="G740" s="125"/>
      <c r="H740" s="125"/>
      <c r="I740" s="125"/>
      <c r="J740" s="125"/>
      <c r="K740" s="125"/>
      <c r="L740" s="125"/>
      <c r="M740" s="125"/>
      <c r="N740" s="125"/>
      <c r="O740" s="125"/>
      <c r="P740" s="125"/>
      <c r="Q740" s="125"/>
      <c r="R740" s="125"/>
      <c r="S740" s="125"/>
      <c r="T740" s="125"/>
      <c r="U740" s="125"/>
      <c r="V740" s="125"/>
    </row>
    <row r="741" spans="1:22" ht="12">
      <c r="A741" s="125"/>
      <c r="B741" s="125"/>
      <c r="C741" s="125"/>
      <c r="D741" s="125"/>
      <c r="E741" s="125"/>
      <c r="F741" s="125"/>
      <c r="G741" s="125"/>
      <c r="H741" s="125"/>
      <c r="I741" s="125"/>
      <c r="J741" s="125"/>
      <c r="K741" s="125"/>
      <c r="L741" s="125"/>
      <c r="M741" s="125"/>
      <c r="N741" s="125"/>
      <c r="O741" s="125"/>
      <c r="P741" s="125"/>
      <c r="Q741" s="125"/>
      <c r="R741" s="125"/>
      <c r="S741" s="125"/>
      <c r="T741" s="125"/>
      <c r="U741" s="125"/>
      <c r="V741" s="125"/>
    </row>
    <row r="742" spans="1:22" ht="12">
      <c r="A742" s="125"/>
      <c r="B742" s="125"/>
      <c r="C742" s="125"/>
      <c r="D742" s="125"/>
      <c r="E742" s="125"/>
      <c r="F742" s="125"/>
      <c r="G742" s="125"/>
      <c r="H742" s="125"/>
      <c r="I742" s="125"/>
      <c r="J742" s="125"/>
      <c r="K742" s="125"/>
      <c r="L742" s="125"/>
      <c r="M742" s="125"/>
      <c r="N742" s="125"/>
      <c r="O742" s="125"/>
      <c r="P742" s="125"/>
      <c r="Q742" s="125"/>
      <c r="R742" s="125"/>
      <c r="S742" s="125"/>
      <c r="T742" s="125"/>
      <c r="U742" s="125"/>
      <c r="V742" s="125"/>
    </row>
    <row r="743" spans="1:22" ht="12">
      <c r="A743" s="125"/>
      <c r="B743" s="125"/>
      <c r="C743" s="125"/>
      <c r="D743" s="125"/>
      <c r="E743" s="125"/>
      <c r="F743" s="125"/>
      <c r="G743" s="125"/>
      <c r="H743" s="125"/>
      <c r="I743" s="125"/>
      <c r="J743" s="125"/>
      <c r="K743" s="125"/>
      <c r="L743" s="125"/>
      <c r="M743" s="125"/>
      <c r="N743" s="125"/>
      <c r="O743" s="125"/>
      <c r="P743" s="125"/>
      <c r="Q743" s="125"/>
      <c r="R743" s="125"/>
      <c r="S743" s="125"/>
      <c r="T743" s="125"/>
      <c r="U743" s="125"/>
      <c r="V743" s="125"/>
    </row>
    <row r="744" spans="1:22" ht="12">
      <c r="A744" s="125"/>
      <c r="B744" s="125"/>
      <c r="C744" s="125"/>
      <c r="D744" s="125"/>
      <c r="E744" s="125"/>
      <c r="F744" s="125"/>
      <c r="G744" s="125"/>
      <c r="H744" s="125"/>
      <c r="I744" s="125"/>
      <c r="J744" s="125"/>
      <c r="K744" s="125"/>
      <c r="L744" s="125"/>
      <c r="M744" s="125"/>
      <c r="N744" s="125"/>
      <c r="O744" s="125"/>
      <c r="P744" s="125"/>
      <c r="Q744" s="125"/>
      <c r="R744" s="125"/>
      <c r="S744" s="125"/>
      <c r="T744" s="125"/>
      <c r="U744" s="125"/>
      <c r="V744" s="125"/>
    </row>
    <row r="745" spans="1:22" ht="12">
      <c r="A745" s="125"/>
      <c r="B745" s="125"/>
      <c r="C745" s="125"/>
      <c r="D745" s="125"/>
      <c r="E745" s="125"/>
      <c r="F745" s="125"/>
      <c r="G745" s="125"/>
      <c r="H745" s="125"/>
      <c r="I745" s="125"/>
      <c r="J745" s="125"/>
      <c r="K745" s="125"/>
      <c r="L745" s="125"/>
      <c r="M745" s="125"/>
      <c r="N745" s="125"/>
      <c r="O745" s="125"/>
      <c r="P745" s="125"/>
      <c r="Q745" s="125"/>
      <c r="R745" s="125"/>
      <c r="S745" s="125"/>
      <c r="T745" s="125"/>
      <c r="U745" s="125"/>
      <c r="V745" s="125"/>
    </row>
    <row r="746" spans="1:22" ht="12">
      <c r="A746" s="125"/>
      <c r="B746" s="125"/>
      <c r="C746" s="125"/>
      <c r="D746" s="125"/>
      <c r="E746" s="125"/>
      <c r="F746" s="125"/>
      <c r="G746" s="125"/>
      <c r="H746" s="125"/>
      <c r="I746" s="125"/>
      <c r="J746" s="125"/>
      <c r="K746" s="125"/>
      <c r="L746" s="125"/>
      <c r="M746" s="125"/>
      <c r="N746" s="125"/>
      <c r="O746" s="125"/>
      <c r="P746" s="125"/>
      <c r="Q746" s="125"/>
      <c r="R746" s="125"/>
      <c r="S746" s="125"/>
      <c r="T746" s="125"/>
      <c r="U746" s="125"/>
      <c r="V746" s="125"/>
    </row>
    <row r="747" spans="1:22" ht="12">
      <c r="A747" s="125"/>
      <c r="B747" s="125"/>
      <c r="C747" s="125"/>
      <c r="D747" s="125"/>
      <c r="E747" s="125"/>
      <c r="F747" s="125"/>
      <c r="G747" s="125"/>
      <c r="H747" s="125"/>
      <c r="I747" s="125"/>
      <c r="J747" s="125"/>
      <c r="K747" s="125"/>
      <c r="L747" s="125"/>
      <c r="M747" s="125"/>
      <c r="N747" s="125"/>
      <c r="O747" s="125"/>
      <c r="P747" s="125"/>
      <c r="Q747" s="125"/>
      <c r="R747" s="125"/>
      <c r="S747" s="125"/>
      <c r="T747" s="125"/>
      <c r="U747" s="125"/>
      <c r="V747" s="125"/>
    </row>
    <row r="748" spans="1:22" ht="12">
      <c r="A748" s="125"/>
      <c r="B748" s="125"/>
      <c r="C748" s="125"/>
      <c r="D748" s="125"/>
      <c r="E748" s="125"/>
      <c r="F748" s="125"/>
      <c r="G748" s="125"/>
      <c r="H748" s="125"/>
      <c r="I748" s="125"/>
      <c r="J748" s="125"/>
      <c r="K748" s="125"/>
      <c r="L748" s="125"/>
      <c r="M748" s="125"/>
      <c r="N748" s="125"/>
      <c r="O748" s="125"/>
      <c r="P748" s="125"/>
      <c r="Q748" s="125"/>
      <c r="R748" s="125"/>
      <c r="S748" s="125"/>
      <c r="T748" s="125"/>
      <c r="U748" s="125"/>
      <c r="V748" s="125"/>
    </row>
    <row r="749" spans="1:22" ht="12">
      <c r="A749" s="125"/>
      <c r="B749" s="125"/>
      <c r="C749" s="125"/>
      <c r="D749" s="125"/>
      <c r="E749" s="125"/>
      <c r="F749" s="125"/>
      <c r="G749" s="125"/>
      <c r="H749" s="125"/>
      <c r="I749" s="125"/>
      <c r="J749" s="125"/>
      <c r="K749" s="125"/>
      <c r="L749" s="125"/>
      <c r="M749" s="125"/>
      <c r="N749" s="125"/>
      <c r="O749" s="125"/>
      <c r="P749" s="125"/>
      <c r="Q749" s="125"/>
      <c r="R749" s="125"/>
      <c r="S749" s="125"/>
      <c r="T749" s="125"/>
      <c r="U749" s="125"/>
      <c r="V749" s="125"/>
    </row>
    <row r="750" spans="1:22" ht="12">
      <c r="A750" s="125"/>
      <c r="B750" s="125"/>
      <c r="C750" s="125"/>
      <c r="D750" s="125"/>
      <c r="E750" s="125"/>
      <c r="F750" s="125"/>
      <c r="G750" s="125"/>
      <c r="H750" s="125"/>
      <c r="I750" s="125"/>
      <c r="J750" s="125"/>
      <c r="K750" s="125"/>
      <c r="L750" s="125"/>
      <c r="M750" s="125"/>
      <c r="N750" s="125"/>
      <c r="O750" s="125"/>
      <c r="P750" s="125"/>
      <c r="Q750" s="125"/>
      <c r="R750" s="125"/>
      <c r="S750" s="125"/>
      <c r="T750" s="125"/>
      <c r="U750" s="125"/>
      <c r="V750" s="125"/>
    </row>
    <row r="751" spans="1:22" ht="12">
      <c r="A751" s="125"/>
      <c r="B751" s="125"/>
      <c r="C751" s="125"/>
      <c r="D751" s="125"/>
      <c r="E751" s="125"/>
      <c r="F751" s="125"/>
      <c r="G751" s="125"/>
      <c r="H751" s="125"/>
      <c r="I751" s="125"/>
      <c r="J751" s="125"/>
      <c r="K751" s="125"/>
      <c r="L751" s="125"/>
      <c r="M751" s="125"/>
      <c r="N751" s="125"/>
      <c r="O751" s="125"/>
      <c r="P751" s="125"/>
      <c r="Q751" s="125"/>
      <c r="R751" s="125"/>
      <c r="S751" s="125"/>
      <c r="T751" s="125"/>
      <c r="U751" s="125"/>
      <c r="V751" s="125"/>
    </row>
    <row r="752" spans="1:22" ht="12">
      <c r="A752" s="125"/>
      <c r="B752" s="125"/>
      <c r="C752" s="125"/>
      <c r="D752" s="125"/>
      <c r="E752" s="125"/>
      <c r="F752" s="125"/>
      <c r="G752" s="125"/>
      <c r="H752" s="125"/>
      <c r="I752" s="125"/>
      <c r="J752" s="125"/>
      <c r="K752" s="125"/>
      <c r="L752" s="125"/>
      <c r="M752" s="125"/>
      <c r="N752" s="125"/>
      <c r="O752" s="125"/>
      <c r="P752" s="125"/>
      <c r="Q752" s="125"/>
      <c r="R752" s="125"/>
      <c r="S752" s="125"/>
      <c r="T752" s="125"/>
      <c r="U752" s="125"/>
      <c r="V752" s="125"/>
    </row>
    <row r="753" spans="1:22" ht="12">
      <c r="A753" s="125"/>
      <c r="B753" s="125"/>
      <c r="C753" s="125"/>
      <c r="D753" s="125"/>
      <c r="E753" s="125"/>
      <c r="F753" s="125"/>
      <c r="G753" s="125"/>
      <c r="H753" s="125"/>
      <c r="I753" s="125"/>
      <c r="J753" s="125"/>
      <c r="K753" s="125"/>
      <c r="L753" s="125"/>
      <c r="M753" s="125"/>
      <c r="N753" s="125"/>
      <c r="O753" s="125"/>
      <c r="P753" s="125"/>
      <c r="Q753" s="125"/>
      <c r="R753" s="125"/>
      <c r="S753" s="125"/>
      <c r="T753" s="125"/>
      <c r="U753" s="125"/>
      <c r="V753" s="125"/>
    </row>
    <row r="754" spans="1:22" ht="12">
      <c r="A754" s="125"/>
      <c r="B754" s="125"/>
      <c r="C754" s="125"/>
      <c r="D754" s="125"/>
      <c r="E754" s="125"/>
      <c r="F754" s="125"/>
      <c r="G754" s="125"/>
      <c r="H754" s="125"/>
      <c r="I754" s="125"/>
      <c r="J754" s="125"/>
      <c r="K754" s="125"/>
      <c r="L754" s="125"/>
      <c r="M754" s="125"/>
      <c r="N754" s="125"/>
      <c r="O754" s="125"/>
      <c r="P754" s="125"/>
      <c r="Q754" s="125"/>
      <c r="R754" s="125"/>
      <c r="S754" s="125"/>
      <c r="T754" s="125"/>
      <c r="U754" s="125"/>
      <c r="V754" s="125"/>
    </row>
    <row r="755" spans="1:22" ht="12">
      <c r="A755" s="125"/>
      <c r="B755" s="125"/>
      <c r="C755" s="125"/>
      <c r="D755" s="125"/>
      <c r="E755" s="125"/>
      <c r="F755" s="125"/>
      <c r="G755" s="125"/>
      <c r="H755" s="125"/>
      <c r="I755" s="125"/>
      <c r="J755" s="125"/>
      <c r="K755" s="125"/>
      <c r="L755" s="125"/>
      <c r="M755" s="125"/>
      <c r="N755" s="125"/>
      <c r="O755" s="125"/>
      <c r="P755" s="125"/>
      <c r="Q755" s="125"/>
      <c r="R755" s="125"/>
      <c r="S755" s="125"/>
      <c r="T755" s="125"/>
      <c r="U755" s="125"/>
      <c r="V755" s="125"/>
    </row>
    <row r="756" spans="1:22" ht="12">
      <c r="A756" s="125"/>
      <c r="B756" s="125"/>
      <c r="C756" s="125"/>
      <c r="D756" s="125"/>
      <c r="E756" s="125"/>
      <c r="F756" s="125"/>
      <c r="G756" s="125"/>
      <c r="H756" s="125"/>
      <c r="I756" s="125"/>
      <c r="J756" s="125"/>
      <c r="K756" s="125"/>
      <c r="L756" s="125"/>
      <c r="M756" s="125"/>
      <c r="N756" s="125"/>
      <c r="O756" s="125"/>
      <c r="P756" s="125"/>
      <c r="Q756" s="125"/>
      <c r="R756" s="125"/>
      <c r="S756" s="125"/>
      <c r="T756" s="125"/>
      <c r="U756" s="125"/>
      <c r="V756" s="125"/>
    </row>
    <row r="757" spans="1:22" ht="12">
      <c r="A757" s="125"/>
      <c r="B757" s="125"/>
      <c r="C757" s="125"/>
      <c r="D757" s="125"/>
      <c r="E757" s="125"/>
      <c r="F757" s="125"/>
      <c r="G757" s="125"/>
      <c r="H757" s="125"/>
      <c r="I757" s="125"/>
      <c r="J757" s="125"/>
      <c r="K757" s="125"/>
      <c r="L757" s="125"/>
      <c r="M757" s="125"/>
      <c r="N757" s="125"/>
      <c r="O757" s="125"/>
      <c r="P757" s="125"/>
      <c r="Q757" s="125"/>
      <c r="R757" s="125"/>
      <c r="S757" s="125"/>
      <c r="T757" s="125"/>
      <c r="U757" s="125"/>
      <c r="V757" s="125"/>
    </row>
    <row r="758" spans="1:22" ht="12">
      <c r="A758" s="125"/>
      <c r="B758" s="125"/>
      <c r="C758" s="125"/>
      <c r="D758" s="125"/>
      <c r="E758" s="125"/>
      <c r="F758" s="125"/>
      <c r="G758" s="125"/>
      <c r="H758" s="125"/>
      <c r="I758" s="125"/>
      <c r="J758" s="125"/>
      <c r="K758" s="125"/>
      <c r="L758" s="125"/>
      <c r="M758" s="125"/>
      <c r="N758" s="125"/>
      <c r="O758" s="125"/>
      <c r="P758" s="125"/>
      <c r="Q758" s="125"/>
      <c r="R758" s="125"/>
      <c r="S758" s="125"/>
      <c r="T758" s="125"/>
      <c r="U758" s="125"/>
      <c r="V758" s="125"/>
    </row>
    <row r="759" spans="1:22" ht="12">
      <c r="A759" s="125"/>
      <c r="B759" s="125"/>
      <c r="C759" s="125"/>
      <c r="D759" s="125"/>
      <c r="E759" s="125"/>
      <c r="F759" s="125"/>
      <c r="G759" s="125"/>
      <c r="H759" s="125"/>
      <c r="I759" s="125"/>
      <c r="J759" s="125"/>
      <c r="K759" s="125"/>
      <c r="L759" s="125"/>
      <c r="M759" s="125"/>
      <c r="N759" s="125"/>
      <c r="O759" s="125"/>
      <c r="P759" s="125"/>
      <c r="Q759" s="125"/>
      <c r="R759" s="125"/>
      <c r="S759" s="125"/>
      <c r="T759" s="125"/>
      <c r="U759" s="125"/>
      <c r="V759" s="125"/>
    </row>
    <row r="760" spans="1:22" ht="12">
      <c r="A760" s="125"/>
      <c r="B760" s="125"/>
      <c r="C760" s="125"/>
      <c r="D760" s="125"/>
      <c r="E760" s="125"/>
      <c r="F760" s="125"/>
      <c r="G760" s="125"/>
      <c r="H760" s="125"/>
      <c r="I760" s="125"/>
      <c r="J760" s="125"/>
      <c r="K760" s="125"/>
      <c r="L760" s="125"/>
      <c r="M760" s="125"/>
      <c r="N760" s="125"/>
      <c r="O760" s="125"/>
      <c r="P760" s="125"/>
      <c r="Q760" s="125"/>
      <c r="R760" s="125"/>
      <c r="S760" s="125"/>
      <c r="T760" s="125"/>
      <c r="U760" s="125"/>
      <c r="V760" s="125"/>
    </row>
    <row r="761" spans="1:22" ht="12">
      <c r="A761" s="125"/>
      <c r="B761" s="125"/>
      <c r="C761" s="125"/>
      <c r="D761" s="125"/>
      <c r="E761" s="125"/>
      <c r="F761" s="125"/>
      <c r="G761" s="125"/>
      <c r="H761" s="125"/>
      <c r="I761" s="125"/>
      <c r="J761" s="125"/>
      <c r="K761" s="125"/>
      <c r="L761" s="125"/>
      <c r="M761" s="125"/>
      <c r="N761" s="125"/>
      <c r="O761" s="125"/>
      <c r="P761" s="125"/>
      <c r="Q761" s="125"/>
      <c r="R761" s="125"/>
      <c r="S761" s="125"/>
      <c r="T761" s="125"/>
      <c r="U761" s="125"/>
      <c r="V761" s="125"/>
    </row>
    <row r="762" spans="1:22" ht="12">
      <c r="A762" s="125"/>
      <c r="B762" s="125"/>
      <c r="C762" s="125"/>
      <c r="D762" s="125"/>
      <c r="E762" s="125"/>
      <c r="F762" s="125"/>
      <c r="G762" s="125"/>
      <c r="H762" s="125"/>
      <c r="I762" s="125"/>
      <c r="J762" s="125"/>
      <c r="K762" s="125"/>
      <c r="L762" s="125"/>
      <c r="M762" s="125"/>
      <c r="N762" s="125"/>
      <c r="O762" s="125"/>
      <c r="P762" s="125"/>
      <c r="Q762" s="125"/>
      <c r="R762" s="125"/>
      <c r="S762" s="125"/>
      <c r="T762" s="125"/>
      <c r="U762" s="125"/>
      <c r="V762" s="125"/>
    </row>
    <row r="763" spans="1:22" ht="12">
      <c r="A763" s="125"/>
      <c r="B763" s="125"/>
      <c r="C763" s="125"/>
      <c r="D763" s="125"/>
      <c r="E763" s="125"/>
      <c r="F763" s="125"/>
      <c r="G763" s="125"/>
      <c r="H763" s="125"/>
      <c r="I763" s="125"/>
      <c r="J763" s="125"/>
      <c r="K763" s="125"/>
      <c r="L763" s="125"/>
      <c r="M763" s="125"/>
      <c r="N763" s="125"/>
      <c r="O763" s="125"/>
      <c r="P763" s="125"/>
      <c r="Q763" s="125"/>
      <c r="R763" s="125"/>
      <c r="S763" s="125"/>
      <c r="T763" s="125"/>
      <c r="U763" s="125"/>
      <c r="V763" s="125"/>
    </row>
    <row r="764" spans="1:22" ht="12">
      <c r="A764" s="125"/>
      <c r="B764" s="125"/>
      <c r="C764" s="125"/>
      <c r="D764" s="125"/>
      <c r="E764" s="125"/>
      <c r="F764" s="125"/>
      <c r="G764" s="125"/>
      <c r="H764" s="125"/>
      <c r="I764" s="125"/>
      <c r="J764" s="125"/>
      <c r="K764" s="125"/>
      <c r="L764" s="125"/>
      <c r="M764" s="125"/>
      <c r="N764" s="125"/>
      <c r="O764" s="125"/>
      <c r="P764" s="125"/>
      <c r="Q764" s="125"/>
      <c r="R764" s="125"/>
      <c r="S764" s="125"/>
      <c r="T764" s="125"/>
      <c r="U764" s="125"/>
      <c r="V764" s="125"/>
    </row>
    <row r="765" spans="1:22" ht="12">
      <c r="A765" s="125"/>
      <c r="B765" s="125"/>
      <c r="C765" s="125"/>
      <c r="D765" s="125"/>
      <c r="E765" s="125"/>
      <c r="F765" s="125"/>
      <c r="G765" s="125"/>
      <c r="H765" s="125"/>
      <c r="I765" s="125"/>
      <c r="J765" s="125"/>
      <c r="K765" s="125"/>
      <c r="L765" s="125"/>
      <c r="M765" s="125"/>
      <c r="N765" s="125"/>
      <c r="O765" s="125"/>
      <c r="P765" s="125"/>
      <c r="Q765" s="125"/>
      <c r="R765" s="125"/>
      <c r="S765" s="125"/>
      <c r="T765" s="125"/>
      <c r="U765" s="125"/>
      <c r="V765" s="125"/>
    </row>
    <row r="766" spans="1:22" ht="12">
      <c r="A766" s="125"/>
      <c r="B766" s="125"/>
      <c r="C766" s="125"/>
      <c r="D766" s="125"/>
      <c r="E766" s="125"/>
      <c r="F766" s="125"/>
      <c r="G766" s="125"/>
      <c r="H766" s="125"/>
      <c r="I766" s="125"/>
      <c r="J766" s="125"/>
      <c r="K766" s="125"/>
      <c r="L766" s="125"/>
      <c r="M766" s="125"/>
      <c r="N766" s="125"/>
      <c r="O766" s="125"/>
      <c r="P766" s="125"/>
      <c r="Q766" s="125"/>
      <c r="R766" s="125"/>
      <c r="S766" s="125"/>
      <c r="T766" s="125"/>
      <c r="U766" s="125"/>
      <c r="V766" s="125"/>
    </row>
    <row r="767" spans="1:22" ht="12">
      <c r="A767" s="125"/>
      <c r="B767" s="125"/>
      <c r="C767" s="125"/>
      <c r="D767" s="125"/>
      <c r="E767" s="125"/>
      <c r="F767" s="125"/>
      <c r="G767" s="125"/>
      <c r="H767" s="125"/>
      <c r="I767" s="125"/>
      <c r="J767" s="125"/>
      <c r="K767" s="125"/>
      <c r="L767" s="125"/>
      <c r="M767" s="125"/>
      <c r="N767" s="125"/>
      <c r="O767" s="125"/>
      <c r="P767" s="125"/>
      <c r="Q767" s="125"/>
      <c r="R767" s="125"/>
      <c r="S767" s="125"/>
      <c r="T767" s="125"/>
      <c r="U767" s="125"/>
      <c r="V767" s="125"/>
    </row>
    <row r="768" spans="1:22" ht="12">
      <c r="A768" s="125"/>
      <c r="B768" s="125"/>
      <c r="C768" s="125"/>
      <c r="D768" s="125"/>
      <c r="E768" s="125"/>
      <c r="F768" s="125"/>
      <c r="G768" s="125"/>
      <c r="H768" s="125"/>
      <c r="I768" s="125"/>
      <c r="J768" s="125"/>
      <c r="K768" s="125"/>
      <c r="L768" s="125"/>
      <c r="M768" s="125"/>
      <c r="N768" s="125"/>
      <c r="O768" s="125"/>
      <c r="P768" s="125"/>
      <c r="Q768" s="125"/>
      <c r="R768" s="125"/>
      <c r="S768" s="125"/>
      <c r="T768" s="125"/>
      <c r="U768" s="125"/>
      <c r="V768" s="125"/>
    </row>
    <row r="769" spans="1:22" ht="12">
      <c r="A769" s="125"/>
      <c r="B769" s="125"/>
      <c r="C769" s="125"/>
      <c r="D769" s="125"/>
      <c r="E769" s="125"/>
      <c r="F769" s="125"/>
      <c r="G769" s="125"/>
      <c r="H769" s="125"/>
      <c r="I769" s="125"/>
      <c r="J769" s="125"/>
      <c r="K769" s="125"/>
      <c r="L769" s="125"/>
      <c r="M769" s="125"/>
      <c r="N769" s="125"/>
      <c r="O769" s="125"/>
      <c r="P769" s="125"/>
      <c r="Q769" s="125"/>
      <c r="R769" s="125"/>
      <c r="S769" s="125"/>
      <c r="T769" s="125"/>
      <c r="U769" s="125"/>
      <c r="V769" s="125"/>
    </row>
    <row r="770" spans="1:22" ht="12">
      <c r="A770" s="125"/>
      <c r="B770" s="125"/>
      <c r="C770" s="125"/>
      <c r="D770" s="125"/>
      <c r="E770" s="125"/>
      <c r="F770" s="125"/>
      <c r="G770" s="125"/>
      <c r="H770" s="125"/>
      <c r="I770" s="125"/>
      <c r="J770" s="125"/>
      <c r="K770" s="125"/>
      <c r="L770" s="125"/>
      <c r="M770" s="125"/>
      <c r="N770" s="125"/>
      <c r="O770" s="125"/>
      <c r="P770" s="125"/>
      <c r="Q770" s="125"/>
      <c r="R770" s="125"/>
      <c r="S770" s="125"/>
      <c r="T770" s="125"/>
      <c r="U770" s="125"/>
      <c r="V770" s="125"/>
    </row>
    <row r="771" spans="1:22" ht="12">
      <c r="A771" s="125"/>
      <c r="B771" s="125"/>
      <c r="C771" s="125"/>
      <c r="D771" s="125"/>
      <c r="E771" s="125"/>
      <c r="F771" s="125"/>
      <c r="G771" s="125"/>
      <c r="H771" s="125"/>
      <c r="I771" s="125"/>
      <c r="J771" s="125"/>
      <c r="K771" s="125"/>
      <c r="L771" s="125"/>
      <c r="M771" s="125"/>
      <c r="N771" s="125"/>
      <c r="O771" s="125"/>
      <c r="P771" s="125"/>
      <c r="Q771" s="125"/>
      <c r="R771" s="125"/>
      <c r="S771" s="125"/>
      <c r="T771" s="125"/>
      <c r="U771" s="125"/>
      <c r="V771" s="125"/>
    </row>
    <row r="772" spans="1:22" ht="12">
      <c r="A772" s="125"/>
      <c r="B772" s="125"/>
      <c r="C772" s="125"/>
      <c r="D772" s="125"/>
      <c r="E772" s="125"/>
      <c r="F772" s="125"/>
      <c r="G772" s="125"/>
      <c r="H772" s="125"/>
      <c r="I772" s="125"/>
      <c r="J772" s="125"/>
      <c r="K772" s="125"/>
      <c r="L772" s="125"/>
      <c r="M772" s="125"/>
      <c r="N772" s="125"/>
      <c r="O772" s="125"/>
      <c r="P772" s="125"/>
      <c r="Q772" s="125"/>
      <c r="R772" s="125"/>
      <c r="S772" s="125"/>
      <c r="T772" s="125"/>
      <c r="U772" s="125"/>
      <c r="V772" s="125"/>
    </row>
    <row r="773" spans="1:22" ht="12">
      <c r="A773" s="125"/>
      <c r="B773" s="125"/>
      <c r="C773" s="125"/>
      <c r="D773" s="125"/>
      <c r="E773" s="125"/>
      <c r="F773" s="125"/>
      <c r="G773" s="125"/>
      <c r="H773" s="125"/>
      <c r="I773" s="125"/>
      <c r="J773" s="125"/>
      <c r="K773" s="125"/>
      <c r="L773" s="125"/>
      <c r="M773" s="125"/>
      <c r="N773" s="125"/>
      <c r="O773" s="125"/>
      <c r="P773" s="125"/>
      <c r="Q773" s="125"/>
      <c r="R773" s="125"/>
      <c r="S773" s="125"/>
      <c r="T773" s="125"/>
      <c r="U773" s="125"/>
      <c r="V773" s="125"/>
    </row>
    <row r="774" spans="1:22" ht="12">
      <c r="A774" s="125"/>
      <c r="B774" s="125"/>
      <c r="C774" s="125"/>
      <c r="D774" s="125"/>
      <c r="E774" s="125"/>
      <c r="F774" s="125"/>
      <c r="G774" s="125"/>
      <c r="H774" s="125"/>
      <c r="I774" s="125"/>
      <c r="J774" s="125"/>
      <c r="K774" s="125"/>
      <c r="L774" s="125"/>
      <c r="M774" s="125"/>
      <c r="N774" s="125"/>
      <c r="O774" s="125"/>
      <c r="P774" s="125"/>
      <c r="Q774" s="125"/>
      <c r="R774" s="125"/>
      <c r="S774" s="125"/>
      <c r="T774" s="125"/>
      <c r="U774" s="125"/>
      <c r="V774" s="125"/>
    </row>
    <row r="775" spans="1:22" ht="12">
      <c r="A775" s="125"/>
      <c r="B775" s="125"/>
      <c r="C775" s="125"/>
      <c r="D775" s="125"/>
      <c r="E775" s="125"/>
      <c r="F775" s="125"/>
      <c r="G775" s="125"/>
      <c r="H775" s="125"/>
      <c r="I775" s="125"/>
      <c r="J775" s="125"/>
      <c r="K775" s="125"/>
      <c r="L775" s="125"/>
      <c r="M775" s="125"/>
      <c r="N775" s="125"/>
      <c r="O775" s="125"/>
      <c r="P775" s="125"/>
      <c r="Q775" s="125"/>
      <c r="R775" s="125"/>
      <c r="S775" s="125"/>
      <c r="T775" s="125"/>
      <c r="U775" s="125"/>
      <c r="V775" s="125"/>
    </row>
    <row r="776" spans="1:22" ht="12">
      <c r="A776" s="125"/>
      <c r="B776" s="125"/>
      <c r="C776" s="125"/>
      <c r="D776" s="125"/>
      <c r="E776" s="125"/>
      <c r="F776" s="125"/>
      <c r="G776" s="125"/>
      <c r="H776" s="125"/>
      <c r="I776" s="125"/>
      <c r="J776" s="125"/>
      <c r="K776" s="125"/>
      <c r="L776" s="125"/>
      <c r="M776" s="125"/>
      <c r="N776" s="125"/>
      <c r="O776" s="125"/>
      <c r="P776" s="125"/>
      <c r="Q776" s="125"/>
      <c r="R776" s="125"/>
      <c r="S776" s="125"/>
      <c r="T776" s="125"/>
      <c r="U776" s="125"/>
      <c r="V776" s="125"/>
    </row>
    <row r="777" spans="1:22" ht="12">
      <c r="A777" s="125"/>
      <c r="B777" s="125"/>
      <c r="C777" s="125"/>
      <c r="D777" s="125"/>
      <c r="E777" s="125"/>
      <c r="F777" s="125"/>
      <c r="G777" s="125"/>
      <c r="H777" s="125"/>
      <c r="I777" s="125"/>
      <c r="J777" s="125"/>
      <c r="K777" s="125"/>
      <c r="L777" s="125"/>
      <c r="M777" s="125"/>
      <c r="N777" s="125"/>
      <c r="O777" s="125"/>
      <c r="P777" s="125"/>
      <c r="Q777" s="125"/>
      <c r="R777" s="125"/>
      <c r="S777" s="125"/>
      <c r="T777" s="125"/>
      <c r="U777" s="125"/>
      <c r="V777" s="125"/>
    </row>
    <row r="778" spans="1:22" ht="12">
      <c r="A778" s="125"/>
      <c r="B778" s="125"/>
      <c r="C778" s="125"/>
      <c r="D778" s="125"/>
      <c r="E778" s="125"/>
      <c r="F778" s="125"/>
      <c r="G778" s="125"/>
      <c r="H778" s="125"/>
      <c r="I778" s="125"/>
      <c r="J778" s="125"/>
      <c r="K778" s="125"/>
      <c r="L778" s="125"/>
      <c r="M778" s="125"/>
      <c r="N778" s="125"/>
      <c r="O778" s="125"/>
      <c r="P778" s="125"/>
      <c r="Q778" s="125"/>
      <c r="R778" s="125"/>
      <c r="S778" s="125"/>
      <c r="T778" s="125"/>
      <c r="U778" s="125"/>
      <c r="V778" s="125"/>
    </row>
    <row r="779" spans="1:22" ht="12">
      <c r="A779" s="125"/>
      <c r="B779" s="125"/>
      <c r="C779" s="125"/>
      <c r="D779" s="125"/>
      <c r="E779" s="125"/>
      <c r="F779" s="125"/>
      <c r="G779" s="125"/>
      <c r="H779" s="125"/>
      <c r="I779" s="125"/>
      <c r="J779" s="125"/>
      <c r="K779" s="125"/>
      <c r="L779" s="125"/>
      <c r="M779" s="125"/>
      <c r="N779" s="125"/>
      <c r="O779" s="125"/>
      <c r="P779" s="125"/>
      <c r="Q779" s="125"/>
      <c r="R779" s="125"/>
      <c r="S779" s="125"/>
      <c r="T779" s="125"/>
      <c r="U779" s="125"/>
      <c r="V779" s="125"/>
    </row>
    <row r="780" spans="1:22" ht="12">
      <c r="A780" s="125"/>
      <c r="B780" s="125"/>
      <c r="C780" s="125"/>
      <c r="D780" s="125"/>
      <c r="E780" s="125"/>
      <c r="F780" s="125"/>
      <c r="G780" s="125"/>
      <c r="H780" s="125"/>
      <c r="I780" s="125"/>
      <c r="J780" s="125"/>
      <c r="K780" s="125"/>
      <c r="L780" s="125"/>
      <c r="M780" s="125"/>
      <c r="N780" s="125"/>
      <c r="O780" s="125"/>
      <c r="P780" s="125"/>
      <c r="Q780" s="125"/>
      <c r="R780" s="125"/>
      <c r="S780" s="125"/>
      <c r="T780" s="125"/>
      <c r="U780" s="125"/>
      <c r="V780" s="125"/>
    </row>
    <row r="781" spans="1:22" ht="12">
      <c r="A781" s="125"/>
      <c r="B781" s="125"/>
      <c r="C781" s="125"/>
      <c r="D781" s="125"/>
      <c r="E781" s="125"/>
      <c r="F781" s="125"/>
      <c r="G781" s="125"/>
      <c r="H781" s="125"/>
      <c r="I781" s="125"/>
      <c r="J781" s="125"/>
      <c r="K781" s="125"/>
      <c r="L781" s="125"/>
      <c r="M781" s="125"/>
      <c r="N781" s="125"/>
      <c r="O781" s="125"/>
      <c r="P781" s="125"/>
      <c r="Q781" s="125"/>
      <c r="R781" s="125"/>
      <c r="S781" s="125"/>
      <c r="T781" s="125"/>
      <c r="U781" s="125"/>
      <c r="V781" s="125"/>
    </row>
    <row r="782" spans="1:22" ht="12">
      <c r="A782" s="125"/>
      <c r="B782" s="125"/>
      <c r="C782" s="125"/>
      <c r="D782" s="125"/>
      <c r="E782" s="125"/>
      <c r="F782" s="125"/>
      <c r="G782" s="125"/>
      <c r="H782" s="125"/>
      <c r="I782" s="125"/>
      <c r="J782" s="125"/>
      <c r="K782" s="125"/>
      <c r="L782" s="125"/>
      <c r="M782" s="125"/>
      <c r="N782" s="125"/>
      <c r="O782" s="125"/>
      <c r="P782" s="125"/>
      <c r="Q782" s="125"/>
      <c r="R782" s="125"/>
      <c r="S782" s="125"/>
      <c r="T782" s="125"/>
      <c r="U782" s="125"/>
      <c r="V782" s="125"/>
    </row>
    <row r="783" spans="1:22" ht="12">
      <c r="A783" s="125"/>
      <c r="B783" s="125"/>
      <c r="C783" s="125"/>
      <c r="D783" s="125"/>
      <c r="E783" s="125"/>
      <c r="F783" s="125"/>
      <c r="G783" s="125"/>
      <c r="H783" s="125"/>
      <c r="I783" s="125"/>
      <c r="J783" s="125"/>
      <c r="K783" s="125"/>
      <c r="L783" s="125"/>
      <c r="M783" s="125"/>
      <c r="N783" s="125"/>
      <c r="O783" s="125"/>
      <c r="P783" s="125"/>
      <c r="Q783" s="125"/>
      <c r="R783" s="125"/>
      <c r="S783" s="125"/>
      <c r="T783" s="125"/>
      <c r="U783" s="125"/>
      <c r="V783" s="125"/>
    </row>
    <row r="784" spans="1:22" ht="12">
      <c r="A784" s="125"/>
      <c r="B784" s="125"/>
      <c r="C784" s="125"/>
      <c r="D784" s="125"/>
      <c r="E784" s="125"/>
      <c r="F784" s="125"/>
      <c r="G784" s="125"/>
      <c r="H784" s="125"/>
      <c r="I784" s="125"/>
      <c r="J784" s="125"/>
      <c r="K784" s="125"/>
      <c r="L784" s="125"/>
      <c r="M784" s="125"/>
      <c r="N784" s="125"/>
      <c r="O784" s="125"/>
      <c r="P784" s="125"/>
      <c r="Q784" s="125"/>
      <c r="R784" s="125"/>
      <c r="S784" s="125"/>
      <c r="T784" s="125"/>
      <c r="U784" s="125"/>
      <c r="V784" s="125"/>
    </row>
    <row r="785" spans="1:22" ht="12">
      <c r="A785" s="125"/>
      <c r="B785" s="125"/>
      <c r="C785" s="125"/>
      <c r="D785" s="125"/>
      <c r="E785" s="125"/>
      <c r="F785" s="125"/>
      <c r="G785" s="125"/>
      <c r="H785" s="125"/>
      <c r="I785" s="125"/>
      <c r="J785" s="125"/>
      <c r="K785" s="125"/>
      <c r="L785" s="125"/>
      <c r="M785" s="125"/>
      <c r="N785" s="125"/>
      <c r="O785" s="125"/>
      <c r="P785" s="125"/>
      <c r="Q785" s="125"/>
      <c r="R785" s="125"/>
      <c r="S785" s="125"/>
      <c r="T785" s="125"/>
      <c r="U785" s="125"/>
      <c r="V785" s="125"/>
    </row>
    <row r="786" spans="1:22" ht="12">
      <c r="A786" s="125"/>
      <c r="B786" s="125"/>
      <c r="C786" s="125"/>
      <c r="D786" s="125"/>
      <c r="E786" s="125"/>
      <c r="F786" s="125"/>
      <c r="G786" s="125"/>
      <c r="H786" s="125"/>
      <c r="I786" s="125"/>
      <c r="J786" s="125"/>
      <c r="K786" s="125"/>
      <c r="L786" s="125"/>
      <c r="M786" s="125"/>
      <c r="N786" s="125"/>
      <c r="O786" s="125"/>
      <c r="P786" s="125"/>
      <c r="Q786" s="125"/>
      <c r="R786" s="125"/>
      <c r="S786" s="125"/>
      <c r="T786" s="125"/>
      <c r="U786" s="125"/>
      <c r="V786" s="125"/>
    </row>
    <row r="787" spans="1:22" ht="12">
      <c r="A787" s="125"/>
      <c r="B787" s="125"/>
      <c r="C787" s="125"/>
      <c r="D787" s="125"/>
      <c r="E787" s="125"/>
      <c r="F787" s="125"/>
      <c r="G787" s="125"/>
      <c r="H787" s="125"/>
      <c r="I787" s="125"/>
      <c r="J787" s="125"/>
      <c r="K787" s="125"/>
      <c r="L787" s="125"/>
      <c r="M787" s="125"/>
      <c r="N787" s="125"/>
      <c r="O787" s="125"/>
      <c r="P787" s="125"/>
      <c r="Q787" s="125"/>
      <c r="R787" s="125"/>
      <c r="S787" s="125"/>
      <c r="T787" s="125"/>
      <c r="U787" s="125"/>
      <c r="V787" s="125"/>
    </row>
    <row r="788" spans="1:22" ht="12">
      <c r="A788" s="125"/>
      <c r="B788" s="125"/>
      <c r="C788" s="125"/>
      <c r="D788" s="125"/>
      <c r="E788" s="125"/>
      <c r="F788" s="125"/>
      <c r="G788" s="125"/>
      <c r="H788" s="125"/>
      <c r="I788" s="125"/>
      <c r="J788" s="125"/>
      <c r="K788" s="125"/>
      <c r="L788" s="125"/>
      <c r="M788" s="125"/>
      <c r="N788" s="125"/>
      <c r="O788" s="125"/>
      <c r="P788" s="125"/>
      <c r="Q788" s="125"/>
      <c r="R788" s="125"/>
      <c r="S788" s="125"/>
      <c r="T788" s="125"/>
      <c r="U788" s="125"/>
      <c r="V788" s="125"/>
    </row>
    <row r="789" spans="1:22" ht="12">
      <c r="A789" s="125"/>
      <c r="B789" s="125"/>
      <c r="C789" s="125"/>
      <c r="D789" s="125"/>
      <c r="E789" s="125"/>
      <c r="F789" s="125"/>
      <c r="G789" s="125"/>
      <c r="H789" s="125"/>
      <c r="I789" s="125"/>
      <c r="J789" s="125"/>
      <c r="K789" s="125"/>
      <c r="L789" s="125"/>
      <c r="M789" s="125"/>
      <c r="N789" s="125"/>
      <c r="O789" s="125"/>
      <c r="P789" s="125"/>
      <c r="Q789" s="125"/>
      <c r="R789" s="125"/>
      <c r="S789" s="125"/>
      <c r="T789" s="125"/>
      <c r="U789" s="125"/>
      <c r="V789" s="125"/>
    </row>
    <row r="790" spans="1:22" ht="12">
      <c r="A790" s="125"/>
      <c r="B790" s="125"/>
      <c r="C790" s="125"/>
      <c r="D790" s="125"/>
      <c r="E790" s="125"/>
      <c r="F790" s="125"/>
      <c r="G790" s="125"/>
      <c r="H790" s="125"/>
      <c r="I790" s="125"/>
      <c r="J790" s="125"/>
      <c r="K790" s="125"/>
      <c r="L790" s="125"/>
      <c r="M790" s="125"/>
      <c r="N790" s="125"/>
      <c r="O790" s="125"/>
      <c r="P790" s="125"/>
      <c r="Q790" s="125"/>
      <c r="R790" s="125"/>
      <c r="S790" s="125"/>
      <c r="T790" s="125"/>
      <c r="U790" s="125"/>
      <c r="V790" s="125"/>
    </row>
    <row r="791" spans="1:22" ht="12">
      <c r="A791" s="125"/>
      <c r="B791" s="125"/>
      <c r="C791" s="125"/>
      <c r="D791" s="125"/>
      <c r="E791" s="125"/>
      <c r="F791" s="125"/>
      <c r="G791" s="125"/>
      <c r="H791" s="125"/>
      <c r="I791" s="125"/>
      <c r="J791" s="125"/>
      <c r="K791" s="125"/>
      <c r="L791" s="125"/>
      <c r="M791" s="125"/>
      <c r="N791" s="125"/>
      <c r="O791" s="125"/>
      <c r="P791" s="125"/>
      <c r="Q791" s="125"/>
      <c r="R791" s="125"/>
      <c r="S791" s="125"/>
      <c r="T791" s="125"/>
      <c r="U791" s="125"/>
      <c r="V791" s="125"/>
    </row>
    <row r="792" spans="1:22" ht="12">
      <c r="A792" s="125"/>
      <c r="B792" s="125"/>
      <c r="C792" s="125"/>
      <c r="D792" s="125"/>
      <c r="E792" s="125"/>
      <c r="F792" s="125"/>
      <c r="G792" s="125"/>
      <c r="H792" s="125"/>
      <c r="I792" s="125"/>
      <c r="J792" s="125"/>
      <c r="K792" s="125"/>
      <c r="L792" s="125"/>
      <c r="M792" s="125"/>
      <c r="N792" s="125"/>
      <c r="O792" s="125"/>
      <c r="P792" s="125"/>
      <c r="Q792" s="125"/>
      <c r="R792" s="125"/>
      <c r="S792" s="125"/>
      <c r="T792" s="125"/>
      <c r="U792" s="125"/>
      <c r="V792" s="125"/>
    </row>
    <row r="793" spans="1:22" ht="12">
      <c r="A793" s="125"/>
      <c r="B793" s="125"/>
      <c r="C793" s="125"/>
      <c r="D793" s="125"/>
      <c r="E793" s="125"/>
      <c r="F793" s="125"/>
      <c r="G793" s="125"/>
      <c r="H793" s="125"/>
      <c r="I793" s="125"/>
      <c r="J793" s="125"/>
      <c r="K793" s="125"/>
      <c r="L793" s="125"/>
      <c r="M793" s="125"/>
      <c r="N793" s="125"/>
      <c r="O793" s="125"/>
      <c r="P793" s="125"/>
      <c r="Q793" s="125"/>
      <c r="R793" s="125"/>
      <c r="S793" s="125"/>
      <c r="T793" s="125"/>
      <c r="U793" s="125"/>
      <c r="V793" s="125"/>
    </row>
    <row r="794" spans="1:22" ht="12">
      <c r="A794" s="125"/>
      <c r="B794" s="125"/>
      <c r="C794" s="125"/>
      <c r="D794" s="125"/>
      <c r="E794" s="125"/>
      <c r="F794" s="125"/>
      <c r="G794" s="125"/>
      <c r="H794" s="125"/>
      <c r="I794" s="125"/>
      <c r="J794" s="125"/>
      <c r="K794" s="125"/>
      <c r="L794" s="125"/>
      <c r="M794" s="125"/>
      <c r="N794" s="125"/>
      <c r="O794" s="125"/>
      <c r="P794" s="125"/>
      <c r="Q794" s="125"/>
      <c r="R794" s="125"/>
      <c r="S794" s="125"/>
      <c r="T794" s="125"/>
      <c r="U794" s="125"/>
      <c r="V794" s="125"/>
    </row>
    <row r="795" spans="1:22" ht="12">
      <c r="A795" s="125"/>
      <c r="B795" s="125"/>
      <c r="C795" s="125"/>
      <c r="D795" s="125"/>
      <c r="E795" s="125"/>
      <c r="F795" s="125"/>
      <c r="G795" s="125"/>
      <c r="H795" s="125"/>
      <c r="I795" s="125"/>
      <c r="J795" s="125"/>
      <c r="K795" s="125"/>
      <c r="L795" s="125"/>
      <c r="M795" s="125"/>
      <c r="N795" s="125"/>
      <c r="O795" s="125"/>
      <c r="P795" s="125"/>
      <c r="Q795" s="125"/>
      <c r="R795" s="125"/>
      <c r="S795" s="125"/>
      <c r="T795" s="125"/>
      <c r="U795" s="125"/>
      <c r="V795" s="125"/>
    </row>
    <row r="796" spans="1:22" ht="12">
      <c r="A796" s="125"/>
      <c r="B796" s="125"/>
      <c r="C796" s="125"/>
      <c r="D796" s="125"/>
      <c r="E796" s="125"/>
      <c r="F796" s="125"/>
      <c r="G796" s="125"/>
      <c r="H796" s="125"/>
      <c r="I796" s="125"/>
      <c r="J796" s="125"/>
      <c r="K796" s="125"/>
      <c r="L796" s="125"/>
      <c r="M796" s="125"/>
      <c r="N796" s="125"/>
      <c r="O796" s="125"/>
      <c r="P796" s="125"/>
      <c r="Q796" s="125"/>
      <c r="R796" s="125"/>
      <c r="S796" s="125"/>
      <c r="T796" s="125"/>
      <c r="U796" s="125"/>
      <c r="V796" s="125"/>
    </row>
    <row r="797" spans="1:22" ht="12">
      <c r="A797" s="125"/>
      <c r="B797" s="125"/>
      <c r="C797" s="125"/>
      <c r="D797" s="125"/>
      <c r="E797" s="125"/>
      <c r="F797" s="125"/>
      <c r="G797" s="125"/>
      <c r="H797" s="125"/>
      <c r="I797" s="125"/>
      <c r="J797" s="125"/>
      <c r="K797" s="125"/>
      <c r="L797" s="125"/>
      <c r="M797" s="125"/>
      <c r="N797" s="125"/>
      <c r="O797" s="125"/>
      <c r="P797" s="125"/>
      <c r="Q797" s="125"/>
      <c r="R797" s="125"/>
      <c r="S797" s="125"/>
      <c r="T797" s="125"/>
      <c r="U797" s="125"/>
      <c r="V797" s="125"/>
    </row>
    <row r="798" spans="1:22" ht="12">
      <c r="A798" s="125"/>
      <c r="B798" s="125"/>
      <c r="C798" s="125"/>
      <c r="D798" s="125"/>
      <c r="E798" s="125"/>
      <c r="F798" s="125"/>
      <c r="G798" s="125"/>
      <c r="H798" s="125"/>
      <c r="I798" s="125"/>
      <c r="J798" s="125"/>
      <c r="K798" s="125"/>
      <c r="L798" s="125"/>
      <c r="M798" s="125"/>
      <c r="N798" s="125"/>
      <c r="O798" s="125"/>
      <c r="P798" s="125"/>
      <c r="Q798" s="125"/>
      <c r="R798" s="125"/>
      <c r="S798" s="125"/>
      <c r="T798" s="125"/>
      <c r="U798" s="125"/>
      <c r="V798" s="125"/>
    </row>
    <row r="799" spans="1:22" ht="12">
      <c r="A799" s="125"/>
      <c r="B799" s="125"/>
      <c r="C799" s="125"/>
      <c r="D799" s="125"/>
      <c r="E799" s="125"/>
      <c r="F799" s="125"/>
      <c r="G799" s="125"/>
      <c r="H799" s="125"/>
      <c r="I799" s="125"/>
      <c r="J799" s="125"/>
      <c r="K799" s="125"/>
      <c r="L799" s="125"/>
      <c r="M799" s="125"/>
      <c r="N799" s="125"/>
      <c r="O799" s="125"/>
      <c r="P799" s="125"/>
      <c r="Q799" s="125"/>
      <c r="R799" s="125"/>
      <c r="S799" s="125"/>
      <c r="T799" s="125"/>
      <c r="U799" s="125"/>
      <c r="V799" s="125"/>
    </row>
    <row r="800" spans="1:22" ht="12">
      <c r="A800" s="125"/>
      <c r="B800" s="125"/>
      <c r="C800" s="125"/>
      <c r="D800" s="125"/>
      <c r="E800" s="125"/>
      <c r="F800" s="125"/>
      <c r="G800" s="125"/>
      <c r="H800" s="125"/>
      <c r="I800" s="125"/>
      <c r="J800" s="125"/>
      <c r="K800" s="125"/>
      <c r="L800" s="125"/>
      <c r="M800" s="125"/>
      <c r="N800" s="125"/>
      <c r="O800" s="125"/>
      <c r="P800" s="125"/>
      <c r="Q800" s="125"/>
      <c r="R800" s="125"/>
      <c r="S800" s="125"/>
      <c r="T800" s="125"/>
      <c r="U800" s="125"/>
      <c r="V800" s="125"/>
    </row>
    <row r="801" spans="1:22" ht="12">
      <c r="A801" s="125"/>
      <c r="B801" s="125"/>
      <c r="C801" s="125"/>
      <c r="D801" s="125"/>
      <c r="E801" s="125"/>
      <c r="F801" s="125"/>
      <c r="G801" s="125"/>
      <c r="H801" s="125"/>
      <c r="I801" s="125"/>
      <c r="J801" s="125"/>
      <c r="K801" s="125"/>
      <c r="L801" s="125"/>
      <c r="M801" s="125"/>
      <c r="N801" s="125"/>
      <c r="O801" s="125"/>
      <c r="P801" s="125"/>
      <c r="Q801" s="125"/>
      <c r="R801" s="125"/>
      <c r="S801" s="125"/>
      <c r="T801" s="125"/>
      <c r="U801" s="125"/>
      <c r="V801" s="125"/>
    </row>
    <row r="802" spans="1:22" ht="12">
      <c r="A802" s="125"/>
      <c r="B802" s="125"/>
      <c r="C802" s="125"/>
      <c r="D802" s="125"/>
      <c r="E802" s="125"/>
      <c r="F802" s="125"/>
      <c r="G802" s="125"/>
      <c r="H802" s="125"/>
      <c r="I802" s="125"/>
      <c r="J802" s="125"/>
      <c r="K802" s="125"/>
      <c r="L802" s="125"/>
      <c r="M802" s="125"/>
      <c r="N802" s="125"/>
      <c r="O802" s="125"/>
      <c r="P802" s="125"/>
      <c r="Q802" s="125"/>
      <c r="R802" s="125"/>
      <c r="S802" s="125"/>
      <c r="T802" s="125"/>
      <c r="U802" s="125"/>
      <c r="V802" s="125"/>
    </row>
    <row r="803" spans="1:22" ht="12">
      <c r="A803" s="125"/>
      <c r="B803" s="125"/>
      <c r="C803" s="125"/>
      <c r="D803" s="125"/>
      <c r="E803" s="125"/>
      <c r="F803" s="125"/>
      <c r="G803" s="125"/>
      <c r="H803" s="125"/>
      <c r="I803" s="125"/>
      <c r="J803" s="125"/>
      <c r="K803" s="125"/>
      <c r="L803" s="125"/>
      <c r="M803" s="125"/>
      <c r="N803" s="125"/>
      <c r="O803" s="125"/>
      <c r="P803" s="125"/>
      <c r="Q803" s="125"/>
      <c r="R803" s="125"/>
      <c r="S803" s="125"/>
      <c r="T803" s="125"/>
      <c r="U803" s="125"/>
      <c r="V803" s="125"/>
    </row>
    <row r="804" spans="1:22" ht="12">
      <c r="A804" s="125"/>
      <c r="B804" s="125"/>
      <c r="C804" s="125"/>
      <c r="D804" s="125"/>
      <c r="E804" s="125"/>
      <c r="F804" s="125"/>
      <c r="G804" s="125"/>
      <c r="H804" s="125"/>
      <c r="I804" s="125"/>
      <c r="J804" s="125"/>
      <c r="K804" s="125"/>
      <c r="L804" s="125"/>
      <c r="M804" s="125"/>
      <c r="N804" s="125"/>
      <c r="O804" s="125"/>
      <c r="P804" s="125"/>
      <c r="Q804" s="125"/>
      <c r="R804" s="125"/>
      <c r="S804" s="125"/>
      <c r="T804" s="125"/>
      <c r="U804" s="125"/>
      <c r="V804" s="125"/>
    </row>
    <row r="805" spans="1:22" ht="12">
      <c r="A805" s="125"/>
      <c r="B805" s="125"/>
      <c r="C805" s="125"/>
      <c r="D805" s="125"/>
      <c r="E805" s="125"/>
      <c r="F805" s="125"/>
      <c r="G805" s="125"/>
      <c r="H805" s="125"/>
      <c r="I805" s="125"/>
      <c r="J805" s="125"/>
      <c r="K805" s="125"/>
      <c r="L805" s="125"/>
      <c r="M805" s="125"/>
      <c r="N805" s="125"/>
      <c r="O805" s="125"/>
      <c r="P805" s="125"/>
      <c r="Q805" s="125"/>
      <c r="R805" s="125"/>
      <c r="S805" s="125"/>
      <c r="T805" s="125"/>
      <c r="U805" s="125"/>
      <c r="V805" s="125"/>
    </row>
    <row r="806" spans="1:22" ht="12">
      <c r="A806" s="125"/>
      <c r="B806" s="125"/>
      <c r="C806" s="125"/>
      <c r="D806" s="125"/>
      <c r="E806" s="125"/>
      <c r="F806" s="125"/>
      <c r="G806" s="125"/>
      <c r="H806" s="125"/>
      <c r="I806" s="125"/>
      <c r="J806" s="125"/>
      <c r="K806" s="125"/>
      <c r="L806" s="125"/>
      <c r="M806" s="125"/>
      <c r="N806" s="125"/>
      <c r="O806" s="125"/>
      <c r="P806" s="125"/>
      <c r="Q806" s="125"/>
      <c r="R806" s="125"/>
      <c r="S806" s="125"/>
      <c r="T806" s="125"/>
      <c r="U806" s="125"/>
      <c r="V806" s="125"/>
    </row>
    <row r="807" spans="1:22" ht="12">
      <c r="A807" s="125"/>
      <c r="B807" s="125"/>
      <c r="C807" s="125"/>
      <c r="D807" s="125"/>
      <c r="E807" s="125"/>
      <c r="F807" s="125"/>
      <c r="G807" s="125"/>
      <c r="H807" s="125"/>
      <c r="I807" s="125"/>
      <c r="J807" s="125"/>
      <c r="K807" s="125"/>
      <c r="L807" s="125"/>
      <c r="M807" s="125"/>
      <c r="N807" s="125"/>
      <c r="O807" s="125"/>
      <c r="P807" s="125"/>
      <c r="Q807" s="125"/>
      <c r="R807" s="125"/>
      <c r="S807" s="125"/>
      <c r="T807" s="125"/>
      <c r="U807" s="125"/>
      <c r="V807" s="125"/>
    </row>
    <row r="808" spans="1:22" ht="12">
      <c r="A808" s="125"/>
      <c r="B808" s="125"/>
      <c r="C808" s="125"/>
      <c r="D808" s="125"/>
      <c r="E808" s="125"/>
      <c r="F808" s="125"/>
      <c r="G808" s="125"/>
      <c r="H808" s="125"/>
      <c r="I808" s="125"/>
      <c r="J808" s="125"/>
      <c r="K808" s="125"/>
      <c r="L808" s="125"/>
      <c r="M808" s="125"/>
      <c r="N808" s="125"/>
      <c r="O808" s="125"/>
      <c r="P808" s="125"/>
      <c r="Q808" s="125"/>
      <c r="R808" s="125"/>
      <c r="S808" s="125"/>
      <c r="T808" s="125"/>
      <c r="U808" s="125"/>
      <c r="V808" s="125"/>
    </row>
    <row r="809" spans="1:22" ht="12">
      <c r="A809" s="125"/>
      <c r="B809" s="125"/>
      <c r="C809" s="125"/>
      <c r="D809" s="125"/>
      <c r="E809" s="125"/>
      <c r="F809" s="125"/>
      <c r="G809" s="125"/>
      <c r="H809" s="125"/>
      <c r="I809" s="125"/>
      <c r="J809" s="125"/>
      <c r="K809" s="125"/>
      <c r="L809" s="125"/>
      <c r="M809" s="125"/>
      <c r="N809" s="125"/>
      <c r="O809" s="125"/>
      <c r="P809" s="125"/>
      <c r="Q809" s="125"/>
      <c r="R809" s="125"/>
      <c r="S809" s="125"/>
      <c r="T809" s="125"/>
      <c r="U809" s="125"/>
      <c r="V809" s="125"/>
    </row>
    <row r="810" spans="1:22" ht="12">
      <c r="A810" s="125"/>
      <c r="B810" s="125"/>
      <c r="C810" s="125"/>
      <c r="D810" s="125"/>
      <c r="E810" s="125"/>
      <c r="F810" s="125"/>
      <c r="G810" s="125"/>
      <c r="H810" s="125"/>
      <c r="I810" s="125"/>
      <c r="J810" s="125"/>
      <c r="K810" s="125"/>
      <c r="L810" s="125"/>
      <c r="M810" s="125"/>
      <c r="N810" s="125"/>
      <c r="O810" s="125"/>
      <c r="P810" s="125"/>
      <c r="Q810" s="125"/>
      <c r="R810" s="125"/>
      <c r="S810" s="125"/>
      <c r="T810" s="125"/>
      <c r="U810" s="125"/>
      <c r="V810" s="125"/>
    </row>
    <row r="811" spans="1:22" ht="12">
      <c r="A811" s="125"/>
      <c r="B811" s="125"/>
      <c r="C811" s="125"/>
      <c r="D811" s="125"/>
      <c r="E811" s="125"/>
      <c r="F811" s="125"/>
      <c r="G811" s="125"/>
      <c r="H811" s="125"/>
      <c r="I811" s="125"/>
      <c r="J811" s="125"/>
      <c r="K811" s="125"/>
      <c r="L811" s="125"/>
      <c r="M811" s="125"/>
      <c r="N811" s="125"/>
      <c r="O811" s="125"/>
      <c r="P811" s="125"/>
      <c r="Q811" s="125"/>
      <c r="R811" s="125"/>
      <c r="S811" s="125"/>
      <c r="T811" s="125"/>
      <c r="U811" s="125"/>
      <c r="V811" s="125"/>
    </row>
    <row r="812" spans="1:22" ht="12">
      <c r="A812" s="125"/>
      <c r="B812" s="125"/>
      <c r="C812" s="125"/>
      <c r="D812" s="125"/>
      <c r="E812" s="125"/>
      <c r="F812" s="125"/>
      <c r="G812" s="125"/>
      <c r="H812" s="125"/>
      <c r="I812" s="125"/>
      <c r="J812" s="125"/>
      <c r="K812" s="125"/>
      <c r="L812" s="125"/>
      <c r="M812" s="125"/>
      <c r="N812" s="125"/>
      <c r="O812" s="125"/>
      <c r="P812" s="125"/>
      <c r="Q812" s="125"/>
      <c r="R812" s="125"/>
      <c r="S812" s="125"/>
      <c r="T812" s="125"/>
      <c r="U812" s="125"/>
      <c r="V812" s="125"/>
    </row>
    <row r="813" spans="1:22" ht="12">
      <c r="A813" s="125"/>
      <c r="B813" s="125"/>
      <c r="C813" s="125"/>
      <c r="D813" s="125"/>
      <c r="E813" s="125"/>
      <c r="F813" s="125"/>
      <c r="G813" s="125"/>
      <c r="H813" s="125"/>
      <c r="I813" s="125"/>
      <c r="J813" s="125"/>
      <c r="K813" s="125"/>
      <c r="L813" s="125"/>
      <c r="M813" s="125"/>
      <c r="N813" s="125"/>
      <c r="O813" s="125"/>
      <c r="P813" s="125"/>
      <c r="Q813" s="125"/>
      <c r="R813" s="125"/>
      <c r="S813" s="125"/>
      <c r="T813" s="125"/>
      <c r="U813" s="125"/>
      <c r="V813" s="125"/>
    </row>
    <row r="814" spans="1:22" ht="12">
      <c r="A814" s="125"/>
      <c r="B814" s="125"/>
      <c r="C814" s="125"/>
      <c r="D814" s="125"/>
      <c r="E814" s="125"/>
      <c r="F814" s="125"/>
      <c r="G814" s="125"/>
      <c r="H814" s="125"/>
      <c r="I814" s="125"/>
      <c r="J814" s="125"/>
      <c r="K814" s="125"/>
      <c r="L814" s="125"/>
      <c r="M814" s="125"/>
      <c r="N814" s="125"/>
      <c r="O814" s="125"/>
      <c r="P814" s="125"/>
      <c r="Q814" s="125"/>
      <c r="R814" s="125"/>
      <c r="S814" s="125"/>
      <c r="T814" s="125"/>
      <c r="U814" s="125"/>
      <c r="V814" s="125"/>
    </row>
    <row r="815" spans="1:22" ht="12">
      <c r="A815" s="125"/>
      <c r="B815" s="125"/>
      <c r="C815" s="125"/>
      <c r="D815" s="125"/>
      <c r="E815" s="125"/>
      <c r="F815" s="125"/>
      <c r="G815" s="125"/>
      <c r="H815" s="125"/>
      <c r="I815" s="125"/>
      <c r="J815" s="125"/>
      <c r="K815" s="125"/>
      <c r="L815" s="125"/>
      <c r="M815" s="125"/>
      <c r="N815" s="125"/>
      <c r="O815" s="125"/>
      <c r="P815" s="125"/>
      <c r="Q815" s="125"/>
      <c r="R815" s="125"/>
      <c r="S815" s="125"/>
      <c r="T815" s="125"/>
      <c r="U815" s="125"/>
      <c r="V815" s="125"/>
    </row>
    <row r="816" spans="1:22" ht="12">
      <c r="A816" s="125"/>
      <c r="B816" s="125"/>
      <c r="C816" s="125"/>
      <c r="D816" s="125"/>
      <c r="E816" s="125"/>
      <c r="F816" s="125"/>
      <c r="G816" s="125"/>
      <c r="H816" s="125"/>
      <c r="I816" s="125"/>
      <c r="J816" s="125"/>
      <c r="K816" s="125"/>
      <c r="L816" s="125"/>
      <c r="M816" s="125"/>
      <c r="N816" s="125"/>
      <c r="O816" s="125"/>
      <c r="P816" s="125"/>
      <c r="Q816" s="125"/>
      <c r="R816" s="125"/>
      <c r="S816" s="125"/>
      <c r="T816" s="125"/>
      <c r="U816" s="125"/>
      <c r="V816" s="125"/>
    </row>
    <row r="817" spans="1:22" ht="12">
      <c r="A817" s="125"/>
      <c r="B817" s="125"/>
      <c r="C817" s="125"/>
      <c r="D817" s="125"/>
      <c r="E817" s="125"/>
      <c r="F817" s="125"/>
      <c r="G817" s="125"/>
      <c r="H817" s="125"/>
      <c r="I817" s="125"/>
      <c r="J817" s="125"/>
      <c r="K817" s="125"/>
      <c r="L817" s="125"/>
      <c r="M817" s="125"/>
      <c r="N817" s="125"/>
      <c r="O817" s="125"/>
      <c r="P817" s="125"/>
      <c r="Q817" s="125"/>
      <c r="R817" s="125"/>
      <c r="S817" s="125"/>
      <c r="T817" s="125"/>
      <c r="U817" s="125"/>
      <c r="V817" s="125"/>
    </row>
    <row r="818" spans="1:22" ht="12">
      <c r="A818" s="125"/>
      <c r="B818" s="125"/>
      <c r="C818" s="125"/>
      <c r="D818" s="125"/>
      <c r="E818" s="125"/>
      <c r="F818" s="125"/>
      <c r="G818" s="125"/>
      <c r="H818" s="125"/>
      <c r="I818" s="125"/>
      <c r="J818" s="125"/>
      <c r="K818" s="125"/>
      <c r="L818" s="125"/>
      <c r="M818" s="125"/>
      <c r="N818" s="125"/>
      <c r="O818" s="125"/>
      <c r="P818" s="125"/>
      <c r="Q818" s="125"/>
      <c r="R818" s="125"/>
      <c r="S818" s="125"/>
      <c r="T818" s="125"/>
      <c r="U818" s="125"/>
      <c r="V818" s="125"/>
    </row>
    <row r="819" spans="1:22" ht="12">
      <c r="A819" s="125"/>
      <c r="B819" s="125"/>
      <c r="C819" s="125"/>
      <c r="D819" s="125"/>
      <c r="E819" s="125"/>
      <c r="F819" s="125"/>
      <c r="G819" s="125"/>
      <c r="H819" s="125"/>
      <c r="I819" s="125"/>
      <c r="J819" s="125"/>
      <c r="K819" s="125"/>
      <c r="L819" s="125"/>
      <c r="M819" s="125"/>
      <c r="N819" s="125"/>
      <c r="O819" s="125"/>
      <c r="P819" s="125"/>
      <c r="Q819" s="125"/>
      <c r="R819" s="125"/>
      <c r="S819" s="125"/>
      <c r="T819" s="125"/>
      <c r="U819" s="125"/>
      <c r="V819" s="125"/>
    </row>
    <row r="820" spans="1:22" ht="12">
      <c r="A820" s="125"/>
      <c r="B820" s="125"/>
      <c r="C820" s="125"/>
      <c r="D820" s="125"/>
      <c r="E820" s="125"/>
      <c r="F820" s="125"/>
      <c r="G820" s="125"/>
      <c r="H820" s="125"/>
      <c r="I820" s="125"/>
      <c r="J820" s="125"/>
      <c r="K820" s="125"/>
      <c r="L820" s="125"/>
      <c r="M820" s="125"/>
      <c r="N820" s="125"/>
      <c r="O820" s="125"/>
      <c r="P820" s="125"/>
      <c r="Q820" s="125"/>
      <c r="R820" s="125"/>
      <c r="S820" s="125"/>
      <c r="T820" s="125"/>
      <c r="U820" s="125"/>
      <c r="V820" s="125"/>
    </row>
    <row r="821" spans="1:22" ht="12">
      <c r="A821" s="125"/>
      <c r="B821" s="125"/>
      <c r="C821" s="125"/>
      <c r="D821" s="125"/>
      <c r="E821" s="125"/>
      <c r="F821" s="125"/>
      <c r="G821" s="125"/>
      <c r="H821" s="125"/>
      <c r="I821" s="125"/>
      <c r="J821" s="125"/>
      <c r="K821" s="125"/>
      <c r="L821" s="125"/>
      <c r="M821" s="125"/>
      <c r="N821" s="125"/>
      <c r="O821" s="125"/>
      <c r="P821" s="125"/>
      <c r="Q821" s="125"/>
      <c r="R821" s="125"/>
      <c r="S821" s="125"/>
      <c r="T821" s="125"/>
      <c r="U821" s="125"/>
      <c r="V821" s="125"/>
    </row>
    <row r="822" spans="1:22" ht="12">
      <c r="A822" s="125"/>
      <c r="B822" s="125"/>
      <c r="C822" s="125"/>
      <c r="D822" s="125"/>
      <c r="E822" s="125"/>
      <c r="F822" s="125"/>
      <c r="G822" s="125"/>
      <c r="H822" s="125"/>
      <c r="I822" s="125"/>
      <c r="J822" s="125"/>
      <c r="K822" s="125"/>
      <c r="L822" s="125"/>
      <c r="M822" s="125"/>
      <c r="N822" s="125"/>
      <c r="O822" s="125"/>
      <c r="P822" s="125"/>
      <c r="Q822" s="125"/>
      <c r="R822" s="125"/>
      <c r="S822" s="125"/>
      <c r="T822" s="125"/>
      <c r="U822" s="125"/>
      <c r="V822" s="125"/>
    </row>
    <row r="823" spans="1:22" ht="12">
      <c r="A823" s="125"/>
      <c r="B823" s="125"/>
      <c r="C823" s="125"/>
      <c r="D823" s="125"/>
      <c r="E823" s="125"/>
      <c r="F823" s="125"/>
      <c r="G823" s="125"/>
      <c r="H823" s="125"/>
      <c r="I823" s="125"/>
      <c r="J823" s="125"/>
      <c r="K823" s="125"/>
      <c r="L823" s="125"/>
      <c r="M823" s="125"/>
      <c r="N823" s="125"/>
      <c r="O823" s="125"/>
      <c r="P823" s="125"/>
      <c r="Q823" s="125"/>
      <c r="R823" s="125"/>
      <c r="S823" s="125"/>
      <c r="T823" s="125"/>
      <c r="U823" s="125"/>
      <c r="V823" s="125"/>
    </row>
    <row r="824" spans="1:22" ht="12">
      <c r="A824" s="125"/>
      <c r="B824" s="125"/>
      <c r="C824" s="125"/>
      <c r="D824" s="125"/>
      <c r="E824" s="125"/>
      <c r="F824" s="125"/>
      <c r="G824" s="125"/>
      <c r="H824" s="125"/>
      <c r="I824" s="125"/>
      <c r="J824" s="125"/>
      <c r="K824" s="125"/>
      <c r="L824" s="125"/>
      <c r="M824" s="125"/>
      <c r="N824" s="125"/>
      <c r="O824" s="125"/>
      <c r="P824" s="125"/>
      <c r="Q824" s="125"/>
      <c r="R824" s="125"/>
      <c r="S824" s="125"/>
      <c r="T824" s="125"/>
      <c r="U824" s="125"/>
      <c r="V824" s="125"/>
    </row>
    <row r="825" spans="1:22" ht="12">
      <c r="A825" s="125"/>
      <c r="B825" s="125"/>
      <c r="C825" s="125"/>
      <c r="D825" s="125"/>
      <c r="E825" s="125"/>
      <c r="F825" s="125"/>
      <c r="G825" s="125"/>
      <c r="H825" s="125"/>
      <c r="I825" s="125"/>
      <c r="J825" s="125"/>
      <c r="K825" s="125"/>
      <c r="L825" s="125"/>
      <c r="M825" s="125"/>
      <c r="N825" s="125"/>
      <c r="O825" s="125"/>
      <c r="P825" s="125"/>
      <c r="Q825" s="125"/>
      <c r="R825" s="125"/>
      <c r="S825" s="125"/>
      <c r="T825" s="125"/>
      <c r="U825" s="125"/>
      <c r="V825" s="125"/>
    </row>
    <row r="826" spans="1:22" ht="12">
      <c r="A826" s="125"/>
      <c r="B826" s="125"/>
      <c r="C826" s="125"/>
      <c r="D826" s="125"/>
      <c r="E826" s="125"/>
      <c r="F826" s="125"/>
      <c r="G826" s="125"/>
      <c r="H826" s="125"/>
      <c r="I826" s="125"/>
      <c r="J826" s="125"/>
      <c r="K826" s="125"/>
      <c r="L826" s="125"/>
      <c r="M826" s="125"/>
      <c r="N826" s="125"/>
      <c r="O826" s="125"/>
      <c r="P826" s="125"/>
      <c r="Q826" s="125"/>
      <c r="R826" s="125"/>
      <c r="S826" s="125"/>
      <c r="T826" s="125"/>
      <c r="U826" s="125"/>
      <c r="V826" s="125"/>
    </row>
    <row r="827" spans="1:22" ht="12">
      <c r="A827" s="125"/>
      <c r="B827" s="125"/>
      <c r="C827" s="125"/>
      <c r="D827" s="125"/>
      <c r="E827" s="125"/>
      <c r="F827" s="125"/>
      <c r="G827" s="125"/>
      <c r="H827" s="125"/>
      <c r="I827" s="125"/>
      <c r="J827" s="125"/>
      <c r="K827" s="125"/>
      <c r="L827" s="125"/>
      <c r="M827" s="125"/>
      <c r="N827" s="125"/>
      <c r="O827" s="125"/>
      <c r="P827" s="125"/>
      <c r="Q827" s="125"/>
      <c r="R827" s="125"/>
      <c r="S827" s="125"/>
      <c r="T827" s="125"/>
      <c r="U827" s="125"/>
      <c r="V827" s="125"/>
    </row>
    <row r="828" spans="1:22" ht="12">
      <c r="A828" s="125"/>
      <c r="B828" s="125"/>
      <c r="C828" s="125"/>
      <c r="D828" s="125"/>
      <c r="E828" s="125"/>
      <c r="F828" s="125"/>
      <c r="G828" s="125"/>
      <c r="H828" s="125"/>
      <c r="I828" s="125"/>
      <c r="J828" s="125"/>
      <c r="K828" s="125"/>
      <c r="L828" s="125"/>
      <c r="M828" s="125"/>
      <c r="N828" s="125"/>
      <c r="O828" s="125"/>
      <c r="P828" s="125"/>
      <c r="Q828" s="125"/>
      <c r="R828" s="125"/>
      <c r="S828" s="125"/>
      <c r="T828" s="125"/>
      <c r="U828" s="125"/>
      <c r="V828" s="125"/>
    </row>
    <row r="829" spans="1:22" ht="12">
      <c r="A829" s="125"/>
      <c r="B829" s="125"/>
      <c r="C829" s="125"/>
      <c r="D829" s="125"/>
      <c r="E829" s="125"/>
      <c r="F829" s="125"/>
      <c r="G829" s="125"/>
      <c r="H829" s="125"/>
      <c r="I829" s="125"/>
      <c r="J829" s="125"/>
      <c r="K829" s="125"/>
      <c r="L829" s="125"/>
      <c r="M829" s="125"/>
      <c r="N829" s="125"/>
      <c r="O829" s="125"/>
      <c r="P829" s="125"/>
      <c r="Q829" s="125"/>
      <c r="R829" s="125"/>
      <c r="S829" s="125"/>
      <c r="T829" s="125"/>
      <c r="U829" s="125"/>
      <c r="V829" s="125"/>
    </row>
    <row r="830" spans="1:22" ht="12">
      <c r="A830" s="125"/>
      <c r="B830" s="125"/>
      <c r="C830" s="125"/>
      <c r="D830" s="125"/>
      <c r="E830" s="125"/>
      <c r="F830" s="125"/>
      <c r="G830" s="125"/>
      <c r="H830" s="125"/>
      <c r="I830" s="125"/>
      <c r="J830" s="125"/>
      <c r="K830" s="125"/>
      <c r="L830" s="125"/>
      <c r="M830" s="125"/>
      <c r="N830" s="125"/>
      <c r="O830" s="125"/>
      <c r="P830" s="125"/>
      <c r="Q830" s="125"/>
      <c r="R830" s="125"/>
      <c r="S830" s="125"/>
      <c r="T830" s="125"/>
      <c r="U830" s="125"/>
      <c r="V830" s="125"/>
    </row>
    <row r="831" spans="1:22" ht="12">
      <c r="A831" s="125"/>
      <c r="B831" s="125"/>
      <c r="C831" s="125"/>
      <c r="D831" s="125"/>
      <c r="E831" s="125"/>
      <c r="F831" s="125"/>
      <c r="G831" s="125"/>
      <c r="H831" s="125"/>
      <c r="I831" s="125"/>
      <c r="J831" s="125"/>
      <c r="K831" s="125"/>
      <c r="L831" s="125"/>
      <c r="M831" s="125"/>
      <c r="N831" s="125"/>
      <c r="O831" s="125"/>
      <c r="P831" s="125"/>
      <c r="Q831" s="125"/>
      <c r="R831" s="125"/>
      <c r="S831" s="125"/>
      <c r="T831" s="125"/>
      <c r="U831" s="125"/>
      <c r="V831" s="125"/>
    </row>
    <row r="832" spans="1:22" ht="12">
      <c r="A832" s="125"/>
      <c r="B832" s="125"/>
      <c r="C832" s="125"/>
      <c r="D832" s="125"/>
      <c r="E832" s="125"/>
      <c r="F832" s="125"/>
      <c r="G832" s="125"/>
      <c r="H832" s="125"/>
      <c r="I832" s="125"/>
      <c r="J832" s="125"/>
      <c r="K832" s="125"/>
      <c r="L832" s="125"/>
      <c r="M832" s="125"/>
      <c r="N832" s="125"/>
      <c r="O832" s="125"/>
      <c r="P832" s="125"/>
      <c r="Q832" s="125"/>
      <c r="R832" s="125"/>
      <c r="S832" s="125"/>
      <c r="T832" s="125"/>
      <c r="U832" s="125"/>
      <c r="V832" s="125"/>
    </row>
    <row r="833" spans="1:22" ht="12">
      <c r="A833" s="125"/>
      <c r="B833" s="125"/>
      <c r="C833" s="125"/>
      <c r="D833" s="125"/>
      <c r="E833" s="125"/>
      <c r="F833" s="125"/>
      <c r="G833" s="125"/>
      <c r="H833" s="125"/>
      <c r="I833" s="125"/>
      <c r="J833" s="125"/>
      <c r="K833" s="125"/>
      <c r="L833" s="125"/>
      <c r="M833" s="125"/>
      <c r="N833" s="125"/>
      <c r="O833" s="125"/>
      <c r="P833" s="125"/>
      <c r="Q833" s="125"/>
      <c r="R833" s="125"/>
      <c r="S833" s="125"/>
      <c r="T833" s="125"/>
      <c r="U833" s="125"/>
      <c r="V833" s="125"/>
    </row>
    <row r="834" spans="1:22" ht="12">
      <c r="A834" s="125"/>
      <c r="B834" s="125"/>
      <c r="C834" s="125"/>
      <c r="D834" s="125"/>
      <c r="E834" s="125"/>
      <c r="F834" s="125"/>
      <c r="G834" s="125"/>
      <c r="H834" s="125"/>
      <c r="I834" s="125"/>
      <c r="J834" s="125"/>
      <c r="K834" s="125"/>
      <c r="L834" s="125"/>
      <c r="M834" s="125"/>
      <c r="N834" s="125"/>
      <c r="O834" s="125"/>
      <c r="P834" s="125"/>
      <c r="Q834" s="125"/>
      <c r="R834" s="125"/>
      <c r="S834" s="125"/>
      <c r="T834" s="125"/>
      <c r="U834" s="125"/>
      <c r="V834" s="125"/>
    </row>
    <row r="835" spans="1:22" ht="12">
      <c r="A835" s="125"/>
      <c r="B835" s="125"/>
      <c r="C835" s="125"/>
      <c r="D835" s="125"/>
      <c r="E835" s="125"/>
      <c r="F835" s="125"/>
      <c r="G835" s="125"/>
      <c r="H835" s="125"/>
      <c r="I835" s="125"/>
      <c r="J835" s="125"/>
      <c r="K835" s="125"/>
      <c r="L835" s="125"/>
      <c r="M835" s="125"/>
      <c r="N835" s="125"/>
      <c r="O835" s="125"/>
      <c r="P835" s="125"/>
      <c r="Q835" s="125"/>
      <c r="R835" s="125"/>
      <c r="S835" s="125"/>
      <c r="T835" s="125"/>
      <c r="U835" s="125"/>
      <c r="V835" s="125"/>
    </row>
    <row r="836" spans="1:22" ht="12">
      <c r="A836" s="125"/>
      <c r="B836" s="125"/>
      <c r="C836" s="125"/>
      <c r="D836" s="125"/>
      <c r="E836" s="125"/>
      <c r="F836" s="125"/>
      <c r="G836" s="125"/>
      <c r="H836" s="125"/>
      <c r="I836" s="125"/>
      <c r="J836" s="125"/>
      <c r="K836" s="125"/>
      <c r="L836" s="125"/>
      <c r="M836" s="125"/>
      <c r="N836" s="125"/>
      <c r="O836" s="125"/>
      <c r="P836" s="125"/>
      <c r="Q836" s="125"/>
      <c r="R836" s="125"/>
      <c r="S836" s="125"/>
      <c r="T836" s="125"/>
      <c r="U836" s="125"/>
      <c r="V836" s="125"/>
    </row>
    <row r="837" spans="1:22" ht="12">
      <c r="A837" s="125"/>
      <c r="B837" s="125"/>
      <c r="C837" s="125"/>
      <c r="D837" s="125"/>
      <c r="E837" s="125"/>
      <c r="F837" s="125"/>
      <c r="G837" s="125"/>
      <c r="H837" s="125"/>
      <c r="I837" s="125"/>
      <c r="J837" s="125"/>
      <c r="K837" s="125"/>
      <c r="L837" s="125"/>
      <c r="M837" s="125"/>
      <c r="N837" s="125"/>
      <c r="O837" s="125"/>
      <c r="P837" s="125"/>
      <c r="Q837" s="125"/>
      <c r="R837" s="125"/>
      <c r="S837" s="125"/>
      <c r="T837" s="125"/>
      <c r="U837" s="125"/>
      <c r="V837" s="125"/>
    </row>
    <row r="838" spans="1:22" ht="12">
      <c r="A838" s="125"/>
      <c r="B838" s="125"/>
      <c r="C838" s="125"/>
      <c r="D838" s="125"/>
      <c r="E838" s="125"/>
      <c r="F838" s="125"/>
      <c r="G838" s="125"/>
      <c r="H838" s="125"/>
      <c r="I838" s="125"/>
      <c r="J838" s="125"/>
      <c r="K838" s="125"/>
      <c r="L838" s="125"/>
      <c r="M838" s="125"/>
      <c r="N838" s="125"/>
      <c r="O838" s="125"/>
      <c r="P838" s="125"/>
      <c r="Q838" s="125"/>
      <c r="R838" s="125"/>
      <c r="S838" s="125"/>
      <c r="T838" s="125"/>
      <c r="U838" s="125"/>
      <c r="V838" s="125"/>
    </row>
    <row r="839" spans="1:22" ht="12">
      <c r="A839" s="125"/>
      <c r="B839" s="125"/>
      <c r="C839" s="125"/>
      <c r="D839" s="125"/>
      <c r="E839" s="125"/>
      <c r="F839" s="125"/>
      <c r="G839" s="125"/>
      <c r="H839" s="125"/>
      <c r="I839" s="125"/>
      <c r="J839" s="125"/>
      <c r="K839" s="125"/>
      <c r="L839" s="125"/>
      <c r="M839" s="125"/>
      <c r="N839" s="125"/>
      <c r="O839" s="125"/>
      <c r="P839" s="125"/>
      <c r="Q839" s="125"/>
      <c r="R839" s="125"/>
      <c r="S839" s="125"/>
      <c r="T839" s="125"/>
      <c r="U839" s="125"/>
      <c r="V839" s="125"/>
    </row>
    <row r="840" spans="1:22" ht="12">
      <c r="A840" s="125"/>
      <c r="B840" s="125"/>
      <c r="C840" s="125"/>
      <c r="D840" s="125"/>
      <c r="E840" s="125"/>
      <c r="F840" s="125"/>
      <c r="G840" s="125"/>
      <c r="H840" s="125"/>
      <c r="I840" s="125"/>
      <c r="J840" s="125"/>
      <c r="K840" s="125"/>
      <c r="L840" s="125"/>
      <c r="M840" s="125"/>
      <c r="N840" s="125"/>
      <c r="O840" s="125"/>
      <c r="P840" s="125"/>
      <c r="Q840" s="125"/>
      <c r="R840" s="125"/>
      <c r="S840" s="125"/>
      <c r="T840" s="125"/>
      <c r="U840" s="125"/>
      <c r="V840" s="125"/>
    </row>
    <row r="841" spans="1:22" ht="12">
      <c r="A841" s="125"/>
      <c r="B841" s="125"/>
      <c r="C841" s="125"/>
      <c r="D841" s="125"/>
      <c r="E841" s="125"/>
      <c r="F841" s="125"/>
      <c r="G841" s="125"/>
      <c r="H841" s="125"/>
      <c r="I841" s="125"/>
      <c r="J841" s="125"/>
      <c r="K841" s="125"/>
      <c r="L841" s="125"/>
      <c r="M841" s="125"/>
      <c r="N841" s="125"/>
      <c r="O841" s="125"/>
      <c r="P841" s="125"/>
      <c r="Q841" s="125"/>
      <c r="R841" s="125"/>
      <c r="S841" s="125"/>
      <c r="T841" s="125"/>
      <c r="U841" s="125"/>
      <c r="V841" s="125"/>
    </row>
    <row r="842" spans="1:22" ht="12">
      <c r="A842" s="125"/>
      <c r="B842" s="125"/>
      <c r="C842" s="125"/>
      <c r="D842" s="125"/>
      <c r="E842" s="125"/>
      <c r="F842" s="125"/>
      <c r="G842" s="125"/>
      <c r="H842" s="125"/>
      <c r="I842" s="125"/>
      <c r="J842" s="125"/>
      <c r="K842" s="125"/>
      <c r="L842" s="125"/>
      <c r="M842" s="125"/>
      <c r="N842" s="125"/>
      <c r="O842" s="125"/>
      <c r="P842" s="125"/>
      <c r="Q842" s="125"/>
      <c r="R842" s="125"/>
      <c r="S842" s="125"/>
      <c r="T842" s="125"/>
      <c r="U842" s="125"/>
      <c r="V842" s="125"/>
    </row>
    <row r="843" spans="1:22" ht="12">
      <c r="A843" s="125"/>
      <c r="B843" s="125"/>
      <c r="C843" s="125"/>
      <c r="D843" s="125"/>
      <c r="E843" s="125"/>
      <c r="F843" s="125"/>
      <c r="G843" s="125"/>
      <c r="H843" s="125"/>
      <c r="I843" s="125"/>
      <c r="J843" s="125"/>
      <c r="K843" s="125"/>
      <c r="L843" s="125"/>
      <c r="M843" s="125"/>
      <c r="N843" s="125"/>
      <c r="O843" s="125"/>
      <c r="P843" s="125"/>
      <c r="Q843" s="125"/>
      <c r="R843" s="125"/>
      <c r="S843" s="125"/>
      <c r="T843" s="125"/>
      <c r="U843" s="125"/>
      <c r="V843" s="125"/>
    </row>
    <row r="844" spans="1:22" ht="12">
      <c r="A844" s="125"/>
      <c r="B844" s="125"/>
      <c r="C844" s="125"/>
      <c r="D844" s="125"/>
      <c r="E844" s="125"/>
      <c r="F844" s="125"/>
      <c r="G844" s="125"/>
      <c r="H844" s="125"/>
      <c r="I844" s="125"/>
      <c r="J844" s="125"/>
      <c r="K844" s="125"/>
      <c r="L844" s="125"/>
      <c r="M844" s="125"/>
      <c r="N844" s="125"/>
      <c r="O844" s="125"/>
      <c r="P844" s="125"/>
      <c r="Q844" s="125"/>
      <c r="R844" s="125"/>
      <c r="S844" s="125"/>
      <c r="T844" s="125"/>
      <c r="U844" s="125"/>
      <c r="V844" s="125"/>
    </row>
    <row r="845" spans="1:22" ht="12">
      <c r="A845" s="125"/>
      <c r="B845" s="125"/>
      <c r="C845" s="125"/>
      <c r="D845" s="125"/>
      <c r="E845" s="125"/>
      <c r="F845" s="125"/>
      <c r="G845" s="125"/>
      <c r="H845" s="125"/>
      <c r="I845" s="125"/>
      <c r="J845" s="125"/>
      <c r="K845" s="125"/>
      <c r="L845" s="125"/>
      <c r="M845" s="125"/>
      <c r="N845" s="125"/>
      <c r="O845" s="125"/>
      <c r="P845" s="125"/>
      <c r="Q845" s="125"/>
      <c r="R845" s="125"/>
      <c r="S845" s="125"/>
      <c r="T845" s="125"/>
      <c r="U845" s="125"/>
      <c r="V845" s="125"/>
    </row>
    <row r="846" spans="1:22" ht="12">
      <c r="A846" s="125"/>
      <c r="B846" s="125"/>
      <c r="C846" s="125"/>
      <c r="D846" s="125"/>
      <c r="E846" s="125"/>
      <c r="F846" s="125"/>
      <c r="G846" s="125"/>
      <c r="H846" s="125"/>
      <c r="I846" s="125"/>
      <c r="J846" s="125"/>
      <c r="K846" s="125"/>
      <c r="L846" s="125"/>
      <c r="M846" s="125"/>
      <c r="N846" s="125"/>
      <c r="O846" s="125"/>
      <c r="P846" s="125"/>
      <c r="Q846" s="125"/>
      <c r="R846" s="125"/>
      <c r="S846" s="125"/>
      <c r="T846" s="125"/>
      <c r="U846" s="125"/>
      <c r="V846" s="125"/>
    </row>
    <row r="847" spans="1:22" ht="12">
      <c r="A847" s="125"/>
      <c r="B847" s="125"/>
      <c r="C847" s="125"/>
      <c r="D847" s="125"/>
      <c r="E847" s="125"/>
      <c r="F847" s="125"/>
      <c r="G847" s="125"/>
      <c r="H847" s="125"/>
      <c r="I847" s="125"/>
      <c r="J847" s="125"/>
      <c r="K847" s="125"/>
      <c r="L847" s="125"/>
      <c r="M847" s="125"/>
      <c r="N847" s="125"/>
      <c r="O847" s="125"/>
      <c r="P847" s="125"/>
      <c r="Q847" s="125"/>
      <c r="R847" s="125"/>
      <c r="S847" s="125"/>
      <c r="T847" s="125"/>
      <c r="U847" s="125"/>
      <c r="V847" s="125"/>
    </row>
    <row r="848" spans="1:22" ht="12">
      <c r="A848" s="125"/>
      <c r="B848" s="125"/>
      <c r="C848" s="125"/>
      <c r="D848" s="125"/>
      <c r="E848" s="125"/>
      <c r="F848" s="125"/>
      <c r="G848" s="125"/>
      <c r="H848" s="125"/>
      <c r="I848" s="125"/>
      <c r="J848" s="125"/>
      <c r="K848" s="125"/>
      <c r="L848" s="125"/>
      <c r="M848" s="125"/>
      <c r="N848" s="125"/>
      <c r="O848" s="125"/>
      <c r="P848" s="125"/>
      <c r="Q848" s="125"/>
      <c r="R848" s="125"/>
      <c r="S848" s="125"/>
      <c r="T848" s="125"/>
      <c r="U848" s="125"/>
      <c r="V848" s="125"/>
    </row>
    <row r="849" spans="1:22" ht="12">
      <c r="A849" s="125"/>
      <c r="B849" s="125"/>
      <c r="C849" s="125"/>
      <c r="D849" s="125"/>
      <c r="E849" s="125"/>
      <c r="F849" s="125"/>
      <c r="G849" s="125"/>
      <c r="H849" s="125"/>
      <c r="I849" s="125"/>
      <c r="J849" s="125"/>
      <c r="K849" s="125"/>
      <c r="L849" s="125"/>
      <c r="M849" s="125"/>
      <c r="N849" s="125"/>
      <c r="O849" s="125"/>
      <c r="P849" s="125"/>
      <c r="Q849" s="125"/>
      <c r="R849" s="125"/>
      <c r="S849" s="125"/>
      <c r="T849" s="125"/>
      <c r="U849" s="125"/>
      <c r="V849" s="125"/>
    </row>
    <row r="850" spans="1:22" ht="12">
      <c r="A850" s="125"/>
      <c r="B850" s="125"/>
      <c r="C850" s="125"/>
      <c r="D850" s="125"/>
      <c r="E850" s="125"/>
      <c r="F850" s="125"/>
      <c r="G850" s="125"/>
      <c r="H850" s="125"/>
      <c r="I850" s="125"/>
      <c r="J850" s="125"/>
      <c r="K850" s="125"/>
      <c r="L850" s="125"/>
      <c r="M850" s="125"/>
      <c r="N850" s="125"/>
      <c r="O850" s="125"/>
      <c r="P850" s="125"/>
      <c r="Q850" s="125"/>
      <c r="R850" s="125"/>
      <c r="S850" s="125"/>
      <c r="T850" s="125"/>
      <c r="U850" s="125"/>
      <c r="V850" s="125"/>
    </row>
    <row r="851" spans="1:22" ht="12">
      <c r="A851" s="125"/>
      <c r="B851" s="125"/>
      <c r="C851" s="125"/>
      <c r="D851" s="125"/>
      <c r="E851" s="125"/>
      <c r="F851" s="125"/>
      <c r="G851" s="125"/>
      <c r="H851" s="125"/>
      <c r="I851" s="125"/>
      <c r="J851" s="125"/>
      <c r="K851" s="125"/>
      <c r="L851" s="125"/>
      <c r="M851" s="125"/>
      <c r="N851" s="125"/>
      <c r="O851" s="125"/>
      <c r="P851" s="125"/>
      <c r="Q851" s="125"/>
      <c r="R851" s="125"/>
      <c r="S851" s="125"/>
      <c r="T851" s="125"/>
      <c r="U851" s="125"/>
      <c r="V851" s="125"/>
    </row>
    <row r="852" spans="1:22" ht="12">
      <c r="A852" s="125"/>
      <c r="B852" s="125"/>
      <c r="C852" s="125"/>
      <c r="D852" s="125"/>
      <c r="E852" s="125"/>
      <c r="F852" s="125"/>
      <c r="G852" s="125"/>
      <c r="H852" s="125"/>
      <c r="I852" s="125"/>
      <c r="J852" s="125"/>
      <c r="K852" s="125"/>
      <c r="L852" s="125"/>
      <c r="M852" s="125"/>
      <c r="N852" s="125"/>
      <c r="O852" s="125"/>
      <c r="P852" s="125"/>
      <c r="Q852" s="125"/>
      <c r="R852" s="125"/>
      <c r="S852" s="125"/>
      <c r="T852" s="125"/>
      <c r="U852" s="125"/>
      <c r="V852" s="125"/>
    </row>
    <row r="853" spans="1:22" ht="12">
      <c r="A853" s="125"/>
      <c r="B853" s="125"/>
      <c r="C853" s="125"/>
      <c r="D853" s="125"/>
      <c r="E853" s="125"/>
      <c r="F853" s="125"/>
      <c r="G853" s="125"/>
      <c r="H853" s="125"/>
      <c r="I853" s="125"/>
      <c r="J853" s="125"/>
      <c r="K853" s="125"/>
      <c r="L853" s="125"/>
      <c r="M853" s="125"/>
      <c r="N853" s="125"/>
      <c r="O853" s="125"/>
      <c r="P853" s="125"/>
      <c r="Q853" s="125"/>
      <c r="R853" s="125"/>
      <c r="S853" s="125"/>
      <c r="T853" s="125"/>
      <c r="U853" s="125"/>
      <c r="V853" s="125"/>
    </row>
    <row r="854" spans="1:22" ht="12">
      <c r="A854" s="125"/>
      <c r="B854" s="125"/>
      <c r="C854" s="125"/>
      <c r="D854" s="125"/>
      <c r="E854" s="125"/>
      <c r="F854" s="125"/>
      <c r="G854" s="125"/>
      <c r="H854" s="125"/>
      <c r="I854" s="125"/>
      <c r="J854" s="125"/>
      <c r="K854" s="125"/>
      <c r="L854" s="125"/>
      <c r="M854" s="125"/>
      <c r="N854" s="125"/>
      <c r="O854" s="125"/>
      <c r="P854" s="125"/>
      <c r="Q854" s="125"/>
      <c r="R854" s="125"/>
      <c r="S854" s="125"/>
      <c r="T854" s="125"/>
      <c r="U854" s="125"/>
      <c r="V854" s="125"/>
    </row>
    <row r="855" spans="1:22" ht="12">
      <c r="A855" s="125"/>
      <c r="B855" s="125"/>
      <c r="C855" s="125"/>
      <c r="D855" s="125"/>
      <c r="E855" s="125"/>
      <c r="F855" s="125"/>
      <c r="G855" s="125"/>
      <c r="H855" s="125"/>
      <c r="I855" s="125"/>
      <c r="J855" s="125"/>
      <c r="K855" s="125"/>
      <c r="L855" s="125"/>
      <c r="M855" s="125"/>
      <c r="N855" s="125"/>
      <c r="O855" s="125"/>
      <c r="P855" s="125"/>
      <c r="Q855" s="125"/>
      <c r="R855" s="125"/>
      <c r="S855" s="125"/>
      <c r="T855" s="125"/>
      <c r="U855" s="125"/>
      <c r="V855" s="125"/>
    </row>
    <row r="856" spans="1:22" ht="12">
      <c r="A856" s="125"/>
      <c r="B856" s="125"/>
      <c r="C856" s="125"/>
      <c r="D856" s="125"/>
      <c r="E856" s="125"/>
      <c r="F856" s="125"/>
      <c r="G856" s="125"/>
      <c r="H856" s="125"/>
      <c r="I856" s="125"/>
      <c r="J856" s="125"/>
      <c r="K856" s="125"/>
      <c r="L856" s="125"/>
      <c r="M856" s="125"/>
      <c r="N856" s="125"/>
      <c r="O856" s="125"/>
      <c r="P856" s="125"/>
      <c r="Q856" s="125"/>
      <c r="R856" s="125"/>
      <c r="S856" s="125"/>
      <c r="T856" s="125"/>
      <c r="U856" s="125"/>
      <c r="V856" s="125"/>
    </row>
    <row r="857" spans="1:22" ht="12">
      <c r="A857" s="125"/>
      <c r="B857" s="125"/>
      <c r="C857" s="125"/>
      <c r="D857" s="125"/>
      <c r="E857" s="125"/>
      <c r="F857" s="125"/>
      <c r="G857" s="125"/>
      <c r="H857" s="125"/>
      <c r="I857" s="125"/>
      <c r="J857" s="125"/>
      <c r="K857" s="125"/>
      <c r="L857" s="125"/>
      <c r="M857" s="125"/>
      <c r="N857" s="125"/>
      <c r="O857" s="125"/>
      <c r="P857" s="125"/>
      <c r="Q857" s="125"/>
      <c r="R857" s="125"/>
      <c r="S857" s="125"/>
      <c r="T857" s="125"/>
      <c r="U857" s="125"/>
      <c r="V857" s="125"/>
    </row>
    <row r="858" spans="1:22" ht="12">
      <c r="A858" s="125"/>
      <c r="B858" s="125"/>
      <c r="C858" s="125"/>
      <c r="D858" s="125"/>
      <c r="E858" s="125"/>
      <c r="F858" s="125"/>
      <c r="G858" s="125"/>
      <c r="H858" s="125"/>
      <c r="I858" s="125"/>
      <c r="J858" s="125"/>
      <c r="K858" s="125"/>
      <c r="L858" s="125"/>
      <c r="M858" s="125"/>
      <c r="N858" s="125"/>
      <c r="O858" s="125"/>
      <c r="P858" s="125"/>
      <c r="Q858" s="125"/>
      <c r="R858" s="125"/>
      <c r="S858" s="125"/>
      <c r="T858" s="125"/>
      <c r="U858" s="125"/>
      <c r="V858" s="125"/>
    </row>
    <row r="859" spans="1:22" ht="12">
      <c r="A859" s="125"/>
      <c r="B859" s="125"/>
      <c r="C859" s="125"/>
      <c r="D859" s="125"/>
      <c r="E859" s="125"/>
      <c r="F859" s="125"/>
      <c r="G859" s="125"/>
      <c r="H859" s="125"/>
      <c r="I859" s="125"/>
      <c r="J859" s="125"/>
      <c r="K859" s="125"/>
      <c r="L859" s="125"/>
      <c r="M859" s="125"/>
      <c r="N859" s="125"/>
      <c r="O859" s="125"/>
      <c r="P859" s="125"/>
      <c r="Q859" s="125"/>
      <c r="R859" s="125"/>
      <c r="S859" s="125"/>
      <c r="T859" s="125"/>
      <c r="U859" s="125"/>
      <c r="V859" s="125"/>
    </row>
    <row r="860" spans="1:22" ht="12">
      <c r="A860" s="125"/>
      <c r="B860" s="125"/>
      <c r="C860" s="125"/>
      <c r="D860" s="125"/>
      <c r="E860" s="125"/>
      <c r="F860" s="125"/>
      <c r="G860" s="125"/>
      <c r="H860" s="125"/>
      <c r="I860" s="125"/>
      <c r="J860" s="125"/>
      <c r="K860" s="125"/>
      <c r="L860" s="125"/>
      <c r="M860" s="125"/>
      <c r="N860" s="125"/>
      <c r="O860" s="125"/>
      <c r="P860" s="125"/>
      <c r="Q860" s="125"/>
      <c r="R860" s="125"/>
      <c r="S860" s="125"/>
      <c r="T860" s="125"/>
      <c r="U860" s="125"/>
      <c r="V860" s="125"/>
    </row>
    <row r="861" spans="1:22" ht="12">
      <c r="A861" s="125"/>
      <c r="B861" s="125"/>
      <c r="C861" s="125"/>
      <c r="D861" s="125"/>
      <c r="E861" s="125"/>
      <c r="F861" s="125"/>
      <c r="G861" s="125"/>
      <c r="H861" s="125"/>
      <c r="I861" s="125"/>
      <c r="J861" s="125"/>
      <c r="K861" s="125"/>
      <c r="L861" s="125"/>
      <c r="M861" s="125"/>
      <c r="N861" s="125"/>
      <c r="O861" s="125"/>
      <c r="P861" s="125"/>
      <c r="Q861" s="125"/>
      <c r="R861" s="125"/>
      <c r="S861" s="125"/>
      <c r="T861" s="125"/>
      <c r="U861" s="125"/>
      <c r="V861" s="125"/>
    </row>
    <row r="862" spans="1:22" ht="12">
      <c r="A862" s="125"/>
      <c r="B862" s="125"/>
      <c r="C862" s="125"/>
      <c r="D862" s="125"/>
      <c r="E862" s="125"/>
      <c r="F862" s="125"/>
      <c r="G862" s="125"/>
      <c r="H862" s="125"/>
      <c r="I862" s="125"/>
      <c r="J862" s="125"/>
      <c r="K862" s="125"/>
      <c r="L862" s="125"/>
      <c r="M862" s="125"/>
      <c r="N862" s="125"/>
      <c r="O862" s="125"/>
      <c r="P862" s="125"/>
      <c r="Q862" s="125"/>
      <c r="R862" s="125"/>
      <c r="S862" s="125"/>
      <c r="T862" s="125"/>
      <c r="U862" s="125"/>
      <c r="V862" s="125"/>
    </row>
    <row r="863" spans="1:22" ht="12">
      <c r="A863" s="125"/>
      <c r="B863" s="125"/>
      <c r="C863" s="125"/>
      <c r="D863" s="125"/>
      <c r="E863" s="125"/>
      <c r="F863" s="125"/>
      <c r="G863" s="125"/>
      <c r="H863" s="125"/>
      <c r="I863" s="125"/>
      <c r="J863" s="125"/>
      <c r="K863" s="125"/>
      <c r="L863" s="125"/>
      <c r="M863" s="125"/>
      <c r="N863" s="125"/>
      <c r="O863" s="125"/>
      <c r="P863" s="125"/>
      <c r="Q863" s="125"/>
      <c r="R863" s="125"/>
      <c r="S863" s="125"/>
      <c r="T863" s="125"/>
      <c r="U863" s="125"/>
      <c r="V863" s="125"/>
    </row>
    <row r="864" spans="1:22" ht="12">
      <c r="A864" s="125"/>
      <c r="B864" s="125"/>
      <c r="C864" s="125"/>
      <c r="D864" s="125"/>
      <c r="E864" s="125"/>
      <c r="F864" s="125"/>
      <c r="G864" s="125"/>
      <c r="H864" s="125"/>
      <c r="I864" s="125"/>
      <c r="J864" s="125"/>
      <c r="K864" s="125"/>
      <c r="L864" s="125"/>
      <c r="M864" s="125"/>
      <c r="N864" s="125"/>
      <c r="O864" s="125"/>
      <c r="P864" s="125"/>
      <c r="Q864" s="125"/>
      <c r="R864" s="125"/>
      <c r="S864" s="125"/>
      <c r="T864" s="125"/>
      <c r="U864" s="125"/>
      <c r="V864" s="125"/>
    </row>
    <row r="865" spans="1:22" ht="12">
      <c r="A865" s="125"/>
      <c r="B865" s="125"/>
      <c r="C865" s="125"/>
      <c r="D865" s="125"/>
      <c r="E865" s="125"/>
      <c r="F865" s="125"/>
      <c r="G865" s="125"/>
      <c r="H865" s="125"/>
      <c r="I865" s="125"/>
      <c r="J865" s="125"/>
      <c r="K865" s="125"/>
      <c r="L865" s="125"/>
      <c r="M865" s="125"/>
      <c r="N865" s="125"/>
      <c r="O865" s="125"/>
      <c r="P865" s="125"/>
      <c r="Q865" s="125"/>
      <c r="R865" s="125"/>
      <c r="S865" s="125"/>
      <c r="T865" s="125"/>
      <c r="U865" s="125"/>
      <c r="V865" s="125"/>
    </row>
    <row r="866" spans="1:22" ht="12">
      <c r="A866" s="125"/>
      <c r="B866" s="125"/>
      <c r="C866" s="125"/>
      <c r="D866" s="125"/>
      <c r="E866" s="125"/>
      <c r="F866" s="125"/>
      <c r="G866" s="125"/>
      <c r="H866" s="125"/>
      <c r="I866" s="125"/>
      <c r="J866" s="125"/>
      <c r="K866" s="125"/>
      <c r="L866" s="125"/>
      <c r="M866" s="125"/>
      <c r="N866" s="125"/>
      <c r="O866" s="125"/>
      <c r="P866" s="125"/>
      <c r="Q866" s="125"/>
      <c r="R866" s="125"/>
      <c r="S866" s="125"/>
      <c r="T866" s="125"/>
      <c r="U866" s="125"/>
      <c r="V866" s="125"/>
    </row>
    <row r="867" spans="1:22" ht="12">
      <c r="A867" s="125"/>
      <c r="B867" s="125"/>
      <c r="C867" s="125"/>
      <c r="D867" s="125"/>
      <c r="E867" s="125"/>
      <c r="F867" s="125"/>
      <c r="G867" s="125"/>
      <c r="H867" s="125"/>
      <c r="I867" s="125"/>
      <c r="J867" s="125"/>
      <c r="K867" s="125"/>
      <c r="L867" s="125"/>
      <c r="M867" s="125"/>
      <c r="N867" s="125"/>
      <c r="O867" s="125"/>
      <c r="P867" s="125"/>
      <c r="Q867" s="125"/>
      <c r="R867" s="125"/>
      <c r="S867" s="125"/>
      <c r="T867" s="125"/>
      <c r="U867" s="125"/>
      <c r="V867" s="125"/>
    </row>
    <row r="868" spans="1:22" ht="12">
      <c r="A868" s="125"/>
      <c r="B868" s="125"/>
      <c r="C868" s="125"/>
      <c r="D868" s="125"/>
      <c r="E868" s="125"/>
      <c r="F868" s="125"/>
      <c r="G868" s="125"/>
      <c r="H868" s="125"/>
      <c r="I868" s="125"/>
      <c r="J868" s="125"/>
      <c r="K868" s="125"/>
      <c r="L868" s="125"/>
      <c r="M868" s="125"/>
      <c r="N868" s="125"/>
      <c r="O868" s="125"/>
      <c r="P868" s="125"/>
      <c r="Q868" s="125"/>
      <c r="R868" s="125"/>
      <c r="S868" s="125"/>
      <c r="T868" s="125"/>
      <c r="U868" s="125"/>
      <c r="V868" s="125"/>
    </row>
    <row r="869" spans="1:22" ht="12">
      <c r="A869" s="125"/>
      <c r="B869" s="125"/>
      <c r="C869" s="125"/>
      <c r="D869" s="125"/>
      <c r="E869" s="125"/>
      <c r="F869" s="125"/>
      <c r="G869" s="125"/>
      <c r="H869" s="125"/>
      <c r="I869" s="125"/>
      <c r="J869" s="125"/>
      <c r="K869" s="125"/>
      <c r="L869" s="125"/>
      <c r="M869" s="125"/>
      <c r="N869" s="125"/>
      <c r="O869" s="125"/>
      <c r="P869" s="125"/>
      <c r="Q869" s="125"/>
      <c r="R869" s="125"/>
      <c r="S869" s="125"/>
      <c r="T869" s="125"/>
      <c r="U869" s="125"/>
      <c r="V869" s="125"/>
    </row>
    <row r="870" spans="1:22" ht="12">
      <c r="A870" s="125"/>
      <c r="B870" s="125"/>
      <c r="C870" s="125"/>
      <c r="D870" s="125"/>
      <c r="E870" s="125"/>
      <c r="F870" s="125"/>
      <c r="G870" s="125"/>
      <c r="H870" s="125"/>
      <c r="I870" s="125"/>
      <c r="J870" s="125"/>
      <c r="K870" s="125"/>
      <c r="L870" s="125"/>
      <c r="M870" s="125"/>
      <c r="N870" s="125"/>
      <c r="O870" s="125"/>
      <c r="P870" s="125"/>
      <c r="Q870" s="125"/>
      <c r="R870" s="125"/>
      <c r="S870" s="125"/>
      <c r="T870" s="125"/>
      <c r="U870" s="125"/>
      <c r="V870" s="125"/>
    </row>
    <row r="871" spans="1:22" ht="12">
      <c r="A871" s="125"/>
      <c r="B871" s="125"/>
      <c r="C871" s="125"/>
      <c r="D871" s="125"/>
      <c r="E871" s="125"/>
      <c r="F871" s="125"/>
      <c r="G871" s="125"/>
      <c r="H871" s="125"/>
      <c r="I871" s="125"/>
      <c r="J871" s="125"/>
      <c r="K871" s="125"/>
      <c r="L871" s="125"/>
      <c r="M871" s="125"/>
      <c r="N871" s="125"/>
      <c r="O871" s="125"/>
      <c r="P871" s="125"/>
      <c r="Q871" s="125"/>
      <c r="R871" s="125"/>
      <c r="S871" s="125"/>
      <c r="T871" s="125"/>
      <c r="U871" s="125"/>
      <c r="V871" s="125"/>
    </row>
    <row r="872" spans="1:22" ht="12">
      <c r="A872" s="125"/>
      <c r="B872" s="125"/>
      <c r="C872" s="125"/>
      <c r="D872" s="125"/>
      <c r="E872" s="125"/>
      <c r="F872" s="125"/>
      <c r="G872" s="125"/>
      <c r="H872" s="125"/>
      <c r="I872" s="125"/>
      <c r="J872" s="125"/>
      <c r="K872" s="125"/>
      <c r="L872" s="125"/>
      <c r="M872" s="125"/>
      <c r="N872" s="125"/>
      <c r="O872" s="125"/>
      <c r="P872" s="125"/>
      <c r="Q872" s="125"/>
      <c r="R872" s="125"/>
      <c r="S872" s="125"/>
      <c r="T872" s="125"/>
      <c r="U872" s="125"/>
      <c r="V872" s="125"/>
    </row>
    <row r="873" spans="1:22" ht="12">
      <c r="A873" s="125"/>
      <c r="B873" s="125"/>
      <c r="C873" s="125"/>
      <c r="D873" s="125"/>
      <c r="E873" s="125"/>
      <c r="F873" s="125"/>
      <c r="G873" s="125"/>
      <c r="H873" s="125"/>
      <c r="I873" s="125"/>
      <c r="J873" s="125"/>
      <c r="K873" s="125"/>
      <c r="L873" s="125"/>
      <c r="M873" s="125"/>
      <c r="N873" s="125"/>
      <c r="O873" s="125"/>
      <c r="P873" s="125"/>
      <c r="Q873" s="125"/>
      <c r="R873" s="125"/>
      <c r="S873" s="125"/>
      <c r="T873" s="125"/>
      <c r="U873" s="125"/>
      <c r="V873" s="125"/>
    </row>
    <row r="874" spans="1:22" ht="12">
      <c r="A874" s="125"/>
      <c r="B874" s="125"/>
      <c r="C874" s="125"/>
      <c r="D874" s="125"/>
      <c r="E874" s="125"/>
      <c r="F874" s="125"/>
      <c r="G874" s="125"/>
      <c r="H874" s="125"/>
      <c r="I874" s="125"/>
      <c r="J874" s="125"/>
      <c r="K874" s="125"/>
      <c r="L874" s="125"/>
      <c r="M874" s="125"/>
      <c r="N874" s="125"/>
      <c r="O874" s="125"/>
      <c r="P874" s="125"/>
      <c r="Q874" s="125"/>
      <c r="R874" s="125"/>
      <c r="S874" s="125"/>
      <c r="T874" s="125"/>
      <c r="U874" s="125"/>
      <c r="V874" s="125"/>
    </row>
    <row r="875" spans="1:22" ht="12">
      <c r="A875" s="125"/>
      <c r="B875" s="125"/>
      <c r="C875" s="125"/>
      <c r="D875" s="125"/>
      <c r="E875" s="125"/>
      <c r="F875" s="125"/>
      <c r="G875" s="125"/>
      <c r="H875" s="125"/>
      <c r="I875" s="125"/>
      <c r="J875" s="125"/>
      <c r="K875" s="125"/>
      <c r="L875" s="125"/>
      <c r="M875" s="125"/>
      <c r="N875" s="125"/>
      <c r="O875" s="125"/>
      <c r="P875" s="125"/>
      <c r="Q875" s="125"/>
      <c r="R875" s="125"/>
      <c r="S875" s="125"/>
      <c r="T875" s="125"/>
      <c r="U875" s="125"/>
      <c r="V875" s="125"/>
    </row>
    <row r="876" spans="1:22" ht="12">
      <c r="A876" s="125"/>
      <c r="B876" s="125"/>
      <c r="C876" s="125"/>
      <c r="D876" s="125"/>
      <c r="E876" s="125"/>
      <c r="F876" s="125"/>
      <c r="G876" s="125"/>
      <c r="H876" s="125"/>
      <c r="I876" s="125"/>
      <c r="J876" s="125"/>
      <c r="K876" s="125"/>
      <c r="L876" s="125"/>
      <c r="M876" s="125"/>
      <c r="N876" s="125"/>
      <c r="O876" s="125"/>
      <c r="P876" s="125"/>
      <c r="Q876" s="125"/>
      <c r="R876" s="125"/>
      <c r="S876" s="125"/>
      <c r="T876" s="125"/>
      <c r="U876" s="125"/>
      <c r="V876" s="125"/>
    </row>
    <row r="877" spans="1:22" ht="12">
      <c r="A877" s="125"/>
      <c r="B877" s="125"/>
      <c r="C877" s="125"/>
      <c r="D877" s="125"/>
      <c r="E877" s="125"/>
      <c r="F877" s="125"/>
      <c r="G877" s="125"/>
      <c r="H877" s="125"/>
      <c r="I877" s="125"/>
      <c r="J877" s="125"/>
      <c r="K877" s="125"/>
      <c r="L877" s="125"/>
      <c r="M877" s="125"/>
      <c r="N877" s="125"/>
      <c r="O877" s="125"/>
      <c r="P877" s="125"/>
      <c r="Q877" s="125"/>
      <c r="R877" s="125"/>
      <c r="S877" s="125"/>
      <c r="T877" s="125"/>
      <c r="U877" s="125"/>
      <c r="V877" s="125"/>
    </row>
    <row r="878" spans="1:22" ht="12">
      <c r="A878" s="125"/>
      <c r="B878" s="125"/>
      <c r="C878" s="125"/>
      <c r="D878" s="125"/>
      <c r="E878" s="125"/>
      <c r="F878" s="125"/>
      <c r="G878" s="125"/>
      <c r="H878" s="125"/>
      <c r="I878" s="125"/>
      <c r="J878" s="125"/>
      <c r="K878" s="125"/>
      <c r="L878" s="125"/>
      <c r="M878" s="125"/>
      <c r="N878" s="125"/>
      <c r="O878" s="125"/>
      <c r="P878" s="125"/>
      <c r="Q878" s="125"/>
      <c r="R878" s="125"/>
      <c r="S878" s="125"/>
      <c r="T878" s="125"/>
      <c r="U878" s="125"/>
      <c r="V878" s="125"/>
    </row>
    <row r="879" spans="1:22" ht="12">
      <c r="A879" s="125"/>
      <c r="B879" s="125"/>
      <c r="C879" s="125"/>
      <c r="D879" s="125"/>
      <c r="E879" s="125"/>
      <c r="F879" s="125"/>
      <c r="G879" s="125"/>
      <c r="H879" s="125"/>
      <c r="I879" s="125"/>
      <c r="J879" s="125"/>
      <c r="K879" s="125"/>
      <c r="L879" s="125"/>
      <c r="M879" s="125"/>
      <c r="N879" s="125"/>
      <c r="O879" s="125"/>
      <c r="P879" s="125"/>
      <c r="Q879" s="125"/>
      <c r="R879" s="125"/>
      <c r="S879" s="125"/>
      <c r="T879" s="125"/>
      <c r="U879" s="125"/>
      <c r="V879" s="125"/>
    </row>
    <row r="880" spans="1:22" ht="12">
      <c r="A880" s="125"/>
      <c r="B880" s="125"/>
      <c r="C880" s="125"/>
      <c r="D880" s="125"/>
      <c r="E880" s="125"/>
      <c r="F880" s="125"/>
      <c r="G880" s="125"/>
      <c r="H880" s="125"/>
      <c r="I880" s="125"/>
      <c r="J880" s="125"/>
      <c r="K880" s="125"/>
      <c r="L880" s="125"/>
      <c r="M880" s="125"/>
      <c r="N880" s="125"/>
      <c r="O880" s="125"/>
      <c r="P880" s="125"/>
      <c r="Q880" s="125"/>
      <c r="R880" s="125"/>
      <c r="S880" s="125"/>
      <c r="T880" s="125"/>
      <c r="U880" s="125"/>
      <c r="V880" s="125"/>
    </row>
    <row r="881" spans="1:22" ht="12">
      <c r="A881" s="125"/>
      <c r="B881" s="125"/>
      <c r="C881" s="125"/>
      <c r="D881" s="125"/>
      <c r="E881" s="125"/>
      <c r="F881" s="125"/>
      <c r="G881" s="125"/>
      <c r="H881" s="125"/>
      <c r="I881" s="125"/>
      <c r="J881" s="125"/>
      <c r="K881" s="125"/>
      <c r="L881" s="125"/>
      <c r="M881" s="125"/>
      <c r="N881" s="125"/>
      <c r="O881" s="125"/>
      <c r="P881" s="125"/>
      <c r="Q881" s="125"/>
      <c r="R881" s="125"/>
      <c r="S881" s="125"/>
      <c r="T881" s="125"/>
      <c r="U881" s="125"/>
      <c r="V881" s="125"/>
    </row>
    <row r="882" spans="1:22" ht="12">
      <c r="A882" s="125"/>
      <c r="B882" s="125"/>
      <c r="C882" s="125"/>
      <c r="D882" s="125"/>
      <c r="E882" s="125"/>
      <c r="F882" s="125"/>
      <c r="G882" s="125"/>
      <c r="H882" s="125"/>
      <c r="I882" s="125"/>
      <c r="J882" s="125"/>
      <c r="K882" s="125"/>
      <c r="L882" s="125"/>
      <c r="M882" s="125"/>
      <c r="N882" s="125"/>
      <c r="O882" s="125"/>
      <c r="P882" s="125"/>
      <c r="Q882" s="125"/>
      <c r="R882" s="125"/>
      <c r="S882" s="125"/>
      <c r="T882" s="125"/>
      <c r="U882" s="125"/>
      <c r="V882" s="125"/>
    </row>
    <row r="883" spans="1:22" ht="12">
      <c r="A883" s="125"/>
      <c r="B883" s="125"/>
      <c r="C883" s="125"/>
      <c r="D883" s="125"/>
      <c r="E883" s="125"/>
      <c r="F883" s="125"/>
      <c r="G883" s="125"/>
      <c r="H883" s="125"/>
      <c r="I883" s="125"/>
      <c r="J883" s="125"/>
      <c r="K883" s="125"/>
      <c r="L883" s="125"/>
      <c r="M883" s="125"/>
      <c r="N883" s="125"/>
      <c r="O883" s="125"/>
      <c r="P883" s="125"/>
      <c r="Q883" s="125"/>
      <c r="R883" s="125"/>
      <c r="S883" s="125"/>
      <c r="T883" s="125"/>
      <c r="U883" s="125"/>
      <c r="V883" s="125"/>
    </row>
    <row r="884" spans="1:22" ht="12">
      <c r="A884" s="125"/>
      <c r="B884" s="125"/>
      <c r="C884" s="125"/>
      <c r="D884" s="125"/>
      <c r="E884" s="125"/>
      <c r="F884" s="125"/>
      <c r="G884" s="125"/>
      <c r="H884" s="125"/>
      <c r="I884" s="125"/>
      <c r="J884" s="125"/>
      <c r="K884" s="125"/>
      <c r="L884" s="125"/>
      <c r="M884" s="125"/>
      <c r="N884" s="125"/>
      <c r="O884" s="125"/>
      <c r="P884" s="125"/>
      <c r="Q884" s="125"/>
      <c r="R884" s="125"/>
      <c r="S884" s="125"/>
      <c r="T884" s="125"/>
      <c r="U884" s="125"/>
      <c r="V884" s="125"/>
    </row>
    <row r="885" spans="1:22" ht="12">
      <c r="A885" s="125"/>
      <c r="B885" s="125"/>
      <c r="C885" s="125"/>
      <c r="D885" s="125"/>
      <c r="E885" s="125"/>
      <c r="F885" s="125"/>
      <c r="G885" s="125"/>
      <c r="H885" s="125"/>
      <c r="I885" s="125"/>
      <c r="J885" s="125"/>
      <c r="K885" s="125"/>
      <c r="L885" s="125"/>
      <c r="M885" s="125"/>
      <c r="N885" s="125"/>
      <c r="O885" s="125"/>
      <c r="P885" s="125"/>
      <c r="Q885" s="125"/>
      <c r="R885" s="125"/>
      <c r="S885" s="125"/>
      <c r="T885" s="125"/>
      <c r="U885" s="125"/>
      <c r="V885" s="125"/>
    </row>
    <row r="886" spans="1:22" ht="12">
      <c r="A886" s="125"/>
      <c r="B886" s="125"/>
      <c r="C886" s="125"/>
      <c r="D886" s="125"/>
      <c r="E886" s="125"/>
      <c r="F886" s="125"/>
      <c r="G886" s="125"/>
      <c r="H886" s="125"/>
      <c r="I886" s="125"/>
      <c r="J886" s="125"/>
      <c r="K886" s="125"/>
      <c r="L886" s="125"/>
      <c r="M886" s="125"/>
      <c r="N886" s="125"/>
      <c r="O886" s="125"/>
      <c r="P886" s="125"/>
      <c r="Q886" s="125"/>
      <c r="R886" s="125"/>
      <c r="S886" s="125"/>
      <c r="T886" s="125"/>
      <c r="U886" s="125"/>
      <c r="V886" s="125"/>
    </row>
    <row r="887" spans="1:22" ht="12">
      <c r="A887" s="125"/>
      <c r="B887" s="125"/>
      <c r="C887" s="125"/>
      <c r="D887" s="125"/>
      <c r="E887" s="125"/>
      <c r="F887" s="125"/>
      <c r="G887" s="125"/>
      <c r="H887" s="125"/>
      <c r="I887" s="125"/>
      <c r="J887" s="125"/>
      <c r="K887" s="125"/>
      <c r="L887" s="125"/>
      <c r="M887" s="125"/>
      <c r="N887" s="125"/>
      <c r="O887" s="125"/>
      <c r="P887" s="125"/>
      <c r="Q887" s="125"/>
      <c r="R887" s="125"/>
      <c r="S887" s="125"/>
      <c r="T887" s="125"/>
      <c r="U887" s="125"/>
      <c r="V887" s="125"/>
    </row>
    <row r="888" spans="1:22" ht="12">
      <c r="A888" s="125"/>
      <c r="B888" s="125"/>
      <c r="C888" s="125"/>
      <c r="D888" s="125"/>
      <c r="E888" s="125"/>
      <c r="F888" s="125"/>
      <c r="G888" s="125"/>
      <c r="H888" s="125"/>
      <c r="I888" s="125"/>
      <c r="J888" s="125"/>
      <c r="K888" s="125"/>
      <c r="L888" s="125"/>
      <c r="M888" s="125"/>
      <c r="N888" s="125"/>
      <c r="O888" s="125"/>
      <c r="P888" s="125"/>
      <c r="Q888" s="125"/>
      <c r="R888" s="125"/>
      <c r="S888" s="125"/>
      <c r="T888" s="125"/>
      <c r="U888" s="125"/>
      <c r="V888" s="125"/>
    </row>
    <row r="889" spans="1:22" ht="12">
      <c r="A889" s="125"/>
      <c r="B889" s="125"/>
      <c r="C889" s="125"/>
      <c r="D889" s="125"/>
      <c r="E889" s="125"/>
      <c r="F889" s="125"/>
      <c r="G889" s="125"/>
      <c r="H889" s="125"/>
      <c r="I889" s="125"/>
      <c r="J889" s="125"/>
      <c r="K889" s="125"/>
      <c r="L889" s="125"/>
      <c r="M889" s="125"/>
      <c r="N889" s="125"/>
      <c r="O889" s="125"/>
      <c r="P889" s="125"/>
      <c r="Q889" s="125"/>
      <c r="R889" s="125"/>
      <c r="S889" s="125"/>
      <c r="T889" s="125"/>
      <c r="U889" s="125"/>
      <c r="V889" s="125"/>
    </row>
    <row r="890" spans="1:22" ht="12">
      <c r="A890" s="125"/>
      <c r="B890" s="125"/>
      <c r="C890" s="125"/>
      <c r="D890" s="125"/>
      <c r="E890" s="125"/>
      <c r="F890" s="125"/>
      <c r="G890" s="125"/>
      <c r="H890" s="125"/>
      <c r="I890" s="125"/>
      <c r="J890" s="125"/>
      <c r="K890" s="125"/>
      <c r="L890" s="125"/>
      <c r="M890" s="125"/>
      <c r="N890" s="125"/>
      <c r="O890" s="125"/>
      <c r="P890" s="125"/>
      <c r="Q890" s="125"/>
      <c r="R890" s="125"/>
      <c r="S890" s="125"/>
      <c r="T890" s="125"/>
      <c r="U890" s="125"/>
      <c r="V890" s="125"/>
    </row>
    <row r="891" spans="1:22" ht="12">
      <c r="A891" s="125"/>
      <c r="B891" s="125"/>
      <c r="C891" s="125"/>
      <c r="D891" s="125"/>
      <c r="E891" s="125"/>
      <c r="F891" s="125"/>
      <c r="G891" s="125"/>
      <c r="H891" s="125"/>
      <c r="I891" s="125"/>
      <c r="J891" s="125"/>
      <c r="K891" s="125"/>
      <c r="L891" s="125"/>
      <c r="M891" s="125"/>
      <c r="N891" s="125"/>
      <c r="O891" s="125"/>
      <c r="P891" s="125"/>
      <c r="Q891" s="125"/>
      <c r="R891" s="125"/>
      <c r="S891" s="125"/>
      <c r="T891" s="125"/>
      <c r="U891" s="125"/>
      <c r="V891" s="125"/>
    </row>
    <row r="892" spans="1:22" ht="12">
      <c r="A892" s="125"/>
      <c r="B892" s="125"/>
      <c r="C892" s="125"/>
      <c r="D892" s="125"/>
      <c r="E892" s="125"/>
      <c r="F892" s="125"/>
      <c r="G892" s="125"/>
      <c r="H892" s="125"/>
      <c r="I892" s="125"/>
      <c r="J892" s="125"/>
      <c r="K892" s="125"/>
      <c r="L892" s="125"/>
      <c r="M892" s="125"/>
      <c r="N892" s="125"/>
      <c r="O892" s="125"/>
      <c r="P892" s="125"/>
      <c r="Q892" s="125"/>
      <c r="R892" s="125"/>
      <c r="S892" s="125"/>
      <c r="T892" s="125"/>
      <c r="U892" s="125"/>
      <c r="V892" s="125"/>
    </row>
    <row r="893" spans="1:22" ht="12">
      <c r="A893" s="125"/>
      <c r="B893" s="125"/>
      <c r="C893" s="125"/>
      <c r="D893" s="125"/>
      <c r="E893" s="125"/>
      <c r="F893" s="125"/>
      <c r="G893" s="125"/>
      <c r="H893" s="125"/>
      <c r="I893" s="125"/>
      <c r="J893" s="125"/>
      <c r="K893" s="125"/>
      <c r="L893" s="125"/>
      <c r="M893" s="125"/>
      <c r="N893" s="125"/>
      <c r="O893" s="125"/>
      <c r="P893" s="125"/>
      <c r="Q893" s="125"/>
      <c r="R893" s="125"/>
      <c r="S893" s="125"/>
      <c r="T893" s="125"/>
      <c r="U893" s="125"/>
      <c r="V893" s="125"/>
    </row>
    <row r="894" spans="1:22" ht="12">
      <c r="A894" s="125"/>
      <c r="B894" s="125"/>
      <c r="C894" s="125"/>
      <c r="D894" s="125"/>
      <c r="E894" s="125"/>
      <c r="F894" s="125"/>
      <c r="G894" s="125"/>
      <c r="H894" s="125"/>
      <c r="I894" s="125"/>
      <c r="J894" s="125"/>
      <c r="K894" s="125"/>
      <c r="L894" s="125"/>
      <c r="M894" s="125"/>
      <c r="N894" s="125"/>
      <c r="O894" s="125"/>
      <c r="P894" s="125"/>
      <c r="Q894" s="125"/>
      <c r="R894" s="125"/>
      <c r="S894" s="125"/>
      <c r="T894" s="125"/>
      <c r="U894" s="125"/>
      <c r="V894" s="125"/>
    </row>
    <row r="895" spans="1:22" ht="12">
      <c r="A895" s="125"/>
      <c r="B895" s="125"/>
      <c r="C895" s="125"/>
      <c r="D895" s="125"/>
      <c r="E895" s="125"/>
      <c r="F895" s="125"/>
      <c r="G895" s="125"/>
      <c r="H895" s="125"/>
      <c r="I895" s="125"/>
      <c r="J895" s="125"/>
      <c r="K895" s="125"/>
      <c r="L895" s="125"/>
      <c r="M895" s="125"/>
      <c r="N895" s="125"/>
      <c r="O895" s="125"/>
      <c r="P895" s="125"/>
      <c r="Q895" s="125"/>
      <c r="R895" s="125"/>
      <c r="S895" s="125"/>
      <c r="T895" s="125"/>
      <c r="U895" s="125"/>
      <c r="V895" s="125"/>
    </row>
    <row r="896" spans="1:22" ht="12">
      <c r="A896" s="125"/>
      <c r="B896" s="125"/>
      <c r="C896" s="125"/>
      <c r="D896" s="125"/>
      <c r="E896" s="125"/>
      <c r="F896" s="125"/>
      <c r="G896" s="125"/>
      <c r="H896" s="125"/>
      <c r="I896" s="125"/>
      <c r="J896" s="125"/>
      <c r="K896" s="125"/>
      <c r="L896" s="125"/>
      <c r="M896" s="125"/>
      <c r="N896" s="125"/>
      <c r="O896" s="125"/>
      <c r="P896" s="125"/>
      <c r="Q896" s="125"/>
      <c r="R896" s="125"/>
      <c r="S896" s="125"/>
      <c r="T896" s="125"/>
      <c r="U896" s="125"/>
      <c r="V896" s="125"/>
    </row>
    <row r="897" spans="1:22" ht="12">
      <c r="A897" s="125"/>
      <c r="B897" s="125"/>
      <c r="C897" s="125"/>
      <c r="D897" s="125"/>
      <c r="E897" s="125"/>
      <c r="F897" s="125"/>
      <c r="G897" s="125"/>
      <c r="H897" s="125"/>
      <c r="I897" s="125"/>
      <c r="J897" s="125"/>
      <c r="K897" s="125"/>
      <c r="L897" s="125"/>
      <c r="M897" s="125"/>
      <c r="N897" s="125"/>
      <c r="O897" s="125"/>
      <c r="P897" s="125"/>
      <c r="Q897" s="125"/>
      <c r="R897" s="125"/>
      <c r="S897" s="125"/>
      <c r="T897" s="125"/>
      <c r="U897" s="125"/>
      <c r="V897" s="125"/>
    </row>
    <row r="898" spans="1:22" ht="12">
      <c r="A898" s="125"/>
      <c r="B898" s="125"/>
      <c r="C898" s="125"/>
      <c r="D898" s="125"/>
      <c r="E898" s="125"/>
      <c r="F898" s="125"/>
      <c r="G898" s="125"/>
      <c r="H898" s="125"/>
      <c r="I898" s="125"/>
      <c r="J898" s="125"/>
      <c r="K898" s="125"/>
      <c r="L898" s="125"/>
      <c r="M898" s="125"/>
      <c r="N898" s="125"/>
      <c r="O898" s="125"/>
      <c r="P898" s="125"/>
      <c r="Q898" s="125"/>
      <c r="R898" s="125"/>
      <c r="S898" s="125"/>
      <c r="T898" s="125"/>
      <c r="U898" s="125"/>
      <c r="V898" s="125"/>
    </row>
    <row r="899" spans="1:22" ht="12">
      <c r="A899" s="125"/>
      <c r="B899" s="125"/>
      <c r="C899" s="125"/>
      <c r="D899" s="125"/>
      <c r="E899" s="125"/>
      <c r="F899" s="125"/>
      <c r="G899" s="125"/>
      <c r="H899" s="125"/>
      <c r="I899" s="125"/>
      <c r="J899" s="125"/>
      <c r="K899" s="125"/>
      <c r="L899" s="125"/>
      <c r="M899" s="125"/>
      <c r="N899" s="125"/>
      <c r="O899" s="125"/>
      <c r="P899" s="125"/>
      <c r="Q899" s="125"/>
      <c r="R899" s="125"/>
      <c r="S899" s="125"/>
      <c r="T899" s="125"/>
      <c r="U899" s="125"/>
      <c r="V899" s="125"/>
    </row>
    <row r="900" spans="1:22" ht="12">
      <c r="A900" s="125"/>
      <c r="B900" s="125"/>
      <c r="C900" s="125"/>
      <c r="D900" s="125"/>
      <c r="E900" s="125"/>
      <c r="F900" s="125"/>
      <c r="G900" s="125"/>
      <c r="H900" s="125"/>
      <c r="I900" s="125"/>
      <c r="J900" s="125"/>
      <c r="K900" s="125"/>
      <c r="L900" s="125"/>
      <c r="M900" s="125"/>
      <c r="N900" s="125"/>
      <c r="O900" s="125"/>
      <c r="P900" s="125"/>
      <c r="Q900" s="125"/>
      <c r="R900" s="125"/>
      <c r="S900" s="125"/>
      <c r="T900" s="125"/>
      <c r="U900" s="125"/>
      <c r="V900" s="125"/>
    </row>
    <row r="901" spans="1:22" ht="12">
      <c r="A901" s="125"/>
      <c r="B901" s="125"/>
      <c r="C901" s="125"/>
      <c r="D901" s="125"/>
      <c r="E901" s="125"/>
      <c r="F901" s="125"/>
      <c r="G901" s="125"/>
      <c r="H901" s="125"/>
      <c r="I901" s="125"/>
      <c r="J901" s="125"/>
      <c r="K901" s="125"/>
      <c r="L901" s="125"/>
      <c r="M901" s="125"/>
      <c r="N901" s="125"/>
      <c r="O901" s="125"/>
      <c r="P901" s="125"/>
      <c r="Q901" s="125"/>
      <c r="R901" s="125"/>
      <c r="S901" s="125"/>
      <c r="T901" s="125"/>
      <c r="U901" s="125"/>
      <c r="V901" s="125"/>
    </row>
    <row r="902" spans="1:22" ht="12">
      <c r="A902" s="125"/>
      <c r="B902" s="125"/>
      <c r="C902" s="125"/>
      <c r="D902" s="125"/>
      <c r="E902" s="125"/>
      <c r="F902" s="125"/>
      <c r="G902" s="125"/>
      <c r="H902" s="125"/>
      <c r="I902" s="125"/>
      <c r="J902" s="125"/>
      <c r="K902" s="125"/>
      <c r="L902" s="125"/>
      <c r="M902" s="125"/>
      <c r="N902" s="125"/>
      <c r="O902" s="125"/>
      <c r="P902" s="125"/>
      <c r="Q902" s="125"/>
      <c r="R902" s="125"/>
      <c r="S902" s="125"/>
      <c r="T902" s="125"/>
      <c r="U902" s="125"/>
      <c r="V902" s="125"/>
    </row>
    <row r="903" spans="1:22" ht="12">
      <c r="A903" s="125"/>
      <c r="B903" s="125"/>
      <c r="C903" s="125"/>
      <c r="D903" s="125"/>
      <c r="E903" s="125"/>
      <c r="F903" s="125"/>
      <c r="G903" s="125"/>
      <c r="H903" s="125"/>
      <c r="I903" s="125"/>
      <c r="J903" s="125"/>
      <c r="K903" s="125"/>
      <c r="L903" s="125"/>
      <c r="M903" s="125"/>
      <c r="N903" s="125"/>
      <c r="O903" s="125"/>
      <c r="P903" s="125"/>
      <c r="Q903" s="125"/>
      <c r="R903" s="125"/>
      <c r="S903" s="125"/>
      <c r="T903" s="125"/>
      <c r="U903" s="125"/>
      <c r="V903" s="125"/>
    </row>
    <row r="904" spans="1:22" ht="12">
      <c r="A904" s="125"/>
      <c r="B904" s="125"/>
      <c r="C904" s="125"/>
      <c r="D904" s="125"/>
      <c r="E904" s="125"/>
      <c r="F904" s="125"/>
      <c r="G904" s="125"/>
      <c r="H904" s="125"/>
      <c r="I904" s="125"/>
      <c r="J904" s="125"/>
      <c r="K904" s="125"/>
      <c r="L904" s="125"/>
      <c r="M904" s="125"/>
      <c r="N904" s="125"/>
      <c r="O904" s="125"/>
      <c r="P904" s="125"/>
      <c r="Q904" s="125"/>
      <c r="R904" s="125"/>
      <c r="S904" s="125"/>
      <c r="T904" s="125"/>
      <c r="U904" s="125"/>
      <c r="V904" s="125"/>
    </row>
    <row r="905" spans="1:22" ht="12">
      <c r="A905" s="125"/>
      <c r="B905" s="125"/>
      <c r="C905" s="125"/>
      <c r="D905" s="125"/>
      <c r="E905" s="125"/>
      <c r="F905" s="125"/>
      <c r="G905" s="125"/>
      <c r="H905" s="125"/>
      <c r="I905" s="125"/>
      <c r="J905" s="125"/>
      <c r="K905" s="125"/>
      <c r="L905" s="125"/>
      <c r="M905" s="125"/>
      <c r="N905" s="125"/>
      <c r="O905" s="125"/>
      <c r="P905" s="125"/>
      <c r="Q905" s="125"/>
      <c r="R905" s="125"/>
      <c r="S905" s="125"/>
      <c r="T905" s="125"/>
      <c r="U905" s="125"/>
      <c r="V905" s="125"/>
    </row>
    <row r="906" spans="1:22" ht="12">
      <c r="A906" s="125"/>
      <c r="B906" s="125"/>
      <c r="C906" s="125"/>
      <c r="D906" s="125"/>
      <c r="E906" s="125"/>
      <c r="F906" s="125"/>
      <c r="G906" s="125"/>
      <c r="H906" s="125"/>
      <c r="I906" s="125"/>
      <c r="J906" s="125"/>
      <c r="K906" s="125"/>
      <c r="L906" s="125"/>
      <c r="M906" s="125"/>
      <c r="N906" s="125"/>
      <c r="O906" s="125"/>
      <c r="P906" s="125"/>
      <c r="Q906" s="125"/>
      <c r="R906" s="125"/>
      <c r="S906" s="125"/>
      <c r="T906" s="125"/>
      <c r="U906" s="125"/>
      <c r="V906" s="125"/>
    </row>
    <row r="907" spans="1:22" ht="12">
      <c r="A907" s="125"/>
      <c r="B907" s="125"/>
      <c r="C907" s="125"/>
      <c r="D907" s="125"/>
      <c r="E907" s="125"/>
      <c r="F907" s="125"/>
      <c r="G907" s="125"/>
      <c r="H907" s="125"/>
      <c r="I907" s="125"/>
      <c r="J907" s="125"/>
      <c r="K907" s="125"/>
      <c r="L907" s="125"/>
      <c r="M907" s="125"/>
      <c r="N907" s="125"/>
      <c r="O907" s="125"/>
      <c r="P907" s="125"/>
      <c r="Q907" s="125"/>
      <c r="R907" s="125"/>
      <c r="S907" s="125"/>
      <c r="T907" s="125"/>
      <c r="U907" s="125"/>
      <c r="V907" s="125"/>
    </row>
    <row r="908" spans="1:22" ht="12">
      <c r="A908" s="125"/>
      <c r="B908" s="125"/>
      <c r="C908" s="125"/>
      <c r="D908" s="125"/>
      <c r="E908" s="125"/>
      <c r="F908" s="125"/>
      <c r="G908" s="125"/>
      <c r="H908" s="125"/>
      <c r="I908" s="125"/>
      <c r="J908" s="125"/>
      <c r="K908" s="125"/>
      <c r="L908" s="125"/>
      <c r="M908" s="125"/>
      <c r="N908" s="125"/>
      <c r="O908" s="125"/>
      <c r="P908" s="125"/>
      <c r="Q908" s="125"/>
      <c r="R908" s="125"/>
      <c r="S908" s="125"/>
      <c r="T908" s="125"/>
      <c r="U908" s="125"/>
      <c r="V908" s="125"/>
    </row>
    <row r="909" spans="1:22" ht="12">
      <c r="A909" s="125"/>
      <c r="B909" s="125"/>
      <c r="C909" s="125"/>
      <c r="D909" s="125"/>
      <c r="E909" s="125"/>
      <c r="F909" s="125"/>
      <c r="G909" s="125"/>
      <c r="H909" s="125"/>
      <c r="I909" s="125"/>
      <c r="J909" s="125"/>
      <c r="K909" s="125"/>
      <c r="L909" s="125"/>
      <c r="M909" s="125"/>
      <c r="N909" s="125"/>
      <c r="O909" s="125"/>
      <c r="P909" s="125"/>
      <c r="Q909" s="125"/>
      <c r="R909" s="125"/>
      <c r="S909" s="125"/>
      <c r="T909" s="125"/>
      <c r="U909" s="125"/>
      <c r="V909" s="125"/>
    </row>
    <row r="910" spans="1:22" ht="12">
      <c r="A910" s="125"/>
      <c r="B910" s="125"/>
      <c r="C910" s="125"/>
      <c r="D910" s="125"/>
      <c r="E910" s="125"/>
      <c r="F910" s="125"/>
      <c r="G910" s="125"/>
      <c r="H910" s="125"/>
      <c r="I910" s="125"/>
      <c r="J910" s="125"/>
      <c r="K910" s="125"/>
      <c r="L910" s="125"/>
      <c r="M910" s="125"/>
      <c r="N910" s="125"/>
      <c r="O910" s="125"/>
      <c r="P910" s="125"/>
      <c r="Q910" s="125"/>
      <c r="R910" s="125"/>
      <c r="S910" s="125"/>
      <c r="T910" s="125"/>
      <c r="U910" s="125"/>
      <c r="V910" s="125"/>
    </row>
    <row r="911" spans="1:22" ht="12">
      <c r="A911" s="125"/>
      <c r="B911" s="125"/>
      <c r="C911" s="125"/>
      <c r="D911" s="125"/>
      <c r="E911" s="125"/>
      <c r="F911" s="125"/>
      <c r="G911" s="125"/>
      <c r="H911" s="125"/>
      <c r="I911" s="125"/>
      <c r="J911" s="125"/>
      <c r="K911" s="125"/>
      <c r="L911" s="125"/>
      <c r="M911" s="125"/>
      <c r="N911" s="125"/>
      <c r="O911" s="125"/>
      <c r="P911" s="125"/>
      <c r="Q911" s="125"/>
      <c r="R911" s="125"/>
      <c r="S911" s="125"/>
      <c r="T911" s="125"/>
      <c r="U911" s="125"/>
      <c r="V911" s="125"/>
    </row>
    <row r="912" spans="1:22" ht="12">
      <c r="A912" s="125"/>
      <c r="B912" s="125"/>
      <c r="C912" s="125"/>
      <c r="D912" s="125"/>
      <c r="E912" s="125"/>
      <c r="F912" s="125"/>
      <c r="G912" s="125"/>
      <c r="H912" s="125"/>
      <c r="I912" s="125"/>
      <c r="J912" s="125"/>
      <c r="K912" s="125"/>
      <c r="L912" s="125"/>
      <c r="M912" s="125"/>
      <c r="N912" s="125"/>
      <c r="O912" s="125"/>
      <c r="P912" s="125"/>
      <c r="Q912" s="125"/>
      <c r="R912" s="125"/>
      <c r="S912" s="125"/>
      <c r="T912" s="125"/>
      <c r="U912" s="125"/>
      <c r="V912" s="125"/>
    </row>
    <row r="913" spans="1:22" ht="12">
      <c r="A913" s="125"/>
      <c r="B913" s="125"/>
      <c r="C913" s="125"/>
      <c r="D913" s="125"/>
      <c r="E913" s="125"/>
      <c r="F913" s="125"/>
      <c r="G913" s="125"/>
      <c r="H913" s="125"/>
      <c r="I913" s="125"/>
      <c r="J913" s="125"/>
      <c r="K913" s="125"/>
      <c r="L913" s="125"/>
      <c r="M913" s="125"/>
      <c r="N913" s="125"/>
      <c r="O913" s="125"/>
      <c r="P913" s="125"/>
      <c r="Q913" s="125"/>
      <c r="R913" s="125"/>
      <c r="S913" s="125"/>
      <c r="T913" s="125"/>
      <c r="U913" s="125"/>
      <c r="V913" s="125"/>
    </row>
    <row r="914" spans="1:22" ht="12">
      <c r="A914" s="125"/>
      <c r="B914" s="125"/>
      <c r="C914" s="125"/>
      <c r="D914" s="125"/>
      <c r="E914" s="125"/>
      <c r="F914" s="125"/>
      <c r="G914" s="125"/>
      <c r="H914" s="125"/>
      <c r="I914" s="125"/>
      <c r="J914" s="125"/>
      <c r="K914" s="125"/>
      <c r="L914" s="125"/>
      <c r="M914" s="125"/>
      <c r="N914" s="125"/>
      <c r="O914" s="125"/>
      <c r="P914" s="125"/>
      <c r="Q914" s="125"/>
      <c r="R914" s="125"/>
      <c r="S914" s="125"/>
      <c r="T914" s="125"/>
      <c r="U914" s="125"/>
      <c r="V914" s="125"/>
    </row>
    <row r="915" spans="1:22" ht="12">
      <c r="A915" s="125"/>
      <c r="B915" s="125"/>
      <c r="C915" s="125"/>
      <c r="D915" s="125"/>
      <c r="E915" s="125"/>
      <c r="F915" s="125"/>
      <c r="G915" s="125"/>
      <c r="H915" s="125"/>
      <c r="I915" s="125"/>
      <c r="J915" s="125"/>
      <c r="K915" s="125"/>
      <c r="L915" s="125"/>
      <c r="M915" s="125"/>
      <c r="N915" s="125"/>
      <c r="O915" s="125"/>
      <c r="P915" s="125"/>
      <c r="Q915" s="125"/>
      <c r="R915" s="125"/>
      <c r="S915" s="125"/>
      <c r="T915" s="125"/>
      <c r="U915" s="125"/>
      <c r="V915" s="125"/>
    </row>
    <row r="916" spans="1:22" ht="12">
      <c r="A916" s="125"/>
      <c r="B916" s="125"/>
      <c r="C916" s="125"/>
      <c r="D916" s="125"/>
      <c r="E916" s="125"/>
      <c r="F916" s="125"/>
      <c r="G916" s="125"/>
      <c r="H916" s="125"/>
      <c r="I916" s="125"/>
      <c r="J916" s="125"/>
      <c r="K916" s="125"/>
      <c r="L916" s="125"/>
      <c r="M916" s="125"/>
      <c r="N916" s="125"/>
      <c r="O916" s="125"/>
      <c r="P916" s="125"/>
      <c r="Q916" s="125"/>
      <c r="R916" s="125"/>
      <c r="S916" s="125"/>
      <c r="T916" s="125"/>
      <c r="U916" s="125"/>
      <c r="V916" s="125"/>
    </row>
    <row r="917" spans="1:22" ht="12">
      <c r="A917" s="125"/>
      <c r="B917" s="125"/>
      <c r="C917" s="125"/>
      <c r="D917" s="125"/>
      <c r="E917" s="125"/>
      <c r="F917" s="125"/>
      <c r="G917" s="125"/>
      <c r="H917" s="125"/>
      <c r="I917" s="125"/>
      <c r="J917" s="125"/>
      <c r="K917" s="125"/>
      <c r="L917" s="125"/>
      <c r="M917" s="125"/>
      <c r="N917" s="125"/>
      <c r="O917" s="125"/>
      <c r="P917" s="125"/>
      <c r="Q917" s="125"/>
      <c r="R917" s="125"/>
      <c r="S917" s="125"/>
      <c r="T917" s="125"/>
      <c r="U917" s="125"/>
      <c r="V917" s="125"/>
    </row>
    <row r="918" spans="1:22" ht="12">
      <c r="A918" s="125"/>
      <c r="B918" s="125"/>
      <c r="C918" s="125"/>
      <c r="D918" s="125"/>
      <c r="E918" s="125"/>
      <c r="F918" s="125"/>
      <c r="G918" s="125"/>
      <c r="H918" s="125"/>
      <c r="I918" s="125"/>
      <c r="J918" s="125"/>
      <c r="K918" s="125"/>
      <c r="L918" s="125"/>
      <c r="M918" s="125"/>
      <c r="N918" s="125"/>
      <c r="O918" s="125"/>
      <c r="P918" s="125"/>
      <c r="Q918" s="125"/>
      <c r="R918" s="125"/>
      <c r="S918" s="125"/>
      <c r="T918" s="125"/>
      <c r="U918" s="125"/>
      <c r="V918" s="125"/>
    </row>
    <row r="919" spans="1:22" ht="12">
      <c r="A919" s="125"/>
      <c r="B919" s="125"/>
      <c r="C919" s="125"/>
      <c r="D919" s="125"/>
      <c r="E919" s="125"/>
      <c r="F919" s="125"/>
      <c r="G919" s="125"/>
      <c r="H919" s="125"/>
      <c r="I919" s="125"/>
      <c r="J919" s="125"/>
      <c r="K919" s="125"/>
      <c r="L919" s="125"/>
      <c r="M919" s="125"/>
      <c r="N919" s="125"/>
      <c r="O919" s="125"/>
      <c r="P919" s="125"/>
      <c r="Q919" s="125"/>
      <c r="R919" s="125"/>
      <c r="S919" s="125"/>
      <c r="T919" s="125"/>
      <c r="U919" s="125"/>
      <c r="V919" s="125"/>
    </row>
    <row r="920" spans="1:22" ht="12">
      <c r="A920" s="125"/>
      <c r="B920" s="125"/>
      <c r="C920" s="125"/>
      <c r="D920" s="125"/>
      <c r="E920" s="125"/>
      <c r="F920" s="125"/>
      <c r="G920" s="125"/>
      <c r="H920" s="125"/>
      <c r="I920" s="125"/>
      <c r="J920" s="125"/>
      <c r="K920" s="125"/>
      <c r="L920" s="125"/>
      <c r="M920" s="125"/>
      <c r="N920" s="125"/>
      <c r="O920" s="125"/>
      <c r="P920" s="125"/>
      <c r="Q920" s="125"/>
      <c r="R920" s="125"/>
      <c r="S920" s="125"/>
      <c r="T920" s="125"/>
      <c r="U920" s="125"/>
      <c r="V920" s="125"/>
    </row>
    <row r="921" spans="1:22" ht="12">
      <c r="A921" s="125"/>
      <c r="B921" s="125"/>
      <c r="C921" s="125"/>
      <c r="D921" s="125"/>
      <c r="E921" s="125"/>
      <c r="F921" s="125"/>
      <c r="G921" s="125"/>
      <c r="H921" s="125"/>
      <c r="I921" s="125"/>
      <c r="J921" s="125"/>
      <c r="K921" s="125"/>
      <c r="L921" s="125"/>
      <c r="M921" s="125"/>
      <c r="N921" s="125"/>
      <c r="O921" s="125"/>
      <c r="P921" s="125"/>
      <c r="Q921" s="125"/>
      <c r="R921" s="125"/>
      <c r="S921" s="125"/>
      <c r="T921" s="125"/>
      <c r="U921" s="125"/>
      <c r="V921" s="125"/>
    </row>
    <row r="922" spans="1:22" ht="12">
      <c r="A922" s="125"/>
      <c r="B922" s="125"/>
      <c r="C922" s="125"/>
      <c r="D922" s="125"/>
      <c r="E922" s="125"/>
      <c r="F922" s="125"/>
      <c r="G922" s="125"/>
      <c r="H922" s="125"/>
      <c r="I922" s="125"/>
      <c r="J922" s="125"/>
      <c r="K922" s="125"/>
      <c r="L922" s="125"/>
      <c r="M922" s="125"/>
      <c r="N922" s="125"/>
      <c r="O922" s="125"/>
      <c r="P922" s="125"/>
      <c r="Q922" s="125"/>
      <c r="R922" s="125"/>
      <c r="S922" s="125"/>
      <c r="T922" s="125"/>
      <c r="U922" s="125"/>
      <c r="V922" s="125"/>
    </row>
    <row r="923" spans="1:22" ht="12">
      <c r="A923" s="125"/>
      <c r="B923" s="125"/>
      <c r="C923" s="125"/>
      <c r="D923" s="125"/>
      <c r="E923" s="125"/>
      <c r="F923" s="125"/>
      <c r="G923" s="125"/>
      <c r="H923" s="125"/>
      <c r="I923" s="125"/>
      <c r="J923" s="125"/>
      <c r="K923" s="125"/>
      <c r="L923" s="125"/>
      <c r="M923" s="125"/>
      <c r="N923" s="125"/>
      <c r="O923" s="125"/>
      <c r="P923" s="125"/>
      <c r="Q923" s="125"/>
      <c r="R923" s="125"/>
      <c r="S923" s="125"/>
      <c r="T923" s="125"/>
      <c r="U923" s="125"/>
      <c r="V923" s="125"/>
    </row>
    <row r="924" spans="1:22" ht="12">
      <c r="A924" s="125"/>
      <c r="B924" s="125"/>
      <c r="C924" s="125"/>
      <c r="D924" s="125"/>
      <c r="E924" s="125"/>
      <c r="F924" s="125"/>
      <c r="G924" s="125"/>
      <c r="H924" s="125"/>
      <c r="I924" s="125"/>
      <c r="J924" s="125"/>
      <c r="K924" s="125"/>
      <c r="L924" s="125"/>
      <c r="M924" s="125"/>
      <c r="N924" s="125"/>
      <c r="O924" s="125"/>
      <c r="P924" s="125"/>
      <c r="Q924" s="125"/>
      <c r="R924" s="125"/>
      <c r="S924" s="125"/>
      <c r="T924" s="125"/>
      <c r="U924" s="125"/>
      <c r="V924" s="125"/>
    </row>
    <row r="925" spans="1:22" ht="12">
      <c r="A925" s="125"/>
      <c r="B925" s="125"/>
      <c r="C925" s="125"/>
      <c r="D925" s="125"/>
      <c r="E925" s="125"/>
      <c r="F925" s="125"/>
      <c r="G925" s="125"/>
      <c r="H925" s="125"/>
      <c r="I925" s="125"/>
      <c r="J925" s="125"/>
      <c r="K925" s="125"/>
      <c r="L925" s="125"/>
      <c r="M925" s="125"/>
      <c r="N925" s="125"/>
      <c r="O925" s="125"/>
      <c r="P925" s="125"/>
      <c r="Q925" s="125"/>
      <c r="R925" s="125"/>
      <c r="S925" s="125"/>
      <c r="T925" s="125"/>
      <c r="U925" s="125"/>
      <c r="V925" s="125"/>
    </row>
    <row r="926" spans="1:22" ht="12">
      <c r="A926" s="125"/>
      <c r="B926" s="125"/>
      <c r="C926" s="125"/>
      <c r="D926" s="125"/>
      <c r="E926" s="125"/>
      <c r="F926" s="125"/>
      <c r="G926" s="125"/>
      <c r="H926" s="125"/>
      <c r="I926" s="125"/>
      <c r="J926" s="125"/>
      <c r="K926" s="125"/>
      <c r="L926" s="125"/>
      <c r="M926" s="125"/>
      <c r="N926" s="125"/>
      <c r="O926" s="125"/>
      <c r="P926" s="125"/>
      <c r="Q926" s="125"/>
      <c r="R926" s="125"/>
      <c r="S926" s="125"/>
      <c r="T926" s="125"/>
      <c r="U926" s="125"/>
      <c r="V926" s="125"/>
    </row>
    <row r="927" spans="1:22" ht="12">
      <c r="A927" s="125"/>
      <c r="B927" s="125"/>
      <c r="C927" s="125"/>
      <c r="D927" s="125"/>
      <c r="E927" s="125"/>
      <c r="F927" s="125"/>
      <c r="G927" s="125"/>
      <c r="H927" s="125"/>
      <c r="I927" s="125"/>
      <c r="J927" s="125"/>
      <c r="K927" s="125"/>
      <c r="L927" s="125"/>
      <c r="M927" s="125"/>
      <c r="N927" s="125"/>
      <c r="O927" s="125"/>
      <c r="P927" s="125"/>
      <c r="Q927" s="125"/>
      <c r="R927" s="125"/>
      <c r="S927" s="125"/>
      <c r="T927" s="125"/>
      <c r="U927" s="125"/>
      <c r="V927" s="125"/>
    </row>
    <row r="928" spans="1:22" ht="12">
      <c r="A928" s="125"/>
      <c r="B928" s="125"/>
      <c r="C928" s="125"/>
      <c r="D928" s="125"/>
      <c r="E928" s="125"/>
      <c r="F928" s="125"/>
      <c r="G928" s="125"/>
      <c r="H928" s="125"/>
      <c r="I928" s="125"/>
      <c r="J928" s="125"/>
      <c r="K928" s="125"/>
      <c r="L928" s="125"/>
      <c r="M928" s="125"/>
      <c r="N928" s="125"/>
      <c r="O928" s="125"/>
      <c r="P928" s="125"/>
      <c r="Q928" s="125"/>
      <c r="R928" s="125"/>
      <c r="S928" s="125"/>
      <c r="T928" s="125"/>
      <c r="U928" s="125"/>
      <c r="V928" s="125"/>
    </row>
    <row r="929" spans="1:22" ht="12">
      <c r="A929" s="125"/>
      <c r="B929" s="125"/>
      <c r="C929" s="125"/>
      <c r="D929" s="125"/>
      <c r="E929" s="125"/>
      <c r="F929" s="125"/>
      <c r="G929" s="125"/>
      <c r="H929" s="125"/>
      <c r="I929" s="125"/>
      <c r="J929" s="125"/>
      <c r="K929" s="125"/>
      <c r="L929" s="125"/>
      <c r="M929" s="125"/>
      <c r="N929" s="125"/>
      <c r="O929" s="125"/>
      <c r="P929" s="125"/>
      <c r="Q929" s="125"/>
      <c r="R929" s="125"/>
      <c r="S929" s="125"/>
      <c r="T929" s="125"/>
      <c r="U929" s="125"/>
      <c r="V929" s="125"/>
    </row>
    <row r="930" spans="1:22" ht="12">
      <c r="A930" s="125"/>
      <c r="B930" s="125"/>
      <c r="C930" s="125"/>
      <c r="D930" s="125"/>
      <c r="E930" s="125"/>
      <c r="F930" s="125"/>
      <c r="G930" s="125"/>
      <c r="H930" s="125"/>
      <c r="I930" s="125"/>
      <c r="J930" s="125"/>
      <c r="K930" s="125"/>
      <c r="L930" s="125"/>
      <c r="M930" s="125"/>
      <c r="N930" s="125"/>
      <c r="O930" s="125"/>
      <c r="P930" s="125"/>
      <c r="Q930" s="125"/>
      <c r="R930" s="125"/>
      <c r="S930" s="125"/>
      <c r="T930" s="125"/>
      <c r="U930" s="125"/>
      <c r="V930" s="125"/>
    </row>
    <row r="931" spans="1:22" ht="12">
      <c r="A931" s="125"/>
      <c r="B931" s="125"/>
      <c r="C931" s="125"/>
      <c r="D931" s="125"/>
      <c r="E931" s="125"/>
      <c r="F931" s="125"/>
      <c r="G931" s="125"/>
      <c r="H931" s="125"/>
      <c r="I931" s="125"/>
      <c r="J931" s="125"/>
      <c r="K931" s="125"/>
      <c r="L931" s="125"/>
      <c r="M931" s="125"/>
      <c r="N931" s="125"/>
      <c r="O931" s="125"/>
      <c r="P931" s="125"/>
      <c r="Q931" s="125"/>
      <c r="R931" s="125"/>
      <c r="S931" s="125"/>
      <c r="T931" s="125"/>
      <c r="U931" s="125"/>
      <c r="V931" s="125"/>
    </row>
    <row r="932" spans="1:22" ht="12">
      <c r="A932" s="125"/>
      <c r="B932" s="125"/>
      <c r="C932" s="125"/>
      <c r="D932" s="125"/>
      <c r="E932" s="125"/>
      <c r="F932" s="125"/>
      <c r="G932" s="125"/>
      <c r="H932" s="125"/>
      <c r="I932" s="125"/>
      <c r="J932" s="125"/>
      <c r="K932" s="125"/>
      <c r="L932" s="125"/>
      <c r="M932" s="125"/>
      <c r="N932" s="125"/>
      <c r="O932" s="125"/>
      <c r="P932" s="125"/>
      <c r="Q932" s="125"/>
      <c r="R932" s="125"/>
      <c r="S932" s="125"/>
      <c r="T932" s="125"/>
      <c r="U932" s="125"/>
      <c r="V932" s="125"/>
    </row>
    <row r="933" spans="1:22" ht="12">
      <c r="A933" s="125"/>
      <c r="B933" s="125"/>
      <c r="C933" s="125"/>
      <c r="D933" s="125"/>
      <c r="E933" s="125"/>
      <c r="F933" s="125"/>
      <c r="G933" s="125"/>
      <c r="H933" s="125"/>
      <c r="I933" s="125"/>
      <c r="J933" s="125"/>
      <c r="K933" s="125"/>
      <c r="L933" s="125"/>
      <c r="M933" s="125"/>
      <c r="N933" s="125"/>
      <c r="O933" s="125"/>
      <c r="P933" s="125"/>
      <c r="Q933" s="125"/>
      <c r="R933" s="125"/>
      <c r="S933" s="125"/>
      <c r="T933" s="125"/>
      <c r="U933" s="125"/>
      <c r="V933" s="125"/>
    </row>
    <row r="934" spans="1:22" ht="12">
      <c r="A934" s="125"/>
      <c r="B934" s="125"/>
      <c r="C934" s="125"/>
      <c r="D934" s="125"/>
      <c r="E934" s="125"/>
      <c r="F934" s="125"/>
      <c r="G934" s="125"/>
      <c r="H934" s="125"/>
      <c r="I934" s="125"/>
      <c r="J934" s="125"/>
      <c r="K934" s="125"/>
      <c r="L934" s="125"/>
      <c r="M934" s="125"/>
      <c r="N934" s="125"/>
      <c r="O934" s="125"/>
      <c r="P934" s="125"/>
      <c r="Q934" s="125"/>
      <c r="R934" s="125"/>
      <c r="S934" s="125"/>
      <c r="T934" s="125"/>
      <c r="U934" s="125"/>
      <c r="V934" s="125"/>
    </row>
    <row r="935" spans="1:22" ht="12">
      <c r="A935" s="125"/>
      <c r="B935" s="125"/>
      <c r="C935" s="125"/>
      <c r="D935" s="125"/>
      <c r="E935" s="125"/>
      <c r="F935" s="125"/>
      <c r="G935" s="125"/>
      <c r="H935" s="125"/>
      <c r="I935" s="125"/>
      <c r="J935" s="125"/>
      <c r="K935" s="125"/>
      <c r="L935" s="125"/>
      <c r="M935" s="125"/>
      <c r="N935" s="125"/>
      <c r="O935" s="125"/>
      <c r="P935" s="125"/>
      <c r="Q935" s="125"/>
      <c r="R935" s="125"/>
      <c r="S935" s="125"/>
      <c r="T935" s="125"/>
      <c r="U935" s="125"/>
      <c r="V935" s="125"/>
    </row>
    <row r="936" spans="1:22" ht="12">
      <c r="A936" s="125"/>
      <c r="B936" s="125"/>
      <c r="C936" s="125"/>
      <c r="D936" s="125"/>
      <c r="E936" s="125"/>
      <c r="F936" s="125"/>
      <c r="G936" s="125"/>
      <c r="H936" s="125"/>
      <c r="I936" s="125"/>
      <c r="J936" s="125"/>
      <c r="K936" s="125"/>
      <c r="L936" s="125"/>
      <c r="M936" s="125"/>
      <c r="N936" s="125"/>
      <c r="O936" s="125"/>
      <c r="P936" s="125"/>
      <c r="Q936" s="125"/>
      <c r="R936" s="125"/>
      <c r="S936" s="125"/>
      <c r="T936" s="125"/>
      <c r="U936" s="125"/>
      <c r="V936" s="125"/>
    </row>
    <row r="937" spans="1:22" ht="12">
      <c r="A937" s="125"/>
      <c r="B937" s="125"/>
      <c r="C937" s="125"/>
      <c r="D937" s="125"/>
      <c r="E937" s="125"/>
      <c r="F937" s="125"/>
      <c r="G937" s="125"/>
      <c r="H937" s="125"/>
      <c r="I937" s="125"/>
      <c r="J937" s="125"/>
      <c r="K937" s="125"/>
      <c r="L937" s="125"/>
      <c r="M937" s="125"/>
      <c r="N937" s="125"/>
      <c r="O937" s="125"/>
      <c r="P937" s="125"/>
      <c r="Q937" s="125"/>
      <c r="R937" s="125"/>
      <c r="S937" s="125"/>
      <c r="T937" s="125"/>
      <c r="U937" s="125"/>
      <c r="V937" s="125"/>
    </row>
    <row r="938" spans="1:22" ht="12">
      <c r="A938" s="125"/>
      <c r="B938" s="125"/>
      <c r="C938" s="125"/>
      <c r="D938" s="125"/>
      <c r="E938" s="125"/>
      <c r="F938" s="125"/>
      <c r="G938" s="125"/>
      <c r="H938" s="125"/>
      <c r="I938" s="125"/>
      <c r="J938" s="125"/>
      <c r="K938" s="125"/>
      <c r="L938" s="125"/>
      <c r="M938" s="125"/>
      <c r="N938" s="125"/>
      <c r="O938" s="125"/>
      <c r="P938" s="125"/>
      <c r="Q938" s="125"/>
      <c r="R938" s="125"/>
      <c r="S938" s="125"/>
      <c r="T938" s="125"/>
      <c r="U938" s="125"/>
      <c r="V938" s="125"/>
    </row>
    <row r="939" spans="1:22" ht="12">
      <c r="A939" s="125"/>
      <c r="B939" s="125"/>
      <c r="C939" s="125"/>
      <c r="D939" s="125"/>
      <c r="E939" s="125"/>
      <c r="F939" s="125"/>
      <c r="G939" s="125"/>
      <c r="H939" s="125"/>
      <c r="I939" s="125"/>
      <c r="J939" s="125"/>
      <c r="K939" s="125"/>
      <c r="L939" s="125"/>
      <c r="M939" s="125"/>
      <c r="N939" s="125"/>
      <c r="O939" s="125"/>
      <c r="P939" s="125"/>
      <c r="Q939" s="125"/>
      <c r="R939" s="125"/>
      <c r="S939" s="125"/>
      <c r="T939" s="125"/>
      <c r="U939" s="125"/>
      <c r="V939" s="125"/>
    </row>
    <row r="940" spans="1:22" ht="12">
      <c r="A940" s="125"/>
      <c r="B940" s="125"/>
      <c r="C940" s="125"/>
      <c r="D940" s="125"/>
      <c r="E940" s="125"/>
      <c r="F940" s="125"/>
      <c r="G940" s="125"/>
      <c r="H940" s="125"/>
      <c r="I940" s="125"/>
      <c r="J940" s="125"/>
      <c r="K940" s="125"/>
      <c r="L940" s="125"/>
      <c r="M940" s="125"/>
      <c r="N940" s="125"/>
      <c r="O940" s="125"/>
      <c r="P940" s="125"/>
      <c r="Q940" s="125"/>
      <c r="R940" s="125"/>
      <c r="S940" s="125"/>
      <c r="T940" s="125"/>
      <c r="U940" s="125"/>
      <c r="V940" s="125"/>
    </row>
    <row r="941" spans="1:22" ht="12">
      <c r="A941" s="125"/>
      <c r="B941" s="125"/>
      <c r="C941" s="125"/>
      <c r="D941" s="125"/>
      <c r="E941" s="125"/>
      <c r="F941" s="125"/>
      <c r="G941" s="125"/>
      <c r="H941" s="125"/>
      <c r="I941" s="125"/>
      <c r="J941" s="125"/>
      <c r="K941" s="125"/>
      <c r="L941" s="125"/>
      <c r="M941" s="125"/>
      <c r="N941" s="125"/>
      <c r="O941" s="125"/>
      <c r="P941" s="125"/>
      <c r="Q941" s="125"/>
      <c r="R941" s="125"/>
      <c r="S941" s="125"/>
      <c r="T941" s="125"/>
      <c r="U941" s="125"/>
      <c r="V941" s="125"/>
    </row>
    <row r="942" spans="1:22" ht="12">
      <c r="A942" s="125"/>
      <c r="B942" s="125"/>
      <c r="C942" s="125"/>
      <c r="D942" s="125"/>
      <c r="E942" s="125"/>
      <c r="F942" s="125"/>
      <c r="G942" s="125"/>
      <c r="H942" s="125"/>
      <c r="I942" s="125"/>
      <c r="J942" s="125"/>
      <c r="K942" s="125"/>
      <c r="L942" s="125"/>
      <c r="M942" s="125"/>
      <c r="N942" s="125"/>
      <c r="O942" s="125"/>
      <c r="P942" s="125"/>
      <c r="Q942" s="125"/>
      <c r="R942" s="125"/>
      <c r="S942" s="125"/>
      <c r="T942" s="125"/>
      <c r="U942" s="125"/>
      <c r="V942" s="125"/>
    </row>
    <row r="943" spans="1:22" ht="12">
      <c r="A943" s="125"/>
      <c r="B943" s="125"/>
      <c r="C943" s="125"/>
      <c r="D943" s="125"/>
      <c r="E943" s="125"/>
      <c r="F943" s="125"/>
      <c r="G943" s="125"/>
      <c r="H943" s="125"/>
      <c r="I943" s="125"/>
      <c r="J943" s="125"/>
      <c r="K943" s="125"/>
      <c r="L943" s="125"/>
      <c r="M943" s="125"/>
      <c r="N943" s="125"/>
      <c r="O943" s="125"/>
      <c r="P943" s="125"/>
      <c r="Q943" s="125"/>
      <c r="R943" s="125"/>
      <c r="S943" s="125"/>
      <c r="T943" s="125"/>
      <c r="U943" s="125"/>
      <c r="V943" s="125"/>
    </row>
    <row r="944" spans="1:22" ht="12">
      <c r="A944" s="125"/>
      <c r="B944" s="125"/>
      <c r="C944" s="125"/>
      <c r="D944" s="125"/>
      <c r="E944" s="125"/>
      <c r="F944" s="125"/>
      <c r="G944" s="125"/>
      <c r="H944" s="125"/>
      <c r="I944" s="125"/>
      <c r="J944" s="125"/>
      <c r="K944" s="125"/>
      <c r="L944" s="125"/>
      <c r="M944" s="125"/>
      <c r="N944" s="125"/>
      <c r="O944" s="125"/>
      <c r="P944" s="125"/>
      <c r="Q944" s="125"/>
      <c r="R944" s="125"/>
      <c r="S944" s="125"/>
      <c r="T944" s="125"/>
      <c r="U944" s="125"/>
      <c r="V944" s="125"/>
    </row>
    <row r="945" spans="1:22" ht="12">
      <c r="A945" s="125"/>
      <c r="B945" s="125"/>
      <c r="C945" s="125"/>
      <c r="D945" s="125"/>
      <c r="E945" s="125"/>
      <c r="F945" s="125"/>
      <c r="G945" s="125"/>
      <c r="H945" s="125"/>
      <c r="I945" s="125"/>
      <c r="J945" s="125"/>
      <c r="K945" s="125"/>
      <c r="L945" s="125"/>
      <c r="M945" s="125"/>
      <c r="N945" s="125"/>
      <c r="O945" s="125"/>
      <c r="P945" s="125"/>
      <c r="Q945" s="125"/>
      <c r="R945" s="125"/>
      <c r="S945" s="125"/>
      <c r="T945" s="125"/>
      <c r="U945" s="125"/>
      <c r="V945" s="125"/>
    </row>
    <row r="946" spans="1:22" ht="12">
      <c r="A946" s="125"/>
      <c r="B946" s="125"/>
      <c r="C946" s="125"/>
      <c r="D946" s="125"/>
      <c r="E946" s="125"/>
      <c r="F946" s="125"/>
      <c r="G946" s="125"/>
      <c r="H946" s="125"/>
      <c r="I946" s="125"/>
      <c r="J946" s="125"/>
      <c r="K946" s="125"/>
      <c r="L946" s="125"/>
      <c r="M946" s="125"/>
      <c r="N946" s="125"/>
      <c r="O946" s="125"/>
      <c r="P946" s="125"/>
      <c r="Q946" s="125"/>
      <c r="R946" s="125"/>
      <c r="S946" s="125"/>
      <c r="T946" s="125"/>
      <c r="U946" s="125"/>
      <c r="V946" s="125"/>
    </row>
    <row r="947" spans="1:22" ht="12">
      <c r="A947" s="125"/>
      <c r="B947" s="125"/>
      <c r="C947" s="125"/>
      <c r="D947" s="125"/>
      <c r="E947" s="125"/>
      <c r="F947" s="125"/>
      <c r="G947" s="125"/>
      <c r="H947" s="125"/>
      <c r="I947" s="125"/>
      <c r="J947" s="125"/>
      <c r="K947" s="125"/>
      <c r="L947" s="125"/>
      <c r="M947" s="125"/>
      <c r="N947" s="125"/>
      <c r="O947" s="125"/>
      <c r="P947" s="125"/>
      <c r="Q947" s="125"/>
      <c r="R947" s="125"/>
      <c r="S947" s="125"/>
      <c r="T947" s="125"/>
      <c r="U947" s="125"/>
      <c r="V947" s="125"/>
    </row>
    <row r="948" spans="1:22" ht="12">
      <c r="A948" s="125"/>
      <c r="B948" s="125"/>
      <c r="C948" s="125"/>
      <c r="D948" s="125"/>
      <c r="E948" s="125"/>
      <c r="F948" s="125"/>
      <c r="G948" s="125"/>
      <c r="H948" s="125"/>
      <c r="I948" s="125"/>
      <c r="J948" s="125"/>
      <c r="K948" s="125"/>
      <c r="L948" s="125"/>
      <c r="M948" s="125"/>
      <c r="N948" s="125"/>
      <c r="O948" s="125"/>
      <c r="P948" s="125"/>
      <c r="Q948" s="125"/>
      <c r="R948" s="125"/>
      <c r="S948" s="125"/>
      <c r="T948" s="125"/>
      <c r="U948" s="125"/>
      <c r="V948" s="125"/>
    </row>
    <row r="949" spans="1:22" ht="12">
      <c r="A949" s="125"/>
      <c r="B949" s="125"/>
      <c r="C949" s="125"/>
      <c r="D949" s="125"/>
      <c r="E949" s="125"/>
      <c r="F949" s="125"/>
      <c r="G949" s="125"/>
      <c r="H949" s="125"/>
      <c r="I949" s="125"/>
      <c r="J949" s="125"/>
      <c r="K949" s="125"/>
      <c r="L949" s="125"/>
      <c r="M949" s="125"/>
      <c r="N949" s="125"/>
      <c r="O949" s="125"/>
      <c r="P949" s="125"/>
      <c r="Q949" s="125"/>
      <c r="R949" s="125"/>
      <c r="S949" s="125"/>
      <c r="T949" s="125"/>
      <c r="U949" s="125"/>
      <c r="V949" s="125"/>
    </row>
    <row r="950" spans="1:22" ht="12">
      <c r="A950" s="125"/>
      <c r="B950" s="125"/>
      <c r="C950" s="125"/>
      <c r="D950" s="125"/>
      <c r="E950" s="125"/>
      <c r="F950" s="125"/>
      <c r="G950" s="125"/>
      <c r="H950" s="125"/>
      <c r="I950" s="125"/>
      <c r="J950" s="125"/>
      <c r="K950" s="125"/>
      <c r="L950" s="125"/>
      <c r="M950" s="125"/>
      <c r="N950" s="125"/>
      <c r="O950" s="125"/>
      <c r="P950" s="125"/>
      <c r="Q950" s="125"/>
      <c r="R950" s="125"/>
      <c r="S950" s="125"/>
      <c r="T950" s="125"/>
      <c r="U950" s="125"/>
      <c r="V950" s="125"/>
    </row>
    <row r="951" spans="1:22" ht="12">
      <c r="A951" s="125"/>
      <c r="B951" s="125"/>
      <c r="C951" s="125"/>
      <c r="D951" s="125"/>
      <c r="E951" s="125"/>
      <c r="F951" s="125"/>
      <c r="G951" s="125"/>
      <c r="H951" s="125"/>
      <c r="I951" s="125"/>
      <c r="J951" s="125"/>
      <c r="K951" s="125"/>
      <c r="L951" s="125"/>
      <c r="M951" s="125"/>
      <c r="N951" s="125"/>
      <c r="O951" s="125"/>
      <c r="P951" s="125"/>
      <c r="Q951" s="125"/>
      <c r="R951" s="125"/>
      <c r="S951" s="125"/>
      <c r="T951" s="125"/>
      <c r="U951" s="125"/>
      <c r="V951" s="125"/>
    </row>
    <row r="952" spans="1:22" ht="12">
      <c r="A952" s="125"/>
      <c r="B952" s="125"/>
      <c r="C952" s="125"/>
      <c r="D952" s="125"/>
      <c r="E952" s="125"/>
      <c r="F952" s="125"/>
      <c r="G952" s="125"/>
      <c r="H952" s="125"/>
      <c r="I952" s="125"/>
      <c r="J952" s="125"/>
      <c r="K952" s="125"/>
      <c r="L952" s="125"/>
      <c r="M952" s="125"/>
      <c r="N952" s="125"/>
      <c r="O952" s="125"/>
      <c r="P952" s="125"/>
      <c r="Q952" s="125"/>
      <c r="R952" s="125"/>
      <c r="S952" s="125"/>
      <c r="T952" s="125"/>
      <c r="U952" s="125"/>
      <c r="V952" s="125"/>
    </row>
    <row r="953" spans="1:22" ht="12">
      <c r="A953" s="125"/>
      <c r="B953" s="125"/>
      <c r="C953" s="125"/>
      <c r="D953" s="125"/>
      <c r="E953" s="125"/>
      <c r="F953" s="125"/>
      <c r="G953" s="125"/>
      <c r="H953" s="125"/>
      <c r="I953" s="125"/>
      <c r="J953" s="125"/>
      <c r="K953" s="125"/>
      <c r="L953" s="125"/>
      <c r="M953" s="125"/>
      <c r="N953" s="125"/>
      <c r="O953" s="125"/>
      <c r="P953" s="125"/>
      <c r="Q953" s="125"/>
      <c r="R953" s="125"/>
      <c r="S953" s="125"/>
      <c r="T953" s="125"/>
      <c r="U953" s="125"/>
      <c r="V953" s="125"/>
    </row>
    <row r="954" spans="1:22" ht="12">
      <c r="A954" s="125"/>
      <c r="B954" s="125"/>
      <c r="C954" s="125"/>
      <c r="D954" s="125"/>
      <c r="E954" s="125"/>
      <c r="F954" s="125"/>
      <c r="G954" s="125"/>
      <c r="H954" s="125"/>
      <c r="I954" s="125"/>
      <c r="J954" s="125"/>
      <c r="K954" s="125"/>
      <c r="L954" s="125"/>
      <c r="M954" s="125"/>
      <c r="N954" s="125"/>
      <c r="O954" s="125"/>
      <c r="P954" s="125"/>
      <c r="Q954" s="125"/>
      <c r="R954" s="125"/>
      <c r="S954" s="125"/>
      <c r="T954" s="125"/>
      <c r="U954" s="125"/>
      <c r="V954" s="125"/>
    </row>
    <row r="955" spans="1:22" ht="12">
      <c r="A955" s="125"/>
      <c r="B955" s="125"/>
      <c r="C955" s="125"/>
      <c r="D955" s="125"/>
      <c r="E955" s="125"/>
      <c r="F955" s="125"/>
      <c r="G955" s="125"/>
      <c r="H955" s="125"/>
      <c r="I955" s="125"/>
      <c r="J955" s="125"/>
      <c r="K955" s="125"/>
      <c r="L955" s="125"/>
      <c r="M955" s="125"/>
      <c r="N955" s="125"/>
      <c r="O955" s="125"/>
      <c r="P955" s="125"/>
      <c r="Q955" s="125"/>
      <c r="R955" s="125"/>
      <c r="S955" s="125"/>
      <c r="T955" s="125"/>
      <c r="U955" s="125"/>
      <c r="V955" s="125"/>
    </row>
    <row r="956" spans="1:22" ht="12">
      <c r="A956" s="125"/>
      <c r="B956" s="125"/>
      <c r="C956" s="125"/>
      <c r="D956" s="125"/>
      <c r="E956" s="125"/>
      <c r="F956" s="125"/>
      <c r="G956" s="125"/>
      <c r="H956" s="125"/>
      <c r="I956" s="125"/>
      <c r="J956" s="125"/>
      <c r="K956" s="125"/>
      <c r="L956" s="125"/>
      <c r="M956" s="125"/>
      <c r="N956" s="125"/>
      <c r="O956" s="125"/>
      <c r="P956" s="125"/>
      <c r="Q956" s="125"/>
      <c r="R956" s="125"/>
      <c r="S956" s="125"/>
      <c r="T956" s="125"/>
      <c r="U956" s="125"/>
      <c r="V956" s="125"/>
    </row>
    <row r="957" spans="1:22" ht="12">
      <c r="A957" s="125"/>
      <c r="B957" s="125"/>
      <c r="C957" s="125"/>
      <c r="D957" s="125"/>
      <c r="E957" s="125"/>
      <c r="F957" s="125"/>
      <c r="G957" s="125"/>
      <c r="H957" s="125"/>
      <c r="I957" s="125"/>
      <c r="J957" s="125"/>
      <c r="K957" s="125"/>
      <c r="L957" s="125"/>
      <c r="M957" s="125"/>
      <c r="N957" s="125"/>
      <c r="O957" s="125"/>
      <c r="P957" s="125"/>
      <c r="Q957" s="125"/>
      <c r="R957" s="125"/>
      <c r="S957" s="125"/>
      <c r="T957" s="125"/>
      <c r="U957" s="125"/>
      <c r="V957" s="125"/>
    </row>
    <row r="958" spans="1:22" ht="12">
      <c r="A958" s="125"/>
      <c r="B958" s="125"/>
      <c r="C958" s="125"/>
      <c r="D958" s="125"/>
      <c r="E958" s="125"/>
      <c r="F958" s="125"/>
      <c r="G958" s="125"/>
      <c r="H958" s="125"/>
      <c r="I958" s="125"/>
      <c r="J958" s="125"/>
      <c r="K958" s="125"/>
      <c r="L958" s="125"/>
      <c r="M958" s="125"/>
      <c r="N958" s="125"/>
      <c r="O958" s="125"/>
      <c r="P958" s="125"/>
      <c r="Q958" s="125"/>
      <c r="R958" s="125"/>
      <c r="S958" s="125"/>
      <c r="T958" s="125"/>
      <c r="U958" s="125"/>
      <c r="V958" s="125"/>
    </row>
    <row r="959" spans="1:22" ht="12">
      <c r="A959" s="125"/>
      <c r="B959" s="125"/>
      <c r="C959" s="125"/>
      <c r="D959" s="125"/>
      <c r="E959" s="125"/>
      <c r="F959" s="125"/>
      <c r="G959" s="125"/>
      <c r="H959" s="125"/>
      <c r="I959" s="125"/>
      <c r="J959" s="125"/>
      <c r="K959" s="125"/>
      <c r="L959" s="125"/>
      <c r="M959" s="125"/>
      <c r="N959" s="125"/>
      <c r="O959" s="125"/>
      <c r="P959" s="125"/>
      <c r="Q959" s="125"/>
      <c r="R959" s="125"/>
      <c r="S959" s="125"/>
      <c r="T959" s="125"/>
      <c r="U959" s="125"/>
      <c r="V959" s="125"/>
    </row>
    <row r="960" spans="1:22" ht="12">
      <c r="A960" s="125"/>
      <c r="B960" s="125"/>
      <c r="C960" s="125"/>
      <c r="D960" s="125"/>
      <c r="E960" s="125"/>
      <c r="F960" s="125"/>
      <c r="G960" s="125"/>
      <c r="H960" s="125"/>
      <c r="I960" s="125"/>
      <c r="J960" s="125"/>
      <c r="K960" s="125"/>
      <c r="L960" s="125"/>
      <c r="M960" s="125"/>
      <c r="N960" s="125"/>
      <c r="O960" s="125"/>
      <c r="P960" s="125"/>
      <c r="Q960" s="125"/>
      <c r="R960" s="125"/>
      <c r="S960" s="125"/>
      <c r="T960" s="125"/>
      <c r="U960" s="125"/>
      <c r="V960" s="125"/>
    </row>
    <row r="961" spans="1:22" ht="12">
      <c r="A961" s="125"/>
      <c r="B961" s="125"/>
      <c r="C961" s="125"/>
      <c r="D961" s="125"/>
      <c r="E961" s="125"/>
      <c r="F961" s="125"/>
      <c r="G961" s="125"/>
      <c r="H961" s="125"/>
      <c r="I961" s="125"/>
      <c r="J961" s="125"/>
      <c r="K961" s="125"/>
      <c r="L961" s="125"/>
      <c r="M961" s="125"/>
      <c r="N961" s="125"/>
      <c r="O961" s="125"/>
      <c r="P961" s="125"/>
      <c r="Q961" s="125"/>
      <c r="R961" s="125"/>
      <c r="S961" s="125"/>
      <c r="T961" s="125"/>
      <c r="U961" s="125"/>
      <c r="V961" s="125"/>
    </row>
    <row r="962" spans="1:22" ht="12">
      <c r="A962" s="125"/>
      <c r="B962" s="125"/>
      <c r="C962" s="125"/>
      <c r="D962" s="125"/>
      <c r="E962" s="125"/>
      <c r="F962" s="125"/>
      <c r="G962" s="125"/>
      <c r="H962" s="125"/>
      <c r="I962" s="125"/>
      <c r="J962" s="125"/>
      <c r="K962" s="125"/>
      <c r="L962" s="125"/>
      <c r="M962" s="125"/>
      <c r="N962" s="125"/>
      <c r="O962" s="125"/>
      <c r="P962" s="125"/>
      <c r="Q962" s="125"/>
      <c r="R962" s="125"/>
      <c r="S962" s="125"/>
      <c r="T962" s="125"/>
      <c r="U962" s="125"/>
      <c r="V962" s="125"/>
    </row>
    <row r="963" spans="1:22" ht="12">
      <c r="A963" s="125"/>
      <c r="B963" s="125"/>
      <c r="C963" s="125"/>
      <c r="D963" s="125"/>
      <c r="E963" s="125"/>
      <c r="F963" s="125"/>
      <c r="G963" s="125"/>
      <c r="H963" s="125"/>
      <c r="I963" s="125"/>
      <c r="J963" s="125"/>
      <c r="K963" s="125"/>
      <c r="L963" s="125"/>
      <c r="M963" s="125"/>
      <c r="N963" s="125"/>
      <c r="O963" s="125"/>
      <c r="P963" s="125"/>
      <c r="Q963" s="125"/>
      <c r="R963" s="125"/>
      <c r="S963" s="125"/>
      <c r="T963" s="125"/>
      <c r="U963" s="125"/>
      <c r="V963" s="125"/>
    </row>
    <row r="964" spans="1:22" ht="12">
      <c r="A964" s="125"/>
      <c r="B964" s="125"/>
      <c r="C964" s="125"/>
      <c r="D964" s="125"/>
      <c r="E964" s="125"/>
      <c r="F964" s="125"/>
      <c r="G964" s="125"/>
      <c r="H964" s="125"/>
      <c r="I964" s="125"/>
      <c r="J964" s="125"/>
      <c r="K964" s="125"/>
      <c r="L964" s="125"/>
      <c r="M964" s="125"/>
      <c r="N964" s="125"/>
      <c r="O964" s="125"/>
      <c r="P964" s="125"/>
      <c r="Q964" s="125"/>
      <c r="R964" s="125"/>
      <c r="S964" s="125"/>
      <c r="T964" s="125"/>
      <c r="U964" s="125"/>
      <c r="V964" s="125"/>
    </row>
    <row r="965" spans="1:22" ht="12">
      <c r="A965" s="125"/>
      <c r="B965" s="125"/>
      <c r="C965" s="125"/>
      <c r="D965" s="125"/>
      <c r="E965" s="125"/>
      <c r="F965" s="125"/>
      <c r="G965" s="125"/>
      <c r="H965" s="125"/>
      <c r="I965" s="125"/>
      <c r="J965" s="125"/>
      <c r="K965" s="125"/>
      <c r="L965" s="125"/>
      <c r="M965" s="125"/>
      <c r="N965" s="125"/>
      <c r="O965" s="125"/>
      <c r="P965" s="125"/>
      <c r="Q965" s="125"/>
      <c r="R965" s="125"/>
      <c r="S965" s="125"/>
      <c r="T965" s="125"/>
      <c r="U965" s="125"/>
      <c r="V965" s="125"/>
    </row>
    <row r="966" spans="1:22" ht="12">
      <c r="A966" s="125"/>
      <c r="B966" s="125"/>
      <c r="C966" s="125"/>
      <c r="D966" s="125"/>
      <c r="E966" s="125"/>
      <c r="F966" s="125"/>
      <c r="G966" s="125"/>
      <c r="H966" s="125"/>
      <c r="I966" s="125"/>
      <c r="J966" s="125"/>
      <c r="K966" s="125"/>
      <c r="L966" s="125"/>
      <c r="M966" s="125"/>
      <c r="N966" s="125"/>
      <c r="O966" s="125"/>
      <c r="P966" s="125"/>
      <c r="Q966" s="125"/>
      <c r="R966" s="125"/>
      <c r="S966" s="125"/>
      <c r="T966" s="125"/>
      <c r="U966" s="125"/>
      <c r="V966" s="125"/>
    </row>
    <row r="967" spans="1:22" ht="12">
      <c r="A967" s="125"/>
      <c r="B967" s="125"/>
      <c r="C967" s="125"/>
      <c r="D967" s="125"/>
      <c r="E967" s="125"/>
      <c r="F967" s="125"/>
      <c r="G967" s="125"/>
      <c r="H967" s="125"/>
      <c r="I967" s="125"/>
      <c r="J967" s="125"/>
      <c r="K967" s="125"/>
      <c r="L967" s="125"/>
      <c r="M967" s="125"/>
      <c r="N967" s="125"/>
      <c r="O967" s="125"/>
      <c r="P967" s="125"/>
      <c r="Q967" s="125"/>
      <c r="R967" s="125"/>
      <c r="S967" s="125"/>
      <c r="T967" s="125"/>
      <c r="U967" s="125"/>
      <c r="V967" s="125"/>
    </row>
    <row r="968" spans="1:22" ht="12">
      <c r="A968" s="125"/>
      <c r="B968" s="125"/>
      <c r="C968" s="125"/>
      <c r="D968" s="125"/>
      <c r="E968" s="125"/>
      <c r="F968" s="125"/>
      <c r="G968" s="125"/>
      <c r="H968" s="125"/>
      <c r="I968" s="125"/>
      <c r="J968" s="125"/>
      <c r="K968" s="125"/>
      <c r="L968" s="125"/>
      <c r="M968" s="125"/>
      <c r="N968" s="125"/>
      <c r="O968" s="125"/>
      <c r="P968" s="125"/>
      <c r="Q968" s="125"/>
      <c r="R968" s="125"/>
      <c r="S968" s="125"/>
      <c r="T968" s="125"/>
      <c r="U968" s="125"/>
      <c r="V968" s="125"/>
    </row>
    <row r="969" spans="1:22" ht="12">
      <c r="A969" s="125"/>
      <c r="B969" s="125"/>
      <c r="C969" s="125"/>
      <c r="D969" s="125"/>
      <c r="E969" s="125"/>
      <c r="F969" s="125"/>
      <c r="G969" s="125"/>
      <c r="H969" s="125"/>
      <c r="I969" s="125"/>
      <c r="J969" s="125"/>
      <c r="K969" s="125"/>
      <c r="L969" s="125"/>
      <c r="M969" s="125"/>
      <c r="N969" s="125"/>
      <c r="O969" s="125"/>
      <c r="P969" s="125"/>
      <c r="Q969" s="125"/>
      <c r="R969" s="125"/>
      <c r="S969" s="125"/>
      <c r="T969" s="125"/>
      <c r="U969" s="125"/>
      <c r="V969" s="125"/>
    </row>
    <row r="970" spans="1:22" ht="12">
      <c r="A970" s="125"/>
      <c r="B970" s="125"/>
      <c r="C970" s="125"/>
      <c r="D970" s="125"/>
      <c r="E970" s="125"/>
      <c r="F970" s="125"/>
      <c r="G970" s="125"/>
      <c r="H970" s="125"/>
      <c r="I970" s="125"/>
      <c r="J970" s="125"/>
      <c r="K970" s="125"/>
      <c r="L970" s="125"/>
      <c r="M970" s="125"/>
      <c r="N970" s="125"/>
      <c r="O970" s="125"/>
      <c r="P970" s="125"/>
      <c r="Q970" s="125"/>
      <c r="R970" s="125"/>
      <c r="S970" s="125"/>
      <c r="T970" s="125"/>
      <c r="U970" s="125"/>
      <c r="V970" s="125"/>
    </row>
    <row r="971" spans="1:22" ht="12">
      <c r="A971" s="125"/>
      <c r="B971" s="125"/>
      <c r="C971" s="125"/>
      <c r="D971" s="125"/>
      <c r="E971" s="125"/>
      <c r="F971" s="125"/>
      <c r="G971" s="125"/>
      <c r="H971" s="125"/>
      <c r="I971" s="125"/>
      <c r="J971" s="125"/>
      <c r="K971" s="125"/>
      <c r="L971" s="125"/>
      <c r="M971" s="125"/>
      <c r="N971" s="125"/>
      <c r="O971" s="125"/>
      <c r="P971" s="125"/>
      <c r="Q971" s="125"/>
      <c r="R971" s="125"/>
      <c r="S971" s="125"/>
      <c r="T971" s="125"/>
      <c r="U971" s="125"/>
      <c r="V971" s="125"/>
    </row>
    <row r="972" spans="1:22" ht="12">
      <c r="A972" s="125"/>
      <c r="B972" s="125"/>
      <c r="C972" s="125"/>
      <c r="D972" s="125"/>
      <c r="E972" s="125"/>
      <c r="F972" s="125"/>
      <c r="G972" s="125"/>
      <c r="H972" s="125"/>
      <c r="I972" s="125"/>
      <c r="J972" s="125"/>
      <c r="K972" s="125"/>
      <c r="L972" s="125"/>
      <c r="M972" s="125"/>
      <c r="N972" s="125"/>
      <c r="O972" s="125"/>
      <c r="P972" s="125"/>
      <c r="Q972" s="125"/>
      <c r="R972" s="125"/>
      <c r="S972" s="125"/>
      <c r="T972" s="125"/>
      <c r="U972" s="125"/>
      <c r="V972" s="125"/>
    </row>
    <row r="973" spans="1:22" ht="12">
      <c r="A973" s="125"/>
      <c r="B973" s="125"/>
      <c r="C973" s="125"/>
      <c r="D973" s="125"/>
      <c r="E973" s="125"/>
      <c r="F973" s="125"/>
      <c r="G973" s="125"/>
      <c r="H973" s="125"/>
      <c r="I973" s="125"/>
      <c r="J973" s="125"/>
      <c r="K973" s="125"/>
      <c r="L973" s="125"/>
      <c r="M973" s="125"/>
      <c r="N973" s="125"/>
      <c r="O973" s="125"/>
      <c r="P973" s="125"/>
      <c r="Q973" s="125"/>
      <c r="R973" s="125"/>
      <c r="S973" s="125"/>
      <c r="T973" s="125"/>
      <c r="U973" s="125"/>
      <c r="V973" s="125"/>
    </row>
    <row r="974" spans="1:22" ht="12">
      <c r="A974" s="125"/>
      <c r="B974" s="125"/>
      <c r="C974" s="125"/>
      <c r="D974" s="125"/>
      <c r="E974" s="125"/>
      <c r="F974" s="125"/>
      <c r="G974" s="125"/>
      <c r="H974" s="125"/>
      <c r="I974" s="125"/>
      <c r="J974" s="125"/>
      <c r="K974" s="125"/>
      <c r="L974" s="125"/>
      <c r="M974" s="125"/>
      <c r="N974" s="125"/>
      <c r="O974" s="125"/>
      <c r="P974" s="125"/>
      <c r="Q974" s="125"/>
      <c r="R974" s="125"/>
      <c r="S974" s="125"/>
      <c r="T974" s="125"/>
      <c r="U974" s="125"/>
      <c r="V974" s="125"/>
    </row>
    <row r="975" spans="1:22" ht="12">
      <c r="A975" s="125"/>
      <c r="B975" s="125"/>
      <c r="C975" s="125"/>
      <c r="D975" s="125"/>
      <c r="E975" s="125"/>
      <c r="F975" s="125"/>
      <c r="G975" s="125"/>
      <c r="H975" s="125"/>
      <c r="I975" s="125"/>
      <c r="J975" s="125"/>
      <c r="K975" s="125"/>
      <c r="L975" s="125"/>
      <c r="M975" s="125"/>
      <c r="N975" s="125"/>
      <c r="O975" s="125"/>
      <c r="P975" s="125"/>
      <c r="Q975" s="125"/>
      <c r="R975" s="125"/>
      <c r="S975" s="125"/>
      <c r="T975" s="125"/>
      <c r="U975" s="125"/>
      <c r="V975" s="125"/>
    </row>
    <row r="976" spans="1:22" ht="12">
      <c r="A976" s="125"/>
      <c r="B976" s="125"/>
      <c r="C976" s="125"/>
      <c r="D976" s="125"/>
      <c r="E976" s="125"/>
      <c r="F976" s="125"/>
      <c r="G976" s="125"/>
      <c r="H976" s="125"/>
      <c r="I976" s="125"/>
      <c r="J976" s="125"/>
      <c r="K976" s="125"/>
      <c r="L976" s="125"/>
      <c r="M976" s="125"/>
      <c r="N976" s="125"/>
      <c r="O976" s="125"/>
      <c r="P976" s="125"/>
      <c r="Q976" s="125"/>
      <c r="R976" s="125"/>
      <c r="S976" s="125"/>
      <c r="T976" s="125"/>
      <c r="U976" s="125"/>
      <c r="V976" s="125"/>
    </row>
    <row r="977" spans="1:22" ht="12">
      <c r="A977" s="125"/>
      <c r="B977" s="125"/>
      <c r="C977" s="125"/>
      <c r="D977" s="125"/>
      <c r="E977" s="125"/>
      <c r="F977" s="125"/>
      <c r="G977" s="125"/>
      <c r="H977" s="125"/>
      <c r="I977" s="125"/>
      <c r="J977" s="125"/>
      <c r="K977" s="125"/>
      <c r="L977" s="125"/>
      <c r="M977" s="125"/>
      <c r="N977" s="125"/>
      <c r="O977" s="125"/>
      <c r="P977" s="125"/>
      <c r="Q977" s="125"/>
      <c r="R977" s="125"/>
      <c r="S977" s="125"/>
      <c r="T977" s="125"/>
      <c r="U977" s="125"/>
      <c r="V977" s="125"/>
    </row>
    <row r="978" spans="1:22" ht="12">
      <c r="A978" s="125"/>
      <c r="B978" s="125"/>
      <c r="C978" s="125"/>
      <c r="D978" s="125"/>
      <c r="E978" s="125"/>
      <c r="F978" s="125"/>
      <c r="G978" s="125"/>
      <c r="H978" s="125"/>
      <c r="I978" s="125"/>
      <c r="J978" s="125"/>
      <c r="K978" s="125"/>
      <c r="L978" s="125"/>
      <c r="M978" s="125"/>
      <c r="N978" s="125"/>
      <c r="O978" s="125"/>
      <c r="P978" s="125"/>
      <c r="Q978" s="125"/>
      <c r="R978" s="125"/>
      <c r="S978" s="125"/>
      <c r="T978" s="125"/>
      <c r="U978" s="125"/>
      <c r="V978" s="125"/>
    </row>
    <row r="979" spans="1:22" ht="12">
      <c r="A979" s="125"/>
      <c r="B979" s="125"/>
      <c r="C979" s="125"/>
      <c r="D979" s="125"/>
      <c r="E979" s="125"/>
      <c r="F979" s="125"/>
      <c r="G979" s="125"/>
      <c r="H979" s="125"/>
      <c r="I979" s="125"/>
      <c r="J979" s="125"/>
      <c r="K979" s="125"/>
      <c r="L979" s="125"/>
      <c r="M979" s="125"/>
      <c r="N979" s="125"/>
      <c r="O979" s="125"/>
      <c r="P979" s="125"/>
      <c r="Q979" s="125"/>
      <c r="R979" s="125"/>
      <c r="S979" s="125"/>
      <c r="T979" s="125"/>
      <c r="U979" s="125"/>
      <c r="V979" s="125"/>
    </row>
    <row r="980" spans="1:22" ht="12">
      <c r="A980" s="125"/>
      <c r="B980" s="125"/>
      <c r="C980" s="125"/>
      <c r="D980" s="125"/>
      <c r="E980" s="125"/>
      <c r="F980" s="125"/>
      <c r="G980" s="125"/>
      <c r="H980" s="125"/>
      <c r="I980" s="125"/>
      <c r="J980" s="125"/>
      <c r="K980" s="125"/>
      <c r="L980" s="125"/>
      <c r="M980" s="125"/>
      <c r="N980" s="125"/>
      <c r="O980" s="125"/>
      <c r="P980" s="125"/>
      <c r="Q980" s="125"/>
      <c r="R980" s="125"/>
      <c r="S980" s="125"/>
      <c r="T980" s="125"/>
      <c r="U980" s="125"/>
      <c r="V980" s="125"/>
    </row>
    <row r="981" spans="1:22" ht="12">
      <c r="A981" s="125"/>
      <c r="B981" s="125"/>
      <c r="C981" s="125"/>
      <c r="D981" s="125"/>
      <c r="E981" s="125"/>
      <c r="F981" s="125"/>
      <c r="G981" s="125"/>
      <c r="H981" s="125"/>
      <c r="I981" s="125"/>
      <c r="J981" s="125"/>
      <c r="K981" s="125"/>
      <c r="L981" s="125"/>
      <c r="M981" s="125"/>
      <c r="N981" s="125"/>
      <c r="O981" s="125"/>
      <c r="P981" s="125"/>
      <c r="Q981" s="125"/>
      <c r="R981" s="125"/>
      <c r="S981" s="125"/>
      <c r="T981" s="125"/>
      <c r="U981" s="125"/>
      <c r="V981" s="125"/>
    </row>
    <row r="982" spans="1:22" ht="12">
      <c r="A982" s="125"/>
      <c r="B982" s="125"/>
      <c r="C982" s="125"/>
      <c r="D982" s="125"/>
      <c r="E982" s="125"/>
      <c r="F982" s="125"/>
      <c r="G982" s="125"/>
      <c r="H982" s="125"/>
      <c r="I982" s="125"/>
      <c r="J982" s="125"/>
      <c r="K982" s="125"/>
      <c r="L982" s="125"/>
      <c r="M982" s="125"/>
      <c r="N982" s="125"/>
      <c r="O982" s="125"/>
      <c r="P982" s="125"/>
      <c r="Q982" s="125"/>
      <c r="R982" s="125"/>
      <c r="S982" s="125"/>
      <c r="T982" s="125"/>
      <c r="U982" s="125"/>
      <c r="V982" s="125"/>
    </row>
    <row r="983" spans="1:22" ht="12">
      <c r="A983" s="125"/>
      <c r="B983" s="125"/>
      <c r="C983" s="125"/>
      <c r="D983" s="125"/>
      <c r="E983" s="125"/>
      <c r="F983" s="125"/>
      <c r="G983" s="125"/>
      <c r="H983" s="125"/>
      <c r="I983" s="125"/>
      <c r="J983" s="125"/>
      <c r="K983" s="125"/>
      <c r="L983" s="125"/>
      <c r="M983" s="125"/>
      <c r="N983" s="125"/>
      <c r="O983" s="125"/>
      <c r="P983" s="125"/>
      <c r="Q983" s="125"/>
      <c r="R983" s="125"/>
      <c r="S983" s="125"/>
      <c r="T983" s="125"/>
      <c r="U983" s="125"/>
      <c r="V983" s="125"/>
    </row>
    <row r="984" spans="1:22" ht="12">
      <c r="A984" s="125"/>
      <c r="B984" s="125"/>
      <c r="C984" s="125"/>
      <c r="D984" s="125"/>
      <c r="E984" s="125"/>
      <c r="F984" s="125"/>
      <c r="G984" s="125"/>
      <c r="H984" s="125"/>
      <c r="I984" s="125"/>
      <c r="J984" s="125"/>
      <c r="K984" s="125"/>
      <c r="L984" s="125"/>
      <c r="M984" s="125"/>
      <c r="N984" s="125"/>
      <c r="O984" s="125"/>
      <c r="P984" s="125"/>
      <c r="Q984" s="125"/>
      <c r="R984" s="125"/>
      <c r="S984" s="125"/>
      <c r="T984" s="125"/>
      <c r="U984" s="125"/>
      <c r="V984" s="125"/>
    </row>
    <row r="985" spans="1:22" ht="12">
      <c r="A985" s="125"/>
      <c r="B985" s="125"/>
      <c r="C985" s="125"/>
      <c r="D985" s="125"/>
      <c r="E985" s="125"/>
      <c r="F985" s="125"/>
      <c r="G985" s="125"/>
      <c r="H985" s="125"/>
      <c r="I985" s="125"/>
      <c r="J985" s="125"/>
      <c r="K985" s="125"/>
      <c r="L985" s="125"/>
      <c r="M985" s="125"/>
      <c r="N985" s="125"/>
      <c r="O985" s="125"/>
      <c r="P985" s="125"/>
      <c r="Q985" s="125"/>
      <c r="R985" s="125"/>
      <c r="S985" s="125"/>
      <c r="T985" s="125"/>
      <c r="U985" s="125"/>
      <c r="V985" s="125"/>
    </row>
    <row r="986" spans="1:22" ht="12">
      <c r="A986" s="125"/>
      <c r="B986" s="125"/>
      <c r="C986" s="125"/>
      <c r="D986" s="125"/>
      <c r="E986" s="125"/>
      <c r="F986" s="125"/>
      <c r="G986" s="125"/>
      <c r="H986" s="125"/>
      <c r="I986" s="125"/>
      <c r="J986" s="125"/>
      <c r="K986" s="125"/>
      <c r="L986" s="125"/>
      <c r="M986" s="125"/>
      <c r="N986" s="125"/>
      <c r="O986" s="125"/>
      <c r="P986" s="125"/>
      <c r="Q986" s="125"/>
      <c r="R986" s="125"/>
      <c r="S986" s="125"/>
      <c r="T986" s="125"/>
      <c r="U986" s="125"/>
      <c r="V986" s="125"/>
    </row>
    <row r="987" spans="1:22" ht="12">
      <c r="A987" s="125"/>
      <c r="B987" s="125"/>
      <c r="C987" s="125"/>
      <c r="D987" s="125"/>
      <c r="E987" s="125"/>
      <c r="F987" s="125"/>
      <c r="G987" s="125"/>
      <c r="H987" s="125"/>
      <c r="I987" s="125"/>
      <c r="J987" s="125"/>
      <c r="K987" s="125"/>
      <c r="L987" s="125"/>
      <c r="M987" s="125"/>
      <c r="N987" s="125"/>
      <c r="O987" s="125"/>
      <c r="P987" s="125"/>
      <c r="Q987" s="125"/>
      <c r="R987" s="125"/>
      <c r="S987" s="125"/>
      <c r="T987" s="125"/>
      <c r="U987" s="125"/>
      <c r="V987" s="125"/>
    </row>
    <row r="988" spans="1:22" ht="12">
      <c r="A988" s="125"/>
      <c r="B988" s="125"/>
      <c r="C988" s="125"/>
      <c r="D988" s="125"/>
      <c r="E988" s="125"/>
      <c r="F988" s="125"/>
      <c r="G988" s="125"/>
      <c r="H988" s="125"/>
      <c r="I988" s="125"/>
      <c r="J988" s="125"/>
      <c r="K988" s="125"/>
      <c r="L988" s="125"/>
      <c r="M988" s="125"/>
      <c r="N988" s="125"/>
      <c r="O988" s="125"/>
      <c r="P988" s="125"/>
      <c r="Q988" s="125"/>
      <c r="R988" s="125"/>
      <c r="S988" s="125"/>
      <c r="T988" s="125"/>
      <c r="U988" s="125"/>
      <c r="V988" s="125"/>
    </row>
    <row r="989" spans="1:22" ht="12">
      <c r="A989" s="125"/>
      <c r="B989" s="125"/>
      <c r="C989" s="125"/>
      <c r="D989" s="125"/>
      <c r="E989" s="125"/>
      <c r="F989" s="125"/>
      <c r="G989" s="125"/>
      <c r="H989" s="125"/>
      <c r="I989" s="125"/>
      <c r="J989" s="125"/>
      <c r="K989" s="125"/>
      <c r="L989" s="125"/>
      <c r="M989" s="125"/>
      <c r="N989" s="125"/>
      <c r="O989" s="125"/>
      <c r="P989" s="125"/>
      <c r="Q989" s="125"/>
      <c r="R989" s="125"/>
      <c r="S989" s="125"/>
      <c r="T989" s="125"/>
      <c r="U989" s="125"/>
      <c r="V989" s="125"/>
    </row>
    <row r="990" spans="1:22" ht="12">
      <c r="A990" s="125"/>
      <c r="B990" s="125"/>
      <c r="C990" s="125"/>
      <c r="D990" s="125"/>
      <c r="E990" s="125"/>
      <c r="F990" s="125"/>
      <c r="G990" s="125"/>
      <c r="H990" s="125"/>
      <c r="I990" s="125"/>
      <c r="J990" s="125"/>
      <c r="K990" s="125"/>
      <c r="L990" s="125"/>
      <c r="M990" s="125"/>
      <c r="N990" s="125"/>
      <c r="O990" s="125"/>
      <c r="P990" s="125"/>
      <c r="Q990" s="125"/>
      <c r="R990" s="125"/>
      <c r="S990" s="125"/>
      <c r="T990" s="125"/>
      <c r="U990" s="125"/>
      <c r="V990" s="125"/>
    </row>
    <row r="991" spans="1:22" ht="12">
      <c r="A991" s="125"/>
      <c r="B991" s="125"/>
      <c r="C991" s="125"/>
      <c r="D991" s="125"/>
      <c r="E991" s="125"/>
      <c r="F991" s="125"/>
      <c r="G991" s="125"/>
      <c r="H991" s="125"/>
      <c r="I991" s="125"/>
      <c r="J991" s="125"/>
      <c r="K991" s="125"/>
      <c r="L991" s="125"/>
      <c r="M991" s="125"/>
      <c r="N991" s="125"/>
      <c r="O991" s="125"/>
      <c r="P991" s="125"/>
      <c r="Q991" s="125"/>
      <c r="R991" s="125"/>
      <c r="S991" s="125"/>
      <c r="T991" s="125"/>
      <c r="U991" s="125"/>
      <c r="V991" s="125"/>
    </row>
    <row r="992" spans="1:22" ht="12">
      <c r="A992" s="125"/>
      <c r="B992" s="125"/>
      <c r="C992" s="125"/>
      <c r="D992" s="125"/>
      <c r="E992" s="125"/>
      <c r="F992" s="125"/>
      <c r="G992" s="125"/>
      <c r="H992" s="125"/>
      <c r="I992" s="125"/>
      <c r="J992" s="125"/>
      <c r="K992" s="125"/>
      <c r="L992" s="125"/>
      <c r="M992" s="125"/>
      <c r="N992" s="125"/>
      <c r="O992" s="125"/>
      <c r="P992" s="125"/>
      <c r="Q992" s="125"/>
      <c r="R992" s="125"/>
      <c r="S992" s="125"/>
      <c r="T992" s="125"/>
      <c r="U992" s="125"/>
      <c r="V992" s="125"/>
    </row>
    <row r="993" spans="1:22" ht="12">
      <c r="A993" s="125"/>
      <c r="B993" s="125"/>
      <c r="C993" s="125"/>
      <c r="D993" s="125"/>
      <c r="E993" s="125"/>
      <c r="F993" s="125"/>
      <c r="G993" s="125"/>
      <c r="H993" s="125"/>
      <c r="I993" s="125"/>
      <c r="J993" s="125"/>
      <c r="K993" s="125"/>
      <c r="L993" s="125"/>
      <c r="M993" s="125"/>
      <c r="N993" s="125"/>
      <c r="O993" s="125"/>
      <c r="P993" s="125"/>
      <c r="Q993" s="125"/>
      <c r="R993" s="125"/>
      <c r="S993" s="125"/>
      <c r="T993" s="125"/>
      <c r="U993" s="125"/>
      <c r="V993" s="125"/>
    </row>
    <row r="994" spans="1:22" ht="12">
      <c r="A994" s="125"/>
      <c r="B994" s="125"/>
      <c r="C994" s="125"/>
      <c r="D994" s="125"/>
      <c r="E994" s="125"/>
      <c r="F994" s="125"/>
      <c r="G994" s="125"/>
      <c r="H994" s="125"/>
      <c r="I994" s="125"/>
      <c r="J994" s="125"/>
      <c r="K994" s="125"/>
      <c r="L994" s="125"/>
      <c r="M994" s="125"/>
      <c r="N994" s="125"/>
      <c r="O994" s="125"/>
      <c r="P994" s="125"/>
      <c r="Q994" s="125"/>
      <c r="R994" s="125"/>
      <c r="S994" s="125"/>
      <c r="T994" s="125"/>
      <c r="U994" s="125"/>
      <c r="V994" s="125"/>
    </row>
    <row r="995" spans="1:22" ht="12">
      <c r="A995" s="125"/>
      <c r="B995" s="125"/>
      <c r="C995" s="125"/>
      <c r="D995" s="125"/>
      <c r="E995" s="125"/>
      <c r="F995" s="125"/>
      <c r="G995" s="125"/>
      <c r="H995" s="125"/>
      <c r="I995" s="125"/>
      <c r="J995" s="125"/>
      <c r="K995" s="125"/>
      <c r="L995" s="125"/>
      <c r="M995" s="125"/>
      <c r="N995" s="125"/>
      <c r="O995" s="125"/>
      <c r="P995" s="125"/>
      <c r="Q995" s="125"/>
      <c r="R995" s="125"/>
      <c r="S995" s="125"/>
      <c r="T995" s="125"/>
      <c r="U995" s="125"/>
      <c r="V995" s="125"/>
    </row>
    <row r="996" spans="1:22" ht="12">
      <c r="A996" s="125"/>
      <c r="B996" s="125"/>
      <c r="C996" s="125"/>
      <c r="D996" s="125"/>
      <c r="E996" s="125"/>
      <c r="F996" s="125"/>
      <c r="G996" s="125"/>
      <c r="H996" s="125"/>
      <c r="I996" s="125"/>
      <c r="J996" s="125"/>
      <c r="K996" s="125"/>
      <c r="L996" s="125"/>
      <c r="M996" s="125"/>
      <c r="N996" s="125"/>
      <c r="O996" s="125"/>
      <c r="P996" s="125"/>
      <c r="Q996" s="125"/>
      <c r="R996" s="125"/>
      <c r="S996" s="125"/>
      <c r="T996" s="125"/>
      <c r="U996" s="125"/>
      <c r="V996" s="125"/>
    </row>
    <row r="997" spans="1:22" ht="12">
      <c r="A997" s="125"/>
      <c r="B997" s="125"/>
      <c r="C997" s="125"/>
      <c r="D997" s="125"/>
      <c r="E997" s="125"/>
      <c r="F997" s="125"/>
      <c r="G997" s="125"/>
      <c r="H997" s="125"/>
      <c r="I997" s="125"/>
      <c r="J997" s="125"/>
      <c r="K997" s="125"/>
      <c r="L997" s="125"/>
      <c r="M997" s="125"/>
      <c r="N997" s="125"/>
      <c r="O997" s="125"/>
      <c r="P997" s="125"/>
      <c r="Q997" s="125"/>
      <c r="R997" s="125"/>
      <c r="S997" s="125"/>
      <c r="T997" s="125"/>
      <c r="U997" s="125"/>
      <c r="V997" s="125"/>
    </row>
    <row r="998" spans="1:22" ht="12">
      <c r="A998" s="125"/>
      <c r="B998" s="125"/>
      <c r="C998" s="125"/>
      <c r="D998" s="125"/>
      <c r="E998" s="125"/>
      <c r="F998" s="125"/>
      <c r="G998" s="125"/>
      <c r="H998" s="125"/>
      <c r="I998" s="125"/>
      <c r="J998" s="125"/>
      <c r="K998" s="125"/>
      <c r="L998" s="125"/>
      <c r="M998" s="125"/>
      <c r="N998" s="125"/>
      <c r="O998" s="125"/>
      <c r="P998" s="125"/>
      <c r="Q998" s="125"/>
      <c r="R998" s="125"/>
      <c r="S998" s="125"/>
      <c r="T998" s="125"/>
      <c r="U998" s="125"/>
      <c r="V998" s="125"/>
    </row>
    <row r="999" spans="1:22" ht="12">
      <c r="A999" s="125"/>
      <c r="B999" s="125"/>
      <c r="C999" s="125"/>
      <c r="D999" s="125"/>
      <c r="E999" s="125"/>
      <c r="F999" s="125"/>
      <c r="G999" s="125"/>
      <c r="H999" s="125"/>
      <c r="I999" s="125"/>
      <c r="J999" s="125"/>
      <c r="K999" s="125"/>
      <c r="L999" s="125"/>
      <c r="M999" s="125"/>
      <c r="N999" s="125"/>
      <c r="O999" s="125"/>
      <c r="P999" s="125"/>
      <c r="Q999" s="125"/>
      <c r="R999" s="125"/>
      <c r="S999" s="125"/>
      <c r="T999" s="125"/>
      <c r="U999" s="125"/>
      <c r="V999" s="125"/>
    </row>
    <row r="1000" spans="1:22" ht="12">
      <c r="A1000" s="125"/>
      <c r="B1000" s="125"/>
      <c r="C1000" s="125"/>
      <c r="D1000" s="125"/>
      <c r="E1000" s="125"/>
      <c r="F1000" s="125"/>
      <c r="G1000" s="125"/>
      <c r="H1000" s="125"/>
      <c r="I1000" s="125"/>
      <c r="J1000" s="125"/>
      <c r="K1000" s="125"/>
      <c r="L1000" s="125"/>
      <c r="M1000" s="125"/>
      <c r="N1000" s="125"/>
      <c r="O1000" s="125"/>
      <c r="P1000" s="125"/>
      <c r="Q1000" s="125"/>
      <c r="R1000" s="125"/>
      <c r="S1000" s="125"/>
      <c r="T1000" s="125"/>
      <c r="U1000" s="125"/>
      <c r="V1000" s="125"/>
    </row>
    <row r="1001" spans="1:22" ht="12">
      <c r="A1001" s="125"/>
      <c r="B1001" s="125"/>
      <c r="C1001" s="125"/>
      <c r="D1001" s="125"/>
      <c r="E1001" s="125"/>
      <c r="F1001" s="125"/>
      <c r="G1001" s="125"/>
      <c r="H1001" s="125"/>
      <c r="I1001" s="125"/>
      <c r="J1001" s="125"/>
      <c r="K1001" s="125"/>
      <c r="L1001" s="125"/>
      <c r="M1001" s="125"/>
      <c r="N1001" s="125"/>
      <c r="O1001" s="125"/>
      <c r="P1001" s="125"/>
      <c r="Q1001" s="125"/>
      <c r="R1001" s="125"/>
      <c r="S1001" s="125"/>
      <c r="T1001" s="125"/>
      <c r="U1001" s="125"/>
      <c r="V1001" s="125"/>
    </row>
    <row r="1002" spans="1:22" ht="12">
      <c r="A1002" s="125"/>
      <c r="B1002" s="125"/>
      <c r="C1002" s="125"/>
      <c r="D1002" s="125"/>
      <c r="E1002" s="125"/>
      <c r="F1002" s="125"/>
      <c r="G1002" s="125"/>
      <c r="H1002" s="125"/>
      <c r="I1002" s="125"/>
      <c r="J1002" s="125"/>
      <c r="K1002" s="125"/>
      <c r="L1002" s="125"/>
      <c r="M1002" s="125"/>
      <c r="N1002" s="125"/>
      <c r="O1002" s="125"/>
      <c r="P1002" s="125"/>
      <c r="Q1002" s="125"/>
      <c r="R1002" s="125"/>
      <c r="S1002" s="125"/>
      <c r="T1002" s="125"/>
      <c r="U1002" s="125"/>
      <c r="V1002" s="125"/>
    </row>
    <row r="1003" spans="1:22" ht="12">
      <c r="A1003" s="125"/>
      <c r="B1003" s="125"/>
      <c r="C1003" s="125"/>
      <c r="D1003" s="125"/>
      <c r="E1003" s="125"/>
      <c r="F1003" s="125"/>
      <c r="G1003" s="125"/>
      <c r="H1003" s="125"/>
      <c r="I1003" s="125"/>
      <c r="J1003" s="125"/>
      <c r="K1003" s="125"/>
      <c r="L1003" s="125"/>
      <c r="M1003" s="125"/>
      <c r="N1003" s="125"/>
      <c r="O1003" s="125"/>
      <c r="P1003" s="125"/>
      <c r="Q1003" s="125"/>
      <c r="R1003" s="125"/>
      <c r="S1003" s="125"/>
      <c r="T1003" s="125"/>
      <c r="U1003" s="125"/>
      <c r="V1003" s="125"/>
    </row>
    <row r="1004" spans="1:22" ht="12">
      <c r="A1004" s="125"/>
      <c r="B1004" s="125"/>
      <c r="C1004" s="125"/>
      <c r="D1004" s="125"/>
      <c r="E1004" s="125"/>
      <c r="F1004" s="125"/>
      <c r="G1004" s="125"/>
      <c r="H1004" s="125"/>
      <c r="I1004" s="125"/>
      <c r="J1004" s="125"/>
      <c r="K1004" s="125"/>
      <c r="L1004" s="125"/>
      <c r="M1004" s="125"/>
      <c r="N1004" s="125"/>
      <c r="O1004" s="125"/>
      <c r="P1004" s="125"/>
      <c r="Q1004" s="125"/>
      <c r="R1004" s="125"/>
      <c r="S1004" s="125"/>
      <c r="T1004" s="125"/>
      <c r="U1004" s="125"/>
      <c r="V1004" s="125"/>
    </row>
    <row r="1005" spans="1:22" ht="12">
      <c r="A1005" s="125"/>
      <c r="B1005" s="125"/>
      <c r="C1005" s="125"/>
      <c r="D1005" s="125"/>
      <c r="E1005" s="125"/>
      <c r="F1005" s="125"/>
      <c r="G1005" s="125"/>
      <c r="H1005" s="125"/>
      <c r="I1005" s="125"/>
      <c r="J1005" s="125"/>
      <c r="K1005" s="125"/>
      <c r="L1005" s="125"/>
      <c r="M1005" s="125"/>
      <c r="N1005" s="125"/>
      <c r="O1005" s="125"/>
      <c r="P1005" s="125"/>
      <c r="Q1005" s="125"/>
      <c r="R1005" s="125"/>
      <c r="S1005" s="125"/>
      <c r="T1005" s="125"/>
      <c r="U1005" s="125"/>
      <c r="V1005" s="125"/>
    </row>
    <row r="1006" spans="1:22" ht="12">
      <c r="A1006" s="125"/>
      <c r="B1006" s="125"/>
      <c r="C1006" s="125"/>
      <c r="D1006" s="125"/>
      <c r="E1006" s="125"/>
      <c r="F1006" s="125"/>
      <c r="G1006" s="125"/>
      <c r="H1006" s="125"/>
      <c r="I1006" s="125"/>
      <c r="J1006" s="125"/>
      <c r="K1006" s="125"/>
      <c r="L1006" s="125"/>
      <c r="M1006" s="125"/>
      <c r="N1006" s="125"/>
      <c r="O1006" s="125"/>
      <c r="P1006" s="125"/>
      <c r="Q1006" s="125"/>
      <c r="R1006" s="125"/>
      <c r="S1006" s="125"/>
      <c r="T1006" s="125"/>
      <c r="U1006" s="125"/>
      <c r="V1006" s="125"/>
    </row>
    <row r="1007" spans="1:22" ht="12">
      <c r="A1007" s="125"/>
      <c r="B1007" s="125"/>
      <c r="C1007" s="125"/>
      <c r="D1007" s="125"/>
      <c r="E1007" s="125"/>
      <c r="F1007" s="125"/>
      <c r="G1007" s="125"/>
      <c r="H1007" s="125"/>
      <c r="I1007" s="125"/>
      <c r="J1007" s="125"/>
      <c r="K1007" s="125"/>
      <c r="L1007" s="125"/>
      <c r="M1007" s="125"/>
      <c r="N1007" s="125"/>
      <c r="O1007" s="125"/>
      <c r="P1007" s="125"/>
      <c r="Q1007" s="125"/>
      <c r="R1007" s="125"/>
      <c r="S1007" s="125"/>
      <c r="T1007" s="125"/>
      <c r="U1007" s="125"/>
      <c r="V1007" s="125"/>
    </row>
    <row r="1008" spans="1:22" ht="12">
      <c r="A1008" s="125"/>
      <c r="B1008" s="125"/>
      <c r="C1008" s="125"/>
      <c r="D1008" s="125"/>
      <c r="E1008" s="125"/>
      <c r="F1008" s="125"/>
      <c r="G1008" s="125"/>
      <c r="H1008" s="125"/>
      <c r="I1008" s="125"/>
      <c r="J1008" s="125"/>
      <c r="K1008" s="125"/>
      <c r="L1008" s="125"/>
      <c r="M1008" s="125"/>
      <c r="N1008" s="125"/>
      <c r="O1008" s="125"/>
      <c r="P1008" s="125"/>
      <c r="Q1008" s="125"/>
      <c r="R1008" s="125"/>
      <c r="S1008" s="125"/>
      <c r="T1008" s="125"/>
      <c r="U1008" s="125"/>
      <c r="V1008" s="125"/>
    </row>
    <row r="1009" spans="1:22" ht="12">
      <c r="A1009" s="125"/>
      <c r="B1009" s="125"/>
      <c r="C1009" s="125"/>
      <c r="D1009" s="125"/>
      <c r="E1009" s="125"/>
      <c r="F1009" s="125"/>
      <c r="G1009" s="125"/>
      <c r="H1009" s="125"/>
      <c r="I1009" s="125"/>
      <c r="J1009" s="125"/>
      <c r="K1009" s="125"/>
      <c r="L1009" s="125"/>
      <c r="M1009" s="125"/>
      <c r="N1009" s="125"/>
      <c r="O1009" s="125"/>
      <c r="P1009" s="125"/>
      <c r="Q1009" s="125"/>
      <c r="R1009" s="125"/>
      <c r="S1009" s="125"/>
      <c r="T1009" s="125"/>
      <c r="U1009" s="125"/>
      <c r="V1009" s="125"/>
    </row>
    <row r="1010" spans="1:22" ht="12">
      <c r="A1010" s="125"/>
      <c r="B1010" s="125"/>
      <c r="C1010" s="125"/>
      <c r="D1010" s="125"/>
      <c r="E1010" s="125"/>
      <c r="F1010" s="125"/>
      <c r="G1010" s="125"/>
      <c r="H1010" s="125"/>
      <c r="I1010" s="125"/>
      <c r="J1010" s="125"/>
      <c r="K1010" s="125"/>
      <c r="L1010" s="125"/>
      <c r="M1010" s="125"/>
      <c r="N1010" s="125"/>
      <c r="O1010" s="125"/>
      <c r="P1010" s="125"/>
      <c r="Q1010" s="125"/>
      <c r="R1010" s="125"/>
      <c r="S1010" s="125"/>
      <c r="T1010" s="125"/>
      <c r="U1010" s="125"/>
      <c r="V1010" s="125"/>
    </row>
    <row r="1011" spans="1:22" ht="12">
      <c r="A1011" s="125"/>
      <c r="B1011" s="125"/>
      <c r="C1011" s="125"/>
      <c r="D1011" s="125"/>
      <c r="E1011" s="125"/>
      <c r="F1011" s="125"/>
      <c r="G1011" s="125"/>
      <c r="H1011" s="125"/>
      <c r="I1011" s="125"/>
      <c r="J1011" s="125"/>
      <c r="K1011" s="125"/>
      <c r="L1011" s="125"/>
      <c r="M1011" s="125"/>
      <c r="N1011" s="125"/>
      <c r="O1011" s="125"/>
      <c r="P1011" s="125"/>
      <c r="Q1011" s="125"/>
      <c r="R1011" s="125"/>
      <c r="S1011" s="125"/>
      <c r="T1011" s="125"/>
      <c r="U1011" s="125"/>
      <c r="V1011" s="125"/>
    </row>
    <row r="1012" spans="1:22" ht="12">
      <c r="A1012" s="125"/>
      <c r="B1012" s="125"/>
      <c r="C1012" s="125"/>
      <c r="D1012" s="125"/>
      <c r="E1012" s="125"/>
      <c r="F1012" s="125"/>
      <c r="G1012" s="125"/>
      <c r="H1012" s="125"/>
      <c r="I1012" s="125"/>
      <c r="J1012" s="125"/>
      <c r="K1012" s="125"/>
      <c r="L1012" s="125"/>
      <c r="M1012" s="125"/>
      <c r="N1012" s="125"/>
      <c r="O1012" s="125"/>
      <c r="P1012" s="125"/>
      <c r="Q1012" s="125"/>
      <c r="R1012" s="125"/>
      <c r="S1012" s="125"/>
      <c r="T1012" s="125"/>
      <c r="U1012" s="125"/>
      <c r="V1012" s="125"/>
    </row>
    <row r="1013" spans="1:22" ht="12">
      <c r="A1013" s="125"/>
      <c r="B1013" s="125"/>
      <c r="C1013" s="125"/>
      <c r="D1013" s="125"/>
      <c r="E1013" s="125"/>
      <c r="F1013" s="125"/>
      <c r="G1013" s="125"/>
      <c r="H1013" s="125"/>
      <c r="I1013" s="125"/>
      <c r="J1013" s="125"/>
      <c r="K1013" s="125"/>
      <c r="L1013" s="125"/>
      <c r="M1013" s="125"/>
      <c r="N1013" s="125"/>
      <c r="O1013" s="125"/>
      <c r="P1013" s="125"/>
      <c r="Q1013" s="125"/>
      <c r="R1013" s="125"/>
      <c r="S1013" s="125"/>
      <c r="T1013" s="125"/>
      <c r="U1013" s="125"/>
      <c r="V1013" s="125"/>
    </row>
    <row r="1014" spans="1:22" ht="12">
      <c r="A1014" s="125"/>
      <c r="B1014" s="125"/>
      <c r="C1014" s="125"/>
      <c r="D1014" s="125"/>
      <c r="E1014" s="125"/>
      <c r="F1014" s="125"/>
      <c r="G1014" s="125"/>
      <c r="H1014" s="125"/>
      <c r="I1014" s="125"/>
      <c r="J1014" s="125"/>
      <c r="K1014" s="125"/>
      <c r="L1014" s="125"/>
      <c r="M1014" s="125"/>
      <c r="N1014" s="125"/>
      <c r="O1014" s="125"/>
      <c r="P1014" s="125"/>
      <c r="Q1014" s="125"/>
      <c r="R1014" s="125"/>
      <c r="S1014" s="125"/>
      <c r="T1014" s="125"/>
      <c r="U1014" s="125"/>
      <c r="V1014" s="12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W1000"/>
  <sheetViews>
    <sheetView workbookViewId="0"/>
  </sheetViews>
  <sheetFormatPr defaultColWidth="14.42578125" defaultRowHeight="15" customHeight="1"/>
  <cols>
    <col min="1" max="1" width="6.5703125" customWidth="1"/>
    <col min="2" max="2" width="33.85546875" customWidth="1"/>
    <col min="3" max="3" width="45.5703125" customWidth="1"/>
    <col min="4" max="5" width="11.5703125" customWidth="1"/>
    <col min="6" max="6" width="11.42578125" customWidth="1"/>
    <col min="7" max="23" width="10.5703125" customWidth="1"/>
  </cols>
  <sheetData>
    <row r="1" spans="1:23" ht="14.45">
      <c r="A1" s="3"/>
      <c r="B1" s="4"/>
      <c r="C1" s="5"/>
      <c r="D1" s="5"/>
      <c r="E1" s="5"/>
      <c r="F1" s="6"/>
      <c r="G1" s="6"/>
      <c r="H1" s="6"/>
      <c r="I1" s="6"/>
      <c r="J1" s="6"/>
      <c r="K1" s="6"/>
      <c r="L1" s="6"/>
      <c r="M1" s="6"/>
      <c r="N1" s="6"/>
      <c r="O1" s="6"/>
      <c r="P1" s="6"/>
      <c r="Q1" s="6"/>
      <c r="R1" s="6"/>
      <c r="S1" s="6"/>
      <c r="T1" s="6"/>
      <c r="U1" s="6"/>
      <c r="V1" s="6"/>
      <c r="W1" s="6"/>
    </row>
    <row r="2" spans="1:23" ht="14.45">
      <c r="A2" s="48"/>
      <c r="B2" s="619"/>
      <c r="C2" s="666"/>
      <c r="D2" s="666"/>
      <c r="E2" s="666"/>
      <c r="F2" s="6"/>
      <c r="G2" s="6"/>
      <c r="H2" s="6"/>
      <c r="I2" s="6"/>
      <c r="J2" s="6"/>
      <c r="K2" s="6"/>
      <c r="L2" s="6"/>
      <c r="M2" s="6"/>
      <c r="N2" s="6"/>
      <c r="O2" s="6"/>
      <c r="P2" s="6"/>
      <c r="Q2" s="6"/>
      <c r="R2" s="6"/>
      <c r="S2" s="6"/>
      <c r="T2" s="6"/>
      <c r="U2" s="6"/>
      <c r="V2" s="6"/>
      <c r="W2" s="6"/>
    </row>
    <row r="3" spans="1:23" ht="26.1">
      <c r="A3" s="49" t="s">
        <v>3971</v>
      </c>
      <c r="B3" s="620" t="s">
        <v>4207</v>
      </c>
      <c r="C3" s="672"/>
      <c r="D3" s="49" t="s">
        <v>51</v>
      </c>
      <c r="E3" s="7" t="s">
        <v>52</v>
      </c>
      <c r="F3" s="6"/>
      <c r="G3" s="6"/>
      <c r="H3" s="6"/>
      <c r="I3" s="6"/>
      <c r="J3" s="6"/>
      <c r="K3" s="6"/>
      <c r="L3" s="6"/>
      <c r="M3" s="6"/>
      <c r="N3" s="6"/>
      <c r="O3" s="6"/>
      <c r="P3" s="6"/>
      <c r="Q3" s="6"/>
      <c r="R3" s="6"/>
      <c r="S3" s="6"/>
      <c r="T3" s="6"/>
      <c r="U3" s="6"/>
      <c r="V3" s="6"/>
      <c r="W3" s="6"/>
    </row>
    <row r="4" spans="1:23" ht="14.45">
      <c r="A4" s="25">
        <v>1</v>
      </c>
      <c r="B4" s="621" t="s">
        <v>7833</v>
      </c>
      <c r="C4" s="667"/>
      <c r="D4" s="50"/>
      <c r="E4" s="50"/>
      <c r="F4" s="6"/>
      <c r="G4" s="6"/>
      <c r="H4" s="6"/>
      <c r="I4" s="6"/>
      <c r="J4" s="6"/>
      <c r="K4" s="6"/>
      <c r="L4" s="6"/>
      <c r="M4" s="6"/>
      <c r="N4" s="6"/>
      <c r="O4" s="6"/>
      <c r="P4" s="6"/>
      <c r="Q4" s="6"/>
      <c r="R4" s="6"/>
      <c r="S4" s="6"/>
      <c r="T4" s="6"/>
      <c r="U4" s="6"/>
      <c r="V4" s="6"/>
      <c r="W4" s="6"/>
    </row>
    <row r="5" spans="1:23" ht="181.5" customHeight="1">
      <c r="A5" s="8" t="s">
        <v>4180</v>
      </c>
      <c r="B5" s="610" t="s">
        <v>7834</v>
      </c>
      <c r="C5" s="667"/>
      <c r="D5" s="11"/>
      <c r="E5" s="11"/>
      <c r="F5" s="6"/>
      <c r="G5" s="6"/>
      <c r="H5" s="6"/>
      <c r="I5" s="6"/>
      <c r="J5" s="6"/>
      <c r="K5" s="6"/>
      <c r="L5" s="6"/>
      <c r="M5" s="6"/>
      <c r="N5" s="6"/>
      <c r="O5" s="6"/>
      <c r="P5" s="6"/>
      <c r="Q5" s="6"/>
      <c r="R5" s="6"/>
      <c r="S5" s="6"/>
      <c r="T5" s="6"/>
      <c r="U5" s="6"/>
      <c r="V5" s="6"/>
      <c r="W5" s="6"/>
    </row>
    <row r="6" spans="1:23" ht="15" customHeight="1">
      <c r="A6" s="13">
        <v>2</v>
      </c>
      <c r="B6" s="622" t="s">
        <v>7835</v>
      </c>
      <c r="C6" s="667"/>
      <c r="D6" s="18"/>
      <c r="E6" s="18"/>
      <c r="F6" s="6"/>
      <c r="G6" s="6"/>
      <c r="H6" s="6"/>
      <c r="I6" s="6"/>
      <c r="J6" s="6"/>
      <c r="K6" s="6"/>
      <c r="L6" s="6"/>
      <c r="M6" s="6"/>
      <c r="N6" s="6"/>
      <c r="O6" s="6"/>
      <c r="P6" s="6"/>
      <c r="Q6" s="6"/>
      <c r="R6" s="6"/>
      <c r="S6" s="6"/>
      <c r="T6" s="6"/>
      <c r="U6" s="6"/>
      <c r="V6" s="6"/>
      <c r="W6" s="6"/>
    </row>
    <row r="7" spans="1:23" ht="30" customHeight="1">
      <c r="A7" s="8" t="s">
        <v>4264</v>
      </c>
      <c r="B7" s="623" t="s">
        <v>7836</v>
      </c>
      <c r="C7" s="667"/>
      <c r="D7" s="51"/>
      <c r="E7" s="12"/>
      <c r="F7" s="6"/>
      <c r="G7" s="6"/>
      <c r="H7" s="6"/>
      <c r="I7" s="6"/>
      <c r="J7" s="6"/>
      <c r="K7" s="6"/>
      <c r="L7" s="6"/>
      <c r="M7" s="6"/>
      <c r="N7" s="6"/>
      <c r="O7" s="6"/>
      <c r="P7" s="6"/>
      <c r="Q7" s="6"/>
      <c r="R7" s="6"/>
      <c r="S7" s="6"/>
      <c r="T7" s="6"/>
      <c r="U7" s="6"/>
      <c r="V7" s="6"/>
      <c r="W7" s="6"/>
    </row>
    <row r="8" spans="1:23" ht="66.75" customHeight="1">
      <c r="A8" s="8" t="s">
        <v>4265</v>
      </c>
      <c r="B8" s="623" t="s">
        <v>7837</v>
      </c>
      <c r="C8" s="667"/>
      <c r="D8" s="33"/>
      <c r="E8" s="12"/>
      <c r="F8" s="6"/>
      <c r="G8" s="6"/>
      <c r="H8" s="6"/>
      <c r="I8" s="6"/>
      <c r="J8" s="6"/>
      <c r="K8" s="6"/>
      <c r="L8" s="6"/>
      <c r="M8" s="6"/>
      <c r="N8" s="6"/>
      <c r="O8" s="6"/>
      <c r="P8" s="6"/>
      <c r="Q8" s="6"/>
      <c r="R8" s="6"/>
      <c r="S8" s="6"/>
      <c r="T8" s="6"/>
      <c r="U8" s="6"/>
      <c r="V8" s="6"/>
      <c r="W8" s="6"/>
    </row>
    <row r="9" spans="1:23" ht="71.25" customHeight="1">
      <c r="A9" s="8" t="s">
        <v>4266</v>
      </c>
      <c r="B9" s="623" t="s">
        <v>7838</v>
      </c>
      <c r="C9" s="667"/>
      <c r="D9" s="33"/>
      <c r="E9" s="12"/>
      <c r="F9" s="6"/>
      <c r="G9" s="6"/>
      <c r="H9" s="6"/>
      <c r="I9" s="6"/>
      <c r="J9" s="6"/>
      <c r="K9" s="6"/>
      <c r="L9" s="6"/>
      <c r="M9" s="6"/>
      <c r="N9" s="6"/>
      <c r="O9" s="6"/>
      <c r="P9" s="6"/>
      <c r="Q9" s="6"/>
      <c r="R9" s="6"/>
      <c r="S9" s="6"/>
      <c r="T9" s="6"/>
      <c r="U9" s="6"/>
      <c r="V9" s="6"/>
      <c r="W9" s="6"/>
    </row>
    <row r="10" spans="1:23" ht="14.45">
      <c r="A10" s="8" t="s">
        <v>4269</v>
      </c>
      <c r="B10" s="623" t="s">
        <v>7839</v>
      </c>
      <c r="C10" s="667"/>
      <c r="D10" s="10"/>
      <c r="E10" s="12"/>
      <c r="F10" s="6"/>
      <c r="G10" s="6"/>
      <c r="H10" s="6"/>
      <c r="I10" s="6"/>
      <c r="J10" s="6"/>
      <c r="K10" s="6"/>
      <c r="L10" s="6"/>
      <c r="M10" s="6"/>
      <c r="N10" s="6"/>
      <c r="O10" s="6"/>
      <c r="P10" s="6"/>
      <c r="Q10" s="6"/>
      <c r="R10" s="6"/>
      <c r="S10" s="6"/>
      <c r="T10" s="6"/>
      <c r="U10" s="6"/>
      <c r="V10" s="6"/>
      <c r="W10" s="6"/>
    </row>
    <row r="11" spans="1:23" ht="16.5" customHeight="1">
      <c r="A11" s="8" t="s">
        <v>4272</v>
      </c>
      <c r="B11" s="623" t="s">
        <v>7840</v>
      </c>
      <c r="C11" s="667"/>
      <c r="D11" s="10"/>
      <c r="E11" s="12"/>
      <c r="F11" s="6"/>
      <c r="G11" s="6"/>
      <c r="H11" s="6"/>
      <c r="I11" s="6"/>
      <c r="J11" s="6"/>
      <c r="K11" s="6"/>
      <c r="L11" s="6"/>
      <c r="M11" s="6"/>
      <c r="N11" s="6"/>
      <c r="O11" s="6"/>
      <c r="P11" s="6"/>
      <c r="Q11" s="6"/>
      <c r="R11" s="6"/>
      <c r="S11" s="6"/>
      <c r="T11" s="6"/>
      <c r="U11" s="6"/>
      <c r="V11" s="6"/>
      <c r="W11" s="6"/>
    </row>
    <row r="12" spans="1:23" ht="32.25" customHeight="1">
      <c r="A12" s="8" t="s">
        <v>4275</v>
      </c>
      <c r="B12" s="623" t="s">
        <v>5491</v>
      </c>
      <c r="C12" s="667"/>
      <c r="D12" s="10"/>
      <c r="E12" s="12"/>
      <c r="F12" s="6"/>
      <c r="G12" s="6"/>
      <c r="H12" s="6"/>
      <c r="I12" s="6"/>
      <c r="J12" s="6"/>
      <c r="K12" s="6"/>
      <c r="L12" s="6"/>
      <c r="M12" s="6"/>
      <c r="N12" s="6"/>
      <c r="O12" s="6"/>
      <c r="P12" s="6"/>
      <c r="Q12" s="6"/>
      <c r="R12" s="6"/>
      <c r="S12" s="6"/>
      <c r="T12" s="6"/>
      <c r="U12" s="6"/>
      <c r="V12" s="6"/>
      <c r="W12" s="6"/>
    </row>
    <row r="13" spans="1:23" ht="17.25" customHeight="1">
      <c r="A13" s="8" t="s">
        <v>4278</v>
      </c>
      <c r="B13" s="623" t="s">
        <v>5492</v>
      </c>
      <c r="C13" s="667"/>
      <c r="D13" s="10"/>
      <c r="E13" s="12"/>
      <c r="F13" s="6"/>
      <c r="G13" s="6"/>
      <c r="H13" s="6"/>
      <c r="I13" s="6"/>
      <c r="J13" s="6"/>
      <c r="K13" s="6"/>
      <c r="L13" s="6"/>
      <c r="M13" s="6"/>
      <c r="N13" s="6"/>
      <c r="O13" s="6"/>
      <c r="P13" s="6"/>
      <c r="Q13" s="6"/>
      <c r="R13" s="6"/>
      <c r="S13" s="6"/>
      <c r="T13" s="6"/>
      <c r="U13" s="6"/>
      <c r="V13" s="6"/>
      <c r="W13" s="6"/>
    </row>
    <row r="14" spans="1:23" ht="45" customHeight="1">
      <c r="A14" s="8" t="s">
        <v>4281</v>
      </c>
      <c r="B14" s="623" t="s">
        <v>7841</v>
      </c>
      <c r="C14" s="667"/>
      <c r="D14" s="33"/>
      <c r="E14" s="12"/>
      <c r="F14" s="6"/>
      <c r="G14" s="6"/>
      <c r="H14" s="6"/>
      <c r="I14" s="6"/>
      <c r="J14" s="6"/>
      <c r="K14" s="6"/>
      <c r="L14" s="6"/>
      <c r="M14" s="6"/>
      <c r="N14" s="6"/>
      <c r="O14" s="6"/>
      <c r="P14" s="6"/>
      <c r="Q14" s="6"/>
      <c r="R14" s="6"/>
      <c r="S14" s="6"/>
      <c r="T14" s="6"/>
      <c r="U14" s="6"/>
      <c r="V14" s="6"/>
      <c r="W14" s="6"/>
    </row>
    <row r="15" spans="1:23" ht="51.75" customHeight="1">
      <c r="A15" s="8" t="s">
        <v>4284</v>
      </c>
      <c r="B15" s="623" t="s">
        <v>7842</v>
      </c>
      <c r="C15" s="667"/>
      <c r="D15" s="33"/>
      <c r="E15" s="12"/>
      <c r="F15" s="6"/>
      <c r="G15" s="6"/>
      <c r="H15" s="6"/>
      <c r="I15" s="6"/>
      <c r="J15" s="6"/>
      <c r="K15" s="6"/>
      <c r="L15" s="6"/>
      <c r="M15" s="6"/>
      <c r="N15" s="6"/>
      <c r="O15" s="6"/>
      <c r="P15" s="6"/>
      <c r="Q15" s="6"/>
      <c r="R15" s="6"/>
      <c r="S15" s="6"/>
      <c r="T15" s="6"/>
      <c r="U15" s="6"/>
      <c r="V15" s="6"/>
      <c r="W15" s="6"/>
    </row>
    <row r="16" spans="1:23" ht="30" customHeight="1">
      <c r="A16" s="8" t="s">
        <v>4287</v>
      </c>
      <c r="B16" s="623" t="s">
        <v>7843</v>
      </c>
      <c r="C16" s="667"/>
      <c r="D16" s="33"/>
      <c r="E16" s="12"/>
      <c r="F16" s="6"/>
      <c r="G16" s="6"/>
      <c r="H16" s="6"/>
      <c r="I16" s="6"/>
      <c r="J16" s="6"/>
      <c r="K16" s="6"/>
      <c r="L16" s="6"/>
      <c r="M16" s="6"/>
      <c r="N16" s="6"/>
      <c r="O16" s="6"/>
      <c r="P16" s="6"/>
      <c r="Q16" s="6"/>
      <c r="R16" s="6"/>
      <c r="S16" s="6"/>
      <c r="T16" s="6"/>
      <c r="U16" s="6"/>
      <c r="V16" s="6"/>
      <c r="W16" s="6"/>
    </row>
    <row r="17" spans="1:23" ht="60.75" customHeight="1">
      <c r="A17" s="8" t="s">
        <v>5364</v>
      </c>
      <c r="B17" s="623" t="s">
        <v>7844</v>
      </c>
      <c r="C17" s="667"/>
      <c r="D17" s="52"/>
      <c r="E17" s="12"/>
      <c r="F17" s="6"/>
      <c r="G17" s="6"/>
      <c r="H17" s="6"/>
      <c r="I17" s="6"/>
      <c r="J17" s="6"/>
      <c r="K17" s="6"/>
      <c r="L17" s="6"/>
      <c r="M17" s="6"/>
      <c r="N17" s="6"/>
      <c r="O17" s="6"/>
      <c r="P17" s="6"/>
      <c r="Q17" s="6"/>
      <c r="R17" s="6"/>
      <c r="S17" s="6"/>
      <c r="T17" s="6"/>
      <c r="U17" s="6"/>
      <c r="V17" s="6"/>
      <c r="W17" s="6"/>
    </row>
    <row r="18" spans="1:23" ht="33" customHeight="1">
      <c r="A18" s="8" t="s">
        <v>5365</v>
      </c>
      <c r="B18" s="623" t="s">
        <v>7845</v>
      </c>
      <c r="C18" s="667"/>
      <c r="D18" s="33"/>
      <c r="E18" s="12"/>
      <c r="F18" s="6"/>
      <c r="G18" s="6"/>
      <c r="H18" s="6"/>
      <c r="I18" s="6"/>
      <c r="J18" s="6"/>
      <c r="K18" s="6"/>
      <c r="L18" s="6"/>
      <c r="M18" s="6"/>
      <c r="N18" s="6"/>
      <c r="O18" s="6"/>
      <c r="P18" s="6"/>
      <c r="Q18" s="6"/>
      <c r="R18" s="6"/>
      <c r="S18" s="6"/>
      <c r="T18" s="6"/>
      <c r="U18" s="6"/>
      <c r="V18" s="6"/>
      <c r="W18" s="6"/>
    </row>
    <row r="19" spans="1:23" ht="36" customHeight="1">
      <c r="A19" s="8" t="s">
        <v>5366</v>
      </c>
      <c r="B19" s="623" t="s">
        <v>7846</v>
      </c>
      <c r="C19" s="667"/>
      <c r="D19" s="33"/>
      <c r="E19" s="12"/>
      <c r="F19" s="6"/>
      <c r="G19" s="6"/>
      <c r="H19" s="6"/>
      <c r="I19" s="6"/>
      <c r="J19" s="6"/>
      <c r="K19" s="6"/>
      <c r="L19" s="6"/>
      <c r="M19" s="6"/>
      <c r="N19" s="6"/>
      <c r="O19" s="6"/>
      <c r="P19" s="6"/>
      <c r="Q19" s="6"/>
      <c r="R19" s="6"/>
      <c r="S19" s="6"/>
      <c r="T19" s="6"/>
      <c r="U19" s="6"/>
      <c r="V19" s="6"/>
      <c r="W19" s="6"/>
    </row>
    <row r="20" spans="1:23" ht="45" customHeight="1">
      <c r="A20" s="8" t="s">
        <v>5443</v>
      </c>
      <c r="B20" s="623" t="s">
        <v>7847</v>
      </c>
      <c r="C20" s="667"/>
      <c r="D20" s="33"/>
      <c r="E20" s="12"/>
      <c r="F20" s="6"/>
      <c r="G20" s="6"/>
      <c r="H20" s="6"/>
      <c r="I20" s="6"/>
      <c r="J20" s="6"/>
      <c r="K20" s="6"/>
      <c r="L20" s="6"/>
      <c r="M20" s="6"/>
      <c r="N20" s="6"/>
      <c r="O20" s="6"/>
      <c r="P20" s="6"/>
      <c r="Q20" s="6"/>
      <c r="R20" s="6"/>
      <c r="S20" s="6"/>
      <c r="T20" s="6"/>
      <c r="U20" s="6"/>
      <c r="V20" s="6"/>
      <c r="W20" s="6"/>
    </row>
    <row r="21" spans="1:23" ht="33" customHeight="1">
      <c r="A21" s="8" t="s">
        <v>5445</v>
      </c>
      <c r="B21" s="623" t="s">
        <v>7848</v>
      </c>
      <c r="C21" s="667"/>
      <c r="D21" s="33"/>
      <c r="E21" s="12"/>
      <c r="F21" s="6"/>
      <c r="G21" s="6"/>
      <c r="H21" s="6"/>
      <c r="I21" s="6"/>
      <c r="J21" s="6"/>
      <c r="K21" s="6"/>
      <c r="L21" s="6"/>
      <c r="M21" s="6"/>
      <c r="N21" s="6"/>
      <c r="O21" s="6"/>
      <c r="P21" s="6"/>
      <c r="Q21" s="6"/>
      <c r="R21" s="6"/>
      <c r="S21" s="6"/>
      <c r="T21" s="6"/>
      <c r="U21" s="6"/>
      <c r="V21" s="6"/>
      <c r="W21" s="6"/>
    </row>
    <row r="22" spans="1:23" ht="32.25" customHeight="1">
      <c r="A22" s="8" t="s">
        <v>5447</v>
      </c>
      <c r="B22" s="623" t="s">
        <v>7849</v>
      </c>
      <c r="C22" s="667"/>
      <c r="D22" s="33"/>
      <c r="E22" s="12"/>
      <c r="F22" s="6"/>
      <c r="G22" s="6"/>
      <c r="H22" s="6"/>
      <c r="I22" s="6"/>
      <c r="J22" s="6"/>
      <c r="K22" s="6"/>
      <c r="L22" s="6"/>
      <c r="M22" s="6"/>
      <c r="N22" s="6"/>
      <c r="O22" s="6"/>
      <c r="P22" s="6"/>
      <c r="Q22" s="6"/>
      <c r="R22" s="6"/>
      <c r="S22" s="6"/>
      <c r="T22" s="6"/>
      <c r="U22" s="6"/>
      <c r="V22" s="6"/>
      <c r="W22" s="6"/>
    </row>
    <row r="23" spans="1:23" ht="45.75" customHeight="1">
      <c r="A23" s="8" t="s">
        <v>5510</v>
      </c>
      <c r="B23" s="623" t="s">
        <v>7850</v>
      </c>
      <c r="C23" s="667"/>
      <c r="D23" s="52"/>
      <c r="E23" s="12"/>
      <c r="F23" s="6"/>
      <c r="G23" s="6"/>
      <c r="H23" s="6"/>
      <c r="I23" s="6"/>
      <c r="J23" s="6"/>
      <c r="K23" s="6"/>
      <c r="L23" s="6"/>
      <c r="M23" s="6"/>
      <c r="N23" s="6"/>
      <c r="O23" s="6"/>
      <c r="P23" s="6"/>
      <c r="Q23" s="6"/>
      <c r="R23" s="6"/>
      <c r="S23" s="6"/>
      <c r="T23" s="6"/>
      <c r="U23" s="6"/>
      <c r="V23" s="6"/>
      <c r="W23" s="6"/>
    </row>
    <row r="24" spans="1:23" ht="59.25" customHeight="1">
      <c r="A24" s="8" t="s">
        <v>5512</v>
      </c>
      <c r="B24" s="623" t="s">
        <v>7851</v>
      </c>
      <c r="C24" s="667"/>
      <c r="D24" s="33"/>
      <c r="E24" s="12"/>
      <c r="F24" s="6"/>
      <c r="G24" s="6"/>
      <c r="H24" s="6"/>
      <c r="I24" s="6"/>
      <c r="J24" s="6"/>
      <c r="K24" s="6"/>
      <c r="L24" s="6"/>
      <c r="M24" s="6"/>
      <c r="N24" s="6"/>
      <c r="O24" s="6"/>
      <c r="P24" s="6"/>
      <c r="Q24" s="6"/>
      <c r="R24" s="6"/>
      <c r="S24" s="6"/>
      <c r="T24" s="6"/>
      <c r="U24" s="6"/>
      <c r="V24" s="6"/>
      <c r="W24" s="6"/>
    </row>
    <row r="25" spans="1:23" ht="55.5" customHeight="1">
      <c r="A25" s="8" t="s">
        <v>5450</v>
      </c>
      <c r="B25" s="623" t="s">
        <v>7852</v>
      </c>
      <c r="C25" s="667"/>
      <c r="D25" s="33"/>
      <c r="E25" s="12"/>
      <c r="F25" s="6"/>
      <c r="G25" s="6"/>
      <c r="H25" s="6"/>
      <c r="I25" s="6"/>
      <c r="J25" s="6"/>
      <c r="K25" s="6"/>
      <c r="L25" s="6"/>
      <c r="M25" s="6"/>
      <c r="N25" s="6"/>
      <c r="O25" s="6"/>
      <c r="P25" s="6"/>
      <c r="Q25" s="6"/>
      <c r="R25" s="6"/>
      <c r="S25" s="6"/>
      <c r="T25" s="6"/>
      <c r="U25" s="6"/>
      <c r="V25" s="6"/>
      <c r="W25" s="6"/>
    </row>
    <row r="26" spans="1:23" ht="30" customHeight="1">
      <c r="A26" s="8" t="s">
        <v>5515</v>
      </c>
      <c r="B26" s="623" t="s">
        <v>7853</v>
      </c>
      <c r="C26" s="667"/>
      <c r="D26" s="33"/>
      <c r="E26" s="12"/>
      <c r="F26" s="6"/>
      <c r="G26" s="6"/>
      <c r="H26" s="6"/>
      <c r="I26" s="6"/>
      <c r="J26" s="6"/>
      <c r="K26" s="6"/>
      <c r="L26" s="6"/>
      <c r="M26" s="6"/>
      <c r="N26" s="6"/>
      <c r="O26" s="6"/>
      <c r="P26" s="6"/>
      <c r="Q26" s="6"/>
      <c r="R26" s="6"/>
      <c r="S26" s="6"/>
      <c r="T26" s="6"/>
      <c r="U26" s="6"/>
      <c r="V26" s="6"/>
      <c r="W26" s="6"/>
    </row>
    <row r="27" spans="1:23" ht="36" customHeight="1">
      <c r="A27" s="8" t="s">
        <v>5517</v>
      </c>
      <c r="B27" s="624" t="s">
        <v>7854</v>
      </c>
      <c r="C27" s="667"/>
      <c r="D27" s="10"/>
      <c r="E27" s="12"/>
      <c r="F27" s="6"/>
      <c r="G27" s="6"/>
      <c r="H27" s="6"/>
      <c r="I27" s="6"/>
      <c r="J27" s="6"/>
      <c r="K27" s="6"/>
      <c r="L27" s="6"/>
      <c r="M27" s="6"/>
      <c r="N27" s="6"/>
      <c r="O27" s="6"/>
      <c r="P27" s="6"/>
      <c r="Q27" s="6"/>
      <c r="R27" s="6"/>
      <c r="S27" s="6"/>
      <c r="T27" s="6"/>
      <c r="U27" s="6"/>
      <c r="V27" s="6"/>
      <c r="W27" s="6"/>
    </row>
    <row r="28" spans="1:23" ht="20.25" customHeight="1">
      <c r="A28" s="13">
        <v>3</v>
      </c>
      <c r="B28" s="625" t="s">
        <v>7855</v>
      </c>
      <c r="C28" s="667"/>
      <c r="D28" s="22"/>
      <c r="E28" s="22"/>
      <c r="F28" s="6"/>
      <c r="G28" s="6"/>
      <c r="H28" s="6"/>
      <c r="I28" s="6"/>
      <c r="J28" s="6"/>
      <c r="K28" s="6"/>
      <c r="L28" s="6"/>
      <c r="M28" s="6"/>
      <c r="N28" s="6"/>
      <c r="O28" s="6"/>
      <c r="P28" s="6"/>
      <c r="Q28" s="6"/>
      <c r="R28" s="6"/>
      <c r="S28" s="6"/>
      <c r="T28" s="6"/>
      <c r="U28" s="6"/>
      <c r="V28" s="6"/>
      <c r="W28" s="6"/>
    </row>
    <row r="29" spans="1:23" ht="15.75" customHeight="1">
      <c r="A29" s="8" t="s">
        <v>4386</v>
      </c>
      <c r="B29" s="11" t="s">
        <v>48</v>
      </c>
      <c r="C29" s="12" t="s">
        <v>4387</v>
      </c>
      <c r="D29" s="12"/>
      <c r="E29" s="12"/>
      <c r="F29" s="6"/>
      <c r="G29" s="6"/>
      <c r="H29" s="6"/>
      <c r="I29" s="6"/>
      <c r="J29" s="6"/>
      <c r="K29" s="6"/>
      <c r="L29" s="6"/>
      <c r="M29" s="6"/>
      <c r="N29" s="6"/>
      <c r="O29" s="6"/>
      <c r="P29" s="6"/>
      <c r="Q29" s="6"/>
      <c r="R29" s="6"/>
      <c r="S29" s="6"/>
      <c r="T29" s="6"/>
      <c r="U29" s="6"/>
      <c r="V29" s="6"/>
      <c r="W29" s="6"/>
    </row>
    <row r="30" spans="1:23" ht="15.75" customHeight="1">
      <c r="A30" s="8" t="s">
        <v>4388</v>
      </c>
      <c r="B30" s="11" t="s">
        <v>4209</v>
      </c>
      <c r="C30" s="12" t="s">
        <v>4210</v>
      </c>
      <c r="D30" s="12"/>
      <c r="E30" s="12"/>
      <c r="F30" s="6"/>
      <c r="G30" s="6"/>
      <c r="H30" s="6"/>
      <c r="I30" s="6"/>
      <c r="J30" s="6"/>
      <c r="K30" s="6"/>
      <c r="L30" s="6"/>
      <c r="M30" s="6"/>
      <c r="N30" s="6"/>
      <c r="O30" s="6"/>
      <c r="P30" s="6"/>
      <c r="Q30" s="6"/>
      <c r="R30" s="6"/>
      <c r="S30" s="6"/>
      <c r="T30" s="6"/>
      <c r="U30" s="6"/>
      <c r="V30" s="6"/>
      <c r="W30" s="6"/>
    </row>
    <row r="31" spans="1:23" ht="15.75" customHeight="1">
      <c r="A31" s="8" t="s">
        <v>4389</v>
      </c>
      <c r="B31" s="11" t="s">
        <v>4211</v>
      </c>
      <c r="C31" s="12" t="s">
        <v>4210</v>
      </c>
      <c r="D31" s="12"/>
      <c r="E31" s="12"/>
      <c r="F31" s="6"/>
      <c r="G31" s="6"/>
      <c r="H31" s="6"/>
      <c r="I31" s="6"/>
      <c r="J31" s="6"/>
      <c r="K31" s="6"/>
      <c r="L31" s="6"/>
      <c r="M31" s="6"/>
      <c r="N31" s="6"/>
      <c r="O31" s="6"/>
      <c r="P31" s="6"/>
      <c r="Q31" s="6"/>
      <c r="R31" s="6"/>
      <c r="S31" s="6"/>
      <c r="T31" s="6"/>
      <c r="U31" s="6"/>
      <c r="V31" s="6"/>
      <c r="W31" s="6"/>
    </row>
    <row r="32" spans="1:23" ht="15.75" customHeight="1">
      <c r="A32" s="8" t="s">
        <v>4390</v>
      </c>
      <c r="B32" s="11" t="s">
        <v>7856</v>
      </c>
      <c r="C32" s="12" t="s">
        <v>7857</v>
      </c>
      <c r="D32" s="12"/>
      <c r="E32" s="12"/>
      <c r="F32" s="6"/>
      <c r="G32" s="6"/>
      <c r="H32" s="6"/>
      <c r="I32" s="6"/>
      <c r="J32" s="6"/>
      <c r="K32" s="6"/>
      <c r="L32" s="6"/>
      <c r="M32" s="6"/>
      <c r="N32" s="6"/>
      <c r="O32" s="6"/>
      <c r="P32" s="6"/>
      <c r="Q32" s="6"/>
      <c r="R32" s="6"/>
      <c r="S32" s="6"/>
      <c r="T32" s="6"/>
      <c r="U32" s="6"/>
      <c r="V32" s="6"/>
      <c r="W32" s="6"/>
    </row>
    <row r="33" spans="1:23" ht="15.75" customHeight="1">
      <c r="A33" s="8" t="s">
        <v>4393</v>
      </c>
      <c r="B33" s="11" t="s">
        <v>7858</v>
      </c>
      <c r="C33" s="12" t="s">
        <v>7859</v>
      </c>
      <c r="D33" s="12"/>
      <c r="E33" s="12"/>
      <c r="F33" s="6"/>
      <c r="G33" s="6"/>
      <c r="H33" s="6"/>
      <c r="I33" s="6"/>
      <c r="J33" s="6"/>
      <c r="K33" s="6"/>
      <c r="L33" s="6"/>
      <c r="M33" s="6"/>
      <c r="N33" s="6"/>
      <c r="O33" s="6"/>
      <c r="P33" s="6"/>
      <c r="Q33" s="6"/>
      <c r="R33" s="6"/>
      <c r="S33" s="6"/>
      <c r="T33" s="6"/>
      <c r="U33" s="6"/>
      <c r="V33" s="6"/>
      <c r="W33" s="6"/>
    </row>
    <row r="34" spans="1:23" ht="15.75" customHeight="1">
      <c r="A34" s="8" t="s">
        <v>4395</v>
      </c>
      <c r="B34" s="11" t="s">
        <v>7860</v>
      </c>
      <c r="C34" s="12" t="s">
        <v>7861</v>
      </c>
      <c r="D34" s="12"/>
      <c r="E34" s="12"/>
      <c r="F34" s="6"/>
      <c r="G34" s="6"/>
      <c r="H34" s="6"/>
      <c r="I34" s="6"/>
      <c r="J34" s="6"/>
      <c r="K34" s="6"/>
      <c r="L34" s="6"/>
      <c r="M34" s="6"/>
      <c r="N34" s="6"/>
      <c r="O34" s="6"/>
      <c r="P34" s="6"/>
      <c r="Q34" s="6"/>
      <c r="R34" s="6"/>
      <c r="S34" s="6"/>
      <c r="T34" s="6"/>
      <c r="U34" s="6"/>
      <c r="V34" s="6"/>
      <c r="W34" s="6"/>
    </row>
    <row r="35" spans="1:23" ht="15.75" customHeight="1">
      <c r="A35" s="8" t="s">
        <v>4397</v>
      </c>
      <c r="B35" s="11" t="s">
        <v>7862</v>
      </c>
      <c r="C35" s="12" t="s">
        <v>6258</v>
      </c>
      <c r="D35" s="12"/>
      <c r="E35" s="12"/>
      <c r="F35" s="6"/>
      <c r="G35" s="6"/>
      <c r="H35" s="6"/>
      <c r="I35" s="6"/>
      <c r="J35" s="6"/>
      <c r="K35" s="6"/>
      <c r="L35" s="6"/>
      <c r="M35" s="6"/>
      <c r="N35" s="6"/>
      <c r="O35" s="6"/>
      <c r="P35" s="6"/>
      <c r="Q35" s="6"/>
      <c r="R35" s="6"/>
      <c r="S35" s="6"/>
      <c r="T35" s="6"/>
      <c r="U35" s="6"/>
      <c r="V35" s="6"/>
      <c r="W35" s="6"/>
    </row>
    <row r="36" spans="1:23" ht="15.75" customHeight="1">
      <c r="A36" s="8" t="s">
        <v>4399</v>
      </c>
      <c r="B36" s="11" t="s">
        <v>7863</v>
      </c>
      <c r="C36" s="12" t="s">
        <v>7864</v>
      </c>
      <c r="D36" s="12"/>
      <c r="E36" s="12"/>
      <c r="F36" s="6"/>
      <c r="G36" s="6"/>
      <c r="H36" s="6"/>
      <c r="I36" s="6"/>
      <c r="J36" s="6"/>
      <c r="K36" s="6"/>
      <c r="L36" s="6"/>
      <c r="M36" s="6"/>
      <c r="N36" s="6"/>
      <c r="O36" s="6"/>
      <c r="P36" s="6"/>
      <c r="Q36" s="6"/>
      <c r="R36" s="6"/>
      <c r="S36" s="6"/>
      <c r="T36" s="6"/>
      <c r="U36" s="6"/>
      <c r="V36" s="6"/>
      <c r="W36" s="6"/>
    </row>
    <row r="37" spans="1:23" ht="15.75" customHeight="1">
      <c r="A37" s="8" t="s">
        <v>4401</v>
      </c>
      <c r="B37" s="11" t="s">
        <v>7865</v>
      </c>
      <c r="C37" s="12" t="s">
        <v>7866</v>
      </c>
      <c r="D37" s="12"/>
      <c r="E37" s="12"/>
      <c r="F37" s="6"/>
      <c r="G37" s="6"/>
      <c r="H37" s="6"/>
      <c r="I37" s="6"/>
      <c r="J37" s="6"/>
      <c r="K37" s="6"/>
      <c r="L37" s="6"/>
      <c r="M37" s="6"/>
      <c r="N37" s="6"/>
      <c r="O37" s="6"/>
      <c r="P37" s="6"/>
      <c r="Q37" s="6"/>
      <c r="R37" s="6"/>
      <c r="S37" s="6"/>
      <c r="T37" s="6"/>
      <c r="U37" s="6"/>
      <c r="V37" s="6"/>
      <c r="W37" s="6"/>
    </row>
    <row r="38" spans="1:23" ht="15.75" customHeight="1">
      <c r="A38" s="8" t="s">
        <v>4403</v>
      </c>
      <c r="B38" s="11" t="s">
        <v>7867</v>
      </c>
      <c r="C38" s="12" t="s">
        <v>7868</v>
      </c>
      <c r="D38" s="12"/>
      <c r="E38" s="12"/>
      <c r="F38" s="6"/>
      <c r="G38" s="6"/>
      <c r="H38" s="6"/>
      <c r="I38" s="6"/>
      <c r="J38" s="6"/>
      <c r="K38" s="6"/>
      <c r="L38" s="6"/>
      <c r="M38" s="6"/>
      <c r="N38" s="6"/>
      <c r="O38" s="6"/>
      <c r="P38" s="6"/>
      <c r="Q38" s="6"/>
      <c r="R38" s="6"/>
      <c r="S38" s="6"/>
      <c r="T38" s="6"/>
      <c r="U38" s="6"/>
      <c r="V38" s="6"/>
      <c r="W38" s="6"/>
    </row>
    <row r="39" spans="1:23" ht="15.75" customHeight="1">
      <c r="A39" s="8" t="s">
        <v>4405</v>
      </c>
      <c r="B39" s="11" t="s">
        <v>7869</v>
      </c>
      <c r="C39" s="16" t="s">
        <v>7870</v>
      </c>
      <c r="D39" s="12"/>
      <c r="E39" s="12"/>
      <c r="F39" s="6"/>
      <c r="G39" s="6"/>
      <c r="H39" s="6"/>
      <c r="I39" s="6"/>
      <c r="J39" s="6"/>
      <c r="K39" s="6"/>
      <c r="L39" s="6"/>
      <c r="M39" s="6"/>
      <c r="N39" s="6"/>
      <c r="O39" s="6"/>
      <c r="P39" s="6"/>
      <c r="Q39" s="6"/>
      <c r="R39" s="6"/>
      <c r="S39" s="6"/>
      <c r="T39" s="6"/>
      <c r="U39" s="6"/>
      <c r="V39" s="6"/>
      <c r="W39" s="6"/>
    </row>
    <row r="40" spans="1:23" ht="15.75" customHeight="1">
      <c r="A40" s="8" t="s">
        <v>4407</v>
      </c>
      <c r="B40" s="11" t="s">
        <v>5374</v>
      </c>
      <c r="C40" s="16" t="s">
        <v>7871</v>
      </c>
      <c r="D40" s="12"/>
      <c r="E40" s="12"/>
      <c r="F40" s="6"/>
      <c r="G40" s="6"/>
      <c r="H40" s="6"/>
      <c r="I40" s="6"/>
      <c r="J40" s="6"/>
      <c r="K40" s="6"/>
      <c r="L40" s="6"/>
      <c r="M40" s="6"/>
      <c r="N40" s="6"/>
      <c r="O40" s="6"/>
      <c r="P40" s="6"/>
      <c r="Q40" s="6"/>
      <c r="R40" s="6"/>
      <c r="S40" s="6"/>
      <c r="T40" s="6"/>
      <c r="U40" s="6"/>
      <c r="V40" s="6"/>
      <c r="W40" s="6"/>
    </row>
    <row r="41" spans="1:23" ht="27" customHeight="1">
      <c r="A41" s="8" t="s">
        <v>4409</v>
      </c>
      <c r="B41" s="10" t="s">
        <v>7872</v>
      </c>
      <c r="C41" s="16" t="s">
        <v>7873</v>
      </c>
      <c r="D41" s="12"/>
      <c r="E41" s="12"/>
      <c r="F41" s="6"/>
      <c r="G41" s="6"/>
      <c r="H41" s="6"/>
      <c r="I41" s="6"/>
      <c r="J41" s="6"/>
      <c r="K41" s="6"/>
      <c r="L41" s="6"/>
      <c r="M41" s="6"/>
      <c r="N41" s="6"/>
      <c r="O41" s="6"/>
      <c r="P41" s="6"/>
      <c r="Q41" s="6"/>
      <c r="R41" s="6"/>
      <c r="S41" s="6"/>
      <c r="T41" s="6"/>
      <c r="U41" s="6"/>
      <c r="V41" s="6"/>
      <c r="W41" s="6"/>
    </row>
    <row r="42" spans="1:23" ht="31.5" customHeight="1">
      <c r="A42" s="8" t="s">
        <v>4411</v>
      </c>
      <c r="B42" s="11" t="s">
        <v>7874</v>
      </c>
      <c r="C42" s="16" t="s">
        <v>7875</v>
      </c>
      <c r="D42" s="12"/>
      <c r="E42" s="12"/>
      <c r="F42" s="6"/>
      <c r="G42" s="6"/>
      <c r="H42" s="6"/>
      <c r="I42" s="6"/>
      <c r="J42" s="6"/>
      <c r="K42" s="6"/>
      <c r="L42" s="6"/>
      <c r="M42" s="6"/>
      <c r="N42" s="6"/>
      <c r="O42" s="6"/>
      <c r="P42" s="6"/>
      <c r="Q42" s="6"/>
      <c r="R42" s="6"/>
      <c r="S42" s="6"/>
      <c r="T42" s="6"/>
      <c r="U42" s="6"/>
      <c r="V42" s="6"/>
      <c r="W42" s="6"/>
    </row>
    <row r="43" spans="1:23" ht="30" customHeight="1">
      <c r="A43" s="8" t="s">
        <v>4413</v>
      </c>
      <c r="B43" s="11" t="s">
        <v>7876</v>
      </c>
      <c r="C43" s="16" t="s">
        <v>7877</v>
      </c>
      <c r="D43" s="12"/>
      <c r="E43" s="12"/>
      <c r="F43" s="6"/>
      <c r="G43" s="6"/>
      <c r="H43" s="6"/>
      <c r="I43" s="6"/>
      <c r="J43" s="6"/>
      <c r="K43" s="6"/>
      <c r="L43" s="6"/>
      <c r="M43" s="6"/>
      <c r="N43" s="6"/>
      <c r="O43" s="6"/>
      <c r="P43" s="6"/>
      <c r="Q43" s="6"/>
      <c r="R43" s="6"/>
      <c r="S43" s="6"/>
      <c r="T43" s="6"/>
      <c r="U43" s="6"/>
      <c r="V43" s="6"/>
      <c r="W43" s="6"/>
    </row>
    <row r="44" spans="1:23" ht="15.75" customHeight="1">
      <c r="A44" s="8" t="s">
        <v>4415</v>
      </c>
      <c r="B44" s="10" t="s">
        <v>7878</v>
      </c>
      <c r="C44" s="12" t="s">
        <v>7879</v>
      </c>
      <c r="D44" s="12"/>
      <c r="E44" s="12"/>
      <c r="F44" s="6"/>
      <c r="G44" s="6"/>
      <c r="H44" s="6"/>
      <c r="I44" s="6"/>
      <c r="J44" s="6"/>
      <c r="K44" s="6"/>
      <c r="L44" s="6"/>
      <c r="M44" s="6"/>
      <c r="N44" s="6"/>
      <c r="O44" s="6"/>
      <c r="P44" s="6"/>
      <c r="Q44" s="6"/>
      <c r="R44" s="6"/>
      <c r="S44" s="6"/>
      <c r="T44" s="6"/>
      <c r="U44" s="6"/>
      <c r="V44" s="6"/>
      <c r="W44" s="6"/>
    </row>
    <row r="45" spans="1:23" ht="15.75" customHeight="1">
      <c r="A45" s="8" t="s">
        <v>4417</v>
      </c>
      <c r="B45" s="11" t="s">
        <v>7880</v>
      </c>
      <c r="C45" s="12" t="s">
        <v>7881</v>
      </c>
      <c r="D45" s="12"/>
      <c r="E45" s="12"/>
      <c r="F45" s="6"/>
      <c r="G45" s="6"/>
      <c r="H45" s="6"/>
      <c r="I45" s="6"/>
      <c r="J45" s="6"/>
      <c r="K45" s="6"/>
      <c r="L45" s="6"/>
      <c r="M45" s="6"/>
      <c r="N45" s="6"/>
      <c r="O45" s="6"/>
      <c r="P45" s="6"/>
      <c r="Q45" s="6"/>
      <c r="R45" s="6"/>
      <c r="S45" s="6"/>
      <c r="T45" s="6"/>
      <c r="U45" s="6"/>
      <c r="V45" s="6"/>
      <c r="W45" s="6"/>
    </row>
    <row r="46" spans="1:23" ht="15.75" customHeight="1">
      <c r="A46" s="8" t="s">
        <v>4419</v>
      </c>
      <c r="B46" s="11" t="s">
        <v>7882</v>
      </c>
      <c r="C46" s="12" t="s">
        <v>7883</v>
      </c>
      <c r="D46" s="12"/>
      <c r="E46" s="12"/>
      <c r="F46" s="6"/>
      <c r="G46" s="6"/>
      <c r="H46" s="6"/>
      <c r="I46" s="6"/>
      <c r="J46" s="6"/>
      <c r="K46" s="6"/>
      <c r="L46" s="6"/>
      <c r="M46" s="6"/>
      <c r="N46" s="6"/>
      <c r="O46" s="6"/>
      <c r="P46" s="6"/>
      <c r="Q46" s="6"/>
      <c r="R46" s="6"/>
      <c r="S46" s="6"/>
      <c r="T46" s="6"/>
      <c r="U46" s="6"/>
      <c r="V46" s="6"/>
      <c r="W46" s="6"/>
    </row>
    <row r="47" spans="1:23" ht="15.75" customHeight="1">
      <c r="A47" s="8" t="s">
        <v>4421</v>
      </c>
      <c r="B47" s="11" t="s">
        <v>7884</v>
      </c>
      <c r="C47" s="12" t="s">
        <v>7885</v>
      </c>
      <c r="D47" s="12"/>
      <c r="E47" s="12"/>
      <c r="F47" s="6"/>
      <c r="G47" s="6"/>
      <c r="H47" s="6"/>
      <c r="I47" s="6"/>
      <c r="J47" s="6"/>
      <c r="K47" s="6"/>
      <c r="L47" s="6"/>
      <c r="M47" s="6"/>
      <c r="N47" s="6"/>
      <c r="O47" s="6"/>
      <c r="P47" s="6"/>
      <c r="Q47" s="6"/>
      <c r="R47" s="6"/>
      <c r="S47" s="6"/>
      <c r="T47" s="6"/>
      <c r="U47" s="6"/>
      <c r="V47" s="6"/>
      <c r="W47" s="6"/>
    </row>
    <row r="48" spans="1:23" ht="15.75" customHeight="1">
      <c r="A48" s="8" t="s">
        <v>4423</v>
      </c>
      <c r="B48" s="11" t="s">
        <v>5448</v>
      </c>
      <c r="C48" s="12" t="s">
        <v>7886</v>
      </c>
      <c r="D48" s="12"/>
      <c r="E48" s="12"/>
      <c r="F48" s="6"/>
      <c r="G48" s="6"/>
      <c r="H48" s="6"/>
      <c r="I48" s="6"/>
      <c r="J48" s="6"/>
      <c r="K48" s="6"/>
      <c r="L48" s="6"/>
      <c r="M48" s="6"/>
      <c r="N48" s="6"/>
      <c r="O48" s="6"/>
      <c r="P48" s="6"/>
      <c r="Q48" s="6"/>
      <c r="R48" s="6"/>
      <c r="S48" s="6"/>
      <c r="T48" s="6"/>
      <c r="U48" s="6"/>
      <c r="V48" s="6"/>
      <c r="W48" s="6"/>
    </row>
    <row r="49" spans="1:23" ht="62.25" customHeight="1">
      <c r="A49" s="8" t="s">
        <v>4425</v>
      </c>
      <c r="B49" s="9" t="s">
        <v>4261</v>
      </c>
      <c r="C49" s="26" t="s">
        <v>5234</v>
      </c>
      <c r="D49" s="12"/>
      <c r="E49" s="12"/>
      <c r="F49" s="6"/>
      <c r="G49" s="6"/>
      <c r="H49" s="6"/>
      <c r="I49" s="6"/>
      <c r="J49" s="6"/>
      <c r="K49" s="6"/>
      <c r="L49" s="6"/>
      <c r="M49" s="6"/>
      <c r="N49" s="6"/>
      <c r="O49" s="6"/>
      <c r="P49" s="6"/>
      <c r="Q49" s="6"/>
      <c r="R49" s="6"/>
      <c r="S49" s="6"/>
      <c r="T49" s="6"/>
      <c r="U49" s="6"/>
      <c r="V49" s="6"/>
      <c r="W49" s="6"/>
    </row>
    <row r="50" spans="1:23" ht="15.75" customHeight="1">
      <c r="A50" s="13">
        <v>4</v>
      </c>
      <c r="B50" s="625" t="s">
        <v>7887</v>
      </c>
      <c r="C50" s="667"/>
      <c r="D50" s="18"/>
      <c r="E50" s="18"/>
      <c r="F50" s="6"/>
      <c r="G50" s="6"/>
      <c r="H50" s="6"/>
      <c r="I50" s="6"/>
      <c r="J50" s="6"/>
      <c r="K50" s="6"/>
      <c r="L50" s="6"/>
      <c r="M50" s="6"/>
      <c r="N50" s="6"/>
      <c r="O50" s="6"/>
      <c r="P50" s="6"/>
      <c r="Q50" s="6"/>
      <c r="R50" s="6"/>
      <c r="S50" s="6"/>
      <c r="T50" s="6"/>
      <c r="U50" s="6"/>
      <c r="V50" s="6"/>
      <c r="W50" s="6"/>
    </row>
    <row r="51" spans="1:23" ht="15.75" customHeight="1">
      <c r="A51" s="8" t="s">
        <v>4446</v>
      </c>
      <c r="B51" s="11" t="s">
        <v>48</v>
      </c>
      <c r="C51" s="12" t="s">
        <v>4387</v>
      </c>
      <c r="D51" s="12"/>
      <c r="E51" s="12"/>
      <c r="F51" s="6"/>
      <c r="G51" s="6"/>
      <c r="H51" s="6"/>
      <c r="I51" s="6"/>
      <c r="J51" s="6"/>
      <c r="K51" s="6"/>
      <c r="L51" s="6"/>
      <c r="M51" s="6"/>
      <c r="N51" s="6"/>
      <c r="O51" s="6"/>
      <c r="P51" s="6"/>
      <c r="Q51" s="6"/>
      <c r="R51" s="6"/>
      <c r="S51" s="6"/>
      <c r="T51" s="6"/>
      <c r="U51" s="6"/>
      <c r="V51" s="6"/>
      <c r="W51" s="6"/>
    </row>
    <row r="52" spans="1:23" ht="15.75" customHeight="1">
      <c r="A52" s="8" t="s">
        <v>4447</v>
      </c>
      <c r="B52" s="11" t="s">
        <v>4209</v>
      </c>
      <c r="C52" s="12" t="s">
        <v>4210</v>
      </c>
      <c r="D52" s="12"/>
      <c r="E52" s="12"/>
      <c r="F52" s="6"/>
      <c r="G52" s="6"/>
      <c r="H52" s="6"/>
      <c r="I52" s="6"/>
      <c r="J52" s="6"/>
      <c r="K52" s="6"/>
      <c r="L52" s="6"/>
      <c r="M52" s="6"/>
      <c r="N52" s="6"/>
      <c r="O52" s="6"/>
      <c r="P52" s="6"/>
      <c r="Q52" s="6"/>
      <c r="R52" s="6"/>
      <c r="S52" s="6"/>
      <c r="T52" s="6"/>
      <c r="U52" s="6"/>
      <c r="V52" s="6"/>
      <c r="W52" s="6"/>
    </row>
    <row r="53" spans="1:23" ht="15.75" customHeight="1">
      <c r="A53" s="8" t="s">
        <v>4448</v>
      </c>
      <c r="B53" s="11" t="s">
        <v>4211</v>
      </c>
      <c r="C53" s="12" t="s">
        <v>4210</v>
      </c>
      <c r="D53" s="12"/>
      <c r="E53" s="12"/>
      <c r="F53" s="6"/>
      <c r="G53" s="6"/>
      <c r="H53" s="6"/>
      <c r="I53" s="6"/>
      <c r="J53" s="6"/>
      <c r="K53" s="6"/>
      <c r="L53" s="6"/>
      <c r="M53" s="6"/>
      <c r="N53" s="6"/>
      <c r="O53" s="6"/>
      <c r="P53" s="6"/>
      <c r="Q53" s="6"/>
      <c r="R53" s="6"/>
      <c r="S53" s="6"/>
      <c r="T53" s="6"/>
      <c r="U53" s="6"/>
      <c r="V53" s="6"/>
      <c r="W53" s="6"/>
    </row>
    <row r="54" spans="1:23" ht="15.75" customHeight="1">
      <c r="A54" s="8" t="s">
        <v>4449</v>
      </c>
      <c r="B54" s="11" t="s">
        <v>5276</v>
      </c>
      <c r="C54" s="12" t="s">
        <v>7888</v>
      </c>
      <c r="D54" s="12"/>
      <c r="E54" s="12"/>
      <c r="F54" s="6"/>
      <c r="G54" s="6"/>
      <c r="H54" s="6"/>
      <c r="I54" s="6"/>
      <c r="J54" s="6"/>
      <c r="K54" s="6"/>
      <c r="L54" s="6"/>
      <c r="M54" s="6"/>
      <c r="N54" s="6"/>
      <c r="O54" s="6"/>
      <c r="P54" s="6"/>
      <c r="Q54" s="6"/>
      <c r="R54" s="6"/>
      <c r="S54" s="6"/>
      <c r="T54" s="6"/>
      <c r="U54" s="6"/>
      <c r="V54" s="6"/>
      <c r="W54" s="6"/>
    </row>
    <row r="55" spans="1:23" ht="15.75" customHeight="1">
      <c r="A55" s="8" t="s">
        <v>4450</v>
      </c>
      <c r="B55" s="11" t="s">
        <v>6879</v>
      </c>
      <c r="C55" s="12" t="s">
        <v>7889</v>
      </c>
      <c r="D55" s="12"/>
      <c r="E55" s="12"/>
      <c r="F55" s="6"/>
      <c r="G55" s="6"/>
      <c r="H55" s="6"/>
      <c r="I55" s="6"/>
      <c r="J55" s="6"/>
      <c r="K55" s="6"/>
      <c r="L55" s="6"/>
      <c r="M55" s="6"/>
      <c r="N55" s="6"/>
      <c r="O55" s="6"/>
      <c r="P55" s="6"/>
      <c r="Q55" s="6"/>
      <c r="R55" s="6"/>
      <c r="S55" s="6"/>
      <c r="T55" s="6"/>
      <c r="U55" s="6"/>
      <c r="V55" s="6"/>
      <c r="W55" s="6"/>
    </row>
    <row r="56" spans="1:23" ht="15.75" customHeight="1">
      <c r="A56" s="8" t="s">
        <v>4451</v>
      </c>
      <c r="B56" s="11" t="s">
        <v>7890</v>
      </c>
      <c r="C56" s="12" t="s">
        <v>7891</v>
      </c>
      <c r="D56" s="12"/>
      <c r="E56" s="12"/>
      <c r="F56" s="6"/>
      <c r="G56" s="6"/>
      <c r="H56" s="6"/>
      <c r="I56" s="6"/>
      <c r="J56" s="6"/>
      <c r="K56" s="6"/>
      <c r="L56" s="6"/>
      <c r="M56" s="6"/>
      <c r="N56" s="6"/>
      <c r="O56" s="6"/>
      <c r="P56" s="6"/>
      <c r="Q56" s="6"/>
      <c r="R56" s="6"/>
      <c r="S56" s="6"/>
      <c r="T56" s="6"/>
      <c r="U56" s="6"/>
      <c r="V56" s="6"/>
      <c r="W56" s="6"/>
    </row>
    <row r="57" spans="1:23" ht="15.75" customHeight="1">
      <c r="A57" s="8" t="s">
        <v>4452</v>
      </c>
      <c r="B57" s="11" t="s">
        <v>5708</v>
      </c>
      <c r="C57" s="12" t="s">
        <v>7892</v>
      </c>
      <c r="D57" s="12"/>
      <c r="E57" s="12"/>
      <c r="F57" s="6"/>
      <c r="G57" s="6"/>
      <c r="H57" s="6"/>
      <c r="I57" s="6"/>
      <c r="J57" s="6"/>
      <c r="K57" s="6"/>
      <c r="L57" s="6"/>
      <c r="M57" s="6"/>
      <c r="N57" s="6"/>
      <c r="O57" s="6"/>
      <c r="P57" s="6"/>
      <c r="Q57" s="6"/>
      <c r="R57" s="6"/>
      <c r="S57" s="6"/>
      <c r="T57" s="6"/>
      <c r="U57" s="6"/>
      <c r="V57" s="6"/>
      <c r="W57" s="6"/>
    </row>
    <row r="58" spans="1:23" ht="15.75" customHeight="1">
      <c r="A58" s="8" t="s">
        <v>4453</v>
      </c>
      <c r="B58" s="11" t="s">
        <v>7893</v>
      </c>
      <c r="C58" s="12" t="s">
        <v>7894</v>
      </c>
      <c r="D58" s="12"/>
      <c r="E58" s="12"/>
      <c r="F58" s="6"/>
      <c r="G58" s="6"/>
      <c r="H58" s="6"/>
      <c r="I58" s="6"/>
      <c r="J58" s="6"/>
      <c r="K58" s="6"/>
      <c r="L58" s="6"/>
      <c r="M58" s="6"/>
      <c r="N58" s="6"/>
      <c r="O58" s="6"/>
      <c r="P58" s="6"/>
      <c r="Q58" s="6"/>
      <c r="R58" s="6"/>
      <c r="S58" s="6"/>
      <c r="T58" s="6"/>
      <c r="U58" s="6"/>
      <c r="V58" s="6"/>
      <c r="W58" s="6"/>
    </row>
    <row r="59" spans="1:23" ht="15.75" customHeight="1">
      <c r="A59" s="8" t="s">
        <v>4454</v>
      </c>
      <c r="B59" s="11" t="s">
        <v>7895</v>
      </c>
      <c r="C59" s="12" t="s">
        <v>7896</v>
      </c>
      <c r="D59" s="12"/>
      <c r="E59" s="12"/>
      <c r="F59" s="6"/>
      <c r="G59" s="6"/>
      <c r="H59" s="6"/>
      <c r="I59" s="6"/>
      <c r="J59" s="6"/>
      <c r="K59" s="6"/>
      <c r="L59" s="6"/>
      <c r="M59" s="6"/>
      <c r="N59" s="6"/>
      <c r="O59" s="6"/>
      <c r="P59" s="6"/>
      <c r="Q59" s="6"/>
      <c r="R59" s="6"/>
      <c r="S59" s="6"/>
      <c r="T59" s="6"/>
      <c r="U59" s="6"/>
      <c r="V59" s="6"/>
      <c r="W59" s="6"/>
    </row>
    <row r="60" spans="1:23" ht="15.75" customHeight="1">
      <c r="A60" s="8" t="s">
        <v>4350</v>
      </c>
      <c r="B60" s="10" t="s">
        <v>7897</v>
      </c>
      <c r="C60" s="12" t="s">
        <v>7898</v>
      </c>
      <c r="D60" s="12"/>
      <c r="E60" s="12"/>
      <c r="F60" s="6"/>
      <c r="G60" s="6"/>
      <c r="H60" s="6"/>
      <c r="I60" s="6"/>
      <c r="J60" s="6"/>
      <c r="K60" s="6"/>
      <c r="L60" s="6"/>
      <c r="M60" s="6"/>
      <c r="N60" s="6"/>
      <c r="O60" s="6"/>
      <c r="P60" s="6"/>
      <c r="Q60" s="6"/>
      <c r="R60" s="6"/>
      <c r="S60" s="6"/>
      <c r="T60" s="6"/>
      <c r="U60" s="6"/>
      <c r="V60" s="6"/>
      <c r="W60" s="6"/>
    </row>
    <row r="61" spans="1:23" ht="15.75" customHeight="1">
      <c r="A61" s="8" t="s">
        <v>4352</v>
      </c>
      <c r="B61" s="11" t="s">
        <v>7899</v>
      </c>
      <c r="C61" s="12" t="s">
        <v>7900</v>
      </c>
      <c r="D61" s="12"/>
      <c r="E61" s="12"/>
      <c r="F61" s="6"/>
      <c r="G61" s="6"/>
      <c r="H61" s="6"/>
      <c r="I61" s="6"/>
      <c r="J61" s="6"/>
      <c r="K61" s="6"/>
      <c r="L61" s="6"/>
      <c r="M61" s="6"/>
      <c r="N61" s="6"/>
      <c r="O61" s="6"/>
      <c r="P61" s="6"/>
      <c r="Q61" s="6"/>
      <c r="R61" s="6"/>
      <c r="S61" s="6"/>
      <c r="T61" s="6"/>
      <c r="U61" s="6"/>
      <c r="V61" s="6"/>
      <c r="W61" s="6"/>
    </row>
    <row r="62" spans="1:23" ht="15.75" customHeight="1">
      <c r="A62" s="8" t="s">
        <v>4354</v>
      </c>
      <c r="B62" s="11" t="s">
        <v>7901</v>
      </c>
      <c r="C62" s="12" t="s">
        <v>7902</v>
      </c>
      <c r="D62" s="12"/>
      <c r="E62" s="12"/>
      <c r="F62" s="6"/>
      <c r="G62" s="6"/>
      <c r="H62" s="6"/>
      <c r="I62" s="6"/>
      <c r="J62" s="6"/>
      <c r="K62" s="6"/>
      <c r="L62" s="6"/>
      <c r="M62" s="6"/>
      <c r="N62" s="6"/>
      <c r="O62" s="6"/>
      <c r="P62" s="6"/>
      <c r="Q62" s="6"/>
      <c r="R62" s="6"/>
      <c r="S62" s="6"/>
      <c r="T62" s="6"/>
      <c r="U62" s="6"/>
      <c r="V62" s="6"/>
      <c r="W62" s="6"/>
    </row>
    <row r="63" spans="1:23" ht="15.75" customHeight="1">
      <c r="A63" s="8" t="s">
        <v>4356</v>
      </c>
      <c r="B63" s="11" t="s">
        <v>7903</v>
      </c>
      <c r="C63" s="12" t="s">
        <v>7904</v>
      </c>
      <c r="D63" s="12"/>
      <c r="E63" s="12"/>
      <c r="F63" s="6"/>
      <c r="G63" s="6"/>
      <c r="H63" s="6"/>
      <c r="I63" s="6"/>
      <c r="J63" s="6"/>
      <c r="K63" s="6"/>
      <c r="L63" s="6"/>
      <c r="M63" s="6"/>
      <c r="N63" s="6"/>
      <c r="O63" s="6"/>
      <c r="P63" s="6"/>
      <c r="Q63" s="6"/>
      <c r="R63" s="6"/>
      <c r="S63" s="6"/>
      <c r="T63" s="6"/>
      <c r="U63" s="6"/>
      <c r="V63" s="6"/>
      <c r="W63" s="6"/>
    </row>
    <row r="64" spans="1:23" ht="15.75" customHeight="1">
      <c r="A64" s="8" t="s">
        <v>4358</v>
      </c>
      <c r="B64" s="11" t="s">
        <v>7905</v>
      </c>
      <c r="C64" s="12" t="s">
        <v>7906</v>
      </c>
      <c r="D64" s="12"/>
      <c r="E64" s="12"/>
      <c r="F64" s="6"/>
      <c r="G64" s="6"/>
      <c r="H64" s="6"/>
      <c r="I64" s="6"/>
      <c r="J64" s="6"/>
      <c r="K64" s="6"/>
      <c r="L64" s="6"/>
      <c r="M64" s="6"/>
      <c r="N64" s="6"/>
      <c r="O64" s="6"/>
      <c r="P64" s="6"/>
      <c r="Q64" s="6"/>
      <c r="R64" s="6"/>
      <c r="S64" s="6"/>
      <c r="T64" s="6"/>
      <c r="U64" s="6"/>
      <c r="V64" s="6"/>
      <c r="W64" s="6"/>
    </row>
    <row r="65" spans="1:23" ht="15.75" customHeight="1">
      <c r="A65" s="8" t="s">
        <v>4360</v>
      </c>
      <c r="B65" s="11" t="s">
        <v>7907</v>
      </c>
      <c r="C65" s="12" t="s">
        <v>7908</v>
      </c>
      <c r="D65" s="12"/>
      <c r="E65" s="12"/>
      <c r="F65" s="6"/>
      <c r="G65" s="6"/>
      <c r="H65" s="6"/>
      <c r="I65" s="6"/>
      <c r="J65" s="6"/>
      <c r="K65" s="6"/>
      <c r="L65" s="6"/>
      <c r="M65" s="6"/>
      <c r="N65" s="6"/>
      <c r="O65" s="6"/>
      <c r="P65" s="6"/>
      <c r="Q65" s="6"/>
      <c r="R65" s="6"/>
      <c r="S65" s="6"/>
      <c r="T65" s="6"/>
      <c r="U65" s="6"/>
      <c r="V65" s="6"/>
      <c r="W65" s="6"/>
    </row>
    <row r="66" spans="1:23" ht="51.75" customHeight="1">
      <c r="A66" s="8" t="s">
        <v>4459</v>
      </c>
      <c r="B66" s="9" t="s">
        <v>4261</v>
      </c>
      <c r="C66" s="26" t="s">
        <v>5234</v>
      </c>
      <c r="D66" s="12"/>
      <c r="E66" s="12"/>
      <c r="F66" s="6"/>
      <c r="G66" s="6"/>
      <c r="H66" s="6"/>
      <c r="I66" s="6"/>
      <c r="J66" s="6"/>
      <c r="K66" s="6"/>
      <c r="L66" s="6"/>
      <c r="M66" s="6"/>
      <c r="N66" s="6"/>
      <c r="O66" s="6"/>
      <c r="P66" s="6"/>
      <c r="Q66" s="6"/>
      <c r="R66" s="6"/>
      <c r="S66" s="6"/>
      <c r="T66" s="6"/>
      <c r="U66" s="6"/>
      <c r="V66" s="6"/>
      <c r="W66" s="6"/>
    </row>
    <row r="67" spans="1:23" ht="15.75" customHeight="1">
      <c r="A67" s="13">
        <v>5</v>
      </c>
      <c r="B67" s="621" t="s">
        <v>7909</v>
      </c>
      <c r="C67" s="667"/>
      <c r="D67" s="18"/>
      <c r="E67" s="18"/>
      <c r="F67" s="6"/>
      <c r="G67" s="6"/>
      <c r="H67" s="6"/>
      <c r="I67" s="6"/>
      <c r="J67" s="6"/>
      <c r="K67" s="6"/>
      <c r="L67" s="6"/>
      <c r="M67" s="6"/>
      <c r="N67" s="6"/>
      <c r="O67" s="6"/>
      <c r="P67" s="6"/>
      <c r="Q67" s="6"/>
      <c r="R67" s="6"/>
      <c r="S67" s="6"/>
      <c r="T67" s="6"/>
      <c r="U67" s="6"/>
      <c r="V67" s="6"/>
      <c r="W67" s="6"/>
    </row>
    <row r="68" spans="1:23" ht="15.75" customHeight="1">
      <c r="A68" s="8" t="s">
        <v>4468</v>
      </c>
      <c r="B68" s="11" t="s">
        <v>48</v>
      </c>
      <c r="C68" s="12" t="s">
        <v>4387</v>
      </c>
      <c r="D68" s="12"/>
      <c r="E68" s="12"/>
      <c r="F68" s="6"/>
      <c r="G68" s="6"/>
      <c r="H68" s="6"/>
      <c r="I68" s="6"/>
      <c r="J68" s="6"/>
      <c r="K68" s="6"/>
      <c r="L68" s="6"/>
      <c r="M68" s="6"/>
      <c r="N68" s="6"/>
      <c r="O68" s="6"/>
      <c r="P68" s="6"/>
      <c r="Q68" s="6"/>
      <c r="R68" s="6"/>
      <c r="S68" s="6"/>
      <c r="T68" s="6"/>
      <c r="U68" s="6"/>
      <c r="V68" s="6"/>
      <c r="W68" s="6"/>
    </row>
    <row r="69" spans="1:23" ht="15.75" customHeight="1">
      <c r="A69" s="8" t="s">
        <v>4469</v>
      </c>
      <c r="B69" s="11" t="s">
        <v>4209</v>
      </c>
      <c r="C69" s="12" t="s">
        <v>4210</v>
      </c>
      <c r="D69" s="12"/>
      <c r="E69" s="12"/>
      <c r="F69" s="6"/>
      <c r="G69" s="6"/>
      <c r="H69" s="6"/>
      <c r="I69" s="6"/>
      <c r="J69" s="6"/>
      <c r="K69" s="6"/>
      <c r="L69" s="6"/>
      <c r="M69" s="6"/>
      <c r="N69" s="6"/>
      <c r="O69" s="6"/>
      <c r="P69" s="6"/>
      <c r="Q69" s="6"/>
      <c r="R69" s="6"/>
      <c r="S69" s="6"/>
      <c r="T69" s="6"/>
      <c r="U69" s="6"/>
      <c r="V69" s="6"/>
      <c r="W69" s="6"/>
    </row>
    <row r="70" spans="1:23" ht="15.75" customHeight="1">
      <c r="A70" s="8" t="s">
        <v>4470</v>
      </c>
      <c r="B70" s="11" t="s">
        <v>4211</v>
      </c>
      <c r="C70" s="12" t="s">
        <v>4210</v>
      </c>
      <c r="D70" s="12"/>
      <c r="E70" s="12"/>
      <c r="F70" s="6"/>
      <c r="G70" s="6"/>
      <c r="H70" s="6"/>
      <c r="I70" s="6"/>
      <c r="J70" s="6"/>
      <c r="K70" s="6"/>
      <c r="L70" s="6"/>
      <c r="M70" s="6"/>
      <c r="N70" s="6"/>
      <c r="O70" s="6"/>
      <c r="P70" s="6"/>
      <c r="Q70" s="6"/>
      <c r="R70" s="6"/>
      <c r="S70" s="6"/>
      <c r="T70" s="6"/>
      <c r="U70" s="6"/>
      <c r="V70" s="6"/>
      <c r="W70" s="6"/>
    </row>
    <row r="71" spans="1:23" ht="15.75" customHeight="1">
      <c r="A71" s="8" t="s">
        <v>4471</v>
      </c>
      <c r="B71" s="9" t="s">
        <v>5276</v>
      </c>
      <c r="C71" s="26" t="s">
        <v>7910</v>
      </c>
      <c r="D71" s="12"/>
      <c r="E71" s="12"/>
      <c r="F71" s="6"/>
      <c r="G71" s="6"/>
      <c r="H71" s="6"/>
      <c r="I71" s="6"/>
      <c r="J71" s="6"/>
      <c r="K71" s="6"/>
      <c r="L71" s="6"/>
      <c r="M71" s="6"/>
      <c r="N71" s="6"/>
      <c r="O71" s="6"/>
      <c r="P71" s="6"/>
      <c r="Q71" s="6"/>
      <c r="R71" s="6"/>
      <c r="S71" s="6"/>
      <c r="T71" s="6"/>
      <c r="U71" s="6"/>
      <c r="V71" s="6"/>
      <c r="W71" s="6"/>
    </row>
    <row r="72" spans="1:23" ht="15.75" customHeight="1">
      <c r="A72" s="8" t="s">
        <v>4473</v>
      </c>
      <c r="B72" s="9" t="s">
        <v>7911</v>
      </c>
      <c r="C72" s="26" t="s">
        <v>7265</v>
      </c>
      <c r="D72" s="12"/>
      <c r="E72" s="12"/>
      <c r="F72" s="6"/>
      <c r="G72" s="6"/>
      <c r="H72" s="6"/>
      <c r="I72" s="6"/>
      <c r="J72" s="6"/>
      <c r="K72" s="6"/>
      <c r="L72" s="6"/>
      <c r="M72" s="6"/>
      <c r="N72" s="6"/>
      <c r="O72" s="6"/>
      <c r="P72" s="6"/>
      <c r="Q72" s="6"/>
      <c r="R72" s="6"/>
      <c r="S72" s="6"/>
      <c r="T72" s="6"/>
      <c r="U72" s="6"/>
      <c r="V72" s="6"/>
      <c r="W72" s="6"/>
    </row>
    <row r="73" spans="1:23" ht="15.75" customHeight="1">
      <c r="A73" s="8" t="s">
        <v>4474</v>
      </c>
      <c r="B73" s="9" t="s">
        <v>7912</v>
      </c>
      <c r="C73" s="26" t="s">
        <v>7913</v>
      </c>
      <c r="D73" s="12"/>
      <c r="E73" s="12"/>
      <c r="F73" s="6"/>
      <c r="G73" s="6"/>
      <c r="H73" s="6"/>
      <c r="I73" s="6"/>
      <c r="J73" s="6"/>
      <c r="K73" s="6"/>
      <c r="L73" s="6"/>
      <c r="M73" s="6"/>
      <c r="N73" s="6"/>
      <c r="O73" s="6"/>
      <c r="P73" s="6"/>
      <c r="Q73" s="6"/>
      <c r="R73" s="6"/>
      <c r="S73" s="6"/>
      <c r="T73" s="6"/>
      <c r="U73" s="6"/>
      <c r="V73" s="6"/>
      <c r="W73" s="6"/>
    </row>
    <row r="74" spans="1:23" ht="15.75" customHeight="1">
      <c r="A74" s="8" t="s">
        <v>4475</v>
      </c>
      <c r="B74" s="9" t="s">
        <v>7914</v>
      </c>
      <c r="C74" s="26" t="s">
        <v>7915</v>
      </c>
      <c r="D74" s="12"/>
      <c r="E74" s="12"/>
      <c r="F74" s="6"/>
      <c r="G74" s="6"/>
      <c r="H74" s="6"/>
      <c r="I74" s="6"/>
      <c r="J74" s="6"/>
      <c r="K74" s="6"/>
      <c r="L74" s="6"/>
      <c r="M74" s="6"/>
      <c r="N74" s="6"/>
      <c r="O74" s="6"/>
      <c r="P74" s="6"/>
      <c r="Q74" s="6"/>
      <c r="R74" s="6"/>
      <c r="S74" s="6"/>
      <c r="T74" s="6"/>
      <c r="U74" s="6"/>
      <c r="V74" s="6"/>
      <c r="W74" s="6"/>
    </row>
    <row r="75" spans="1:23" ht="15.75" customHeight="1">
      <c r="A75" s="8" t="s">
        <v>4477</v>
      </c>
      <c r="B75" s="9" t="s">
        <v>7916</v>
      </c>
      <c r="C75" s="26" t="s">
        <v>7917</v>
      </c>
      <c r="D75" s="12"/>
      <c r="E75" s="12"/>
      <c r="F75" s="6"/>
      <c r="G75" s="6"/>
      <c r="H75" s="6"/>
      <c r="I75" s="6"/>
      <c r="J75" s="6"/>
      <c r="K75" s="6"/>
      <c r="L75" s="6"/>
      <c r="M75" s="6"/>
      <c r="N75" s="6"/>
      <c r="O75" s="6"/>
      <c r="P75" s="6"/>
      <c r="Q75" s="6"/>
      <c r="R75" s="6"/>
      <c r="S75" s="6"/>
      <c r="T75" s="6"/>
      <c r="U75" s="6"/>
      <c r="V75" s="6"/>
      <c r="W75" s="6"/>
    </row>
    <row r="76" spans="1:23" ht="15.75" customHeight="1">
      <c r="A76" s="8" t="s">
        <v>4479</v>
      </c>
      <c r="B76" s="9" t="s">
        <v>4261</v>
      </c>
      <c r="C76" s="26" t="s">
        <v>5234</v>
      </c>
      <c r="D76" s="12"/>
      <c r="E76" s="12"/>
      <c r="F76" s="6"/>
      <c r="G76" s="6"/>
      <c r="H76" s="6"/>
      <c r="I76" s="6"/>
      <c r="J76" s="6"/>
      <c r="K76" s="6"/>
      <c r="L76" s="6"/>
      <c r="M76" s="6"/>
      <c r="N76" s="6"/>
      <c r="O76" s="6"/>
      <c r="P76" s="6"/>
      <c r="Q76" s="6"/>
      <c r="R76" s="6"/>
      <c r="S76" s="6"/>
      <c r="T76" s="6"/>
      <c r="U76" s="6"/>
      <c r="V76" s="6"/>
      <c r="W76" s="6"/>
    </row>
    <row r="77" spans="1:23" ht="15.75" customHeight="1">
      <c r="A77" s="13">
        <v>6</v>
      </c>
      <c r="B77" s="621" t="s">
        <v>7918</v>
      </c>
      <c r="C77" s="667"/>
      <c r="D77" s="18"/>
      <c r="E77" s="18"/>
      <c r="F77" s="6"/>
      <c r="G77" s="6"/>
      <c r="H77" s="6"/>
      <c r="I77" s="6"/>
      <c r="J77" s="6"/>
      <c r="K77" s="6"/>
      <c r="L77" s="6"/>
      <c r="M77" s="6"/>
      <c r="N77" s="6"/>
      <c r="O77" s="6"/>
      <c r="P77" s="6"/>
      <c r="Q77" s="6"/>
      <c r="R77" s="6"/>
      <c r="S77" s="6"/>
      <c r="T77" s="6"/>
      <c r="U77" s="6"/>
      <c r="V77" s="6"/>
      <c r="W77" s="6"/>
    </row>
    <row r="78" spans="1:23" ht="15.75" customHeight="1">
      <c r="A78" s="8" t="s">
        <v>4492</v>
      </c>
      <c r="B78" s="11" t="s">
        <v>48</v>
      </c>
      <c r="C78" s="12" t="s">
        <v>4387</v>
      </c>
      <c r="D78" s="12"/>
      <c r="E78" s="12"/>
      <c r="F78" s="6"/>
      <c r="G78" s="6"/>
      <c r="H78" s="6"/>
      <c r="I78" s="6"/>
      <c r="J78" s="6"/>
      <c r="K78" s="6"/>
      <c r="L78" s="6"/>
      <c r="M78" s="6"/>
      <c r="N78" s="6"/>
      <c r="O78" s="6"/>
      <c r="P78" s="6"/>
      <c r="Q78" s="6"/>
      <c r="R78" s="6"/>
      <c r="S78" s="6"/>
      <c r="T78" s="6"/>
      <c r="U78" s="6"/>
      <c r="V78" s="6"/>
      <c r="W78" s="6"/>
    </row>
    <row r="79" spans="1:23" ht="15.75" customHeight="1">
      <c r="A79" s="8" t="s">
        <v>4493</v>
      </c>
      <c r="B79" s="11" t="s">
        <v>4209</v>
      </c>
      <c r="C79" s="12" t="s">
        <v>4210</v>
      </c>
      <c r="D79" s="12"/>
      <c r="E79" s="12"/>
      <c r="F79" s="6"/>
      <c r="G79" s="6"/>
      <c r="H79" s="6"/>
      <c r="I79" s="6"/>
      <c r="J79" s="6"/>
      <c r="K79" s="6"/>
      <c r="L79" s="6"/>
      <c r="M79" s="6"/>
      <c r="N79" s="6"/>
      <c r="O79" s="6"/>
      <c r="P79" s="6"/>
      <c r="Q79" s="6"/>
      <c r="R79" s="6"/>
      <c r="S79" s="6"/>
      <c r="T79" s="6"/>
      <c r="U79" s="6"/>
      <c r="V79" s="6"/>
      <c r="W79" s="6"/>
    </row>
    <row r="80" spans="1:23" ht="15.75" customHeight="1">
      <c r="A80" s="8" t="s">
        <v>4494</v>
      </c>
      <c r="B80" s="11" t="s">
        <v>4211</v>
      </c>
      <c r="C80" s="12" t="s">
        <v>4210</v>
      </c>
      <c r="D80" s="12"/>
      <c r="E80" s="12"/>
      <c r="F80" s="6"/>
      <c r="G80" s="6"/>
      <c r="H80" s="6"/>
      <c r="I80" s="6"/>
      <c r="J80" s="6"/>
      <c r="K80" s="6"/>
      <c r="L80" s="6"/>
      <c r="M80" s="6"/>
      <c r="N80" s="6"/>
      <c r="O80" s="6"/>
      <c r="P80" s="6"/>
      <c r="Q80" s="6"/>
      <c r="R80" s="6"/>
      <c r="S80" s="6"/>
      <c r="T80" s="6"/>
      <c r="U80" s="6"/>
      <c r="V80" s="6"/>
      <c r="W80" s="6"/>
    </row>
    <row r="81" spans="1:23" ht="31.5" customHeight="1">
      <c r="A81" s="8" t="s">
        <v>4495</v>
      </c>
      <c r="B81" s="9" t="s">
        <v>7919</v>
      </c>
      <c r="C81" s="26" t="s">
        <v>7920</v>
      </c>
      <c r="D81" s="12"/>
      <c r="E81" s="12"/>
      <c r="F81" s="6"/>
      <c r="G81" s="6"/>
      <c r="H81" s="6"/>
      <c r="I81" s="6"/>
      <c r="J81" s="6"/>
      <c r="K81" s="6"/>
      <c r="L81" s="6"/>
      <c r="M81" s="6"/>
      <c r="N81" s="6"/>
      <c r="O81" s="6"/>
      <c r="P81" s="6"/>
      <c r="Q81" s="6"/>
      <c r="R81" s="6"/>
      <c r="S81" s="6"/>
      <c r="T81" s="6"/>
      <c r="U81" s="6"/>
      <c r="V81" s="6"/>
      <c r="W81" s="6"/>
    </row>
    <row r="82" spans="1:23" ht="15.75" customHeight="1">
      <c r="A82" s="8" t="s">
        <v>4496</v>
      </c>
      <c r="B82" s="9" t="s">
        <v>7921</v>
      </c>
      <c r="C82" s="26" t="s">
        <v>7922</v>
      </c>
      <c r="D82" s="12"/>
      <c r="E82" s="12"/>
      <c r="F82" s="6"/>
      <c r="G82" s="6"/>
      <c r="H82" s="6"/>
      <c r="I82" s="6"/>
      <c r="J82" s="6"/>
      <c r="K82" s="6"/>
      <c r="L82" s="6"/>
      <c r="M82" s="6"/>
      <c r="N82" s="6"/>
      <c r="O82" s="6"/>
      <c r="P82" s="6"/>
      <c r="Q82" s="6"/>
      <c r="R82" s="6"/>
      <c r="S82" s="6"/>
      <c r="T82" s="6"/>
      <c r="U82" s="6"/>
      <c r="V82" s="6"/>
      <c r="W82" s="6"/>
    </row>
    <row r="83" spans="1:23" ht="15.75" customHeight="1">
      <c r="A83" s="8" t="s">
        <v>4498</v>
      </c>
      <c r="B83" s="9" t="s">
        <v>7923</v>
      </c>
      <c r="C83" s="26" t="s">
        <v>7924</v>
      </c>
      <c r="D83" s="12"/>
      <c r="E83" s="12"/>
      <c r="F83" s="6"/>
      <c r="G83" s="6"/>
      <c r="H83" s="6"/>
      <c r="I83" s="6"/>
      <c r="J83" s="6"/>
      <c r="K83" s="6"/>
      <c r="L83" s="6"/>
      <c r="M83" s="6"/>
      <c r="N83" s="6"/>
      <c r="O83" s="6"/>
      <c r="P83" s="6"/>
      <c r="Q83" s="6"/>
      <c r="R83" s="6"/>
      <c r="S83" s="6"/>
      <c r="T83" s="6"/>
      <c r="U83" s="6"/>
      <c r="V83" s="6"/>
      <c r="W83" s="6"/>
    </row>
    <row r="84" spans="1:23" ht="33" customHeight="1">
      <c r="A84" s="8" t="s">
        <v>4500</v>
      </c>
      <c r="B84" s="9" t="s">
        <v>7925</v>
      </c>
      <c r="C84" s="26" t="s">
        <v>7926</v>
      </c>
      <c r="D84" s="12"/>
      <c r="E84" s="12"/>
      <c r="F84" s="6"/>
      <c r="G84" s="6"/>
      <c r="H84" s="6"/>
      <c r="I84" s="6"/>
      <c r="J84" s="6"/>
      <c r="K84" s="6"/>
      <c r="L84" s="6"/>
      <c r="M84" s="6"/>
      <c r="N84" s="6"/>
      <c r="O84" s="6"/>
      <c r="P84" s="6"/>
      <c r="Q84" s="6"/>
      <c r="R84" s="6"/>
      <c r="S84" s="6"/>
      <c r="T84" s="6"/>
      <c r="U84" s="6"/>
      <c r="V84" s="6"/>
      <c r="W84" s="6"/>
    </row>
    <row r="85" spans="1:23" ht="15.75" customHeight="1">
      <c r="A85" s="8"/>
      <c r="B85" s="9" t="s">
        <v>7927</v>
      </c>
      <c r="C85" s="26"/>
      <c r="D85" s="12"/>
      <c r="E85" s="12"/>
      <c r="F85" s="6"/>
      <c r="G85" s="6"/>
      <c r="H85" s="6"/>
      <c r="I85" s="6"/>
      <c r="J85" s="6"/>
      <c r="K85" s="6"/>
      <c r="L85" s="6"/>
      <c r="M85" s="6"/>
      <c r="N85" s="6"/>
      <c r="O85" s="6"/>
      <c r="P85" s="6"/>
      <c r="Q85" s="6"/>
      <c r="R85" s="6"/>
      <c r="S85" s="6"/>
      <c r="T85" s="6"/>
      <c r="U85" s="6"/>
      <c r="V85" s="6"/>
      <c r="W85" s="6"/>
    </row>
    <row r="86" spans="1:23" ht="15.75" customHeight="1">
      <c r="A86" s="8" t="s">
        <v>4502</v>
      </c>
      <c r="B86" s="9" t="s">
        <v>7928</v>
      </c>
      <c r="C86" s="26" t="s">
        <v>7929</v>
      </c>
      <c r="D86" s="12"/>
      <c r="E86" s="12"/>
      <c r="F86" s="6"/>
      <c r="G86" s="6"/>
      <c r="H86" s="6"/>
      <c r="I86" s="6"/>
      <c r="J86" s="6"/>
      <c r="K86" s="6"/>
      <c r="L86" s="6"/>
      <c r="M86" s="6"/>
      <c r="N86" s="6"/>
      <c r="O86" s="6"/>
      <c r="P86" s="6"/>
      <c r="Q86" s="6"/>
      <c r="R86" s="6"/>
      <c r="S86" s="6"/>
      <c r="T86" s="6"/>
      <c r="U86" s="6"/>
      <c r="V86" s="6"/>
      <c r="W86" s="6"/>
    </row>
    <row r="87" spans="1:23" ht="15.75" customHeight="1">
      <c r="A87" s="8" t="s">
        <v>4504</v>
      </c>
      <c r="B87" s="9" t="s">
        <v>7930</v>
      </c>
      <c r="C87" s="26" t="s">
        <v>7931</v>
      </c>
      <c r="D87" s="12"/>
      <c r="E87" s="12"/>
      <c r="F87" s="6"/>
      <c r="G87" s="6"/>
      <c r="H87" s="6"/>
      <c r="I87" s="6"/>
      <c r="J87" s="6"/>
      <c r="K87" s="6"/>
      <c r="L87" s="6"/>
      <c r="M87" s="6"/>
      <c r="N87" s="6"/>
      <c r="O87" s="6"/>
      <c r="P87" s="6"/>
      <c r="Q87" s="6"/>
      <c r="R87" s="6"/>
      <c r="S87" s="6"/>
      <c r="T87" s="6"/>
      <c r="U87" s="6"/>
      <c r="V87" s="6"/>
      <c r="W87" s="6"/>
    </row>
    <row r="88" spans="1:23" ht="15.75" customHeight="1">
      <c r="A88" s="8" t="s">
        <v>4506</v>
      </c>
      <c r="B88" s="9" t="s">
        <v>7932</v>
      </c>
      <c r="C88" s="26" t="s">
        <v>7933</v>
      </c>
      <c r="D88" s="12"/>
      <c r="E88" s="12"/>
      <c r="F88" s="6"/>
      <c r="G88" s="6"/>
      <c r="H88" s="6"/>
      <c r="I88" s="6"/>
      <c r="J88" s="6"/>
      <c r="K88" s="6"/>
      <c r="L88" s="6"/>
      <c r="M88" s="6"/>
      <c r="N88" s="6"/>
      <c r="O88" s="6"/>
      <c r="P88" s="6"/>
      <c r="Q88" s="6"/>
      <c r="R88" s="6"/>
      <c r="S88" s="6"/>
      <c r="T88" s="6"/>
      <c r="U88" s="6"/>
      <c r="V88" s="6"/>
      <c r="W88" s="6"/>
    </row>
    <row r="89" spans="1:23" ht="15.75" customHeight="1">
      <c r="A89" s="8" t="s">
        <v>4508</v>
      </c>
      <c r="B89" s="9" t="s">
        <v>7934</v>
      </c>
      <c r="C89" s="26" t="s">
        <v>7935</v>
      </c>
      <c r="D89" s="12"/>
      <c r="E89" s="12"/>
      <c r="F89" s="6"/>
      <c r="G89" s="6"/>
      <c r="H89" s="6"/>
      <c r="I89" s="6"/>
      <c r="J89" s="6"/>
      <c r="K89" s="6"/>
      <c r="L89" s="6"/>
      <c r="M89" s="6"/>
      <c r="N89" s="6"/>
      <c r="O89" s="6"/>
      <c r="P89" s="6"/>
      <c r="Q89" s="6"/>
      <c r="R89" s="6"/>
      <c r="S89" s="6"/>
      <c r="T89" s="6"/>
      <c r="U89" s="6"/>
      <c r="V89" s="6"/>
      <c r="W89" s="6"/>
    </row>
    <row r="90" spans="1:23" ht="15.75" customHeight="1">
      <c r="A90" s="8" t="s">
        <v>4510</v>
      </c>
      <c r="B90" s="9" t="s">
        <v>7936</v>
      </c>
      <c r="C90" s="26" t="s">
        <v>7937</v>
      </c>
      <c r="D90" s="12"/>
      <c r="E90" s="12"/>
      <c r="F90" s="6"/>
      <c r="G90" s="6"/>
      <c r="H90" s="6"/>
      <c r="I90" s="6"/>
      <c r="J90" s="6"/>
      <c r="K90" s="6"/>
      <c r="L90" s="6"/>
      <c r="M90" s="6"/>
      <c r="N90" s="6"/>
      <c r="O90" s="6"/>
      <c r="P90" s="6"/>
      <c r="Q90" s="6"/>
      <c r="R90" s="6"/>
      <c r="S90" s="6"/>
      <c r="T90" s="6"/>
      <c r="U90" s="6"/>
      <c r="V90" s="6"/>
      <c r="W90" s="6"/>
    </row>
    <row r="91" spans="1:23" ht="15.75" customHeight="1">
      <c r="A91" s="8" t="s">
        <v>4512</v>
      </c>
      <c r="B91" s="9" t="s">
        <v>7938</v>
      </c>
      <c r="C91" s="26" t="s">
        <v>7939</v>
      </c>
      <c r="D91" s="12"/>
      <c r="E91" s="12"/>
      <c r="F91" s="6"/>
      <c r="G91" s="6"/>
      <c r="H91" s="6"/>
      <c r="I91" s="6"/>
      <c r="J91" s="6"/>
      <c r="K91" s="6"/>
      <c r="L91" s="6"/>
      <c r="M91" s="6"/>
      <c r="N91" s="6"/>
      <c r="O91" s="6"/>
      <c r="P91" s="6"/>
      <c r="Q91" s="6"/>
      <c r="R91" s="6"/>
      <c r="S91" s="6"/>
      <c r="T91" s="6"/>
      <c r="U91" s="6"/>
      <c r="V91" s="6"/>
      <c r="W91" s="6"/>
    </row>
    <row r="92" spans="1:23" ht="15.75" customHeight="1">
      <c r="A92" s="8" t="s">
        <v>4514</v>
      </c>
      <c r="B92" s="9" t="s">
        <v>7940</v>
      </c>
      <c r="C92" s="26" t="s">
        <v>7941</v>
      </c>
      <c r="D92" s="12"/>
      <c r="E92" s="12"/>
      <c r="F92" s="6"/>
      <c r="G92" s="6"/>
      <c r="H92" s="6"/>
      <c r="I92" s="6"/>
      <c r="J92" s="6"/>
      <c r="K92" s="6"/>
      <c r="L92" s="6"/>
      <c r="M92" s="6"/>
      <c r="N92" s="6"/>
      <c r="O92" s="6"/>
      <c r="P92" s="6"/>
      <c r="Q92" s="6"/>
      <c r="R92" s="6"/>
      <c r="S92" s="6"/>
      <c r="T92" s="6"/>
      <c r="U92" s="6"/>
      <c r="V92" s="6"/>
      <c r="W92" s="6"/>
    </row>
    <row r="93" spans="1:23" ht="15.75" customHeight="1">
      <c r="A93" s="8" t="s">
        <v>4516</v>
      </c>
      <c r="B93" s="11" t="s">
        <v>7884</v>
      </c>
      <c r="C93" s="26" t="s">
        <v>7942</v>
      </c>
      <c r="D93" s="12"/>
      <c r="E93" s="12"/>
      <c r="F93" s="6"/>
      <c r="G93" s="6"/>
      <c r="H93" s="6"/>
      <c r="I93" s="6"/>
      <c r="J93" s="6"/>
      <c r="K93" s="6"/>
      <c r="L93" s="6"/>
      <c r="M93" s="6"/>
      <c r="N93" s="6"/>
      <c r="O93" s="6"/>
      <c r="P93" s="6"/>
      <c r="Q93" s="6"/>
      <c r="R93" s="6"/>
      <c r="S93" s="6"/>
      <c r="T93" s="6"/>
      <c r="U93" s="6"/>
      <c r="V93" s="6"/>
      <c r="W93" s="6"/>
    </row>
    <row r="94" spans="1:23" ht="15.75" customHeight="1">
      <c r="A94" s="8" t="s">
        <v>4518</v>
      </c>
      <c r="B94" s="11" t="s">
        <v>5448</v>
      </c>
      <c r="C94" s="26" t="s">
        <v>7943</v>
      </c>
      <c r="D94" s="12"/>
      <c r="E94" s="12"/>
      <c r="F94" s="6"/>
      <c r="G94" s="6"/>
      <c r="H94" s="6"/>
      <c r="I94" s="6"/>
      <c r="J94" s="6"/>
      <c r="K94" s="6"/>
      <c r="L94" s="6"/>
      <c r="M94" s="6"/>
      <c r="N94" s="6"/>
      <c r="O94" s="6"/>
      <c r="P94" s="6"/>
      <c r="Q94" s="6"/>
      <c r="R94" s="6"/>
      <c r="S94" s="6"/>
      <c r="T94" s="6"/>
      <c r="U94" s="6"/>
      <c r="V94" s="6"/>
      <c r="W94" s="6"/>
    </row>
    <row r="95" spans="1:23" ht="15.75" customHeight="1">
      <c r="A95" s="8" t="s">
        <v>4520</v>
      </c>
      <c r="B95" s="9" t="s">
        <v>7944</v>
      </c>
      <c r="C95" s="26" t="s">
        <v>7945</v>
      </c>
      <c r="D95" s="12"/>
      <c r="E95" s="12"/>
      <c r="F95" s="6"/>
      <c r="G95" s="6"/>
      <c r="H95" s="6"/>
      <c r="I95" s="6"/>
      <c r="J95" s="6"/>
      <c r="K95" s="6"/>
      <c r="L95" s="6"/>
      <c r="M95" s="6"/>
      <c r="N95" s="6"/>
      <c r="O95" s="6"/>
      <c r="P95" s="6"/>
      <c r="Q95" s="6"/>
      <c r="R95" s="6"/>
      <c r="S95" s="6"/>
      <c r="T95" s="6"/>
      <c r="U95" s="6"/>
      <c r="V95" s="6"/>
      <c r="W95" s="6"/>
    </row>
    <row r="96" spans="1:23" ht="15.75" customHeight="1">
      <c r="A96" s="8" t="s">
        <v>4522</v>
      </c>
      <c r="B96" s="9" t="s">
        <v>5720</v>
      </c>
      <c r="C96" s="26" t="s">
        <v>7946</v>
      </c>
      <c r="D96" s="12"/>
      <c r="E96" s="12"/>
      <c r="F96" s="6"/>
      <c r="G96" s="6"/>
      <c r="H96" s="6"/>
      <c r="I96" s="6"/>
      <c r="J96" s="6"/>
      <c r="K96" s="6"/>
      <c r="L96" s="6"/>
      <c r="M96" s="6"/>
      <c r="N96" s="6"/>
      <c r="O96" s="6"/>
      <c r="P96" s="6"/>
      <c r="Q96" s="6"/>
      <c r="R96" s="6"/>
      <c r="S96" s="6"/>
      <c r="T96" s="6"/>
      <c r="U96" s="6"/>
      <c r="V96" s="6"/>
      <c r="W96" s="6"/>
    </row>
    <row r="97" spans="1:23" ht="15.75" customHeight="1">
      <c r="A97" s="8" t="s">
        <v>4524</v>
      </c>
      <c r="B97" s="9" t="s">
        <v>5995</v>
      </c>
      <c r="C97" s="26" t="s">
        <v>5996</v>
      </c>
      <c r="D97" s="12"/>
      <c r="E97" s="12"/>
      <c r="F97" s="6"/>
      <c r="G97" s="6"/>
      <c r="H97" s="6"/>
      <c r="I97" s="6"/>
      <c r="J97" s="6"/>
      <c r="K97" s="6"/>
      <c r="L97" s="6"/>
      <c r="M97" s="6"/>
      <c r="N97" s="6"/>
      <c r="O97" s="6"/>
      <c r="P97" s="6"/>
      <c r="Q97" s="6"/>
      <c r="R97" s="6"/>
      <c r="S97" s="6"/>
      <c r="T97" s="6"/>
      <c r="U97" s="6"/>
      <c r="V97" s="6"/>
      <c r="W97" s="6"/>
    </row>
    <row r="98" spans="1:23" ht="15.75" customHeight="1">
      <c r="A98" s="8" t="s">
        <v>4526</v>
      </c>
      <c r="B98" s="9" t="s">
        <v>7947</v>
      </c>
      <c r="C98" s="26" t="s">
        <v>7948</v>
      </c>
      <c r="D98" s="12"/>
      <c r="E98" s="12"/>
      <c r="F98" s="6"/>
      <c r="G98" s="6"/>
      <c r="H98" s="6"/>
      <c r="I98" s="6"/>
      <c r="J98" s="6"/>
      <c r="K98" s="6"/>
      <c r="L98" s="6"/>
      <c r="M98" s="6"/>
      <c r="N98" s="6"/>
      <c r="O98" s="6"/>
      <c r="P98" s="6"/>
      <c r="Q98" s="6"/>
      <c r="R98" s="6"/>
      <c r="S98" s="6"/>
      <c r="T98" s="6"/>
      <c r="U98" s="6"/>
      <c r="V98" s="6"/>
      <c r="W98" s="6"/>
    </row>
    <row r="99" spans="1:23" ht="28.5" customHeight="1">
      <c r="A99" s="8" t="s">
        <v>4528</v>
      </c>
      <c r="B99" s="9" t="s">
        <v>4261</v>
      </c>
      <c r="C99" s="26" t="s">
        <v>5234</v>
      </c>
      <c r="D99" s="12"/>
      <c r="E99" s="12"/>
      <c r="F99" s="6"/>
      <c r="G99" s="6"/>
      <c r="H99" s="6"/>
      <c r="I99" s="6"/>
      <c r="J99" s="6"/>
      <c r="K99" s="6"/>
      <c r="L99" s="6"/>
      <c r="M99" s="6"/>
      <c r="N99" s="6"/>
      <c r="O99" s="6"/>
      <c r="P99" s="6"/>
      <c r="Q99" s="6"/>
      <c r="R99" s="6"/>
      <c r="S99" s="6"/>
      <c r="T99" s="6"/>
      <c r="U99" s="6"/>
      <c r="V99" s="6"/>
      <c r="W99" s="6"/>
    </row>
    <row r="100" spans="1:23" ht="15.75" customHeight="1">
      <c r="A100" s="13">
        <v>7</v>
      </c>
      <c r="B100" s="621" t="s">
        <v>7949</v>
      </c>
      <c r="C100" s="667"/>
      <c r="D100" s="18"/>
      <c r="E100" s="18"/>
      <c r="F100" s="6"/>
      <c r="G100" s="6"/>
      <c r="H100" s="6"/>
      <c r="I100" s="6"/>
      <c r="J100" s="6"/>
      <c r="K100" s="6"/>
      <c r="L100" s="6"/>
      <c r="M100" s="6"/>
      <c r="N100" s="6"/>
      <c r="O100" s="6"/>
      <c r="P100" s="6"/>
      <c r="Q100" s="6"/>
      <c r="R100" s="6"/>
      <c r="S100" s="6"/>
      <c r="T100" s="6"/>
      <c r="U100" s="6"/>
      <c r="V100" s="6"/>
      <c r="W100" s="6"/>
    </row>
    <row r="101" spans="1:23" ht="15.75" customHeight="1">
      <c r="A101" s="8" t="s">
        <v>4530</v>
      </c>
      <c r="B101" s="11" t="s">
        <v>48</v>
      </c>
      <c r="C101" s="12" t="s">
        <v>4387</v>
      </c>
      <c r="D101" s="12"/>
      <c r="E101" s="12"/>
      <c r="F101" s="6"/>
      <c r="G101" s="6"/>
      <c r="H101" s="6"/>
      <c r="I101" s="6"/>
      <c r="J101" s="6"/>
      <c r="K101" s="6"/>
      <c r="L101" s="6"/>
      <c r="M101" s="6"/>
      <c r="N101" s="6"/>
      <c r="O101" s="6"/>
      <c r="P101" s="6"/>
      <c r="Q101" s="6"/>
      <c r="R101" s="6"/>
      <c r="S101" s="6"/>
      <c r="T101" s="6"/>
      <c r="U101" s="6"/>
      <c r="V101" s="6"/>
      <c r="W101" s="6"/>
    </row>
    <row r="102" spans="1:23" ht="15.75" customHeight="1">
      <c r="A102" s="8" t="s">
        <v>4531</v>
      </c>
      <c r="B102" s="11" t="s">
        <v>4209</v>
      </c>
      <c r="C102" s="12" t="s">
        <v>4210</v>
      </c>
      <c r="D102" s="12"/>
      <c r="E102" s="12"/>
      <c r="F102" s="6"/>
      <c r="G102" s="6"/>
      <c r="H102" s="6"/>
      <c r="I102" s="6"/>
      <c r="J102" s="6"/>
      <c r="K102" s="6"/>
      <c r="L102" s="6"/>
      <c r="M102" s="6"/>
      <c r="N102" s="6"/>
      <c r="O102" s="6"/>
      <c r="P102" s="6"/>
      <c r="Q102" s="6"/>
      <c r="R102" s="6"/>
      <c r="S102" s="6"/>
      <c r="T102" s="6"/>
      <c r="U102" s="6"/>
      <c r="V102" s="6"/>
      <c r="W102" s="6"/>
    </row>
    <row r="103" spans="1:23" ht="15.75" customHeight="1">
      <c r="A103" s="8" t="s">
        <v>4532</v>
      </c>
      <c r="B103" s="11" t="s">
        <v>4211</v>
      </c>
      <c r="C103" s="12" t="s">
        <v>4210</v>
      </c>
      <c r="D103" s="12"/>
      <c r="E103" s="12"/>
      <c r="F103" s="6"/>
      <c r="G103" s="6"/>
      <c r="H103" s="6"/>
      <c r="I103" s="6"/>
      <c r="J103" s="6"/>
      <c r="K103" s="6"/>
      <c r="L103" s="6"/>
      <c r="M103" s="6"/>
      <c r="N103" s="6"/>
      <c r="O103" s="6"/>
      <c r="P103" s="6"/>
      <c r="Q103" s="6"/>
      <c r="R103" s="6"/>
      <c r="S103" s="6"/>
      <c r="T103" s="6"/>
      <c r="U103" s="6"/>
      <c r="V103" s="6"/>
      <c r="W103" s="6"/>
    </row>
    <row r="104" spans="1:23" ht="15.75" customHeight="1">
      <c r="A104" s="8" t="s">
        <v>4533</v>
      </c>
      <c r="B104" s="9" t="s">
        <v>7950</v>
      </c>
      <c r="C104" s="26" t="s">
        <v>7951</v>
      </c>
      <c r="D104" s="12"/>
      <c r="E104" s="12"/>
      <c r="F104" s="6"/>
      <c r="G104" s="6"/>
      <c r="H104" s="6"/>
      <c r="I104" s="6"/>
      <c r="J104" s="6"/>
      <c r="K104" s="6"/>
      <c r="L104" s="6"/>
      <c r="M104" s="6"/>
      <c r="N104" s="6"/>
      <c r="O104" s="6"/>
      <c r="P104" s="6"/>
      <c r="Q104" s="6"/>
      <c r="R104" s="6"/>
      <c r="S104" s="6"/>
      <c r="T104" s="6"/>
      <c r="U104" s="6"/>
      <c r="V104" s="6"/>
      <c r="W104" s="6"/>
    </row>
    <row r="105" spans="1:23" ht="15.75" customHeight="1">
      <c r="A105" s="8" t="s">
        <v>4535</v>
      </c>
      <c r="B105" s="9" t="s">
        <v>7952</v>
      </c>
      <c r="C105" s="26" t="s">
        <v>7528</v>
      </c>
      <c r="D105" s="12"/>
      <c r="E105" s="12"/>
      <c r="F105" s="6"/>
      <c r="G105" s="6"/>
      <c r="H105" s="6"/>
      <c r="I105" s="6"/>
      <c r="J105" s="6"/>
      <c r="K105" s="6"/>
      <c r="L105" s="6"/>
      <c r="M105" s="6"/>
      <c r="N105" s="6"/>
      <c r="O105" s="6"/>
      <c r="P105" s="6"/>
      <c r="Q105" s="6"/>
      <c r="R105" s="6"/>
      <c r="S105" s="6"/>
      <c r="T105" s="6"/>
      <c r="U105" s="6"/>
      <c r="V105" s="6"/>
      <c r="W105" s="6"/>
    </row>
    <row r="106" spans="1:23" ht="15.75" customHeight="1">
      <c r="A106" s="8" t="s">
        <v>4537</v>
      </c>
      <c r="B106" s="9" t="s">
        <v>7953</v>
      </c>
      <c r="C106" s="26" t="s">
        <v>7954</v>
      </c>
      <c r="D106" s="12"/>
      <c r="E106" s="12"/>
      <c r="F106" s="6"/>
      <c r="G106" s="6"/>
      <c r="H106" s="6"/>
      <c r="I106" s="6"/>
      <c r="J106" s="6"/>
      <c r="K106" s="6"/>
      <c r="L106" s="6"/>
      <c r="M106" s="6"/>
      <c r="N106" s="6"/>
      <c r="O106" s="6"/>
      <c r="P106" s="6"/>
      <c r="Q106" s="6"/>
      <c r="R106" s="6"/>
      <c r="S106" s="6"/>
      <c r="T106" s="6"/>
      <c r="U106" s="6"/>
      <c r="V106" s="6"/>
      <c r="W106" s="6"/>
    </row>
    <row r="107" spans="1:23" ht="15.75" customHeight="1">
      <c r="A107" s="8" t="s">
        <v>4539</v>
      </c>
      <c r="B107" s="9" t="s">
        <v>7955</v>
      </c>
      <c r="C107" s="26" t="s">
        <v>7956</v>
      </c>
      <c r="D107" s="12"/>
      <c r="E107" s="12"/>
      <c r="F107" s="6"/>
      <c r="G107" s="6"/>
      <c r="H107" s="6"/>
      <c r="I107" s="6"/>
      <c r="J107" s="6"/>
      <c r="K107" s="6"/>
      <c r="L107" s="6"/>
      <c r="M107" s="6"/>
      <c r="N107" s="6"/>
      <c r="O107" s="6"/>
      <c r="P107" s="6"/>
      <c r="Q107" s="6"/>
      <c r="R107" s="6"/>
      <c r="S107" s="6"/>
      <c r="T107" s="6"/>
      <c r="U107" s="6"/>
      <c r="V107" s="6"/>
      <c r="W107" s="6"/>
    </row>
    <row r="108" spans="1:23" ht="15.75" customHeight="1">
      <c r="A108" s="8" t="s">
        <v>4541</v>
      </c>
      <c r="B108" s="9" t="s">
        <v>5404</v>
      </c>
      <c r="C108" s="26" t="s">
        <v>7957</v>
      </c>
      <c r="D108" s="12"/>
      <c r="E108" s="12"/>
      <c r="F108" s="6"/>
      <c r="G108" s="6"/>
      <c r="H108" s="6"/>
      <c r="I108" s="6"/>
      <c r="J108" s="6"/>
      <c r="K108" s="6"/>
      <c r="L108" s="6"/>
      <c r="M108" s="6"/>
      <c r="N108" s="6"/>
      <c r="O108" s="6"/>
      <c r="P108" s="6"/>
      <c r="Q108" s="6"/>
      <c r="R108" s="6"/>
      <c r="S108" s="6"/>
      <c r="T108" s="6"/>
      <c r="U108" s="6"/>
      <c r="V108" s="6"/>
      <c r="W108" s="6"/>
    </row>
    <row r="109" spans="1:23" ht="15.75" customHeight="1">
      <c r="A109" s="8" t="s">
        <v>4543</v>
      </c>
      <c r="B109" s="9" t="s">
        <v>7958</v>
      </c>
      <c r="C109" s="26" t="s">
        <v>7959</v>
      </c>
      <c r="D109" s="12"/>
      <c r="E109" s="12"/>
      <c r="F109" s="6"/>
      <c r="G109" s="6"/>
      <c r="H109" s="6"/>
      <c r="I109" s="6"/>
      <c r="J109" s="6"/>
      <c r="K109" s="6"/>
      <c r="L109" s="6"/>
      <c r="M109" s="6"/>
      <c r="N109" s="6"/>
      <c r="O109" s="6"/>
      <c r="P109" s="6"/>
      <c r="Q109" s="6"/>
      <c r="R109" s="6"/>
      <c r="S109" s="6"/>
      <c r="T109" s="6"/>
      <c r="U109" s="6"/>
      <c r="V109" s="6"/>
      <c r="W109" s="6"/>
    </row>
    <row r="110" spans="1:23" ht="15.75" customHeight="1">
      <c r="A110" s="8" t="s">
        <v>4545</v>
      </c>
      <c r="B110" s="9" t="s">
        <v>7960</v>
      </c>
      <c r="C110" s="26" t="s">
        <v>7961</v>
      </c>
      <c r="D110" s="12"/>
      <c r="E110" s="12"/>
      <c r="F110" s="6"/>
      <c r="G110" s="6"/>
      <c r="H110" s="6"/>
      <c r="I110" s="6"/>
      <c r="J110" s="6"/>
      <c r="K110" s="6"/>
      <c r="L110" s="6"/>
      <c r="M110" s="6"/>
      <c r="N110" s="6"/>
      <c r="O110" s="6"/>
      <c r="P110" s="6"/>
      <c r="Q110" s="6"/>
      <c r="R110" s="6"/>
      <c r="S110" s="6"/>
      <c r="T110" s="6"/>
      <c r="U110" s="6"/>
      <c r="V110" s="6"/>
      <c r="W110" s="6"/>
    </row>
    <row r="111" spans="1:23" ht="15.75" customHeight="1">
      <c r="A111" s="8" t="s">
        <v>4547</v>
      </c>
      <c r="B111" s="9" t="s">
        <v>7962</v>
      </c>
      <c r="C111" s="26" t="s">
        <v>7963</v>
      </c>
      <c r="D111" s="12"/>
      <c r="E111" s="12"/>
      <c r="F111" s="6"/>
      <c r="G111" s="6"/>
      <c r="H111" s="6"/>
      <c r="I111" s="6"/>
      <c r="J111" s="6"/>
      <c r="K111" s="6"/>
      <c r="L111" s="6"/>
      <c r="M111" s="6"/>
      <c r="N111" s="6"/>
      <c r="O111" s="6"/>
      <c r="P111" s="6"/>
      <c r="Q111" s="6"/>
      <c r="R111" s="6"/>
      <c r="S111" s="6"/>
      <c r="T111" s="6"/>
      <c r="U111" s="6"/>
      <c r="V111" s="6"/>
      <c r="W111" s="6"/>
    </row>
    <row r="112" spans="1:23" ht="15.75" customHeight="1">
      <c r="A112" s="8" t="s">
        <v>4549</v>
      </c>
      <c r="B112" s="9" t="s">
        <v>5276</v>
      </c>
      <c r="C112" s="26" t="s">
        <v>7964</v>
      </c>
      <c r="D112" s="12"/>
      <c r="E112" s="12"/>
      <c r="F112" s="6"/>
      <c r="G112" s="6"/>
      <c r="H112" s="6"/>
      <c r="I112" s="6"/>
      <c r="J112" s="6"/>
      <c r="K112" s="6"/>
      <c r="L112" s="6"/>
      <c r="M112" s="6"/>
      <c r="N112" s="6"/>
      <c r="O112" s="6"/>
      <c r="P112" s="6"/>
      <c r="Q112" s="6"/>
      <c r="R112" s="6"/>
      <c r="S112" s="6"/>
      <c r="T112" s="6"/>
      <c r="U112" s="6"/>
      <c r="V112" s="6"/>
      <c r="W112" s="6"/>
    </row>
    <row r="113" spans="1:23" ht="51.75" customHeight="1">
      <c r="A113" s="8" t="s">
        <v>4551</v>
      </c>
      <c r="B113" s="9" t="s">
        <v>4261</v>
      </c>
      <c r="C113" s="26" t="s">
        <v>5234</v>
      </c>
      <c r="D113" s="12"/>
      <c r="E113" s="12"/>
      <c r="F113" s="6"/>
      <c r="G113" s="6"/>
      <c r="H113" s="6"/>
      <c r="I113" s="6"/>
      <c r="J113" s="6"/>
      <c r="K113" s="6"/>
      <c r="L113" s="6"/>
      <c r="M113" s="6"/>
      <c r="N113" s="6"/>
      <c r="O113" s="6"/>
      <c r="P113" s="6"/>
      <c r="Q113" s="6"/>
      <c r="R113" s="6"/>
      <c r="S113" s="6"/>
      <c r="T113" s="6"/>
      <c r="U113" s="6"/>
      <c r="V113" s="6"/>
      <c r="W113" s="6"/>
    </row>
    <row r="114" spans="1:23" ht="15.75" customHeight="1">
      <c r="A114" s="13">
        <v>7</v>
      </c>
      <c r="B114" s="621" t="s">
        <v>7965</v>
      </c>
      <c r="C114" s="667"/>
      <c r="D114" s="18"/>
      <c r="E114" s="18"/>
      <c r="F114" s="6"/>
      <c r="G114" s="6"/>
      <c r="H114" s="6"/>
      <c r="I114" s="6"/>
      <c r="J114" s="6"/>
      <c r="K114" s="6"/>
      <c r="L114" s="6"/>
      <c r="M114" s="6"/>
      <c r="N114" s="6"/>
      <c r="O114" s="6"/>
      <c r="P114" s="6"/>
      <c r="Q114" s="6"/>
      <c r="R114" s="6"/>
      <c r="S114" s="6"/>
      <c r="T114" s="6"/>
      <c r="U114" s="6"/>
      <c r="V114" s="6"/>
      <c r="W114" s="6"/>
    </row>
    <row r="115" spans="1:23" ht="15.75" customHeight="1">
      <c r="A115" s="8" t="s">
        <v>4530</v>
      </c>
      <c r="B115" s="11" t="s">
        <v>48</v>
      </c>
      <c r="C115" s="12" t="s">
        <v>4387</v>
      </c>
      <c r="D115" s="12"/>
      <c r="E115" s="12"/>
      <c r="F115" s="6"/>
      <c r="G115" s="6"/>
      <c r="H115" s="6"/>
      <c r="I115" s="6"/>
      <c r="J115" s="6"/>
      <c r="K115" s="6"/>
      <c r="L115" s="6"/>
      <c r="M115" s="6"/>
      <c r="N115" s="6"/>
      <c r="O115" s="6"/>
      <c r="P115" s="6"/>
      <c r="Q115" s="6"/>
      <c r="R115" s="6"/>
      <c r="S115" s="6"/>
      <c r="T115" s="6"/>
      <c r="U115" s="6"/>
      <c r="V115" s="6"/>
      <c r="W115" s="6"/>
    </row>
    <row r="116" spans="1:23" ht="15.75" customHeight="1">
      <c r="A116" s="8" t="s">
        <v>4531</v>
      </c>
      <c r="B116" s="11" t="s">
        <v>4209</v>
      </c>
      <c r="C116" s="12" t="s">
        <v>4210</v>
      </c>
      <c r="D116" s="12"/>
      <c r="E116" s="12"/>
      <c r="F116" s="6"/>
      <c r="G116" s="6"/>
      <c r="H116" s="6"/>
      <c r="I116" s="6"/>
      <c r="J116" s="6"/>
      <c r="K116" s="6"/>
      <c r="L116" s="6"/>
      <c r="M116" s="6"/>
      <c r="N116" s="6"/>
      <c r="O116" s="6"/>
      <c r="P116" s="6"/>
      <c r="Q116" s="6"/>
      <c r="R116" s="6"/>
      <c r="S116" s="6"/>
      <c r="T116" s="6"/>
      <c r="U116" s="6"/>
      <c r="V116" s="6"/>
      <c r="W116" s="6"/>
    </row>
    <row r="117" spans="1:23" ht="15.75" customHeight="1">
      <c r="A117" s="8" t="s">
        <v>4532</v>
      </c>
      <c r="B117" s="11" t="s">
        <v>4211</v>
      </c>
      <c r="C117" s="12" t="s">
        <v>4210</v>
      </c>
      <c r="D117" s="12"/>
      <c r="E117" s="12"/>
      <c r="F117" s="6"/>
      <c r="G117" s="6"/>
      <c r="H117" s="6"/>
      <c r="I117" s="6"/>
      <c r="J117" s="6"/>
      <c r="K117" s="6"/>
      <c r="L117" s="6"/>
      <c r="M117" s="6"/>
      <c r="N117" s="6"/>
      <c r="O117" s="6"/>
      <c r="P117" s="6"/>
      <c r="Q117" s="6"/>
      <c r="R117" s="6"/>
      <c r="S117" s="6"/>
      <c r="T117" s="6"/>
      <c r="U117" s="6"/>
      <c r="V117" s="6"/>
      <c r="W117" s="6"/>
    </row>
    <row r="118" spans="1:23" ht="15.75" customHeight="1">
      <c r="A118" s="8" t="s">
        <v>4533</v>
      </c>
      <c r="B118" s="9" t="s">
        <v>7950</v>
      </c>
      <c r="C118" s="26" t="s">
        <v>7951</v>
      </c>
      <c r="D118" s="12"/>
      <c r="E118" s="12"/>
      <c r="F118" s="6"/>
      <c r="G118" s="6"/>
      <c r="H118" s="6"/>
      <c r="I118" s="6"/>
      <c r="J118" s="6"/>
      <c r="K118" s="6"/>
      <c r="L118" s="6"/>
      <c r="M118" s="6"/>
      <c r="N118" s="6"/>
      <c r="O118" s="6"/>
      <c r="P118" s="6"/>
      <c r="Q118" s="6"/>
      <c r="R118" s="6"/>
      <c r="S118" s="6"/>
      <c r="T118" s="6"/>
      <c r="U118" s="6"/>
      <c r="V118" s="6"/>
      <c r="W118" s="6"/>
    </row>
    <row r="119" spans="1:23" ht="15.75" customHeight="1">
      <c r="A119" s="8" t="s">
        <v>4535</v>
      </c>
      <c r="B119" s="9" t="s">
        <v>7952</v>
      </c>
      <c r="C119" s="26" t="s">
        <v>7528</v>
      </c>
      <c r="D119" s="12"/>
      <c r="E119" s="12"/>
      <c r="F119" s="6"/>
      <c r="G119" s="6"/>
      <c r="H119" s="6"/>
      <c r="I119" s="6"/>
      <c r="J119" s="6"/>
      <c r="K119" s="6"/>
      <c r="L119" s="6"/>
      <c r="M119" s="6"/>
      <c r="N119" s="6"/>
      <c r="O119" s="6"/>
      <c r="P119" s="6"/>
      <c r="Q119" s="6"/>
      <c r="R119" s="6"/>
      <c r="S119" s="6"/>
      <c r="T119" s="6"/>
      <c r="U119" s="6"/>
      <c r="V119" s="6"/>
      <c r="W119" s="6"/>
    </row>
    <row r="120" spans="1:23" ht="15.75" customHeight="1">
      <c r="A120" s="8" t="s">
        <v>4537</v>
      </c>
      <c r="B120" s="9" t="s">
        <v>7953</v>
      </c>
      <c r="C120" s="26" t="s">
        <v>7954</v>
      </c>
      <c r="D120" s="12"/>
      <c r="E120" s="12"/>
      <c r="F120" s="6"/>
      <c r="G120" s="6"/>
      <c r="H120" s="6"/>
      <c r="I120" s="6"/>
      <c r="J120" s="6"/>
      <c r="K120" s="6"/>
      <c r="L120" s="6"/>
      <c r="M120" s="6"/>
      <c r="N120" s="6"/>
      <c r="O120" s="6"/>
      <c r="P120" s="6"/>
      <c r="Q120" s="6"/>
      <c r="R120" s="6"/>
      <c r="S120" s="6"/>
      <c r="T120" s="6"/>
      <c r="U120" s="6"/>
      <c r="V120" s="6"/>
      <c r="W120" s="6"/>
    </row>
    <row r="121" spans="1:23" ht="15.75" customHeight="1">
      <c r="A121" s="8" t="s">
        <v>4539</v>
      </c>
      <c r="B121" s="9" t="s">
        <v>7955</v>
      </c>
      <c r="C121" s="26" t="s">
        <v>7956</v>
      </c>
      <c r="D121" s="12"/>
      <c r="E121" s="12"/>
      <c r="F121" s="6"/>
      <c r="G121" s="6"/>
      <c r="H121" s="6"/>
      <c r="I121" s="6"/>
      <c r="J121" s="6"/>
      <c r="K121" s="6"/>
      <c r="L121" s="6"/>
      <c r="M121" s="6"/>
      <c r="N121" s="6"/>
      <c r="O121" s="6"/>
      <c r="P121" s="6"/>
      <c r="Q121" s="6"/>
      <c r="R121" s="6"/>
      <c r="S121" s="6"/>
      <c r="T121" s="6"/>
      <c r="U121" s="6"/>
      <c r="V121" s="6"/>
      <c r="W121" s="6"/>
    </row>
    <row r="122" spans="1:23" ht="15.75" customHeight="1">
      <c r="A122" s="8" t="s">
        <v>4541</v>
      </c>
      <c r="B122" s="9" t="s">
        <v>5404</v>
      </c>
      <c r="C122" s="26" t="s">
        <v>7957</v>
      </c>
      <c r="D122" s="12"/>
      <c r="E122" s="12"/>
      <c r="F122" s="6"/>
      <c r="G122" s="6"/>
      <c r="H122" s="6"/>
      <c r="I122" s="6"/>
      <c r="J122" s="6"/>
      <c r="K122" s="6"/>
      <c r="L122" s="6"/>
      <c r="M122" s="6"/>
      <c r="N122" s="6"/>
      <c r="O122" s="6"/>
      <c r="P122" s="6"/>
      <c r="Q122" s="6"/>
      <c r="R122" s="6"/>
      <c r="S122" s="6"/>
      <c r="T122" s="6"/>
      <c r="U122" s="6"/>
      <c r="V122" s="6"/>
      <c r="W122" s="6"/>
    </row>
    <row r="123" spans="1:23" ht="15.75" customHeight="1">
      <c r="A123" s="8" t="s">
        <v>4543</v>
      </c>
      <c r="B123" s="9" t="s">
        <v>7958</v>
      </c>
      <c r="C123" s="26" t="s">
        <v>7959</v>
      </c>
      <c r="D123" s="12"/>
      <c r="E123" s="12"/>
      <c r="F123" s="6"/>
      <c r="G123" s="6"/>
      <c r="H123" s="6"/>
      <c r="I123" s="6"/>
      <c r="J123" s="6"/>
      <c r="K123" s="6"/>
      <c r="L123" s="6"/>
      <c r="M123" s="6"/>
      <c r="N123" s="6"/>
      <c r="O123" s="6"/>
      <c r="P123" s="6"/>
      <c r="Q123" s="6"/>
      <c r="R123" s="6"/>
      <c r="S123" s="6"/>
      <c r="T123" s="6"/>
      <c r="U123" s="6"/>
      <c r="V123" s="6"/>
      <c r="W123" s="6"/>
    </row>
    <row r="124" spans="1:23" ht="15.75" customHeight="1">
      <c r="A124" s="8" t="s">
        <v>4545</v>
      </c>
      <c r="B124" s="9" t="s">
        <v>7960</v>
      </c>
      <c r="C124" s="26" t="s">
        <v>7961</v>
      </c>
      <c r="D124" s="12"/>
      <c r="E124" s="12"/>
      <c r="F124" s="6"/>
      <c r="G124" s="6"/>
      <c r="H124" s="6"/>
      <c r="I124" s="6"/>
      <c r="J124" s="6"/>
      <c r="K124" s="6"/>
      <c r="L124" s="6"/>
      <c r="M124" s="6"/>
      <c r="N124" s="6"/>
      <c r="O124" s="6"/>
      <c r="P124" s="6"/>
      <c r="Q124" s="6"/>
      <c r="R124" s="6"/>
      <c r="S124" s="6"/>
      <c r="T124" s="6"/>
      <c r="U124" s="6"/>
      <c r="V124" s="6"/>
      <c r="W124" s="6"/>
    </row>
    <row r="125" spans="1:23" ht="15.75" customHeight="1">
      <c r="A125" s="8" t="s">
        <v>4547</v>
      </c>
      <c r="B125" s="9" t="s">
        <v>7962</v>
      </c>
      <c r="C125" s="26" t="s">
        <v>7963</v>
      </c>
      <c r="D125" s="12"/>
      <c r="E125" s="12"/>
      <c r="F125" s="6"/>
      <c r="G125" s="6"/>
      <c r="H125" s="6"/>
      <c r="I125" s="6"/>
      <c r="J125" s="6"/>
      <c r="K125" s="6"/>
      <c r="L125" s="6"/>
      <c r="M125" s="6"/>
      <c r="N125" s="6"/>
      <c r="O125" s="6"/>
      <c r="P125" s="6"/>
      <c r="Q125" s="6"/>
      <c r="R125" s="6"/>
      <c r="S125" s="6"/>
      <c r="T125" s="6"/>
      <c r="U125" s="6"/>
      <c r="V125" s="6"/>
      <c r="W125" s="6"/>
    </row>
    <row r="126" spans="1:23" ht="15.75" customHeight="1">
      <c r="A126" s="8" t="s">
        <v>4549</v>
      </c>
      <c r="B126" s="9" t="s">
        <v>5276</v>
      </c>
      <c r="C126" s="26" t="s">
        <v>7966</v>
      </c>
      <c r="D126" s="12"/>
      <c r="E126" s="12"/>
      <c r="F126" s="6"/>
      <c r="G126" s="6"/>
      <c r="H126" s="6"/>
      <c r="I126" s="6"/>
      <c r="J126" s="6"/>
      <c r="K126" s="6"/>
      <c r="L126" s="6"/>
      <c r="M126" s="6"/>
      <c r="N126" s="6"/>
      <c r="O126" s="6"/>
      <c r="P126" s="6"/>
      <c r="Q126" s="6"/>
      <c r="R126" s="6"/>
      <c r="S126" s="6"/>
      <c r="T126" s="6"/>
      <c r="U126" s="6"/>
      <c r="V126" s="6"/>
      <c r="W126" s="6"/>
    </row>
    <row r="127" spans="1:23" ht="15.75" customHeight="1">
      <c r="A127" s="8" t="s">
        <v>4551</v>
      </c>
      <c r="B127" s="9" t="s">
        <v>4261</v>
      </c>
      <c r="C127" s="26" t="s">
        <v>5234</v>
      </c>
      <c r="D127" s="12"/>
      <c r="E127" s="12"/>
      <c r="F127" s="6"/>
      <c r="G127" s="6"/>
      <c r="H127" s="6"/>
      <c r="I127" s="6"/>
      <c r="J127" s="6"/>
      <c r="K127" s="6"/>
      <c r="L127" s="6"/>
      <c r="M127" s="6"/>
      <c r="N127" s="6"/>
      <c r="O127" s="6"/>
      <c r="P127" s="6"/>
      <c r="Q127" s="6"/>
      <c r="R127" s="6"/>
      <c r="S127" s="6"/>
      <c r="T127" s="6"/>
      <c r="U127" s="6"/>
      <c r="V127" s="6"/>
      <c r="W127" s="6"/>
    </row>
    <row r="128" spans="1:23" ht="15.75" customHeight="1">
      <c r="A128" s="13">
        <v>8</v>
      </c>
      <c r="B128" s="621" t="s">
        <v>7967</v>
      </c>
      <c r="C128" s="667"/>
      <c r="D128" s="18"/>
      <c r="E128" s="18"/>
      <c r="F128" s="6"/>
      <c r="G128" s="6"/>
      <c r="H128" s="6"/>
      <c r="I128" s="6"/>
      <c r="J128" s="6"/>
      <c r="K128" s="6"/>
      <c r="L128" s="6"/>
      <c r="M128" s="6"/>
      <c r="N128" s="6"/>
      <c r="O128" s="6"/>
      <c r="P128" s="6"/>
      <c r="Q128" s="6"/>
      <c r="R128" s="6"/>
      <c r="S128" s="6"/>
      <c r="T128" s="6"/>
      <c r="U128" s="6"/>
      <c r="V128" s="6"/>
      <c r="W128" s="6"/>
    </row>
    <row r="129" spans="1:23" ht="15.75" customHeight="1">
      <c r="A129" s="8" t="s">
        <v>4569</v>
      </c>
      <c r="B129" s="11" t="s">
        <v>48</v>
      </c>
      <c r="C129" s="12" t="s">
        <v>4387</v>
      </c>
      <c r="D129" s="12"/>
      <c r="E129" s="12"/>
      <c r="F129" s="6"/>
      <c r="G129" s="6"/>
      <c r="H129" s="6"/>
      <c r="I129" s="6"/>
      <c r="J129" s="6"/>
      <c r="K129" s="6"/>
      <c r="L129" s="6"/>
      <c r="M129" s="6"/>
      <c r="N129" s="6"/>
      <c r="O129" s="6"/>
      <c r="P129" s="6"/>
      <c r="Q129" s="6"/>
      <c r="R129" s="6"/>
      <c r="S129" s="6"/>
      <c r="T129" s="6"/>
      <c r="U129" s="6"/>
      <c r="V129" s="6"/>
      <c r="W129" s="6"/>
    </row>
    <row r="130" spans="1:23" ht="15.75" customHeight="1">
      <c r="A130" s="8" t="s">
        <v>4570</v>
      </c>
      <c r="B130" s="11" t="s">
        <v>4209</v>
      </c>
      <c r="C130" s="12" t="s">
        <v>4210</v>
      </c>
      <c r="D130" s="12"/>
      <c r="E130" s="12"/>
      <c r="F130" s="6"/>
      <c r="G130" s="6"/>
      <c r="H130" s="6"/>
      <c r="I130" s="6"/>
      <c r="J130" s="6"/>
      <c r="K130" s="6"/>
      <c r="L130" s="6"/>
      <c r="M130" s="6"/>
      <c r="N130" s="6"/>
      <c r="O130" s="6"/>
      <c r="P130" s="6"/>
      <c r="Q130" s="6"/>
      <c r="R130" s="6"/>
      <c r="S130" s="6"/>
      <c r="T130" s="6"/>
      <c r="U130" s="6"/>
      <c r="V130" s="6"/>
      <c r="W130" s="6"/>
    </row>
    <row r="131" spans="1:23" ht="15.75" customHeight="1">
      <c r="A131" s="8" t="s">
        <v>4571</v>
      </c>
      <c r="B131" s="11" t="s">
        <v>4211</v>
      </c>
      <c r="C131" s="12" t="s">
        <v>4210</v>
      </c>
      <c r="D131" s="12"/>
      <c r="E131" s="12"/>
      <c r="F131" s="6"/>
      <c r="G131" s="6"/>
      <c r="H131" s="6"/>
      <c r="I131" s="6"/>
      <c r="J131" s="6"/>
      <c r="K131" s="6"/>
      <c r="L131" s="6"/>
      <c r="M131" s="6"/>
      <c r="N131" s="6"/>
      <c r="O131" s="6"/>
      <c r="P131" s="6"/>
      <c r="Q131" s="6"/>
      <c r="R131" s="6"/>
      <c r="S131" s="6"/>
      <c r="T131" s="6"/>
      <c r="U131" s="6"/>
      <c r="V131" s="6"/>
      <c r="W131" s="6"/>
    </row>
    <row r="132" spans="1:23" ht="15.75" customHeight="1">
      <c r="A132" s="8" t="s">
        <v>4573</v>
      </c>
      <c r="B132" s="9" t="s">
        <v>7547</v>
      </c>
      <c r="C132" s="26" t="s">
        <v>7968</v>
      </c>
      <c r="D132" s="12"/>
      <c r="E132" s="12"/>
      <c r="F132" s="6"/>
      <c r="G132" s="6"/>
      <c r="H132" s="6"/>
      <c r="I132" s="6"/>
      <c r="J132" s="6"/>
      <c r="K132" s="6"/>
      <c r="L132" s="6"/>
      <c r="M132" s="6"/>
      <c r="N132" s="6"/>
      <c r="O132" s="6"/>
      <c r="P132" s="6"/>
      <c r="Q132" s="6"/>
      <c r="R132" s="6"/>
      <c r="S132" s="6"/>
      <c r="T132" s="6"/>
      <c r="U132" s="6"/>
      <c r="V132" s="6"/>
      <c r="W132" s="6"/>
    </row>
    <row r="133" spans="1:23" ht="15.75" customHeight="1">
      <c r="A133" s="8" t="s">
        <v>4575</v>
      </c>
      <c r="B133" s="9" t="s">
        <v>7969</v>
      </c>
      <c r="C133" s="26" t="s">
        <v>7970</v>
      </c>
      <c r="D133" s="12"/>
      <c r="E133" s="12"/>
      <c r="F133" s="6"/>
      <c r="G133" s="6"/>
      <c r="H133" s="6"/>
      <c r="I133" s="6"/>
      <c r="J133" s="6"/>
      <c r="K133" s="6"/>
      <c r="L133" s="6"/>
      <c r="M133" s="6"/>
      <c r="N133" s="6"/>
      <c r="O133" s="6"/>
      <c r="P133" s="6"/>
      <c r="Q133" s="6"/>
      <c r="R133" s="6"/>
      <c r="S133" s="6"/>
      <c r="T133" s="6"/>
      <c r="U133" s="6"/>
      <c r="V133" s="6"/>
      <c r="W133" s="6"/>
    </row>
    <row r="134" spans="1:23" ht="15.75" customHeight="1">
      <c r="A134" s="8" t="s">
        <v>4577</v>
      </c>
      <c r="B134" s="9" t="s">
        <v>7971</v>
      </c>
      <c r="C134" s="26" t="s">
        <v>7972</v>
      </c>
      <c r="D134" s="12"/>
      <c r="E134" s="12"/>
      <c r="F134" s="6"/>
      <c r="G134" s="6"/>
      <c r="H134" s="6"/>
      <c r="I134" s="6"/>
      <c r="J134" s="6"/>
      <c r="K134" s="6"/>
      <c r="L134" s="6"/>
      <c r="M134" s="6"/>
      <c r="N134" s="6"/>
      <c r="O134" s="6"/>
      <c r="P134" s="6"/>
      <c r="Q134" s="6"/>
      <c r="R134" s="6"/>
      <c r="S134" s="6"/>
      <c r="T134" s="6"/>
      <c r="U134" s="6"/>
      <c r="V134" s="6"/>
      <c r="W134" s="6"/>
    </row>
    <row r="135" spans="1:23" ht="15.75" customHeight="1">
      <c r="A135" s="8" t="s">
        <v>4579</v>
      </c>
      <c r="B135" s="9" t="s">
        <v>7973</v>
      </c>
      <c r="C135" s="26" t="s">
        <v>7974</v>
      </c>
      <c r="D135" s="12"/>
      <c r="E135" s="12"/>
      <c r="F135" s="6"/>
      <c r="G135" s="6"/>
      <c r="H135" s="6"/>
      <c r="I135" s="6"/>
      <c r="J135" s="6"/>
      <c r="K135" s="6"/>
      <c r="L135" s="6"/>
      <c r="M135" s="6"/>
      <c r="N135" s="6"/>
      <c r="O135" s="6"/>
      <c r="P135" s="6"/>
      <c r="Q135" s="6"/>
      <c r="R135" s="6"/>
      <c r="S135" s="6"/>
      <c r="T135" s="6"/>
      <c r="U135" s="6"/>
      <c r="V135" s="6"/>
      <c r="W135" s="6"/>
    </row>
    <row r="136" spans="1:23" ht="15.75" customHeight="1">
      <c r="A136" s="8" t="s">
        <v>4581</v>
      </c>
      <c r="B136" s="9" t="s">
        <v>7975</v>
      </c>
      <c r="C136" s="26" t="s">
        <v>7976</v>
      </c>
      <c r="D136" s="12"/>
      <c r="E136" s="12"/>
      <c r="F136" s="6"/>
      <c r="G136" s="6"/>
      <c r="H136" s="6"/>
      <c r="I136" s="6"/>
      <c r="J136" s="6"/>
      <c r="K136" s="6"/>
      <c r="L136" s="6"/>
      <c r="M136" s="6"/>
      <c r="N136" s="6"/>
      <c r="O136" s="6"/>
      <c r="P136" s="6"/>
      <c r="Q136" s="6"/>
      <c r="R136" s="6"/>
      <c r="S136" s="6"/>
      <c r="T136" s="6"/>
      <c r="U136" s="6"/>
      <c r="V136" s="6"/>
      <c r="W136" s="6"/>
    </row>
    <row r="137" spans="1:23" ht="15.75" customHeight="1">
      <c r="A137" s="8" t="s">
        <v>4584</v>
      </c>
      <c r="B137" s="9" t="s">
        <v>7977</v>
      </c>
      <c r="C137" s="26" t="s">
        <v>7528</v>
      </c>
      <c r="D137" s="12"/>
      <c r="E137" s="12"/>
      <c r="F137" s="6"/>
      <c r="G137" s="6"/>
      <c r="H137" s="6"/>
      <c r="I137" s="6"/>
      <c r="J137" s="6"/>
      <c r="K137" s="6"/>
      <c r="L137" s="6"/>
      <c r="M137" s="6"/>
      <c r="N137" s="6"/>
      <c r="O137" s="6"/>
      <c r="P137" s="6"/>
      <c r="Q137" s="6"/>
      <c r="R137" s="6"/>
      <c r="S137" s="6"/>
      <c r="T137" s="6"/>
      <c r="U137" s="6"/>
      <c r="V137" s="6"/>
      <c r="W137" s="6"/>
    </row>
    <row r="138" spans="1:23" ht="15.75" customHeight="1">
      <c r="A138" s="8" t="s">
        <v>4587</v>
      </c>
      <c r="B138" s="9" t="s">
        <v>7978</v>
      </c>
      <c r="C138" s="26" t="s">
        <v>7979</v>
      </c>
      <c r="D138" s="12"/>
      <c r="E138" s="12"/>
      <c r="F138" s="6"/>
      <c r="G138" s="6"/>
      <c r="H138" s="6"/>
      <c r="I138" s="6"/>
      <c r="J138" s="6"/>
      <c r="K138" s="6"/>
      <c r="L138" s="6"/>
      <c r="M138" s="6"/>
      <c r="N138" s="6"/>
      <c r="O138" s="6"/>
      <c r="P138" s="6"/>
      <c r="Q138" s="6"/>
      <c r="R138" s="6"/>
      <c r="S138" s="6"/>
      <c r="T138" s="6"/>
      <c r="U138" s="6"/>
      <c r="V138" s="6"/>
      <c r="W138" s="6"/>
    </row>
    <row r="139" spans="1:23" ht="15.75" customHeight="1">
      <c r="A139" s="8" t="s">
        <v>4590</v>
      </c>
      <c r="B139" s="9" t="s">
        <v>4261</v>
      </c>
      <c r="C139" s="26" t="s">
        <v>5234</v>
      </c>
      <c r="D139" s="12"/>
      <c r="E139" s="12"/>
      <c r="F139" s="6"/>
      <c r="G139" s="6"/>
      <c r="H139" s="6"/>
      <c r="I139" s="6"/>
      <c r="J139" s="6"/>
      <c r="K139" s="6"/>
      <c r="L139" s="6"/>
      <c r="M139" s="6"/>
      <c r="N139" s="6"/>
      <c r="O139" s="6"/>
      <c r="P139" s="6"/>
      <c r="Q139" s="6"/>
      <c r="R139" s="6"/>
      <c r="S139" s="6"/>
      <c r="T139" s="6"/>
      <c r="U139" s="6"/>
      <c r="V139" s="6"/>
      <c r="W139" s="6"/>
    </row>
    <row r="140" spans="1:23" ht="15.75" customHeight="1">
      <c r="A140" s="13">
        <v>9</v>
      </c>
      <c r="B140" s="621" t="s">
        <v>7980</v>
      </c>
      <c r="C140" s="667"/>
      <c r="D140" s="18"/>
      <c r="E140" s="18"/>
      <c r="F140" s="6"/>
      <c r="G140" s="6"/>
      <c r="H140" s="6"/>
      <c r="I140" s="6"/>
      <c r="J140" s="6"/>
      <c r="K140" s="6"/>
      <c r="L140" s="6"/>
      <c r="M140" s="6"/>
      <c r="N140" s="6"/>
      <c r="O140" s="6"/>
      <c r="P140" s="6"/>
      <c r="Q140" s="6"/>
      <c r="R140" s="6"/>
      <c r="S140" s="6"/>
      <c r="T140" s="6"/>
      <c r="U140" s="6"/>
      <c r="V140" s="6"/>
      <c r="W140" s="6"/>
    </row>
    <row r="141" spans="1:23" ht="15.75" customHeight="1">
      <c r="A141" s="8" t="s">
        <v>4660</v>
      </c>
      <c r="B141" s="11" t="s">
        <v>48</v>
      </c>
      <c r="C141" s="12" t="s">
        <v>4387</v>
      </c>
      <c r="D141" s="12"/>
      <c r="E141" s="12"/>
      <c r="F141" s="6"/>
      <c r="G141" s="6"/>
      <c r="H141" s="6"/>
      <c r="I141" s="6"/>
      <c r="J141" s="6"/>
      <c r="K141" s="6"/>
      <c r="L141" s="6"/>
      <c r="M141" s="6"/>
      <c r="N141" s="6"/>
      <c r="O141" s="6"/>
      <c r="P141" s="6"/>
      <c r="Q141" s="6"/>
      <c r="R141" s="6"/>
      <c r="S141" s="6"/>
      <c r="T141" s="6"/>
      <c r="U141" s="6"/>
      <c r="V141" s="6"/>
      <c r="W141" s="6"/>
    </row>
    <row r="142" spans="1:23" ht="15.75" customHeight="1">
      <c r="A142" s="8" t="s">
        <v>4662</v>
      </c>
      <c r="B142" s="11" t="s">
        <v>4209</v>
      </c>
      <c r="C142" s="12" t="s">
        <v>4210</v>
      </c>
      <c r="D142" s="12"/>
      <c r="E142" s="12"/>
      <c r="F142" s="6"/>
      <c r="G142" s="6"/>
      <c r="H142" s="6"/>
      <c r="I142" s="6"/>
      <c r="J142" s="6"/>
      <c r="K142" s="6"/>
      <c r="L142" s="6"/>
      <c r="M142" s="6"/>
      <c r="N142" s="6"/>
      <c r="O142" s="6"/>
      <c r="P142" s="6"/>
      <c r="Q142" s="6"/>
      <c r="R142" s="6"/>
      <c r="S142" s="6"/>
      <c r="T142" s="6"/>
      <c r="U142" s="6"/>
      <c r="V142" s="6"/>
      <c r="W142" s="6"/>
    </row>
    <row r="143" spans="1:23" ht="15.75" customHeight="1">
      <c r="A143" s="8" t="s">
        <v>4674</v>
      </c>
      <c r="B143" s="11" t="s">
        <v>4211</v>
      </c>
      <c r="C143" s="12" t="s">
        <v>4210</v>
      </c>
      <c r="D143" s="12"/>
      <c r="E143" s="12"/>
      <c r="F143" s="6"/>
      <c r="G143" s="6"/>
      <c r="H143" s="6"/>
      <c r="I143" s="6"/>
      <c r="J143" s="6"/>
      <c r="K143" s="6"/>
      <c r="L143" s="6"/>
      <c r="M143" s="6"/>
      <c r="N143" s="6"/>
      <c r="O143" s="6"/>
      <c r="P143" s="6"/>
      <c r="Q143" s="6"/>
      <c r="R143" s="6"/>
      <c r="S143" s="6"/>
      <c r="T143" s="6"/>
      <c r="U143" s="6"/>
      <c r="V143" s="6"/>
      <c r="W143" s="6"/>
    </row>
    <row r="144" spans="1:23" ht="15.75" customHeight="1">
      <c r="A144" s="8" t="s">
        <v>4678</v>
      </c>
      <c r="B144" s="11" t="s">
        <v>5276</v>
      </c>
      <c r="C144" s="12" t="s">
        <v>7981</v>
      </c>
      <c r="D144" s="12"/>
      <c r="E144" s="12"/>
      <c r="F144" s="6"/>
      <c r="G144" s="6"/>
      <c r="H144" s="6"/>
      <c r="I144" s="6"/>
      <c r="J144" s="6"/>
      <c r="K144" s="6"/>
      <c r="L144" s="6"/>
      <c r="M144" s="6"/>
      <c r="N144" s="6"/>
      <c r="O144" s="6"/>
      <c r="P144" s="6"/>
      <c r="Q144" s="6"/>
      <c r="R144" s="6"/>
      <c r="S144" s="6"/>
      <c r="T144" s="6"/>
      <c r="U144" s="6"/>
      <c r="V144" s="6"/>
      <c r="W144" s="6"/>
    </row>
    <row r="145" spans="1:23" ht="23.25" customHeight="1">
      <c r="A145" s="8" t="s">
        <v>4683</v>
      </c>
      <c r="B145" s="9" t="s">
        <v>7919</v>
      </c>
      <c r="C145" s="26" t="s">
        <v>7920</v>
      </c>
      <c r="D145" s="12"/>
      <c r="E145" s="12"/>
      <c r="F145" s="6"/>
      <c r="G145" s="6"/>
      <c r="H145" s="6"/>
      <c r="I145" s="6"/>
      <c r="J145" s="6"/>
      <c r="K145" s="6"/>
      <c r="L145" s="6"/>
      <c r="M145" s="6"/>
      <c r="N145" s="6"/>
      <c r="O145" s="6"/>
      <c r="P145" s="6"/>
      <c r="Q145" s="6"/>
      <c r="R145" s="6"/>
      <c r="S145" s="6"/>
      <c r="T145" s="6"/>
      <c r="U145" s="6"/>
      <c r="V145" s="6"/>
      <c r="W145" s="6"/>
    </row>
    <row r="146" spans="1:23" ht="15.75" customHeight="1">
      <c r="A146" s="8" t="s">
        <v>5204</v>
      </c>
      <c r="B146" s="9" t="s">
        <v>7921</v>
      </c>
      <c r="C146" s="26" t="s">
        <v>7922</v>
      </c>
      <c r="D146" s="12"/>
      <c r="E146" s="12"/>
      <c r="F146" s="6"/>
      <c r="G146" s="6"/>
      <c r="H146" s="6"/>
      <c r="I146" s="6"/>
      <c r="J146" s="6"/>
      <c r="K146" s="6"/>
      <c r="L146" s="6"/>
      <c r="M146" s="6"/>
      <c r="N146" s="6"/>
      <c r="O146" s="6"/>
      <c r="P146" s="6"/>
      <c r="Q146" s="6"/>
      <c r="R146" s="6"/>
      <c r="S146" s="6"/>
      <c r="T146" s="6"/>
      <c r="U146" s="6"/>
      <c r="V146" s="6"/>
      <c r="W146" s="6"/>
    </row>
    <row r="147" spans="1:23" ht="15.75" customHeight="1">
      <c r="A147" s="8" t="s">
        <v>5206</v>
      </c>
      <c r="B147" s="9" t="s">
        <v>7923</v>
      </c>
      <c r="C147" s="26" t="s">
        <v>7982</v>
      </c>
      <c r="D147" s="12"/>
      <c r="E147" s="12"/>
      <c r="F147" s="6"/>
      <c r="G147" s="6"/>
      <c r="H147" s="6"/>
      <c r="I147" s="6"/>
      <c r="J147" s="6"/>
      <c r="K147" s="6"/>
      <c r="L147" s="6"/>
      <c r="M147" s="6"/>
      <c r="N147" s="6"/>
      <c r="O147" s="6"/>
      <c r="P147" s="6"/>
      <c r="Q147" s="6"/>
      <c r="R147" s="6"/>
      <c r="S147" s="6"/>
      <c r="T147" s="6"/>
      <c r="U147" s="6"/>
      <c r="V147" s="6"/>
      <c r="W147" s="6"/>
    </row>
    <row r="148" spans="1:23" ht="15.75" customHeight="1">
      <c r="A148" s="8" t="s">
        <v>5208</v>
      </c>
      <c r="B148" s="9" t="s">
        <v>7925</v>
      </c>
      <c r="C148" s="26" t="s">
        <v>7983</v>
      </c>
      <c r="D148" s="12"/>
      <c r="E148" s="12"/>
      <c r="F148" s="6"/>
      <c r="G148" s="6"/>
      <c r="H148" s="6"/>
      <c r="I148" s="6"/>
      <c r="J148" s="6"/>
      <c r="K148" s="6"/>
      <c r="L148" s="6"/>
      <c r="M148" s="6"/>
      <c r="N148" s="6"/>
      <c r="O148" s="6"/>
      <c r="P148" s="6"/>
      <c r="Q148" s="6"/>
      <c r="R148" s="6"/>
      <c r="S148" s="6"/>
      <c r="T148" s="6"/>
      <c r="U148" s="6"/>
      <c r="V148" s="6"/>
      <c r="W148" s="6"/>
    </row>
    <row r="149" spans="1:23" ht="15.75" customHeight="1">
      <c r="A149" s="8" t="s">
        <v>5839</v>
      </c>
      <c r="B149" s="9" t="s">
        <v>7928</v>
      </c>
      <c r="C149" s="26" t="s">
        <v>7984</v>
      </c>
      <c r="D149" s="12"/>
      <c r="E149" s="12"/>
      <c r="F149" s="6"/>
      <c r="G149" s="6"/>
      <c r="H149" s="6"/>
      <c r="I149" s="6"/>
      <c r="J149" s="6"/>
      <c r="K149" s="6"/>
      <c r="L149" s="6"/>
      <c r="M149" s="6"/>
      <c r="N149" s="6"/>
      <c r="O149" s="6"/>
      <c r="P149" s="6"/>
      <c r="Q149" s="6"/>
      <c r="R149" s="6"/>
      <c r="S149" s="6"/>
      <c r="T149" s="6"/>
      <c r="U149" s="6"/>
      <c r="V149" s="6"/>
      <c r="W149" s="6"/>
    </row>
    <row r="150" spans="1:23" ht="15.75" customHeight="1">
      <c r="A150" s="8" t="s">
        <v>5840</v>
      </c>
      <c r="B150" s="9" t="s">
        <v>7930</v>
      </c>
      <c r="C150" s="26" t="s">
        <v>7931</v>
      </c>
      <c r="D150" s="12"/>
      <c r="E150" s="12"/>
      <c r="F150" s="6"/>
      <c r="G150" s="6"/>
      <c r="H150" s="6"/>
      <c r="I150" s="6"/>
      <c r="J150" s="6"/>
      <c r="K150" s="6"/>
      <c r="L150" s="6"/>
      <c r="M150" s="6"/>
      <c r="N150" s="6"/>
      <c r="O150" s="6"/>
      <c r="P150" s="6"/>
      <c r="Q150" s="6"/>
      <c r="R150" s="6"/>
      <c r="S150" s="6"/>
      <c r="T150" s="6"/>
      <c r="U150" s="6"/>
      <c r="V150" s="6"/>
      <c r="W150" s="6"/>
    </row>
    <row r="151" spans="1:23" ht="15.75" customHeight="1">
      <c r="A151" s="8" t="s">
        <v>5841</v>
      </c>
      <c r="B151" s="9" t="s">
        <v>7932</v>
      </c>
      <c r="C151" s="26" t="s">
        <v>7985</v>
      </c>
      <c r="D151" s="12"/>
      <c r="E151" s="12"/>
      <c r="F151" s="6"/>
      <c r="G151" s="6"/>
      <c r="H151" s="6"/>
      <c r="I151" s="6"/>
      <c r="J151" s="6"/>
      <c r="K151" s="6"/>
      <c r="L151" s="6"/>
      <c r="M151" s="6"/>
      <c r="N151" s="6"/>
      <c r="O151" s="6"/>
      <c r="P151" s="6"/>
      <c r="Q151" s="6"/>
      <c r="R151" s="6"/>
      <c r="S151" s="6"/>
      <c r="T151" s="6"/>
      <c r="U151" s="6"/>
      <c r="V151" s="6"/>
      <c r="W151" s="6"/>
    </row>
    <row r="152" spans="1:23" ht="15.75" customHeight="1">
      <c r="A152" s="8" t="s">
        <v>5843</v>
      </c>
      <c r="B152" s="9" t="s">
        <v>7936</v>
      </c>
      <c r="C152" s="26" t="s">
        <v>7986</v>
      </c>
      <c r="D152" s="12"/>
      <c r="E152" s="12"/>
      <c r="F152" s="6"/>
      <c r="G152" s="6"/>
      <c r="H152" s="6"/>
      <c r="I152" s="6"/>
      <c r="J152" s="6"/>
      <c r="K152" s="6"/>
      <c r="L152" s="6"/>
      <c r="M152" s="6"/>
      <c r="N152" s="6"/>
      <c r="O152" s="6"/>
      <c r="P152" s="6"/>
      <c r="Q152" s="6"/>
      <c r="R152" s="6"/>
      <c r="S152" s="6"/>
      <c r="T152" s="6"/>
      <c r="U152" s="6"/>
      <c r="V152" s="6"/>
      <c r="W152" s="6"/>
    </row>
    <row r="153" spans="1:23" ht="15.75" customHeight="1">
      <c r="A153" s="8" t="s">
        <v>5844</v>
      </c>
      <c r="B153" s="9" t="s">
        <v>7938</v>
      </c>
      <c r="C153" s="26" t="s">
        <v>7939</v>
      </c>
      <c r="D153" s="12"/>
      <c r="E153" s="12"/>
      <c r="F153" s="6"/>
      <c r="G153" s="6"/>
      <c r="H153" s="6"/>
      <c r="I153" s="6"/>
      <c r="J153" s="6"/>
      <c r="K153" s="6"/>
      <c r="L153" s="6"/>
      <c r="M153" s="6"/>
      <c r="N153" s="6"/>
      <c r="O153" s="6"/>
      <c r="P153" s="6"/>
      <c r="Q153" s="6"/>
      <c r="R153" s="6"/>
      <c r="S153" s="6"/>
      <c r="T153" s="6"/>
      <c r="U153" s="6"/>
      <c r="V153" s="6"/>
      <c r="W153" s="6"/>
    </row>
    <row r="154" spans="1:23" ht="15.75" customHeight="1">
      <c r="A154" s="8" t="s">
        <v>5845</v>
      </c>
      <c r="B154" s="9" t="s">
        <v>7940</v>
      </c>
      <c r="C154" s="26" t="s">
        <v>7987</v>
      </c>
      <c r="D154" s="12"/>
      <c r="E154" s="12"/>
      <c r="F154" s="6"/>
      <c r="G154" s="6"/>
      <c r="H154" s="6"/>
      <c r="I154" s="6"/>
      <c r="J154" s="6"/>
      <c r="K154" s="6"/>
      <c r="L154" s="6"/>
      <c r="M154" s="6"/>
      <c r="N154" s="6"/>
      <c r="O154" s="6"/>
      <c r="P154" s="6"/>
      <c r="Q154" s="6"/>
      <c r="R154" s="6"/>
      <c r="S154" s="6"/>
      <c r="T154" s="6"/>
      <c r="U154" s="6"/>
      <c r="V154" s="6"/>
      <c r="W154" s="6"/>
    </row>
    <row r="155" spans="1:23" ht="15.75" customHeight="1">
      <c r="A155" s="8" t="s">
        <v>5847</v>
      </c>
      <c r="B155" s="11" t="s">
        <v>7884</v>
      </c>
      <c r="C155" s="26" t="s">
        <v>7942</v>
      </c>
      <c r="D155" s="12"/>
      <c r="E155" s="12"/>
      <c r="F155" s="6"/>
      <c r="G155" s="6"/>
      <c r="H155" s="6"/>
      <c r="I155" s="6"/>
      <c r="J155" s="6"/>
      <c r="K155" s="6"/>
      <c r="L155" s="6"/>
      <c r="M155" s="6"/>
      <c r="N155" s="6"/>
      <c r="O155" s="6"/>
      <c r="P155" s="6"/>
      <c r="Q155" s="6"/>
      <c r="R155" s="6"/>
      <c r="S155" s="6"/>
      <c r="T155" s="6"/>
      <c r="U155" s="6"/>
      <c r="V155" s="6"/>
      <c r="W155" s="6"/>
    </row>
    <row r="156" spans="1:23" ht="15.75" customHeight="1">
      <c r="A156" s="8" t="s">
        <v>5848</v>
      </c>
      <c r="B156" s="11" t="s">
        <v>5448</v>
      </c>
      <c r="C156" s="26" t="s">
        <v>7943</v>
      </c>
      <c r="D156" s="12"/>
      <c r="E156" s="12"/>
      <c r="F156" s="6"/>
      <c r="G156" s="6"/>
      <c r="H156" s="6"/>
      <c r="I156" s="6"/>
      <c r="J156" s="6"/>
      <c r="K156" s="6"/>
      <c r="L156" s="6"/>
      <c r="M156" s="6"/>
      <c r="N156" s="6"/>
      <c r="O156" s="6"/>
      <c r="P156" s="6"/>
      <c r="Q156" s="6"/>
      <c r="R156" s="6"/>
      <c r="S156" s="6"/>
      <c r="T156" s="6"/>
      <c r="U156" s="6"/>
      <c r="V156" s="6"/>
      <c r="W156" s="6"/>
    </row>
    <row r="157" spans="1:23" ht="15.75" customHeight="1">
      <c r="A157" s="8" t="s">
        <v>5849</v>
      </c>
      <c r="B157" s="9" t="s">
        <v>7944</v>
      </c>
      <c r="C157" s="26" t="s">
        <v>7988</v>
      </c>
      <c r="D157" s="12"/>
      <c r="E157" s="12"/>
      <c r="F157" s="6"/>
      <c r="G157" s="6"/>
      <c r="H157" s="6"/>
      <c r="I157" s="6"/>
      <c r="J157" s="6"/>
      <c r="K157" s="6"/>
      <c r="L157" s="6"/>
      <c r="M157" s="6"/>
      <c r="N157" s="6"/>
      <c r="O157" s="6"/>
      <c r="P157" s="6"/>
      <c r="Q157" s="6"/>
      <c r="R157" s="6"/>
      <c r="S157" s="6"/>
      <c r="T157" s="6"/>
      <c r="U157" s="6"/>
      <c r="V157" s="6"/>
      <c r="W157" s="6"/>
    </row>
    <row r="158" spans="1:23" ht="15.75" customHeight="1">
      <c r="A158" s="8" t="s">
        <v>5850</v>
      </c>
      <c r="B158" s="9" t="s">
        <v>5720</v>
      </c>
      <c r="C158" s="26" t="s">
        <v>7946</v>
      </c>
      <c r="D158" s="12"/>
      <c r="E158" s="12"/>
      <c r="F158" s="6"/>
      <c r="G158" s="6"/>
      <c r="H158" s="6"/>
      <c r="I158" s="6"/>
      <c r="J158" s="6"/>
      <c r="K158" s="6"/>
      <c r="L158" s="6"/>
      <c r="M158" s="6"/>
      <c r="N158" s="6"/>
      <c r="O158" s="6"/>
      <c r="P158" s="6"/>
      <c r="Q158" s="6"/>
      <c r="R158" s="6"/>
      <c r="S158" s="6"/>
      <c r="T158" s="6"/>
      <c r="U158" s="6"/>
      <c r="V158" s="6"/>
      <c r="W158" s="6"/>
    </row>
    <row r="159" spans="1:23" ht="15.75" customHeight="1">
      <c r="A159" s="8" t="s">
        <v>5852</v>
      </c>
      <c r="B159" s="9" t="s">
        <v>5995</v>
      </c>
      <c r="C159" s="26" t="s">
        <v>5996</v>
      </c>
      <c r="D159" s="12"/>
      <c r="E159" s="12"/>
      <c r="F159" s="6"/>
      <c r="G159" s="6"/>
      <c r="H159" s="6"/>
      <c r="I159" s="6"/>
      <c r="J159" s="6"/>
      <c r="K159" s="6"/>
      <c r="L159" s="6"/>
      <c r="M159" s="6"/>
      <c r="N159" s="6"/>
      <c r="O159" s="6"/>
      <c r="P159" s="6"/>
      <c r="Q159" s="6"/>
      <c r="R159" s="6"/>
      <c r="S159" s="6"/>
      <c r="T159" s="6"/>
      <c r="U159" s="6"/>
      <c r="V159" s="6"/>
      <c r="W159" s="6"/>
    </row>
    <row r="160" spans="1:23" ht="15.75" customHeight="1">
      <c r="A160" s="8" t="s">
        <v>5853</v>
      </c>
      <c r="B160" s="9" t="s">
        <v>7947</v>
      </c>
      <c r="C160" s="26" t="s">
        <v>7989</v>
      </c>
      <c r="D160" s="12"/>
      <c r="E160" s="12"/>
      <c r="F160" s="6"/>
      <c r="G160" s="6"/>
      <c r="H160" s="6"/>
      <c r="I160" s="6"/>
      <c r="J160" s="6"/>
      <c r="K160" s="6"/>
      <c r="L160" s="6"/>
      <c r="M160" s="6"/>
      <c r="N160" s="6"/>
      <c r="O160" s="6"/>
      <c r="P160" s="6"/>
      <c r="Q160" s="6"/>
      <c r="R160" s="6"/>
      <c r="S160" s="6"/>
      <c r="T160" s="6"/>
      <c r="U160" s="6"/>
      <c r="V160" s="6"/>
      <c r="W160" s="6"/>
    </row>
    <row r="161" spans="1:23" ht="15.75" customHeight="1">
      <c r="A161" s="8" t="s">
        <v>5855</v>
      </c>
      <c r="B161" s="9" t="s">
        <v>4261</v>
      </c>
      <c r="C161" s="26" t="s">
        <v>5234</v>
      </c>
      <c r="D161" s="12"/>
      <c r="E161" s="12"/>
      <c r="F161" s="6"/>
      <c r="G161" s="6"/>
      <c r="H161" s="6"/>
      <c r="I161" s="6"/>
      <c r="J161" s="6"/>
      <c r="K161" s="6"/>
      <c r="L161" s="6"/>
      <c r="M161" s="6"/>
      <c r="N161" s="6"/>
      <c r="O161" s="6"/>
      <c r="P161" s="6"/>
      <c r="Q161" s="6"/>
      <c r="R161" s="6"/>
      <c r="S161" s="6"/>
      <c r="T161" s="6"/>
      <c r="U161" s="6"/>
      <c r="V161" s="6"/>
      <c r="W161" s="6"/>
    </row>
    <row r="162" spans="1:23" ht="15.75" customHeight="1">
      <c r="A162" s="13">
        <v>10</v>
      </c>
      <c r="B162" s="621" t="s">
        <v>7990</v>
      </c>
      <c r="C162" s="667"/>
      <c r="D162" s="18"/>
      <c r="E162" s="18"/>
      <c r="F162" s="6"/>
      <c r="G162" s="6"/>
      <c r="H162" s="6"/>
      <c r="I162" s="6"/>
      <c r="J162" s="6"/>
      <c r="K162" s="6"/>
      <c r="L162" s="6"/>
      <c r="M162" s="6"/>
      <c r="N162" s="6"/>
      <c r="O162" s="6"/>
      <c r="P162" s="6"/>
      <c r="Q162" s="6"/>
      <c r="R162" s="6"/>
      <c r="S162" s="6"/>
      <c r="T162" s="6"/>
      <c r="U162" s="6"/>
      <c r="V162" s="6"/>
      <c r="W162" s="6"/>
    </row>
    <row r="163" spans="1:23" ht="15.75" customHeight="1">
      <c r="A163" s="8" t="s">
        <v>4693</v>
      </c>
      <c r="B163" s="11" t="s">
        <v>48</v>
      </c>
      <c r="C163" s="12" t="s">
        <v>4387</v>
      </c>
      <c r="D163" s="12"/>
      <c r="E163" s="12"/>
      <c r="F163" s="6"/>
      <c r="G163" s="6"/>
      <c r="H163" s="6"/>
      <c r="I163" s="6"/>
      <c r="J163" s="6"/>
      <c r="K163" s="6"/>
      <c r="L163" s="6"/>
      <c r="M163" s="6"/>
      <c r="N163" s="6"/>
      <c r="O163" s="6"/>
      <c r="P163" s="6"/>
      <c r="Q163" s="6"/>
      <c r="R163" s="6"/>
      <c r="S163" s="6"/>
      <c r="T163" s="6"/>
      <c r="U163" s="6"/>
      <c r="V163" s="6"/>
      <c r="W163" s="6"/>
    </row>
    <row r="164" spans="1:23" ht="15.75" customHeight="1">
      <c r="A164" s="8" t="s">
        <v>4696</v>
      </c>
      <c r="B164" s="11" t="s">
        <v>4209</v>
      </c>
      <c r="C164" s="12" t="s">
        <v>4210</v>
      </c>
      <c r="D164" s="12"/>
      <c r="E164" s="12"/>
      <c r="F164" s="6"/>
      <c r="G164" s="6"/>
      <c r="H164" s="6"/>
      <c r="I164" s="6"/>
      <c r="J164" s="6"/>
      <c r="K164" s="6"/>
      <c r="L164" s="6"/>
      <c r="M164" s="6"/>
      <c r="N164" s="6"/>
      <c r="O164" s="6"/>
      <c r="P164" s="6"/>
      <c r="Q164" s="6"/>
      <c r="R164" s="6"/>
      <c r="S164" s="6"/>
      <c r="T164" s="6"/>
      <c r="U164" s="6"/>
      <c r="V164" s="6"/>
      <c r="W164" s="6"/>
    </row>
    <row r="165" spans="1:23" ht="15.75" customHeight="1">
      <c r="A165" s="8" t="s">
        <v>4698</v>
      </c>
      <c r="B165" s="11" t="s">
        <v>4211</v>
      </c>
      <c r="C165" s="12" t="s">
        <v>4210</v>
      </c>
      <c r="D165" s="12"/>
      <c r="E165" s="12"/>
      <c r="F165" s="6"/>
      <c r="G165" s="6"/>
      <c r="H165" s="6"/>
      <c r="I165" s="6"/>
      <c r="J165" s="6"/>
      <c r="K165" s="6"/>
      <c r="L165" s="6"/>
      <c r="M165" s="6"/>
      <c r="N165" s="6"/>
      <c r="O165" s="6"/>
      <c r="P165" s="6"/>
      <c r="Q165" s="6"/>
      <c r="R165" s="6"/>
      <c r="S165" s="6"/>
      <c r="T165" s="6"/>
      <c r="U165" s="6"/>
      <c r="V165" s="6"/>
      <c r="W165" s="6"/>
    </row>
    <row r="166" spans="1:23" ht="15.75" customHeight="1">
      <c r="A166" s="8" t="s">
        <v>4700</v>
      </c>
      <c r="B166" s="9" t="s">
        <v>7919</v>
      </c>
      <c r="C166" s="26" t="s">
        <v>7991</v>
      </c>
      <c r="D166" s="12"/>
      <c r="E166" s="12"/>
      <c r="F166" s="6"/>
      <c r="G166" s="6"/>
      <c r="H166" s="6"/>
      <c r="I166" s="6"/>
      <c r="J166" s="6"/>
      <c r="K166" s="6"/>
      <c r="L166" s="6"/>
      <c r="M166" s="6"/>
      <c r="N166" s="6"/>
      <c r="O166" s="6"/>
      <c r="P166" s="6"/>
      <c r="Q166" s="6"/>
      <c r="R166" s="6"/>
      <c r="S166" s="6"/>
      <c r="T166" s="6"/>
      <c r="U166" s="6"/>
      <c r="V166" s="6"/>
      <c r="W166" s="6"/>
    </row>
    <row r="167" spans="1:23" ht="15.75" customHeight="1">
      <c r="A167" s="8" t="s">
        <v>4702</v>
      </c>
      <c r="B167" s="9" t="s">
        <v>7921</v>
      </c>
      <c r="C167" s="26" t="s">
        <v>7992</v>
      </c>
      <c r="D167" s="12"/>
      <c r="E167" s="12"/>
      <c r="F167" s="6"/>
      <c r="G167" s="6"/>
      <c r="H167" s="6"/>
      <c r="I167" s="6"/>
      <c r="J167" s="6"/>
      <c r="K167" s="6"/>
      <c r="L167" s="6"/>
      <c r="M167" s="6"/>
      <c r="N167" s="6"/>
      <c r="O167" s="6"/>
      <c r="P167" s="6"/>
      <c r="Q167" s="6"/>
      <c r="R167" s="6"/>
      <c r="S167" s="6"/>
      <c r="T167" s="6"/>
      <c r="U167" s="6"/>
      <c r="V167" s="6"/>
      <c r="W167" s="6"/>
    </row>
    <row r="168" spans="1:23" ht="15.75" customHeight="1">
      <c r="A168" s="8" t="s">
        <v>4704</v>
      </c>
      <c r="B168" s="9" t="s">
        <v>7923</v>
      </c>
      <c r="C168" s="26" t="s">
        <v>7982</v>
      </c>
      <c r="D168" s="12"/>
      <c r="E168" s="12"/>
      <c r="F168" s="6"/>
      <c r="G168" s="6"/>
      <c r="H168" s="6"/>
      <c r="I168" s="6"/>
      <c r="J168" s="6"/>
      <c r="K168" s="6"/>
      <c r="L168" s="6"/>
      <c r="M168" s="6"/>
      <c r="N168" s="6"/>
      <c r="O168" s="6"/>
      <c r="P168" s="6"/>
      <c r="Q168" s="6"/>
      <c r="R168" s="6"/>
      <c r="S168" s="6"/>
      <c r="T168" s="6"/>
      <c r="U168" s="6"/>
      <c r="V168" s="6"/>
      <c r="W168" s="6"/>
    </row>
    <row r="169" spans="1:23" ht="15.75" customHeight="1">
      <c r="A169" s="8" t="s">
        <v>4706</v>
      </c>
      <c r="B169" s="9" t="s">
        <v>7925</v>
      </c>
      <c r="C169" s="26" t="s">
        <v>7983</v>
      </c>
      <c r="D169" s="12"/>
      <c r="E169" s="12"/>
      <c r="F169" s="6"/>
      <c r="G169" s="6"/>
      <c r="H169" s="6"/>
      <c r="I169" s="6"/>
      <c r="J169" s="6"/>
      <c r="K169" s="6"/>
      <c r="L169" s="6"/>
      <c r="M169" s="6"/>
      <c r="N169" s="6"/>
      <c r="O169" s="6"/>
      <c r="P169" s="6"/>
      <c r="Q169" s="6"/>
      <c r="R169" s="6"/>
      <c r="S169" s="6"/>
      <c r="T169" s="6"/>
      <c r="U169" s="6"/>
      <c r="V169" s="6"/>
      <c r="W169" s="6"/>
    </row>
    <row r="170" spans="1:23" ht="15.75" customHeight="1">
      <c r="A170" s="8" t="s">
        <v>4708</v>
      </c>
      <c r="B170" s="9" t="s">
        <v>7928</v>
      </c>
      <c r="C170" s="26" t="s">
        <v>7993</v>
      </c>
      <c r="D170" s="12"/>
      <c r="E170" s="12"/>
      <c r="F170" s="6"/>
      <c r="G170" s="6"/>
      <c r="H170" s="6"/>
      <c r="I170" s="6"/>
      <c r="J170" s="6"/>
      <c r="K170" s="6"/>
      <c r="L170" s="6"/>
      <c r="M170" s="6"/>
      <c r="N170" s="6"/>
      <c r="O170" s="6"/>
      <c r="P170" s="6"/>
      <c r="Q170" s="6"/>
      <c r="R170" s="6"/>
      <c r="S170" s="6"/>
      <c r="T170" s="6"/>
      <c r="U170" s="6"/>
      <c r="V170" s="6"/>
      <c r="W170" s="6"/>
    </row>
    <row r="171" spans="1:23" ht="15.75" customHeight="1">
      <c r="A171" s="8" t="s">
        <v>4710</v>
      </c>
      <c r="B171" s="9" t="s">
        <v>7930</v>
      </c>
      <c r="C171" s="26" t="s">
        <v>7994</v>
      </c>
      <c r="D171" s="12"/>
      <c r="E171" s="12"/>
      <c r="F171" s="6"/>
      <c r="G171" s="6"/>
      <c r="H171" s="6"/>
      <c r="I171" s="6"/>
      <c r="J171" s="6"/>
      <c r="K171" s="6"/>
      <c r="L171" s="6"/>
      <c r="M171" s="6"/>
      <c r="N171" s="6"/>
      <c r="O171" s="6"/>
      <c r="P171" s="6"/>
      <c r="Q171" s="6"/>
      <c r="R171" s="6"/>
      <c r="S171" s="6"/>
      <c r="T171" s="6"/>
      <c r="U171" s="6"/>
      <c r="V171" s="6"/>
      <c r="W171" s="6"/>
    </row>
    <row r="172" spans="1:23" ht="15.75" customHeight="1">
      <c r="A172" s="8" t="s">
        <v>4712</v>
      </c>
      <c r="B172" s="9" t="s">
        <v>7932</v>
      </c>
      <c r="C172" s="26" t="s">
        <v>7995</v>
      </c>
      <c r="D172" s="12"/>
      <c r="E172" s="12"/>
      <c r="F172" s="6"/>
      <c r="G172" s="6"/>
      <c r="H172" s="6"/>
      <c r="I172" s="6"/>
      <c r="J172" s="6"/>
      <c r="K172" s="6"/>
      <c r="L172" s="6"/>
      <c r="M172" s="6"/>
      <c r="N172" s="6"/>
      <c r="O172" s="6"/>
      <c r="P172" s="6"/>
      <c r="Q172" s="6"/>
      <c r="R172" s="6"/>
      <c r="S172" s="6"/>
      <c r="T172" s="6"/>
      <c r="U172" s="6"/>
      <c r="V172" s="6"/>
      <c r="W172" s="6"/>
    </row>
    <row r="173" spans="1:23" ht="15.75" customHeight="1">
      <c r="A173" s="8" t="s">
        <v>4714</v>
      </c>
      <c r="B173" s="9" t="s">
        <v>7936</v>
      </c>
      <c r="C173" s="26" t="s">
        <v>7996</v>
      </c>
      <c r="D173" s="12"/>
      <c r="E173" s="12"/>
      <c r="F173" s="6"/>
      <c r="G173" s="6"/>
      <c r="H173" s="6"/>
      <c r="I173" s="6"/>
      <c r="J173" s="6"/>
      <c r="K173" s="6"/>
      <c r="L173" s="6"/>
      <c r="M173" s="6"/>
      <c r="N173" s="6"/>
      <c r="O173" s="6"/>
      <c r="P173" s="6"/>
      <c r="Q173" s="6"/>
      <c r="R173" s="6"/>
      <c r="S173" s="6"/>
      <c r="T173" s="6"/>
      <c r="U173" s="6"/>
      <c r="V173" s="6"/>
      <c r="W173" s="6"/>
    </row>
    <row r="174" spans="1:23" ht="15.75" customHeight="1">
      <c r="A174" s="8" t="s">
        <v>4716</v>
      </c>
      <c r="B174" s="9" t="s">
        <v>7938</v>
      </c>
      <c r="C174" s="26" t="s">
        <v>7939</v>
      </c>
      <c r="D174" s="12"/>
      <c r="E174" s="12"/>
      <c r="F174" s="6"/>
      <c r="G174" s="6"/>
      <c r="H174" s="6"/>
      <c r="I174" s="6"/>
      <c r="J174" s="6"/>
      <c r="K174" s="6"/>
      <c r="L174" s="6"/>
      <c r="M174" s="6"/>
      <c r="N174" s="6"/>
      <c r="O174" s="6"/>
      <c r="P174" s="6"/>
      <c r="Q174" s="6"/>
      <c r="R174" s="6"/>
      <c r="S174" s="6"/>
      <c r="T174" s="6"/>
      <c r="U174" s="6"/>
      <c r="V174" s="6"/>
      <c r="W174" s="6"/>
    </row>
    <row r="175" spans="1:23" ht="15.75" customHeight="1">
      <c r="A175" s="8" t="s">
        <v>4718</v>
      </c>
      <c r="B175" s="9" t="s">
        <v>7940</v>
      </c>
      <c r="C175" s="26" t="s">
        <v>7997</v>
      </c>
      <c r="D175" s="12"/>
      <c r="E175" s="12"/>
      <c r="F175" s="6"/>
      <c r="G175" s="6"/>
      <c r="H175" s="6"/>
      <c r="I175" s="6"/>
      <c r="J175" s="6"/>
      <c r="K175" s="6"/>
      <c r="L175" s="6"/>
      <c r="M175" s="6"/>
      <c r="N175" s="6"/>
      <c r="O175" s="6"/>
      <c r="P175" s="6"/>
      <c r="Q175" s="6"/>
      <c r="R175" s="6"/>
      <c r="S175" s="6"/>
      <c r="T175" s="6"/>
      <c r="U175" s="6"/>
      <c r="V175" s="6"/>
      <c r="W175" s="6"/>
    </row>
    <row r="176" spans="1:23" ht="15.75" customHeight="1">
      <c r="A176" s="8" t="s">
        <v>4720</v>
      </c>
      <c r="B176" s="11" t="s">
        <v>7884</v>
      </c>
      <c r="C176" s="26" t="s">
        <v>7998</v>
      </c>
      <c r="D176" s="12"/>
      <c r="E176" s="12"/>
      <c r="F176" s="6"/>
      <c r="G176" s="6"/>
      <c r="H176" s="6"/>
      <c r="I176" s="6"/>
      <c r="J176" s="6"/>
      <c r="K176" s="6"/>
      <c r="L176" s="6"/>
      <c r="M176" s="6"/>
      <c r="N176" s="6"/>
      <c r="O176" s="6"/>
      <c r="P176" s="6"/>
      <c r="Q176" s="6"/>
      <c r="R176" s="6"/>
      <c r="S176" s="6"/>
      <c r="T176" s="6"/>
      <c r="U176" s="6"/>
      <c r="V176" s="6"/>
      <c r="W176" s="6"/>
    </row>
    <row r="177" spans="1:23" ht="15.75" customHeight="1">
      <c r="A177" s="8" t="s">
        <v>5870</v>
      </c>
      <c r="B177" s="11" t="s">
        <v>5448</v>
      </c>
      <c r="C177" s="26" t="s">
        <v>7943</v>
      </c>
      <c r="D177" s="12"/>
      <c r="E177" s="12"/>
      <c r="F177" s="6"/>
      <c r="G177" s="6"/>
      <c r="H177" s="6"/>
      <c r="I177" s="6"/>
      <c r="J177" s="6"/>
      <c r="K177" s="6"/>
      <c r="L177" s="6"/>
      <c r="M177" s="6"/>
      <c r="N177" s="6"/>
      <c r="O177" s="6"/>
      <c r="P177" s="6"/>
      <c r="Q177" s="6"/>
      <c r="R177" s="6"/>
      <c r="S177" s="6"/>
      <c r="T177" s="6"/>
      <c r="U177" s="6"/>
      <c r="V177" s="6"/>
      <c r="W177" s="6"/>
    </row>
    <row r="178" spans="1:23" ht="15.75" customHeight="1">
      <c r="A178" s="8" t="s">
        <v>5871</v>
      </c>
      <c r="B178" s="9" t="s">
        <v>7944</v>
      </c>
      <c r="C178" s="26" t="s">
        <v>7988</v>
      </c>
      <c r="D178" s="12"/>
      <c r="E178" s="12"/>
      <c r="F178" s="6"/>
      <c r="G178" s="6"/>
      <c r="H178" s="6"/>
      <c r="I178" s="6"/>
      <c r="J178" s="6"/>
      <c r="K178" s="6"/>
      <c r="L178" s="6"/>
      <c r="M178" s="6"/>
      <c r="N178" s="6"/>
      <c r="O178" s="6"/>
      <c r="P178" s="6"/>
      <c r="Q178" s="6"/>
      <c r="R178" s="6"/>
      <c r="S178" s="6"/>
      <c r="T178" s="6"/>
      <c r="U178" s="6"/>
      <c r="V178" s="6"/>
      <c r="W178" s="6"/>
    </row>
    <row r="179" spans="1:23" ht="15.75" customHeight="1">
      <c r="A179" s="8" t="s">
        <v>5872</v>
      </c>
      <c r="B179" s="9" t="s">
        <v>5720</v>
      </c>
      <c r="C179" s="26" t="s">
        <v>7946</v>
      </c>
      <c r="D179" s="12"/>
      <c r="E179" s="12"/>
      <c r="F179" s="6"/>
      <c r="G179" s="6"/>
      <c r="H179" s="6"/>
      <c r="I179" s="6"/>
      <c r="J179" s="6"/>
      <c r="K179" s="6"/>
      <c r="L179" s="6"/>
      <c r="M179" s="6"/>
      <c r="N179" s="6"/>
      <c r="O179" s="6"/>
      <c r="P179" s="6"/>
      <c r="Q179" s="6"/>
      <c r="R179" s="6"/>
      <c r="S179" s="6"/>
      <c r="T179" s="6"/>
      <c r="U179" s="6"/>
      <c r="V179" s="6"/>
      <c r="W179" s="6"/>
    </row>
    <row r="180" spans="1:23" ht="15.75" customHeight="1">
      <c r="A180" s="8" t="s">
        <v>5873</v>
      </c>
      <c r="B180" s="9" t="s">
        <v>5995</v>
      </c>
      <c r="C180" s="26" t="s">
        <v>5996</v>
      </c>
      <c r="D180" s="12"/>
      <c r="E180" s="12"/>
      <c r="F180" s="6"/>
      <c r="G180" s="6"/>
      <c r="H180" s="6"/>
      <c r="I180" s="6"/>
      <c r="J180" s="6"/>
      <c r="K180" s="6"/>
      <c r="L180" s="6"/>
      <c r="M180" s="6"/>
      <c r="N180" s="6"/>
      <c r="O180" s="6"/>
      <c r="P180" s="6"/>
      <c r="Q180" s="6"/>
      <c r="R180" s="6"/>
      <c r="S180" s="6"/>
      <c r="T180" s="6"/>
      <c r="U180" s="6"/>
      <c r="V180" s="6"/>
      <c r="W180" s="6"/>
    </row>
    <row r="181" spans="1:23" ht="15.75" customHeight="1">
      <c r="A181" s="8" t="s">
        <v>5875</v>
      </c>
      <c r="B181" s="9" t="s">
        <v>7947</v>
      </c>
      <c r="C181" s="26" t="s">
        <v>7989</v>
      </c>
      <c r="D181" s="12"/>
      <c r="E181" s="12"/>
      <c r="F181" s="6"/>
      <c r="G181" s="6"/>
      <c r="H181" s="6"/>
      <c r="I181" s="6"/>
      <c r="J181" s="6"/>
      <c r="K181" s="6"/>
      <c r="L181" s="6"/>
      <c r="M181" s="6"/>
      <c r="N181" s="6"/>
      <c r="O181" s="6"/>
      <c r="P181" s="6"/>
      <c r="Q181" s="6"/>
      <c r="R181" s="6"/>
      <c r="S181" s="6"/>
      <c r="T181" s="6"/>
      <c r="U181" s="6"/>
      <c r="V181" s="6"/>
      <c r="W181" s="6"/>
    </row>
    <row r="182" spans="1:23" ht="15.75" customHeight="1">
      <c r="A182" s="8" t="s">
        <v>5877</v>
      </c>
      <c r="B182" s="9" t="s">
        <v>4261</v>
      </c>
      <c r="C182" s="26" t="s">
        <v>5234</v>
      </c>
      <c r="D182" s="12"/>
      <c r="E182" s="12"/>
      <c r="F182" s="6"/>
      <c r="G182" s="6"/>
      <c r="H182" s="6"/>
      <c r="I182" s="6"/>
      <c r="J182" s="6"/>
      <c r="K182" s="6"/>
      <c r="L182" s="6"/>
      <c r="M182" s="6"/>
      <c r="N182" s="6"/>
      <c r="O182" s="6"/>
      <c r="P182" s="6"/>
      <c r="Q182" s="6"/>
      <c r="R182" s="6"/>
      <c r="S182" s="6"/>
      <c r="T182" s="6"/>
      <c r="U182" s="6"/>
      <c r="V182" s="6"/>
      <c r="W182" s="6"/>
    </row>
    <row r="183" spans="1:23" ht="15.75" customHeight="1">
      <c r="A183" s="28">
        <v>11</v>
      </c>
      <c r="B183" s="621" t="s">
        <v>7999</v>
      </c>
      <c r="C183" s="667"/>
      <c r="D183" s="18"/>
      <c r="E183" s="18"/>
      <c r="F183" s="6"/>
      <c r="G183" s="6"/>
      <c r="H183" s="6"/>
      <c r="I183" s="6"/>
      <c r="J183" s="6"/>
      <c r="K183" s="6"/>
      <c r="L183" s="6"/>
      <c r="M183" s="6"/>
      <c r="N183" s="6"/>
      <c r="O183" s="6"/>
      <c r="P183" s="6"/>
      <c r="Q183" s="6"/>
      <c r="R183" s="6"/>
      <c r="S183" s="6"/>
      <c r="T183" s="6"/>
      <c r="U183" s="6"/>
      <c r="V183" s="6"/>
      <c r="W183" s="6"/>
    </row>
    <row r="184" spans="1:23" ht="15.75" customHeight="1">
      <c r="A184" s="8" t="s">
        <v>4723</v>
      </c>
      <c r="B184" s="11" t="s">
        <v>48</v>
      </c>
      <c r="C184" s="12" t="s">
        <v>4387</v>
      </c>
      <c r="D184" s="12"/>
      <c r="E184" s="12"/>
      <c r="F184" s="6"/>
      <c r="G184" s="6"/>
      <c r="H184" s="6"/>
      <c r="I184" s="6"/>
      <c r="J184" s="6"/>
      <c r="K184" s="6"/>
      <c r="L184" s="6"/>
      <c r="M184" s="6"/>
      <c r="N184" s="6"/>
      <c r="O184" s="6"/>
      <c r="P184" s="6"/>
      <c r="Q184" s="6"/>
      <c r="R184" s="6"/>
      <c r="S184" s="6"/>
      <c r="T184" s="6"/>
      <c r="U184" s="6"/>
      <c r="V184" s="6"/>
      <c r="W184" s="6"/>
    </row>
    <row r="185" spans="1:23" ht="15.75" customHeight="1">
      <c r="A185" s="8" t="s">
        <v>4725</v>
      </c>
      <c r="B185" s="11" t="s">
        <v>4209</v>
      </c>
      <c r="C185" s="12" t="s">
        <v>4210</v>
      </c>
      <c r="D185" s="12"/>
      <c r="E185" s="12"/>
      <c r="F185" s="6"/>
      <c r="G185" s="6"/>
      <c r="H185" s="6"/>
      <c r="I185" s="6"/>
      <c r="J185" s="6"/>
      <c r="K185" s="6"/>
      <c r="L185" s="6"/>
      <c r="M185" s="6"/>
      <c r="N185" s="6"/>
      <c r="O185" s="6"/>
      <c r="P185" s="6"/>
      <c r="Q185" s="6"/>
      <c r="R185" s="6"/>
      <c r="S185" s="6"/>
      <c r="T185" s="6"/>
      <c r="U185" s="6"/>
      <c r="V185" s="6"/>
      <c r="W185" s="6"/>
    </row>
    <row r="186" spans="1:23" ht="15.75" customHeight="1">
      <c r="A186" s="8" t="s">
        <v>4727</v>
      </c>
      <c r="B186" s="11" t="s">
        <v>4211</v>
      </c>
      <c r="C186" s="12" t="s">
        <v>4210</v>
      </c>
      <c r="D186" s="12"/>
      <c r="E186" s="12"/>
      <c r="F186" s="6"/>
      <c r="G186" s="6"/>
      <c r="H186" s="6"/>
      <c r="I186" s="6"/>
      <c r="J186" s="6"/>
      <c r="K186" s="6"/>
      <c r="L186" s="6"/>
      <c r="M186" s="6"/>
      <c r="N186" s="6"/>
      <c r="O186" s="6"/>
      <c r="P186" s="6"/>
      <c r="Q186" s="6"/>
      <c r="R186" s="6"/>
      <c r="S186" s="6"/>
      <c r="T186" s="6"/>
      <c r="U186" s="6"/>
      <c r="V186" s="6"/>
      <c r="W186" s="6"/>
    </row>
    <row r="187" spans="1:23" ht="15.75" customHeight="1">
      <c r="A187" s="8" t="s">
        <v>4731</v>
      </c>
      <c r="B187" s="9" t="s">
        <v>7919</v>
      </c>
      <c r="C187" s="26" t="s">
        <v>8000</v>
      </c>
      <c r="D187" s="12"/>
      <c r="E187" s="12"/>
      <c r="F187" s="6"/>
      <c r="G187" s="6"/>
      <c r="H187" s="6"/>
      <c r="I187" s="6"/>
      <c r="J187" s="6"/>
      <c r="K187" s="6"/>
      <c r="L187" s="6"/>
      <c r="M187" s="6"/>
      <c r="N187" s="6"/>
      <c r="O187" s="6"/>
      <c r="P187" s="6"/>
      <c r="Q187" s="6"/>
      <c r="R187" s="6"/>
      <c r="S187" s="6"/>
      <c r="T187" s="6"/>
      <c r="U187" s="6"/>
      <c r="V187" s="6"/>
      <c r="W187" s="6"/>
    </row>
    <row r="188" spans="1:23" ht="15.75" customHeight="1">
      <c r="A188" s="8" t="s">
        <v>4733</v>
      </c>
      <c r="B188" s="9" t="s">
        <v>7921</v>
      </c>
      <c r="C188" s="26" t="s">
        <v>8001</v>
      </c>
      <c r="D188" s="12"/>
      <c r="E188" s="12"/>
      <c r="F188" s="6"/>
      <c r="G188" s="6"/>
      <c r="H188" s="6"/>
      <c r="I188" s="6"/>
      <c r="J188" s="6"/>
      <c r="K188" s="6"/>
      <c r="L188" s="6"/>
      <c r="M188" s="6"/>
      <c r="N188" s="6"/>
      <c r="O188" s="6"/>
      <c r="P188" s="6"/>
      <c r="Q188" s="6"/>
      <c r="R188" s="6"/>
      <c r="S188" s="6"/>
      <c r="T188" s="6"/>
      <c r="U188" s="6"/>
      <c r="V188" s="6"/>
      <c r="W188" s="6"/>
    </row>
    <row r="189" spans="1:23" ht="15.75" customHeight="1">
      <c r="A189" s="8" t="s">
        <v>4735</v>
      </c>
      <c r="B189" s="9" t="s">
        <v>7923</v>
      </c>
      <c r="C189" s="26" t="s">
        <v>7982</v>
      </c>
      <c r="D189" s="12"/>
      <c r="E189" s="12"/>
      <c r="F189" s="6"/>
      <c r="G189" s="6"/>
      <c r="H189" s="6"/>
      <c r="I189" s="6"/>
      <c r="J189" s="6"/>
      <c r="K189" s="6"/>
      <c r="L189" s="6"/>
      <c r="M189" s="6"/>
      <c r="N189" s="6"/>
      <c r="O189" s="6"/>
      <c r="P189" s="6"/>
      <c r="Q189" s="6"/>
      <c r="R189" s="6"/>
      <c r="S189" s="6"/>
      <c r="T189" s="6"/>
      <c r="U189" s="6"/>
      <c r="V189" s="6"/>
      <c r="W189" s="6"/>
    </row>
    <row r="190" spans="1:23" ht="15.75" customHeight="1">
      <c r="A190" s="8" t="s">
        <v>4737</v>
      </c>
      <c r="B190" s="9" t="s">
        <v>7925</v>
      </c>
      <c r="C190" s="26" t="s">
        <v>7983</v>
      </c>
      <c r="D190" s="12"/>
      <c r="E190" s="12"/>
      <c r="F190" s="6"/>
      <c r="G190" s="6"/>
      <c r="H190" s="6"/>
      <c r="I190" s="6"/>
      <c r="J190" s="6"/>
      <c r="K190" s="6"/>
      <c r="L190" s="6"/>
      <c r="M190" s="6"/>
      <c r="N190" s="6"/>
      <c r="O190" s="6"/>
      <c r="P190" s="6"/>
      <c r="Q190" s="6"/>
      <c r="R190" s="6"/>
      <c r="S190" s="6"/>
      <c r="T190" s="6"/>
      <c r="U190" s="6"/>
      <c r="V190" s="6"/>
      <c r="W190" s="6"/>
    </row>
    <row r="191" spans="1:23" ht="15.75" customHeight="1">
      <c r="A191" s="8" t="s">
        <v>4739</v>
      </c>
      <c r="B191" s="9" t="s">
        <v>7928</v>
      </c>
      <c r="C191" s="26" t="s">
        <v>8002</v>
      </c>
      <c r="D191" s="12"/>
      <c r="E191" s="12"/>
      <c r="F191" s="6"/>
      <c r="G191" s="6"/>
      <c r="H191" s="6"/>
      <c r="I191" s="6"/>
      <c r="J191" s="6"/>
      <c r="K191" s="6"/>
      <c r="L191" s="6"/>
      <c r="M191" s="6"/>
      <c r="N191" s="6"/>
      <c r="O191" s="6"/>
      <c r="P191" s="6"/>
      <c r="Q191" s="6"/>
      <c r="R191" s="6"/>
      <c r="S191" s="6"/>
      <c r="T191" s="6"/>
      <c r="U191" s="6"/>
      <c r="V191" s="6"/>
      <c r="W191" s="6"/>
    </row>
    <row r="192" spans="1:23" ht="15.75" customHeight="1">
      <c r="A192" s="8" t="s">
        <v>4741</v>
      </c>
      <c r="B192" s="9" t="s">
        <v>7930</v>
      </c>
      <c r="C192" s="26" t="s">
        <v>8003</v>
      </c>
      <c r="D192" s="12"/>
      <c r="E192" s="12"/>
      <c r="F192" s="6"/>
      <c r="G192" s="6"/>
      <c r="H192" s="6"/>
      <c r="I192" s="6"/>
      <c r="J192" s="6"/>
      <c r="K192" s="6"/>
      <c r="L192" s="6"/>
      <c r="M192" s="6"/>
      <c r="N192" s="6"/>
      <c r="O192" s="6"/>
      <c r="P192" s="6"/>
      <c r="Q192" s="6"/>
      <c r="R192" s="6"/>
      <c r="S192" s="6"/>
      <c r="T192" s="6"/>
      <c r="U192" s="6"/>
      <c r="V192" s="6"/>
      <c r="W192" s="6"/>
    </row>
    <row r="193" spans="1:23" ht="15.75" customHeight="1">
      <c r="A193" s="8" t="s">
        <v>5889</v>
      </c>
      <c r="B193" s="9" t="s">
        <v>8004</v>
      </c>
      <c r="C193" s="26" t="s">
        <v>8005</v>
      </c>
      <c r="D193" s="12"/>
      <c r="E193" s="12"/>
      <c r="F193" s="6"/>
      <c r="G193" s="6"/>
      <c r="H193" s="6"/>
      <c r="I193" s="6"/>
      <c r="J193" s="6"/>
      <c r="K193" s="6"/>
      <c r="L193" s="6"/>
      <c r="M193" s="6"/>
      <c r="N193" s="6"/>
      <c r="O193" s="6"/>
      <c r="P193" s="6"/>
      <c r="Q193" s="6"/>
      <c r="R193" s="6"/>
      <c r="S193" s="6"/>
      <c r="T193" s="6"/>
      <c r="U193" s="6"/>
      <c r="V193" s="6"/>
      <c r="W193" s="6"/>
    </row>
    <row r="194" spans="1:23" ht="15.75" customHeight="1">
      <c r="A194" s="8" t="s">
        <v>5891</v>
      </c>
      <c r="B194" s="9" t="s">
        <v>8006</v>
      </c>
      <c r="C194" s="26" t="s">
        <v>8007</v>
      </c>
      <c r="D194" s="12"/>
      <c r="E194" s="12"/>
      <c r="F194" s="6"/>
      <c r="G194" s="6"/>
      <c r="H194" s="6"/>
      <c r="I194" s="6"/>
      <c r="J194" s="6"/>
      <c r="K194" s="6"/>
      <c r="L194" s="6"/>
      <c r="M194" s="6"/>
      <c r="N194" s="6"/>
      <c r="O194" s="6"/>
      <c r="P194" s="6"/>
      <c r="Q194" s="6"/>
      <c r="R194" s="6"/>
      <c r="S194" s="6"/>
      <c r="T194" s="6"/>
      <c r="U194" s="6"/>
      <c r="V194" s="6"/>
      <c r="W194" s="6"/>
    </row>
    <row r="195" spans="1:23" ht="15.75" customHeight="1">
      <c r="A195" s="8" t="s">
        <v>5892</v>
      </c>
      <c r="B195" s="9" t="s">
        <v>7936</v>
      </c>
      <c r="C195" s="26" t="s">
        <v>8008</v>
      </c>
      <c r="D195" s="12"/>
      <c r="E195" s="12"/>
      <c r="F195" s="6"/>
      <c r="G195" s="6"/>
      <c r="H195" s="6"/>
      <c r="I195" s="6"/>
      <c r="J195" s="6"/>
      <c r="K195" s="6"/>
      <c r="L195" s="6"/>
      <c r="M195" s="6"/>
      <c r="N195" s="6"/>
      <c r="O195" s="6"/>
      <c r="P195" s="6"/>
      <c r="Q195" s="6"/>
      <c r="R195" s="6"/>
      <c r="S195" s="6"/>
      <c r="T195" s="6"/>
      <c r="U195" s="6"/>
      <c r="V195" s="6"/>
      <c r="W195" s="6"/>
    </row>
    <row r="196" spans="1:23" ht="15.75" customHeight="1">
      <c r="A196" s="8" t="s">
        <v>5893</v>
      </c>
      <c r="B196" s="9" t="s">
        <v>7938</v>
      </c>
      <c r="C196" s="26" t="s">
        <v>7939</v>
      </c>
      <c r="D196" s="12"/>
      <c r="E196" s="12"/>
      <c r="F196" s="6"/>
      <c r="G196" s="6"/>
      <c r="H196" s="6"/>
      <c r="I196" s="6"/>
      <c r="J196" s="6"/>
      <c r="K196" s="6"/>
      <c r="L196" s="6"/>
      <c r="M196" s="6"/>
      <c r="N196" s="6"/>
      <c r="O196" s="6"/>
      <c r="P196" s="6"/>
      <c r="Q196" s="6"/>
      <c r="R196" s="6"/>
      <c r="S196" s="6"/>
      <c r="T196" s="6"/>
      <c r="U196" s="6"/>
      <c r="V196" s="6"/>
      <c r="W196" s="6"/>
    </row>
    <row r="197" spans="1:23" ht="15.75" customHeight="1">
      <c r="A197" s="8" t="s">
        <v>5895</v>
      </c>
      <c r="B197" s="9" t="s">
        <v>7940</v>
      </c>
      <c r="C197" s="26" t="s">
        <v>8009</v>
      </c>
      <c r="D197" s="12"/>
      <c r="E197" s="12"/>
      <c r="F197" s="6"/>
      <c r="G197" s="6"/>
      <c r="H197" s="6"/>
      <c r="I197" s="6"/>
      <c r="J197" s="6"/>
      <c r="K197" s="6"/>
      <c r="L197" s="6"/>
      <c r="M197" s="6"/>
      <c r="N197" s="6"/>
      <c r="O197" s="6"/>
      <c r="P197" s="6"/>
      <c r="Q197" s="6"/>
      <c r="R197" s="6"/>
      <c r="S197" s="6"/>
      <c r="T197" s="6"/>
      <c r="U197" s="6"/>
      <c r="V197" s="6"/>
      <c r="W197" s="6"/>
    </row>
    <row r="198" spans="1:23" ht="15.75" customHeight="1">
      <c r="A198" s="8" t="s">
        <v>5896</v>
      </c>
      <c r="B198" s="11" t="s">
        <v>7884</v>
      </c>
      <c r="C198" s="26" t="s">
        <v>7998</v>
      </c>
      <c r="D198" s="12"/>
      <c r="E198" s="12"/>
      <c r="F198" s="6"/>
      <c r="G198" s="6"/>
      <c r="H198" s="6"/>
      <c r="I198" s="6"/>
      <c r="J198" s="6"/>
      <c r="K198" s="6"/>
      <c r="L198" s="6"/>
      <c r="M198" s="6"/>
      <c r="N198" s="6"/>
      <c r="O198" s="6"/>
      <c r="P198" s="6"/>
      <c r="Q198" s="6"/>
      <c r="R198" s="6"/>
      <c r="S198" s="6"/>
      <c r="T198" s="6"/>
      <c r="U198" s="6"/>
      <c r="V198" s="6"/>
      <c r="W198" s="6"/>
    </row>
    <row r="199" spans="1:23" ht="15.75" customHeight="1">
      <c r="A199" s="8" t="s">
        <v>5897</v>
      </c>
      <c r="B199" s="11" t="s">
        <v>5448</v>
      </c>
      <c r="C199" s="26" t="s">
        <v>7943</v>
      </c>
      <c r="D199" s="12"/>
      <c r="E199" s="12"/>
      <c r="F199" s="6"/>
      <c r="G199" s="6"/>
      <c r="H199" s="6"/>
      <c r="I199" s="6"/>
      <c r="J199" s="6"/>
      <c r="K199" s="6"/>
      <c r="L199" s="6"/>
      <c r="M199" s="6"/>
      <c r="N199" s="6"/>
      <c r="O199" s="6"/>
      <c r="P199" s="6"/>
      <c r="Q199" s="6"/>
      <c r="R199" s="6"/>
      <c r="S199" s="6"/>
      <c r="T199" s="6"/>
      <c r="U199" s="6"/>
      <c r="V199" s="6"/>
      <c r="W199" s="6"/>
    </row>
    <row r="200" spans="1:23" ht="15.75" customHeight="1">
      <c r="A200" s="8" t="s">
        <v>5899</v>
      </c>
      <c r="B200" s="9" t="s">
        <v>7944</v>
      </c>
      <c r="C200" s="26" t="s">
        <v>7988</v>
      </c>
      <c r="D200" s="12"/>
      <c r="E200" s="12"/>
      <c r="F200" s="6"/>
      <c r="G200" s="6"/>
      <c r="H200" s="6"/>
      <c r="I200" s="6"/>
      <c r="J200" s="6"/>
      <c r="K200" s="6"/>
      <c r="L200" s="6"/>
      <c r="M200" s="6"/>
      <c r="N200" s="6"/>
      <c r="O200" s="6"/>
      <c r="P200" s="6"/>
      <c r="Q200" s="6"/>
      <c r="R200" s="6"/>
      <c r="S200" s="6"/>
      <c r="T200" s="6"/>
      <c r="U200" s="6"/>
      <c r="V200" s="6"/>
      <c r="W200" s="6"/>
    </row>
    <row r="201" spans="1:23" ht="15.75" customHeight="1">
      <c r="A201" s="8" t="s">
        <v>5900</v>
      </c>
      <c r="B201" s="9" t="s">
        <v>5720</v>
      </c>
      <c r="C201" s="26" t="s">
        <v>7946</v>
      </c>
      <c r="D201" s="12"/>
      <c r="E201" s="12"/>
      <c r="F201" s="6"/>
      <c r="G201" s="6"/>
      <c r="H201" s="6"/>
      <c r="I201" s="6"/>
      <c r="J201" s="6"/>
      <c r="K201" s="6"/>
      <c r="L201" s="6"/>
      <c r="M201" s="6"/>
      <c r="N201" s="6"/>
      <c r="O201" s="6"/>
      <c r="P201" s="6"/>
      <c r="Q201" s="6"/>
      <c r="R201" s="6"/>
      <c r="S201" s="6"/>
      <c r="T201" s="6"/>
      <c r="U201" s="6"/>
      <c r="V201" s="6"/>
      <c r="W201" s="6"/>
    </row>
    <row r="202" spans="1:23" ht="15.75" customHeight="1">
      <c r="A202" s="8" t="s">
        <v>5902</v>
      </c>
      <c r="B202" s="9" t="s">
        <v>5995</v>
      </c>
      <c r="C202" s="26" t="s">
        <v>5996</v>
      </c>
      <c r="D202" s="12"/>
      <c r="E202" s="12"/>
      <c r="F202" s="6"/>
      <c r="G202" s="6"/>
      <c r="H202" s="6"/>
      <c r="I202" s="6"/>
      <c r="J202" s="6"/>
      <c r="K202" s="6"/>
      <c r="L202" s="6"/>
      <c r="M202" s="6"/>
      <c r="N202" s="6"/>
      <c r="O202" s="6"/>
      <c r="P202" s="6"/>
      <c r="Q202" s="6"/>
      <c r="R202" s="6"/>
      <c r="S202" s="6"/>
      <c r="T202" s="6"/>
      <c r="U202" s="6"/>
      <c r="V202" s="6"/>
      <c r="W202" s="6"/>
    </row>
    <row r="203" spans="1:23" ht="15.75" customHeight="1">
      <c r="A203" s="8" t="s">
        <v>5903</v>
      </c>
      <c r="B203" s="9" t="s">
        <v>7947</v>
      </c>
      <c r="C203" s="26" t="s">
        <v>7989</v>
      </c>
      <c r="D203" s="12"/>
      <c r="E203" s="12"/>
      <c r="F203" s="6"/>
      <c r="G203" s="6"/>
      <c r="H203" s="6"/>
      <c r="I203" s="6"/>
      <c r="J203" s="6"/>
      <c r="K203" s="6"/>
      <c r="L203" s="6"/>
      <c r="M203" s="6"/>
      <c r="N203" s="6"/>
      <c r="O203" s="6"/>
      <c r="P203" s="6"/>
      <c r="Q203" s="6"/>
      <c r="R203" s="6"/>
      <c r="S203" s="6"/>
      <c r="T203" s="6"/>
      <c r="U203" s="6"/>
      <c r="V203" s="6"/>
      <c r="W203" s="6"/>
    </row>
    <row r="204" spans="1:23" ht="15.75" customHeight="1">
      <c r="A204" s="8" t="s">
        <v>5904</v>
      </c>
      <c r="B204" s="9" t="s">
        <v>4261</v>
      </c>
      <c r="C204" s="26" t="s">
        <v>5234</v>
      </c>
      <c r="D204" s="12"/>
      <c r="E204" s="12"/>
      <c r="F204" s="6"/>
      <c r="G204" s="6"/>
      <c r="H204" s="6"/>
      <c r="I204" s="6"/>
      <c r="J204" s="6"/>
      <c r="K204" s="6"/>
      <c r="L204" s="6"/>
      <c r="M204" s="6"/>
      <c r="N204" s="6"/>
      <c r="O204" s="6"/>
      <c r="P204" s="6"/>
      <c r="Q204" s="6"/>
      <c r="R204" s="6"/>
      <c r="S204" s="6"/>
      <c r="T204" s="6"/>
      <c r="U204" s="6"/>
      <c r="V204" s="6"/>
      <c r="W204" s="6"/>
    </row>
    <row r="205" spans="1:23" ht="15.75" customHeight="1">
      <c r="A205" s="28">
        <v>12</v>
      </c>
      <c r="B205" s="621" t="s">
        <v>8010</v>
      </c>
      <c r="C205" s="667"/>
      <c r="D205" s="18"/>
      <c r="E205" s="18"/>
      <c r="F205" s="6"/>
      <c r="G205" s="6"/>
      <c r="H205" s="6"/>
      <c r="I205" s="6"/>
      <c r="J205" s="6"/>
      <c r="K205" s="6"/>
      <c r="L205" s="6"/>
      <c r="M205" s="6"/>
      <c r="N205" s="6"/>
      <c r="O205" s="6"/>
      <c r="P205" s="6"/>
      <c r="Q205" s="6"/>
      <c r="R205" s="6"/>
      <c r="S205" s="6"/>
      <c r="T205" s="6"/>
      <c r="U205" s="6"/>
      <c r="V205" s="6"/>
      <c r="W205" s="6"/>
    </row>
    <row r="206" spans="1:23" ht="15.75" customHeight="1">
      <c r="A206" s="8" t="s">
        <v>4744</v>
      </c>
      <c r="B206" s="11" t="s">
        <v>48</v>
      </c>
      <c r="C206" s="12" t="s">
        <v>4387</v>
      </c>
      <c r="D206" s="12"/>
      <c r="E206" s="12"/>
      <c r="F206" s="6"/>
      <c r="G206" s="6"/>
      <c r="H206" s="6"/>
      <c r="I206" s="6"/>
      <c r="J206" s="6"/>
      <c r="K206" s="6"/>
      <c r="L206" s="6"/>
      <c r="M206" s="6"/>
      <c r="N206" s="6"/>
      <c r="O206" s="6"/>
      <c r="P206" s="6"/>
      <c r="Q206" s="6"/>
      <c r="R206" s="6"/>
      <c r="S206" s="6"/>
      <c r="T206" s="6"/>
      <c r="U206" s="6"/>
      <c r="V206" s="6"/>
      <c r="W206" s="6"/>
    </row>
    <row r="207" spans="1:23" ht="15.75" customHeight="1">
      <c r="A207" s="8" t="s">
        <v>4746</v>
      </c>
      <c r="B207" s="11" t="s">
        <v>4209</v>
      </c>
      <c r="C207" s="12" t="s">
        <v>4210</v>
      </c>
      <c r="D207" s="12"/>
      <c r="E207" s="12"/>
      <c r="F207" s="6"/>
      <c r="G207" s="6"/>
      <c r="H207" s="6"/>
      <c r="I207" s="6"/>
      <c r="J207" s="6"/>
      <c r="K207" s="6"/>
      <c r="L207" s="6"/>
      <c r="M207" s="6"/>
      <c r="N207" s="6"/>
      <c r="O207" s="6"/>
      <c r="P207" s="6"/>
      <c r="Q207" s="6"/>
      <c r="R207" s="6"/>
      <c r="S207" s="6"/>
      <c r="T207" s="6"/>
      <c r="U207" s="6"/>
      <c r="V207" s="6"/>
      <c r="W207" s="6"/>
    </row>
    <row r="208" spans="1:23" ht="15.75" customHeight="1">
      <c r="A208" s="8" t="s">
        <v>4748</v>
      </c>
      <c r="B208" s="11" t="s">
        <v>4211</v>
      </c>
      <c r="C208" s="12" t="s">
        <v>4210</v>
      </c>
      <c r="D208" s="12"/>
      <c r="E208" s="12"/>
      <c r="F208" s="6"/>
      <c r="G208" s="6"/>
      <c r="H208" s="6"/>
      <c r="I208" s="6"/>
      <c r="J208" s="6"/>
      <c r="K208" s="6"/>
      <c r="L208" s="6"/>
      <c r="M208" s="6"/>
      <c r="N208" s="6"/>
      <c r="O208" s="6"/>
      <c r="P208" s="6"/>
      <c r="Q208" s="6"/>
      <c r="R208" s="6"/>
      <c r="S208" s="6"/>
      <c r="T208" s="6"/>
      <c r="U208" s="6"/>
      <c r="V208" s="6"/>
      <c r="W208" s="6"/>
    </row>
    <row r="209" spans="1:23" ht="15.75" customHeight="1">
      <c r="A209" s="8" t="s">
        <v>4750</v>
      </c>
      <c r="B209" s="9" t="s">
        <v>7919</v>
      </c>
      <c r="C209" s="26" t="s">
        <v>8011</v>
      </c>
      <c r="D209" s="12"/>
      <c r="E209" s="12"/>
      <c r="F209" s="6"/>
      <c r="G209" s="6"/>
      <c r="H209" s="6"/>
      <c r="I209" s="6"/>
      <c r="J209" s="6"/>
      <c r="K209" s="6"/>
      <c r="L209" s="6"/>
      <c r="M209" s="6"/>
      <c r="N209" s="6"/>
      <c r="O209" s="6"/>
      <c r="P209" s="6"/>
      <c r="Q209" s="6"/>
      <c r="R209" s="6"/>
      <c r="S209" s="6"/>
      <c r="T209" s="6"/>
      <c r="U209" s="6"/>
      <c r="V209" s="6"/>
      <c r="W209" s="6"/>
    </row>
    <row r="210" spans="1:23" ht="15.75" customHeight="1">
      <c r="A210" s="8" t="s">
        <v>4752</v>
      </c>
      <c r="B210" s="9" t="s">
        <v>7921</v>
      </c>
      <c r="C210" s="26" t="s">
        <v>8012</v>
      </c>
      <c r="D210" s="12"/>
      <c r="E210" s="12"/>
      <c r="F210" s="6"/>
      <c r="G210" s="6"/>
      <c r="H210" s="6"/>
      <c r="I210" s="6"/>
      <c r="J210" s="6"/>
      <c r="K210" s="6"/>
      <c r="L210" s="6"/>
      <c r="M210" s="6"/>
      <c r="N210" s="6"/>
      <c r="O210" s="6"/>
      <c r="P210" s="6"/>
      <c r="Q210" s="6"/>
      <c r="R210" s="6"/>
      <c r="S210" s="6"/>
      <c r="T210" s="6"/>
      <c r="U210" s="6"/>
      <c r="V210" s="6"/>
      <c r="W210" s="6"/>
    </row>
    <row r="211" spans="1:23" ht="15.75" customHeight="1">
      <c r="A211" s="8" t="s">
        <v>4754</v>
      </c>
      <c r="B211" s="9" t="s">
        <v>7923</v>
      </c>
      <c r="C211" s="26" t="s">
        <v>7982</v>
      </c>
      <c r="D211" s="12"/>
      <c r="E211" s="12"/>
      <c r="F211" s="6"/>
      <c r="G211" s="6"/>
      <c r="H211" s="6"/>
      <c r="I211" s="6"/>
      <c r="J211" s="6"/>
      <c r="K211" s="6"/>
      <c r="L211" s="6"/>
      <c r="M211" s="6"/>
      <c r="N211" s="6"/>
      <c r="O211" s="6"/>
      <c r="P211" s="6"/>
      <c r="Q211" s="6"/>
      <c r="R211" s="6"/>
      <c r="S211" s="6"/>
      <c r="T211" s="6"/>
      <c r="U211" s="6"/>
      <c r="V211" s="6"/>
      <c r="W211" s="6"/>
    </row>
    <row r="212" spans="1:23" ht="15.75" customHeight="1">
      <c r="A212" s="8" t="s">
        <v>4756</v>
      </c>
      <c r="B212" s="9" t="s">
        <v>7925</v>
      </c>
      <c r="C212" s="26" t="s">
        <v>7983</v>
      </c>
      <c r="D212" s="12"/>
      <c r="E212" s="12"/>
      <c r="F212" s="6"/>
      <c r="G212" s="6"/>
      <c r="H212" s="6"/>
      <c r="I212" s="6"/>
      <c r="J212" s="6"/>
      <c r="K212" s="6"/>
      <c r="L212" s="6"/>
      <c r="M212" s="6"/>
      <c r="N212" s="6"/>
      <c r="O212" s="6"/>
      <c r="P212" s="6"/>
      <c r="Q212" s="6"/>
      <c r="R212" s="6"/>
      <c r="S212" s="6"/>
      <c r="T212" s="6"/>
      <c r="U212" s="6"/>
      <c r="V212" s="6"/>
      <c r="W212" s="6"/>
    </row>
    <row r="213" spans="1:23" ht="15.75" customHeight="1">
      <c r="A213" s="8" t="s">
        <v>4760</v>
      </c>
      <c r="B213" s="9" t="s">
        <v>7928</v>
      </c>
      <c r="C213" s="26" t="s">
        <v>8013</v>
      </c>
      <c r="D213" s="12"/>
      <c r="E213" s="12"/>
      <c r="F213" s="6"/>
      <c r="G213" s="6"/>
      <c r="H213" s="6"/>
      <c r="I213" s="6"/>
      <c r="J213" s="6"/>
      <c r="K213" s="6"/>
      <c r="L213" s="6"/>
      <c r="M213" s="6"/>
      <c r="N213" s="6"/>
      <c r="O213" s="6"/>
      <c r="P213" s="6"/>
      <c r="Q213" s="6"/>
      <c r="R213" s="6"/>
      <c r="S213" s="6"/>
      <c r="T213" s="6"/>
      <c r="U213" s="6"/>
      <c r="V213" s="6"/>
      <c r="W213" s="6"/>
    </row>
    <row r="214" spans="1:23" ht="15.75" customHeight="1">
      <c r="A214" s="8" t="s">
        <v>4762</v>
      </c>
      <c r="B214" s="9" t="s">
        <v>7930</v>
      </c>
      <c r="C214" s="26" t="s">
        <v>8014</v>
      </c>
      <c r="D214" s="12"/>
      <c r="E214" s="12"/>
      <c r="F214" s="6"/>
      <c r="G214" s="6"/>
      <c r="H214" s="6"/>
      <c r="I214" s="6"/>
      <c r="J214" s="6"/>
      <c r="K214" s="6"/>
      <c r="L214" s="6"/>
      <c r="M214" s="6"/>
      <c r="N214" s="6"/>
      <c r="O214" s="6"/>
      <c r="P214" s="6"/>
      <c r="Q214" s="6"/>
      <c r="R214" s="6"/>
      <c r="S214" s="6"/>
      <c r="T214" s="6"/>
      <c r="U214" s="6"/>
      <c r="V214" s="6"/>
      <c r="W214" s="6"/>
    </row>
    <row r="215" spans="1:23" ht="15.75" customHeight="1">
      <c r="A215" s="8" t="s">
        <v>5917</v>
      </c>
      <c r="B215" s="9" t="s">
        <v>8004</v>
      </c>
      <c r="C215" s="26" t="s">
        <v>8005</v>
      </c>
      <c r="D215" s="12"/>
      <c r="E215" s="12"/>
      <c r="F215" s="6"/>
      <c r="G215" s="6"/>
      <c r="H215" s="6"/>
      <c r="I215" s="6"/>
      <c r="J215" s="6"/>
      <c r="K215" s="6"/>
      <c r="L215" s="6"/>
      <c r="M215" s="6"/>
      <c r="N215" s="6"/>
      <c r="O215" s="6"/>
      <c r="P215" s="6"/>
      <c r="Q215" s="6"/>
      <c r="R215" s="6"/>
      <c r="S215" s="6"/>
      <c r="T215" s="6"/>
      <c r="U215" s="6"/>
      <c r="V215" s="6"/>
      <c r="W215" s="6"/>
    </row>
    <row r="216" spans="1:23" ht="15.75" customHeight="1">
      <c r="A216" s="8" t="s">
        <v>5919</v>
      </c>
      <c r="B216" s="9" t="s">
        <v>8006</v>
      </c>
      <c r="C216" s="26" t="s">
        <v>8007</v>
      </c>
      <c r="D216" s="12"/>
      <c r="E216" s="12"/>
      <c r="F216" s="6"/>
      <c r="G216" s="6"/>
      <c r="H216" s="6"/>
      <c r="I216" s="6"/>
      <c r="J216" s="6"/>
      <c r="K216" s="6"/>
      <c r="L216" s="6"/>
      <c r="M216" s="6"/>
      <c r="N216" s="6"/>
      <c r="O216" s="6"/>
      <c r="P216" s="6"/>
      <c r="Q216" s="6"/>
      <c r="R216" s="6"/>
      <c r="S216" s="6"/>
      <c r="T216" s="6"/>
      <c r="U216" s="6"/>
      <c r="V216" s="6"/>
      <c r="W216" s="6"/>
    </row>
    <row r="217" spans="1:23" ht="15.75" customHeight="1">
      <c r="A217" s="8" t="s">
        <v>5920</v>
      </c>
      <c r="B217" s="9" t="s">
        <v>7936</v>
      </c>
      <c r="C217" s="26" t="s">
        <v>7986</v>
      </c>
      <c r="D217" s="12"/>
      <c r="E217" s="12"/>
      <c r="F217" s="6"/>
      <c r="G217" s="6"/>
      <c r="H217" s="6"/>
      <c r="I217" s="6"/>
      <c r="J217" s="6"/>
      <c r="K217" s="6"/>
      <c r="L217" s="6"/>
      <c r="M217" s="6"/>
      <c r="N217" s="6"/>
      <c r="O217" s="6"/>
      <c r="P217" s="6"/>
      <c r="Q217" s="6"/>
      <c r="R217" s="6"/>
      <c r="S217" s="6"/>
      <c r="T217" s="6"/>
      <c r="U217" s="6"/>
      <c r="V217" s="6"/>
      <c r="W217" s="6"/>
    </row>
    <row r="218" spans="1:23" ht="15.75" customHeight="1">
      <c r="A218" s="8" t="s">
        <v>5922</v>
      </c>
      <c r="B218" s="9" t="s">
        <v>7938</v>
      </c>
      <c r="C218" s="26" t="s">
        <v>7939</v>
      </c>
      <c r="D218" s="12"/>
      <c r="E218" s="12"/>
      <c r="F218" s="6"/>
      <c r="G218" s="6"/>
      <c r="H218" s="6"/>
      <c r="I218" s="6"/>
      <c r="J218" s="6"/>
      <c r="K218" s="6"/>
      <c r="L218" s="6"/>
      <c r="M218" s="6"/>
      <c r="N218" s="6"/>
      <c r="O218" s="6"/>
      <c r="P218" s="6"/>
      <c r="Q218" s="6"/>
      <c r="R218" s="6"/>
      <c r="S218" s="6"/>
      <c r="T218" s="6"/>
      <c r="U218" s="6"/>
      <c r="V218" s="6"/>
      <c r="W218" s="6"/>
    </row>
    <row r="219" spans="1:23" ht="15.75" customHeight="1">
      <c r="A219" s="8" t="s">
        <v>5923</v>
      </c>
      <c r="B219" s="9" t="s">
        <v>7940</v>
      </c>
      <c r="C219" s="26" t="s">
        <v>8009</v>
      </c>
      <c r="D219" s="12"/>
      <c r="E219" s="12"/>
      <c r="F219" s="6"/>
      <c r="G219" s="6"/>
      <c r="H219" s="6"/>
      <c r="I219" s="6"/>
      <c r="J219" s="6"/>
      <c r="K219" s="6"/>
      <c r="L219" s="6"/>
      <c r="M219" s="6"/>
      <c r="N219" s="6"/>
      <c r="O219" s="6"/>
      <c r="P219" s="6"/>
      <c r="Q219" s="6"/>
      <c r="R219" s="6"/>
      <c r="S219" s="6"/>
      <c r="T219" s="6"/>
      <c r="U219" s="6"/>
      <c r="V219" s="6"/>
      <c r="W219" s="6"/>
    </row>
    <row r="220" spans="1:23" ht="15.75" customHeight="1">
      <c r="A220" s="8" t="s">
        <v>5924</v>
      </c>
      <c r="B220" s="11" t="s">
        <v>7884</v>
      </c>
      <c r="C220" s="26" t="s">
        <v>7998</v>
      </c>
      <c r="D220" s="12"/>
      <c r="E220" s="12"/>
      <c r="F220" s="6"/>
      <c r="G220" s="6"/>
      <c r="H220" s="6"/>
      <c r="I220" s="6"/>
      <c r="J220" s="6"/>
      <c r="K220" s="6"/>
      <c r="L220" s="6"/>
      <c r="M220" s="6"/>
      <c r="N220" s="6"/>
      <c r="O220" s="6"/>
      <c r="P220" s="6"/>
      <c r="Q220" s="6"/>
      <c r="R220" s="6"/>
      <c r="S220" s="6"/>
      <c r="T220" s="6"/>
      <c r="U220" s="6"/>
      <c r="V220" s="6"/>
      <c r="W220" s="6"/>
    </row>
    <row r="221" spans="1:23" ht="15.75" customHeight="1">
      <c r="A221" s="8" t="s">
        <v>5926</v>
      </c>
      <c r="B221" s="11" t="s">
        <v>5448</v>
      </c>
      <c r="C221" s="26" t="s">
        <v>7943</v>
      </c>
      <c r="D221" s="12"/>
      <c r="E221" s="12"/>
      <c r="F221" s="6"/>
      <c r="G221" s="6"/>
      <c r="H221" s="6"/>
      <c r="I221" s="6"/>
      <c r="J221" s="6"/>
      <c r="K221" s="6"/>
      <c r="L221" s="6"/>
      <c r="M221" s="6"/>
      <c r="N221" s="6"/>
      <c r="O221" s="6"/>
      <c r="P221" s="6"/>
      <c r="Q221" s="6"/>
      <c r="R221" s="6"/>
      <c r="S221" s="6"/>
      <c r="T221" s="6"/>
      <c r="U221" s="6"/>
      <c r="V221" s="6"/>
      <c r="W221" s="6"/>
    </row>
    <row r="222" spans="1:23" ht="15.75" customHeight="1">
      <c r="A222" s="8" t="s">
        <v>5928</v>
      </c>
      <c r="B222" s="9" t="s">
        <v>7944</v>
      </c>
      <c r="C222" s="26" t="s">
        <v>7988</v>
      </c>
      <c r="D222" s="12"/>
      <c r="E222" s="12"/>
      <c r="F222" s="6"/>
      <c r="G222" s="6"/>
      <c r="H222" s="6"/>
      <c r="I222" s="6"/>
      <c r="J222" s="6"/>
      <c r="K222" s="6"/>
      <c r="L222" s="6"/>
      <c r="M222" s="6"/>
      <c r="N222" s="6"/>
      <c r="O222" s="6"/>
      <c r="P222" s="6"/>
      <c r="Q222" s="6"/>
      <c r="R222" s="6"/>
      <c r="S222" s="6"/>
      <c r="T222" s="6"/>
      <c r="U222" s="6"/>
      <c r="V222" s="6"/>
      <c r="W222" s="6"/>
    </row>
    <row r="223" spans="1:23" ht="15.75" customHeight="1">
      <c r="A223" s="8" t="s">
        <v>5930</v>
      </c>
      <c r="B223" s="9" t="s">
        <v>5720</v>
      </c>
      <c r="C223" s="26" t="s">
        <v>7946</v>
      </c>
      <c r="D223" s="12"/>
      <c r="E223" s="12"/>
      <c r="F223" s="6"/>
      <c r="G223" s="6"/>
      <c r="H223" s="6"/>
      <c r="I223" s="6"/>
      <c r="J223" s="6"/>
      <c r="K223" s="6"/>
      <c r="L223" s="6"/>
      <c r="M223" s="6"/>
      <c r="N223" s="6"/>
      <c r="O223" s="6"/>
      <c r="P223" s="6"/>
      <c r="Q223" s="6"/>
      <c r="R223" s="6"/>
      <c r="S223" s="6"/>
      <c r="T223" s="6"/>
      <c r="U223" s="6"/>
      <c r="V223" s="6"/>
      <c r="W223" s="6"/>
    </row>
    <row r="224" spans="1:23" ht="15.75" customHeight="1">
      <c r="A224" s="8" t="s">
        <v>5932</v>
      </c>
      <c r="B224" s="9" t="s">
        <v>5995</v>
      </c>
      <c r="C224" s="26" t="s">
        <v>5996</v>
      </c>
      <c r="D224" s="12"/>
      <c r="E224" s="12"/>
      <c r="F224" s="6"/>
      <c r="G224" s="6"/>
      <c r="H224" s="6"/>
      <c r="I224" s="6"/>
      <c r="J224" s="6"/>
      <c r="K224" s="6"/>
      <c r="L224" s="6"/>
      <c r="M224" s="6"/>
      <c r="N224" s="6"/>
      <c r="O224" s="6"/>
      <c r="P224" s="6"/>
      <c r="Q224" s="6"/>
      <c r="R224" s="6"/>
      <c r="S224" s="6"/>
      <c r="T224" s="6"/>
      <c r="U224" s="6"/>
      <c r="V224" s="6"/>
      <c r="W224" s="6"/>
    </row>
    <row r="225" spans="1:23" ht="15.75" customHeight="1">
      <c r="A225" s="8" t="s">
        <v>5933</v>
      </c>
      <c r="B225" s="9" t="s">
        <v>7947</v>
      </c>
      <c r="C225" s="26" t="s">
        <v>7989</v>
      </c>
      <c r="D225" s="12"/>
      <c r="E225" s="12"/>
      <c r="F225" s="6"/>
      <c r="G225" s="6"/>
      <c r="H225" s="6"/>
      <c r="I225" s="6"/>
      <c r="J225" s="6"/>
      <c r="K225" s="6"/>
      <c r="L225" s="6"/>
      <c r="M225" s="6"/>
      <c r="N225" s="6"/>
      <c r="O225" s="6"/>
      <c r="P225" s="6"/>
      <c r="Q225" s="6"/>
      <c r="R225" s="6"/>
      <c r="S225" s="6"/>
      <c r="T225" s="6"/>
      <c r="U225" s="6"/>
      <c r="V225" s="6"/>
      <c r="W225" s="6"/>
    </row>
    <row r="226" spans="1:23" ht="15.75" customHeight="1">
      <c r="A226" s="8" t="s">
        <v>5934</v>
      </c>
      <c r="B226" s="9" t="s">
        <v>4261</v>
      </c>
      <c r="C226" s="26" t="s">
        <v>5234</v>
      </c>
      <c r="D226" s="12"/>
      <c r="E226" s="12"/>
      <c r="F226" s="6"/>
      <c r="G226" s="6"/>
      <c r="H226" s="6"/>
      <c r="I226" s="6"/>
      <c r="J226" s="6"/>
      <c r="K226" s="6"/>
      <c r="L226" s="6"/>
      <c r="M226" s="6"/>
      <c r="N226" s="6"/>
      <c r="O226" s="6"/>
      <c r="P226" s="6"/>
      <c r="Q226" s="6"/>
      <c r="R226" s="6"/>
      <c r="S226" s="6"/>
      <c r="T226" s="6"/>
      <c r="U226" s="6"/>
      <c r="V226" s="6"/>
      <c r="W226" s="6"/>
    </row>
    <row r="227" spans="1:23" ht="15.75" customHeight="1">
      <c r="A227" s="13">
        <v>13</v>
      </c>
      <c r="B227" s="625" t="s">
        <v>8015</v>
      </c>
      <c r="C227" s="667"/>
      <c r="D227" s="18"/>
      <c r="E227" s="18"/>
      <c r="F227" s="6"/>
      <c r="G227" s="6"/>
      <c r="H227" s="6"/>
      <c r="I227" s="6"/>
      <c r="J227" s="6"/>
      <c r="K227" s="6"/>
      <c r="L227" s="6"/>
      <c r="M227" s="6"/>
      <c r="N227" s="6"/>
      <c r="O227" s="6"/>
      <c r="P227" s="6"/>
      <c r="Q227" s="6"/>
      <c r="R227" s="6"/>
      <c r="S227" s="6"/>
      <c r="T227" s="6"/>
      <c r="U227" s="6"/>
      <c r="V227" s="6"/>
      <c r="W227" s="6"/>
    </row>
    <row r="228" spans="1:23" ht="15.75" customHeight="1">
      <c r="A228" s="8" t="s">
        <v>4765</v>
      </c>
      <c r="B228" s="11" t="s">
        <v>48</v>
      </c>
      <c r="C228" s="12" t="s">
        <v>4387</v>
      </c>
      <c r="D228" s="12"/>
      <c r="E228" s="12"/>
      <c r="F228" s="6"/>
      <c r="G228" s="6"/>
      <c r="H228" s="6"/>
      <c r="I228" s="6"/>
      <c r="J228" s="6"/>
      <c r="K228" s="6"/>
      <c r="L228" s="6"/>
      <c r="M228" s="6"/>
      <c r="N228" s="6"/>
      <c r="O228" s="6"/>
      <c r="P228" s="6"/>
      <c r="Q228" s="6"/>
      <c r="R228" s="6"/>
      <c r="S228" s="6"/>
      <c r="T228" s="6"/>
      <c r="U228" s="6"/>
      <c r="V228" s="6"/>
      <c r="W228" s="6"/>
    </row>
    <row r="229" spans="1:23" ht="15.75" customHeight="1">
      <c r="A229" s="8" t="s">
        <v>4767</v>
      </c>
      <c r="B229" s="11" t="s">
        <v>4209</v>
      </c>
      <c r="C229" s="12" t="s">
        <v>4210</v>
      </c>
      <c r="D229" s="12"/>
      <c r="E229" s="12"/>
      <c r="F229" s="6"/>
      <c r="G229" s="6"/>
      <c r="H229" s="6"/>
      <c r="I229" s="6"/>
      <c r="J229" s="6"/>
      <c r="K229" s="6"/>
      <c r="L229" s="6"/>
      <c r="M229" s="6"/>
      <c r="N229" s="6"/>
      <c r="O229" s="6"/>
      <c r="P229" s="6"/>
      <c r="Q229" s="6"/>
      <c r="R229" s="6"/>
      <c r="S229" s="6"/>
      <c r="T229" s="6"/>
      <c r="U229" s="6"/>
      <c r="V229" s="6"/>
      <c r="W229" s="6"/>
    </row>
    <row r="230" spans="1:23" ht="15.75" customHeight="1">
      <c r="A230" s="8" t="s">
        <v>4769</v>
      </c>
      <c r="B230" s="11" t="s">
        <v>4211</v>
      </c>
      <c r="C230" s="12" t="s">
        <v>4210</v>
      </c>
      <c r="D230" s="12"/>
      <c r="E230" s="12"/>
      <c r="F230" s="6"/>
      <c r="G230" s="6"/>
      <c r="H230" s="6"/>
      <c r="I230" s="6"/>
      <c r="J230" s="6"/>
      <c r="K230" s="6"/>
      <c r="L230" s="6"/>
      <c r="M230" s="6"/>
      <c r="N230" s="6"/>
      <c r="O230" s="6"/>
      <c r="P230" s="6"/>
      <c r="Q230" s="6"/>
      <c r="R230" s="6"/>
      <c r="S230" s="6"/>
      <c r="T230" s="6"/>
      <c r="U230" s="6"/>
      <c r="V230" s="6"/>
      <c r="W230" s="6"/>
    </row>
    <row r="231" spans="1:23" ht="15.75" customHeight="1">
      <c r="A231" s="8" t="s">
        <v>4771</v>
      </c>
      <c r="B231" s="11" t="s">
        <v>4246</v>
      </c>
      <c r="C231" s="12" t="s">
        <v>8016</v>
      </c>
      <c r="D231" s="12"/>
      <c r="E231" s="12"/>
      <c r="F231" s="6"/>
      <c r="G231" s="6"/>
      <c r="H231" s="6"/>
      <c r="I231" s="6"/>
      <c r="J231" s="6"/>
      <c r="K231" s="6"/>
      <c r="L231" s="6"/>
      <c r="M231" s="6"/>
      <c r="N231" s="6"/>
      <c r="O231" s="6"/>
      <c r="P231" s="6"/>
      <c r="Q231" s="6"/>
      <c r="R231" s="6"/>
      <c r="S231" s="6"/>
      <c r="T231" s="6"/>
      <c r="U231" s="6"/>
      <c r="V231" s="6"/>
      <c r="W231" s="6"/>
    </row>
    <row r="232" spans="1:23" ht="15.75" customHeight="1">
      <c r="A232" s="8" t="s">
        <v>4773</v>
      </c>
      <c r="B232" s="11" t="s">
        <v>8017</v>
      </c>
      <c r="C232" s="12" t="s">
        <v>8018</v>
      </c>
      <c r="D232" s="12"/>
      <c r="E232" s="12"/>
      <c r="F232" s="6"/>
      <c r="G232" s="6"/>
      <c r="H232" s="6"/>
      <c r="I232" s="6"/>
      <c r="J232" s="6"/>
      <c r="K232" s="6"/>
      <c r="L232" s="6"/>
      <c r="M232" s="6"/>
      <c r="N232" s="6"/>
      <c r="O232" s="6"/>
      <c r="P232" s="6"/>
      <c r="Q232" s="6"/>
      <c r="R232" s="6"/>
      <c r="S232" s="6"/>
      <c r="T232" s="6"/>
      <c r="U232" s="6"/>
      <c r="V232" s="6"/>
      <c r="W232" s="6"/>
    </row>
    <row r="233" spans="1:23" ht="15.75" customHeight="1">
      <c r="A233" s="8" t="s">
        <v>4775</v>
      </c>
      <c r="B233" s="11" t="s">
        <v>6259</v>
      </c>
      <c r="C233" s="12" t="s">
        <v>8019</v>
      </c>
      <c r="D233" s="12"/>
      <c r="E233" s="12"/>
      <c r="F233" s="6"/>
      <c r="G233" s="6"/>
      <c r="H233" s="6"/>
      <c r="I233" s="6"/>
      <c r="J233" s="6"/>
      <c r="K233" s="6"/>
      <c r="L233" s="6"/>
      <c r="M233" s="6"/>
      <c r="N233" s="6"/>
      <c r="O233" s="6"/>
      <c r="P233" s="6"/>
      <c r="Q233" s="6"/>
      <c r="R233" s="6"/>
      <c r="S233" s="6"/>
      <c r="T233" s="6"/>
      <c r="U233" s="6"/>
      <c r="V233" s="6"/>
      <c r="W233" s="6"/>
    </row>
    <row r="234" spans="1:23" ht="15.75" customHeight="1">
      <c r="A234" s="8" t="s">
        <v>4777</v>
      </c>
      <c r="B234" s="11" t="s">
        <v>8020</v>
      </c>
      <c r="C234" s="16" t="s">
        <v>8021</v>
      </c>
      <c r="D234" s="12"/>
      <c r="E234" s="12"/>
      <c r="F234" s="6"/>
      <c r="G234" s="6"/>
      <c r="H234" s="6"/>
      <c r="I234" s="6"/>
      <c r="J234" s="6"/>
      <c r="K234" s="6"/>
      <c r="L234" s="6"/>
      <c r="M234" s="6"/>
      <c r="N234" s="6"/>
      <c r="O234" s="6"/>
      <c r="P234" s="6"/>
      <c r="Q234" s="6"/>
      <c r="R234" s="6"/>
      <c r="S234" s="6"/>
      <c r="T234" s="6"/>
      <c r="U234" s="6"/>
      <c r="V234" s="6"/>
      <c r="W234" s="6"/>
    </row>
    <row r="235" spans="1:23" ht="15.75" customHeight="1">
      <c r="A235" s="13">
        <v>14</v>
      </c>
      <c r="B235" s="625" t="s">
        <v>8022</v>
      </c>
      <c r="C235" s="667"/>
      <c r="D235" s="18"/>
      <c r="E235" s="18"/>
      <c r="F235" s="6"/>
      <c r="G235" s="6"/>
      <c r="H235" s="6"/>
      <c r="I235" s="6"/>
      <c r="J235" s="6"/>
      <c r="K235" s="6"/>
      <c r="L235" s="6"/>
      <c r="M235" s="6"/>
      <c r="N235" s="6"/>
      <c r="O235" s="6"/>
      <c r="P235" s="6"/>
      <c r="Q235" s="6"/>
      <c r="R235" s="6"/>
      <c r="S235" s="6"/>
      <c r="T235" s="6"/>
      <c r="U235" s="6"/>
      <c r="V235" s="6"/>
      <c r="W235" s="6"/>
    </row>
    <row r="236" spans="1:23" ht="15.75" customHeight="1">
      <c r="A236" s="8" t="s">
        <v>4825</v>
      </c>
      <c r="B236" s="11" t="s">
        <v>48</v>
      </c>
      <c r="C236" s="12" t="s">
        <v>4387</v>
      </c>
      <c r="D236" s="12"/>
      <c r="E236" s="12"/>
      <c r="F236" s="6"/>
      <c r="G236" s="6"/>
      <c r="H236" s="6"/>
      <c r="I236" s="6"/>
      <c r="J236" s="6"/>
      <c r="K236" s="6"/>
      <c r="L236" s="6"/>
      <c r="M236" s="6"/>
      <c r="N236" s="6"/>
      <c r="O236" s="6"/>
      <c r="P236" s="6"/>
      <c r="Q236" s="6"/>
      <c r="R236" s="6"/>
      <c r="S236" s="6"/>
      <c r="T236" s="6"/>
      <c r="U236" s="6"/>
      <c r="V236" s="6"/>
      <c r="W236" s="6"/>
    </row>
    <row r="237" spans="1:23" ht="15.75" customHeight="1">
      <c r="A237" s="8" t="s">
        <v>5236</v>
      </c>
      <c r="B237" s="11" t="s">
        <v>4209</v>
      </c>
      <c r="C237" s="12" t="s">
        <v>4210</v>
      </c>
      <c r="D237" s="12"/>
      <c r="E237" s="12"/>
      <c r="F237" s="6"/>
      <c r="G237" s="6"/>
      <c r="H237" s="6"/>
      <c r="I237" s="6"/>
      <c r="J237" s="6"/>
      <c r="K237" s="6"/>
      <c r="L237" s="6"/>
      <c r="M237" s="6"/>
      <c r="N237" s="6"/>
      <c r="O237" s="6"/>
      <c r="P237" s="6"/>
      <c r="Q237" s="6"/>
      <c r="R237" s="6"/>
      <c r="S237" s="6"/>
      <c r="T237" s="6"/>
      <c r="U237" s="6"/>
      <c r="V237" s="6"/>
      <c r="W237" s="6"/>
    </row>
    <row r="238" spans="1:23" ht="15.75" customHeight="1">
      <c r="A238" s="8" t="s">
        <v>5237</v>
      </c>
      <c r="B238" s="11" t="s">
        <v>4211</v>
      </c>
      <c r="C238" s="12" t="s">
        <v>4210</v>
      </c>
      <c r="D238" s="12"/>
      <c r="E238" s="12"/>
      <c r="F238" s="6"/>
      <c r="G238" s="6"/>
      <c r="H238" s="6"/>
      <c r="I238" s="6"/>
      <c r="J238" s="6"/>
      <c r="K238" s="6"/>
      <c r="L238" s="6"/>
      <c r="M238" s="6"/>
      <c r="N238" s="6"/>
      <c r="O238" s="6"/>
      <c r="P238" s="6"/>
      <c r="Q238" s="6"/>
      <c r="R238" s="6"/>
      <c r="S238" s="6"/>
      <c r="T238" s="6"/>
      <c r="U238" s="6"/>
      <c r="V238" s="6"/>
      <c r="W238" s="6"/>
    </row>
    <row r="239" spans="1:23" ht="15.75" customHeight="1">
      <c r="A239" s="8" t="s">
        <v>5238</v>
      </c>
      <c r="B239" s="11" t="s">
        <v>8023</v>
      </c>
      <c r="C239" s="12" t="s">
        <v>8024</v>
      </c>
      <c r="D239" s="12"/>
      <c r="E239" s="12"/>
      <c r="F239" s="6"/>
      <c r="G239" s="6"/>
      <c r="H239" s="6"/>
      <c r="I239" s="6"/>
      <c r="J239" s="6"/>
      <c r="K239" s="6"/>
      <c r="L239" s="6"/>
      <c r="M239" s="6"/>
      <c r="N239" s="6"/>
      <c r="O239" s="6"/>
      <c r="P239" s="6"/>
      <c r="Q239" s="6"/>
      <c r="R239" s="6"/>
      <c r="S239" s="6"/>
      <c r="T239" s="6"/>
      <c r="U239" s="6"/>
      <c r="V239" s="6"/>
      <c r="W239" s="6"/>
    </row>
    <row r="240" spans="1:23" ht="15.75" customHeight="1">
      <c r="A240" s="8" t="s">
        <v>5239</v>
      </c>
      <c r="B240" s="11" t="s">
        <v>8025</v>
      </c>
      <c r="C240" s="12" t="s">
        <v>8026</v>
      </c>
      <c r="D240" s="12"/>
      <c r="E240" s="12"/>
      <c r="F240" s="6"/>
      <c r="G240" s="6"/>
      <c r="H240" s="6"/>
      <c r="I240" s="6"/>
      <c r="J240" s="6"/>
      <c r="K240" s="6"/>
      <c r="L240" s="6"/>
      <c r="M240" s="6"/>
      <c r="N240" s="6"/>
      <c r="O240" s="6"/>
      <c r="P240" s="6"/>
      <c r="Q240" s="6"/>
      <c r="R240" s="6"/>
      <c r="S240" s="6"/>
      <c r="T240" s="6"/>
      <c r="U240" s="6"/>
      <c r="V240" s="6"/>
      <c r="W240" s="6"/>
    </row>
    <row r="241" spans="1:23" ht="15.75" customHeight="1">
      <c r="A241" s="13">
        <v>15</v>
      </c>
      <c r="B241" s="625" t="s">
        <v>8027</v>
      </c>
      <c r="C241" s="667"/>
      <c r="D241" s="18"/>
      <c r="E241" s="18"/>
      <c r="F241" s="6"/>
      <c r="G241" s="6"/>
      <c r="H241" s="6"/>
      <c r="I241" s="6"/>
      <c r="J241" s="6"/>
      <c r="K241" s="6"/>
      <c r="L241" s="6"/>
      <c r="M241" s="6"/>
      <c r="N241" s="6"/>
      <c r="O241" s="6"/>
      <c r="P241" s="6"/>
      <c r="Q241" s="6"/>
      <c r="R241" s="6"/>
      <c r="S241" s="6"/>
      <c r="T241" s="6"/>
      <c r="U241" s="6"/>
      <c r="V241" s="6"/>
      <c r="W241" s="6"/>
    </row>
    <row r="242" spans="1:23" ht="15.75" customHeight="1">
      <c r="A242" s="8" t="s">
        <v>4828</v>
      </c>
      <c r="B242" s="11" t="s">
        <v>48</v>
      </c>
      <c r="C242" s="16" t="s">
        <v>4387</v>
      </c>
      <c r="D242" s="12"/>
      <c r="E242" s="12"/>
      <c r="F242" s="6"/>
      <c r="G242" s="6"/>
      <c r="H242" s="6"/>
      <c r="I242" s="6"/>
      <c r="J242" s="6"/>
      <c r="K242" s="6"/>
      <c r="L242" s="6"/>
      <c r="M242" s="6"/>
      <c r="N242" s="6"/>
      <c r="O242" s="6"/>
      <c r="P242" s="6"/>
      <c r="Q242" s="6"/>
      <c r="R242" s="6"/>
      <c r="S242" s="6"/>
      <c r="T242" s="6"/>
      <c r="U242" s="6"/>
      <c r="V242" s="6"/>
      <c r="W242" s="6"/>
    </row>
    <row r="243" spans="1:23" ht="15.75" customHeight="1">
      <c r="A243" s="8" t="s">
        <v>4830</v>
      </c>
      <c r="B243" s="11" t="s">
        <v>4209</v>
      </c>
      <c r="C243" s="16" t="s">
        <v>4210</v>
      </c>
      <c r="D243" s="12"/>
      <c r="E243" s="12"/>
      <c r="F243" s="6"/>
      <c r="G243" s="6"/>
      <c r="H243" s="6"/>
      <c r="I243" s="6"/>
      <c r="J243" s="6"/>
      <c r="K243" s="6"/>
      <c r="L243" s="6"/>
      <c r="M243" s="6"/>
      <c r="N243" s="6"/>
      <c r="O243" s="6"/>
      <c r="P243" s="6"/>
      <c r="Q243" s="6"/>
      <c r="R243" s="6"/>
      <c r="S243" s="6"/>
      <c r="T243" s="6"/>
      <c r="U243" s="6"/>
      <c r="V243" s="6"/>
      <c r="W243" s="6"/>
    </row>
    <row r="244" spans="1:23" ht="15.75" customHeight="1">
      <c r="A244" s="8" t="s">
        <v>4832</v>
      </c>
      <c r="B244" s="11" t="s">
        <v>4211</v>
      </c>
      <c r="C244" s="16" t="s">
        <v>4210</v>
      </c>
      <c r="D244" s="12"/>
      <c r="E244" s="12"/>
      <c r="F244" s="6"/>
      <c r="G244" s="6"/>
      <c r="H244" s="6"/>
      <c r="I244" s="6"/>
      <c r="J244" s="6"/>
      <c r="K244" s="6"/>
      <c r="L244" s="6"/>
      <c r="M244" s="6"/>
      <c r="N244" s="6"/>
      <c r="O244" s="6"/>
      <c r="P244" s="6"/>
      <c r="Q244" s="6"/>
      <c r="R244" s="6"/>
      <c r="S244" s="6"/>
      <c r="T244" s="6"/>
      <c r="U244" s="6"/>
      <c r="V244" s="6"/>
      <c r="W244" s="6"/>
    </row>
    <row r="245" spans="1:23" ht="15.75" customHeight="1">
      <c r="A245" s="8" t="s">
        <v>4834</v>
      </c>
      <c r="B245" s="11" t="s">
        <v>8028</v>
      </c>
      <c r="C245" s="16" t="s">
        <v>8029</v>
      </c>
      <c r="D245" s="12"/>
      <c r="E245" s="12"/>
      <c r="F245" s="6"/>
      <c r="G245" s="6"/>
      <c r="H245" s="6"/>
      <c r="I245" s="6"/>
      <c r="J245" s="6"/>
      <c r="K245" s="6"/>
      <c r="L245" s="6"/>
      <c r="M245" s="6"/>
      <c r="N245" s="6"/>
      <c r="O245" s="6"/>
      <c r="P245" s="6"/>
      <c r="Q245" s="6"/>
      <c r="R245" s="6"/>
      <c r="S245" s="6"/>
      <c r="T245" s="6"/>
      <c r="U245" s="6"/>
      <c r="V245" s="6"/>
      <c r="W245" s="6"/>
    </row>
    <row r="246" spans="1:23" ht="15.75" customHeight="1">
      <c r="A246" s="8" t="s">
        <v>4836</v>
      </c>
      <c r="B246" s="11" t="s">
        <v>8030</v>
      </c>
      <c r="C246" s="16" t="s">
        <v>8031</v>
      </c>
      <c r="D246" s="12"/>
      <c r="E246" s="12"/>
      <c r="F246" s="6"/>
      <c r="G246" s="6"/>
      <c r="H246" s="6"/>
      <c r="I246" s="6"/>
      <c r="J246" s="6"/>
      <c r="K246" s="6"/>
      <c r="L246" s="6"/>
      <c r="M246" s="6"/>
      <c r="N246" s="6"/>
      <c r="O246" s="6"/>
      <c r="P246" s="6"/>
      <c r="Q246" s="6"/>
      <c r="R246" s="6"/>
      <c r="S246" s="6"/>
      <c r="T246" s="6"/>
      <c r="U246" s="6"/>
      <c r="V246" s="6"/>
      <c r="W246" s="6"/>
    </row>
    <row r="247" spans="1:23" ht="15.75" customHeight="1">
      <c r="A247" s="8" t="s">
        <v>4838</v>
      </c>
      <c r="B247" s="11" t="s">
        <v>8032</v>
      </c>
      <c r="C247" s="16" t="s">
        <v>8033</v>
      </c>
      <c r="D247" s="12"/>
      <c r="E247" s="12"/>
      <c r="F247" s="6"/>
      <c r="G247" s="6"/>
      <c r="H247" s="6"/>
      <c r="I247" s="6"/>
      <c r="J247" s="6"/>
      <c r="K247" s="6"/>
      <c r="L247" s="6"/>
      <c r="M247" s="6"/>
      <c r="N247" s="6"/>
      <c r="O247" s="6"/>
      <c r="P247" s="6"/>
      <c r="Q247" s="6"/>
      <c r="R247" s="6"/>
      <c r="S247" s="6"/>
      <c r="T247" s="6"/>
      <c r="U247" s="6"/>
      <c r="V247" s="6"/>
      <c r="W247" s="6"/>
    </row>
    <row r="248" spans="1:23" ht="15.75" customHeight="1">
      <c r="A248" s="8" t="s">
        <v>4840</v>
      </c>
      <c r="B248" s="11" t="s">
        <v>8034</v>
      </c>
      <c r="C248" s="16" t="s">
        <v>8035</v>
      </c>
      <c r="D248" s="12"/>
      <c r="E248" s="12"/>
      <c r="F248" s="6"/>
      <c r="G248" s="6"/>
      <c r="H248" s="6"/>
      <c r="I248" s="6"/>
      <c r="J248" s="6"/>
      <c r="K248" s="6"/>
      <c r="L248" s="6"/>
      <c r="M248" s="6"/>
      <c r="N248" s="6"/>
      <c r="O248" s="6"/>
      <c r="P248" s="6"/>
      <c r="Q248" s="6"/>
      <c r="R248" s="6"/>
      <c r="S248" s="6"/>
      <c r="T248" s="6"/>
      <c r="U248" s="6"/>
      <c r="V248" s="6"/>
      <c r="W248" s="6"/>
    </row>
    <row r="249" spans="1:23" ht="15.75" customHeight="1">
      <c r="A249" s="8" t="s">
        <v>4842</v>
      </c>
      <c r="B249" s="11" t="s">
        <v>8036</v>
      </c>
      <c r="C249" s="16" t="s">
        <v>8037</v>
      </c>
      <c r="D249" s="12"/>
      <c r="E249" s="12"/>
      <c r="F249" s="6"/>
      <c r="G249" s="6"/>
      <c r="H249" s="6"/>
      <c r="I249" s="6"/>
      <c r="J249" s="6"/>
      <c r="K249" s="6"/>
      <c r="L249" s="6"/>
      <c r="M249" s="6"/>
      <c r="N249" s="6"/>
      <c r="O249" s="6"/>
      <c r="P249" s="6"/>
      <c r="Q249" s="6"/>
      <c r="R249" s="6"/>
      <c r="S249" s="6"/>
      <c r="T249" s="6"/>
      <c r="U249" s="6"/>
      <c r="V249" s="6"/>
      <c r="W249" s="6"/>
    </row>
    <row r="250" spans="1:23" ht="15.75" customHeight="1">
      <c r="A250" s="8" t="s">
        <v>4844</v>
      </c>
      <c r="B250" s="11" t="s">
        <v>8038</v>
      </c>
      <c r="C250" s="16" t="s">
        <v>8039</v>
      </c>
      <c r="D250" s="12"/>
      <c r="E250" s="12"/>
      <c r="F250" s="6"/>
      <c r="G250" s="6"/>
      <c r="H250" s="6"/>
      <c r="I250" s="6"/>
      <c r="J250" s="6"/>
      <c r="K250" s="6"/>
      <c r="L250" s="6"/>
      <c r="M250" s="6"/>
      <c r="N250" s="6"/>
      <c r="O250" s="6"/>
      <c r="P250" s="6"/>
      <c r="Q250" s="6"/>
      <c r="R250" s="6"/>
      <c r="S250" s="6"/>
      <c r="T250" s="6"/>
      <c r="U250" s="6"/>
      <c r="V250" s="6"/>
      <c r="W250" s="6"/>
    </row>
    <row r="251" spans="1:23" ht="15.75" customHeight="1">
      <c r="A251" s="8" t="s">
        <v>4846</v>
      </c>
      <c r="B251" s="11" t="s">
        <v>8040</v>
      </c>
      <c r="C251" s="16" t="s">
        <v>8041</v>
      </c>
      <c r="D251" s="12"/>
      <c r="E251" s="12"/>
      <c r="F251" s="6"/>
      <c r="G251" s="6"/>
      <c r="H251" s="6"/>
      <c r="I251" s="6"/>
      <c r="J251" s="6"/>
      <c r="K251" s="6"/>
      <c r="L251" s="6"/>
      <c r="M251" s="6"/>
      <c r="N251" s="6"/>
      <c r="O251" s="6"/>
      <c r="P251" s="6"/>
      <c r="Q251" s="6"/>
      <c r="R251" s="6"/>
      <c r="S251" s="6"/>
      <c r="T251" s="6"/>
      <c r="U251" s="6"/>
      <c r="V251" s="6"/>
      <c r="W251" s="6"/>
    </row>
    <row r="252" spans="1:23" ht="15.75" customHeight="1">
      <c r="A252" s="8" t="s">
        <v>4848</v>
      </c>
      <c r="B252" s="11" t="s">
        <v>8042</v>
      </c>
      <c r="C252" s="16" t="s">
        <v>8043</v>
      </c>
      <c r="D252" s="12"/>
      <c r="E252" s="12"/>
      <c r="F252" s="6"/>
      <c r="G252" s="6"/>
      <c r="H252" s="6"/>
      <c r="I252" s="6"/>
      <c r="J252" s="6"/>
      <c r="K252" s="6"/>
      <c r="L252" s="6"/>
      <c r="M252" s="6"/>
      <c r="N252" s="6"/>
      <c r="O252" s="6"/>
      <c r="P252" s="6"/>
      <c r="Q252" s="6"/>
      <c r="R252" s="6"/>
      <c r="S252" s="6"/>
      <c r="T252" s="6"/>
      <c r="U252" s="6"/>
      <c r="V252" s="6"/>
      <c r="W252" s="6"/>
    </row>
    <row r="253" spans="1:23" ht="15.75" customHeight="1">
      <c r="A253" s="8" t="s">
        <v>4850</v>
      </c>
      <c r="B253" s="11" t="s">
        <v>8044</v>
      </c>
      <c r="C253" s="16" t="s">
        <v>8045</v>
      </c>
      <c r="D253" s="12"/>
      <c r="E253" s="12"/>
      <c r="F253" s="6"/>
      <c r="G253" s="6"/>
      <c r="H253" s="6"/>
      <c r="I253" s="6"/>
      <c r="J253" s="6"/>
      <c r="K253" s="6"/>
      <c r="L253" s="6"/>
      <c r="M253" s="6"/>
      <c r="N253" s="6"/>
      <c r="O253" s="6"/>
      <c r="P253" s="6"/>
      <c r="Q253" s="6"/>
      <c r="R253" s="6"/>
      <c r="S253" s="6"/>
      <c r="T253" s="6"/>
      <c r="U253" s="6"/>
      <c r="V253" s="6"/>
      <c r="W253" s="6"/>
    </row>
    <row r="254" spans="1:23" ht="15.75" customHeight="1">
      <c r="A254" s="8" t="s">
        <v>4852</v>
      </c>
      <c r="B254" s="11" t="s">
        <v>8046</v>
      </c>
      <c r="C254" s="16" t="s">
        <v>8047</v>
      </c>
      <c r="D254" s="12"/>
      <c r="E254" s="12"/>
      <c r="F254" s="6"/>
      <c r="G254" s="6"/>
      <c r="H254" s="6"/>
      <c r="I254" s="6"/>
      <c r="J254" s="6"/>
      <c r="K254" s="6"/>
      <c r="L254" s="6"/>
      <c r="M254" s="6"/>
      <c r="N254" s="6"/>
      <c r="O254" s="6"/>
      <c r="P254" s="6"/>
      <c r="Q254" s="6"/>
      <c r="R254" s="6"/>
      <c r="S254" s="6"/>
      <c r="T254" s="6"/>
      <c r="U254" s="6"/>
      <c r="V254" s="6"/>
      <c r="W254" s="6"/>
    </row>
    <row r="255" spans="1:23" ht="15.75" customHeight="1">
      <c r="A255" s="8" t="s">
        <v>4856</v>
      </c>
      <c r="B255" s="11" t="s">
        <v>8048</v>
      </c>
      <c r="C255" s="16" t="s">
        <v>8049</v>
      </c>
      <c r="D255" s="12"/>
      <c r="E255" s="12"/>
      <c r="F255" s="6"/>
      <c r="G255" s="6"/>
      <c r="H255" s="6"/>
      <c r="I255" s="6"/>
      <c r="J255" s="6"/>
      <c r="K255" s="6"/>
      <c r="L255" s="6"/>
      <c r="M255" s="6"/>
      <c r="N255" s="6"/>
      <c r="O255" s="6"/>
      <c r="P255" s="6"/>
      <c r="Q255" s="6"/>
      <c r="R255" s="6"/>
      <c r="S255" s="6"/>
      <c r="T255" s="6"/>
      <c r="U255" s="6"/>
      <c r="V255" s="6"/>
      <c r="W255" s="6"/>
    </row>
    <row r="256" spans="1:23" ht="15.75" customHeight="1">
      <c r="A256" s="8" t="s">
        <v>5976</v>
      </c>
      <c r="B256" s="11" t="s">
        <v>8050</v>
      </c>
      <c r="C256" s="16" t="s">
        <v>8051</v>
      </c>
      <c r="D256" s="12"/>
      <c r="E256" s="12"/>
      <c r="F256" s="6"/>
      <c r="G256" s="6"/>
      <c r="H256" s="6"/>
      <c r="I256" s="6"/>
      <c r="J256" s="6"/>
      <c r="K256" s="6"/>
      <c r="L256" s="6"/>
      <c r="M256" s="6"/>
      <c r="N256" s="6"/>
      <c r="O256" s="6"/>
      <c r="P256" s="6"/>
      <c r="Q256" s="6"/>
      <c r="R256" s="6"/>
      <c r="S256" s="6"/>
      <c r="T256" s="6"/>
      <c r="U256" s="6"/>
      <c r="V256" s="6"/>
      <c r="W256" s="6"/>
    </row>
    <row r="257" spans="1:23" ht="15.75" customHeight="1">
      <c r="A257" s="8" t="s">
        <v>5977</v>
      </c>
      <c r="B257" s="11" t="s">
        <v>8052</v>
      </c>
      <c r="C257" s="16" t="s">
        <v>8053</v>
      </c>
      <c r="D257" s="12"/>
      <c r="E257" s="12"/>
      <c r="F257" s="6"/>
      <c r="G257" s="6"/>
      <c r="H257" s="6"/>
      <c r="I257" s="6"/>
      <c r="J257" s="6"/>
      <c r="K257" s="6"/>
      <c r="L257" s="6"/>
      <c r="M257" s="6"/>
      <c r="N257" s="6"/>
      <c r="O257" s="6"/>
      <c r="P257" s="6"/>
      <c r="Q257" s="6"/>
      <c r="R257" s="6"/>
      <c r="S257" s="6"/>
      <c r="T257" s="6"/>
      <c r="U257" s="6"/>
      <c r="V257" s="6"/>
      <c r="W257" s="6"/>
    </row>
    <row r="258" spans="1:23" ht="15.75" customHeight="1">
      <c r="A258" s="8" t="s">
        <v>5978</v>
      </c>
      <c r="B258" s="11" t="s">
        <v>8054</v>
      </c>
      <c r="C258" s="16" t="s">
        <v>8055</v>
      </c>
      <c r="D258" s="12"/>
      <c r="E258" s="12"/>
      <c r="F258" s="6"/>
      <c r="G258" s="6"/>
      <c r="H258" s="6"/>
      <c r="I258" s="6"/>
      <c r="J258" s="6"/>
      <c r="K258" s="6"/>
      <c r="L258" s="6"/>
      <c r="M258" s="6"/>
      <c r="N258" s="6"/>
      <c r="O258" s="6"/>
      <c r="P258" s="6"/>
      <c r="Q258" s="6"/>
      <c r="R258" s="6"/>
      <c r="S258" s="6"/>
      <c r="T258" s="6"/>
      <c r="U258" s="6"/>
      <c r="V258" s="6"/>
      <c r="W258" s="6"/>
    </row>
    <row r="259" spans="1:23" ht="15.75" customHeight="1">
      <c r="A259" s="8" t="s">
        <v>5979</v>
      </c>
      <c r="B259" s="10" t="s">
        <v>8056</v>
      </c>
      <c r="C259" s="16" t="s">
        <v>8057</v>
      </c>
      <c r="D259" s="12"/>
      <c r="E259" s="12"/>
      <c r="F259" s="6"/>
      <c r="G259" s="6"/>
      <c r="H259" s="6"/>
      <c r="I259" s="6"/>
      <c r="J259" s="6"/>
      <c r="K259" s="6"/>
      <c r="L259" s="6"/>
      <c r="M259" s="6"/>
      <c r="N259" s="6"/>
      <c r="O259" s="6"/>
      <c r="P259" s="6"/>
      <c r="Q259" s="6"/>
      <c r="R259" s="6"/>
      <c r="S259" s="6"/>
      <c r="T259" s="6"/>
      <c r="U259" s="6"/>
      <c r="V259" s="6"/>
      <c r="W259" s="6"/>
    </row>
    <row r="260" spans="1:23" ht="15.75" customHeight="1">
      <c r="A260" s="8" t="s">
        <v>5980</v>
      </c>
      <c r="B260" s="11" t="s">
        <v>8058</v>
      </c>
      <c r="C260" s="16" t="s">
        <v>8059</v>
      </c>
      <c r="D260" s="12"/>
      <c r="E260" s="12"/>
      <c r="F260" s="6"/>
      <c r="G260" s="6"/>
      <c r="H260" s="6"/>
      <c r="I260" s="6"/>
      <c r="J260" s="6"/>
      <c r="K260" s="6"/>
      <c r="L260" s="6"/>
      <c r="M260" s="6"/>
      <c r="N260" s="6"/>
      <c r="O260" s="6"/>
      <c r="P260" s="6"/>
      <c r="Q260" s="6"/>
      <c r="R260" s="6"/>
      <c r="S260" s="6"/>
      <c r="T260" s="6"/>
      <c r="U260" s="6"/>
      <c r="V260" s="6"/>
      <c r="W260" s="6"/>
    </row>
    <row r="261" spans="1:23" ht="15.75" customHeight="1">
      <c r="A261" s="8" t="s">
        <v>8060</v>
      </c>
      <c r="B261" s="11" t="s">
        <v>8061</v>
      </c>
      <c r="C261" s="16" t="s">
        <v>8062</v>
      </c>
      <c r="D261" s="12"/>
      <c r="E261" s="12"/>
      <c r="F261" s="6"/>
      <c r="G261" s="6"/>
      <c r="H261" s="6"/>
      <c r="I261" s="6"/>
      <c r="J261" s="6"/>
      <c r="K261" s="6"/>
      <c r="L261" s="6"/>
      <c r="M261" s="6"/>
      <c r="N261" s="6"/>
      <c r="O261" s="6"/>
      <c r="P261" s="6"/>
      <c r="Q261" s="6"/>
      <c r="R261" s="6"/>
      <c r="S261" s="6"/>
      <c r="T261" s="6"/>
      <c r="U261" s="6"/>
      <c r="V261" s="6"/>
      <c r="W261" s="6"/>
    </row>
    <row r="262" spans="1:23" ht="15.75" customHeight="1">
      <c r="A262" s="8" t="s">
        <v>5982</v>
      </c>
      <c r="B262" s="11" t="s">
        <v>8063</v>
      </c>
      <c r="C262" s="16" t="s">
        <v>8064</v>
      </c>
      <c r="D262" s="12"/>
      <c r="E262" s="12"/>
      <c r="F262" s="6"/>
      <c r="G262" s="6"/>
      <c r="H262" s="6"/>
      <c r="I262" s="6"/>
      <c r="J262" s="6"/>
      <c r="K262" s="6"/>
      <c r="L262" s="6"/>
      <c r="M262" s="6"/>
      <c r="N262" s="6"/>
      <c r="O262" s="6"/>
      <c r="P262" s="6"/>
      <c r="Q262" s="6"/>
      <c r="R262" s="6"/>
      <c r="S262" s="6"/>
      <c r="T262" s="6"/>
      <c r="U262" s="6"/>
      <c r="V262" s="6"/>
      <c r="W262" s="6"/>
    </row>
    <row r="263" spans="1:23" ht="15.75" customHeight="1">
      <c r="A263" s="8" t="s">
        <v>5983</v>
      </c>
      <c r="B263" s="11" t="s">
        <v>8065</v>
      </c>
      <c r="C263" s="16" t="s">
        <v>8066</v>
      </c>
      <c r="D263" s="12"/>
      <c r="E263" s="12"/>
      <c r="F263" s="6"/>
      <c r="G263" s="6"/>
      <c r="H263" s="6"/>
      <c r="I263" s="6"/>
      <c r="J263" s="6"/>
      <c r="K263" s="6"/>
      <c r="L263" s="6"/>
      <c r="M263" s="6"/>
      <c r="N263" s="6"/>
      <c r="O263" s="6"/>
      <c r="P263" s="6"/>
      <c r="Q263" s="6"/>
      <c r="R263" s="6"/>
      <c r="S263" s="6"/>
      <c r="T263" s="6"/>
      <c r="U263" s="6"/>
      <c r="V263" s="6"/>
      <c r="W263" s="6"/>
    </row>
    <row r="264" spans="1:23" ht="15.75" customHeight="1">
      <c r="A264" s="8" t="s">
        <v>8067</v>
      </c>
      <c r="B264" s="9" t="s">
        <v>4261</v>
      </c>
      <c r="C264" s="26" t="s">
        <v>5234</v>
      </c>
      <c r="D264" s="12"/>
      <c r="E264" s="12"/>
      <c r="F264" s="6"/>
      <c r="G264" s="6"/>
      <c r="H264" s="6"/>
      <c r="I264" s="6"/>
      <c r="J264" s="6"/>
      <c r="K264" s="6"/>
      <c r="L264" s="6"/>
      <c r="M264" s="6"/>
      <c r="N264" s="6"/>
      <c r="O264" s="6"/>
      <c r="P264" s="6"/>
      <c r="Q264" s="6"/>
      <c r="R264" s="6"/>
      <c r="S264" s="6"/>
      <c r="T264" s="6"/>
      <c r="U264" s="6"/>
      <c r="V264" s="6"/>
      <c r="W264" s="6"/>
    </row>
    <row r="265" spans="1:23" ht="15.75" customHeight="1">
      <c r="A265" s="13">
        <v>16</v>
      </c>
      <c r="B265" s="625" t="s">
        <v>8068</v>
      </c>
      <c r="C265" s="667"/>
      <c r="D265" s="18"/>
      <c r="E265" s="18"/>
      <c r="F265" s="6"/>
      <c r="G265" s="6"/>
      <c r="H265" s="6"/>
      <c r="I265" s="6"/>
      <c r="J265" s="6"/>
      <c r="K265" s="6"/>
      <c r="L265" s="6"/>
      <c r="M265" s="6"/>
      <c r="N265" s="6"/>
      <c r="O265" s="6"/>
      <c r="P265" s="6"/>
      <c r="Q265" s="6"/>
      <c r="R265" s="6"/>
      <c r="S265" s="6"/>
      <c r="T265" s="6"/>
      <c r="U265" s="6"/>
      <c r="V265" s="6"/>
      <c r="W265" s="6"/>
    </row>
    <row r="266" spans="1:23" ht="15.75" customHeight="1">
      <c r="A266" s="8" t="s">
        <v>3617</v>
      </c>
      <c r="B266" s="11" t="s">
        <v>48</v>
      </c>
      <c r="C266" s="16" t="s">
        <v>4387</v>
      </c>
      <c r="D266" s="12"/>
      <c r="E266" s="12"/>
      <c r="F266" s="6"/>
      <c r="G266" s="6"/>
      <c r="H266" s="6"/>
      <c r="I266" s="6"/>
      <c r="J266" s="6"/>
      <c r="K266" s="6"/>
      <c r="L266" s="6"/>
      <c r="M266" s="6"/>
      <c r="N266" s="6"/>
      <c r="O266" s="6"/>
      <c r="P266" s="6"/>
      <c r="Q266" s="6"/>
      <c r="R266" s="6"/>
      <c r="S266" s="6"/>
      <c r="T266" s="6"/>
      <c r="U266" s="6"/>
      <c r="V266" s="6"/>
      <c r="W266" s="6"/>
    </row>
    <row r="267" spans="1:23" ht="15.75" customHeight="1">
      <c r="A267" s="8" t="s">
        <v>4864</v>
      </c>
      <c r="B267" s="11" t="s">
        <v>4209</v>
      </c>
      <c r="C267" s="16" t="s">
        <v>4210</v>
      </c>
      <c r="D267" s="12"/>
      <c r="E267" s="12"/>
      <c r="F267" s="6"/>
      <c r="G267" s="6"/>
      <c r="H267" s="6"/>
      <c r="I267" s="6"/>
      <c r="J267" s="6"/>
      <c r="K267" s="6"/>
      <c r="L267" s="6"/>
      <c r="M267" s="6"/>
      <c r="N267" s="6"/>
      <c r="O267" s="6"/>
      <c r="P267" s="6"/>
      <c r="Q267" s="6"/>
      <c r="R267" s="6"/>
      <c r="S267" s="6"/>
      <c r="T267" s="6"/>
      <c r="U267" s="6"/>
      <c r="V267" s="6"/>
      <c r="W267" s="6"/>
    </row>
    <row r="268" spans="1:23" ht="15.75" customHeight="1">
      <c r="A268" s="8" t="s">
        <v>4866</v>
      </c>
      <c r="B268" s="11" t="s">
        <v>4211</v>
      </c>
      <c r="C268" s="16" t="s">
        <v>4210</v>
      </c>
      <c r="D268" s="12"/>
      <c r="E268" s="12"/>
      <c r="F268" s="6"/>
      <c r="G268" s="6"/>
      <c r="H268" s="6"/>
      <c r="I268" s="6"/>
      <c r="J268" s="6"/>
      <c r="K268" s="6"/>
      <c r="L268" s="6"/>
      <c r="M268" s="6"/>
      <c r="N268" s="6"/>
      <c r="O268" s="6"/>
      <c r="P268" s="6"/>
      <c r="Q268" s="6"/>
      <c r="R268" s="6"/>
      <c r="S268" s="6"/>
      <c r="T268" s="6"/>
      <c r="U268" s="6"/>
      <c r="V268" s="6"/>
      <c r="W268" s="6"/>
    </row>
    <row r="269" spans="1:23" ht="15.75" customHeight="1">
      <c r="A269" s="8" t="s">
        <v>4868</v>
      </c>
      <c r="B269" s="11" t="s">
        <v>8036</v>
      </c>
      <c r="C269" s="16" t="s">
        <v>8037</v>
      </c>
      <c r="D269" s="12"/>
      <c r="E269" s="12"/>
      <c r="F269" s="6"/>
      <c r="G269" s="6"/>
      <c r="H269" s="6"/>
      <c r="I269" s="6"/>
      <c r="J269" s="6"/>
      <c r="K269" s="6"/>
      <c r="L269" s="6"/>
      <c r="M269" s="6"/>
      <c r="N269" s="6"/>
      <c r="O269" s="6"/>
      <c r="P269" s="6"/>
      <c r="Q269" s="6"/>
      <c r="R269" s="6"/>
      <c r="S269" s="6"/>
      <c r="T269" s="6"/>
      <c r="U269" s="6"/>
      <c r="V269" s="6"/>
      <c r="W269" s="6"/>
    </row>
    <row r="270" spans="1:23" ht="15.75" customHeight="1">
      <c r="A270" s="8" t="s">
        <v>4870</v>
      </c>
      <c r="B270" s="11" t="s">
        <v>7977</v>
      </c>
      <c r="C270" s="12" t="s">
        <v>5743</v>
      </c>
      <c r="D270" s="12"/>
      <c r="E270" s="12"/>
      <c r="F270" s="6"/>
      <c r="G270" s="6"/>
      <c r="H270" s="6"/>
      <c r="I270" s="6"/>
      <c r="J270" s="6"/>
      <c r="K270" s="6"/>
      <c r="L270" s="6"/>
      <c r="M270" s="6"/>
      <c r="N270" s="6"/>
      <c r="O270" s="6"/>
      <c r="P270" s="6"/>
      <c r="Q270" s="6"/>
      <c r="R270" s="6"/>
      <c r="S270" s="6"/>
      <c r="T270" s="6"/>
      <c r="U270" s="6"/>
      <c r="V270" s="6"/>
      <c r="W270" s="6"/>
    </row>
    <row r="271" spans="1:23" ht="15.75" customHeight="1">
      <c r="A271" s="8" t="s">
        <v>4872</v>
      </c>
      <c r="B271" s="11" t="s">
        <v>5404</v>
      </c>
      <c r="C271" s="12" t="s">
        <v>8069</v>
      </c>
      <c r="D271" s="12"/>
      <c r="E271" s="12"/>
      <c r="F271" s="6"/>
      <c r="G271" s="6"/>
      <c r="H271" s="6"/>
      <c r="I271" s="6"/>
      <c r="J271" s="6"/>
      <c r="K271" s="6"/>
      <c r="L271" s="6"/>
      <c r="M271" s="6"/>
      <c r="N271" s="6"/>
      <c r="O271" s="6"/>
      <c r="P271" s="6"/>
      <c r="Q271" s="6"/>
      <c r="R271" s="6"/>
      <c r="S271" s="6"/>
      <c r="T271" s="6"/>
      <c r="U271" s="6"/>
      <c r="V271" s="6"/>
      <c r="W271" s="6"/>
    </row>
    <row r="272" spans="1:23" ht="15.75" customHeight="1">
      <c r="A272" s="8" t="s">
        <v>4874</v>
      </c>
      <c r="B272" s="11" t="s">
        <v>7882</v>
      </c>
      <c r="C272" s="12" t="s">
        <v>8070</v>
      </c>
      <c r="D272" s="12"/>
      <c r="E272" s="12"/>
      <c r="F272" s="6"/>
      <c r="G272" s="6"/>
      <c r="H272" s="6"/>
      <c r="I272" s="6"/>
      <c r="J272" s="6"/>
      <c r="K272" s="6"/>
      <c r="L272" s="6"/>
      <c r="M272" s="6"/>
      <c r="N272" s="6"/>
      <c r="O272" s="6"/>
      <c r="P272" s="6"/>
      <c r="Q272" s="6"/>
      <c r="R272" s="6"/>
      <c r="S272" s="6"/>
      <c r="T272" s="6"/>
      <c r="U272" s="6"/>
      <c r="V272" s="6"/>
      <c r="W272" s="6"/>
    </row>
    <row r="273" spans="1:23" ht="15.75" customHeight="1">
      <c r="A273" s="8" t="s">
        <v>4876</v>
      </c>
      <c r="B273" s="11" t="s">
        <v>8071</v>
      </c>
      <c r="C273" s="12" t="s">
        <v>8072</v>
      </c>
      <c r="D273" s="12"/>
      <c r="E273" s="12"/>
      <c r="F273" s="6"/>
      <c r="G273" s="6"/>
      <c r="H273" s="6"/>
      <c r="I273" s="6"/>
      <c r="J273" s="6"/>
      <c r="K273" s="6"/>
      <c r="L273" s="6"/>
      <c r="M273" s="6"/>
      <c r="N273" s="6"/>
      <c r="O273" s="6"/>
      <c r="P273" s="6"/>
      <c r="Q273" s="6"/>
      <c r="R273" s="6"/>
      <c r="S273" s="6"/>
      <c r="T273" s="6"/>
      <c r="U273" s="6"/>
      <c r="V273" s="6"/>
      <c r="W273" s="6"/>
    </row>
    <row r="274" spans="1:23" ht="27.75" customHeight="1">
      <c r="A274" s="8" t="s">
        <v>4878</v>
      </c>
      <c r="B274" s="11" t="s">
        <v>8040</v>
      </c>
      <c r="C274" s="16" t="s">
        <v>8073</v>
      </c>
      <c r="D274" s="12"/>
      <c r="E274" s="12"/>
      <c r="F274" s="6"/>
      <c r="G274" s="6"/>
      <c r="H274" s="6"/>
      <c r="I274" s="6"/>
      <c r="J274" s="6"/>
      <c r="K274" s="6"/>
      <c r="L274" s="6"/>
      <c r="M274" s="6"/>
      <c r="N274" s="6"/>
      <c r="O274" s="6"/>
      <c r="P274" s="6"/>
      <c r="Q274" s="6"/>
      <c r="R274" s="6"/>
      <c r="S274" s="6"/>
      <c r="T274" s="6"/>
      <c r="U274" s="6"/>
      <c r="V274" s="6"/>
      <c r="W274" s="6"/>
    </row>
    <row r="275" spans="1:23" ht="27.75" customHeight="1">
      <c r="A275" s="8" t="s">
        <v>4880</v>
      </c>
      <c r="B275" s="9" t="s">
        <v>4261</v>
      </c>
      <c r="C275" s="26" t="s">
        <v>5234</v>
      </c>
      <c r="D275" s="12"/>
      <c r="E275" s="12"/>
      <c r="F275" s="6"/>
      <c r="G275" s="6"/>
      <c r="H275" s="6"/>
      <c r="I275" s="6"/>
      <c r="J275" s="6"/>
      <c r="K275" s="6"/>
      <c r="L275" s="6"/>
      <c r="M275" s="6"/>
      <c r="N275" s="6"/>
      <c r="O275" s="6"/>
      <c r="P275" s="6"/>
      <c r="Q275" s="6"/>
      <c r="R275" s="6"/>
      <c r="S275" s="6"/>
      <c r="T275" s="6"/>
      <c r="U275" s="6"/>
      <c r="V275" s="6"/>
      <c r="W275" s="6"/>
    </row>
    <row r="276" spans="1:23" ht="15.75" customHeight="1">
      <c r="A276" s="13">
        <v>17</v>
      </c>
      <c r="B276" s="625" t="s">
        <v>8074</v>
      </c>
      <c r="C276" s="667"/>
      <c r="D276" s="18"/>
      <c r="E276" s="18"/>
      <c r="F276" s="6"/>
      <c r="G276" s="6"/>
      <c r="H276" s="6"/>
      <c r="I276" s="6"/>
      <c r="J276" s="6"/>
      <c r="K276" s="6"/>
      <c r="L276" s="6"/>
      <c r="M276" s="6"/>
      <c r="N276" s="6"/>
      <c r="O276" s="6"/>
      <c r="P276" s="6"/>
      <c r="Q276" s="6"/>
      <c r="R276" s="6"/>
      <c r="S276" s="6"/>
      <c r="T276" s="6"/>
      <c r="U276" s="6"/>
      <c r="V276" s="6"/>
      <c r="W276" s="6"/>
    </row>
    <row r="277" spans="1:23" ht="15.75" customHeight="1">
      <c r="A277" s="8" t="s">
        <v>4885</v>
      </c>
      <c r="B277" s="11" t="s">
        <v>48</v>
      </c>
      <c r="C277" s="16" t="s">
        <v>4387</v>
      </c>
      <c r="D277" s="12"/>
      <c r="E277" s="12"/>
      <c r="F277" s="6"/>
      <c r="G277" s="6"/>
      <c r="H277" s="6"/>
      <c r="I277" s="6"/>
      <c r="J277" s="6"/>
      <c r="K277" s="6"/>
      <c r="L277" s="6"/>
      <c r="M277" s="6"/>
      <c r="N277" s="6"/>
      <c r="O277" s="6"/>
      <c r="P277" s="6"/>
      <c r="Q277" s="6"/>
      <c r="R277" s="6"/>
      <c r="S277" s="6"/>
      <c r="T277" s="6"/>
      <c r="U277" s="6"/>
      <c r="V277" s="6"/>
      <c r="W277" s="6"/>
    </row>
    <row r="278" spans="1:23" ht="15.75" customHeight="1">
      <c r="A278" s="8" t="s">
        <v>4887</v>
      </c>
      <c r="B278" s="11" t="s">
        <v>4209</v>
      </c>
      <c r="C278" s="16" t="s">
        <v>4210</v>
      </c>
      <c r="D278" s="12"/>
      <c r="E278" s="12"/>
      <c r="F278" s="6"/>
      <c r="G278" s="6"/>
      <c r="H278" s="6"/>
      <c r="I278" s="6"/>
      <c r="J278" s="6"/>
      <c r="K278" s="6"/>
      <c r="L278" s="6"/>
      <c r="M278" s="6"/>
      <c r="N278" s="6"/>
      <c r="O278" s="6"/>
      <c r="P278" s="6"/>
      <c r="Q278" s="6"/>
      <c r="R278" s="6"/>
      <c r="S278" s="6"/>
      <c r="T278" s="6"/>
      <c r="U278" s="6"/>
      <c r="V278" s="6"/>
      <c r="W278" s="6"/>
    </row>
    <row r="279" spans="1:23" ht="15.75" customHeight="1">
      <c r="A279" s="8" t="s">
        <v>4889</v>
      </c>
      <c r="B279" s="11" t="s">
        <v>4211</v>
      </c>
      <c r="C279" s="16" t="s">
        <v>4210</v>
      </c>
      <c r="D279" s="12"/>
      <c r="E279" s="12"/>
      <c r="F279" s="6"/>
      <c r="G279" s="6"/>
      <c r="H279" s="6"/>
      <c r="I279" s="6"/>
      <c r="J279" s="6"/>
      <c r="K279" s="6"/>
      <c r="L279" s="6"/>
      <c r="M279" s="6"/>
      <c r="N279" s="6"/>
      <c r="O279" s="6"/>
      <c r="P279" s="6"/>
      <c r="Q279" s="6"/>
      <c r="R279" s="6"/>
      <c r="S279" s="6"/>
      <c r="T279" s="6"/>
      <c r="U279" s="6"/>
      <c r="V279" s="6"/>
      <c r="W279" s="6"/>
    </row>
    <row r="280" spans="1:23" ht="15.75" customHeight="1">
      <c r="A280" s="8" t="s">
        <v>4891</v>
      </c>
      <c r="B280" s="11" t="s">
        <v>7862</v>
      </c>
      <c r="C280" s="12" t="s">
        <v>8075</v>
      </c>
      <c r="D280" s="12"/>
      <c r="E280" s="12"/>
      <c r="F280" s="6"/>
      <c r="G280" s="6"/>
      <c r="H280" s="6"/>
      <c r="I280" s="6"/>
      <c r="J280" s="6"/>
      <c r="K280" s="6"/>
      <c r="L280" s="6"/>
      <c r="M280" s="6"/>
      <c r="N280" s="6"/>
      <c r="O280" s="6"/>
      <c r="P280" s="6"/>
      <c r="Q280" s="6"/>
      <c r="R280" s="6"/>
      <c r="S280" s="6"/>
      <c r="T280" s="6"/>
      <c r="U280" s="6"/>
      <c r="V280" s="6"/>
      <c r="W280" s="6"/>
    </row>
    <row r="281" spans="1:23" ht="15.75" customHeight="1">
      <c r="A281" s="8" t="s">
        <v>4893</v>
      </c>
      <c r="B281" s="11" t="s">
        <v>8076</v>
      </c>
      <c r="C281" s="12" t="s">
        <v>8077</v>
      </c>
      <c r="D281" s="12"/>
      <c r="E281" s="12"/>
      <c r="F281" s="6"/>
      <c r="G281" s="6"/>
      <c r="H281" s="6"/>
      <c r="I281" s="6"/>
      <c r="J281" s="6"/>
      <c r="K281" s="6"/>
      <c r="L281" s="6"/>
      <c r="M281" s="6"/>
      <c r="N281" s="6"/>
      <c r="O281" s="6"/>
      <c r="P281" s="6"/>
      <c r="Q281" s="6"/>
      <c r="R281" s="6"/>
      <c r="S281" s="6"/>
      <c r="T281" s="6"/>
      <c r="U281" s="6"/>
      <c r="V281" s="6"/>
      <c r="W281" s="6"/>
    </row>
    <row r="282" spans="1:23" ht="15.75" customHeight="1">
      <c r="A282" s="8" t="s">
        <v>4895</v>
      </c>
      <c r="B282" s="11" t="s">
        <v>8078</v>
      </c>
      <c r="C282" s="12" t="s">
        <v>8079</v>
      </c>
      <c r="D282" s="12"/>
      <c r="E282" s="12"/>
      <c r="F282" s="6"/>
      <c r="G282" s="6"/>
      <c r="H282" s="6"/>
      <c r="I282" s="6"/>
      <c r="J282" s="6"/>
      <c r="K282" s="6"/>
      <c r="L282" s="6"/>
      <c r="M282" s="6"/>
      <c r="N282" s="6"/>
      <c r="O282" s="6"/>
      <c r="P282" s="6"/>
      <c r="Q282" s="6"/>
      <c r="R282" s="6"/>
      <c r="S282" s="6"/>
      <c r="T282" s="6"/>
      <c r="U282" s="6"/>
      <c r="V282" s="6"/>
      <c r="W282" s="6"/>
    </row>
    <row r="283" spans="1:23" ht="15.75" customHeight="1">
      <c r="A283" s="8" t="s">
        <v>4897</v>
      </c>
      <c r="B283" s="11" t="s">
        <v>8080</v>
      </c>
      <c r="C283" s="12" t="s">
        <v>8081</v>
      </c>
      <c r="D283" s="12"/>
      <c r="E283" s="12"/>
      <c r="F283" s="6"/>
      <c r="G283" s="6"/>
      <c r="H283" s="6"/>
      <c r="I283" s="6"/>
      <c r="J283" s="6"/>
      <c r="K283" s="6"/>
      <c r="L283" s="6"/>
      <c r="M283" s="6"/>
      <c r="N283" s="6"/>
      <c r="O283" s="6"/>
      <c r="P283" s="6"/>
      <c r="Q283" s="6"/>
      <c r="R283" s="6"/>
      <c r="S283" s="6"/>
      <c r="T283" s="6"/>
      <c r="U283" s="6"/>
      <c r="V283" s="6"/>
      <c r="W283" s="6"/>
    </row>
    <row r="284" spans="1:23" ht="15.75" customHeight="1">
      <c r="A284" s="8" t="s">
        <v>4899</v>
      </c>
      <c r="B284" s="11" t="s">
        <v>8082</v>
      </c>
      <c r="C284" s="12" t="s">
        <v>8083</v>
      </c>
      <c r="D284" s="12"/>
      <c r="E284" s="12"/>
      <c r="F284" s="6"/>
      <c r="G284" s="6"/>
      <c r="H284" s="6"/>
      <c r="I284" s="6"/>
      <c r="J284" s="6"/>
      <c r="K284" s="6"/>
      <c r="L284" s="6"/>
      <c r="M284" s="6"/>
      <c r="N284" s="6"/>
      <c r="O284" s="6"/>
      <c r="P284" s="6"/>
      <c r="Q284" s="6"/>
      <c r="R284" s="6"/>
      <c r="S284" s="6"/>
      <c r="T284" s="6"/>
      <c r="U284" s="6"/>
      <c r="V284" s="6"/>
      <c r="W284" s="6"/>
    </row>
    <row r="285" spans="1:23" ht="15.75" customHeight="1">
      <c r="A285" s="8" t="s">
        <v>4901</v>
      </c>
      <c r="B285" s="15" t="s">
        <v>8084</v>
      </c>
      <c r="C285" s="12" t="s">
        <v>8085</v>
      </c>
      <c r="D285" s="12"/>
      <c r="E285" s="12"/>
      <c r="F285" s="6"/>
      <c r="G285" s="6"/>
      <c r="H285" s="6"/>
      <c r="I285" s="6"/>
      <c r="J285" s="6"/>
      <c r="K285" s="6"/>
      <c r="L285" s="6"/>
      <c r="M285" s="6"/>
      <c r="N285" s="6"/>
      <c r="O285" s="6"/>
      <c r="P285" s="6"/>
      <c r="Q285" s="6"/>
      <c r="R285" s="6"/>
      <c r="S285" s="6"/>
      <c r="T285" s="6"/>
      <c r="U285" s="6"/>
      <c r="V285" s="6"/>
      <c r="W285" s="6"/>
    </row>
    <row r="286" spans="1:23" ht="15.75" customHeight="1">
      <c r="A286" s="8" t="s">
        <v>4903</v>
      </c>
      <c r="B286" s="15" t="s">
        <v>8086</v>
      </c>
      <c r="C286" s="12" t="s">
        <v>8087</v>
      </c>
      <c r="D286" s="12"/>
      <c r="E286" s="12"/>
      <c r="F286" s="6"/>
      <c r="G286" s="6"/>
      <c r="H286" s="6"/>
      <c r="I286" s="6"/>
      <c r="J286" s="6"/>
      <c r="K286" s="6"/>
      <c r="L286" s="6"/>
      <c r="M286" s="6"/>
      <c r="N286" s="6"/>
      <c r="O286" s="6"/>
      <c r="P286" s="6"/>
      <c r="Q286" s="6"/>
      <c r="R286" s="6"/>
      <c r="S286" s="6"/>
      <c r="T286" s="6"/>
      <c r="U286" s="6"/>
      <c r="V286" s="6"/>
      <c r="W286" s="6"/>
    </row>
    <row r="287" spans="1:23" ht="15.75" customHeight="1">
      <c r="A287" s="8" t="s">
        <v>4905</v>
      </c>
      <c r="B287" s="11" t="s">
        <v>8088</v>
      </c>
      <c r="C287" s="12" t="s">
        <v>8089</v>
      </c>
      <c r="D287" s="12"/>
      <c r="E287" s="12"/>
      <c r="F287" s="6"/>
      <c r="G287" s="6"/>
      <c r="H287" s="6"/>
      <c r="I287" s="6"/>
      <c r="J287" s="6"/>
      <c r="K287" s="6"/>
      <c r="L287" s="6"/>
      <c r="M287" s="6"/>
      <c r="N287" s="6"/>
      <c r="O287" s="6"/>
      <c r="P287" s="6"/>
      <c r="Q287" s="6"/>
      <c r="R287" s="6"/>
      <c r="S287" s="6"/>
      <c r="T287" s="6"/>
      <c r="U287" s="6"/>
      <c r="V287" s="6"/>
      <c r="W287" s="6"/>
    </row>
    <row r="288" spans="1:23" ht="15.75" customHeight="1">
      <c r="A288" s="8" t="s">
        <v>4907</v>
      </c>
      <c r="B288" s="11" t="s">
        <v>8090</v>
      </c>
      <c r="C288" s="16" t="s">
        <v>8091</v>
      </c>
      <c r="D288" s="12"/>
      <c r="E288" s="12"/>
      <c r="F288" s="6"/>
      <c r="G288" s="6"/>
      <c r="H288" s="6"/>
      <c r="I288" s="6"/>
      <c r="J288" s="6"/>
      <c r="K288" s="6"/>
      <c r="L288" s="6"/>
      <c r="M288" s="6"/>
      <c r="N288" s="6"/>
      <c r="O288" s="6"/>
      <c r="P288" s="6"/>
      <c r="Q288" s="6"/>
      <c r="R288" s="6"/>
      <c r="S288" s="6"/>
      <c r="T288" s="6"/>
      <c r="U288" s="6"/>
      <c r="V288" s="6"/>
      <c r="W288" s="6"/>
    </row>
    <row r="289" spans="1:23" ht="15.75" customHeight="1">
      <c r="A289" s="8" t="s">
        <v>4909</v>
      </c>
      <c r="B289" s="11" t="s">
        <v>8092</v>
      </c>
      <c r="C289" s="12" t="s">
        <v>8093</v>
      </c>
      <c r="D289" s="12"/>
      <c r="E289" s="12"/>
      <c r="F289" s="6"/>
      <c r="G289" s="6"/>
      <c r="H289" s="6"/>
      <c r="I289" s="6"/>
      <c r="J289" s="6"/>
      <c r="K289" s="6"/>
      <c r="L289" s="6"/>
      <c r="M289" s="6"/>
      <c r="N289" s="6"/>
      <c r="O289" s="6"/>
      <c r="P289" s="6"/>
      <c r="Q289" s="6"/>
      <c r="R289" s="6"/>
      <c r="S289" s="6"/>
      <c r="T289" s="6"/>
      <c r="U289" s="6"/>
      <c r="V289" s="6"/>
      <c r="W289" s="6"/>
    </row>
    <row r="290" spans="1:23" ht="15.75" customHeight="1">
      <c r="A290" s="8" t="s">
        <v>4911</v>
      </c>
      <c r="B290" s="11" t="s">
        <v>8094</v>
      </c>
      <c r="C290" s="12" t="s">
        <v>8095</v>
      </c>
      <c r="D290" s="12"/>
      <c r="E290" s="12"/>
      <c r="F290" s="6"/>
      <c r="G290" s="6"/>
      <c r="H290" s="6"/>
      <c r="I290" s="6"/>
      <c r="J290" s="6"/>
      <c r="K290" s="6"/>
      <c r="L290" s="6"/>
      <c r="M290" s="6"/>
      <c r="N290" s="6"/>
      <c r="O290" s="6"/>
      <c r="P290" s="6"/>
      <c r="Q290" s="6"/>
      <c r="R290" s="6"/>
      <c r="S290" s="6"/>
      <c r="T290" s="6"/>
      <c r="U290" s="6"/>
      <c r="V290" s="6"/>
      <c r="W290" s="6"/>
    </row>
    <row r="291" spans="1:23" ht="15.75" customHeight="1">
      <c r="A291" s="8" t="s">
        <v>4913</v>
      </c>
      <c r="B291" s="11" t="s">
        <v>5404</v>
      </c>
      <c r="C291" s="12" t="s">
        <v>8096</v>
      </c>
      <c r="D291" s="12"/>
      <c r="E291" s="12"/>
      <c r="F291" s="6"/>
      <c r="G291" s="6"/>
      <c r="H291" s="6"/>
      <c r="I291" s="6"/>
      <c r="J291" s="6"/>
      <c r="K291" s="6"/>
      <c r="L291" s="6"/>
      <c r="M291" s="6"/>
      <c r="N291" s="6"/>
      <c r="O291" s="6"/>
      <c r="P291" s="6"/>
      <c r="Q291" s="6"/>
      <c r="R291" s="6"/>
      <c r="S291" s="6"/>
      <c r="T291" s="6"/>
      <c r="U291" s="6"/>
      <c r="V291" s="6"/>
      <c r="W291" s="6"/>
    </row>
    <row r="292" spans="1:23" ht="15.75" customHeight="1">
      <c r="A292" s="8" t="s">
        <v>4915</v>
      </c>
      <c r="B292" s="11" t="s">
        <v>8036</v>
      </c>
      <c r="C292" s="16" t="s">
        <v>8097</v>
      </c>
      <c r="D292" s="12"/>
      <c r="E292" s="12"/>
      <c r="F292" s="6"/>
      <c r="G292" s="6"/>
      <c r="H292" s="6"/>
      <c r="I292" s="6"/>
      <c r="J292" s="6"/>
      <c r="K292" s="6"/>
      <c r="L292" s="6"/>
      <c r="M292" s="6"/>
      <c r="N292" s="6"/>
      <c r="O292" s="6"/>
      <c r="P292" s="6"/>
      <c r="Q292" s="6"/>
      <c r="R292" s="6"/>
      <c r="S292" s="6"/>
      <c r="T292" s="6"/>
      <c r="U292" s="6"/>
      <c r="V292" s="6"/>
      <c r="W292" s="6"/>
    </row>
    <row r="293" spans="1:23" ht="15.75" customHeight="1">
      <c r="A293" s="8" t="s">
        <v>4917</v>
      </c>
      <c r="B293" s="11" t="s">
        <v>8098</v>
      </c>
      <c r="C293" s="16" t="s">
        <v>8099</v>
      </c>
      <c r="D293" s="12"/>
      <c r="E293" s="12"/>
      <c r="F293" s="6"/>
      <c r="G293" s="6"/>
      <c r="H293" s="6"/>
      <c r="I293" s="6"/>
      <c r="J293" s="6"/>
      <c r="K293" s="6"/>
      <c r="L293" s="6"/>
      <c r="M293" s="6"/>
      <c r="N293" s="6"/>
      <c r="O293" s="6"/>
      <c r="P293" s="6"/>
      <c r="Q293" s="6"/>
      <c r="R293" s="6"/>
      <c r="S293" s="6"/>
      <c r="T293" s="6"/>
      <c r="U293" s="6"/>
      <c r="V293" s="6"/>
      <c r="W293" s="6"/>
    </row>
    <row r="294" spans="1:23" ht="15.75" customHeight="1">
      <c r="A294" s="8" t="s">
        <v>4919</v>
      </c>
      <c r="B294" s="9" t="s">
        <v>4261</v>
      </c>
      <c r="C294" s="26" t="s">
        <v>5234</v>
      </c>
      <c r="D294" s="12"/>
      <c r="E294" s="12"/>
      <c r="F294" s="6"/>
      <c r="G294" s="6"/>
      <c r="H294" s="6"/>
      <c r="I294" s="6"/>
      <c r="J294" s="6"/>
      <c r="K294" s="6"/>
      <c r="L294" s="6"/>
      <c r="M294" s="6"/>
      <c r="N294" s="6"/>
      <c r="O294" s="6"/>
      <c r="P294" s="6"/>
      <c r="Q294" s="6"/>
      <c r="R294" s="6"/>
      <c r="S294" s="6"/>
      <c r="T294" s="6"/>
      <c r="U294" s="6"/>
      <c r="V294" s="6"/>
      <c r="W294" s="6"/>
    </row>
    <row r="295" spans="1:23" ht="15.75" customHeight="1">
      <c r="A295" s="13">
        <v>18</v>
      </c>
      <c r="B295" s="625" t="s">
        <v>8100</v>
      </c>
      <c r="C295" s="667"/>
      <c r="D295" s="18"/>
      <c r="E295" s="18"/>
      <c r="F295" s="6"/>
      <c r="G295" s="6"/>
      <c r="H295" s="6"/>
      <c r="I295" s="6"/>
      <c r="J295" s="6"/>
      <c r="K295" s="6"/>
      <c r="L295" s="6"/>
      <c r="M295" s="6"/>
      <c r="N295" s="6"/>
      <c r="O295" s="6"/>
      <c r="P295" s="6"/>
      <c r="Q295" s="6"/>
      <c r="R295" s="6"/>
      <c r="S295" s="6"/>
      <c r="T295" s="6"/>
      <c r="U295" s="6"/>
      <c r="V295" s="6"/>
      <c r="W295" s="6"/>
    </row>
    <row r="296" spans="1:23" ht="15.75" customHeight="1">
      <c r="A296" s="8" t="s">
        <v>4924</v>
      </c>
      <c r="B296" s="11" t="s">
        <v>48</v>
      </c>
      <c r="C296" s="16" t="s">
        <v>4387</v>
      </c>
      <c r="D296" s="12"/>
      <c r="E296" s="12"/>
      <c r="F296" s="6"/>
      <c r="G296" s="6"/>
      <c r="H296" s="6"/>
      <c r="I296" s="6"/>
      <c r="J296" s="6"/>
      <c r="K296" s="6"/>
      <c r="L296" s="6"/>
      <c r="M296" s="6"/>
      <c r="N296" s="6"/>
      <c r="O296" s="6"/>
      <c r="P296" s="6"/>
      <c r="Q296" s="6"/>
      <c r="R296" s="6"/>
      <c r="S296" s="6"/>
      <c r="T296" s="6"/>
      <c r="U296" s="6"/>
      <c r="V296" s="6"/>
      <c r="W296" s="6"/>
    </row>
    <row r="297" spans="1:23" ht="15.75" customHeight="1">
      <c r="A297" s="8" t="s">
        <v>4926</v>
      </c>
      <c r="B297" s="11" t="s">
        <v>4209</v>
      </c>
      <c r="C297" s="16" t="s">
        <v>4210</v>
      </c>
      <c r="D297" s="12"/>
      <c r="E297" s="12"/>
      <c r="F297" s="6"/>
      <c r="G297" s="6"/>
      <c r="H297" s="6"/>
      <c r="I297" s="6"/>
      <c r="J297" s="6"/>
      <c r="K297" s="6"/>
      <c r="L297" s="6"/>
      <c r="M297" s="6"/>
      <c r="N297" s="6"/>
      <c r="O297" s="6"/>
      <c r="P297" s="6"/>
      <c r="Q297" s="6"/>
      <c r="R297" s="6"/>
      <c r="S297" s="6"/>
      <c r="T297" s="6"/>
      <c r="U297" s="6"/>
      <c r="V297" s="6"/>
      <c r="W297" s="6"/>
    </row>
    <row r="298" spans="1:23" ht="15.75" customHeight="1">
      <c r="A298" s="8" t="s">
        <v>4928</v>
      </c>
      <c r="B298" s="11" t="s">
        <v>4211</v>
      </c>
      <c r="C298" s="16" t="s">
        <v>4210</v>
      </c>
      <c r="D298" s="12"/>
      <c r="E298" s="12"/>
      <c r="F298" s="6"/>
      <c r="G298" s="6"/>
      <c r="H298" s="6"/>
      <c r="I298" s="6"/>
      <c r="J298" s="6"/>
      <c r="K298" s="6"/>
      <c r="L298" s="6"/>
      <c r="M298" s="6"/>
      <c r="N298" s="6"/>
      <c r="O298" s="6"/>
      <c r="P298" s="6"/>
      <c r="Q298" s="6"/>
      <c r="R298" s="6"/>
      <c r="S298" s="6"/>
      <c r="T298" s="6"/>
      <c r="U298" s="6"/>
      <c r="V298" s="6"/>
      <c r="W298" s="6"/>
    </row>
    <row r="299" spans="1:23" ht="15.75" customHeight="1">
      <c r="A299" s="8" t="s">
        <v>4930</v>
      </c>
      <c r="B299" s="11" t="s">
        <v>8101</v>
      </c>
      <c r="C299" s="12" t="s">
        <v>8102</v>
      </c>
      <c r="D299" s="12"/>
      <c r="E299" s="12"/>
      <c r="F299" s="6"/>
      <c r="G299" s="6"/>
      <c r="H299" s="6"/>
      <c r="I299" s="6"/>
      <c r="J299" s="6"/>
      <c r="K299" s="6"/>
      <c r="L299" s="6"/>
      <c r="M299" s="6"/>
      <c r="N299" s="6"/>
      <c r="O299" s="6"/>
      <c r="P299" s="6"/>
      <c r="Q299" s="6"/>
      <c r="R299" s="6"/>
      <c r="S299" s="6"/>
      <c r="T299" s="6"/>
      <c r="U299" s="6"/>
      <c r="V299" s="6"/>
      <c r="W299" s="6"/>
    </row>
    <row r="300" spans="1:23" ht="15.75" customHeight="1">
      <c r="A300" s="8" t="s">
        <v>4932</v>
      </c>
      <c r="B300" s="11" t="s">
        <v>8103</v>
      </c>
      <c r="C300" s="12" t="s">
        <v>8104</v>
      </c>
      <c r="D300" s="12"/>
      <c r="E300" s="12"/>
      <c r="F300" s="6"/>
      <c r="G300" s="6"/>
      <c r="H300" s="6"/>
      <c r="I300" s="6"/>
      <c r="J300" s="6"/>
      <c r="K300" s="6"/>
      <c r="L300" s="6"/>
      <c r="M300" s="6"/>
      <c r="N300" s="6"/>
      <c r="O300" s="6"/>
      <c r="P300" s="6"/>
      <c r="Q300" s="6"/>
      <c r="R300" s="6"/>
      <c r="S300" s="6"/>
      <c r="T300" s="6"/>
      <c r="U300" s="6"/>
      <c r="V300" s="6"/>
      <c r="W300" s="6"/>
    </row>
    <row r="301" spans="1:23" ht="15.75" customHeight="1">
      <c r="A301" s="8" t="s">
        <v>4934</v>
      </c>
      <c r="B301" s="11" t="s">
        <v>7323</v>
      </c>
      <c r="C301" s="12" t="s">
        <v>8105</v>
      </c>
      <c r="D301" s="12"/>
      <c r="E301" s="12"/>
      <c r="F301" s="6"/>
      <c r="G301" s="6"/>
      <c r="H301" s="6"/>
      <c r="I301" s="6"/>
      <c r="J301" s="6"/>
      <c r="K301" s="6"/>
      <c r="L301" s="6"/>
      <c r="M301" s="6"/>
      <c r="N301" s="6"/>
      <c r="O301" s="6"/>
      <c r="P301" s="6"/>
      <c r="Q301" s="6"/>
      <c r="R301" s="6"/>
      <c r="S301" s="6"/>
      <c r="T301" s="6"/>
      <c r="U301" s="6"/>
      <c r="V301" s="6"/>
      <c r="W301" s="6"/>
    </row>
    <row r="302" spans="1:23" ht="15.75" customHeight="1">
      <c r="A302" s="8" t="s">
        <v>4936</v>
      </c>
      <c r="B302" s="11" t="s">
        <v>8106</v>
      </c>
      <c r="C302" s="16" t="s">
        <v>8107</v>
      </c>
      <c r="D302" s="12"/>
      <c r="E302" s="12"/>
      <c r="F302" s="6"/>
      <c r="G302" s="6"/>
      <c r="H302" s="6"/>
      <c r="I302" s="6"/>
      <c r="J302" s="6"/>
      <c r="K302" s="6"/>
      <c r="L302" s="6"/>
      <c r="M302" s="6"/>
      <c r="N302" s="6"/>
      <c r="O302" s="6"/>
      <c r="P302" s="6"/>
      <c r="Q302" s="6"/>
      <c r="R302" s="6"/>
      <c r="S302" s="6"/>
      <c r="T302" s="6"/>
      <c r="U302" s="6"/>
      <c r="V302" s="6"/>
      <c r="W302" s="6"/>
    </row>
    <row r="303" spans="1:23" ht="15.75" customHeight="1">
      <c r="A303" s="8" t="s">
        <v>4938</v>
      </c>
      <c r="B303" s="11" t="s">
        <v>8108</v>
      </c>
      <c r="C303" s="12" t="s">
        <v>8109</v>
      </c>
      <c r="D303" s="12"/>
      <c r="E303" s="12"/>
      <c r="F303" s="6"/>
      <c r="G303" s="6"/>
      <c r="H303" s="6"/>
      <c r="I303" s="6"/>
      <c r="J303" s="6"/>
      <c r="K303" s="6"/>
      <c r="L303" s="6"/>
      <c r="M303" s="6"/>
      <c r="N303" s="6"/>
      <c r="O303" s="6"/>
      <c r="P303" s="6"/>
      <c r="Q303" s="6"/>
      <c r="R303" s="6"/>
      <c r="S303" s="6"/>
      <c r="T303" s="6"/>
      <c r="U303" s="6"/>
      <c r="V303" s="6"/>
      <c r="W303" s="6"/>
    </row>
    <row r="304" spans="1:23" ht="15.75" customHeight="1">
      <c r="A304" s="8" t="s">
        <v>4940</v>
      </c>
      <c r="B304" s="11" t="s">
        <v>8110</v>
      </c>
      <c r="C304" s="12" t="s">
        <v>8111</v>
      </c>
      <c r="D304" s="12"/>
      <c r="E304" s="12"/>
      <c r="F304" s="6"/>
      <c r="G304" s="6"/>
      <c r="H304" s="6"/>
      <c r="I304" s="6"/>
      <c r="J304" s="6"/>
      <c r="K304" s="6"/>
      <c r="L304" s="6"/>
      <c r="M304" s="6"/>
      <c r="N304" s="6"/>
      <c r="O304" s="6"/>
      <c r="P304" s="6"/>
      <c r="Q304" s="6"/>
      <c r="R304" s="6"/>
      <c r="S304" s="6"/>
      <c r="T304" s="6"/>
      <c r="U304" s="6"/>
      <c r="V304" s="6"/>
      <c r="W304" s="6"/>
    </row>
    <row r="305" spans="1:23" ht="15.75" customHeight="1">
      <c r="A305" s="8" t="s">
        <v>4941</v>
      </c>
      <c r="B305" s="11" t="s">
        <v>8112</v>
      </c>
      <c r="C305" s="12" t="s">
        <v>8113</v>
      </c>
      <c r="D305" s="12"/>
      <c r="E305" s="12"/>
      <c r="F305" s="6"/>
      <c r="G305" s="6"/>
      <c r="H305" s="6"/>
      <c r="I305" s="6"/>
      <c r="J305" s="6"/>
      <c r="K305" s="6"/>
      <c r="L305" s="6"/>
      <c r="M305" s="6"/>
      <c r="N305" s="6"/>
      <c r="O305" s="6"/>
      <c r="P305" s="6"/>
      <c r="Q305" s="6"/>
      <c r="R305" s="6"/>
      <c r="S305" s="6"/>
      <c r="T305" s="6"/>
      <c r="U305" s="6"/>
      <c r="V305" s="6"/>
      <c r="W305" s="6"/>
    </row>
    <row r="306" spans="1:23" ht="15.75" customHeight="1">
      <c r="A306" s="8" t="s">
        <v>4942</v>
      </c>
      <c r="B306" s="11" t="s">
        <v>8114</v>
      </c>
      <c r="C306" s="16" t="s">
        <v>8115</v>
      </c>
      <c r="D306" s="12"/>
      <c r="E306" s="12"/>
      <c r="F306" s="6"/>
      <c r="G306" s="6"/>
      <c r="H306" s="6"/>
      <c r="I306" s="6"/>
      <c r="J306" s="6"/>
      <c r="K306" s="6"/>
      <c r="L306" s="6"/>
      <c r="M306" s="6"/>
      <c r="N306" s="6"/>
      <c r="O306" s="6"/>
      <c r="P306" s="6"/>
      <c r="Q306" s="6"/>
      <c r="R306" s="6"/>
      <c r="S306" s="6"/>
      <c r="T306" s="6"/>
      <c r="U306" s="6"/>
      <c r="V306" s="6"/>
      <c r="W306" s="6"/>
    </row>
    <row r="307" spans="1:23" ht="15.75" customHeight="1">
      <c r="A307" s="8" t="s">
        <v>4943</v>
      </c>
      <c r="B307" s="11" t="s">
        <v>8116</v>
      </c>
      <c r="C307" s="16" t="s">
        <v>8117</v>
      </c>
      <c r="D307" s="12"/>
      <c r="E307" s="12"/>
      <c r="F307" s="6"/>
      <c r="G307" s="6"/>
      <c r="H307" s="6"/>
      <c r="I307" s="6"/>
      <c r="J307" s="6"/>
      <c r="K307" s="6"/>
      <c r="L307" s="6"/>
      <c r="M307" s="6"/>
      <c r="N307" s="6"/>
      <c r="O307" s="6"/>
      <c r="P307" s="6"/>
      <c r="Q307" s="6"/>
      <c r="R307" s="6"/>
      <c r="S307" s="6"/>
      <c r="T307" s="6"/>
      <c r="U307" s="6"/>
      <c r="V307" s="6"/>
      <c r="W307" s="6"/>
    </row>
    <row r="308" spans="1:23" ht="15.75" customHeight="1">
      <c r="A308" s="8" t="s">
        <v>4945</v>
      </c>
      <c r="B308" s="11" t="s">
        <v>5404</v>
      </c>
      <c r="C308" s="16" t="s">
        <v>8069</v>
      </c>
      <c r="D308" s="12"/>
      <c r="E308" s="12"/>
      <c r="F308" s="6"/>
      <c r="G308" s="6"/>
      <c r="H308" s="6"/>
      <c r="I308" s="6"/>
      <c r="J308" s="6"/>
      <c r="K308" s="6"/>
      <c r="L308" s="6"/>
      <c r="M308" s="6"/>
      <c r="N308" s="6"/>
      <c r="O308" s="6"/>
      <c r="P308" s="6"/>
      <c r="Q308" s="6"/>
      <c r="R308" s="6"/>
      <c r="S308" s="6"/>
      <c r="T308" s="6"/>
      <c r="U308" s="6"/>
      <c r="V308" s="6"/>
      <c r="W308" s="6"/>
    </row>
    <row r="309" spans="1:23" ht="15.75" customHeight="1">
      <c r="A309" s="8" t="s">
        <v>4946</v>
      </c>
      <c r="B309" s="11" t="s">
        <v>8118</v>
      </c>
      <c r="C309" s="16" t="s">
        <v>8119</v>
      </c>
      <c r="D309" s="12"/>
      <c r="E309" s="12"/>
      <c r="F309" s="6"/>
      <c r="G309" s="6"/>
      <c r="H309" s="6"/>
      <c r="I309" s="6"/>
      <c r="J309" s="6"/>
      <c r="K309" s="6"/>
      <c r="L309" s="6"/>
      <c r="M309" s="6"/>
      <c r="N309" s="6"/>
      <c r="O309" s="6"/>
      <c r="P309" s="6"/>
      <c r="Q309" s="6"/>
      <c r="R309" s="6"/>
      <c r="S309" s="6"/>
      <c r="T309" s="6"/>
      <c r="U309" s="6"/>
      <c r="V309" s="6"/>
      <c r="W309" s="6"/>
    </row>
    <row r="310" spans="1:23" ht="15.75" customHeight="1">
      <c r="A310" s="8" t="s">
        <v>4948</v>
      </c>
      <c r="B310" s="11" t="s">
        <v>8120</v>
      </c>
      <c r="C310" s="16" t="s">
        <v>8121</v>
      </c>
      <c r="D310" s="12"/>
      <c r="E310" s="12"/>
      <c r="F310" s="6"/>
      <c r="G310" s="6"/>
      <c r="H310" s="6"/>
      <c r="I310" s="6"/>
      <c r="J310" s="6"/>
      <c r="K310" s="6"/>
      <c r="L310" s="6"/>
      <c r="M310" s="6"/>
      <c r="N310" s="6"/>
      <c r="O310" s="6"/>
      <c r="P310" s="6"/>
      <c r="Q310" s="6"/>
      <c r="R310" s="6"/>
      <c r="S310" s="6"/>
      <c r="T310" s="6"/>
      <c r="U310" s="6"/>
      <c r="V310" s="6"/>
      <c r="W310" s="6"/>
    </row>
    <row r="311" spans="1:23" ht="15.75" customHeight="1">
      <c r="A311" s="8" t="s">
        <v>6030</v>
      </c>
      <c r="B311" s="11" t="s">
        <v>7882</v>
      </c>
      <c r="C311" s="16" t="s">
        <v>8122</v>
      </c>
      <c r="D311" s="12"/>
      <c r="E311" s="12"/>
      <c r="F311" s="6"/>
      <c r="G311" s="6"/>
      <c r="H311" s="6"/>
      <c r="I311" s="6"/>
      <c r="J311" s="6"/>
      <c r="K311" s="6"/>
      <c r="L311" s="6"/>
      <c r="M311" s="6"/>
      <c r="N311" s="6"/>
      <c r="O311" s="6"/>
      <c r="P311" s="6"/>
      <c r="Q311" s="6"/>
      <c r="R311" s="6"/>
      <c r="S311" s="6"/>
      <c r="T311" s="6"/>
      <c r="U311" s="6"/>
      <c r="V311" s="6"/>
      <c r="W311" s="6"/>
    </row>
    <row r="312" spans="1:23" ht="15.75" customHeight="1">
      <c r="A312" s="8" t="s">
        <v>6031</v>
      </c>
      <c r="B312" s="19" t="s">
        <v>8123</v>
      </c>
      <c r="C312" s="16" t="s">
        <v>8124</v>
      </c>
      <c r="D312" s="12"/>
      <c r="E312" s="12"/>
      <c r="F312" s="6"/>
      <c r="G312" s="6"/>
      <c r="H312" s="6"/>
      <c r="I312" s="6"/>
      <c r="J312" s="6"/>
      <c r="K312" s="6"/>
      <c r="L312" s="6"/>
      <c r="M312" s="6"/>
      <c r="N312" s="6"/>
      <c r="O312" s="6"/>
      <c r="P312" s="6"/>
      <c r="Q312" s="6"/>
      <c r="R312" s="6"/>
      <c r="S312" s="6"/>
      <c r="T312" s="6"/>
      <c r="U312" s="6"/>
      <c r="V312" s="6"/>
      <c r="W312" s="6"/>
    </row>
    <row r="313" spans="1:23" ht="15.75" customHeight="1">
      <c r="A313" s="8" t="s">
        <v>6036</v>
      </c>
      <c r="B313" s="9" t="s">
        <v>4261</v>
      </c>
      <c r="C313" s="26" t="s">
        <v>5234</v>
      </c>
      <c r="D313" s="12"/>
      <c r="E313" s="12"/>
      <c r="F313" s="6"/>
      <c r="G313" s="6"/>
      <c r="H313" s="6"/>
      <c r="I313" s="6"/>
      <c r="J313" s="6"/>
      <c r="K313" s="6"/>
      <c r="L313" s="6"/>
      <c r="M313" s="6"/>
      <c r="N313" s="6"/>
      <c r="O313" s="6"/>
      <c r="P313" s="6"/>
      <c r="Q313" s="6"/>
      <c r="R313" s="6"/>
      <c r="S313" s="6"/>
      <c r="T313" s="6"/>
      <c r="U313" s="6"/>
      <c r="V313" s="6"/>
      <c r="W313" s="6"/>
    </row>
    <row r="314" spans="1:23" ht="15.75" customHeight="1">
      <c r="A314" s="3"/>
      <c r="B314" s="4"/>
      <c r="C314" s="5"/>
      <c r="D314" s="5"/>
      <c r="E314" s="5"/>
      <c r="F314" s="6"/>
      <c r="G314" s="6"/>
      <c r="H314" s="6"/>
      <c r="I314" s="6"/>
      <c r="J314" s="6"/>
      <c r="K314" s="6"/>
      <c r="L314" s="6"/>
      <c r="M314" s="6"/>
      <c r="N314" s="6"/>
      <c r="O314" s="6"/>
      <c r="P314" s="6"/>
      <c r="Q314" s="6"/>
      <c r="R314" s="6"/>
      <c r="S314" s="6"/>
      <c r="T314" s="6"/>
      <c r="U314" s="6"/>
      <c r="V314" s="6"/>
      <c r="W314" s="6"/>
    </row>
    <row r="315" spans="1:23" ht="15.75" customHeight="1">
      <c r="A315" s="3"/>
      <c r="B315" s="4"/>
      <c r="C315" s="5"/>
      <c r="D315" s="5"/>
      <c r="E315" s="5"/>
      <c r="F315" s="6"/>
      <c r="G315" s="6"/>
      <c r="H315" s="6"/>
      <c r="I315" s="6"/>
      <c r="J315" s="6"/>
      <c r="K315" s="6"/>
      <c r="L315" s="6"/>
      <c r="M315" s="6"/>
      <c r="N315" s="6"/>
      <c r="O315" s="6"/>
      <c r="P315" s="6"/>
      <c r="Q315" s="6"/>
      <c r="R315" s="6"/>
      <c r="S315" s="6"/>
      <c r="T315" s="6"/>
      <c r="U315" s="6"/>
      <c r="V315" s="6"/>
      <c r="W315" s="6"/>
    </row>
    <row r="316" spans="1:23" ht="15.75" customHeight="1">
      <c r="A316" s="3"/>
      <c r="B316" s="4"/>
      <c r="C316" s="5"/>
      <c r="D316" s="5"/>
      <c r="E316" s="5"/>
      <c r="F316" s="6"/>
      <c r="G316" s="6"/>
      <c r="H316" s="6"/>
      <c r="I316" s="6"/>
      <c r="J316" s="6"/>
      <c r="K316" s="6"/>
      <c r="L316" s="6"/>
      <c r="M316" s="6"/>
      <c r="N316" s="6"/>
      <c r="O316" s="6"/>
      <c r="P316" s="6"/>
      <c r="Q316" s="6"/>
      <c r="R316" s="6"/>
      <c r="S316" s="6"/>
      <c r="T316" s="6"/>
      <c r="U316" s="6"/>
      <c r="V316" s="6"/>
      <c r="W316" s="6"/>
    </row>
    <row r="317" spans="1:23" ht="15.75" customHeight="1">
      <c r="A317" s="3"/>
      <c r="B317" s="4"/>
      <c r="C317" s="5"/>
      <c r="D317" s="5"/>
      <c r="E317" s="5"/>
      <c r="F317" s="6"/>
      <c r="G317" s="6"/>
      <c r="H317" s="6"/>
      <c r="I317" s="6"/>
      <c r="J317" s="6"/>
      <c r="K317" s="6"/>
      <c r="L317" s="6"/>
      <c r="M317" s="6"/>
      <c r="N317" s="6"/>
      <c r="O317" s="6"/>
      <c r="P317" s="6"/>
      <c r="Q317" s="6"/>
      <c r="R317" s="6"/>
      <c r="S317" s="6"/>
      <c r="T317" s="6"/>
      <c r="U317" s="6"/>
      <c r="V317" s="6"/>
      <c r="W317" s="6"/>
    </row>
    <row r="318" spans="1:23" ht="15.75" customHeight="1">
      <c r="A318" s="3"/>
      <c r="B318" s="4"/>
      <c r="C318" s="5"/>
      <c r="D318" s="5"/>
      <c r="E318" s="5"/>
      <c r="F318" s="6"/>
      <c r="G318" s="6"/>
      <c r="H318" s="6"/>
      <c r="I318" s="6"/>
      <c r="J318" s="6"/>
      <c r="K318" s="6"/>
      <c r="L318" s="6"/>
      <c r="M318" s="6"/>
      <c r="N318" s="6"/>
      <c r="O318" s="6"/>
      <c r="P318" s="6"/>
      <c r="Q318" s="6"/>
      <c r="R318" s="6"/>
      <c r="S318" s="6"/>
      <c r="T318" s="6"/>
      <c r="U318" s="6"/>
      <c r="V318" s="6"/>
      <c r="W318" s="6"/>
    </row>
    <row r="319" spans="1:23" ht="15.75" customHeight="1">
      <c r="A319" s="3"/>
      <c r="B319" s="4"/>
      <c r="C319" s="5"/>
      <c r="D319" s="5"/>
      <c r="E319" s="5"/>
      <c r="F319" s="6"/>
      <c r="G319" s="6"/>
      <c r="H319" s="6"/>
      <c r="I319" s="6"/>
      <c r="J319" s="6"/>
      <c r="K319" s="6"/>
      <c r="L319" s="6"/>
      <c r="M319" s="6"/>
      <c r="N319" s="6"/>
      <c r="O319" s="6"/>
      <c r="P319" s="6"/>
      <c r="Q319" s="6"/>
      <c r="R319" s="6"/>
      <c r="S319" s="6"/>
      <c r="T319" s="6"/>
      <c r="U319" s="6"/>
      <c r="V319" s="6"/>
      <c r="W319" s="6"/>
    </row>
    <row r="320" spans="1:23" ht="15.75" customHeight="1">
      <c r="A320" s="3"/>
      <c r="B320" s="4"/>
      <c r="C320" s="5"/>
      <c r="D320" s="5"/>
      <c r="E320" s="5"/>
      <c r="F320" s="6"/>
      <c r="G320" s="6"/>
      <c r="H320" s="6"/>
      <c r="I320" s="6"/>
      <c r="J320" s="6"/>
      <c r="K320" s="6"/>
      <c r="L320" s="6"/>
      <c r="M320" s="6"/>
      <c r="N320" s="6"/>
      <c r="O320" s="6"/>
      <c r="P320" s="6"/>
      <c r="Q320" s="6"/>
      <c r="R320" s="6"/>
      <c r="S320" s="6"/>
      <c r="T320" s="6"/>
      <c r="U320" s="6"/>
      <c r="V320" s="6"/>
      <c r="W320" s="6"/>
    </row>
    <row r="321" spans="1:23" ht="15.75" customHeight="1">
      <c r="A321" s="3"/>
      <c r="B321" s="4"/>
      <c r="C321" s="5"/>
      <c r="D321" s="5"/>
      <c r="E321" s="5"/>
      <c r="F321" s="6"/>
      <c r="G321" s="6"/>
      <c r="H321" s="6"/>
      <c r="I321" s="6"/>
      <c r="J321" s="6"/>
      <c r="K321" s="6"/>
      <c r="L321" s="6"/>
      <c r="M321" s="6"/>
      <c r="N321" s="6"/>
      <c r="O321" s="6"/>
      <c r="P321" s="6"/>
      <c r="Q321" s="6"/>
      <c r="R321" s="6"/>
      <c r="S321" s="6"/>
      <c r="T321" s="6"/>
      <c r="U321" s="6"/>
      <c r="V321" s="6"/>
      <c r="W321" s="6"/>
    </row>
    <row r="322" spans="1:23" ht="15.75" customHeight="1">
      <c r="A322" s="3"/>
      <c r="B322" s="4"/>
      <c r="C322" s="5"/>
      <c r="D322" s="5"/>
      <c r="E322" s="5"/>
      <c r="F322" s="6"/>
      <c r="G322" s="6"/>
      <c r="H322" s="6"/>
      <c r="I322" s="6"/>
      <c r="J322" s="6"/>
      <c r="K322" s="6"/>
      <c r="L322" s="6"/>
      <c r="M322" s="6"/>
      <c r="N322" s="6"/>
      <c r="O322" s="6"/>
      <c r="P322" s="6"/>
      <c r="Q322" s="6"/>
      <c r="R322" s="6"/>
      <c r="S322" s="6"/>
      <c r="T322" s="6"/>
      <c r="U322" s="6"/>
      <c r="V322" s="6"/>
      <c r="W322" s="6"/>
    </row>
    <row r="323" spans="1:23" ht="15.75" customHeight="1">
      <c r="A323" s="3"/>
      <c r="B323" s="4"/>
      <c r="C323" s="5"/>
      <c r="D323" s="5"/>
      <c r="E323" s="5"/>
      <c r="F323" s="6"/>
      <c r="G323" s="6"/>
      <c r="H323" s="6"/>
      <c r="I323" s="6"/>
      <c r="J323" s="6"/>
      <c r="K323" s="6"/>
      <c r="L323" s="6"/>
      <c r="M323" s="6"/>
      <c r="N323" s="6"/>
      <c r="O323" s="6"/>
      <c r="P323" s="6"/>
      <c r="Q323" s="6"/>
      <c r="R323" s="6"/>
      <c r="S323" s="6"/>
      <c r="T323" s="6"/>
      <c r="U323" s="6"/>
      <c r="V323" s="6"/>
      <c r="W323" s="6"/>
    </row>
    <row r="324" spans="1:23" ht="15.75" customHeight="1">
      <c r="A324" s="3"/>
      <c r="B324" s="4"/>
      <c r="C324" s="5"/>
      <c r="D324" s="5"/>
      <c r="E324" s="5"/>
      <c r="F324" s="6"/>
      <c r="G324" s="6"/>
      <c r="H324" s="6"/>
      <c r="I324" s="6"/>
      <c r="J324" s="6"/>
      <c r="K324" s="6"/>
      <c r="L324" s="6"/>
      <c r="M324" s="6"/>
      <c r="N324" s="6"/>
      <c r="O324" s="6"/>
      <c r="P324" s="6"/>
      <c r="Q324" s="6"/>
      <c r="R324" s="6"/>
      <c r="S324" s="6"/>
      <c r="T324" s="6"/>
      <c r="U324" s="6"/>
      <c r="V324" s="6"/>
      <c r="W324" s="6"/>
    </row>
    <row r="325" spans="1:23" ht="15.75" customHeight="1">
      <c r="A325" s="3"/>
      <c r="B325" s="4"/>
      <c r="C325" s="5"/>
      <c r="D325" s="5"/>
      <c r="E325" s="5"/>
      <c r="F325" s="6"/>
      <c r="G325" s="6"/>
      <c r="H325" s="6"/>
      <c r="I325" s="6"/>
      <c r="J325" s="6"/>
      <c r="K325" s="6"/>
      <c r="L325" s="6"/>
      <c r="M325" s="6"/>
      <c r="N325" s="6"/>
      <c r="O325" s="6"/>
      <c r="P325" s="6"/>
      <c r="Q325" s="6"/>
      <c r="R325" s="6"/>
      <c r="S325" s="6"/>
      <c r="T325" s="6"/>
      <c r="U325" s="6"/>
      <c r="V325" s="6"/>
      <c r="W325" s="6"/>
    </row>
    <row r="326" spans="1:23" ht="15.75" customHeight="1">
      <c r="A326" s="3"/>
      <c r="B326" s="4"/>
      <c r="C326" s="5"/>
      <c r="D326" s="5"/>
      <c r="E326" s="5"/>
      <c r="F326" s="6"/>
      <c r="G326" s="6"/>
      <c r="H326" s="6"/>
      <c r="I326" s="6"/>
      <c r="J326" s="6"/>
      <c r="K326" s="6"/>
      <c r="L326" s="6"/>
      <c r="M326" s="6"/>
      <c r="N326" s="6"/>
      <c r="O326" s="6"/>
      <c r="P326" s="6"/>
      <c r="Q326" s="6"/>
      <c r="R326" s="6"/>
      <c r="S326" s="6"/>
      <c r="T326" s="6"/>
      <c r="U326" s="6"/>
      <c r="V326" s="6"/>
      <c r="W326" s="6"/>
    </row>
    <row r="327" spans="1:23" ht="15.75" customHeight="1">
      <c r="A327" s="3"/>
      <c r="B327" s="4"/>
      <c r="C327" s="5"/>
      <c r="D327" s="5"/>
      <c r="E327" s="5"/>
      <c r="F327" s="6"/>
      <c r="G327" s="6"/>
      <c r="H327" s="6"/>
      <c r="I327" s="6"/>
      <c r="J327" s="6"/>
      <c r="K327" s="6"/>
      <c r="L327" s="6"/>
      <c r="M327" s="6"/>
      <c r="N327" s="6"/>
      <c r="O327" s="6"/>
      <c r="P327" s="6"/>
      <c r="Q327" s="6"/>
      <c r="R327" s="6"/>
      <c r="S327" s="6"/>
      <c r="T327" s="6"/>
      <c r="U327" s="6"/>
      <c r="V327" s="6"/>
      <c r="W327" s="6"/>
    </row>
    <row r="328" spans="1:23" ht="15.75" customHeight="1">
      <c r="A328" s="3"/>
      <c r="B328" s="4"/>
      <c r="C328" s="5"/>
      <c r="D328" s="5"/>
      <c r="E328" s="5"/>
      <c r="F328" s="6"/>
      <c r="G328" s="6"/>
      <c r="H328" s="6"/>
      <c r="I328" s="6"/>
      <c r="J328" s="6"/>
      <c r="K328" s="6"/>
      <c r="L328" s="6"/>
      <c r="M328" s="6"/>
      <c r="N328" s="6"/>
      <c r="O328" s="6"/>
      <c r="P328" s="6"/>
      <c r="Q328" s="6"/>
      <c r="R328" s="6"/>
      <c r="S328" s="6"/>
      <c r="T328" s="6"/>
      <c r="U328" s="6"/>
      <c r="V328" s="6"/>
      <c r="W328" s="6"/>
    </row>
    <row r="329" spans="1:23" ht="15.75" customHeight="1">
      <c r="A329" s="3"/>
      <c r="B329" s="4"/>
      <c r="C329" s="5"/>
      <c r="D329" s="5"/>
      <c r="E329" s="5"/>
      <c r="F329" s="6"/>
      <c r="G329" s="6"/>
      <c r="H329" s="6"/>
      <c r="I329" s="6"/>
      <c r="J329" s="6"/>
      <c r="K329" s="6"/>
      <c r="L329" s="6"/>
      <c r="M329" s="6"/>
      <c r="N329" s="6"/>
      <c r="O329" s="6"/>
      <c r="P329" s="6"/>
      <c r="Q329" s="6"/>
      <c r="R329" s="6"/>
      <c r="S329" s="6"/>
      <c r="T329" s="6"/>
      <c r="U329" s="6"/>
      <c r="V329" s="6"/>
      <c r="W329" s="6"/>
    </row>
    <row r="330" spans="1:23" ht="15.75" customHeight="1">
      <c r="A330" s="3"/>
      <c r="B330" s="4"/>
      <c r="C330" s="5"/>
      <c r="D330" s="5"/>
      <c r="E330" s="5"/>
      <c r="F330" s="6"/>
      <c r="G330" s="6"/>
      <c r="H330" s="6"/>
      <c r="I330" s="6"/>
      <c r="J330" s="6"/>
      <c r="K330" s="6"/>
      <c r="L330" s="6"/>
      <c r="M330" s="6"/>
      <c r="N330" s="6"/>
      <c r="O330" s="6"/>
      <c r="P330" s="6"/>
      <c r="Q330" s="6"/>
      <c r="R330" s="6"/>
      <c r="S330" s="6"/>
      <c r="T330" s="6"/>
      <c r="U330" s="6"/>
      <c r="V330" s="6"/>
      <c r="W330" s="6"/>
    </row>
    <row r="331" spans="1:23" ht="15.75" customHeight="1">
      <c r="A331" s="3"/>
      <c r="B331" s="4"/>
      <c r="C331" s="5"/>
      <c r="D331" s="5"/>
      <c r="E331" s="5"/>
      <c r="F331" s="6"/>
      <c r="G331" s="6"/>
      <c r="H331" s="6"/>
      <c r="I331" s="6"/>
      <c r="J331" s="6"/>
      <c r="K331" s="6"/>
      <c r="L331" s="6"/>
      <c r="M331" s="6"/>
      <c r="N331" s="6"/>
      <c r="O331" s="6"/>
      <c r="P331" s="6"/>
      <c r="Q331" s="6"/>
      <c r="R331" s="6"/>
      <c r="S331" s="6"/>
      <c r="T331" s="6"/>
      <c r="U331" s="6"/>
      <c r="V331" s="6"/>
      <c r="W331" s="6"/>
    </row>
    <row r="332" spans="1:23" ht="15.75" customHeight="1">
      <c r="A332" s="3"/>
      <c r="B332" s="4"/>
      <c r="C332" s="5"/>
      <c r="D332" s="5"/>
      <c r="E332" s="5"/>
      <c r="F332" s="6"/>
      <c r="G332" s="6"/>
      <c r="H332" s="6"/>
      <c r="I332" s="6"/>
      <c r="J332" s="6"/>
      <c r="K332" s="6"/>
      <c r="L332" s="6"/>
      <c r="M332" s="6"/>
      <c r="N332" s="6"/>
      <c r="O332" s="6"/>
      <c r="P332" s="6"/>
      <c r="Q332" s="6"/>
      <c r="R332" s="6"/>
      <c r="S332" s="6"/>
      <c r="T332" s="6"/>
      <c r="U332" s="6"/>
      <c r="V332" s="6"/>
      <c r="W332" s="6"/>
    </row>
    <row r="333" spans="1:23" ht="15.75" customHeight="1">
      <c r="A333" s="3"/>
      <c r="B333" s="4"/>
      <c r="C333" s="5"/>
      <c r="D333" s="5"/>
      <c r="E333" s="5"/>
      <c r="F333" s="6"/>
      <c r="G333" s="6"/>
      <c r="H333" s="6"/>
      <c r="I333" s="6"/>
      <c r="J333" s="6"/>
      <c r="K333" s="6"/>
      <c r="L333" s="6"/>
      <c r="M333" s="6"/>
      <c r="N333" s="6"/>
      <c r="O333" s="6"/>
      <c r="P333" s="6"/>
      <c r="Q333" s="6"/>
      <c r="R333" s="6"/>
      <c r="S333" s="6"/>
      <c r="T333" s="6"/>
      <c r="U333" s="6"/>
      <c r="V333" s="6"/>
      <c r="W333" s="6"/>
    </row>
    <row r="334" spans="1:23" ht="15.75" customHeight="1">
      <c r="A334" s="3"/>
      <c r="B334" s="4"/>
      <c r="C334" s="5"/>
      <c r="D334" s="5"/>
      <c r="E334" s="5"/>
      <c r="F334" s="6"/>
      <c r="G334" s="6"/>
      <c r="H334" s="6"/>
      <c r="I334" s="6"/>
      <c r="J334" s="6"/>
      <c r="K334" s="6"/>
      <c r="L334" s="6"/>
      <c r="M334" s="6"/>
      <c r="N334" s="6"/>
      <c r="O334" s="6"/>
      <c r="P334" s="6"/>
      <c r="Q334" s="6"/>
      <c r="R334" s="6"/>
      <c r="S334" s="6"/>
      <c r="T334" s="6"/>
      <c r="U334" s="6"/>
      <c r="V334" s="6"/>
      <c r="W334" s="6"/>
    </row>
    <row r="335" spans="1:23" ht="15.75" customHeight="1">
      <c r="A335" s="3"/>
      <c r="B335" s="4"/>
      <c r="C335" s="5"/>
      <c r="D335" s="5"/>
      <c r="E335" s="5"/>
      <c r="F335" s="6"/>
      <c r="G335" s="6"/>
      <c r="H335" s="6"/>
      <c r="I335" s="6"/>
      <c r="J335" s="6"/>
      <c r="K335" s="6"/>
      <c r="L335" s="6"/>
      <c r="M335" s="6"/>
      <c r="N335" s="6"/>
      <c r="O335" s="6"/>
      <c r="P335" s="6"/>
      <c r="Q335" s="6"/>
      <c r="R335" s="6"/>
      <c r="S335" s="6"/>
      <c r="T335" s="6"/>
      <c r="U335" s="6"/>
      <c r="V335" s="6"/>
      <c r="W335" s="6"/>
    </row>
    <row r="336" spans="1:23" ht="15.75" customHeight="1">
      <c r="A336" s="3"/>
      <c r="B336" s="4"/>
      <c r="C336" s="5"/>
      <c r="D336" s="5"/>
      <c r="E336" s="5"/>
      <c r="F336" s="6"/>
      <c r="G336" s="6"/>
      <c r="H336" s="6"/>
      <c r="I336" s="6"/>
      <c r="J336" s="6"/>
      <c r="K336" s="6"/>
      <c r="L336" s="6"/>
      <c r="M336" s="6"/>
      <c r="N336" s="6"/>
      <c r="O336" s="6"/>
      <c r="P336" s="6"/>
      <c r="Q336" s="6"/>
      <c r="R336" s="6"/>
      <c r="S336" s="6"/>
      <c r="T336" s="6"/>
      <c r="U336" s="6"/>
      <c r="V336" s="6"/>
      <c r="W336" s="6"/>
    </row>
    <row r="337" spans="1:23" ht="15.75" customHeight="1">
      <c r="A337" s="3"/>
      <c r="B337" s="4"/>
      <c r="C337" s="5"/>
      <c r="D337" s="5"/>
      <c r="E337" s="5"/>
      <c r="F337" s="6"/>
      <c r="G337" s="6"/>
      <c r="H337" s="6"/>
      <c r="I337" s="6"/>
      <c r="J337" s="6"/>
      <c r="K337" s="6"/>
      <c r="L337" s="6"/>
      <c r="M337" s="6"/>
      <c r="N337" s="6"/>
      <c r="O337" s="6"/>
      <c r="P337" s="6"/>
      <c r="Q337" s="6"/>
      <c r="R337" s="6"/>
      <c r="S337" s="6"/>
      <c r="T337" s="6"/>
      <c r="U337" s="6"/>
      <c r="V337" s="6"/>
      <c r="W337" s="6"/>
    </row>
    <row r="338" spans="1:23" ht="15.75" customHeight="1">
      <c r="A338" s="3"/>
      <c r="B338" s="4"/>
      <c r="C338" s="5"/>
      <c r="D338" s="5"/>
      <c r="E338" s="5"/>
      <c r="F338" s="6"/>
      <c r="G338" s="6"/>
      <c r="H338" s="6"/>
      <c r="I338" s="6"/>
      <c r="J338" s="6"/>
      <c r="K338" s="6"/>
      <c r="L338" s="6"/>
      <c r="M338" s="6"/>
      <c r="N338" s="6"/>
      <c r="O338" s="6"/>
      <c r="P338" s="6"/>
      <c r="Q338" s="6"/>
      <c r="R338" s="6"/>
      <c r="S338" s="6"/>
      <c r="T338" s="6"/>
      <c r="U338" s="6"/>
      <c r="V338" s="6"/>
      <c r="W338" s="6"/>
    </row>
    <row r="339" spans="1:23" ht="15.75" customHeight="1">
      <c r="A339" s="3"/>
      <c r="B339" s="4"/>
      <c r="C339" s="5"/>
      <c r="D339" s="5"/>
      <c r="E339" s="5"/>
      <c r="F339" s="6"/>
      <c r="G339" s="6"/>
      <c r="H339" s="6"/>
      <c r="I339" s="6"/>
      <c r="J339" s="6"/>
      <c r="K339" s="6"/>
      <c r="L339" s="6"/>
      <c r="M339" s="6"/>
      <c r="N339" s="6"/>
      <c r="O339" s="6"/>
      <c r="P339" s="6"/>
      <c r="Q339" s="6"/>
      <c r="R339" s="6"/>
      <c r="S339" s="6"/>
      <c r="T339" s="6"/>
      <c r="U339" s="6"/>
      <c r="V339" s="6"/>
      <c r="W339" s="6"/>
    </row>
    <row r="340" spans="1:23" ht="15.75" customHeight="1">
      <c r="A340" s="3"/>
      <c r="B340" s="4"/>
      <c r="C340" s="5"/>
      <c r="D340" s="5"/>
      <c r="E340" s="5"/>
      <c r="F340" s="6"/>
      <c r="G340" s="6"/>
      <c r="H340" s="6"/>
      <c r="I340" s="6"/>
      <c r="J340" s="6"/>
      <c r="K340" s="6"/>
      <c r="L340" s="6"/>
      <c r="M340" s="6"/>
      <c r="N340" s="6"/>
      <c r="O340" s="6"/>
      <c r="P340" s="6"/>
      <c r="Q340" s="6"/>
      <c r="R340" s="6"/>
      <c r="S340" s="6"/>
      <c r="T340" s="6"/>
      <c r="U340" s="6"/>
      <c r="V340" s="6"/>
      <c r="W340" s="6"/>
    </row>
    <row r="341" spans="1:23" ht="15.75" customHeight="1">
      <c r="A341" s="3"/>
      <c r="B341" s="4"/>
      <c r="C341" s="5"/>
      <c r="D341" s="5"/>
      <c r="E341" s="5"/>
      <c r="F341" s="6"/>
      <c r="G341" s="6"/>
      <c r="H341" s="6"/>
      <c r="I341" s="6"/>
      <c r="J341" s="6"/>
      <c r="K341" s="6"/>
      <c r="L341" s="6"/>
      <c r="M341" s="6"/>
      <c r="N341" s="6"/>
      <c r="O341" s="6"/>
      <c r="P341" s="6"/>
      <c r="Q341" s="6"/>
      <c r="R341" s="6"/>
      <c r="S341" s="6"/>
      <c r="T341" s="6"/>
      <c r="U341" s="6"/>
      <c r="V341" s="6"/>
      <c r="W341" s="6"/>
    </row>
    <row r="342" spans="1:23" ht="15.75" customHeight="1">
      <c r="A342" s="3"/>
      <c r="B342" s="4"/>
      <c r="C342" s="5"/>
      <c r="D342" s="5"/>
      <c r="E342" s="5"/>
      <c r="F342" s="6"/>
      <c r="G342" s="6"/>
      <c r="H342" s="6"/>
      <c r="I342" s="6"/>
      <c r="J342" s="6"/>
      <c r="K342" s="6"/>
      <c r="L342" s="6"/>
      <c r="M342" s="6"/>
      <c r="N342" s="6"/>
      <c r="O342" s="6"/>
      <c r="P342" s="6"/>
      <c r="Q342" s="6"/>
      <c r="R342" s="6"/>
      <c r="S342" s="6"/>
      <c r="T342" s="6"/>
      <c r="U342" s="6"/>
      <c r="V342" s="6"/>
      <c r="W342" s="6"/>
    </row>
    <row r="343" spans="1:23" ht="15.75" customHeight="1">
      <c r="A343" s="3"/>
      <c r="B343" s="4"/>
      <c r="C343" s="5"/>
      <c r="D343" s="5"/>
      <c r="E343" s="5"/>
      <c r="F343" s="6"/>
      <c r="G343" s="6"/>
      <c r="H343" s="6"/>
      <c r="I343" s="6"/>
      <c r="J343" s="6"/>
      <c r="K343" s="6"/>
      <c r="L343" s="6"/>
      <c r="M343" s="6"/>
      <c r="N343" s="6"/>
      <c r="O343" s="6"/>
      <c r="P343" s="6"/>
      <c r="Q343" s="6"/>
      <c r="R343" s="6"/>
      <c r="S343" s="6"/>
      <c r="T343" s="6"/>
      <c r="U343" s="6"/>
      <c r="V343" s="6"/>
      <c r="W343" s="6"/>
    </row>
    <row r="344" spans="1:23" ht="15.75" customHeight="1">
      <c r="A344" s="3"/>
      <c r="B344" s="4"/>
      <c r="C344" s="5"/>
      <c r="D344" s="5"/>
      <c r="E344" s="5"/>
      <c r="F344" s="6"/>
      <c r="G344" s="6"/>
      <c r="H344" s="6"/>
      <c r="I344" s="6"/>
      <c r="J344" s="6"/>
      <c r="K344" s="6"/>
      <c r="L344" s="6"/>
      <c r="M344" s="6"/>
      <c r="N344" s="6"/>
      <c r="O344" s="6"/>
      <c r="P344" s="6"/>
      <c r="Q344" s="6"/>
      <c r="R344" s="6"/>
      <c r="S344" s="6"/>
      <c r="T344" s="6"/>
      <c r="U344" s="6"/>
      <c r="V344" s="6"/>
      <c r="W344" s="6"/>
    </row>
    <row r="345" spans="1:23" ht="15.75" customHeight="1">
      <c r="A345" s="3"/>
      <c r="B345" s="4"/>
      <c r="C345" s="5"/>
      <c r="D345" s="5"/>
      <c r="E345" s="5"/>
      <c r="F345" s="6"/>
      <c r="G345" s="6"/>
      <c r="H345" s="6"/>
      <c r="I345" s="6"/>
      <c r="J345" s="6"/>
      <c r="K345" s="6"/>
      <c r="L345" s="6"/>
      <c r="M345" s="6"/>
      <c r="N345" s="6"/>
      <c r="O345" s="6"/>
      <c r="P345" s="6"/>
      <c r="Q345" s="6"/>
      <c r="R345" s="6"/>
      <c r="S345" s="6"/>
      <c r="T345" s="6"/>
      <c r="U345" s="6"/>
      <c r="V345" s="6"/>
      <c r="W345" s="6"/>
    </row>
    <row r="346" spans="1:23" ht="15.75" customHeight="1">
      <c r="A346" s="3"/>
      <c r="B346" s="4"/>
      <c r="C346" s="5"/>
      <c r="D346" s="5"/>
      <c r="E346" s="5"/>
      <c r="F346" s="6"/>
      <c r="G346" s="6"/>
      <c r="H346" s="6"/>
      <c r="I346" s="6"/>
      <c r="J346" s="6"/>
      <c r="K346" s="6"/>
      <c r="L346" s="6"/>
      <c r="M346" s="6"/>
      <c r="N346" s="6"/>
      <c r="O346" s="6"/>
      <c r="P346" s="6"/>
      <c r="Q346" s="6"/>
      <c r="R346" s="6"/>
      <c r="S346" s="6"/>
      <c r="T346" s="6"/>
      <c r="U346" s="6"/>
      <c r="V346" s="6"/>
      <c r="W346" s="6"/>
    </row>
    <row r="347" spans="1:23" ht="15.75" customHeight="1">
      <c r="A347" s="3"/>
      <c r="B347" s="4"/>
      <c r="C347" s="5"/>
      <c r="D347" s="5"/>
      <c r="E347" s="5"/>
      <c r="F347" s="6"/>
      <c r="G347" s="6"/>
      <c r="H347" s="6"/>
      <c r="I347" s="6"/>
      <c r="J347" s="6"/>
      <c r="K347" s="6"/>
      <c r="L347" s="6"/>
      <c r="M347" s="6"/>
      <c r="N347" s="6"/>
      <c r="O347" s="6"/>
      <c r="P347" s="6"/>
      <c r="Q347" s="6"/>
      <c r="R347" s="6"/>
      <c r="S347" s="6"/>
      <c r="T347" s="6"/>
      <c r="U347" s="6"/>
      <c r="V347" s="6"/>
      <c r="W347" s="6"/>
    </row>
    <row r="348" spans="1:23" ht="15.75" customHeight="1">
      <c r="A348" s="3"/>
      <c r="B348" s="4"/>
      <c r="C348" s="5"/>
      <c r="D348" s="5"/>
      <c r="E348" s="5"/>
      <c r="F348" s="6"/>
      <c r="G348" s="6"/>
      <c r="H348" s="6"/>
      <c r="I348" s="6"/>
      <c r="J348" s="6"/>
      <c r="K348" s="6"/>
      <c r="L348" s="6"/>
      <c r="M348" s="6"/>
      <c r="N348" s="6"/>
      <c r="O348" s="6"/>
      <c r="P348" s="6"/>
      <c r="Q348" s="6"/>
      <c r="R348" s="6"/>
      <c r="S348" s="6"/>
      <c r="T348" s="6"/>
      <c r="U348" s="6"/>
      <c r="V348" s="6"/>
      <c r="W348" s="6"/>
    </row>
    <row r="349" spans="1:23" ht="15.75" customHeight="1">
      <c r="A349" s="3"/>
      <c r="B349" s="4"/>
      <c r="C349" s="5"/>
      <c r="D349" s="5"/>
      <c r="E349" s="5"/>
      <c r="F349" s="6"/>
      <c r="G349" s="6"/>
      <c r="H349" s="6"/>
      <c r="I349" s="6"/>
      <c r="J349" s="6"/>
      <c r="K349" s="6"/>
      <c r="L349" s="6"/>
      <c r="M349" s="6"/>
      <c r="N349" s="6"/>
      <c r="O349" s="6"/>
      <c r="P349" s="6"/>
      <c r="Q349" s="6"/>
      <c r="R349" s="6"/>
      <c r="S349" s="6"/>
      <c r="T349" s="6"/>
      <c r="U349" s="6"/>
      <c r="V349" s="6"/>
      <c r="W349" s="6"/>
    </row>
    <row r="350" spans="1:23" ht="15.75" customHeight="1">
      <c r="A350" s="3"/>
      <c r="B350" s="4"/>
      <c r="C350" s="5"/>
      <c r="D350" s="5"/>
      <c r="E350" s="5"/>
      <c r="F350" s="6"/>
      <c r="G350" s="6"/>
      <c r="H350" s="6"/>
      <c r="I350" s="6"/>
      <c r="J350" s="6"/>
      <c r="K350" s="6"/>
      <c r="L350" s="6"/>
      <c r="M350" s="6"/>
      <c r="N350" s="6"/>
      <c r="O350" s="6"/>
      <c r="P350" s="6"/>
      <c r="Q350" s="6"/>
      <c r="R350" s="6"/>
      <c r="S350" s="6"/>
      <c r="T350" s="6"/>
      <c r="U350" s="6"/>
      <c r="V350" s="6"/>
      <c r="W350" s="6"/>
    </row>
    <row r="351" spans="1:23" ht="15.75" customHeight="1">
      <c r="A351" s="3"/>
      <c r="B351" s="4"/>
      <c r="C351" s="5"/>
      <c r="D351" s="5"/>
      <c r="E351" s="5"/>
      <c r="F351" s="6"/>
      <c r="G351" s="6"/>
      <c r="H351" s="6"/>
      <c r="I351" s="6"/>
      <c r="J351" s="6"/>
      <c r="K351" s="6"/>
      <c r="L351" s="6"/>
      <c r="M351" s="6"/>
      <c r="N351" s="6"/>
      <c r="O351" s="6"/>
      <c r="P351" s="6"/>
      <c r="Q351" s="6"/>
      <c r="R351" s="6"/>
      <c r="S351" s="6"/>
      <c r="T351" s="6"/>
      <c r="U351" s="6"/>
      <c r="V351" s="6"/>
      <c r="W351" s="6"/>
    </row>
    <row r="352" spans="1:23" ht="15.75" customHeight="1">
      <c r="A352" s="3"/>
      <c r="B352" s="4"/>
      <c r="C352" s="5"/>
      <c r="D352" s="5"/>
      <c r="E352" s="5"/>
      <c r="F352" s="6"/>
      <c r="G352" s="6"/>
      <c r="H352" s="6"/>
      <c r="I352" s="6"/>
      <c r="J352" s="6"/>
      <c r="K352" s="6"/>
      <c r="L352" s="6"/>
      <c r="M352" s="6"/>
      <c r="N352" s="6"/>
      <c r="O352" s="6"/>
      <c r="P352" s="6"/>
      <c r="Q352" s="6"/>
      <c r="R352" s="6"/>
      <c r="S352" s="6"/>
      <c r="T352" s="6"/>
      <c r="U352" s="6"/>
      <c r="V352" s="6"/>
      <c r="W352" s="6"/>
    </row>
    <row r="353" spans="1:23" ht="15.75" customHeight="1">
      <c r="A353" s="3"/>
      <c r="B353" s="4"/>
      <c r="C353" s="5"/>
      <c r="D353" s="5"/>
      <c r="E353" s="5"/>
      <c r="F353" s="6"/>
      <c r="G353" s="6"/>
      <c r="H353" s="6"/>
      <c r="I353" s="6"/>
      <c r="J353" s="6"/>
      <c r="K353" s="6"/>
      <c r="L353" s="6"/>
      <c r="M353" s="6"/>
      <c r="N353" s="6"/>
      <c r="O353" s="6"/>
      <c r="P353" s="6"/>
      <c r="Q353" s="6"/>
      <c r="R353" s="6"/>
      <c r="S353" s="6"/>
      <c r="T353" s="6"/>
      <c r="U353" s="6"/>
      <c r="V353" s="6"/>
      <c r="W353" s="6"/>
    </row>
    <row r="354" spans="1:23" ht="15.75" customHeight="1">
      <c r="A354" s="3"/>
      <c r="B354" s="4"/>
      <c r="C354" s="5"/>
      <c r="D354" s="5"/>
      <c r="E354" s="5"/>
      <c r="F354" s="6"/>
      <c r="G354" s="6"/>
      <c r="H354" s="6"/>
      <c r="I354" s="6"/>
      <c r="J354" s="6"/>
      <c r="K354" s="6"/>
      <c r="L354" s="6"/>
      <c r="M354" s="6"/>
      <c r="N354" s="6"/>
      <c r="O354" s="6"/>
      <c r="P354" s="6"/>
      <c r="Q354" s="6"/>
      <c r="R354" s="6"/>
      <c r="S354" s="6"/>
      <c r="T354" s="6"/>
      <c r="U354" s="6"/>
      <c r="V354" s="6"/>
      <c r="W354" s="6"/>
    </row>
    <row r="355" spans="1:23" ht="15.75" customHeight="1">
      <c r="A355" s="3"/>
      <c r="B355" s="4"/>
      <c r="C355" s="5"/>
      <c r="D355" s="5"/>
      <c r="E355" s="5"/>
      <c r="F355" s="6"/>
      <c r="G355" s="6"/>
      <c r="H355" s="6"/>
      <c r="I355" s="6"/>
      <c r="J355" s="6"/>
      <c r="K355" s="6"/>
      <c r="L355" s="6"/>
      <c r="M355" s="6"/>
      <c r="N355" s="6"/>
      <c r="O355" s="6"/>
      <c r="P355" s="6"/>
      <c r="Q355" s="6"/>
      <c r="R355" s="6"/>
      <c r="S355" s="6"/>
      <c r="T355" s="6"/>
      <c r="U355" s="6"/>
      <c r="V355" s="6"/>
      <c r="W355" s="6"/>
    </row>
    <row r="356" spans="1:23" ht="15.75" customHeight="1">
      <c r="A356" s="3"/>
      <c r="B356" s="4"/>
      <c r="C356" s="5"/>
      <c r="D356" s="5"/>
      <c r="E356" s="5"/>
      <c r="F356" s="6"/>
      <c r="G356" s="6"/>
      <c r="H356" s="6"/>
      <c r="I356" s="6"/>
      <c r="J356" s="6"/>
      <c r="K356" s="6"/>
      <c r="L356" s="6"/>
      <c r="M356" s="6"/>
      <c r="N356" s="6"/>
      <c r="O356" s="6"/>
      <c r="P356" s="6"/>
      <c r="Q356" s="6"/>
      <c r="R356" s="6"/>
      <c r="S356" s="6"/>
      <c r="T356" s="6"/>
      <c r="U356" s="6"/>
      <c r="V356" s="6"/>
      <c r="W356" s="6"/>
    </row>
    <row r="357" spans="1:23" ht="15.75" customHeight="1">
      <c r="A357" s="3"/>
      <c r="B357" s="4"/>
      <c r="C357" s="5"/>
      <c r="D357" s="5"/>
      <c r="E357" s="5"/>
      <c r="F357" s="6"/>
      <c r="G357" s="6"/>
      <c r="H357" s="6"/>
      <c r="I357" s="6"/>
      <c r="J357" s="6"/>
      <c r="K357" s="6"/>
      <c r="L357" s="6"/>
      <c r="M357" s="6"/>
      <c r="N357" s="6"/>
      <c r="O357" s="6"/>
      <c r="P357" s="6"/>
      <c r="Q357" s="6"/>
      <c r="R357" s="6"/>
      <c r="S357" s="6"/>
      <c r="T357" s="6"/>
      <c r="U357" s="6"/>
      <c r="V357" s="6"/>
      <c r="W357" s="6"/>
    </row>
    <row r="358" spans="1:23" ht="15.75" customHeight="1">
      <c r="A358" s="3"/>
      <c r="B358" s="4"/>
      <c r="C358" s="5"/>
      <c r="D358" s="5"/>
      <c r="E358" s="5"/>
      <c r="F358" s="6"/>
      <c r="G358" s="6"/>
      <c r="H358" s="6"/>
      <c r="I358" s="6"/>
      <c r="J358" s="6"/>
      <c r="K358" s="6"/>
      <c r="L358" s="6"/>
      <c r="M358" s="6"/>
      <c r="N358" s="6"/>
      <c r="O358" s="6"/>
      <c r="P358" s="6"/>
      <c r="Q358" s="6"/>
      <c r="R358" s="6"/>
      <c r="S358" s="6"/>
      <c r="T358" s="6"/>
      <c r="U358" s="6"/>
      <c r="V358" s="6"/>
      <c r="W358" s="6"/>
    </row>
    <row r="359" spans="1:23" ht="15.75" customHeight="1">
      <c r="A359" s="3"/>
      <c r="B359" s="4"/>
      <c r="C359" s="5"/>
      <c r="D359" s="5"/>
      <c r="E359" s="5"/>
      <c r="F359" s="6"/>
      <c r="G359" s="6"/>
      <c r="H359" s="6"/>
      <c r="I359" s="6"/>
      <c r="J359" s="6"/>
      <c r="K359" s="6"/>
      <c r="L359" s="6"/>
      <c r="M359" s="6"/>
      <c r="N359" s="6"/>
      <c r="O359" s="6"/>
      <c r="P359" s="6"/>
      <c r="Q359" s="6"/>
      <c r="R359" s="6"/>
      <c r="S359" s="6"/>
      <c r="T359" s="6"/>
      <c r="U359" s="6"/>
      <c r="V359" s="6"/>
      <c r="W359" s="6"/>
    </row>
    <row r="360" spans="1:23" ht="15.75" customHeight="1">
      <c r="A360" s="3"/>
      <c r="B360" s="4"/>
      <c r="C360" s="5"/>
      <c r="D360" s="5"/>
      <c r="E360" s="5"/>
      <c r="F360" s="6"/>
      <c r="G360" s="6"/>
      <c r="H360" s="6"/>
      <c r="I360" s="6"/>
      <c r="J360" s="6"/>
      <c r="K360" s="6"/>
      <c r="L360" s="6"/>
      <c r="M360" s="6"/>
      <c r="N360" s="6"/>
      <c r="O360" s="6"/>
      <c r="P360" s="6"/>
      <c r="Q360" s="6"/>
      <c r="R360" s="6"/>
      <c r="S360" s="6"/>
      <c r="T360" s="6"/>
      <c r="U360" s="6"/>
      <c r="V360" s="6"/>
      <c r="W360" s="6"/>
    </row>
    <row r="361" spans="1:23" ht="15.75" customHeight="1">
      <c r="A361" s="3"/>
      <c r="B361" s="4"/>
      <c r="C361" s="5"/>
      <c r="D361" s="5"/>
      <c r="E361" s="5"/>
      <c r="F361" s="6"/>
      <c r="G361" s="6"/>
      <c r="H361" s="6"/>
      <c r="I361" s="6"/>
      <c r="J361" s="6"/>
      <c r="K361" s="6"/>
      <c r="L361" s="6"/>
      <c r="M361" s="6"/>
      <c r="N361" s="6"/>
      <c r="O361" s="6"/>
      <c r="P361" s="6"/>
      <c r="Q361" s="6"/>
      <c r="R361" s="6"/>
      <c r="S361" s="6"/>
      <c r="T361" s="6"/>
      <c r="U361" s="6"/>
      <c r="V361" s="6"/>
      <c r="W361" s="6"/>
    </row>
    <row r="362" spans="1:23" ht="15.75" customHeight="1">
      <c r="A362" s="3"/>
      <c r="B362" s="4"/>
      <c r="C362" s="5"/>
      <c r="D362" s="5"/>
      <c r="E362" s="5"/>
      <c r="F362" s="6"/>
      <c r="G362" s="6"/>
      <c r="H362" s="6"/>
      <c r="I362" s="6"/>
      <c r="J362" s="6"/>
      <c r="K362" s="6"/>
      <c r="L362" s="6"/>
      <c r="M362" s="6"/>
      <c r="N362" s="6"/>
      <c r="O362" s="6"/>
      <c r="P362" s="6"/>
      <c r="Q362" s="6"/>
      <c r="R362" s="6"/>
      <c r="S362" s="6"/>
      <c r="T362" s="6"/>
      <c r="U362" s="6"/>
      <c r="V362" s="6"/>
      <c r="W362" s="6"/>
    </row>
    <row r="363" spans="1:23" ht="15.75" customHeight="1">
      <c r="A363" s="3"/>
      <c r="B363" s="4"/>
      <c r="C363" s="5"/>
      <c r="D363" s="5"/>
      <c r="E363" s="5"/>
      <c r="F363" s="6"/>
      <c r="G363" s="6"/>
      <c r="H363" s="6"/>
      <c r="I363" s="6"/>
      <c r="J363" s="6"/>
      <c r="K363" s="6"/>
      <c r="L363" s="6"/>
      <c r="M363" s="6"/>
      <c r="N363" s="6"/>
      <c r="O363" s="6"/>
      <c r="P363" s="6"/>
      <c r="Q363" s="6"/>
      <c r="R363" s="6"/>
      <c r="S363" s="6"/>
      <c r="T363" s="6"/>
      <c r="U363" s="6"/>
      <c r="V363" s="6"/>
      <c r="W363" s="6"/>
    </row>
    <row r="364" spans="1:23" ht="15.75" customHeight="1">
      <c r="A364" s="3"/>
      <c r="B364" s="4"/>
      <c r="C364" s="5"/>
      <c r="D364" s="5"/>
      <c r="E364" s="5"/>
      <c r="F364" s="6"/>
      <c r="G364" s="6"/>
      <c r="H364" s="6"/>
      <c r="I364" s="6"/>
      <c r="J364" s="6"/>
      <c r="K364" s="6"/>
      <c r="L364" s="6"/>
      <c r="M364" s="6"/>
      <c r="N364" s="6"/>
      <c r="O364" s="6"/>
      <c r="P364" s="6"/>
      <c r="Q364" s="6"/>
      <c r="R364" s="6"/>
      <c r="S364" s="6"/>
      <c r="T364" s="6"/>
      <c r="U364" s="6"/>
      <c r="V364" s="6"/>
      <c r="W364" s="6"/>
    </row>
    <row r="365" spans="1:23" ht="15.75" customHeight="1">
      <c r="A365" s="3"/>
      <c r="B365" s="4"/>
      <c r="C365" s="5"/>
      <c r="D365" s="5"/>
      <c r="E365" s="5"/>
      <c r="F365" s="6"/>
      <c r="G365" s="6"/>
      <c r="H365" s="6"/>
      <c r="I365" s="6"/>
      <c r="J365" s="6"/>
      <c r="K365" s="6"/>
      <c r="L365" s="6"/>
      <c r="M365" s="6"/>
      <c r="N365" s="6"/>
      <c r="O365" s="6"/>
      <c r="P365" s="6"/>
      <c r="Q365" s="6"/>
      <c r="R365" s="6"/>
      <c r="S365" s="6"/>
      <c r="T365" s="6"/>
      <c r="U365" s="6"/>
      <c r="V365" s="6"/>
      <c r="W365" s="6"/>
    </row>
    <row r="366" spans="1:23" ht="15.75" customHeight="1">
      <c r="A366" s="3"/>
      <c r="B366" s="4"/>
      <c r="C366" s="5"/>
      <c r="D366" s="5"/>
      <c r="E366" s="5"/>
      <c r="F366" s="6"/>
      <c r="G366" s="6"/>
      <c r="H366" s="6"/>
      <c r="I366" s="6"/>
      <c r="J366" s="6"/>
      <c r="K366" s="6"/>
      <c r="L366" s="6"/>
      <c r="M366" s="6"/>
      <c r="N366" s="6"/>
      <c r="O366" s="6"/>
      <c r="P366" s="6"/>
      <c r="Q366" s="6"/>
      <c r="R366" s="6"/>
      <c r="S366" s="6"/>
      <c r="T366" s="6"/>
      <c r="U366" s="6"/>
      <c r="V366" s="6"/>
      <c r="W366" s="6"/>
    </row>
    <row r="367" spans="1:23" ht="15.75" customHeight="1">
      <c r="A367" s="3"/>
      <c r="B367" s="4"/>
      <c r="C367" s="5"/>
      <c r="D367" s="5"/>
      <c r="E367" s="5"/>
      <c r="F367" s="6"/>
      <c r="G367" s="6"/>
      <c r="H367" s="6"/>
      <c r="I367" s="6"/>
      <c r="J367" s="6"/>
      <c r="K367" s="6"/>
      <c r="L367" s="6"/>
      <c r="M367" s="6"/>
      <c r="N367" s="6"/>
      <c r="O367" s="6"/>
      <c r="P367" s="6"/>
      <c r="Q367" s="6"/>
      <c r="R367" s="6"/>
      <c r="S367" s="6"/>
      <c r="T367" s="6"/>
      <c r="U367" s="6"/>
      <c r="V367" s="6"/>
      <c r="W367" s="6"/>
    </row>
    <row r="368" spans="1:23" ht="15.75" customHeight="1">
      <c r="A368" s="3"/>
      <c r="B368" s="4"/>
      <c r="C368" s="5"/>
      <c r="D368" s="5"/>
      <c r="E368" s="5"/>
      <c r="F368" s="6"/>
      <c r="G368" s="6"/>
      <c r="H368" s="6"/>
      <c r="I368" s="6"/>
      <c r="J368" s="6"/>
      <c r="K368" s="6"/>
      <c r="L368" s="6"/>
      <c r="M368" s="6"/>
      <c r="N368" s="6"/>
      <c r="O368" s="6"/>
      <c r="P368" s="6"/>
      <c r="Q368" s="6"/>
      <c r="R368" s="6"/>
      <c r="S368" s="6"/>
      <c r="T368" s="6"/>
      <c r="U368" s="6"/>
      <c r="V368" s="6"/>
      <c r="W368" s="6"/>
    </row>
    <row r="369" spans="1:23" ht="15.75" customHeight="1">
      <c r="A369" s="3"/>
      <c r="B369" s="4"/>
      <c r="C369" s="5"/>
      <c r="D369" s="5"/>
      <c r="E369" s="5"/>
      <c r="F369" s="6"/>
      <c r="G369" s="6"/>
      <c r="H369" s="6"/>
      <c r="I369" s="6"/>
      <c r="J369" s="6"/>
      <c r="K369" s="6"/>
      <c r="L369" s="6"/>
      <c r="M369" s="6"/>
      <c r="N369" s="6"/>
      <c r="O369" s="6"/>
      <c r="P369" s="6"/>
      <c r="Q369" s="6"/>
      <c r="R369" s="6"/>
      <c r="S369" s="6"/>
      <c r="T369" s="6"/>
      <c r="U369" s="6"/>
      <c r="V369" s="6"/>
      <c r="W369" s="6"/>
    </row>
    <row r="370" spans="1:23" ht="15.75" customHeight="1">
      <c r="A370" s="3"/>
      <c r="B370" s="4"/>
      <c r="C370" s="5"/>
      <c r="D370" s="5"/>
      <c r="E370" s="5"/>
      <c r="F370" s="6"/>
      <c r="G370" s="6"/>
      <c r="H370" s="6"/>
      <c r="I370" s="6"/>
      <c r="J370" s="6"/>
      <c r="K370" s="6"/>
      <c r="L370" s="6"/>
      <c r="M370" s="6"/>
      <c r="N370" s="6"/>
      <c r="O370" s="6"/>
      <c r="P370" s="6"/>
      <c r="Q370" s="6"/>
      <c r="R370" s="6"/>
      <c r="S370" s="6"/>
      <c r="T370" s="6"/>
      <c r="U370" s="6"/>
      <c r="V370" s="6"/>
      <c r="W370" s="6"/>
    </row>
    <row r="371" spans="1:23" ht="15.75" customHeight="1">
      <c r="A371" s="3"/>
      <c r="B371" s="4"/>
      <c r="C371" s="5"/>
      <c r="D371" s="5"/>
      <c r="E371" s="5"/>
      <c r="F371" s="6"/>
      <c r="G371" s="6"/>
      <c r="H371" s="6"/>
      <c r="I371" s="6"/>
      <c r="J371" s="6"/>
      <c r="K371" s="6"/>
      <c r="L371" s="6"/>
      <c r="M371" s="6"/>
      <c r="N371" s="6"/>
      <c r="O371" s="6"/>
      <c r="P371" s="6"/>
      <c r="Q371" s="6"/>
      <c r="R371" s="6"/>
      <c r="S371" s="6"/>
      <c r="T371" s="6"/>
      <c r="U371" s="6"/>
      <c r="V371" s="6"/>
      <c r="W371" s="6"/>
    </row>
    <row r="372" spans="1:23" ht="15.75" customHeight="1">
      <c r="A372" s="3"/>
      <c r="B372" s="4"/>
      <c r="C372" s="5"/>
      <c r="D372" s="5"/>
      <c r="E372" s="5"/>
      <c r="F372" s="6"/>
      <c r="G372" s="6"/>
      <c r="H372" s="6"/>
      <c r="I372" s="6"/>
      <c r="J372" s="6"/>
      <c r="K372" s="6"/>
      <c r="L372" s="6"/>
      <c r="M372" s="6"/>
      <c r="N372" s="6"/>
      <c r="O372" s="6"/>
      <c r="P372" s="6"/>
      <c r="Q372" s="6"/>
      <c r="R372" s="6"/>
      <c r="S372" s="6"/>
      <c r="T372" s="6"/>
      <c r="U372" s="6"/>
      <c r="V372" s="6"/>
      <c r="W372" s="6"/>
    </row>
    <row r="373" spans="1:23" ht="15.75" customHeight="1">
      <c r="A373" s="3"/>
      <c r="B373" s="4"/>
      <c r="C373" s="5"/>
      <c r="D373" s="5"/>
      <c r="E373" s="5"/>
      <c r="F373" s="6"/>
      <c r="G373" s="6"/>
      <c r="H373" s="6"/>
      <c r="I373" s="6"/>
      <c r="J373" s="6"/>
      <c r="K373" s="6"/>
      <c r="L373" s="6"/>
      <c r="M373" s="6"/>
      <c r="N373" s="6"/>
      <c r="O373" s="6"/>
      <c r="P373" s="6"/>
      <c r="Q373" s="6"/>
      <c r="R373" s="6"/>
      <c r="S373" s="6"/>
      <c r="T373" s="6"/>
      <c r="U373" s="6"/>
      <c r="V373" s="6"/>
      <c r="W373" s="6"/>
    </row>
    <row r="374" spans="1:23" ht="15.75" customHeight="1">
      <c r="A374" s="3"/>
      <c r="B374" s="4"/>
      <c r="C374" s="5"/>
      <c r="D374" s="5"/>
      <c r="E374" s="5"/>
      <c r="F374" s="6"/>
      <c r="G374" s="6"/>
      <c r="H374" s="6"/>
      <c r="I374" s="6"/>
      <c r="J374" s="6"/>
      <c r="K374" s="6"/>
      <c r="L374" s="6"/>
      <c r="M374" s="6"/>
      <c r="N374" s="6"/>
      <c r="O374" s="6"/>
      <c r="P374" s="6"/>
      <c r="Q374" s="6"/>
      <c r="R374" s="6"/>
      <c r="S374" s="6"/>
      <c r="T374" s="6"/>
      <c r="U374" s="6"/>
      <c r="V374" s="6"/>
      <c r="W374" s="6"/>
    </row>
    <row r="375" spans="1:23" ht="15.75" customHeight="1">
      <c r="A375" s="3"/>
      <c r="B375" s="4"/>
      <c r="C375" s="5"/>
      <c r="D375" s="5"/>
      <c r="E375" s="5"/>
      <c r="F375" s="6"/>
      <c r="G375" s="6"/>
      <c r="H375" s="6"/>
      <c r="I375" s="6"/>
      <c r="J375" s="6"/>
      <c r="K375" s="6"/>
      <c r="L375" s="6"/>
      <c r="M375" s="6"/>
      <c r="N375" s="6"/>
      <c r="O375" s="6"/>
      <c r="P375" s="6"/>
      <c r="Q375" s="6"/>
      <c r="R375" s="6"/>
      <c r="S375" s="6"/>
      <c r="T375" s="6"/>
      <c r="U375" s="6"/>
      <c r="V375" s="6"/>
      <c r="W375" s="6"/>
    </row>
    <row r="376" spans="1:23" ht="15.75" customHeight="1">
      <c r="A376" s="3"/>
      <c r="B376" s="4"/>
      <c r="C376" s="5"/>
      <c r="D376" s="5"/>
      <c r="E376" s="5"/>
      <c r="F376" s="6"/>
      <c r="G376" s="6"/>
      <c r="H376" s="6"/>
      <c r="I376" s="6"/>
      <c r="J376" s="6"/>
      <c r="K376" s="6"/>
      <c r="L376" s="6"/>
      <c r="M376" s="6"/>
      <c r="N376" s="6"/>
      <c r="O376" s="6"/>
      <c r="P376" s="6"/>
      <c r="Q376" s="6"/>
      <c r="R376" s="6"/>
      <c r="S376" s="6"/>
      <c r="T376" s="6"/>
      <c r="U376" s="6"/>
      <c r="V376" s="6"/>
      <c r="W376" s="6"/>
    </row>
    <row r="377" spans="1:23" ht="15.75" customHeight="1">
      <c r="A377" s="3"/>
      <c r="B377" s="4"/>
      <c r="C377" s="5"/>
      <c r="D377" s="5"/>
      <c r="E377" s="5"/>
      <c r="F377" s="6"/>
      <c r="G377" s="6"/>
      <c r="H377" s="6"/>
      <c r="I377" s="6"/>
      <c r="J377" s="6"/>
      <c r="K377" s="6"/>
      <c r="L377" s="6"/>
      <c r="M377" s="6"/>
      <c r="N377" s="6"/>
      <c r="O377" s="6"/>
      <c r="P377" s="6"/>
      <c r="Q377" s="6"/>
      <c r="R377" s="6"/>
      <c r="S377" s="6"/>
      <c r="T377" s="6"/>
      <c r="U377" s="6"/>
      <c r="V377" s="6"/>
      <c r="W377" s="6"/>
    </row>
    <row r="378" spans="1:23" ht="15.75" customHeight="1">
      <c r="A378" s="3"/>
      <c r="B378" s="4"/>
      <c r="C378" s="5"/>
      <c r="D378" s="5"/>
      <c r="E378" s="5"/>
      <c r="F378" s="6"/>
      <c r="G378" s="6"/>
      <c r="H378" s="6"/>
      <c r="I378" s="6"/>
      <c r="J378" s="6"/>
      <c r="K378" s="6"/>
      <c r="L378" s="6"/>
      <c r="M378" s="6"/>
      <c r="N378" s="6"/>
      <c r="O378" s="6"/>
      <c r="P378" s="6"/>
      <c r="Q378" s="6"/>
      <c r="R378" s="6"/>
      <c r="S378" s="6"/>
      <c r="T378" s="6"/>
      <c r="U378" s="6"/>
      <c r="V378" s="6"/>
      <c r="W378" s="6"/>
    </row>
    <row r="379" spans="1:23" ht="15.75" customHeight="1">
      <c r="A379" s="3"/>
      <c r="B379" s="4"/>
      <c r="C379" s="5"/>
      <c r="D379" s="5"/>
      <c r="E379" s="5"/>
      <c r="F379" s="6"/>
      <c r="G379" s="6"/>
      <c r="H379" s="6"/>
      <c r="I379" s="6"/>
      <c r="J379" s="6"/>
      <c r="K379" s="6"/>
      <c r="L379" s="6"/>
      <c r="M379" s="6"/>
      <c r="N379" s="6"/>
      <c r="O379" s="6"/>
      <c r="P379" s="6"/>
      <c r="Q379" s="6"/>
      <c r="R379" s="6"/>
      <c r="S379" s="6"/>
      <c r="T379" s="6"/>
      <c r="U379" s="6"/>
      <c r="V379" s="6"/>
      <c r="W379" s="6"/>
    </row>
    <row r="380" spans="1:23" ht="15.75" customHeight="1">
      <c r="A380" s="3"/>
      <c r="B380" s="4"/>
      <c r="C380" s="5"/>
      <c r="D380" s="5"/>
      <c r="E380" s="5"/>
      <c r="F380" s="6"/>
      <c r="G380" s="6"/>
      <c r="H380" s="6"/>
      <c r="I380" s="6"/>
      <c r="J380" s="6"/>
      <c r="K380" s="6"/>
      <c r="L380" s="6"/>
      <c r="M380" s="6"/>
      <c r="N380" s="6"/>
      <c r="O380" s="6"/>
      <c r="P380" s="6"/>
      <c r="Q380" s="6"/>
      <c r="R380" s="6"/>
      <c r="S380" s="6"/>
      <c r="T380" s="6"/>
      <c r="U380" s="6"/>
      <c r="V380" s="6"/>
      <c r="W380" s="6"/>
    </row>
    <row r="381" spans="1:23" ht="15.75" customHeight="1">
      <c r="A381" s="3"/>
      <c r="B381" s="4"/>
      <c r="C381" s="5"/>
      <c r="D381" s="5"/>
      <c r="E381" s="5"/>
      <c r="F381" s="6"/>
      <c r="G381" s="6"/>
      <c r="H381" s="6"/>
      <c r="I381" s="6"/>
      <c r="J381" s="6"/>
      <c r="K381" s="6"/>
      <c r="L381" s="6"/>
      <c r="M381" s="6"/>
      <c r="N381" s="6"/>
      <c r="O381" s="6"/>
      <c r="P381" s="6"/>
      <c r="Q381" s="6"/>
      <c r="R381" s="6"/>
      <c r="S381" s="6"/>
      <c r="T381" s="6"/>
      <c r="U381" s="6"/>
      <c r="V381" s="6"/>
      <c r="W381" s="6"/>
    </row>
    <row r="382" spans="1:23" ht="15.75" customHeight="1">
      <c r="A382" s="3"/>
      <c r="B382" s="4"/>
      <c r="C382" s="5"/>
      <c r="D382" s="5"/>
      <c r="E382" s="5"/>
      <c r="F382" s="6"/>
      <c r="G382" s="6"/>
      <c r="H382" s="6"/>
      <c r="I382" s="6"/>
      <c r="J382" s="6"/>
      <c r="K382" s="6"/>
      <c r="L382" s="6"/>
      <c r="M382" s="6"/>
      <c r="N382" s="6"/>
      <c r="O382" s="6"/>
      <c r="P382" s="6"/>
      <c r="Q382" s="6"/>
      <c r="R382" s="6"/>
      <c r="S382" s="6"/>
      <c r="T382" s="6"/>
      <c r="U382" s="6"/>
      <c r="V382" s="6"/>
      <c r="W382" s="6"/>
    </row>
    <row r="383" spans="1:23" ht="15.75" customHeight="1">
      <c r="A383" s="3"/>
      <c r="B383" s="4"/>
      <c r="C383" s="5"/>
      <c r="D383" s="5"/>
      <c r="E383" s="5"/>
      <c r="F383" s="6"/>
      <c r="G383" s="6"/>
      <c r="H383" s="6"/>
      <c r="I383" s="6"/>
      <c r="J383" s="6"/>
      <c r="K383" s="6"/>
      <c r="L383" s="6"/>
      <c r="M383" s="6"/>
      <c r="N383" s="6"/>
      <c r="O383" s="6"/>
      <c r="P383" s="6"/>
      <c r="Q383" s="6"/>
      <c r="R383" s="6"/>
      <c r="S383" s="6"/>
      <c r="T383" s="6"/>
      <c r="U383" s="6"/>
      <c r="V383" s="6"/>
      <c r="W383" s="6"/>
    </row>
    <row r="384" spans="1:23" ht="15.75" customHeight="1">
      <c r="A384" s="3"/>
      <c r="B384" s="4"/>
      <c r="C384" s="5"/>
      <c r="D384" s="5"/>
      <c r="E384" s="5"/>
      <c r="F384" s="6"/>
      <c r="G384" s="6"/>
      <c r="H384" s="6"/>
      <c r="I384" s="6"/>
      <c r="J384" s="6"/>
      <c r="K384" s="6"/>
      <c r="L384" s="6"/>
      <c r="M384" s="6"/>
      <c r="N384" s="6"/>
      <c r="O384" s="6"/>
      <c r="P384" s="6"/>
      <c r="Q384" s="6"/>
      <c r="R384" s="6"/>
      <c r="S384" s="6"/>
      <c r="T384" s="6"/>
      <c r="U384" s="6"/>
      <c r="V384" s="6"/>
      <c r="W384" s="6"/>
    </row>
    <row r="385" spans="1:23" ht="15.75" customHeight="1">
      <c r="A385" s="3"/>
      <c r="B385" s="4"/>
      <c r="C385" s="5"/>
      <c r="D385" s="5"/>
      <c r="E385" s="5"/>
      <c r="F385" s="6"/>
      <c r="G385" s="6"/>
      <c r="H385" s="6"/>
      <c r="I385" s="6"/>
      <c r="J385" s="6"/>
      <c r="K385" s="6"/>
      <c r="L385" s="6"/>
      <c r="M385" s="6"/>
      <c r="N385" s="6"/>
      <c r="O385" s="6"/>
      <c r="P385" s="6"/>
      <c r="Q385" s="6"/>
      <c r="R385" s="6"/>
      <c r="S385" s="6"/>
      <c r="T385" s="6"/>
      <c r="U385" s="6"/>
      <c r="V385" s="6"/>
      <c r="W385" s="6"/>
    </row>
    <row r="386" spans="1:23" ht="15.75" customHeight="1">
      <c r="A386" s="3"/>
      <c r="B386" s="4"/>
      <c r="C386" s="5"/>
      <c r="D386" s="5"/>
      <c r="E386" s="5"/>
      <c r="F386" s="6"/>
      <c r="G386" s="6"/>
      <c r="H386" s="6"/>
      <c r="I386" s="6"/>
      <c r="J386" s="6"/>
      <c r="K386" s="6"/>
      <c r="L386" s="6"/>
      <c r="M386" s="6"/>
      <c r="N386" s="6"/>
      <c r="O386" s="6"/>
      <c r="P386" s="6"/>
      <c r="Q386" s="6"/>
      <c r="R386" s="6"/>
      <c r="S386" s="6"/>
      <c r="T386" s="6"/>
      <c r="U386" s="6"/>
      <c r="V386" s="6"/>
      <c r="W386" s="6"/>
    </row>
    <row r="387" spans="1:23" ht="15.75" customHeight="1">
      <c r="A387" s="3"/>
      <c r="B387" s="4"/>
      <c r="C387" s="5"/>
      <c r="D387" s="5"/>
      <c r="E387" s="5"/>
      <c r="F387" s="6"/>
      <c r="G387" s="6"/>
      <c r="H387" s="6"/>
      <c r="I387" s="6"/>
      <c r="J387" s="6"/>
      <c r="K387" s="6"/>
      <c r="L387" s="6"/>
      <c r="M387" s="6"/>
      <c r="N387" s="6"/>
      <c r="O387" s="6"/>
      <c r="P387" s="6"/>
      <c r="Q387" s="6"/>
      <c r="R387" s="6"/>
      <c r="S387" s="6"/>
      <c r="T387" s="6"/>
      <c r="U387" s="6"/>
      <c r="V387" s="6"/>
      <c r="W387" s="6"/>
    </row>
    <row r="388" spans="1:23" ht="15.75" customHeight="1">
      <c r="A388" s="3"/>
      <c r="B388" s="4"/>
      <c r="C388" s="5"/>
      <c r="D388" s="5"/>
      <c r="E388" s="5"/>
      <c r="F388" s="6"/>
      <c r="G388" s="6"/>
      <c r="H388" s="6"/>
      <c r="I388" s="6"/>
      <c r="J388" s="6"/>
      <c r="K388" s="6"/>
      <c r="L388" s="6"/>
      <c r="M388" s="6"/>
      <c r="N388" s="6"/>
      <c r="O388" s="6"/>
      <c r="P388" s="6"/>
      <c r="Q388" s="6"/>
      <c r="R388" s="6"/>
      <c r="S388" s="6"/>
      <c r="T388" s="6"/>
      <c r="U388" s="6"/>
      <c r="V388" s="6"/>
      <c r="W388" s="6"/>
    </row>
    <row r="389" spans="1:23" ht="15.75" customHeight="1">
      <c r="A389" s="3"/>
      <c r="B389" s="4"/>
      <c r="C389" s="5"/>
      <c r="D389" s="5"/>
      <c r="E389" s="5"/>
      <c r="F389" s="6"/>
      <c r="G389" s="6"/>
      <c r="H389" s="6"/>
      <c r="I389" s="6"/>
      <c r="J389" s="6"/>
      <c r="K389" s="6"/>
      <c r="L389" s="6"/>
      <c r="M389" s="6"/>
      <c r="N389" s="6"/>
      <c r="O389" s="6"/>
      <c r="P389" s="6"/>
      <c r="Q389" s="6"/>
      <c r="R389" s="6"/>
      <c r="S389" s="6"/>
      <c r="T389" s="6"/>
      <c r="U389" s="6"/>
      <c r="V389" s="6"/>
      <c r="W389" s="6"/>
    </row>
    <row r="390" spans="1:23" ht="15.75" customHeight="1">
      <c r="A390" s="3"/>
      <c r="B390" s="4"/>
      <c r="C390" s="5"/>
      <c r="D390" s="5"/>
      <c r="E390" s="5"/>
      <c r="F390" s="6"/>
      <c r="G390" s="6"/>
      <c r="H390" s="6"/>
      <c r="I390" s="6"/>
      <c r="J390" s="6"/>
      <c r="K390" s="6"/>
      <c r="L390" s="6"/>
      <c r="M390" s="6"/>
      <c r="N390" s="6"/>
      <c r="O390" s="6"/>
      <c r="P390" s="6"/>
      <c r="Q390" s="6"/>
      <c r="R390" s="6"/>
      <c r="S390" s="6"/>
      <c r="T390" s="6"/>
      <c r="U390" s="6"/>
      <c r="V390" s="6"/>
      <c r="W390" s="6"/>
    </row>
    <row r="391" spans="1:23" ht="15.75" customHeight="1">
      <c r="A391" s="3"/>
      <c r="B391" s="4"/>
      <c r="C391" s="5"/>
      <c r="D391" s="5"/>
      <c r="E391" s="5"/>
      <c r="F391" s="6"/>
      <c r="G391" s="6"/>
      <c r="H391" s="6"/>
      <c r="I391" s="6"/>
      <c r="J391" s="6"/>
      <c r="K391" s="6"/>
      <c r="L391" s="6"/>
      <c r="M391" s="6"/>
      <c r="N391" s="6"/>
      <c r="O391" s="6"/>
      <c r="P391" s="6"/>
      <c r="Q391" s="6"/>
      <c r="R391" s="6"/>
      <c r="S391" s="6"/>
      <c r="T391" s="6"/>
      <c r="U391" s="6"/>
      <c r="V391" s="6"/>
      <c r="W391" s="6"/>
    </row>
    <row r="392" spans="1:23" ht="15.75" customHeight="1">
      <c r="A392" s="3"/>
      <c r="B392" s="4"/>
      <c r="C392" s="5"/>
      <c r="D392" s="5"/>
      <c r="E392" s="5"/>
      <c r="F392" s="6"/>
      <c r="G392" s="6"/>
      <c r="H392" s="6"/>
      <c r="I392" s="6"/>
      <c r="J392" s="6"/>
      <c r="K392" s="6"/>
      <c r="L392" s="6"/>
      <c r="M392" s="6"/>
      <c r="N392" s="6"/>
      <c r="O392" s="6"/>
      <c r="P392" s="6"/>
      <c r="Q392" s="6"/>
      <c r="R392" s="6"/>
      <c r="S392" s="6"/>
      <c r="T392" s="6"/>
      <c r="U392" s="6"/>
      <c r="V392" s="6"/>
      <c r="W392" s="6"/>
    </row>
    <row r="393" spans="1:23" ht="15.75" customHeight="1">
      <c r="A393" s="3"/>
      <c r="B393" s="4"/>
      <c r="C393" s="5"/>
      <c r="D393" s="5"/>
      <c r="E393" s="5"/>
      <c r="F393" s="6"/>
      <c r="G393" s="6"/>
      <c r="H393" s="6"/>
      <c r="I393" s="6"/>
      <c r="J393" s="6"/>
      <c r="K393" s="6"/>
      <c r="L393" s="6"/>
      <c r="M393" s="6"/>
      <c r="N393" s="6"/>
      <c r="O393" s="6"/>
      <c r="P393" s="6"/>
      <c r="Q393" s="6"/>
      <c r="R393" s="6"/>
      <c r="S393" s="6"/>
      <c r="T393" s="6"/>
      <c r="U393" s="6"/>
      <c r="V393" s="6"/>
      <c r="W393" s="6"/>
    </row>
    <row r="394" spans="1:23" ht="15.75" customHeight="1">
      <c r="A394" s="3"/>
      <c r="B394" s="4"/>
      <c r="C394" s="5"/>
      <c r="D394" s="5"/>
      <c r="E394" s="5"/>
      <c r="F394" s="6"/>
      <c r="G394" s="6"/>
      <c r="H394" s="6"/>
      <c r="I394" s="6"/>
      <c r="J394" s="6"/>
      <c r="K394" s="6"/>
      <c r="L394" s="6"/>
      <c r="M394" s="6"/>
      <c r="N394" s="6"/>
      <c r="O394" s="6"/>
      <c r="P394" s="6"/>
      <c r="Q394" s="6"/>
      <c r="R394" s="6"/>
      <c r="S394" s="6"/>
      <c r="T394" s="6"/>
      <c r="U394" s="6"/>
      <c r="V394" s="6"/>
      <c r="W394" s="6"/>
    </row>
    <row r="395" spans="1:23" ht="15.75" customHeight="1">
      <c r="A395" s="3"/>
      <c r="B395" s="4"/>
      <c r="C395" s="5"/>
      <c r="D395" s="5"/>
      <c r="E395" s="5"/>
      <c r="F395" s="6"/>
      <c r="G395" s="6"/>
      <c r="H395" s="6"/>
      <c r="I395" s="6"/>
      <c r="J395" s="6"/>
      <c r="K395" s="6"/>
      <c r="L395" s="6"/>
      <c r="M395" s="6"/>
      <c r="N395" s="6"/>
      <c r="O395" s="6"/>
      <c r="P395" s="6"/>
      <c r="Q395" s="6"/>
      <c r="R395" s="6"/>
      <c r="S395" s="6"/>
      <c r="T395" s="6"/>
      <c r="U395" s="6"/>
      <c r="V395" s="6"/>
      <c r="W395" s="6"/>
    </row>
    <row r="396" spans="1:23" ht="15.75" customHeight="1">
      <c r="A396" s="3"/>
      <c r="B396" s="4"/>
      <c r="C396" s="5"/>
      <c r="D396" s="5"/>
      <c r="E396" s="5"/>
      <c r="F396" s="6"/>
      <c r="G396" s="6"/>
      <c r="H396" s="6"/>
      <c r="I396" s="6"/>
      <c r="J396" s="6"/>
      <c r="K396" s="6"/>
      <c r="L396" s="6"/>
      <c r="M396" s="6"/>
      <c r="N396" s="6"/>
      <c r="O396" s="6"/>
      <c r="P396" s="6"/>
      <c r="Q396" s="6"/>
      <c r="R396" s="6"/>
      <c r="S396" s="6"/>
      <c r="T396" s="6"/>
      <c r="U396" s="6"/>
      <c r="V396" s="6"/>
      <c r="W396" s="6"/>
    </row>
    <row r="397" spans="1:23" ht="15.75" customHeight="1">
      <c r="A397" s="3"/>
      <c r="B397" s="4"/>
      <c r="C397" s="5"/>
      <c r="D397" s="5"/>
      <c r="E397" s="5"/>
      <c r="F397" s="6"/>
      <c r="G397" s="6"/>
      <c r="H397" s="6"/>
      <c r="I397" s="6"/>
      <c r="J397" s="6"/>
      <c r="K397" s="6"/>
      <c r="L397" s="6"/>
      <c r="M397" s="6"/>
      <c r="N397" s="6"/>
      <c r="O397" s="6"/>
      <c r="P397" s="6"/>
      <c r="Q397" s="6"/>
      <c r="R397" s="6"/>
      <c r="S397" s="6"/>
      <c r="T397" s="6"/>
      <c r="U397" s="6"/>
      <c r="V397" s="6"/>
      <c r="W397" s="6"/>
    </row>
    <row r="398" spans="1:23" ht="15.75" customHeight="1">
      <c r="A398" s="3"/>
      <c r="B398" s="4"/>
      <c r="C398" s="5"/>
      <c r="D398" s="5"/>
      <c r="E398" s="5"/>
      <c r="F398" s="6"/>
      <c r="G398" s="6"/>
      <c r="H398" s="6"/>
      <c r="I398" s="6"/>
      <c r="J398" s="6"/>
      <c r="K398" s="6"/>
      <c r="L398" s="6"/>
      <c r="M398" s="6"/>
      <c r="N398" s="6"/>
      <c r="O398" s="6"/>
      <c r="P398" s="6"/>
      <c r="Q398" s="6"/>
      <c r="R398" s="6"/>
      <c r="S398" s="6"/>
      <c r="T398" s="6"/>
      <c r="U398" s="6"/>
      <c r="V398" s="6"/>
      <c r="W398" s="6"/>
    </row>
    <row r="399" spans="1:23" ht="15.75" customHeight="1">
      <c r="A399" s="3"/>
      <c r="B399" s="4"/>
      <c r="C399" s="5"/>
      <c r="D399" s="5"/>
      <c r="E399" s="5"/>
      <c r="F399" s="6"/>
      <c r="G399" s="6"/>
      <c r="H399" s="6"/>
      <c r="I399" s="6"/>
      <c r="J399" s="6"/>
      <c r="K399" s="6"/>
      <c r="L399" s="6"/>
      <c r="M399" s="6"/>
      <c r="N399" s="6"/>
      <c r="O399" s="6"/>
      <c r="P399" s="6"/>
      <c r="Q399" s="6"/>
      <c r="R399" s="6"/>
      <c r="S399" s="6"/>
      <c r="T399" s="6"/>
      <c r="U399" s="6"/>
      <c r="V399" s="6"/>
      <c r="W399" s="6"/>
    </row>
    <row r="400" spans="1:23" ht="15.75" customHeight="1">
      <c r="A400" s="3"/>
      <c r="B400" s="4"/>
      <c r="C400" s="5"/>
      <c r="D400" s="5"/>
      <c r="E400" s="5"/>
      <c r="F400" s="6"/>
      <c r="G400" s="6"/>
      <c r="H400" s="6"/>
      <c r="I400" s="6"/>
      <c r="J400" s="6"/>
      <c r="K400" s="6"/>
      <c r="L400" s="6"/>
      <c r="M400" s="6"/>
      <c r="N400" s="6"/>
      <c r="O400" s="6"/>
      <c r="P400" s="6"/>
      <c r="Q400" s="6"/>
      <c r="R400" s="6"/>
      <c r="S400" s="6"/>
      <c r="T400" s="6"/>
      <c r="U400" s="6"/>
      <c r="V400" s="6"/>
      <c r="W400" s="6"/>
    </row>
    <row r="401" spans="1:23" ht="15.75" customHeight="1">
      <c r="A401" s="3"/>
      <c r="B401" s="4"/>
      <c r="C401" s="5"/>
      <c r="D401" s="5"/>
      <c r="E401" s="5"/>
      <c r="F401" s="6"/>
      <c r="G401" s="6"/>
      <c r="H401" s="6"/>
      <c r="I401" s="6"/>
      <c r="J401" s="6"/>
      <c r="K401" s="6"/>
      <c r="L401" s="6"/>
      <c r="M401" s="6"/>
      <c r="N401" s="6"/>
      <c r="O401" s="6"/>
      <c r="P401" s="6"/>
      <c r="Q401" s="6"/>
      <c r="R401" s="6"/>
      <c r="S401" s="6"/>
      <c r="T401" s="6"/>
      <c r="U401" s="6"/>
      <c r="V401" s="6"/>
      <c r="W401" s="6"/>
    </row>
    <row r="402" spans="1:23" ht="15.75" customHeight="1">
      <c r="A402" s="3"/>
      <c r="B402" s="4"/>
      <c r="C402" s="5"/>
      <c r="D402" s="5"/>
      <c r="E402" s="5"/>
      <c r="F402" s="6"/>
      <c r="G402" s="6"/>
      <c r="H402" s="6"/>
      <c r="I402" s="6"/>
      <c r="J402" s="6"/>
      <c r="K402" s="6"/>
      <c r="L402" s="6"/>
      <c r="M402" s="6"/>
      <c r="N402" s="6"/>
      <c r="O402" s="6"/>
      <c r="P402" s="6"/>
      <c r="Q402" s="6"/>
      <c r="R402" s="6"/>
      <c r="S402" s="6"/>
      <c r="T402" s="6"/>
      <c r="U402" s="6"/>
      <c r="V402" s="6"/>
      <c r="W402" s="6"/>
    </row>
    <row r="403" spans="1:23" ht="15.75" customHeight="1">
      <c r="A403" s="3"/>
      <c r="B403" s="4"/>
      <c r="C403" s="5"/>
      <c r="D403" s="5"/>
      <c r="E403" s="5"/>
      <c r="F403" s="6"/>
      <c r="G403" s="6"/>
      <c r="H403" s="6"/>
      <c r="I403" s="6"/>
      <c r="J403" s="6"/>
      <c r="K403" s="6"/>
      <c r="L403" s="6"/>
      <c r="M403" s="6"/>
      <c r="N403" s="6"/>
      <c r="O403" s="6"/>
      <c r="P403" s="6"/>
      <c r="Q403" s="6"/>
      <c r="R403" s="6"/>
      <c r="S403" s="6"/>
      <c r="T403" s="6"/>
      <c r="U403" s="6"/>
      <c r="V403" s="6"/>
      <c r="W403" s="6"/>
    </row>
    <row r="404" spans="1:23" ht="15.75" customHeight="1">
      <c r="A404" s="3"/>
      <c r="B404" s="4"/>
      <c r="C404" s="5"/>
      <c r="D404" s="5"/>
      <c r="E404" s="5"/>
      <c r="F404" s="6"/>
      <c r="G404" s="6"/>
      <c r="H404" s="6"/>
      <c r="I404" s="6"/>
      <c r="J404" s="6"/>
      <c r="K404" s="6"/>
      <c r="L404" s="6"/>
      <c r="M404" s="6"/>
      <c r="N404" s="6"/>
      <c r="O404" s="6"/>
      <c r="P404" s="6"/>
      <c r="Q404" s="6"/>
      <c r="R404" s="6"/>
      <c r="S404" s="6"/>
      <c r="T404" s="6"/>
      <c r="U404" s="6"/>
      <c r="V404" s="6"/>
      <c r="W404" s="6"/>
    </row>
    <row r="405" spans="1:23" ht="15.75" customHeight="1">
      <c r="A405" s="3"/>
      <c r="B405" s="4"/>
      <c r="C405" s="5"/>
      <c r="D405" s="5"/>
      <c r="E405" s="5"/>
      <c r="F405" s="6"/>
      <c r="G405" s="6"/>
      <c r="H405" s="6"/>
      <c r="I405" s="6"/>
      <c r="J405" s="6"/>
      <c r="K405" s="6"/>
      <c r="L405" s="6"/>
      <c r="M405" s="6"/>
      <c r="N405" s="6"/>
      <c r="O405" s="6"/>
      <c r="P405" s="6"/>
      <c r="Q405" s="6"/>
      <c r="R405" s="6"/>
      <c r="S405" s="6"/>
      <c r="T405" s="6"/>
      <c r="U405" s="6"/>
      <c r="V405" s="6"/>
      <c r="W405" s="6"/>
    </row>
    <row r="406" spans="1:23" ht="15.75" customHeight="1">
      <c r="A406" s="3"/>
      <c r="B406" s="4"/>
      <c r="C406" s="5"/>
      <c r="D406" s="5"/>
      <c r="E406" s="5"/>
      <c r="F406" s="6"/>
      <c r="G406" s="6"/>
      <c r="H406" s="6"/>
      <c r="I406" s="6"/>
      <c r="J406" s="6"/>
      <c r="K406" s="6"/>
      <c r="L406" s="6"/>
      <c r="M406" s="6"/>
      <c r="N406" s="6"/>
      <c r="O406" s="6"/>
      <c r="P406" s="6"/>
      <c r="Q406" s="6"/>
      <c r="R406" s="6"/>
      <c r="S406" s="6"/>
      <c r="T406" s="6"/>
      <c r="U406" s="6"/>
      <c r="V406" s="6"/>
      <c r="W406" s="6"/>
    </row>
    <row r="407" spans="1:23" ht="15.75" customHeight="1">
      <c r="A407" s="3"/>
      <c r="B407" s="4"/>
      <c r="C407" s="5"/>
      <c r="D407" s="5"/>
      <c r="E407" s="5"/>
      <c r="F407" s="6"/>
      <c r="G407" s="6"/>
      <c r="H407" s="6"/>
      <c r="I407" s="6"/>
      <c r="J407" s="6"/>
      <c r="K407" s="6"/>
      <c r="L407" s="6"/>
      <c r="M407" s="6"/>
      <c r="N407" s="6"/>
      <c r="O407" s="6"/>
      <c r="P407" s="6"/>
      <c r="Q407" s="6"/>
      <c r="R407" s="6"/>
      <c r="S407" s="6"/>
      <c r="T407" s="6"/>
      <c r="U407" s="6"/>
      <c r="V407" s="6"/>
      <c r="W407" s="6"/>
    </row>
    <row r="408" spans="1:23" ht="15.75" customHeight="1">
      <c r="A408" s="3"/>
      <c r="B408" s="4"/>
      <c r="C408" s="5"/>
      <c r="D408" s="5"/>
      <c r="E408" s="5"/>
      <c r="F408" s="6"/>
      <c r="G408" s="6"/>
      <c r="H408" s="6"/>
      <c r="I408" s="6"/>
      <c r="J408" s="6"/>
      <c r="K408" s="6"/>
      <c r="L408" s="6"/>
      <c r="M408" s="6"/>
      <c r="N408" s="6"/>
      <c r="O408" s="6"/>
      <c r="P408" s="6"/>
      <c r="Q408" s="6"/>
      <c r="R408" s="6"/>
      <c r="S408" s="6"/>
      <c r="T408" s="6"/>
      <c r="U408" s="6"/>
      <c r="V408" s="6"/>
      <c r="W408" s="6"/>
    </row>
    <row r="409" spans="1:23" ht="15.75" customHeight="1">
      <c r="A409" s="3"/>
      <c r="B409" s="4"/>
      <c r="C409" s="5"/>
      <c r="D409" s="5"/>
      <c r="E409" s="5"/>
      <c r="F409" s="6"/>
      <c r="G409" s="6"/>
      <c r="H409" s="6"/>
      <c r="I409" s="6"/>
      <c r="J409" s="6"/>
      <c r="K409" s="6"/>
      <c r="L409" s="6"/>
      <c r="M409" s="6"/>
      <c r="N409" s="6"/>
      <c r="O409" s="6"/>
      <c r="P409" s="6"/>
      <c r="Q409" s="6"/>
      <c r="R409" s="6"/>
      <c r="S409" s="6"/>
      <c r="T409" s="6"/>
      <c r="U409" s="6"/>
      <c r="V409" s="6"/>
      <c r="W409" s="6"/>
    </row>
    <row r="410" spans="1:23" ht="15.75" customHeight="1">
      <c r="A410" s="3"/>
      <c r="B410" s="4"/>
      <c r="C410" s="5"/>
      <c r="D410" s="5"/>
      <c r="E410" s="5"/>
      <c r="F410" s="6"/>
      <c r="G410" s="6"/>
      <c r="H410" s="6"/>
      <c r="I410" s="6"/>
      <c r="J410" s="6"/>
      <c r="K410" s="6"/>
      <c r="L410" s="6"/>
      <c r="M410" s="6"/>
      <c r="N410" s="6"/>
      <c r="O410" s="6"/>
      <c r="P410" s="6"/>
      <c r="Q410" s="6"/>
      <c r="R410" s="6"/>
      <c r="S410" s="6"/>
      <c r="T410" s="6"/>
      <c r="U410" s="6"/>
      <c r="V410" s="6"/>
      <c r="W410" s="6"/>
    </row>
    <row r="411" spans="1:23" ht="15.75" customHeight="1">
      <c r="A411" s="3"/>
      <c r="B411" s="4"/>
      <c r="C411" s="5"/>
      <c r="D411" s="5"/>
      <c r="E411" s="5"/>
      <c r="F411" s="6"/>
      <c r="G411" s="6"/>
      <c r="H411" s="6"/>
      <c r="I411" s="6"/>
      <c r="J411" s="6"/>
      <c r="K411" s="6"/>
      <c r="L411" s="6"/>
      <c r="M411" s="6"/>
      <c r="N411" s="6"/>
      <c r="O411" s="6"/>
      <c r="P411" s="6"/>
      <c r="Q411" s="6"/>
      <c r="R411" s="6"/>
      <c r="S411" s="6"/>
      <c r="T411" s="6"/>
      <c r="U411" s="6"/>
      <c r="V411" s="6"/>
      <c r="W411" s="6"/>
    </row>
    <row r="412" spans="1:23" ht="15.75" customHeight="1">
      <c r="A412" s="3"/>
      <c r="B412" s="4"/>
      <c r="C412" s="5"/>
      <c r="D412" s="5"/>
      <c r="E412" s="5"/>
      <c r="F412" s="6"/>
      <c r="G412" s="6"/>
      <c r="H412" s="6"/>
      <c r="I412" s="6"/>
      <c r="J412" s="6"/>
      <c r="K412" s="6"/>
      <c r="L412" s="6"/>
      <c r="M412" s="6"/>
      <c r="N412" s="6"/>
      <c r="O412" s="6"/>
      <c r="P412" s="6"/>
      <c r="Q412" s="6"/>
      <c r="R412" s="6"/>
      <c r="S412" s="6"/>
      <c r="T412" s="6"/>
      <c r="U412" s="6"/>
      <c r="V412" s="6"/>
      <c r="W412" s="6"/>
    </row>
    <row r="413" spans="1:23" ht="15.75" customHeight="1">
      <c r="A413" s="3"/>
      <c r="B413" s="4"/>
      <c r="C413" s="5"/>
      <c r="D413" s="5"/>
      <c r="E413" s="5"/>
      <c r="F413" s="6"/>
      <c r="G413" s="6"/>
      <c r="H413" s="6"/>
      <c r="I413" s="6"/>
      <c r="J413" s="6"/>
      <c r="K413" s="6"/>
      <c r="L413" s="6"/>
      <c r="M413" s="6"/>
      <c r="N413" s="6"/>
      <c r="O413" s="6"/>
      <c r="P413" s="6"/>
      <c r="Q413" s="6"/>
      <c r="R413" s="6"/>
      <c r="S413" s="6"/>
      <c r="T413" s="6"/>
      <c r="U413" s="6"/>
      <c r="V413" s="6"/>
      <c r="W413" s="6"/>
    </row>
    <row r="414" spans="1:23" ht="15.75" customHeight="1">
      <c r="A414" s="3"/>
      <c r="B414" s="4"/>
      <c r="C414" s="5"/>
      <c r="D414" s="5"/>
      <c r="E414" s="5"/>
      <c r="F414" s="6"/>
      <c r="G414" s="6"/>
      <c r="H414" s="6"/>
      <c r="I414" s="6"/>
      <c r="J414" s="6"/>
      <c r="K414" s="6"/>
      <c r="L414" s="6"/>
      <c r="M414" s="6"/>
      <c r="N414" s="6"/>
      <c r="O414" s="6"/>
      <c r="P414" s="6"/>
      <c r="Q414" s="6"/>
      <c r="R414" s="6"/>
      <c r="S414" s="6"/>
      <c r="T414" s="6"/>
      <c r="U414" s="6"/>
      <c r="V414" s="6"/>
      <c r="W414" s="6"/>
    </row>
    <row r="415" spans="1:23" ht="15.75" customHeight="1">
      <c r="A415" s="3"/>
      <c r="B415" s="4"/>
      <c r="C415" s="5"/>
      <c r="D415" s="5"/>
      <c r="E415" s="5"/>
      <c r="F415" s="6"/>
      <c r="G415" s="6"/>
      <c r="H415" s="6"/>
      <c r="I415" s="6"/>
      <c r="J415" s="6"/>
      <c r="K415" s="6"/>
      <c r="L415" s="6"/>
      <c r="M415" s="6"/>
      <c r="N415" s="6"/>
      <c r="O415" s="6"/>
      <c r="P415" s="6"/>
      <c r="Q415" s="6"/>
      <c r="R415" s="6"/>
      <c r="S415" s="6"/>
      <c r="T415" s="6"/>
      <c r="U415" s="6"/>
      <c r="V415" s="6"/>
      <c r="W415" s="6"/>
    </row>
    <row r="416" spans="1:23" ht="15.75" customHeight="1">
      <c r="A416" s="3"/>
      <c r="B416" s="4"/>
      <c r="C416" s="5"/>
      <c r="D416" s="5"/>
      <c r="E416" s="5"/>
      <c r="F416" s="6"/>
      <c r="G416" s="6"/>
      <c r="H416" s="6"/>
      <c r="I416" s="6"/>
      <c r="J416" s="6"/>
      <c r="K416" s="6"/>
      <c r="L416" s="6"/>
      <c r="M416" s="6"/>
      <c r="N416" s="6"/>
      <c r="O416" s="6"/>
      <c r="P416" s="6"/>
      <c r="Q416" s="6"/>
      <c r="R416" s="6"/>
      <c r="S416" s="6"/>
      <c r="T416" s="6"/>
      <c r="U416" s="6"/>
      <c r="V416" s="6"/>
      <c r="W416" s="6"/>
    </row>
    <row r="417" spans="1:23" ht="15.75" customHeight="1">
      <c r="A417" s="3"/>
      <c r="B417" s="4"/>
      <c r="C417" s="5"/>
      <c r="D417" s="5"/>
      <c r="E417" s="5"/>
      <c r="F417" s="6"/>
      <c r="G417" s="6"/>
      <c r="H417" s="6"/>
      <c r="I417" s="6"/>
      <c r="J417" s="6"/>
      <c r="K417" s="6"/>
      <c r="L417" s="6"/>
      <c r="M417" s="6"/>
      <c r="N417" s="6"/>
      <c r="O417" s="6"/>
      <c r="P417" s="6"/>
      <c r="Q417" s="6"/>
      <c r="R417" s="6"/>
      <c r="S417" s="6"/>
      <c r="T417" s="6"/>
      <c r="U417" s="6"/>
      <c r="V417" s="6"/>
      <c r="W417" s="6"/>
    </row>
    <row r="418" spans="1:23" ht="15.75" customHeight="1">
      <c r="A418" s="3"/>
      <c r="B418" s="4"/>
      <c r="C418" s="5"/>
      <c r="D418" s="5"/>
      <c r="E418" s="5"/>
      <c r="F418" s="6"/>
      <c r="G418" s="6"/>
      <c r="H418" s="6"/>
      <c r="I418" s="6"/>
      <c r="J418" s="6"/>
      <c r="K418" s="6"/>
      <c r="L418" s="6"/>
      <c r="M418" s="6"/>
      <c r="N418" s="6"/>
      <c r="O418" s="6"/>
      <c r="P418" s="6"/>
      <c r="Q418" s="6"/>
      <c r="R418" s="6"/>
      <c r="S418" s="6"/>
      <c r="T418" s="6"/>
      <c r="U418" s="6"/>
      <c r="V418" s="6"/>
      <c r="W418" s="6"/>
    </row>
    <row r="419" spans="1:23" ht="15.75" customHeight="1">
      <c r="A419" s="3"/>
      <c r="B419" s="4"/>
      <c r="C419" s="5"/>
      <c r="D419" s="5"/>
      <c r="E419" s="5"/>
      <c r="F419" s="6"/>
      <c r="G419" s="6"/>
      <c r="H419" s="6"/>
      <c r="I419" s="6"/>
      <c r="J419" s="6"/>
      <c r="K419" s="6"/>
      <c r="L419" s="6"/>
      <c r="M419" s="6"/>
      <c r="N419" s="6"/>
      <c r="O419" s="6"/>
      <c r="P419" s="6"/>
      <c r="Q419" s="6"/>
      <c r="R419" s="6"/>
      <c r="S419" s="6"/>
      <c r="T419" s="6"/>
      <c r="U419" s="6"/>
      <c r="V419" s="6"/>
      <c r="W419" s="6"/>
    </row>
    <row r="420" spans="1:23" ht="15.75" customHeight="1">
      <c r="A420" s="3"/>
      <c r="B420" s="4"/>
      <c r="C420" s="5"/>
      <c r="D420" s="5"/>
      <c r="E420" s="5"/>
      <c r="F420" s="6"/>
      <c r="G420" s="6"/>
      <c r="H420" s="6"/>
      <c r="I420" s="6"/>
      <c r="J420" s="6"/>
      <c r="K420" s="6"/>
      <c r="L420" s="6"/>
      <c r="M420" s="6"/>
      <c r="N420" s="6"/>
      <c r="O420" s="6"/>
      <c r="P420" s="6"/>
      <c r="Q420" s="6"/>
      <c r="R420" s="6"/>
      <c r="S420" s="6"/>
      <c r="T420" s="6"/>
      <c r="U420" s="6"/>
      <c r="V420" s="6"/>
      <c r="W420" s="6"/>
    </row>
    <row r="421" spans="1:23" ht="15.75" customHeight="1">
      <c r="A421" s="3"/>
      <c r="B421" s="4"/>
      <c r="C421" s="5"/>
      <c r="D421" s="5"/>
      <c r="E421" s="5"/>
      <c r="F421" s="6"/>
      <c r="G421" s="6"/>
      <c r="H421" s="6"/>
      <c r="I421" s="6"/>
      <c r="J421" s="6"/>
      <c r="K421" s="6"/>
      <c r="L421" s="6"/>
      <c r="M421" s="6"/>
      <c r="N421" s="6"/>
      <c r="O421" s="6"/>
      <c r="P421" s="6"/>
      <c r="Q421" s="6"/>
      <c r="R421" s="6"/>
      <c r="S421" s="6"/>
      <c r="T421" s="6"/>
      <c r="U421" s="6"/>
      <c r="V421" s="6"/>
      <c r="W421" s="6"/>
    </row>
    <row r="422" spans="1:23" ht="15.75" customHeight="1">
      <c r="A422" s="3"/>
      <c r="B422" s="4"/>
      <c r="C422" s="5"/>
      <c r="D422" s="5"/>
      <c r="E422" s="5"/>
      <c r="F422" s="6"/>
      <c r="G422" s="6"/>
      <c r="H422" s="6"/>
      <c r="I422" s="6"/>
      <c r="J422" s="6"/>
      <c r="K422" s="6"/>
      <c r="L422" s="6"/>
      <c r="M422" s="6"/>
      <c r="N422" s="6"/>
      <c r="O422" s="6"/>
      <c r="P422" s="6"/>
      <c r="Q422" s="6"/>
      <c r="R422" s="6"/>
      <c r="S422" s="6"/>
      <c r="T422" s="6"/>
      <c r="U422" s="6"/>
      <c r="V422" s="6"/>
      <c r="W422" s="6"/>
    </row>
    <row r="423" spans="1:23" ht="15.75" customHeight="1">
      <c r="A423" s="3"/>
      <c r="B423" s="4"/>
      <c r="C423" s="5"/>
      <c r="D423" s="5"/>
      <c r="E423" s="5"/>
      <c r="F423" s="6"/>
      <c r="G423" s="6"/>
      <c r="H423" s="6"/>
      <c r="I423" s="6"/>
      <c r="J423" s="6"/>
      <c r="K423" s="6"/>
      <c r="L423" s="6"/>
      <c r="M423" s="6"/>
      <c r="N423" s="6"/>
      <c r="O423" s="6"/>
      <c r="P423" s="6"/>
      <c r="Q423" s="6"/>
      <c r="R423" s="6"/>
      <c r="S423" s="6"/>
      <c r="T423" s="6"/>
      <c r="U423" s="6"/>
      <c r="V423" s="6"/>
      <c r="W423" s="6"/>
    </row>
    <row r="424" spans="1:23" ht="15.75" customHeight="1">
      <c r="A424" s="3"/>
      <c r="B424" s="4"/>
      <c r="C424" s="5"/>
      <c r="D424" s="5"/>
      <c r="E424" s="5"/>
      <c r="F424" s="6"/>
      <c r="G424" s="6"/>
      <c r="H424" s="6"/>
      <c r="I424" s="6"/>
      <c r="J424" s="6"/>
      <c r="K424" s="6"/>
      <c r="L424" s="6"/>
      <c r="M424" s="6"/>
      <c r="N424" s="6"/>
      <c r="O424" s="6"/>
      <c r="P424" s="6"/>
      <c r="Q424" s="6"/>
      <c r="R424" s="6"/>
      <c r="S424" s="6"/>
      <c r="T424" s="6"/>
      <c r="U424" s="6"/>
      <c r="V424" s="6"/>
      <c r="W424" s="6"/>
    </row>
    <row r="425" spans="1:23" ht="15.75" customHeight="1">
      <c r="A425" s="3"/>
      <c r="B425" s="4"/>
      <c r="C425" s="5"/>
      <c r="D425" s="5"/>
      <c r="E425" s="5"/>
      <c r="F425" s="6"/>
      <c r="G425" s="6"/>
      <c r="H425" s="6"/>
      <c r="I425" s="6"/>
      <c r="J425" s="6"/>
      <c r="K425" s="6"/>
      <c r="L425" s="6"/>
      <c r="M425" s="6"/>
      <c r="N425" s="6"/>
      <c r="O425" s="6"/>
      <c r="P425" s="6"/>
      <c r="Q425" s="6"/>
      <c r="R425" s="6"/>
      <c r="S425" s="6"/>
      <c r="T425" s="6"/>
      <c r="U425" s="6"/>
      <c r="V425" s="6"/>
      <c r="W425" s="6"/>
    </row>
    <row r="426" spans="1:23" ht="15.75" customHeight="1">
      <c r="A426" s="3"/>
      <c r="B426" s="4"/>
      <c r="C426" s="5"/>
      <c r="D426" s="5"/>
      <c r="E426" s="5"/>
      <c r="F426" s="6"/>
      <c r="G426" s="6"/>
      <c r="H426" s="6"/>
      <c r="I426" s="6"/>
      <c r="J426" s="6"/>
      <c r="K426" s="6"/>
      <c r="L426" s="6"/>
      <c r="M426" s="6"/>
      <c r="N426" s="6"/>
      <c r="O426" s="6"/>
      <c r="P426" s="6"/>
      <c r="Q426" s="6"/>
      <c r="R426" s="6"/>
      <c r="S426" s="6"/>
      <c r="T426" s="6"/>
      <c r="U426" s="6"/>
      <c r="V426" s="6"/>
      <c r="W426" s="6"/>
    </row>
    <row r="427" spans="1:23" ht="15.75" customHeight="1">
      <c r="A427" s="3"/>
      <c r="B427" s="4"/>
      <c r="C427" s="5"/>
      <c r="D427" s="5"/>
      <c r="E427" s="5"/>
      <c r="F427" s="6"/>
      <c r="G427" s="6"/>
      <c r="H427" s="6"/>
      <c r="I427" s="6"/>
      <c r="J427" s="6"/>
      <c r="K427" s="6"/>
      <c r="L427" s="6"/>
      <c r="M427" s="6"/>
      <c r="N427" s="6"/>
      <c r="O427" s="6"/>
      <c r="P427" s="6"/>
      <c r="Q427" s="6"/>
      <c r="R427" s="6"/>
      <c r="S427" s="6"/>
      <c r="T427" s="6"/>
      <c r="U427" s="6"/>
      <c r="V427" s="6"/>
      <c r="W427" s="6"/>
    </row>
    <row r="428" spans="1:23" ht="15.75" customHeight="1">
      <c r="A428" s="3"/>
      <c r="B428" s="4"/>
      <c r="C428" s="5"/>
      <c r="D428" s="5"/>
      <c r="E428" s="5"/>
      <c r="F428" s="6"/>
      <c r="G428" s="6"/>
      <c r="H428" s="6"/>
      <c r="I428" s="6"/>
      <c r="J428" s="6"/>
      <c r="K428" s="6"/>
      <c r="L428" s="6"/>
      <c r="M428" s="6"/>
      <c r="N428" s="6"/>
      <c r="O428" s="6"/>
      <c r="P428" s="6"/>
      <c r="Q428" s="6"/>
      <c r="R428" s="6"/>
      <c r="S428" s="6"/>
      <c r="T428" s="6"/>
      <c r="U428" s="6"/>
      <c r="V428" s="6"/>
      <c r="W428" s="6"/>
    </row>
    <row r="429" spans="1:23" ht="15.75" customHeight="1">
      <c r="A429" s="3"/>
      <c r="B429" s="4"/>
      <c r="C429" s="5"/>
      <c r="D429" s="5"/>
      <c r="E429" s="5"/>
      <c r="F429" s="6"/>
      <c r="G429" s="6"/>
      <c r="H429" s="6"/>
      <c r="I429" s="6"/>
      <c r="J429" s="6"/>
      <c r="K429" s="6"/>
      <c r="L429" s="6"/>
      <c r="M429" s="6"/>
      <c r="N429" s="6"/>
      <c r="O429" s="6"/>
      <c r="P429" s="6"/>
      <c r="Q429" s="6"/>
      <c r="R429" s="6"/>
      <c r="S429" s="6"/>
      <c r="T429" s="6"/>
      <c r="U429" s="6"/>
      <c r="V429" s="6"/>
      <c r="W429" s="6"/>
    </row>
    <row r="430" spans="1:23" ht="15.75" customHeight="1">
      <c r="A430" s="3"/>
      <c r="B430" s="4"/>
      <c r="C430" s="5"/>
      <c r="D430" s="5"/>
      <c r="E430" s="5"/>
      <c r="F430" s="6"/>
      <c r="G430" s="6"/>
      <c r="H430" s="6"/>
      <c r="I430" s="6"/>
      <c r="J430" s="6"/>
      <c r="K430" s="6"/>
      <c r="L430" s="6"/>
      <c r="M430" s="6"/>
      <c r="N430" s="6"/>
      <c r="O430" s="6"/>
      <c r="P430" s="6"/>
      <c r="Q430" s="6"/>
      <c r="R430" s="6"/>
      <c r="S430" s="6"/>
      <c r="T430" s="6"/>
      <c r="U430" s="6"/>
      <c r="V430" s="6"/>
      <c r="W430" s="6"/>
    </row>
    <row r="431" spans="1:23" ht="15.75" customHeight="1">
      <c r="A431" s="3"/>
      <c r="B431" s="4"/>
      <c r="C431" s="5"/>
      <c r="D431" s="5"/>
      <c r="E431" s="5"/>
      <c r="F431" s="6"/>
      <c r="G431" s="6"/>
      <c r="H431" s="6"/>
      <c r="I431" s="6"/>
      <c r="J431" s="6"/>
      <c r="K431" s="6"/>
      <c r="L431" s="6"/>
      <c r="M431" s="6"/>
      <c r="N431" s="6"/>
      <c r="O431" s="6"/>
      <c r="P431" s="6"/>
      <c r="Q431" s="6"/>
      <c r="R431" s="6"/>
      <c r="S431" s="6"/>
      <c r="T431" s="6"/>
      <c r="U431" s="6"/>
      <c r="V431" s="6"/>
      <c r="W431" s="6"/>
    </row>
    <row r="432" spans="1:23" ht="15.75" customHeight="1">
      <c r="A432" s="3"/>
      <c r="B432" s="4"/>
      <c r="C432" s="5"/>
      <c r="D432" s="5"/>
      <c r="E432" s="5"/>
      <c r="F432" s="6"/>
      <c r="G432" s="6"/>
      <c r="H432" s="6"/>
      <c r="I432" s="6"/>
      <c r="J432" s="6"/>
      <c r="K432" s="6"/>
      <c r="L432" s="6"/>
      <c r="M432" s="6"/>
      <c r="N432" s="6"/>
      <c r="O432" s="6"/>
      <c r="P432" s="6"/>
      <c r="Q432" s="6"/>
      <c r="R432" s="6"/>
      <c r="S432" s="6"/>
      <c r="T432" s="6"/>
      <c r="U432" s="6"/>
      <c r="V432" s="6"/>
      <c r="W432" s="6"/>
    </row>
    <row r="433" spans="1:23" ht="15.75" customHeight="1">
      <c r="A433" s="3"/>
      <c r="B433" s="4"/>
      <c r="C433" s="5"/>
      <c r="D433" s="5"/>
      <c r="E433" s="5"/>
      <c r="F433" s="6"/>
      <c r="G433" s="6"/>
      <c r="H433" s="6"/>
      <c r="I433" s="6"/>
      <c r="J433" s="6"/>
      <c r="K433" s="6"/>
      <c r="L433" s="6"/>
      <c r="M433" s="6"/>
      <c r="N433" s="6"/>
      <c r="O433" s="6"/>
      <c r="P433" s="6"/>
      <c r="Q433" s="6"/>
      <c r="R433" s="6"/>
      <c r="S433" s="6"/>
      <c r="T433" s="6"/>
      <c r="U433" s="6"/>
      <c r="V433" s="6"/>
      <c r="W433" s="6"/>
    </row>
    <row r="434" spans="1:23" ht="15.75" customHeight="1">
      <c r="A434" s="3"/>
      <c r="B434" s="4"/>
      <c r="C434" s="5"/>
      <c r="D434" s="5"/>
      <c r="E434" s="5"/>
      <c r="F434" s="6"/>
      <c r="G434" s="6"/>
      <c r="H434" s="6"/>
      <c r="I434" s="6"/>
      <c r="J434" s="6"/>
      <c r="K434" s="6"/>
      <c r="L434" s="6"/>
      <c r="M434" s="6"/>
      <c r="N434" s="6"/>
      <c r="O434" s="6"/>
      <c r="P434" s="6"/>
      <c r="Q434" s="6"/>
      <c r="R434" s="6"/>
      <c r="S434" s="6"/>
      <c r="T434" s="6"/>
      <c r="U434" s="6"/>
      <c r="V434" s="6"/>
      <c r="W434" s="6"/>
    </row>
    <row r="435" spans="1:23" ht="15.75" customHeight="1">
      <c r="A435" s="3"/>
      <c r="B435" s="4"/>
      <c r="C435" s="5"/>
      <c r="D435" s="5"/>
      <c r="E435" s="5"/>
      <c r="F435" s="6"/>
      <c r="G435" s="6"/>
      <c r="H435" s="6"/>
      <c r="I435" s="6"/>
      <c r="J435" s="6"/>
      <c r="K435" s="6"/>
      <c r="L435" s="6"/>
      <c r="M435" s="6"/>
      <c r="N435" s="6"/>
      <c r="O435" s="6"/>
      <c r="P435" s="6"/>
      <c r="Q435" s="6"/>
      <c r="R435" s="6"/>
      <c r="S435" s="6"/>
      <c r="T435" s="6"/>
      <c r="U435" s="6"/>
      <c r="V435" s="6"/>
      <c r="W435" s="6"/>
    </row>
    <row r="436" spans="1:23" ht="15.75" customHeight="1">
      <c r="A436" s="3"/>
      <c r="B436" s="4"/>
      <c r="C436" s="5"/>
      <c r="D436" s="5"/>
      <c r="E436" s="5"/>
      <c r="F436" s="6"/>
      <c r="G436" s="6"/>
      <c r="H436" s="6"/>
      <c r="I436" s="6"/>
      <c r="J436" s="6"/>
      <c r="K436" s="6"/>
      <c r="L436" s="6"/>
      <c r="M436" s="6"/>
      <c r="N436" s="6"/>
      <c r="O436" s="6"/>
      <c r="P436" s="6"/>
      <c r="Q436" s="6"/>
      <c r="R436" s="6"/>
      <c r="S436" s="6"/>
      <c r="T436" s="6"/>
      <c r="U436" s="6"/>
      <c r="V436" s="6"/>
      <c r="W436" s="6"/>
    </row>
    <row r="437" spans="1:23" ht="15.75" customHeight="1">
      <c r="A437" s="3"/>
      <c r="B437" s="4"/>
      <c r="C437" s="5"/>
      <c r="D437" s="5"/>
      <c r="E437" s="5"/>
      <c r="F437" s="6"/>
      <c r="G437" s="6"/>
      <c r="H437" s="6"/>
      <c r="I437" s="6"/>
      <c r="J437" s="6"/>
      <c r="K437" s="6"/>
      <c r="L437" s="6"/>
      <c r="M437" s="6"/>
      <c r="N437" s="6"/>
      <c r="O437" s="6"/>
      <c r="P437" s="6"/>
      <c r="Q437" s="6"/>
      <c r="R437" s="6"/>
      <c r="S437" s="6"/>
      <c r="T437" s="6"/>
      <c r="U437" s="6"/>
      <c r="V437" s="6"/>
      <c r="W437" s="6"/>
    </row>
    <row r="438" spans="1:23" ht="15.75" customHeight="1">
      <c r="A438" s="3"/>
      <c r="B438" s="4"/>
      <c r="C438" s="5"/>
      <c r="D438" s="5"/>
      <c r="E438" s="5"/>
      <c r="F438" s="6"/>
      <c r="G438" s="6"/>
      <c r="H438" s="6"/>
      <c r="I438" s="6"/>
      <c r="J438" s="6"/>
      <c r="K438" s="6"/>
      <c r="L438" s="6"/>
      <c r="M438" s="6"/>
      <c r="N438" s="6"/>
      <c r="O438" s="6"/>
      <c r="P438" s="6"/>
      <c r="Q438" s="6"/>
      <c r="R438" s="6"/>
      <c r="S438" s="6"/>
      <c r="T438" s="6"/>
      <c r="U438" s="6"/>
      <c r="V438" s="6"/>
      <c r="W438" s="6"/>
    </row>
    <row r="439" spans="1:23" ht="15.75" customHeight="1">
      <c r="A439" s="3"/>
      <c r="B439" s="4"/>
      <c r="C439" s="5"/>
      <c r="D439" s="5"/>
      <c r="E439" s="5"/>
      <c r="F439" s="6"/>
      <c r="G439" s="6"/>
      <c r="H439" s="6"/>
      <c r="I439" s="6"/>
      <c r="J439" s="6"/>
      <c r="K439" s="6"/>
      <c r="L439" s="6"/>
      <c r="M439" s="6"/>
      <c r="N439" s="6"/>
      <c r="O439" s="6"/>
      <c r="P439" s="6"/>
      <c r="Q439" s="6"/>
      <c r="R439" s="6"/>
      <c r="S439" s="6"/>
      <c r="T439" s="6"/>
      <c r="U439" s="6"/>
      <c r="V439" s="6"/>
      <c r="W439" s="6"/>
    </row>
    <row r="440" spans="1:23" ht="15.75" customHeight="1">
      <c r="A440" s="3"/>
      <c r="B440" s="4"/>
      <c r="C440" s="5"/>
      <c r="D440" s="5"/>
      <c r="E440" s="5"/>
      <c r="F440" s="6"/>
      <c r="G440" s="6"/>
      <c r="H440" s="6"/>
      <c r="I440" s="6"/>
      <c r="J440" s="6"/>
      <c r="K440" s="6"/>
      <c r="L440" s="6"/>
      <c r="M440" s="6"/>
      <c r="N440" s="6"/>
      <c r="O440" s="6"/>
      <c r="P440" s="6"/>
      <c r="Q440" s="6"/>
      <c r="R440" s="6"/>
      <c r="S440" s="6"/>
      <c r="T440" s="6"/>
      <c r="U440" s="6"/>
      <c r="V440" s="6"/>
      <c r="W440" s="6"/>
    </row>
    <row r="441" spans="1:23" ht="15.75" customHeight="1">
      <c r="A441" s="3"/>
      <c r="B441" s="4"/>
      <c r="C441" s="5"/>
      <c r="D441" s="5"/>
      <c r="E441" s="5"/>
      <c r="F441" s="6"/>
      <c r="G441" s="6"/>
      <c r="H441" s="6"/>
      <c r="I441" s="6"/>
      <c r="J441" s="6"/>
      <c r="K441" s="6"/>
      <c r="L441" s="6"/>
      <c r="M441" s="6"/>
      <c r="N441" s="6"/>
      <c r="O441" s="6"/>
      <c r="P441" s="6"/>
      <c r="Q441" s="6"/>
      <c r="R441" s="6"/>
      <c r="S441" s="6"/>
      <c r="T441" s="6"/>
      <c r="U441" s="6"/>
      <c r="V441" s="6"/>
      <c r="W441" s="6"/>
    </row>
    <row r="442" spans="1:23" ht="15.75" customHeight="1">
      <c r="A442" s="3"/>
      <c r="B442" s="4"/>
      <c r="C442" s="5"/>
      <c r="D442" s="5"/>
      <c r="E442" s="5"/>
      <c r="F442" s="6"/>
      <c r="G442" s="6"/>
      <c r="H442" s="6"/>
      <c r="I442" s="6"/>
      <c r="J442" s="6"/>
      <c r="K442" s="6"/>
      <c r="L442" s="6"/>
      <c r="M442" s="6"/>
      <c r="N442" s="6"/>
      <c r="O442" s="6"/>
      <c r="P442" s="6"/>
      <c r="Q442" s="6"/>
      <c r="R442" s="6"/>
      <c r="S442" s="6"/>
      <c r="T442" s="6"/>
      <c r="U442" s="6"/>
      <c r="V442" s="6"/>
      <c r="W442" s="6"/>
    </row>
    <row r="443" spans="1:23" ht="15.75" customHeight="1">
      <c r="A443" s="3"/>
      <c r="B443" s="4"/>
      <c r="C443" s="5"/>
      <c r="D443" s="5"/>
      <c r="E443" s="5"/>
      <c r="F443" s="6"/>
      <c r="G443" s="6"/>
      <c r="H443" s="6"/>
      <c r="I443" s="6"/>
      <c r="J443" s="6"/>
      <c r="K443" s="6"/>
      <c r="L443" s="6"/>
      <c r="M443" s="6"/>
      <c r="N443" s="6"/>
      <c r="O443" s="6"/>
      <c r="P443" s="6"/>
      <c r="Q443" s="6"/>
      <c r="R443" s="6"/>
      <c r="S443" s="6"/>
      <c r="T443" s="6"/>
      <c r="U443" s="6"/>
      <c r="V443" s="6"/>
      <c r="W443" s="6"/>
    </row>
    <row r="444" spans="1:23" ht="15.75" customHeight="1">
      <c r="A444" s="3"/>
      <c r="B444" s="4"/>
      <c r="C444" s="5"/>
      <c r="D444" s="5"/>
      <c r="E444" s="5"/>
      <c r="F444" s="6"/>
      <c r="G444" s="6"/>
      <c r="H444" s="6"/>
      <c r="I444" s="6"/>
      <c r="J444" s="6"/>
      <c r="K444" s="6"/>
      <c r="L444" s="6"/>
      <c r="M444" s="6"/>
      <c r="N444" s="6"/>
      <c r="O444" s="6"/>
      <c r="P444" s="6"/>
      <c r="Q444" s="6"/>
      <c r="R444" s="6"/>
      <c r="S444" s="6"/>
      <c r="T444" s="6"/>
      <c r="U444" s="6"/>
      <c r="V444" s="6"/>
      <c r="W444" s="6"/>
    </row>
    <row r="445" spans="1:23" ht="15.75" customHeight="1">
      <c r="A445" s="3"/>
      <c r="B445" s="4"/>
      <c r="C445" s="5"/>
      <c r="D445" s="5"/>
      <c r="E445" s="5"/>
      <c r="F445" s="6"/>
      <c r="G445" s="6"/>
      <c r="H445" s="6"/>
      <c r="I445" s="6"/>
      <c r="J445" s="6"/>
      <c r="K445" s="6"/>
      <c r="L445" s="6"/>
      <c r="M445" s="6"/>
      <c r="N445" s="6"/>
      <c r="O445" s="6"/>
      <c r="P445" s="6"/>
      <c r="Q445" s="6"/>
      <c r="R445" s="6"/>
      <c r="S445" s="6"/>
      <c r="T445" s="6"/>
      <c r="U445" s="6"/>
      <c r="V445" s="6"/>
      <c r="W445" s="6"/>
    </row>
    <row r="446" spans="1:23" ht="15.75" customHeight="1">
      <c r="A446" s="3"/>
      <c r="B446" s="4"/>
      <c r="C446" s="5"/>
      <c r="D446" s="5"/>
      <c r="E446" s="5"/>
      <c r="F446" s="6"/>
      <c r="G446" s="6"/>
      <c r="H446" s="6"/>
      <c r="I446" s="6"/>
      <c r="J446" s="6"/>
      <c r="K446" s="6"/>
      <c r="L446" s="6"/>
      <c r="M446" s="6"/>
      <c r="N446" s="6"/>
      <c r="O446" s="6"/>
      <c r="P446" s="6"/>
      <c r="Q446" s="6"/>
      <c r="R446" s="6"/>
      <c r="S446" s="6"/>
      <c r="T446" s="6"/>
      <c r="U446" s="6"/>
      <c r="V446" s="6"/>
      <c r="W446" s="6"/>
    </row>
    <row r="447" spans="1:23" ht="15.75" customHeight="1">
      <c r="A447" s="3"/>
      <c r="B447" s="4"/>
      <c r="C447" s="5"/>
      <c r="D447" s="5"/>
      <c r="E447" s="5"/>
      <c r="F447" s="6"/>
      <c r="G447" s="6"/>
      <c r="H447" s="6"/>
      <c r="I447" s="6"/>
      <c r="J447" s="6"/>
      <c r="K447" s="6"/>
      <c r="L447" s="6"/>
      <c r="M447" s="6"/>
      <c r="N447" s="6"/>
      <c r="O447" s="6"/>
      <c r="P447" s="6"/>
      <c r="Q447" s="6"/>
      <c r="R447" s="6"/>
      <c r="S447" s="6"/>
      <c r="T447" s="6"/>
      <c r="U447" s="6"/>
      <c r="V447" s="6"/>
      <c r="W447" s="6"/>
    </row>
    <row r="448" spans="1:23" ht="15.75" customHeight="1">
      <c r="A448" s="3"/>
      <c r="B448" s="4"/>
      <c r="C448" s="5"/>
      <c r="D448" s="5"/>
      <c r="E448" s="5"/>
      <c r="F448" s="6"/>
      <c r="G448" s="6"/>
      <c r="H448" s="6"/>
      <c r="I448" s="6"/>
      <c r="J448" s="6"/>
      <c r="K448" s="6"/>
      <c r="L448" s="6"/>
      <c r="M448" s="6"/>
      <c r="N448" s="6"/>
      <c r="O448" s="6"/>
      <c r="P448" s="6"/>
      <c r="Q448" s="6"/>
      <c r="R448" s="6"/>
      <c r="S448" s="6"/>
      <c r="T448" s="6"/>
      <c r="U448" s="6"/>
      <c r="V448" s="6"/>
      <c r="W448" s="6"/>
    </row>
    <row r="449" spans="1:23" ht="15.75" customHeight="1">
      <c r="A449" s="3"/>
      <c r="B449" s="4"/>
      <c r="C449" s="5"/>
      <c r="D449" s="5"/>
      <c r="E449" s="5"/>
      <c r="F449" s="6"/>
      <c r="G449" s="6"/>
      <c r="H449" s="6"/>
      <c r="I449" s="6"/>
      <c r="J449" s="6"/>
      <c r="K449" s="6"/>
      <c r="L449" s="6"/>
      <c r="M449" s="6"/>
      <c r="N449" s="6"/>
      <c r="O449" s="6"/>
      <c r="P449" s="6"/>
      <c r="Q449" s="6"/>
      <c r="R449" s="6"/>
      <c r="S449" s="6"/>
      <c r="T449" s="6"/>
      <c r="U449" s="6"/>
      <c r="V449" s="6"/>
      <c r="W449" s="6"/>
    </row>
    <row r="450" spans="1:23" ht="15.75" customHeight="1">
      <c r="A450" s="3"/>
      <c r="B450" s="4"/>
      <c r="C450" s="5"/>
      <c r="D450" s="5"/>
      <c r="E450" s="5"/>
      <c r="F450" s="6"/>
      <c r="G450" s="6"/>
      <c r="H450" s="6"/>
      <c r="I450" s="6"/>
      <c r="J450" s="6"/>
      <c r="K450" s="6"/>
      <c r="L450" s="6"/>
      <c r="M450" s="6"/>
      <c r="N450" s="6"/>
      <c r="O450" s="6"/>
      <c r="P450" s="6"/>
      <c r="Q450" s="6"/>
      <c r="R450" s="6"/>
      <c r="S450" s="6"/>
      <c r="T450" s="6"/>
      <c r="U450" s="6"/>
      <c r="V450" s="6"/>
      <c r="W450" s="6"/>
    </row>
    <row r="451" spans="1:23" ht="15.75" customHeight="1">
      <c r="A451" s="3"/>
      <c r="B451" s="4"/>
      <c r="C451" s="5"/>
      <c r="D451" s="5"/>
      <c r="E451" s="5"/>
      <c r="F451" s="6"/>
      <c r="G451" s="6"/>
      <c r="H451" s="6"/>
      <c r="I451" s="6"/>
      <c r="J451" s="6"/>
      <c r="K451" s="6"/>
      <c r="L451" s="6"/>
      <c r="M451" s="6"/>
      <c r="N451" s="6"/>
      <c r="O451" s="6"/>
      <c r="P451" s="6"/>
      <c r="Q451" s="6"/>
      <c r="R451" s="6"/>
      <c r="S451" s="6"/>
      <c r="T451" s="6"/>
      <c r="U451" s="6"/>
      <c r="V451" s="6"/>
      <c r="W451" s="6"/>
    </row>
    <row r="452" spans="1:23" ht="15.75" customHeight="1">
      <c r="A452" s="3"/>
      <c r="B452" s="4"/>
      <c r="C452" s="5"/>
      <c r="D452" s="5"/>
      <c r="E452" s="5"/>
      <c r="F452" s="6"/>
      <c r="G452" s="6"/>
      <c r="H452" s="6"/>
      <c r="I452" s="6"/>
      <c r="J452" s="6"/>
      <c r="K452" s="6"/>
      <c r="L452" s="6"/>
      <c r="M452" s="6"/>
      <c r="N452" s="6"/>
      <c r="O452" s="6"/>
      <c r="P452" s="6"/>
      <c r="Q452" s="6"/>
      <c r="R452" s="6"/>
      <c r="S452" s="6"/>
      <c r="T452" s="6"/>
      <c r="U452" s="6"/>
      <c r="V452" s="6"/>
      <c r="W452" s="6"/>
    </row>
    <row r="453" spans="1:23" ht="15.75" customHeight="1">
      <c r="A453" s="3"/>
      <c r="B453" s="4"/>
      <c r="C453" s="5"/>
      <c r="D453" s="5"/>
      <c r="E453" s="5"/>
      <c r="F453" s="6"/>
      <c r="G453" s="6"/>
      <c r="H453" s="6"/>
      <c r="I453" s="6"/>
      <c r="J453" s="6"/>
      <c r="K453" s="6"/>
      <c r="L453" s="6"/>
      <c r="M453" s="6"/>
      <c r="N453" s="6"/>
      <c r="O453" s="6"/>
      <c r="P453" s="6"/>
      <c r="Q453" s="6"/>
      <c r="R453" s="6"/>
      <c r="S453" s="6"/>
      <c r="T453" s="6"/>
      <c r="U453" s="6"/>
      <c r="V453" s="6"/>
      <c r="W453" s="6"/>
    </row>
    <row r="454" spans="1:23" ht="15.75" customHeight="1">
      <c r="A454" s="3"/>
      <c r="B454" s="4"/>
      <c r="C454" s="5"/>
      <c r="D454" s="5"/>
      <c r="E454" s="5"/>
      <c r="F454" s="6"/>
      <c r="G454" s="6"/>
      <c r="H454" s="6"/>
      <c r="I454" s="6"/>
      <c r="J454" s="6"/>
      <c r="K454" s="6"/>
      <c r="L454" s="6"/>
      <c r="M454" s="6"/>
      <c r="N454" s="6"/>
      <c r="O454" s="6"/>
      <c r="P454" s="6"/>
      <c r="Q454" s="6"/>
      <c r="R454" s="6"/>
      <c r="S454" s="6"/>
      <c r="T454" s="6"/>
      <c r="U454" s="6"/>
      <c r="V454" s="6"/>
      <c r="W454" s="6"/>
    </row>
    <row r="455" spans="1:23" ht="15.75" customHeight="1">
      <c r="A455" s="3"/>
      <c r="B455" s="4"/>
      <c r="C455" s="5"/>
      <c r="D455" s="5"/>
      <c r="E455" s="5"/>
      <c r="F455" s="6"/>
      <c r="G455" s="6"/>
      <c r="H455" s="6"/>
      <c r="I455" s="6"/>
      <c r="J455" s="6"/>
      <c r="K455" s="6"/>
      <c r="L455" s="6"/>
      <c r="M455" s="6"/>
      <c r="N455" s="6"/>
      <c r="O455" s="6"/>
      <c r="P455" s="6"/>
      <c r="Q455" s="6"/>
      <c r="R455" s="6"/>
      <c r="S455" s="6"/>
      <c r="T455" s="6"/>
      <c r="U455" s="6"/>
      <c r="V455" s="6"/>
      <c r="W455" s="6"/>
    </row>
    <row r="456" spans="1:23" ht="15.75" customHeight="1">
      <c r="A456" s="3"/>
      <c r="B456" s="4"/>
      <c r="C456" s="5"/>
      <c r="D456" s="5"/>
      <c r="E456" s="5"/>
      <c r="F456" s="6"/>
      <c r="G456" s="6"/>
      <c r="H456" s="6"/>
      <c r="I456" s="6"/>
      <c r="J456" s="6"/>
      <c r="K456" s="6"/>
      <c r="L456" s="6"/>
      <c r="M456" s="6"/>
      <c r="N456" s="6"/>
      <c r="O456" s="6"/>
      <c r="P456" s="6"/>
      <c r="Q456" s="6"/>
      <c r="R456" s="6"/>
      <c r="S456" s="6"/>
      <c r="T456" s="6"/>
      <c r="U456" s="6"/>
      <c r="V456" s="6"/>
      <c r="W456" s="6"/>
    </row>
    <row r="457" spans="1:23" ht="15.75" customHeight="1">
      <c r="A457" s="3"/>
      <c r="B457" s="4"/>
      <c r="C457" s="5"/>
      <c r="D457" s="5"/>
      <c r="E457" s="5"/>
      <c r="F457" s="6"/>
      <c r="G457" s="6"/>
      <c r="H457" s="6"/>
      <c r="I457" s="6"/>
      <c r="J457" s="6"/>
      <c r="K457" s="6"/>
      <c r="L457" s="6"/>
      <c r="M457" s="6"/>
      <c r="N457" s="6"/>
      <c r="O457" s="6"/>
      <c r="P457" s="6"/>
      <c r="Q457" s="6"/>
      <c r="R457" s="6"/>
      <c r="S457" s="6"/>
      <c r="T457" s="6"/>
      <c r="U457" s="6"/>
      <c r="V457" s="6"/>
      <c r="W457" s="6"/>
    </row>
    <row r="458" spans="1:23" ht="15.75" customHeight="1">
      <c r="A458" s="3"/>
      <c r="B458" s="4"/>
      <c r="C458" s="5"/>
      <c r="D458" s="5"/>
      <c r="E458" s="5"/>
      <c r="F458" s="6"/>
      <c r="G458" s="6"/>
      <c r="H458" s="6"/>
      <c r="I458" s="6"/>
      <c r="J458" s="6"/>
      <c r="K458" s="6"/>
      <c r="L458" s="6"/>
      <c r="M458" s="6"/>
      <c r="N458" s="6"/>
      <c r="O458" s="6"/>
      <c r="P458" s="6"/>
      <c r="Q458" s="6"/>
      <c r="R458" s="6"/>
      <c r="S458" s="6"/>
      <c r="T458" s="6"/>
      <c r="U458" s="6"/>
      <c r="V458" s="6"/>
      <c r="W458" s="6"/>
    </row>
    <row r="459" spans="1:23" ht="15.75" customHeight="1">
      <c r="A459" s="3"/>
      <c r="B459" s="4"/>
      <c r="C459" s="5"/>
      <c r="D459" s="5"/>
      <c r="E459" s="5"/>
      <c r="F459" s="6"/>
      <c r="G459" s="6"/>
      <c r="H459" s="6"/>
      <c r="I459" s="6"/>
      <c r="J459" s="6"/>
      <c r="K459" s="6"/>
      <c r="L459" s="6"/>
      <c r="M459" s="6"/>
      <c r="N459" s="6"/>
      <c r="O459" s="6"/>
      <c r="P459" s="6"/>
      <c r="Q459" s="6"/>
      <c r="R459" s="6"/>
      <c r="S459" s="6"/>
      <c r="T459" s="6"/>
      <c r="U459" s="6"/>
      <c r="V459" s="6"/>
      <c r="W459" s="6"/>
    </row>
    <row r="460" spans="1:23" ht="15.75" customHeight="1">
      <c r="A460" s="3"/>
      <c r="B460" s="4"/>
      <c r="C460" s="5"/>
      <c r="D460" s="5"/>
      <c r="E460" s="5"/>
      <c r="F460" s="6"/>
      <c r="G460" s="6"/>
      <c r="H460" s="6"/>
      <c r="I460" s="6"/>
      <c r="J460" s="6"/>
      <c r="K460" s="6"/>
      <c r="L460" s="6"/>
      <c r="M460" s="6"/>
      <c r="N460" s="6"/>
      <c r="O460" s="6"/>
      <c r="P460" s="6"/>
      <c r="Q460" s="6"/>
      <c r="R460" s="6"/>
      <c r="S460" s="6"/>
      <c r="T460" s="6"/>
      <c r="U460" s="6"/>
      <c r="V460" s="6"/>
      <c r="W460" s="6"/>
    </row>
    <row r="461" spans="1:23" ht="15.75" customHeight="1">
      <c r="A461" s="3"/>
      <c r="B461" s="4"/>
      <c r="C461" s="5"/>
      <c r="D461" s="5"/>
      <c r="E461" s="5"/>
      <c r="F461" s="6"/>
      <c r="G461" s="6"/>
      <c r="H461" s="6"/>
      <c r="I461" s="6"/>
      <c r="J461" s="6"/>
      <c r="K461" s="6"/>
      <c r="L461" s="6"/>
      <c r="M461" s="6"/>
      <c r="N461" s="6"/>
      <c r="O461" s="6"/>
      <c r="P461" s="6"/>
      <c r="Q461" s="6"/>
      <c r="R461" s="6"/>
      <c r="S461" s="6"/>
      <c r="T461" s="6"/>
      <c r="U461" s="6"/>
      <c r="V461" s="6"/>
      <c r="W461" s="6"/>
    </row>
    <row r="462" spans="1:23" ht="15.75" customHeight="1">
      <c r="A462" s="3"/>
      <c r="B462" s="4"/>
      <c r="C462" s="5"/>
      <c r="D462" s="5"/>
      <c r="E462" s="5"/>
      <c r="F462" s="6"/>
      <c r="G462" s="6"/>
      <c r="H462" s="6"/>
      <c r="I462" s="6"/>
      <c r="J462" s="6"/>
      <c r="K462" s="6"/>
      <c r="L462" s="6"/>
      <c r="M462" s="6"/>
      <c r="N462" s="6"/>
      <c r="O462" s="6"/>
      <c r="P462" s="6"/>
      <c r="Q462" s="6"/>
      <c r="R462" s="6"/>
      <c r="S462" s="6"/>
      <c r="T462" s="6"/>
      <c r="U462" s="6"/>
      <c r="V462" s="6"/>
      <c r="W462" s="6"/>
    </row>
    <row r="463" spans="1:23" ht="15.75" customHeight="1">
      <c r="A463" s="3"/>
      <c r="B463" s="4"/>
      <c r="C463" s="5"/>
      <c r="D463" s="5"/>
      <c r="E463" s="5"/>
      <c r="F463" s="6"/>
      <c r="G463" s="6"/>
      <c r="H463" s="6"/>
      <c r="I463" s="6"/>
      <c r="J463" s="6"/>
      <c r="K463" s="6"/>
      <c r="L463" s="6"/>
      <c r="M463" s="6"/>
      <c r="N463" s="6"/>
      <c r="O463" s="6"/>
      <c r="P463" s="6"/>
      <c r="Q463" s="6"/>
      <c r="R463" s="6"/>
      <c r="S463" s="6"/>
      <c r="T463" s="6"/>
      <c r="U463" s="6"/>
      <c r="V463" s="6"/>
      <c r="W463" s="6"/>
    </row>
    <row r="464" spans="1:23" ht="15.75" customHeight="1">
      <c r="A464" s="3"/>
      <c r="B464" s="4"/>
      <c r="C464" s="5"/>
      <c r="D464" s="5"/>
      <c r="E464" s="5"/>
      <c r="F464" s="6"/>
      <c r="G464" s="6"/>
      <c r="H464" s="6"/>
      <c r="I464" s="6"/>
      <c r="J464" s="6"/>
      <c r="K464" s="6"/>
      <c r="L464" s="6"/>
      <c r="M464" s="6"/>
      <c r="N464" s="6"/>
      <c r="O464" s="6"/>
      <c r="P464" s="6"/>
      <c r="Q464" s="6"/>
      <c r="R464" s="6"/>
      <c r="S464" s="6"/>
      <c r="T464" s="6"/>
      <c r="U464" s="6"/>
      <c r="V464" s="6"/>
      <c r="W464" s="6"/>
    </row>
    <row r="465" spans="1:23" ht="15.75" customHeight="1">
      <c r="A465" s="3"/>
      <c r="B465" s="4"/>
      <c r="C465" s="5"/>
      <c r="D465" s="5"/>
      <c r="E465" s="5"/>
      <c r="F465" s="6"/>
      <c r="G465" s="6"/>
      <c r="H465" s="6"/>
      <c r="I465" s="6"/>
      <c r="J465" s="6"/>
      <c r="K465" s="6"/>
      <c r="L465" s="6"/>
      <c r="M465" s="6"/>
      <c r="N465" s="6"/>
      <c r="O465" s="6"/>
      <c r="P465" s="6"/>
      <c r="Q465" s="6"/>
      <c r="R465" s="6"/>
      <c r="S465" s="6"/>
      <c r="T465" s="6"/>
      <c r="U465" s="6"/>
      <c r="V465" s="6"/>
      <c r="W465" s="6"/>
    </row>
    <row r="466" spans="1:23" ht="15.75" customHeight="1">
      <c r="A466" s="3"/>
      <c r="B466" s="4"/>
      <c r="C466" s="5"/>
      <c r="D466" s="5"/>
      <c r="E466" s="5"/>
      <c r="F466" s="6"/>
      <c r="G466" s="6"/>
      <c r="H466" s="6"/>
      <c r="I466" s="6"/>
      <c r="J466" s="6"/>
      <c r="K466" s="6"/>
      <c r="L466" s="6"/>
      <c r="M466" s="6"/>
      <c r="N466" s="6"/>
      <c r="O466" s="6"/>
      <c r="P466" s="6"/>
      <c r="Q466" s="6"/>
      <c r="R466" s="6"/>
      <c r="S466" s="6"/>
      <c r="T466" s="6"/>
      <c r="U466" s="6"/>
      <c r="V466" s="6"/>
      <c r="W466" s="6"/>
    </row>
    <row r="467" spans="1:23" ht="15.75" customHeight="1">
      <c r="A467" s="3"/>
      <c r="B467" s="4"/>
      <c r="C467" s="5"/>
      <c r="D467" s="5"/>
      <c r="E467" s="5"/>
      <c r="F467" s="6"/>
      <c r="G467" s="6"/>
      <c r="H467" s="6"/>
      <c r="I467" s="6"/>
      <c r="J467" s="6"/>
      <c r="K467" s="6"/>
      <c r="L467" s="6"/>
      <c r="M467" s="6"/>
      <c r="N467" s="6"/>
      <c r="O467" s="6"/>
      <c r="P467" s="6"/>
      <c r="Q467" s="6"/>
      <c r="R467" s="6"/>
      <c r="S467" s="6"/>
      <c r="T467" s="6"/>
      <c r="U467" s="6"/>
      <c r="V467" s="6"/>
      <c r="W467" s="6"/>
    </row>
    <row r="468" spans="1:23" ht="15.75" customHeight="1">
      <c r="A468" s="3"/>
      <c r="B468" s="4"/>
      <c r="C468" s="5"/>
      <c r="D468" s="5"/>
      <c r="E468" s="5"/>
      <c r="F468" s="6"/>
      <c r="G468" s="6"/>
      <c r="H468" s="6"/>
      <c r="I468" s="6"/>
      <c r="J468" s="6"/>
      <c r="K468" s="6"/>
      <c r="L468" s="6"/>
      <c r="M468" s="6"/>
      <c r="N468" s="6"/>
      <c r="O468" s="6"/>
      <c r="P468" s="6"/>
      <c r="Q468" s="6"/>
      <c r="R468" s="6"/>
      <c r="S468" s="6"/>
      <c r="T468" s="6"/>
      <c r="U468" s="6"/>
      <c r="V468" s="6"/>
      <c r="W468" s="6"/>
    </row>
    <row r="469" spans="1:23" ht="15.75" customHeight="1">
      <c r="A469" s="3"/>
      <c r="B469" s="4"/>
      <c r="C469" s="5"/>
      <c r="D469" s="5"/>
      <c r="E469" s="5"/>
      <c r="F469" s="6"/>
      <c r="G469" s="6"/>
      <c r="H469" s="6"/>
      <c r="I469" s="6"/>
      <c r="J469" s="6"/>
      <c r="K469" s="6"/>
      <c r="L469" s="6"/>
      <c r="M469" s="6"/>
      <c r="N469" s="6"/>
      <c r="O469" s="6"/>
      <c r="P469" s="6"/>
      <c r="Q469" s="6"/>
      <c r="R469" s="6"/>
      <c r="S469" s="6"/>
      <c r="T469" s="6"/>
      <c r="U469" s="6"/>
      <c r="V469" s="6"/>
      <c r="W469" s="6"/>
    </row>
    <row r="470" spans="1:23" ht="15.75" customHeight="1">
      <c r="A470" s="3"/>
      <c r="B470" s="4"/>
      <c r="C470" s="5"/>
      <c r="D470" s="5"/>
      <c r="E470" s="5"/>
      <c r="F470" s="6"/>
      <c r="G470" s="6"/>
      <c r="H470" s="6"/>
      <c r="I470" s="6"/>
      <c r="J470" s="6"/>
      <c r="K470" s="6"/>
      <c r="L470" s="6"/>
      <c r="M470" s="6"/>
      <c r="N470" s="6"/>
      <c r="O470" s="6"/>
      <c r="P470" s="6"/>
      <c r="Q470" s="6"/>
      <c r="R470" s="6"/>
      <c r="S470" s="6"/>
      <c r="T470" s="6"/>
      <c r="U470" s="6"/>
      <c r="V470" s="6"/>
      <c r="W470" s="6"/>
    </row>
    <row r="471" spans="1:23" ht="15.75" customHeight="1">
      <c r="A471" s="3"/>
      <c r="B471" s="4"/>
      <c r="C471" s="5"/>
      <c r="D471" s="5"/>
      <c r="E471" s="5"/>
      <c r="F471" s="6"/>
      <c r="G471" s="6"/>
      <c r="H471" s="6"/>
      <c r="I471" s="6"/>
      <c r="J471" s="6"/>
      <c r="K471" s="6"/>
      <c r="L471" s="6"/>
      <c r="M471" s="6"/>
      <c r="N471" s="6"/>
      <c r="O471" s="6"/>
      <c r="P471" s="6"/>
      <c r="Q471" s="6"/>
      <c r="R471" s="6"/>
      <c r="S471" s="6"/>
      <c r="T471" s="6"/>
      <c r="U471" s="6"/>
      <c r="V471" s="6"/>
      <c r="W471" s="6"/>
    </row>
    <row r="472" spans="1:23" ht="15.75" customHeight="1">
      <c r="A472" s="3"/>
      <c r="B472" s="4"/>
      <c r="C472" s="5"/>
      <c r="D472" s="5"/>
      <c r="E472" s="5"/>
      <c r="F472" s="6"/>
      <c r="G472" s="6"/>
      <c r="H472" s="6"/>
      <c r="I472" s="6"/>
      <c r="J472" s="6"/>
      <c r="K472" s="6"/>
      <c r="L472" s="6"/>
      <c r="M472" s="6"/>
      <c r="N472" s="6"/>
      <c r="O472" s="6"/>
      <c r="P472" s="6"/>
      <c r="Q472" s="6"/>
      <c r="R472" s="6"/>
      <c r="S472" s="6"/>
      <c r="T472" s="6"/>
      <c r="U472" s="6"/>
      <c r="V472" s="6"/>
      <c r="W472" s="6"/>
    </row>
    <row r="473" spans="1:23" ht="15.75" customHeight="1">
      <c r="A473" s="3"/>
      <c r="B473" s="4"/>
      <c r="C473" s="5"/>
      <c r="D473" s="5"/>
      <c r="E473" s="5"/>
      <c r="F473" s="6"/>
      <c r="G473" s="6"/>
      <c r="H473" s="6"/>
      <c r="I473" s="6"/>
      <c r="J473" s="6"/>
      <c r="K473" s="6"/>
      <c r="L473" s="6"/>
      <c r="M473" s="6"/>
      <c r="N473" s="6"/>
      <c r="O473" s="6"/>
      <c r="P473" s="6"/>
      <c r="Q473" s="6"/>
      <c r="R473" s="6"/>
      <c r="S473" s="6"/>
      <c r="T473" s="6"/>
      <c r="U473" s="6"/>
      <c r="V473" s="6"/>
      <c r="W473" s="6"/>
    </row>
    <row r="474" spans="1:23" ht="15.75" customHeight="1">
      <c r="A474" s="3"/>
      <c r="B474" s="4"/>
      <c r="C474" s="5"/>
      <c r="D474" s="5"/>
      <c r="E474" s="5"/>
      <c r="F474" s="6"/>
      <c r="G474" s="6"/>
      <c r="H474" s="6"/>
      <c r="I474" s="6"/>
      <c r="J474" s="6"/>
      <c r="K474" s="6"/>
      <c r="L474" s="6"/>
      <c r="M474" s="6"/>
      <c r="N474" s="6"/>
      <c r="O474" s="6"/>
      <c r="P474" s="6"/>
      <c r="Q474" s="6"/>
      <c r="R474" s="6"/>
      <c r="S474" s="6"/>
      <c r="T474" s="6"/>
      <c r="U474" s="6"/>
      <c r="V474" s="6"/>
      <c r="W474" s="6"/>
    </row>
    <row r="475" spans="1:23" ht="15.75" customHeight="1">
      <c r="A475" s="3"/>
      <c r="B475" s="4"/>
      <c r="C475" s="5"/>
      <c r="D475" s="5"/>
      <c r="E475" s="5"/>
      <c r="F475" s="6"/>
      <c r="G475" s="6"/>
      <c r="H475" s="6"/>
      <c r="I475" s="6"/>
      <c r="J475" s="6"/>
      <c r="K475" s="6"/>
      <c r="L475" s="6"/>
      <c r="M475" s="6"/>
      <c r="N475" s="6"/>
      <c r="O475" s="6"/>
      <c r="P475" s="6"/>
      <c r="Q475" s="6"/>
      <c r="R475" s="6"/>
      <c r="S475" s="6"/>
      <c r="T475" s="6"/>
      <c r="U475" s="6"/>
      <c r="V475" s="6"/>
      <c r="W475" s="6"/>
    </row>
    <row r="476" spans="1:23" ht="15.75" customHeight="1">
      <c r="A476" s="3"/>
      <c r="B476" s="4"/>
      <c r="C476" s="5"/>
      <c r="D476" s="5"/>
      <c r="E476" s="5"/>
      <c r="F476" s="6"/>
      <c r="G476" s="6"/>
      <c r="H476" s="6"/>
      <c r="I476" s="6"/>
      <c r="J476" s="6"/>
      <c r="K476" s="6"/>
      <c r="L476" s="6"/>
      <c r="M476" s="6"/>
      <c r="N476" s="6"/>
      <c r="O476" s="6"/>
      <c r="P476" s="6"/>
      <c r="Q476" s="6"/>
      <c r="R476" s="6"/>
      <c r="S476" s="6"/>
      <c r="T476" s="6"/>
      <c r="U476" s="6"/>
      <c r="V476" s="6"/>
      <c r="W476" s="6"/>
    </row>
    <row r="477" spans="1:23" ht="15.75" customHeight="1">
      <c r="A477" s="3"/>
      <c r="B477" s="4"/>
      <c r="C477" s="5"/>
      <c r="D477" s="5"/>
      <c r="E477" s="5"/>
      <c r="F477" s="6"/>
      <c r="G477" s="6"/>
      <c r="H477" s="6"/>
      <c r="I477" s="6"/>
      <c r="J477" s="6"/>
      <c r="K477" s="6"/>
      <c r="L477" s="6"/>
      <c r="M477" s="6"/>
      <c r="N477" s="6"/>
      <c r="O477" s="6"/>
      <c r="P477" s="6"/>
      <c r="Q477" s="6"/>
      <c r="R477" s="6"/>
      <c r="S477" s="6"/>
      <c r="T477" s="6"/>
      <c r="U477" s="6"/>
      <c r="V477" s="6"/>
      <c r="W477" s="6"/>
    </row>
    <row r="478" spans="1:23" ht="15.75" customHeight="1">
      <c r="A478" s="3"/>
      <c r="B478" s="4"/>
      <c r="C478" s="5"/>
      <c r="D478" s="5"/>
      <c r="E478" s="5"/>
      <c r="F478" s="6"/>
      <c r="G478" s="6"/>
      <c r="H478" s="6"/>
      <c r="I478" s="6"/>
      <c r="J478" s="6"/>
      <c r="K478" s="6"/>
      <c r="L478" s="6"/>
      <c r="M478" s="6"/>
      <c r="N478" s="6"/>
      <c r="O478" s="6"/>
      <c r="P478" s="6"/>
      <c r="Q478" s="6"/>
      <c r="R478" s="6"/>
      <c r="S478" s="6"/>
      <c r="T478" s="6"/>
      <c r="U478" s="6"/>
      <c r="V478" s="6"/>
      <c r="W478" s="6"/>
    </row>
    <row r="479" spans="1:23" ht="15.75" customHeight="1">
      <c r="A479" s="3"/>
      <c r="B479" s="4"/>
      <c r="C479" s="5"/>
      <c r="D479" s="5"/>
      <c r="E479" s="5"/>
      <c r="F479" s="6"/>
      <c r="G479" s="6"/>
      <c r="H479" s="6"/>
      <c r="I479" s="6"/>
      <c r="J479" s="6"/>
      <c r="K479" s="6"/>
      <c r="L479" s="6"/>
      <c r="M479" s="6"/>
      <c r="N479" s="6"/>
      <c r="O479" s="6"/>
      <c r="P479" s="6"/>
      <c r="Q479" s="6"/>
      <c r="R479" s="6"/>
      <c r="S479" s="6"/>
      <c r="T479" s="6"/>
      <c r="U479" s="6"/>
      <c r="V479" s="6"/>
      <c r="W479" s="6"/>
    </row>
    <row r="480" spans="1:23" ht="15.75" customHeight="1">
      <c r="A480" s="3"/>
      <c r="B480" s="4"/>
      <c r="C480" s="5"/>
      <c r="D480" s="5"/>
      <c r="E480" s="5"/>
      <c r="F480" s="6"/>
      <c r="G480" s="6"/>
      <c r="H480" s="6"/>
      <c r="I480" s="6"/>
      <c r="J480" s="6"/>
      <c r="K480" s="6"/>
      <c r="L480" s="6"/>
      <c r="M480" s="6"/>
      <c r="N480" s="6"/>
      <c r="O480" s="6"/>
      <c r="P480" s="6"/>
      <c r="Q480" s="6"/>
      <c r="R480" s="6"/>
      <c r="S480" s="6"/>
      <c r="T480" s="6"/>
      <c r="U480" s="6"/>
      <c r="V480" s="6"/>
      <c r="W480" s="6"/>
    </row>
    <row r="481" spans="1:23" ht="15.75" customHeight="1">
      <c r="A481" s="3"/>
      <c r="B481" s="4"/>
      <c r="C481" s="5"/>
      <c r="D481" s="5"/>
      <c r="E481" s="5"/>
      <c r="F481" s="6"/>
      <c r="G481" s="6"/>
      <c r="H481" s="6"/>
      <c r="I481" s="6"/>
      <c r="J481" s="6"/>
      <c r="K481" s="6"/>
      <c r="L481" s="6"/>
      <c r="M481" s="6"/>
      <c r="N481" s="6"/>
      <c r="O481" s="6"/>
      <c r="P481" s="6"/>
      <c r="Q481" s="6"/>
      <c r="R481" s="6"/>
      <c r="S481" s="6"/>
      <c r="T481" s="6"/>
      <c r="U481" s="6"/>
      <c r="V481" s="6"/>
      <c r="W481" s="6"/>
    </row>
    <row r="482" spans="1:23" ht="15.75" customHeight="1">
      <c r="A482" s="3"/>
      <c r="B482" s="4"/>
      <c r="C482" s="5"/>
      <c r="D482" s="5"/>
      <c r="E482" s="5"/>
      <c r="F482" s="6"/>
      <c r="G482" s="6"/>
      <c r="H482" s="6"/>
      <c r="I482" s="6"/>
      <c r="J482" s="6"/>
      <c r="K482" s="6"/>
      <c r="L482" s="6"/>
      <c r="M482" s="6"/>
      <c r="N482" s="6"/>
      <c r="O482" s="6"/>
      <c r="P482" s="6"/>
      <c r="Q482" s="6"/>
      <c r="R482" s="6"/>
      <c r="S482" s="6"/>
      <c r="T482" s="6"/>
      <c r="U482" s="6"/>
      <c r="V482" s="6"/>
      <c r="W482" s="6"/>
    </row>
    <row r="483" spans="1:23" ht="15.75" customHeight="1">
      <c r="A483" s="3"/>
      <c r="B483" s="4"/>
      <c r="C483" s="5"/>
      <c r="D483" s="5"/>
      <c r="E483" s="5"/>
      <c r="F483" s="6"/>
      <c r="G483" s="6"/>
      <c r="H483" s="6"/>
      <c r="I483" s="6"/>
      <c r="J483" s="6"/>
      <c r="K483" s="6"/>
      <c r="L483" s="6"/>
      <c r="M483" s="6"/>
      <c r="N483" s="6"/>
      <c r="O483" s="6"/>
      <c r="P483" s="6"/>
      <c r="Q483" s="6"/>
      <c r="R483" s="6"/>
      <c r="S483" s="6"/>
      <c r="T483" s="6"/>
      <c r="U483" s="6"/>
      <c r="V483" s="6"/>
      <c r="W483" s="6"/>
    </row>
    <row r="484" spans="1:23" ht="15.75" customHeight="1">
      <c r="A484" s="3"/>
      <c r="B484" s="4"/>
      <c r="C484" s="5"/>
      <c r="D484" s="5"/>
      <c r="E484" s="5"/>
      <c r="F484" s="6"/>
      <c r="G484" s="6"/>
      <c r="H484" s="6"/>
      <c r="I484" s="6"/>
      <c r="J484" s="6"/>
      <c r="K484" s="6"/>
      <c r="L484" s="6"/>
      <c r="M484" s="6"/>
      <c r="N484" s="6"/>
      <c r="O484" s="6"/>
      <c r="P484" s="6"/>
      <c r="Q484" s="6"/>
      <c r="R484" s="6"/>
      <c r="S484" s="6"/>
      <c r="T484" s="6"/>
      <c r="U484" s="6"/>
      <c r="V484" s="6"/>
      <c r="W484" s="6"/>
    </row>
    <row r="485" spans="1:23" ht="15.75" customHeight="1">
      <c r="A485" s="3"/>
      <c r="B485" s="4"/>
      <c r="C485" s="5"/>
      <c r="D485" s="5"/>
      <c r="E485" s="5"/>
      <c r="F485" s="6"/>
      <c r="G485" s="6"/>
      <c r="H485" s="6"/>
      <c r="I485" s="6"/>
      <c r="J485" s="6"/>
      <c r="K485" s="6"/>
      <c r="L485" s="6"/>
      <c r="M485" s="6"/>
      <c r="N485" s="6"/>
      <c r="O485" s="6"/>
      <c r="P485" s="6"/>
      <c r="Q485" s="6"/>
      <c r="R485" s="6"/>
      <c r="S485" s="6"/>
      <c r="T485" s="6"/>
      <c r="U485" s="6"/>
      <c r="V485" s="6"/>
      <c r="W485" s="6"/>
    </row>
    <row r="486" spans="1:23" ht="15.75" customHeight="1">
      <c r="A486" s="3"/>
      <c r="B486" s="4"/>
      <c r="C486" s="5"/>
      <c r="D486" s="5"/>
      <c r="E486" s="5"/>
      <c r="F486" s="6"/>
      <c r="G486" s="6"/>
      <c r="H486" s="6"/>
      <c r="I486" s="6"/>
      <c r="J486" s="6"/>
      <c r="K486" s="6"/>
      <c r="L486" s="6"/>
      <c r="M486" s="6"/>
      <c r="N486" s="6"/>
      <c r="O486" s="6"/>
      <c r="P486" s="6"/>
      <c r="Q486" s="6"/>
      <c r="R486" s="6"/>
      <c r="S486" s="6"/>
      <c r="T486" s="6"/>
      <c r="U486" s="6"/>
      <c r="V486" s="6"/>
      <c r="W486" s="6"/>
    </row>
    <row r="487" spans="1:23" ht="15.75" customHeight="1">
      <c r="A487" s="3"/>
      <c r="B487" s="4"/>
      <c r="C487" s="5"/>
      <c r="D487" s="5"/>
      <c r="E487" s="5"/>
      <c r="F487" s="6"/>
      <c r="G487" s="6"/>
      <c r="H487" s="6"/>
      <c r="I487" s="6"/>
      <c r="J487" s="6"/>
      <c r="K487" s="6"/>
      <c r="L487" s="6"/>
      <c r="M487" s="6"/>
      <c r="N487" s="6"/>
      <c r="O487" s="6"/>
      <c r="P487" s="6"/>
      <c r="Q487" s="6"/>
      <c r="R487" s="6"/>
      <c r="S487" s="6"/>
      <c r="T487" s="6"/>
      <c r="U487" s="6"/>
      <c r="V487" s="6"/>
      <c r="W487" s="6"/>
    </row>
    <row r="488" spans="1:23" ht="15.75" customHeight="1">
      <c r="A488" s="3"/>
      <c r="B488" s="4"/>
      <c r="C488" s="5"/>
      <c r="D488" s="5"/>
      <c r="E488" s="5"/>
      <c r="F488" s="6"/>
      <c r="G488" s="6"/>
      <c r="H488" s="6"/>
      <c r="I488" s="6"/>
      <c r="J488" s="6"/>
      <c r="K488" s="6"/>
      <c r="L488" s="6"/>
      <c r="M488" s="6"/>
      <c r="N488" s="6"/>
      <c r="O488" s="6"/>
      <c r="P488" s="6"/>
      <c r="Q488" s="6"/>
      <c r="R488" s="6"/>
      <c r="S488" s="6"/>
      <c r="T488" s="6"/>
      <c r="U488" s="6"/>
      <c r="V488" s="6"/>
      <c r="W488" s="6"/>
    </row>
    <row r="489" spans="1:23" ht="15.75" customHeight="1">
      <c r="A489" s="3"/>
      <c r="B489" s="4"/>
      <c r="C489" s="5"/>
      <c r="D489" s="5"/>
      <c r="E489" s="5"/>
      <c r="F489" s="6"/>
      <c r="G489" s="6"/>
      <c r="H489" s="6"/>
      <c r="I489" s="6"/>
      <c r="J489" s="6"/>
      <c r="K489" s="6"/>
      <c r="L489" s="6"/>
      <c r="M489" s="6"/>
      <c r="N489" s="6"/>
      <c r="O489" s="6"/>
      <c r="P489" s="6"/>
      <c r="Q489" s="6"/>
      <c r="R489" s="6"/>
      <c r="S489" s="6"/>
      <c r="T489" s="6"/>
      <c r="U489" s="6"/>
      <c r="V489" s="6"/>
      <c r="W489" s="6"/>
    </row>
    <row r="490" spans="1:23" ht="15.75" customHeight="1">
      <c r="A490" s="3"/>
      <c r="B490" s="4"/>
      <c r="C490" s="5"/>
      <c r="D490" s="5"/>
      <c r="E490" s="5"/>
      <c r="F490" s="6"/>
      <c r="G490" s="6"/>
      <c r="H490" s="6"/>
      <c r="I490" s="6"/>
      <c r="J490" s="6"/>
      <c r="K490" s="6"/>
      <c r="L490" s="6"/>
      <c r="M490" s="6"/>
      <c r="N490" s="6"/>
      <c r="O490" s="6"/>
      <c r="P490" s="6"/>
      <c r="Q490" s="6"/>
      <c r="R490" s="6"/>
      <c r="S490" s="6"/>
      <c r="T490" s="6"/>
      <c r="U490" s="6"/>
      <c r="V490" s="6"/>
      <c r="W490" s="6"/>
    </row>
    <row r="491" spans="1:23" ht="15.75" customHeight="1">
      <c r="A491" s="3"/>
      <c r="B491" s="4"/>
      <c r="C491" s="5"/>
      <c r="D491" s="5"/>
      <c r="E491" s="5"/>
      <c r="F491" s="6"/>
      <c r="G491" s="6"/>
      <c r="H491" s="6"/>
      <c r="I491" s="6"/>
      <c r="J491" s="6"/>
      <c r="K491" s="6"/>
      <c r="L491" s="6"/>
      <c r="M491" s="6"/>
      <c r="N491" s="6"/>
      <c r="O491" s="6"/>
      <c r="P491" s="6"/>
      <c r="Q491" s="6"/>
      <c r="R491" s="6"/>
      <c r="S491" s="6"/>
      <c r="T491" s="6"/>
      <c r="U491" s="6"/>
      <c r="V491" s="6"/>
      <c r="W491" s="6"/>
    </row>
    <row r="492" spans="1:23" ht="15.75" customHeight="1">
      <c r="A492" s="3"/>
      <c r="B492" s="4"/>
      <c r="C492" s="5"/>
      <c r="D492" s="5"/>
      <c r="E492" s="5"/>
      <c r="F492" s="6"/>
      <c r="G492" s="6"/>
      <c r="H492" s="6"/>
      <c r="I492" s="6"/>
      <c r="J492" s="6"/>
      <c r="K492" s="6"/>
      <c r="L492" s="6"/>
      <c r="M492" s="6"/>
      <c r="N492" s="6"/>
      <c r="O492" s="6"/>
      <c r="P492" s="6"/>
      <c r="Q492" s="6"/>
      <c r="R492" s="6"/>
      <c r="S492" s="6"/>
      <c r="T492" s="6"/>
      <c r="U492" s="6"/>
      <c r="V492" s="6"/>
      <c r="W492" s="6"/>
    </row>
    <row r="493" spans="1:23" ht="15.75" customHeight="1">
      <c r="A493" s="3"/>
      <c r="B493" s="4"/>
      <c r="C493" s="5"/>
      <c r="D493" s="5"/>
      <c r="E493" s="5"/>
      <c r="F493" s="6"/>
      <c r="G493" s="6"/>
      <c r="H493" s="6"/>
      <c r="I493" s="6"/>
      <c r="J493" s="6"/>
      <c r="K493" s="6"/>
      <c r="L493" s="6"/>
      <c r="M493" s="6"/>
      <c r="N493" s="6"/>
      <c r="O493" s="6"/>
      <c r="P493" s="6"/>
      <c r="Q493" s="6"/>
      <c r="R493" s="6"/>
      <c r="S493" s="6"/>
      <c r="T493" s="6"/>
      <c r="U493" s="6"/>
      <c r="V493" s="6"/>
      <c r="W493" s="6"/>
    </row>
    <row r="494" spans="1:23" ht="15.75" customHeight="1">
      <c r="A494" s="3"/>
      <c r="B494" s="4"/>
      <c r="C494" s="5"/>
      <c r="D494" s="5"/>
      <c r="E494" s="5"/>
      <c r="F494" s="6"/>
      <c r="G494" s="6"/>
      <c r="H494" s="6"/>
      <c r="I494" s="6"/>
      <c r="J494" s="6"/>
      <c r="K494" s="6"/>
      <c r="L494" s="6"/>
      <c r="M494" s="6"/>
      <c r="N494" s="6"/>
      <c r="O494" s="6"/>
      <c r="P494" s="6"/>
      <c r="Q494" s="6"/>
      <c r="R494" s="6"/>
      <c r="S494" s="6"/>
      <c r="T494" s="6"/>
      <c r="U494" s="6"/>
      <c r="V494" s="6"/>
      <c r="W494" s="6"/>
    </row>
    <row r="495" spans="1:23" ht="15.75" customHeight="1">
      <c r="A495" s="3"/>
      <c r="B495" s="4"/>
      <c r="C495" s="5"/>
      <c r="D495" s="5"/>
      <c r="E495" s="5"/>
      <c r="F495" s="6"/>
      <c r="G495" s="6"/>
      <c r="H495" s="6"/>
      <c r="I495" s="6"/>
      <c r="J495" s="6"/>
      <c r="K495" s="6"/>
      <c r="L495" s="6"/>
      <c r="M495" s="6"/>
      <c r="N495" s="6"/>
      <c r="O495" s="6"/>
      <c r="P495" s="6"/>
      <c r="Q495" s="6"/>
      <c r="R495" s="6"/>
      <c r="S495" s="6"/>
      <c r="T495" s="6"/>
      <c r="U495" s="6"/>
      <c r="V495" s="6"/>
      <c r="W495" s="6"/>
    </row>
    <row r="496" spans="1:23" ht="15.75" customHeight="1">
      <c r="A496" s="3"/>
      <c r="B496" s="4"/>
      <c r="C496" s="5"/>
      <c r="D496" s="5"/>
      <c r="E496" s="5"/>
      <c r="F496" s="6"/>
      <c r="G496" s="6"/>
      <c r="H496" s="6"/>
      <c r="I496" s="6"/>
      <c r="J496" s="6"/>
      <c r="K496" s="6"/>
      <c r="L496" s="6"/>
      <c r="M496" s="6"/>
      <c r="N496" s="6"/>
      <c r="O496" s="6"/>
      <c r="P496" s="6"/>
      <c r="Q496" s="6"/>
      <c r="R496" s="6"/>
      <c r="S496" s="6"/>
      <c r="T496" s="6"/>
      <c r="U496" s="6"/>
      <c r="V496" s="6"/>
      <c r="W496" s="6"/>
    </row>
    <row r="497" spans="1:23" ht="15.75" customHeight="1">
      <c r="A497" s="3"/>
      <c r="B497" s="4"/>
      <c r="C497" s="5"/>
      <c r="D497" s="5"/>
      <c r="E497" s="5"/>
      <c r="F497" s="6"/>
      <c r="G497" s="6"/>
      <c r="H497" s="6"/>
      <c r="I497" s="6"/>
      <c r="J497" s="6"/>
      <c r="K497" s="6"/>
      <c r="L497" s="6"/>
      <c r="M497" s="6"/>
      <c r="N497" s="6"/>
      <c r="O497" s="6"/>
      <c r="P497" s="6"/>
      <c r="Q497" s="6"/>
      <c r="R497" s="6"/>
      <c r="S497" s="6"/>
      <c r="T497" s="6"/>
      <c r="U497" s="6"/>
      <c r="V497" s="6"/>
      <c r="W497" s="6"/>
    </row>
    <row r="498" spans="1:23" ht="15.75" customHeight="1">
      <c r="A498" s="3"/>
      <c r="B498" s="4"/>
      <c r="C498" s="5"/>
      <c r="D498" s="5"/>
      <c r="E498" s="5"/>
      <c r="F498" s="6"/>
      <c r="G498" s="6"/>
      <c r="H498" s="6"/>
      <c r="I498" s="6"/>
      <c r="J498" s="6"/>
      <c r="K498" s="6"/>
      <c r="L498" s="6"/>
      <c r="M498" s="6"/>
      <c r="N498" s="6"/>
      <c r="O498" s="6"/>
      <c r="P498" s="6"/>
      <c r="Q498" s="6"/>
      <c r="R498" s="6"/>
      <c r="S498" s="6"/>
      <c r="T498" s="6"/>
      <c r="U498" s="6"/>
      <c r="V498" s="6"/>
      <c r="W498" s="6"/>
    </row>
    <row r="499" spans="1:23" ht="15.75" customHeight="1">
      <c r="A499" s="3"/>
      <c r="B499" s="4"/>
      <c r="C499" s="5"/>
      <c r="D499" s="5"/>
      <c r="E499" s="5"/>
      <c r="F499" s="6"/>
      <c r="G499" s="6"/>
      <c r="H499" s="6"/>
      <c r="I499" s="6"/>
      <c r="J499" s="6"/>
      <c r="K499" s="6"/>
      <c r="L499" s="6"/>
      <c r="M499" s="6"/>
      <c r="N499" s="6"/>
      <c r="O499" s="6"/>
      <c r="P499" s="6"/>
      <c r="Q499" s="6"/>
      <c r="R499" s="6"/>
      <c r="S499" s="6"/>
      <c r="T499" s="6"/>
      <c r="U499" s="6"/>
      <c r="V499" s="6"/>
      <c r="W499" s="6"/>
    </row>
    <row r="500" spans="1:23" ht="15.75" customHeight="1">
      <c r="A500" s="3"/>
      <c r="B500" s="4"/>
      <c r="C500" s="5"/>
      <c r="D500" s="5"/>
      <c r="E500" s="5"/>
      <c r="F500" s="6"/>
      <c r="G500" s="6"/>
      <c r="H500" s="6"/>
      <c r="I500" s="6"/>
      <c r="J500" s="6"/>
      <c r="K500" s="6"/>
      <c r="L500" s="6"/>
      <c r="M500" s="6"/>
      <c r="N500" s="6"/>
      <c r="O500" s="6"/>
      <c r="P500" s="6"/>
      <c r="Q500" s="6"/>
      <c r="R500" s="6"/>
      <c r="S500" s="6"/>
      <c r="T500" s="6"/>
      <c r="U500" s="6"/>
      <c r="V500" s="6"/>
      <c r="W500" s="6"/>
    </row>
    <row r="501" spans="1:23" ht="15.75" customHeight="1">
      <c r="A501" s="3"/>
      <c r="B501" s="4"/>
      <c r="C501" s="5"/>
      <c r="D501" s="5"/>
      <c r="E501" s="5"/>
      <c r="F501" s="6"/>
      <c r="G501" s="6"/>
      <c r="H501" s="6"/>
      <c r="I501" s="6"/>
      <c r="J501" s="6"/>
      <c r="K501" s="6"/>
      <c r="L501" s="6"/>
      <c r="M501" s="6"/>
      <c r="N501" s="6"/>
      <c r="O501" s="6"/>
      <c r="P501" s="6"/>
      <c r="Q501" s="6"/>
      <c r="R501" s="6"/>
      <c r="S501" s="6"/>
      <c r="T501" s="6"/>
      <c r="U501" s="6"/>
      <c r="V501" s="6"/>
      <c r="W501" s="6"/>
    </row>
    <row r="502" spans="1:23" ht="15.75" customHeight="1">
      <c r="A502" s="3"/>
      <c r="B502" s="4"/>
      <c r="C502" s="5"/>
      <c r="D502" s="5"/>
      <c r="E502" s="5"/>
      <c r="F502" s="6"/>
      <c r="G502" s="6"/>
      <c r="H502" s="6"/>
      <c r="I502" s="6"/>
      <c r="J502" s="6"/>
      <c r="K502" s="6"/>
      <c r="L502" s="6"/>
      <c r="M502" s="6"/>
      <c r="N502" s="6"/>
      <c r="O502" s="6"/>
      <c r="P502" s="6"/>
      <c r="Q502" s="6"/>
      <c r="R502" s="6"/>
      <c r="S502" s="6"/>
      <c r="T502" s="6"/>
      <c r="U502" s="6"/>
      <c r="V502" s="6"/>
      <c r="W502" s="6"/>
    </row>
    <row r="503" spans="1:23" ht="15.75" customHeight="1">
      <c r="A503" s="3"/>
      <c r="B503" s="4"/>
      <c r="C503" s="5"/>
      <c r="D503" s="5"/>
      <c r="E503" s="5"/>
      <c r="F503" s="6"/>
      <c r="G503" s="6"/>
      <c r="H503" s="6"/>
      <c r="I503" s="6"/>
      <c r="J503" s="6"/>
      <c r="K503" s="6"/>
      <c r="L503" s="6"/>
      <c r="M503" s="6"/>
      <c r="N503" s="6"/>
      <c r="O503" s="6"/>
      <c r="P503" s="6"/>
      <c r="Q503" s="6"/>
      <c r="R503" s="6"/>
      <c r="S503" s="6"/>
      <c r="T503" s="6"/>
      <c r="U503" s="6"/>
      <c r="V503" s="6"/>
      <c r="W503" s="6"/>
    </row>
    <row r="504" spans="1:23" ht="15.75" customHeight="1">
      <c r="A504" s="3"/>
      <c r="B504" s="4"/>
      <c r="C504" s="5"/>
      <c r="D504" s="5"/>
      <c r="E504" s="5"/>
      <c r="F504" s="6"/>
      <c r="G504" s="6"/>
      <c r="H504" s="6"/>
      <c r="I504" s="6"/>
      <c r="J504" s="6"/>
      <c r="K504" s="6"/>
      <c r="L504" s="6"/>
      <c r="M504" s="6"/>
      <c r="N504" s="6"/>
      <c r="O504" s="6"/>
      <c r="P504" s="6"/>
      <c r="Q504" s="6"/>
      <c r="R504" s="6"/>
      <c r="S504" s="6"/>
      <c r="T504" s="6"/>
      <c r="U504" s="6"/>
      <c r="V504" s="6"/>
      <c r="W504" s="6"/>
    </row>
    <row r="505" spans="1:23" ht="15.75" customHeight="1">
      <c r="A505" s="3"/>
      <c r="B505" s="4"/>
      <c r="C505" s="5"/>
      <c r="D505" s="5"/>
      <c r="E505" s="5"/>
      <c r="F505" s="6"/>
      <c r="G505" s="6"/>
      <c r="H505" s="6"/>
      <c r="I505" s="6"/>
      <c r="J505" s="6"/>
      <c r="K505" s="6"/>
      <c r="L505" s="6"/>
      <c r="M505" s="6"/>
      <c r="N505" s="6"/>
      <c r="O505" s="6"/>
      <c r="P505" s="6"/>
      <c r="Q505" s="6"/>
      <c r="R505" s="6"/>
      <c r="S505" s="6"/>
      <c r="T505" s="6"/>
      <c r="U505" s="6"/>
      <c r="V505" s="6"/>
      <c r="W505" s="6"/>
    </row>
    <row r="506" spans="1:23" ht="15.75" customHeight="1">
      <c r="A506" s="3"/>
      <c r="B506" s="4"/>
      <c r="C506" s="5"/>
      <c r="D506" s="5"/>
      <c r="E506" s="5"/>
      <c r="F506" s="6"/>
      <c r="G506" s="6"/>
      <c r="H506" s="6"/>
      <c r="I506" s="6"/>
      <c r="J506" s="6"/>
      <c r="K506" s="6"/>
      <c r="L506" s="6"/>
      <c r="M506" s="6"/>
      <c r="N506" s="6"/>
      <c r="O506" s="6"/>
      <c r="P506" s="6"/>
      <c r="Q506" s="6"/>
      <c r="R506" s="6"/>
      <c r="S506" s="6"/>
      <c r="T506" s="6"/>
      <c r="U506" s="6"/>
      <c r="V506" s="6"/>
      <c r="W506" s="6"/>
    </row>
    <row r="507" spans="1:23" ht="15.75" customHeight="1">
      <c r="A507" s="3"/>
      <c r="B507" s="4"/>
      <c r="C507" s="5"/>
      <c r="D507" s="5"/>
      <c r="E507" s="5"/>
      <c r="F507" s="6"/>
      <c r="G507" s="6"/>
      <c r="H507" s="6"/>
      <c r="I507" s="6"/>
      <c r="J507" s="6"/>
      <c r="K507" s="6"/>
      <c r="L507" s="6"/>
      <c r="M507" s="6"/>
      <c r="N507" s="6"/>
      <c r="O507" s="6"/>
      <c r="P507" s="6"/>
      <c r="Q507" s="6"/>
      <c r="R507" s="6"/>
      <c r="S507" s="6"/>
      <c r="T507" s="6"/>
      <c r="U507" s="6"/>
      <c r="V507" s="6"/>
      <c r="W507" s="6"/>
    </row>
    <row r="508" spans="1:23" ht="15.75" customHeight="1">
      <c r="A508" s="3"/>
      <c r="B508" s="4"/>
      <c r="C508" s="5"/>
      <c r="D508" s="5"/>
      <c r="E508" s="5"/>
      <c r="F508" s="6"/>
      <c r="G508" s="6"/>
      <c r="H508" s="6"/>
      <c r="I508" s="6"/>
      <c r="J508" s="6"/>
      <c r="K508" s="6"/>
      <c r="L508" s="6"/>
      <c r="M508" s="6"/>
      <c r="N508" s="6"/>
      <c r="O508" s="6"/>
      <c r="P508" s="6"/>
      <c r="Q508" s="6"/>
      <c r="R508" s="6"/>
      <c r="S508" s="6"/>
      <c r="T508" s="6"/>
      <c r="U508" s="6"/>
      <c r="V508" s="6"/>
      <c r="W508" s="6"/>
    </row>
    <row r="509" spans="1:23" ht="15.75" customHeight="1">
      <c r="A509" s="3"/>
      <c r="B509" s="4"/>
      <c r="C509" s="5"/>
      <c r="D509" s="5"/>
      <c r="E509" s="5"/>
      <c r="F509" s="6"/>
      <c r="G509" s="6"/>
      <c r="H509" s="6"/>
      <c r="I509" s="6"/>
      <c r="J509" s="6"/>
      <c r="K509" s="6"/>
      <c r="L509" s="6"/>
      <c r="M509" s="6"/>
      <c r="N509" s="6"/>
      <c r="O509" s="6"/>
      <c r="P509" s="6"/>
      <c r="Q509" s="6"/>
      <c r="R509" s="6"/>
      <c r="S509" s="6"/>
      <c r="T509" s="6"/>
      <c r="U509" s="6"/>
      <c r="V509" s="6"/>
      <c r="W509" s="6"/>
    </row>
    <row r="510" spans="1:23" ht="15.75" customHeight="1">
      <c r="A510" s="3"/>
      <c r="B510" s="4"/>
      <c r="C510" s="5"/>
      <c r="D510" s="5"/>
      <c r="E510" s="5"/>
      <c r="F510" s="6"/>
      <c r="G510" s="6"/>
      <c r="H510" s="6"/>
      <c r="I510" s="6"/>
      <c r="J510" s="6"/>
      <c r="K510" s="6"/>
      <c r="L510" s="6"/>
      <c r="M510" s="6"/>
      <c r="N510" s="6"/>
      <c r="O510" s="6"/>
      <c r="P510" s="6"/>
      <c r="Q510" s="6"/>
      <c r="R510" s="6"/>
      <c r="S510" s="6"/>
      <c r="T510" s="6"/>
      <c r="U510" s="6"/>
      <c r="V510" s="6"/>
      <c r="W510" s="6"/>
    </row>
    <row r="511" spans="1:23" ht="15.75" customHeight="1">
      <c r="A511" s="3"/>
      <c r="B511" s="4"/>
      <c r="C511" s="5"/>
      <c r="D511" s="5"/>
      <c r="E511" s="5"/>
      <c r="F511" s="6"/>
      <c r="G511" s="6"/>
      <c r="H511" s="6"/>
      <c r="I511" s="6"/>
      <c r="J511" s="6"/>
      <c r="K511" s="6"/>
      <c r="L511" s="6"/>
      <c r="M511" s="6"/>
      <c r="N511" s="6"/>
      <c r="O511" s="6"/>
      <c r="P511" s="6"/>
      <c r="Q511" s="6"/>
      <c r="R511" s="6"/>
      <c r="S511" s="6"/>
      <c r="T511" s="6"/>
      <c r="U511" s="6"/>
      <c r="V511" s="6"/>
      <c r="W511" s="6"/>
    </row>
    <row r="512" spans="1:23" ht="15.75" customHeight="1">
      <c r="A512" s="3"/>
      <c r="B512" s="4"/>
      <c r="C512" s="5"/>
      <c r="D512" s="5"/>
      <c r="E512" s="5"/>
      <c r="F512" s="6"/>
      <c r="G512" s="6"/>
      <c r="H512" s="6"/>
      <c r="I512" s="6"/>
      <c r="J512" s="6"/>
      <c r="K512" s="6"/>
      <c r="L512" s="6"/>
      <c r="M512" s="6"/>
      <c r="N512" s="6"/>
      <c r="O512" s="6"/>
      <c r="P512" s="6"/>
      <c r="Q512" s="6"/>
      <c r="R512" s="6"/>
      <c r="S512" s="6"/>
      <c r="T512" s="6"/>
      <c r="U512" s="6"/>
      <c r="V512" s="6"/>
      <c r="W512" s="6"/>
    </row>
    <row r="513" spans="1:23" ht="15.75" customHeight="1">
      <c r="A513" s="3"/>
      <c r="B513" s="4"/>
      <c r="C513" s="5"/>
      <c r="D513" s="5"/>
      <c r="E513" s="5"/>
      <c r="F513" s="6"/>
      <c r="G513" s="6"/>
      <c r="H513" s="6"/>
      <c r="I513" s="6"/>
      <c r="J513" s="6"/>
      <c r="K513" s="6"/>
      <c r="L513" s="6"/>
      <c r="M513" s="6"/>
      <c r="N513" s="6"/>
      <c r="O513" s="6"/>
      <c r="P513" s="6"/>
      <c r="Q513" s="6"/>
      <c r="R513" s="6"/>
      <c r="S513" s="6"/>
      <c r="T513" s="6"/>
      <c r="U513" s="6"/>
      <c r="V513" s="6"/>
      <c r="W513" s="6"/>
    </row>
    <row r="514" spans="1:23" ht="15.75" customHeight="1"/>
    <row r="515" spans="1:23" ht="15.75" customHeight="1"/>
    <row r="516" spans="1:23" ht="15.75" customHeight="1"/>
    <row r="517" spans="1:23" ht="15.75" customHeight="1"/>
    <row r="518" spans="1:23" ht="15.75" customHeight="1"/>
    <row r="519" spans="1:23" ht="15.75" customHeight="1"/>
    <row r="520" spans="1:23" ht="15.75" customHeight="1"/>
    <row r="521" spans="1:23" ht="15.75" customHeight="1"/>
    <row r="522" spans="1:23" ht="15.75" customHeight="1"/>
    <row r="523" spans="1:23" ht="15.75" customHeight="1"/>
    <row r="524" spans="1:23" ht="15.75" customHeight="1"/>
    <row r="525" spans="1:23" ht="15.75" customHeight="1"/>
    <row r="526" spans="1:23" ht="15.75" customHeight="1"/>
    <row r="527" spans="1:23" ht="15.75" customHeight="1"/>
    <row r="528" spans="1:23"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3">
    <mergeCell ref="B295:C295"/>
    <mergeCell ref="B67:C67"/>
    <mergeCell ref="B77:C77"/>
    <mergeCell ref="B100:C100"/>
    <mergeCell ref="B114:C114"/>
    <mergeCell ref="B128:C128"/>
    <mergeCell ref="B140:C140"/>
    <mergeCell ref="B162:C162"/>
    <mergeCell ref="B227:C227"/>
    <mergeCell ref="B235:C235"/>
    <mergeCell ref="B241:C241"/>
    <mergeCell ref="B265:C265"/>
    <mergeCell ref="B276:C276"/>
    <mergeCell ref="B27:C27"/>
    <mergeCell ref="B28:C28"/>
    <mergeCell ref="B50:C50"/>
    <mergeCell ref="B183:C183"/>
    <mergeCell ref="B205:C205"/>
    <mergeCell ref="B22:C22"/>
    <mergeCell ref="B23:C23"/>
    <mergeCell ref="B24:C24"/>
    <mergeCell ref="B25:C25"/>
    <mergeCell ref="B26:C26"/>
    <mergeCell ref="B17:C17"/>
    <mergeCell ref="B18:C18"/>
    <mergeCell ref="B19:C19"/>
    <mergeCell ref="B20:C20"/>
    <mergeCell ref="B21:C21"/>
    <mergeCell ref="B12:C12"/>
    <mergeCell ref="B13:C13"/>
    <mergeCell ref="B14:C14"/>
    <mergeCell ref="B15:C15"/>
    <mergeCell ref="B16:C16"/>
    <mergeCell ref="B7:C7"/>
    <mergeCell ref="B8:C8"/>
    <mergeCell ref="B9:C9"/>
    <mergeCell ref="B10:C10"/>
    <mergeCell ref="B11:C11"/>
    <mergeCell ref="B2:E2"/>
    <mergeCell ref="B3:C3"/>
    <mergeCell ref="B4:C4"/>
    <mergeCell ref="B5:C5"/>
    <mergeCell ref="B6:C6"/>
  </mergeCells>
  <pageMargins left="0.7" right="0.7" top="0.75" bottom="0.75" header="0" footer="0"/>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3709C9"/>
    <outlinePr summaryBelow="0" summaryRight="0"/>
  </sheetPr>
  <dimension ref="A1:V999"/>
  <sheetViews>
    <sheetView workbookViewId="0">
      <selection activeCell="D3" sqref="D3"/>
    </sheetView>
  </sheetViews>
  <sheetFormatPr defaultColWidth="14.42578125" defaultRowHeight="15" customHeight="1"/>
  <cols>
    <col min="1" max="1" width="13.42578125" style="88" customWidth="1"/>
    <col min="2" max="2" width="49.42578125" style="88" customWidth="1"/>
    <col min="3" max="16384" width="14.42578125" style="88"/>
  </cols>
  <sheetData>
    <row r="1" spans="1:22" ht="12">
      <c r="A1" s="164"/>
      <c r="B1" s="132"/>
      <c r="C1" s="164"/>
      <c r="D1" s="164"/>
      <c r="E1" s="164"/>
      <c r="F1" s="164"/>
      <c r="G1" s="164"/>
      <c r="H1" s="164"/>
      <c r="I1" s="164"/>
      <c r="J1" s="164"/>
      <c r="K1" s="164"/>
      <c r="L1" s="164"/>
      <c r="M1" s="164"/>
      <c r="N1" s="164"/>
      <c r="O1" s="164"/>
      <c r="P1" s="164"/>
      <c r="Q1" s="164"/>
      <c r="R1" s="164"/>
      <c r="S1" s="164"/>
      <c r="T1" s="164"/>
      <c r="U1" s="164"/>
      <c r="V1" s="164"/>
    </row>
    <row r="2" spans="1:22" ht="12">
      <c r="A2" s="147" t="s">
        <v>3971</v>
      </c>
      <c r="B2" s="223" t="s">
        <v>4207</v>
      </c>
      <c r="C2" s="147" t="s">
        <v>4288</v>
      </c>
      <c r="D2" s="149" t="s">
        <v>4289</v>
      </c>
      <c r="E2" s="109" t="s">
        <v>4290</v>
      </c>
      <c r="F2" s="109" t="s">
        <v>4291</v>
      </c>
      <c r="G2" s="164"/>
      <c r="H2" s="164"/>
      <c r="I2" s="164"/>
      <c r="J2" s="164"/>
      <c r="K2" s="164"/>
      <c r="L2" s="164"/>
      <c r="M2" s="164"/>
      <c r="N2" s="164"/>
      <c r="O2" s="164"/>
      <c r="P2" s="164"/>
      <c r="Q2" s="164"/>
      <c r="R2" s="164"/>
      <c r="S2" s="164"/>
      <c r="T2" s="164"/>
      <c r="U2" s="164"/>
      <c r="V2" s="164"/>
    </row>
    <row r="3" spans="1:22" ht="12">
      <c r="A3" s="137">
        <v>1</v>
      </c>
      <c r="B3" s="101" t="s">
        <v>8125</v>
      </c>
      <c r="C3" s="137" t="s">
        <v>5172</v>
      </c>
      <c r="D3" s="151">
        <v>2</v>
      </c>
      <c r="E3" s="117"/>
      <c r="F3" s="118">
        <f>E3*D3</f>
        <v>0</v>
      </c>
      <c r="G3" s="164"/>
      <c r="H3" s="164"/>
      <c r="I3" s="164"/>
      <c r="J3" s="164"/>
      <c r="K3" s="164"/>
      <c r="L3" s="164"/>
      <c r="M3" s="164"/>
      <c r="N3" s="164"/>
      <c r="O3" s="164"/>
      <c r="P3" s="164"/>
      <c r="Q3" s="164"/>
      <c r="R3" s="164"/>
      <c r="S3" s="164"/>
      <c r="T3" s="164"/>
      <c r="U3" s="164"/>
      <c r="V3" s="164"/>
    </row>
    <row r="4" spans="1:22" ht="12">
      <c r="A4" s="137">
        <v>2</v>
      </c>
      <c r="B4" s="101" t="s">
        <v>8126</v>
      </c>
      <c r="C4" s="137" t="s">
        <v>5172</v>
      </c>
      <c r="D4" s="151">
        <v>300</v>
      </c>
      <c r="E4" s="117"/>
      <c r="F4" s="118">
        <f t="shared" ref="F4:F27" si="0">E4*D4</f>
        <v>0</v>
      </c>
      <c r="G4" s="164"/>
      <c r="H4" s="164"/>
      <c r="I4" s="164"/>
      <c r="J4" s="164"/>
      <c r="K4" s="164"/>
      <c r="L4" s="164"/>
      <c r="M4" s="164"/>
      <c r="N4" s="164"/>
      <c r="O4" s="164"/>
      <c r="P4" s="164"/>
      <c r="Q4" s="164"/>
      <c r="R4" s="164"/>
      <c r="S4" s="164"/>
      <c r="T4" s="164"/>
      <c r="U4" s="164"/>
      <c r="V4" s="164"/>
    </row>
    <row r="5" spans="1:22" ht="12">
      <c r="A5" s="137">
        <v>3</v>
      </c>
      <c r="B5" s="101" t="s">
        <v>8127</v>
      </c>
      <c r="C5" s="137" t="s">
        <v>5172</v>
      </c>
      <c r="D5" s="151">
        <v>1</v>
      </c>
      <c r="E5" s="117"/>
      <c r="F5" s="118">
        <f t="shared" si="0"/>
        <v>0</v>
      </c>
      <c r="G5" s="164"/>
      <c r="H5" s="164"/>
      <c r="I5" s="164"/>
      <c r="J5" s="164"/>
      <c r="K5" s="164"/>
      <c r="L5" s="164"/>
      <c r="M5" s="164"/>
      <c r="N5" s="164"/>
      <c r="O5" s="164"/>
      <c r="P5" s="164"/>
      <c r="Q5" s="164"/>
      <c r="R5" s="164"/>
      <c r="S5" s="164"/>
      <c r="T5" s="164"/>
      <c r="U5" s="164"/>
      <c r="V5" s="164"/>
    </row>
    <row r="6" spans="1:22" ht="12">
      <c r="A6" s="137">
        <v>4</v>
      </c>
      <c r="B6" s="101" t="s">
        <v>8128</v>
      </c>
      <c r="C6" s="137" t="s">
        <v>5172</v>
      </c>
      <c r="D6" s="151">
        <v>456</v>
      </c>
      <c r="E6" s="117"/>
      <c r="F6" s="118">
        <f t="shared" si="0"/>
        <v>0</v>
      </c>
      <c r="G6" s="164"/>
      <c r="H6" s="164"/>
      <c r="I6" s="164"/>
      <c r="J6" s="164"/>
      <c r="K6" s="164"/>
      <c r="L6" s="164"/>
      <c r="M6" s="164"/>
      <c r="N6" s="164"/>
      <c r="O6" s="164"/>
      <c r="P6" s="164"/>
      <c r="Q6" s="164"/>
      <c r="R6" s="164"/>
      <c r="S6" s="164"/>
      <c r="T6" s="164"/>
      <c r="U6" s="164"/>
      <c r="V6" s="164"/>
    </row>
    <row r="7" spans="1:22" ht="12">
      <c r="A7" s="137">
        <v>5</v>
      </c>
      <c r="B7" s="101" t="s">
        <v>8129</v>
      </c>
      <c r="C7" s="137" t="s">
        <v>5172</v>
      </c>
      <c r="D7" s="151">
        <v>5</v>
      </c>
      <c r="E7" s="117"/>
      <c r="F7" s="118">
        <f t="shared" si="0"/>
        <v>0</v>
      </c>
      <c r="G7" s="164"/>
      <c r="H7" s="164"/>
      <c r="I7" s="164"/>
      <c r="J7" s="164"/>
      <c r="K7" s="164"/>
      <c r="L7" s="164"/>
      <c r="M7" s="164"/>
      <c r="N7" s="164"/>
      <c r="O7" s="164"/>
      <c r="P7" s="164"/>
      <c r="Q7" s="164"/>
      <c r="R7" s="164"/>
      <c r="S7" s="164"/>
      <c r="T7" s="164"/>
      <c r="U7" s="164"/>
      <c r="V7" s="164"/>
    </row>
    <row r="8" spans="1:22" ht="12">
      <c r="A8" s="137">
        <v>6</v>
      </c>
      <c r="B8" s="101" t="s">
        <v>8130</v>
      </c>
      <c r="C8" s="137" t="s">
        <v>5172</v>
      </c>
      <c r="D8" s="151">
        <v>8</v>
      </c>
      <c r="E8" s="117"/>
      <c r="F8" s="118">
        <f t="shared" si="0"/>
        <v>0</v>
      </c>
      <c r="G8" s="164"/>
      <c r="H8" s="164"/>
      <c r="I8" s="164"/>
      <c r="J8" s="164"/>
      <c r="K8" s="164"/>
      <c r="L8" s="164"/>
      <c r="M8" s="164"/>
      <c r="N8" s="164"/>
      <c r="O8" s="164"/>
      <c r="P8" s="164"/>
      <c r="Q8" s="164"/>
      <c r="R8" s="164"/>
      <c r="S8" s="164"/>
      <c r="T8" s="164"/>
      <c r="U8" s="164"/>
      <c r="V8" s="164"/>
    </row>
    <row r="9" spans="1:22" ht="12">
      <c r="A9" s="137">
        <v>7</v>
      </c>
      <c r="B9" s="101" t="s">
        <v>8131</v>
      </c>
      <c r="C9" s="137" t="s">
        <v>5172</v>
      </c>
      <c r="D9" s="151">
        <v>18</v>
      </c>
      <c r="E9" s="117"/>
      <c r="F9" s="118">
        <f t="shared" si="0"/>
        <v>0</v>
      </c>
      <c r="G9" s="164"/>
      <c r="H9" s="164"/>
      <c r="I9" s="164"/>
      <c r="J9" s="164"/>
      <c r="K9" s="164"/>
      <c r="L9" s="164"/>
      <c r="M9" s="164"/>
      <c r="N9" s="164"/>
      <c r="O9" s="164"/>
      <c r="P9" s="164"/>
      <c r="Q9" s="164"/>
      <c r="R9" s="164"/>
      <c r="S9" s="164"/>
      <c r="T9" s="164"/>
      <c r="U9" s="164"/>
      <c r="V9" s="164"/>
    </row>
    <row r="10" spans="1:22" ht="12">
      <c r="A10" s="137">
        <v>8</v>
      </c>
      <c r="B10" s="101" t="s">
        <v>8132</v>
      </c>
      <c r="C10" s="137" t="s">
        <v>5172</v>
      </c>
      <c r="D10" s="151">
        <v>8</v>
      </c>
      <c r="E10" s="117"/>
      <c r="F10" s="118">
        <f t="shared" si="0"/>
        <v>0</v>
      </c>
      <c r="G10" s="164"/>
      <c r="H10" s="164"/>
      <c r="I10" s="164"/>
      <c r="J10" s="164"/>
      <c r="K10" s="164"/>
      <c r="L10" s="164"/>
      <c r="M10" s="164"/>
      <c r="N10" s="164"/>
      <c r="O10" s="164"/>
      <c r="P10" s="164"/>
      <c r="Q10" s="164"/>
      <c r="R10" s="164"/>
      <c r="S10" s="164"/>
      <c r="T10" s="164"/>
      <c r="U10" s="164"/>
      <c r="V10" s="164"/>
    </row>
    <row r="11" spans="1:22" ht="12">
      <c r="A11" s="137">
        <v>9</v>
      </c>
      <c r="B11" s="101" t="s">
        <v>8133</v>
      </c>
      <c r="C11" s="137" t="s">
        <v>5172</v>
      </c>
      <c r="D11" s="151">
        <v>168</v>
      </c>
      <c r="E11" s="117"/>
      <c r="F11" s="118">
        <f t="shared" si="0"/>
        <v>0</v>
      </c>
      <c r="G11" s="164"/>
      <c r="H11" s="164"/>
      <c r="I11" s="164"/>
      <c r="J11" s="164"/>
      <c r="K11" s="164"/>
      <c r="L11" s="164"/>
      <c r="M11" s="164"/>
      <c r="N11" s="164"/>
      <c r="O11" s="164"/>
      <c r="P11" s="164"/>
      <c r="Q11" s="164"/>
      <c r="R11" s="164"/>
      <c r="S11" s="164"/>
      <c r="T11" s="164"/>
      <c r="U11" s="164"/>
      <c r="V11" s="164"/>
    </row>
    <row r="12" spans="1:22" ht="12">
      <c r="A12" s="137">
        <v>10</v>
      </c>
      <c r="B12" s="101" t="s">
        <v>8134</v>
      </c>
      <c r="C12" s="137" t="s">
        <v>5172</v>
      </c>
      <c r="D12" s="151">
        <v>5</v>
      </c>
      <c r="E12" s="117"/>
      <c r="F12" s="118">
        <f t="shared" si="0"/>
        <v>0</v>
      </c>
      <c r="G12" s="164"/>
      <c r="H12" s="164"/>
      <c r="I12" s="164"/>
      <c r="J12" s="164"/>
      <c r="K12" s="164"/>
      <c r="L12" s="164"/>
      <c r="M12" s="164"/>
      <c r="N12" s="164"/>
      <c r="O12" s="164"/>
      <c r="P12" s="164"/>
      <c r="Q12" s="164"/>
      <c r="R12" s="164"/>
      <c r="S12" s="164"/>
      <c r="T12" s="164"/>
      <c r="U12" s="164"/>
      <c r="V12" s="164"/>
    </row>
    <row r="13" spans="1:22" ht="12">
      <c r="A13" s="137">
        <v>11</v>
      </c>
      <c r="B13" s="101" t="s">
        <v>8135</v>
      </c>
      <c r="C13" s="137" t="s">
        <v>5172</v>
      </c>
      <c r="D13" s="151">
        <v>98</v>
      </c>
      <c r="E13" s="117"/>
      <c r="F13" s="118">
        <f t="shared" si="0"/>
        <v>0</v>
      </c>
      <c r="G13" s="164"/>
      <c r="H13" s="164"/>
      <c r="I13" s="164"/>
      <c r="J13" s="164"/>
      <c r="K13" s="164"/>
      <c r="L13" s="164"/>
      <c r="M13" s="164"/>
      <c r="N13" s="164"/>
      <c r="O13" s="164"/>
      <c r="P13" s="164"/>
      <c r="Q13" s="164"/>
      <c r="R13" s="164"/>
      <c r="S13" s="164"/>
      <c r="T13" s="164"/>
      <c r="U13" s="164"/>
      <c r="V13" s="164"/>
    </row>
    <row r="14" spans="1:22" ht="24">
      <c r="A14" s="137">
        <v>12</v>
      </c>
      <c r="B14" s="101" t="s">
        <v>8136</v>
      </c>
      <c r="C14" s="137" t="s">
        <v>5172</v>
      </c>
      <c r="D14" s="151">
        <v>83</v>
      </c>
      <c r="E14" s="117"/>
      <c r="F14" s="118">
        <f t="shared" si="0"/>
        <v>0</v>
      </c>
      <c r="G14" s="164"/>
      <c r="H14" s="164"/>
      <c r="I14" s="164"/>
      <c r="J14" s="164"/>
      <c r="K14" s="164"/>
      <c r="L14" s="164"/>
      <c r="M14" s="164"/>
      <c r="N14" s="164"/>
      <c r="O14" s="164"/>
      <c r="P14" s="164"/>
      <c r="Q14" s="164"/>
      <c r="R14" s="164"/>
      <c r="S14" s="164"/>
      <c r="T14" s="164"/>
      <c r="U14" s="164"/>
      <c r="V14" s="164"/>
    </row>
    <row r="15" spans="1:22" ht="12">
      <c r="A15" s="137">
        <v>13</v>
      </c>
      <c r="B15" s="101" t="s">
        <v>8137</v>
      </c>
      <c r="C15" s="137" t="s">
        <v>5172</v>
      </c>
      <c r="D15" s="151">
        <v>91</v>
      </c>
      <c r="E15" s="117"/>
      <c r="F15" s="118">
        <f t="shared" si="0"/>
        <v>0</v>
      </c>
      <c r="G15" s="164"/>
      <c r="H15" s="164"/>
      <c r="I15" s="164"/>
      <c r="J15" s="164"/>
      <c r="K15" s="164"/>
      <c r="L15" s="164"/>
      <c r="M15" s="164"/>
      <c r="N15" s="164"/>
      <c r="O15" s="164"/>
      <c r="P15" s="164"/>
      <c r="Q15" s="164"/>
      <c r="R15" s="164"/>
      <c r="S15" s="164"/>
      <c r="T15" s="164"/>
      <c r="U15" s="164"/>
      <c r="V15" s="164"/>
    </row>
    <row r="16" spans="1:22" ht="12">
      <c r="A16" s="137">
        <f t="shared" ref="A16:A20" si="1">A15+1</f>
        <v>14</v>
      </c>
      <c r="B16" s="101" t="s">
        <v>8138</v>
      </c>
      <c r="C16" s="137" t="s">
        <v>5172</v>
      </c>
      <c r="D16" s="151">
        <v>35</v>
      </c>
      <c r="E16" s="117"/>
      <c r="F16" s="118">
        <f t="shared" si="0"/>
        <v>0</v>
      </c>
      <c r="G16" s="164"/>
      <c r="H16" s="164"/>
      <c r="I16" s="164"/>
      <c r="J16" s="164"/>
      <c r="K16" s="164"/>
      <c r="L16" s="164"/>
      <c r="M16" s="164"/>
      <c r="N16" s="164"/>
      <c r="O16" s="164"/>
      <c r="P16" s="164"/>
      <c r="Q16" s="164"/>
      <c r="R16" s="164"/>
      <c r="S16" s="164"/>
      <c r="T16" s="164"/>
      <c r="U16" s="164"/>
      <c r="V16" s="164"/>
    </row>
    <row r="17" spans="1:22" ht="12">
      <c r="A17" s="137">
        <f t="shared" si="1"/>
        <v>15</v>
      </c>
      <c r="B17" s="101" t="s">
        <v>8139</v>
      </c>
      <c r="C17" s="137" t="s">
        <v>5172</v>
      </c>
      <c r="D17" s="151">
        <v>17</v>
      </c>
      <c r="E17" s="117"/>
      <c r="F17" s="118">
        <f t="shared" si="0"/>
        <v>0</v>
      </c>
      <c r="G17" s="164"/>
      <c r="H17" s="164"/>
      <c r="I17" s="164"/>
      <c r="J17" s="164"/>
      <c r="K17" s="164"/>
      <c r="L17" s="164"/>
      <c r="M17" s="164"/>
      <c r="N17" s="164"/>
      <c r="O17" s="164"/>
      <c r="P17" s="164"/>
      <c r="Q17" s="164"/>
      <c r="R17" s="164"/>
      <c r="S17" s="164"/>
      <c r="T17" s="164"/>
      <c r="U17" s="164"/>
      <c r="V17" s="164"/>
    </row>
    <row r="18" spans="1:22" ht="12">
      <c r="A18" s="137">
        <f t="shared" si="1"/>
        <v>16</v>
      </c>
      <c r="B18" s="101" t="s">
        <v>8140</v>
      </c>
      <c r="C18" s="137" t="s">
        <v>5172</v>
      </c>
      <c r="D18" s="151">
        <v>250</v>
      </c>
      <c r="E18" s="117"/>
      <c r="F18" s="118">
        <f t="shared" si="0"/>
        <v>0</v>
      </c>
      <c r="G18" s="164"/>
      <c r="H18" s="164"/>
      <c r="I18" s="164"/>
      <c r="J18" s="164"/>
      <c r="K18" s="164"/>
      <c r="L18" s="164"/>
      <c r="M18" s="164"/>
      <c r="N18" s="164"/>
      <c r="O18" s="164"/>
      <c r="P18" s="164"/>
      <c r="Q18" s="164"/>
      <c r="R18" s="164"/>
      <c r="S18" s="164"/>
      <c r="T18" s="164"/>
      <c r="U18" s="164"/>
      <c r="V18" s="164"/>
    </row>
    <row r="19" spans="1:22" ht="24">
      <c r="A19" s="137">
        <f t="shared" si="1"/>
        <v>17</v>
      </c>
      <c r="B19" s="101" t="s">
        <v>8141</v>
      </c>
      <c r="C19" s="137" t="s">
        <v>5172</v>
      </c>
      <c r="D19" s="151">
        <v>51</v>
      </c>
      <c r="E19" s="117"/>
      <c r="F19" s="118">
        <f t="shared" si="0"/>
        <v>0</v>
      </c>
      <c r="G19" s="164"/>
      <c r="H19" s="164"/>
      <c r="I19" s="164"/>
      <c r="J19" s="164"/>
      <c r="K19" s="164"/>
      <c r="L19" s="164"/>
      <c r="M19" s="164"/>
      <c r="N19" s="164"/>
      <c r="O19" s="164"/>
      <c r="P19" s="164"/>
      <c r="Q19" s="164"/>
      <c r="R19" s="164"/>
      <c r="S19" s="164"/>
      <c r="T19" s="164"/>
      <c r="U19" s="164"/>
      <c r="V19" s="164"/>
    </row>
    <row r="20" spans="1:22" ht="24">
      <c r="A20" s="137">
        <f t="shared" si="1"/>
        <v>18</v>
      </c>
      <c r="B20" s="101" t="s">
        <v>8142</v>
      </c>
      <c r="C20" s="137" t="s">
        <v>5172</v>
      </c>
      <c r="D20" s="151">
        <v>36</v>
      </c>
      <c r="E20" s="117"/>
      <c r="F20" s="118">
        <f t="shared" si="0"/>
        <v>0</v>
      </c>
      <c r="G20" s="164"/>
      <c r="H20" s="164"/>
      <c r="I20" s="164"/>
      <c r="J20" s="164"/>
      <c r="K20" s="164"/>
      <c r="L20" s="164"/>
      <c r="M20" s="164"/>
      <c r="N20" s="164"/>
      <c r="O20" s="164"/>
      <c r="P20" s="164"/>
      <c r="Q20" s="164"/>
      <c r="R20" s="164"/>
      <c r="S20" s="164"/>
      <c r="T20" s="164"/>
      <c r="U20" s="164"/>
      <c r="V20" s="164"/>
    </row>
    <row r="21" spans="1:22" ht="36">
      <c r="A21" s="137">
        <v>14</v>
      </c>
      <c r="B21" s="101" t="s">
        <v>8143</v>
      </c>
      <c r="C21" s="137" t="s">
        <v>5172</v>
      </c>
      <c r="D21" s="151">
        <v>1</v>
      </c>
      <c r="E21" s="117"/>
      <c r="F21" s="118">
        <f t="shared" si="0"/>
        <v>0</v>
      </c>
      <c r="G21" s="164"/>
      <c r="H21" s="164"/>
      <c r="I21" s="164"/>
      <c r="J21" s="164"/>
      <c r="K21" s="164"/>
      <c r="L21" s="164"/>
      <c r="M21" s="164"/>
      <c r="N21" s="164"/>
      <c r="O21" s="164"/>
      <c r="P21" s="164"/>
      <c r="Q21" s="164"/>
      <c r="R21" s="164"/>
      <c r="S21" s="164"/>
      <c r="T21" s="164"/>
      <c r="U21" s="164"/>
      <c r="V21" s="164"/>
    </row>
    <row r="22" spans="1:22" ht="36">
      <c r="A22" s="137">
        <v>15</v>
      </c>
      <c r="B22" s="101" t="s">
        <v>8144</v>
      </c>
      <c r="C22" s="137" t="s">
        <v>5172</v>
      </c>
      <c r="D22" s="151">
        <v>1</v>
      </c>
      <c r="E22" s="117"/>
      <c r="F22" s="118">
        <f t="shared" si="0"/>
        <v>0</v>
      </c>
      <c r="G22" s="164"/>
      <c r="H22" s="164"/>
      <c r="I22" s="164"/>
      <c r="J22" s="164"/>
      <c r="K22" s="164"/>
      <c r="L22" s="164"/>
      <c r="M22" s="164"/>
      <c r="N22" s="164"/>
      <c r="O22" s="164"/>
      <c r="P22" s="164"/>
      <c r="Q22" s="164"/>
      <c r="R22" s="164"/>
      <c r="S22" s="164"/>
      <c r="T22" s="164"/>
      <c r="U22" s="164"/>
      <c r="V22" s="164"/>
    </row>
    <row r="23" spans="1:22" ht="36">
      <c r="A23" s="137">
        <v>16</v>
      </c>
      <c r="B23" s="101" t="s">
        <v>8145</v>
      </c>
      <c r="C23" s="137" t="s">
        <v>5172</v>
      </c>
      <c r="D23" s="151">
        <v>1</v>
      </c>
      <c r="E23" s="117"/>
      <c r="F23" s="118">
        <f t="shared" si="0"/>
        <v>0</v>
      </c>
      <c r="G23" s="164"/>
      <c r="H23" s="164"/>
      <c r="I23" s="164"/>
      <c r="J23" s="164"/>
      <c r="K23" s="164"/>
      <c r="L23" s="164"/>
      <c r="M23" s="164"/>
      <c r="N23" s="164"/>
      <c r="O23" s="164"/>
      <c r="P23" s="164"/>
      <c r="Q23" s="164"/>
      <c r="R23" s="164"/>
      <c r="S23" s="164"/>
      <c r="T23" s="164"/>
      <c r="U23" s="164"/>
      <c r="V23" s="164"/>
    </row>
    <row r="24" spans="1:22" ht="36">
      <c r="A24" s="137">
        <f t="shared" ref="A24:A27" si="2">A23+1</f>
        <v>17</v>
      </c>
      <c r="B24" s="101" t="s">
        <v>8146</v>
      </c>
      <c r="C24" s="137" t="s">
        <v>5172</v>
      </c>
      <c r="D24" s="151">
        <v>4</v>
      </c>
      <c r="E24" s="117"/>
      <c r="F24" s="118">
        <f t="shared" si="0"/>
        <v>0</v>
      </c>
      <c r="G24" s="164"/>
      <c r="H24" s="164"/>
      <c r="I24" s="164"/>
      <c r="J24" s="164"/>
      <c r="K24" s="164"/>
      <c r="L24" s="164"/>
      <c r="M24" s="164"/>
      <c r="N24" s="164"/>
      <c r="O24" s="164"/>
      <c r="P24" s="164"/>
      <c r="Q24" s="164"/>
      <c r="R24" s="164"/>
      <c r="S24" s="164"/>
      <c r="T24" s="164"/>
      <c r="U24" s="164"/>
      <c r="V24" s="164"/>
    </row>
    <row r="25" spans="1:22" ht="12">
      <c r="A25" s="137">
        <f t="shared" si="2"/>
        <v>18</v>
      </c>
      <c r="B25" s="101" t="s">
        <v>8147</v>
      </c>
      <c r="C25" s="137" t="s">
        <v>5172</v>
      </c>
      <c r="D25" s="151">
        <v>2</v>
      </c>
      <c r="E25" s="117"/>
      <c r="F25" s="118">
        <f t="shared" si="0"/>
        <v>0</v>
      </c>
      <c r="G25" s="164"/>
      <c r="H25" s="164"/>
      <c r="I25" s="164"/>
      <c r="J25" s="164"/>
      <c r="K25" s="164"/>
      <c r="L25" s="164"/>
      <c r="M25" s="164"/>
      <c r="N25" s="164"/>
      <c r="O25" s="164"/>
      <c r="P25" s="164"/>
      <c r="Q25" s="164"/>
      <c r="R25" s="164"/>
      <c r="S25" s="164"/>
      <c r="T25" s="164"/>
      <c r="U25" s="164"/>
      <c r="V25" s="164"/>
    </row>
    <row r="26" spans="1:22" ht="36">
      <c r="A26" s="137">
        <f t="shared" si="2"/>
        <v>19</v>
      </c>
      <c r="B26" s="101" t="s">
        <v>8148</v>
      </c>
      <c r="C26" s="137" t="s">
        <v>8149</v>
      </c>
      <c r="D26" s="151">
        <v>4401</v>
      </c>
      <c r="E26" s="117"/>
      <c r="F26" s="118">
        <f t="shared" si="0"/>
        <v>0</v>
      </c>
      <c r="G26" s="164"/>
      <c r="H26" s="164"/>
      <c r="I26" s="164"/>
      <c r="J26" s="164"/>
      <c r="K26" s="164"/>
      <c r="L26" s="164"/>
      <c r="M26" s="164"/>
      <c r="N26" s="164"/>
      <c r="O26" s="164"/>
      <c r="P26" s="164"/>
      <c r="Q26" s="164"/>
      <c r="R26" s="164"/>
      <c r="S26" s="164"/>
      <c r="T26" s="164"/>
      <c r="U26" s="164"/>
      <c r="V26" s="164"/>
    </row>
    <row r="27" spans="1:22" ht="12">
      <c r="A27" s="137">
        <f t="shared" si="2"/>
        <v>20</v>
      </c>
      <c r="B27" s="101" t="s">
        <v>8150</v>
      </c>
      <c r="C27" s="150" t="s">
        <v>8151</v>
      </c>
      <c r="D27" s="151">
        <v>1</v>
      </c>
      <c r="E27" s="117"/>
      <c r="F27" s="118">
        <f t="shared" si="0"/>
        <v>0</v>
      </c>
      <c r="G27" s="164"/>
      <c r="H27" s="164"/>
      <c r="I27" s="164"/>
      <c r="J27" s="164"/>
      <c r="K27" s="164"/>
      <c r="L27" s="164"/>
      <c r="M27" s="164"/>
      <c r="N27" s="164"/>
      <c r="O27" s="164"/>
      <c r="P27" s="164"/>
      <c r="Q27" s="164"/>
      <c r="R27" s="164"/>
      <c r="S27" s="164"/>
      <c r="T27" s="164"/>
      <c r="U27" s="164"/>
      <c r="V27" s="164"/>
    </row>
    <row r="28" spans="1:22" ht="12">
      <c r="A28" s="164"/>
      <c r="B28" s="132"/>
      <c r="C28" s="164"/>
      <c r="D28" s="164"/>
      <c r="E28" s="170" t="s">
        <v>4362</v>
      </c>
      <c r="F28" s="171">
        <f>SUM(F3:F27)</f>
        <v>0</v>
      </c>
      <c r="G28" s="164"/>
      <c r="H28" s="164"/>
      <c r="I28" s="164"/>
      <c r="J28" s="164"/>
      <c r="K28" s="164"/>
      <c r="L28" s="164"/>
      <c r="M28" s="164"/>
      <c r="N28" s="164"/>
      <c r="O28" s="164"/>
      <c r="P28" s="164"/>
      <c r="Q28" s="164"/>
      <c r="R28" s="164"/>
      <c r="S28" s="164"/>
      <c r="T28" s="164"/>
      <c r="U28" s="164"/>
      <c r="V28" s="164"/>
    </row>
    <row r="29" spans="1:22" ht="12">
      <c r="A29" s="164"/>
      <c r="B29" s="132"/>
      <c r="C29" s="164"/>
      <c r="D29" s="164"/>
      <c r="E29" s="170" t="s">
        <v>4363</v>
      </c>
      <c r="F29" s="171">
        <f>F28*19%</f>
        <v>0</v>
      </c>
      <c r="G29" s="164"/>
      <c r="H29" s="164"/>
      <c r="I29" s="164"/>
      <c r="J29" s="164"/>
      <c r="K29" s="164"/>
      <c r="L29" s="164"/>
      <c r="M29" s="164"/>
      <c r="N29" s="164"/>
      <c r="O29" s="164"/>
      <c r="P29" s="164"/>
      <c r="Q29" s="164"/>
      <c r="R29" s="164"/>
      <c r="S29" s="164"/>
      <c r="T29" s="164"/>
      <c r="U29" s="164"/>
      <c r="V29" s="164"/>
    </row>
    <row r="30" spans="1:22" ht="12">
      <c r="A30" s="164"/>
      <c r="B30" s="132"/>
      <c r="C30" s="164"/>
      <c r="D30" s="164"/>
      <c r="E30" s="170" t="s">
        <v>4364</v>
      </c>
      <c r="F30" s="171">
        <f>F28+F29</f>
        <v>0</v>
      </c>
      <c r="G30" s="164"/>
      <c r="H30" s="164"/>
      <c r="I30" s="164"/>
      <c r="J30" s="164"/>
      <c r="K30" s="164"/>
      <c r="L30" s="164"/>
      <c r="M30" s="164"/>
      <c r="N30" s="164"/>
      <c r="O30" s="164"/>
      <c r="P30" s="164"/>
      <c r="Q30" s="164"/>
      <c r="R30" s="164"/>
      <c r="S30" s="164"/>
      <c r="T30" s="164"/>
      <c r="U30" s="164"/>
      <c r="V30" s="164"/>
    </row>
    <row r="31" spans="1:22" ht="12">
      <c r="A31" s="164"/>
      <c r="B31" s="132"/>
      <c r="C31" s="164"/>
      <c r="D31" s="164"/>
      <c r="E31" s="164"/>
      <c r="F31" s="164"/>
      <c r="G31" s="164"/>
      <c r="H31" s="164"/>
      <c r="I31" s="164"/>
      <c r="J31" s="164"/>
      <c r="K31" s="164"/>
      <c r="L31" s="164"/>
      <c r="M31" s="164"/>
      <c r="N31" s="164"/>
      <c r="O31" s="164"/>
      <c r="P31" s="164"/>
      <c r="Q31" s="164"/>
      <c r="R31" s="164"/>
      <c r="S31" s="164"/>
      <c r="T31" s="164"/>
      <c r="U31" s="164"/>
      <c r="V31" s="164"/>
    </row>
    <row r="32" spans="1:22" ht="12">
      <c r="A32" s="164"/>
      <c r="B32" s="132"/>
      <c r="C32" s="164"/>
      <c r="D32" s="164"/>
      <c r="E32" s="164"/>
      <c r="F32" s="164"/>
      <c r="G32" s="164"/>
      <c r="H32" s="164"/>
      <c r="I32" s="164"/>
      <c r="J32" s="164"/>
      <c r="K32" s="164"/>
      <c r="L32" s="164"/>
      <c r="M32" s="164"/>
      <c r="N32" s="164"/>
      <c r="O32" s="164"/>
      <c r="P32" s="164"/>
      <c r="Q32" s="164"/>
      <c r="R32" s="164"/>
      <c r="S32" s="164"/>
      <c r="T32" s="164"/>
      <c r="U32" s="164"/>
      <c r="V32" s="164"/>
    </row>
    <row r="33" spans="1:22" ht="12">
      <c r="A33" s="164"/>
      <c r="B33" s="132"/>
      <c r="C33" s="164"/>
      <c r="D33" s="164"/>
      <c r="E33" s="164"/>
      <c r="F33" s="164"/>
      <c r="G33" s="164"/>
      <c r="H33" s="164"/>
      <c r="I33" s="164"/>
      <c r="J33" s="164"/>
      <c r="K33" s="164"/>
      <c r="L33" s="164"/>
      <c r="M33" s="164"/>
      <c r="N33" s="164"/>
      <c r="O33" s="164"/>
      <c r="P33" s="164"/>
      <c r="Q33" s="164"/>
      <c r="R33" s="164"/>
      <c r="S33" s="164"/>
      <c r="T33" s="164"/>
      <c r="U33" s="164"/>
      <c r="V33" s="164"/>
    </row>
    <row r="34" spans="1:22" ht="12">
      <c r="A34" s="164"/>
      <c r="B34" s="132"/>
      <c r="C34" s="164"/>
      <c r="D34" s="164"/>
      <c r="E34" s="164"/>
      <c r="F34" s="164"/>
      <c r="G34" s="164"/>
      <c r="H34" s="164"/>
      <c r="I34" s="164"/>
      <c r="J34" s="164"/>
      <c r="K34" s="164"/>
      <c r="L34" s="164"/>
      <c r="M34" s="164"/>
      <c r="N34" s="164"/>
      <c r="O34" s="164"/>
      <c r="P34" s="164"/>
      <c r="Q34" s="164"/>
      <c r="R34" s="164"/>
      <c r="S34" s="164"/>
      <c r="T34" s="164"/>
      <c r="U34" s="164"/>
      <c r="V34" s="164"/>
    </row>
    <row r="35" spans="1:22" ht="12">
      <c r="A35" s="164"/>
      <c r="B35" s="132"/>
      <c r="C35" s="164"/>
      <c r="D35" s="164"/>
      <c r="E35" s="164"/>
      <c r="F35" s="164"/>
      <c r="G35" s="164"/>
      <c r="H35" s="164"/>
      <c r="I35" s="164"/>
      <c r="J35" s="164"/>
      <c r="K35" s="164"/>
      <c r="L35" s="164"/>
      <c r="M35" s="164"/>
      <c r="N35" s="164"/>
      <c r="O35" s="164"/>
      <c r="P35" s="164"/>
      <c r="Q35" s="164"/>
      <c r="R35" s="164"/>
      <c r="S35" s="164"/>
      <c r="T35" s="164"/>
      <c r="U35" s="164"/>
      <c r="V35" s="164"/>
    </row>
    <row r="36" spans="1:22" ht="12">
      <c r="A36" s="164"/>
      <c r="B36" s="132"/>
      <c r="C36" s="164"/>
      <c r="D36" s="164"/>
      <c r="E36" s="164"/>
      <c r="F36" s="164"/>
      <c r="G36" s="164"/>
      <c r="H36" s="164"/>
      <c r="I36" s="164"/>
      <c r="J36" s="164"/>
      <c r="K36" s="164"/>
      <c r="L36" s="164"/>
      <c r="M36" s="164"/>
      <c r="N36" s="164"/>
      <c r="O36" s="164"/>
      <c r="P36" s="164"/>
      <c r="Q36" s="164"/>
      <c r="R36" s="164"/>
      <c r="S36" s="164"/>
      <c r="T36" s="164"/>
      <c r="U36" s="164"/>
      <c r="V36" s="164"/>
    </row>
    <row r="37" spans="1:22" ht="12">
      <c r="A37" s="164"/>
      <c r="B37" s="132"/>
      <c r="C37" s="164"/>
      <c r="D37" s="164"/>
      <c r="E37" s="164"/>
      <c r="F37" s="164"/>
      <c r="G37" s="164"/>
      <c r="H37" s="164"/>
      <c r="I37" s="164"/>
      <c r="J37" s="164"/>
      <c r="K37" s="164"/>
      <c r="L37" s="164"/>
      <c r="M37" s="164"/>
      <c r="N37" s="164"/>
      <c r="O37" s="164"/>
      <c r="P37" s="164"/>
      <c r="Q37" s="164"/>
      <c r="R37" s="164"/>
      <c r="S37" s="164"/>
      <c r="T37" s="164"/>
      <c r="U37" s="164"/>
      <c r="V37" s="164"/>
    </row>
    <row r="38" spans="1:22" ht="12">
      <c r="A38" s="164"/>
      <c r="B38" s="132"/>
      <c r="C38" s="164"/>
      <c r="D38" s="164"/>
      <c r="E38" s="164"/>
      <c r="F38" s="164"/>
      <c r="G38" s="164"/>
      <c r="H38" s="164"/>
      <c r="I38" s="164"/>
      <c r="J38" s="164"/>
      <c r="K38" s="164"/>
      <c r="L38" s="164"/>
      <c r="M38" s="164"/>
      <c r="N38" s="164"/>
      <c r="O38" s="164"/>
      <c r="P38" s="164"/>
      <c r="Q38" s="164"/>
      <c r="R38" s="164"/>
      <c r="S38" s="164"/>
      <c r="T38" s="164"/>
      <c r="U38" s="164"/>
      <c r="V38" s="164"/>
    </row>
    <row r="39" spans="1:22" ht="12">
      <c r="A39" s="164"/>
      <c r="B39" s="132"/>
      <c r="C39" s="164"/>
      <c r="D39" s="164"/>
      <c r="E39" s="164"/>
      <c r="F39" s="164"/>
      <c r="G39" s="164"/>
      <c r="H39" s="164"/>
      <c r="I39" s="164"/>
      <c r="J39" s="164"/>
      <c r="K39" s="164"/>
      <c r="L39" s="164"/>
      <c r="M39" s="164"/>
      <c r="N39" s="164"/>
      <c r="O39" s="164"/>
      <c r="P39" s="164"/>
      <c r="Q39" s="164"/>
      <c r="R39" s="164"/>
      <c r="S39" s="164"/>
      <c r="T39" s="164"/>
      <c r="U39" s="164"/>
      <c r="V39" s="164"/>
    </row>
    <row r="40" spans="1:22" ht="12">
      <c r="A40" s="164"/>
      <c r="B40" s="132"/>
      <c r="C40" s="164"/>
      <c r="D40" s="164"/>
      <c r="E40" s="164"/>
      <c r="F40" s="164"/>
      <c r="G40" s="164"/>
      <c r="H40" s="164"/>
      <c r="I40" s="164"/>
      <c r="J40" s="164"/>
      <c r="K40" s="164"/>
      <c r="L40" s="164"/>
      <c r="M40" s="164"/>
      <c r="N40" s="164"/>
      <c r="O40" s="164"/>
      <c r="P40" s="164"/>
      <c r="Q40" s="164"/>
      <c r="R40" s="164"/>
      <c r="S40" s="164"/>
      <c r="T40" s="164"/>
      <c r="U40" s="164"/>
      <c r="V40" s="164"/>
    </row>
    <row r="41" spans="1:22" ht="12">
      <c r="A41" s="164"/>
      <c r="B41" s="132"/>
      <c r="C41" s="164"/>
      <c r="D41" s="164"/>
      <c r="E41" s="164"/>
      <c r="F41" s="164"/>
      <c r="G41" s="164"/>
      <c r="H41" s="164"/>
      <c r="I41" s="164"/>
      <c r="J41" s="164"/>
      <c r="K41" s="164"/>
      <c r="L41" s="164"/>
      <c r="M41" s="164"/>
      <c r="N41" s="164"/>
      <c r="O41" s="164"/>
      <c r="P41" s="164"/>
      <c r="Q41" s="164"/>
      <c r="R41" s="164"/>
      <c r="S41" s="164"/>
      <c r="T41" s="164"/>
      <c r="U41" s="164"/>
      <c r="V41" s="164"/>
    </row>
    <row r="42" spans="1:22" ht="12">
      <c r="A42" s="164"/>
      <c r="B42" s="132"/>
      <c r="C42" s="164"/>
      <c r="D42" s="164"/>
      <c r="E42" s="164"/>
      <c r="F42" s="164"/>
      <c r="G42" s="164"/>
      <c r="H42" s="164"/>
      <c r="I42" s="164"/>
      <c r="J42" s="164"/>
      <c r="K42" s="164"/>
      <c r="L42" s="164"/>
      <c r="M42" s="164"/>
      <c r="N42" s="164"/>
      <c r="O42" s="164"/>
      <c r="P42" s="164"/>
      <c r="Q42" s="164"/>
      <c r="R42" s="164"/>
      <c r="S42" s="164"/>
      <c r="T42" s="164"/>
      <c r="U42" s="164"/>
      <c r="V42" s="164"/>
    </row>
    <row r="43" spans="1:22" ht="12">
      <c r="A43" s="164"/>
      <c r="B43" s="132"/>
      <c r="C43" s="164"/>
      <c r="D43" s="164"/>
      <c r="E43" s="164"/>
      <c r="F43" s="164"/>
      <c r="G43" s="164"/>
      <c r="H43" s="164"/>
      <c r="I43" s="164"/>
      <c r="J43" s="164"/>
      <c r="K43" s="164"/>
      <c r="L43" s="164"/>
      <c r="M43" s="164"/>
      <c r="N43" s="164"/>
      <c r="O43" s="164"/>
      <c r="P43" s="164"/>
      <c r="Q43" s="164"/>
      <c r="R43" s="164"/>
      <c r="S43" s="164"/>
      <c r="T43" s="164"/>
      <c r="U43" s="164"/>
      <c r="V43" s="164"/>
    </row>
    <row r="44" spans="1:22" ht="12">
      <c r="A44" s="164"/>
      <c r="B44" s="132"/>
      <c r="C44" s="164"/>
      <c r="D44" s="164"/>
      <c r="E44" s="164"/>
      <c r="F44" s="164"/>
      <c r="G44" s="164"/>
      <c r="H44" s="164"/>
      <c r="I44" s="164"/>
      <c r="J44" s="164"/>
      <c r="K44" s="164"/>
      <c r="L44" s="164"/>
      <c r="M44" s="164"/>
      <c r="N44" s="164"/>
      <c r="O44" s="164"/>
      <c r="P44" s="164"/>
      <c r="Q44" s="164"/>
      <c r="R44" s="164"/>
      <c r="S44" s="164"/>
      <c r="T44" s="164"/>
      <c r="U44" s="164"/>
      <c r="V44" s="164"/>
    </row>
    <row r="45" spans="1:22" ht="12">
      <c r="A45" s="164"/>
      <c r="B45" s="132"/>
      <c r="C45" s="164"/>
      <c r="D45" s="164"/>
      <c r="E45" s="164"/>
      <c r="F45" s="164"/>
      <c r="G45" s="164"/>
      <c r="H45" s="164"/>
      <c r="I45" s="164"/>
      <c r="J45" s="164"/>
      <c r="K45" s="164"/>
      <c r="L45" s="164"/>
      <c r="M45" s="164"/>
      <c r="N45" s="164"/>
      <c r="O45" s="164"/>
      <c r="P45" s="164"/>
      <c r="Q45" s="164"/>
      <c r="R45" s="164"/>
      <c r="S45" s="164"/>
      <c r="T45" s="164"/>
      <c r="U45" s="164"/>
      <c r="V45" s="164"/>
    </row>
    <row r="46" spans="1:22" ht="12">
      <c r="A46" s="164"/>
      <c r="B46" s="132"/>
      <c r="C46" s="164"/>
      <c r="D46" s="164"/>
      <c r="E46" s="164"/>
      <c r="F46" s="164"/>
      <c r="G46" s="164"/>
      <c r="H46" s="164"/>
      <c r="I46" s="164"/>
      <c r="J46" s="164"/>
      <c r="K46" s="164"/>
      <c r="L46" s="164"/>
      <c r="M46" s="164"/>
      <c r="N46" s="164"/>
      <c r="O46" s="164"/>
      <c r="P46" s="164"/>
      <c r="Q46" s="164"/>
      <c r="R46" s="164"/>
      <c r="S46" s="164"/>
      <c r="T46" s="164"/>
      <c r="U46" s="164"/>
      <c r="V46" s="164"/>
    </row>
    <row r="47" spans="1:22" ht="12">
      <c r="A47" s="164"/>
      <c r="B47" s="132"/>
      <c r="C47" s="164"/>
      <c r="D47" s="164"/>
      <c r="E47" s="164"/>
      <c r="F47" s="164"/>
      <c r="G47" s="164"/>
      <c r="H47" s="164"/>
      <c r="I47" s="164"/>
      <c r="J47" s="164"/>
      <c r="K47" s="164"/>
      <c r="L47" s="164"/>
      <c r="M47" s="164"/>
      <c r="N47" s="164"/>
      <c r="O47" s="164"/>
      <c r="P47" s="164"/>
      <c r="Q47" s="164"/>
      <c r="R47" s="164"/>
      <c r="S47" s="164"/>
      <c r="T47" s="164"/>
      <c r="U47" s="164"/>
      <c r="V47" s="164"/>
    </row>
    <row r="48" spans="1:22" ht="12">
      <c r="A48" s="164"/>
      <c r="B48" s="132"/>
      <c r="C48" s="164"/>
      <c r="D48" s="164"/>
      <c r="E48" s="164"/>
      <c r="F48" s="164"/>
      <c r="G48" s="164"/>
      <c r="H48" s="164"/>
      <c r="I48" s="164"/>
      <c r="J48" s="164"/>
      <c r="K48" s="164"/>
      <c r="L48" s="164"/>
      <c r="M48" s="164"/>
      <c r="N48" s="164"/>
      <c r="O48" s="164"/>
      <c r="P48" s="164"/>
      <c r="Q48" s="164"/>
      <c r="R48" s="164"/>
      <c r="S48" s="164"/>
      <c r="T48" s="164"/>
      <c r="U48" s="164"/>
      <c r="V48" s="164"/>
    </row>
    <row r="49" spans="1:22" ht="12">
      <c r="A49" s="164"/>
      <c r="B49" s="132"/>
      <c r="C49" s="164"/>
      <c r="D49" s="164"/>
      <c r="E49" s="164"/>
      <c r="F49" s="164"/>
      <c r="G49" s="164"/>
      <c r="H49" s="164"/>
      <c r="I49" s="164"/>
      <c r="J49" s="164"/>
      <c r="K49" s="164"/>
      <c r="L49" s="164"/>
      <c r="M49" s="164"/>
      <c r="N49" s="164"/>
      <c r="O49" s="164"/>
      <c r="P49" s="164"/>
      <c r="Q49" s="164"/>
      <c r="R49" s="164"/>
      <c r="S49" s="164"/>
      <c r="T49" s="164"/>
      <c r="U49" s="164"/>
      <c r="V49" s="164"/>
    </row>
    <row r="50" spans="1:22" ht="12">
      <c r="A50" s="164"/>
      <c r="B50" s="132"/>
      <c r="C50" s="164"/>
      <c r="D50" s="164"/>
      <c r="E50" s="164"/>
      <c r="F50" s="164"/>
      <c r="G50" s="164"/>
      <c r="H50" s="164"/>
      <c r="I50" s="164"/>
      <c r="J50" s="164"/>
      <c r="K50" s="164"/>
      <c r="L50" s="164"/>
      <c r="M50" s="164"/>
      <c r="N50" s="164"/>
      <c r="O50" s="164"/>
      <c r="P50" s="164"/>
      <c r="Q50" s="164"/>
      <c r="R50" s="164"/>
      <c r="S50" s="164"/>
      <c r="T50" s="164"/>
      <c r="U50" s="164"/>
      <c r="V50" s="164"/>
    </row>
    <row r="51" spans="1:22" ht="12">
      <c r="A51" s="164"/>
      <c r="B51" s="132"/>
      <c r="C51" s="164"/>
      <c r="D51" s="164"/>
      <c r="E51" s="164"/>
      <c r="F51" s="164"/>
      <c r="G51" s="164"/>
      <c r="H51" s="164"/>
      <c r="I51" s="164"/>
      <c r="J51" s="164"/>
      <c r="K51" s="164"/>
      <c r="L51" s="164"/>
      <c r="M51" s="164"/>
      <c r="N51" s="164"/>
      <c r="O51" s="164"/>
      <c r="P51" s="164"/>
      <c r="Q51" s="164"/>
      <c r="R51" s="164"/>
      <c r="S51" s="164"/>
      <c r="T51" s="164"/>
      <c r="U51" s="164"/>
      <c r="V51" s="164"/>
    </row>
    <row r="52" spans="1:22" ht="12">
      <c r="A52" s="164"/>
      <c r="B52" s="132"/>
      <c r="C52" s="164"/>
      <c r="D52" s="164"/>
      <c r="E52" s="164"/>
      <c r="F52" s="164"/>
      <c r="G52" s="164"/>
      <c r="H52" s="164"/>
      <c r="I52" s="164"/>
      <c r="J52" s="164"/>
      <c r="K52" s="164"/>
      <c r="L52" s="164"/>
      <c r="M52" s="164"/>
      <c r="N52" s="164"/>
      <c r="O52" s="164"/>
      <c r="P52" s="164"/>
      <c r="Q52" s="164"/>
      <c r="R52" s="164"/>
      <c r="S52" s="164"/>
      <c r="T52" s="164"/>
      <c r="U52" s="164"/>
      <c r="V52" s="164"/>
    </row>
    <row r="53" spans="1:22" ht="12">
      <c r="A53" s="164"/>
      <c r="B53" s="132"/>
      <c r="C53" s="164"/>
      <c r="D53" s="164"/>
      <c r="E53" s="164"/>
      <c r="F53" s="164"/>
      <c r="G53" s="164"/>
      <c r="H53" s="164"/>
      <c r="I53" s="164"/>
      <c r="J53" s="164"/>
      <c r="K53" s="164"/>
      <c r="L53" s="164"/>
      <c r="M53" s="164"/>
      <c r="N53" s="164"/>
      <c r="O53" s="164"/>
      <c r="P53" s="164"/>
      <c r="Q53" s="164"/>
      <c r="R53" s="164"/>
      <c r="S53" s="164"/>
      <c r="T53" s="164"/>
      <c r="U53" s="164"/>
      <c r="V53" s="164"/>
    </row>
    <row r="54" spans="1:22" ht="12">
      <c r="A54" s="164"/>
      <c r="B54" s="132"/>
      <c r="C54" s="164"/>
      <c r="D54" s="164"/>
      <c r="E54" s="164"/>
      <c r="F54" s="164"/>
      <c r="G54" s="164"/>
      <c r="H54" s="164"/>
      <c r="I54" s="164"/>
      <c r="J54" s="164"/>
      <c r="K54" s="164"/>
      <c r="L54" s="164"/>
      <c r="M54" s="164"/>
      <c r="N54" s="164"/>
      <c r="O54" s="164"/>
      <c r="P54" s="164"/>
      <c r="Q54" s="164"/>
      <c r="R54" s="164"/>
      <c r="S54" s="164"/>
      <c r="T54" s="164"/>
      <c r="U54" s="164"/>
      <c r="V54" s="164"/>
    </row>
    <row r="55" spans="1:22" ht="12">
      <c r="A55" s="164"/>
      <c r="B55" s="132"/>
      <c r="C55" s="164"/>
      <c r="D55" s="164"/>
      <c r="E55" s="164"/>
      <c r="F55" s="164"/>
      <c r="G55" s="164"/>
      <c r="H55" s="164"/>
      <c r="I55" s="164"/>
      <c r="J55" s="164"/>
      <c r="K55" s="164"/>
      <c r="L55" s="164"/>
      <c r="M55" s="164"/>
      <c r="N55" s="164"/>
      <c r="O55" s="164"/>
      <c r="P55" s="164"/>
      <c r="Q55" s="164"/>
      <c r="R55" s="164"/>
      <c r="S55" s="164"/>
      <c r="T55" s="164"/>
      <c r="U55" s="164"/>
      <c r="V55" s="164"/>
    </row>
    <row r="56" spans="1:22" ht="12">
      <c r="A56" s="164"/>
      <c r="B56" s="132"/>
      <c r="C56" s="164"/>
      <c r="D56" s="164"/>
      <c r="E56" s="164"/>
      <c r="F56" s="164"/>
      <c r="G56" s="164"/>
      <c r="H56" s="164"/>
      <c r="I56" s="164"/>
      <c r="J56" s="164"/>
      <c r="K56" s="164"/>
      <c r="L56" s="164"/>
      <c r="M56" s="164"/>
      <c r="N56" s="164"/>
      <c r="O56" s="164"/>
      <c r="P56" s="164"/>
      <c r="Q56" s="164"/>
      <c r="R56" s="164"/>
      <c r="S56" s="164"/>
      <c r="T56" s="164"/>
      <c r="U56" s="164"/>
      <c r="V56" s="164"/>
    </row>
    <row r="57" spans="1:22" ht="12">
      <c r="A57" s="164"/>
      <c r="B57" s="132"/>
      <c r="C57" s="164"/>
      <c r="D57" s="164"/>
      <c r="E57" s="164"/>
      <c r="F57" s="164"/>
      <c r="G57" s="164"/>
      <c r="H57" s="164"/>
      <c r="I57" s="164"/>
      <c r="J57" s="164"/>
      <c r="K57" s="164"/>
      <c r="L57" s="164"/>
      <c r="M57" s="164"/>
      <c r="N57" s="164"/>
      <c r="O57" s="164"/>
      <c r="P57" s="164"/>
      <c r="Q57" s="164"/>
      <c r="R57" s="164"/>
      <c r="S57" s="164"/>
      <c r="T57" s="164"/>
      <c r="U57" s="164"/>
      <c r="V57" s="164"/>
    </row>
    <row r="58" spans="1:22" ht="12">
      <c r="A58" s="164"/>
      <c r="B58" s="132"/>
      <c r="C58" s="164"/>
      <c r="D58" s="164"/>
      <c r="E58" s="164"/>
      <c r="F58" s="164"/>
      <c r="G58" s="164"/>
      <c r="H58" s="164"/>
      <c r="I58" s="164"/>
      <c r="J58" s="164"/>
      <c r="K58" s="164"/>
      <c r="L58" s="164"/>
      <c r="M58" s="164"/>
      <c r="N58" s="164"/>
      <c r="O58" s="164"/>
      <c r="P58" s="164"/>
      <c r="Q58" s="164"/>
      <c r="R58" s="164"/>
      <c r="S58" s="164"/>
      <c r="T58" s="164"/>
      <c r="U58" s="164"/>
      <c r="V58" s="164"/>
    </row>
    <row r="59" spans="1:22" ht="12">
      <c r="A59" s="164"/>
      <c r="B59" s="132"/>
      <c r="C59" s="164"/>
      <c r="D59" s="164"/>
      <c r="E59" s="164"/>
      <c r="F59" s="164"/>
      <c r="G59" s="164"/>
      <c r="H59" s="164"/>
      <c r="I59" s="164"/>
      <c r="J59" s="164"/>
      <c r="K59" s="164"/>
      <c r="L59" s="164"/>
      <c r="M59" s="164"/>
      <c r="N59" s="164"/>
      <c r="O59" s="164"/>
      <c r="P59" s="164"/>
      <c r="Q59" s="164"/>
      <c r="R59" s="164"/>
      <c r="S59" s="164"/>
      <c r="T59" s="164"/>
      <c r="U59" s="164"/>
      <c r="V59" s="164"/>
    </row>
    <row r="60" spans="1:22" ht="12">
      <c r="A60" s="164"/>
      <c r="B60" s="132"/>
      <c r="C60" s="164"/>
      <c r="D60" s="164"/>
      <c r="E60" s="164"/>
      <c r="F60" s="164"/>
      <c r="G60" s="164"/>
      <c r="H60" s="164"/>
      <c r="I60" s="164"/>
      <c r="J60" s="164"/>
      <c r="K60" s="164"/>
      <c r="L60" s="164"/>
      <c r="M60" s="164"/>
      <c r="N60" s="164"/>
      <c r="O60" s="164"/>
      <c r="P60" s="164"/>
      <c r="Q60" s="164"/>
      <c r="R60" s="164"/>
      <c r="S60" s="164"/>
      <c r="T60" s="164"/>
      <c r="U60" s="164"/>
      <c r="V60" s="164"/>
    </row>
    <row r="61" spans="1:22" ht="12">
      <c r="A61" s="164"/>
      <c r="B61" s="132"/>
      <c r="C61" s="164"/>
      <c r="D61" s="164"/>
      <c r="E61" s="164"/>
      <c r="F61" s="164"/>
      <c r="G61" s="164"/>
      <c r="H61" s="164"/>
      <c r="I61" s="164"/>
      <c r="J61" s="164"/>
      <c r="K61" s="164"/>
      <c r="L61" s="164"/>
      <c r="M61" s="164"/>
      <c r="N61" s="164"/>
      <c r="O61" s="164"/>
      <c r="P61" s="164"/>
      <c r="Q61" s="164"/>
      <c r="R61" s="164"/>
      <c r="S61" s="164"/>
      <c r="T61" s="164"/>
      <c r="U61" s="164"/>
      <c r="V61" s="164"/>
    </row>
    <row r="62" spans="1:22" ht="12">
      <c r="A62" s="164"/>
      <c r="B62" s="132"/>
      <c r="C62" s="164"/>
      <c r="D62" s="164"/>
      <c r="E62" s="164"/>
      <c r="F62" s="164"/>
      <c r="G62" s="164"/>
      <c r="H62" s="164"/>
      <c r="I62" s="164"/>
      <c r="J62" s="164"/>
      <c r="K62" s="164"/>
      <c r="L62" s="164"/>
      <c r="M62" s="164"/>
      <c r="N62" s="164"/>
      <c r="O62" s="164"/>
      <c r="P62" s="164"/>
      <c r="Q62" s="164"/>
      <c r="R62" s="164"/>
      <c r="S62" s="164"/>
      <c r="T62" s="164"/>
      <c r="U62" s="164"/>
      <c r="V62" s="164"/>
    </row>
    <row r="63" spans="1:22" ht="12">
      <c r="A63" s="164"/>
      <c r="B63" s="132"/>
      <c r="C63" s="164"/>
      <c r="D63" s="164"/>
      <c r="E63" s="164"/>
      <c r="F63" s="164"/>
      <c r="G63" s="164"/>
      <c r="H63" s="164"/>
      <c r="I63" s="164"/>
      <c r="J63" s="164"/>
      <c r="K63" s="164"/>
      <c r="L63" s="164"/>
      <c r="M63" s="164"/>
      <c r="N63" s="164"/>
      <c r="O63" s="164"/>
      <c r="P63" s="164"/>
      <c r="Q63" s="164"/>
      <c r="R63" s="164"/>
      <c r="S63" s="164"/>
      <c r="T63" s="164"/>
      <c r="U63" s="164"/>
      <c r="V63" s="164"/>
    </row>
    <row r="64" spans="1:22" ht="12">
      <c r="A64" s="164"/>
      <c r="B64" s="132"/>
      <c r="C64" s="164"/>
      <c r="D64" s="164"/>
      <c r="E64" s="164"/>
      <c r="F64" s="164"/>
      <c r="G64" s="164"/>
      <c r="H64" s="164"/>
      <c r="I64" s="164"/>
      <c r="J64" s="164"/>
      <c r="K64" s="164"/>
      <c r="L64" s="164"/>
      <c r="M64" s="164"/>
      <c r="N64" s="164"/>
      <c r="O64" s="164"/>
      <c r="P64" s="164"/>
      <c r="Q64" s="164"/>
      <c r="R64" s="164"/>
      <c r="S64" s="164"/>
      <c r="T64" s="164"/>
      <c r="U64" s="164"/>
      <c r="V64" s="164"/>
    </row>
    <row r="65" spans="1:22" ht="12">
      <c r="A65" s="164"/>
      <c r="B65" s="132"/>
      <c r="C65" s="164"/>
      <c r="D65" s="164"/>
      <c r="E65" s="164"/>
      <c r="F65" s="164"/>
      <c r="G65" s="164"/>
      <c r="H65" s="164"/>
      <c r="I65" s="164"/>
      <c r="J65" s="164"/>
      <c r="K65" s="164"/>
      <c r="L65" s="164"/>
      <c r="M65" s="164"/>
      <c r="N65" s="164"/>
      <c r="O65" s="164"/>
      <c r="P65" s="164"/>
      <c r="Q65" s="164"/>
      <c r="R65" s="164"/>
      <c r="S65" s="164"/>
      <c r="T65" s="164"/>
      <c r="U65" s="164"/>
      <c r="V65" s="164"/>
    </row>
    <row r="66" spans="1:22" ht="12">
      <c r="A66" s="164"/>
      <c r="B66" s="132"/>
      <c r="C66" s="164"/>
      <c r="D66" s="164"/>
      <c r="E66" s="164"/>
      <c r="F66" s="164"/>
      <c r="G66" s="164"/>
      <c r="H66" s="164"/>
      <c r="I66" s="164"/>
      <c r="J66" s="164"/>
      <c r="K66" s="164"/>
      <c r="L66" s="164"/>
      <c r="M66" s="164"/>
      <c r="N66" s="164"/>
      <c r="O66" s="164"/>
      <c r="P66" s="164"/>
      <c r="Q66" s="164"/>
      <c r="R66" s="164"/>
      <c r="S66" s="164"/>
      <c r="T66" s="164"/>
      <c r="U66" s="164"/>
      <c r="V66" s="164"/>
    </row>
    <row r="67" spans="1:22" ht="12">
      <c r="A67" s="164"/>
      <c r="B67" s="132"/>
      <c r="C67" s="164"/>
      <c r="D67" s="164"/>
      <c r="E67" s="164"/>
      <c r="F67" s="164"/>
      <c r="G67" s="164"/>
      <c r="H67" s="164"/>
      <c r="I67" s="164"/>
      <c r="J67" s="164"/>
      <c r="K67" s="164"/>
      <c r="L67" s="164"/>
      <c r="M67" s="164"/>
      <c r="N67" s="164"/>
      <c r="O67" s="164"/>
      <c r="P67" s="164"/>
      <c r="Q67" s="164"/>
      <c r="R67" s="164"/>
      <c r="S67" s="164"/>
      <c r="T67" s="164"/>
      <c r="U67" s="164"/>
      <c r="V67" s="164"/>
    </row>
    <row r="68" spans="1:22" ht="12">
      <c r="A68" s="164"/>
      <c r="B68" s="132"/>
      <c r="C68" s="164"/>
      <c r="D68" s="164"/>
      <c r="E68" s="164"/>
      <c r="F68" s="164"/>
      <c r="G68" s="164"/>
      <c r="H68" s="164"/>
      <c r="I68" s="164"/>
      <c r="J68" s="164"/>
      <c r="K68" s="164"/>
      <c r="L68" s="164"/>
      <c r="M68" s="164"/>
      <c r="N68" s="164"/>
      <c r="O68" s="164"/>
      <c r="P68" s="164"/>
      <c r="Q68" s="164"/>
      <c r="R68" s="164"/>
      <c r="S68" s="164"/>
      <c r="T68" s="164"/>
      <c r="U68" s="164"/>
      <c r="V68" s="164"/>
    </row>
    <row r="69" spans="1:22" ht="12">
      <c r="A69" s="164"/>
      <c r="B69" s="132"/>
      <c r="C69" s="164"/>
      <c r="D69" s="164"/>
      <c r="E69" s="164"/>
      <c r="F69" s="164"/>
      <c r="G69" s="164"/>
      <c r="H69" s="164"/>
      <c r="I69" s="164"/>
      <c r="J69" s="164"/>
      <c r="K69" s="164"/>
      <c r="L69" s="164"/>
      <c r="M69" s="164"/>
      <c r="N69" s="164"/>
      <c r="O69" s="164"/>
      <c r="P69" s="164"/>
      <c r="Q69" s="164"/>
      <c r="R69" s="164"/>
      <c r="S69" s="164"/>
      <c r="T69" s="164"/>
      <c r="U69" s="164"/>
      <c r="V69" s="164"/>
    </row>
    <row r="70" spans="1:22" ht="12">
      <c r="A70" s="164"/>
      <c r="B70" s="132"/>
      <c r="C70" s="164"/>
      <c r="D70" s="164"/>
      <c r="E70" s="164"/>
      <c r="F70" s="164"/>
      <c r="G70" s="164"/>
      <c r="H70" s="164"/>
      <c r="I70" s="164"/>
      <c r="J70" s="164"/>
      <c r="K70" s="164"/>
      <c r="L70" s="164"/>
      <c r="M70" s="164"/>
      <c r="N70" s="164"/>
      <c r="O70" s="164"/>
      <c r="P70" s="164"/>
      <c r="Q70" s="164"/>
      <c r="R70" s="164"/>
      <c r="S70" s="164"/>
      <c r="T70" s="164"/>
      <c r="U70" s="164"/>
      <c r="V70" s="164"/>
    </row>
    <row r="71" spans="1:22" ht="12">
      <c r="A71" s="164"/>
      <c r="B71" s="132"/>
      <c r="C71" s="164"/>
      <c r="D71" s="164"/>
      <c r="E71" s="164"/>
      <c r="F71" s="164"/>
      <c r="G71" s="164"/>
      <c r="H71" s="164"/>
      <c r="I71" s="164"/>
      <c r="J71" s="164"/>
      <c r="K71" s="164"/>
      <c r="L71" s="164"/>
      <c r="M71" s="164"/>
      <c r="N71" s="164"/>
      <c r="O71" s="164"/>
      <c r="P71" s="164"/>
      <c r="Q71" s="164"/>
      <c r="R71" s="164"/>
      <c r="S71" s="164"/>
      <c r="T71" s="164"/>
      <c r="U71" s="164"/>
      <c r="V71" s="164"/>
    </row>
    <row r="72" spans="1:22" ht="12">
      <c r="A72" s="164"/>
      <c r="B72" s="132"/>
      <c r="C72" s="164"/>
      <c r="D72" s="164"/>
      <c r="E72" s="164"/>
      <c r="F72" s="164"/>
      <c r="G72" s="164"/>
      <c r="H72" s="164"/>
      <c r="I72" s="164"/>
      <c r="J72" s="164"/>
      <c r="K72" s="164"/>
      <c r="L72" s="164"/>
      <c r="M72" s="164"/>
      <c r="N72" s="164"/>
      <c r="O72" s="164"/>
      <c r="P72" s="164"/>
      <c r="Q72" s="164"/>
      <c r="R72" s="164"/>
      <c r="S72" s="164"/>
      <c r="T72" s="164"/>
      <c r="U72" s="164"/>
      <c r="V72" s="164"/>
    </row>
    <row r="73" spans="1:22" ht="12">
      <c r="A73" s="164"/>
      <c r="B73" s="132"/>
      <c r="C73" s="164"/>
      <c r="D73" s="164"/>
      <c r="E73" s="164"/>
      <c r="F73" s="164"/>
      <c r="G73" s="164"/>
      <c r="H73" s="164"/>
      <c r="I73" s="164"/>
      <c r="J73" s="164"/>
      <c r="K73" s="164"/>
      <c r="L73" s="164"/>
      <c r="M73" s="164"/>
      <c r="N73" s="164"/>
      <c r="O73" s="164"/>
      <c r="P73" s="164"/>
      <c r="Q73" s="164"/>
      <c r="R73" s="164"/>
      <c r="S73" s="164"/>
      <c r="T73" s="164"/>
      <c r="U73" s="164"/>
      <c r="V73" s="164"/>
    </row>
    <row r="74" spans="1:22" ht="12">
      <c r="A74" s="164"/>
      <c r="B74" s="132"/>
      <c r="C74" s="164"/>
      <c r="D74" s="164"/>
      <c r="E74" s="164"/>
      <c r="F74" s="164"/>
      <c r="G74" s="164"/>
      <c r="H74" s="164"/>
      <c r="I74" s="164"/>
      <c r="J74" s="164"/>
      <c r="K74" s="164"/>
      <c r="L74" s="164"/>
      <c r="M74" s="164"/>
      <c r="N74" s="164"/>
      <c r="O74" s="164"/>
      <c r="P74" s="164"/>
      <c r="Q74" s="164"/>
      <c r="R74" s="164"/>
      <c r="S74" s="164"/>
      <c r="T74" s="164"/>
      <c r="U74" s="164"/>
      <c r="V74" s="164"/>
    </row>
    <row r="75" spans="1:22" ht="12">
      <c r="A75" s="164"/>
      <c r="B75" s="132"/>
      <c r="C75" s="164"/>
      <c r="D75" s="164"/>
      <c r="E75" s="164"/>
      <c r="F75" s="164"/>
      <c r="G75" s="164"/>
      <c r="H75" s="164"/>
      <c r="I75" s="164"/>
      <c r="J75" s="164"/>
      <c r="K75" s="164"/>
      <c r="L75" s="164"/>
      <c r="M75" s="164"/>
      <c r="N75" s="164"/>
      <c r="O75" s="164"/>
      <c r="P75" s="164"/>
      <c r="Q75" s="164"/>
      <c r="R75" s="164"/>
      <c r="S75" s="164"/>
      <c r="T75" s="164"/>
      <c r="U75" s="164"/>
      <c r="V75" s="164"/>
    </row>
    <row r="76" spans="1:22" ht="12">
      <c r="A76" s="164"/>
      <c r="B76" s="132"/>
      <c r="C76" s="164"/>
      <c r="D76" s="164"/>
      <c r="E76" s="164"/>
      <c r="F76" s="164"/>
      <c r="G76" s="164"/>
      <c r="H76" s="164"/>
      <c r="I76" s="164"/>
      <c r="J76" s="164"/>
      <c r="K76" s="164"/>
      <c r="L76" s="164"/>
      <c r="M76" s="164"/>
      <c r="N76" s="164"/>
      <c r="O76" s="164"/>
      <c r="P76" s="164"/>
      <c r="Q76" s="164"/>
      <c r="R76" s="164"/>
      <c r="S76" s="164"/>
      <c r="T76" s="164"/>
      <c r="U76" s="164"/>
      <c r="V76" s="164"/>
    </row>
    <row r="77" spans="1:22" ht="12">
      <c r="A77" s="164"/>
      <c r="B77" s="132"/>
      <c r="C77" s="164"/>
      <c r="D77" s="164"/>
      <c r="E77" s="164"/>
      <c r="F77" s="164"/>
      <c r="G77" s="164"/>
      <c r="H77" s="164"/>
      <c r="I77" s="164"/>
      <c r="J77" s="164"/>
      <c r="K77" s="164"/>
      <c r="L77" s="164"/>
      <c r="M77" s="164"/>
      <c r="N77" s="164"/>
      <c r="O77" s="164"/>
      <c r="P77" s="164"/>
      <c r="Q77" s="164"/>
      <c r="R77" s="164"/>
      <c r="S77" s="164"/>
      <c r="T77" s="164"/>
      <c r="U77" s="164"/>
      <c r="V77" s="164"/>
    </row>
    <row r="78" spans="1:22" ht="12">
      <c r="A78" s="164"/>
      <c r="B78" s="132"/>
      <c r="C78" s="164"/>
      <c r="D78" s="164"/>
      <c r="E78" s="164"/>
      <c r="F78" s="164"/>
      <c r="G78" s="164"/>
      <c r="H78" s="164"/>
      <c r="I78" s="164"/>
      <c r="J78" s="164"/>
      <c r="K78" s="164"/>
      <c r="L78" s="164"/>
      <c r="M78" s="164"/>
      <c r="N78" s="164"/>
      <c r="O78" s="164"/>
      <c r="P78" s="164"/>
      <c r="Q78" s="164"/>
      <c r="R78" s="164"/>
      <c r="S78" s="164"/>
      <c r="T78" s="164"/>
      <c r="U78" s="164"/>
      <c r="V78" s="164"/>
    </row>
    <row r="79" spans="1:22" ht="12">
      <c r="A79" s="164"/>
      <c r="B79" s="132"/>
      <c r="C79" s="164"/>
      <c r="D79" s="164"/>
      <c r="E79" s="164"/>
      <c r="F79" s="164"/>
      <c r="G79" s="164"/>
      <c r="H79" s="164"/>
      <c r="I79" s="164"/>
      <c r="J79" s="164"/>
      <c r="K79" s="164"/>
      <c r="L79" s="164"/>
      <c r="M79" s="164"/>
      <c r="N79" s="164"/>
      <c r="O79" s="164"/>
      <c r="P79" s="164"/>
      <c r="Q79" s="164"/>
      <c r="R79" s="164"/>
      <c r="S79" s="164"/>
      <c r="T79" s="164"/>
      <c r="U79" s="164"/>
      <c r="V79" s="164"/>
    </row>
    <row r="80" spans="1:22" ht="12">
      <c r="A80" s="164"/>
      <c r="B80" s="132"/>
      <c r="C80" s="164"/>
      <c r="D80" s="164"/>
      <c r="E80" s="164"/>
      <c r="F80" s="164"/>
      <c r="G80" s="164"/>
      <c r="H80" s="164"/>
      <c r="I80" s="164"/>
      <c r="J80" s="164"/>
      <c r="K80" s="164"/>
      <c r="L80" s="164"/>
      <c r="M80" s="164"/>
      <c r="N80" s="164"/>
      <c r="O80" s="164"/>
      <c r="P80" s="164"/>
      <c r="Q80" s="164"/>
      <c r="R80" s="164"/>
      <c r="S80" s="164"/>
      <c r="T80" s="164"/>
      <c r="U80" s="164"/>
      <c r="V80" s="164"/>
    </row>
    <row r="81" spans="1:22" ht="12">
      <c r="A81" s="164"/>
      <c r="B81" s="132"/>
      <c r="C81" s="164"/>
      <c r="D81" s="164"/>
      <c r="E81" s="164"/>
      <c r="F81" s="164"/>
      <c r="G81" s="164"/>
      <c r="H81" s="164"/>
      <c r="I81" s="164"/>
      <c r="J81" s="164"/>
      <c r="K81" s="164"/>
      <c r="L81" s="164"/>
      <c r="M81" s="164"/>
      <c r="N81" s="164"/>
      <c r="O81" s="164"/>
      <c r="P81" s="164"/>
      <c r="Q81" s="164"/>
      <c r="R81" s="164"/>
      <c r="S81" s="164"/>
      <c r="T81" s="164"/>
      <c r="U81" s="164"/>
      <c r="V81" s="164"/>
    </row>
    <row r="82" spans="1:22" ht="12">
      <c r="A82" s="164"/>
      <c r="B82" s="132"/>
      <c r="C82" s="164"/>
      <c r="D82" s="164"/>
      <c r="E82" s="164"/>
      <c r="F82" s="164"/>
      <c r="G82" s="164"/>
      <c r="H82" s="164"/>
      <c r="I82" s="164"/>
      <c r="J82" s="164"/>
      <c r="K82" s="164"/>
      <c r="L82" s="164"/>
      <c r="M82" s="164"/>
      <c r="N82" s="164"/>
      <c r="O82" s="164"/>
      <c r="P82" s="164"/>
      <c r="Q82" s="164"/>
      <c r="R82" s="164"/>
      <c r="S82" s="164"/>
      <c r="T82" s="164"/>
      <c r="U82" s="164"/>
      <c r="V82" s="164"/>
    </row>
    <row r="83" spans="1:22" ht="12">
      <c r="A83" s="164"/>
      <c r="B83" s="132"/>
      <c r="C83" s="164"/>
      <c r="D83" s="164"/>
      <c r="E83" s="164"/>
      <c r="F83" s="164"/>
      <c r="G83" s="164"/>
      <c r="H83" s="164"/>
      <c r="I83" s="164"/>
      <c r="J83" s="164"/>
      <c r="K83" s="164"/>
      <c r="L83" s="164"/>
      <c r="M83" s="164"/>
      <c r="N83" s="164"/>
      <c r="O83" s="164"/>
      <c r="P83" s="164"/>
      <c r="Q83" s="164"/>
      <c r="R83" s="164"/>
      <c r="S83" s="164"/>
      <c r="T83" s="164"/>
      <c r="U83" s="164"/>
      <c r="V83" s="164"/>
    </row>
    <row r="84" spans="1:22" ht="12">
      <c r="A84" s="164"/>
      <c r="B84" s="132"/>
      <c r="C84" s="164"/>
      <c r="D84" s="164"/>
      <c r="E84" s="164"/>
      <c r="F84" s="164"/>
      <c r="G84" s="164"/>
      <c r="H84" s="164"/>
      <c r="I84" s="164"/>
      <c r="J84" s="164"/>
      <c r="K84" s="164"/>
      <c r="L84" s="164"/>
      <c r="M84" s="164"/>
      <c r="N84" s="164"/>
      <c r="O84" s="164"/>
      <c r="P84" s="164"/>
      <c r="Q84" s="164"/>
      <c r="R84" s="164"/>
      <c r="S84" s="164"/>
      <c r="T84" s="164"/>
      <c r="U84" s="164"/>
      <c r="V84" s="164"/>
    </row>
    <row r="85" spans="1:22" ht="12">
      <c r="A85" s="164"/>
      <c r="B85" s="132"/>
      <c r="C85" s="164"/>
      <c r="D85" s="164"/>
      <c r="E85" s="164"/>
      <c r="F85" s="164"/>
      <c r="G85" s="164"/>
      <c r="H85" s="164"/>
      <c r="I85" s="164"/>
      <c r="J85" s="164"/>
      <c r="K85" s="164"/>
      <c r="L85" s="164"/>
      <c r="M85" s="164"/>
      <c r="N85" s="164"/>
      <c r="O85" s="164"/>
      <c r="P85" s="164"/>
      <c r="Q85" s="164"/>
      <c r="R85" s="164"/>
      <c r="S85" s="164"/>
      <c r="T85" s="164"/>
      <c r="U85" s="164"/>
      <c r="V85" s="164"/>
    </row>
    <row r="86" spans="1:22" ht="12">
      <c r="A86" s="164"/>
      <c r="B86" s="132"/>
      <c r="C86" s="164"/>
      <c r="D86" s="164"/>
      <c r="E86" s="164"/>
      <c r="F86" s="164"/>
      <c r="G86" s="164"/>
      <c r="H86" s="164"/>
      <c r="I86" s="164"/>
      <c r="J86" s="164"/>
      <c r="K86" s="164"/>
      <c r="L86" s="164"/>
      <c r="M86" s="164"/>
      <c r="N86" s="164"/>
      <c r="O86" s="164"/>
      <c r="P86" s="164"/>
      <c r="Q86" s="164"/>
      <c r="R86" s="164"/>
      <c r="S86" s="164"/>
      <c r="T86" s="164"/>
      <c r="U86" s="164"/>
      <c r="V86" s="164"/>
    </row>
    <row r="87" spans="1:22" ht="12">
      <c r="A87" s="164"/>
      <c r="B87" s="132"/>
      <c r="C87" s="164"/>
      <c r="D87" s="164"/>
      <c r="E87" s="164"/>
      <c r="F87" s="164"/>
      <c r="G87" s="164"/>
      <c r="H87" s="164"/>
      <c r="I87" s="164"/>
      <c r="J87" s="164"/>
      <c r="K87" s="164"/>
      <c r="L87" s="164"/>
      <c r="M87" s="164"/>
      <c r="N87" s="164"/>
      <c r="O87" s="164"/>
      <c r="P87" s="164"/>
      <c r="Q87" s="164"/>
      <c r="R87" s="164"/>
      <c r="S87" s="164"/>
      <c r="T87" s="164"/>
      <c r="U87" s="164"/>
      <c r="V87" s="164"/>
    </row>
    <row r="88" spans="1:22" ht="12">
      <c r="A88" s="164"/>
      <c r="B88" s="132"/>
      <c r="C88" s="164"/>
      <c r="D88" s="164"/>
      <c r="E88" s="164"/>
      <c r="F88" s="164"/>
      <c r="G88" s="164"/>
      <c r="H88" s="164"/>
      <c r="I88" s="164"/>
      <c r="J88" s="164"/>
      <c r="K88" s="164"/>
      <c r="L88" s="164"/>
      <c r="M88" s="164"/>
      <c r="N88" s="164"/>
      <c r="O88" s="164"/>
      <c r="P88" s="164"/>
      <c r="Q88" s="164"/>
      <c r="R88" s="164"/>
      <c r="S88" s="164"/>
      <c r="T88" s="164"/>
      <c r="U88" s="164"/>
      <c r="V88" s="164"/>
    </row>
    <row r="89" spans="1:22" ht="12">
      <c r="A89" s="164"/>
      <c r="B89" s="132"/>
      <c r="C89" s="164"/>
      <c r="D89" s="164"/>
      <c r="E89" s="164"/>
      <c r="F89" s="164"/>
      <c r="G89" s="164"/>
      <c r="H89" s="164"/>
      <c r="I89" s="164"/>
      <c r="J89" s="164"/>
      <c r="K89" s="164"/>
      <c r="L89" s="164"/>
      <c r="M89" s="164"/>
      <c r="N89" s="164"/>
      <c r="O89" s="164"/>
      <c r="P89" s="164"/>
      <c r="Q89" s="164"/>
      <c r="R89" s="164"/>
      <c r="S89" s="164"/>
      <c r="T89" s="164"/>
      <c r="U89" s="164"/>
      <c r="V89" s="164"/>
    </row>
    <row r="90" spans="1:22" ht="12">
      <c r="A90" s="164"/>
      <c r="B90" s="132"/>
      <c r="C90" s="164"/>
      <c r="D90" s="164"/>
      <c r="E90" s="164"/>
      <c r="F90" s="164"/>
      <c r="G90" s="164"/>
      <c r="H90" s="164"/>
      <c r="I90" s="164"/>
      <c r="J90" s="164"/>
      <c r="K90" s="164"/>
      <c r="L90" s="164"/>
      <c r="M90" s="164"/>
      <c r="N90" s="164"/>
      <c r="O90" s="164"/>
      <c r="P90" s="164"/>
      <c r="Q90" s="164"/>
      <c r="R90" s="164"/>
      <c r="S90" s="164"/>
      <c r="T90" s="164"/>
      <c r="U90" s="164"/>
      <c r="V90" s="164"/>
    </row>
    <row r="91" spans="1:22" ht="12">
      <c r="A91" s="164"/>
      <c r="B91" s="132"/>
      <c r="C91" s="164"/>
      <c r="D91" s="164"/>
      <c r="E91" s="164"/>
      <c r="F91" s="164"/>
      <c r="G91" s="164"/>
      <c r="H91" s="164"/>
      <c r="I91" s="164"/>
      <c r="J91" s="164"/>
      <c r="K91" s="164"/>
      <c r="L91" s="164"/>
      <c r="M91" s="164"/>
      <c r="N91" s="164"/>
      <c r="O91" s="164"/>
      <c r="P91" s="164"/>
      <c r="Q91" s="164"/>
      <c r="R91" s="164"/>
      <c r="S91" s="164"/>
      <c r="T91" s="164"/>
      <c r="U91" s="164"/>
      <c r="V91" s="164"/>
    </row>
    <row r="92" spans="1:22" ht="12">
      <c r="A92" s="164"/>
      <c r="B92" s="132"/>
      <c r="C92" s="164"/>
      <c r="D92" s="164"/>
      <c r="E92" s="164"/>
      <c r="F92" s="164"/>
      <c r="G92" s="164"/>
      <c r="H92" s="164"/>
      <c r="I92" s="164"/>
      <c r="J92" s="164"/>
      <c r="K92" s="164"/>
      <c r="L92" s="164"/>
      <c r="M92" s="164"/>
      <c r="N92" s="164"/>
      <c r="O92" s="164"/>
      <c r="P92" s="164"/>
      <c r="Q92" s="164"/>
      <c r="R92" s="164"/>
      <c r="S92" s="164"/>
      <c r="T92" s="164"/>
      <c r="U92" s="164"/>
      <c r="V92" s="164"/>
    </row>
    <row r="93" spans="1:22" ht="12">
      <c r="A93" s="164"/>
      <c r="B93" s="132"/>
      <c r="C93" s="164"/>
      <c r="D93" s="164"/>
      <c r="E93" s="164"/>
      <c r="F93" s="164"/>
      <c r="G93" s="164"/>
      <c r="H93" s="164"/>
      <c r="I93" s="164"/>
      <c r="J93" s="164"/>
      <c r="K93" s="164"/>
      <c r="L93" s="164"/>
      <c r="M93" s="164"/>
      <c r="N93" s="164"/>
      <c r="O93" s="164"/>
      <c r="P93" s="164"/>
      <c r="Q93" s="164"/>
      <c r="R93" s="164"/>
      <c r="S93" s="164"/>
      <c r="T93" s="164"/>
      <c r="U93" s="164"/>
      <c r="V93" s="164"/>
    </row>
    <row r="94" spans="1:22" ht="12">
      <c r="A94" s="164"/>
      <c r="B94" s="132"/>
      <c r="C94" s="164"/>
      <c r="D94" s="164"/>
      <c r="E94" s="164"/>
      <c r="F94" s="164"/>
      <c r="G94" s="164"/>
      <c r="H94" s="164"/>
      <c r="I94" s="164"/>
      <c r="J94" s="164"/>
      <c r="K94" s="164"/>
      <c r="L94" s="164"/>
      <c r="M94" s="164"/>
      <c r="N94" s="164"/>
      <c r="O94" s="164"/>
      <c r="P94" s="164"/>
      <c r="Q94" s="164"/>
      <c r="R94" s="164"/>
      <c r="S94" s="164"/>
      <c r="T94" s="164"/>
      <c r="U94" s="164"/>
      <c r="V94" s="164"/>
    </row>
    <row r="95" spans="1:22" ht="12">
      <c r="A95" s="164"/>
      <c r="B95" s="132"/>
      <c r="C95" s="164"/>
      <c r="D95" s="164"/>
      <c r="E95" s="164"/>
      <c r="F95" s="164"/>
      <c r="G95" s="164"/>
      <c r="H95" s="164"/>
      <c r="I95" s="164"/>
      <c r="J95" s="164"/>
      <c r="K95" s="164"/>
      <c r="L95" s="164"/>
      <c r="M95" s="164"/>
      <c r="N95" s="164"/>
      <c r="O95" s="164"/>
      <c r="P95" s="164"/>
      <c r="Q95" s="164"/>
      <c r="R95" s="164"/>
      <c r="S95" s="164"/>
      <c r="T95" s="164"/>
      <c r="U95" s="164"/>
      <c r="V95" s="164"/>
    </row>
    <row r="96" spans="1:22" ht="12">
      <c r="A96" s="164"/>
      <c r="B96" s="132"/>
      <c r="C96" s="164"/>
      <c r="D96" s="164"/>
      <c r="E96" s="164"/>
      <c r="F96" s="164"/>
      <c r="G96" s="164"/>
      <c r="H96" s="164"/>
      <c r="I96" s="164"/>
      <c r="J96" s="164"/>
      <c r="K96" s="164"/>
      <c r="L96" s="164"/>
      <c r="M96" s="164"/>
      <c r="N96" s="164"/>
      <c r="O96" s="164"/>
      <c r="P96" s="164"/>
      <c r="Q96" s="164"/>
      <c r="R96" s="164"/>
      <c r="S96" s="164"/>
      <c r="T96" s="164"/>
      <c r="U96" s="164"/>
      <c r="V96" s="164"/>
    </row>
    <row r="97" spans="1:22" ht="12">
      <c r="A97" s="164"/>
      <c r="B97" s="132"/>
      <c r="C97" s="164"/>
      <c r="D97" s="164"/>
      <c r="E97" s="164"/>
      <c r="F97" s="164"/>
      <c r="G97" s="164"/>
      <c r="H97" s="164"/>
      <c r="I97" s="164"/>
      <c r="J97" s="164"/>
      <c r="K97" s="164"/>
      <c r="L97" s="164"/>
      <c r="M97" s="164"/>
      <c r="N97" s="164"/>
      <c r="O97" s="164"/>
      <c r="P97" s="164"/>
      <c r="Q97" s="164"/>
      <c r="R97" s="164"/>
      <c r="S97" s="164"/>
      <c r="T97" s="164"/>
      <c r="U97" s="164"/>
      <c r="V97" s="164"/>
    </row>
    <row r="98" spans="1:22" ht="12">
      <c r="A98" s="164"/>
      <c r="B98" s="132"/>
      <c r="C98" s="164"/>
      <c r="D98" s="164"/>
      <c r="E98" s="164"/>
      <c r="F98" s="164"/>
      <c r="G98" s="164"/>
      <c r="H98" s="164"/>
      <c r="I98" s="164"/>
      <c r="J98" s="164"/>
      <c r="K98" s="164"/>
      <c r="L98" s="164"/>
      <c r="M98" s="164"/>
      <c r="N98" s="164"/>
      <c r="O98" s="164"/>
      <c r="P98" s="164"/>
      <c r="Q98" s="164"/>
      <c r="R98" s="164"/>
      <c r="S98" s="164"/>
      <c r="T98" s="164"/>
      <c r="U98" s="164"/>
      <c r="V98" s="164"/>
    </row>
    <row r="99" spans="1:22" ht="12">
      <c r="A99" s="164"/>
      <c r="B99" s="132"/>
      <c r="C99" s="164"/>
      <c r="D99" s="164"/>
      <c r="E99" s="164"/>
      <c r="F99" s="164"/>
      <c r="G99" s="164"/>
      <c r="H99" s="164"/>
      <c r="I99" s="164"/>
      <c r="J99" s="164"/>
      <c r="K99" s="164"/>
      <c r="L99" s="164"/>
      <c r="M99" s="164"/>
      <c r="N99" s="164"/>
      <c r="O99" s="164"/>
      <c r="P99" s="164"/>
      <c r="Q99" s="164"/>
      <c r="R99" s="164"/>
      <c r="S99" s="164"/>
      <c r="T99" s="164"/>
      <c r="U99" s="164"/>
      <c r="V99" s="164"/>
    </row>
    <row r="100" spans="1:22" ht="12">
      <c r="A100" s="164"/>
      <c r="B100" s="132"/>
      <c r="C100" s="164"/>
      <c r="D100" s="164"/>
      <c r="E100" s="164"/>
      <c r="F100" s="164"/>
      <c r="G100" s="164"/>
      <c r="H100" s="164"/>
      <c r="I100" s="164"/>
      <c r="J100" s="164"/>
      <c r="K100" s="164"/>
      <c r="L100" s="164"/>
      <c r="M100" s="164"/>
      <c r="N100" s="164"/>
      <c r="O100" s="164"/>
      <c r="P100" s="164"/>
      <c r="Q100" s="164"/>
      <c r="R100" s="164"/>
      <c r="S100" s="164"/>
      <c r="T100" s="164"/>
      <c r="U100" s="164"/>
      <c r="V100" s="164"/>
    </row>
    <row r="101" spans="1:22" ht="12">
      <c r="A101" s="164"/>
      <c r="B101" s="132"/>
      <c r="C101" s="164"/>
      <c r="D101" s="164"/>
      <c r="E101" s="164"/>
      <c r="F101" s="164"/>
      <c r="G101" s="164"/>
      <c r="H101" s="164"/>
      <c r="I101" s="164"/>
      <c r="J101" s="164"/>
      <c r="K101" s="164"/>
      <c r="L101" s="164"/>
      <c r="M101" s="164"/>
      <c r="N101" s="164"/>
      <c r="O101" s="164"/>
      <c r="P101" s="164"/>
      <c r="Q101" s="164"/>
      <c r="R101" s="164"/>
      <c r="S101" s="164"/>
      <c r="T101" s="164"/>
      <c r="U101" s="164"/>
      <c r="V101" s="164"/>
    </row>
    <row r="102" spans="1:22" ht="12">
      <c r="A102" s="164"/>
      <c r="B102" s="132"/>
      <c r="C102" s="164"/>
      <c r="D102" s="164"/>
      <c r="E102" s="164"/>
      <c r="F102" s="164"/>
      <c r="G102" s="164"/>
      <c r="H102" s="164"/>
      <c r="I102" s="164"/>
      <c r="J102" s="164"/>
      <c r="K102" s="164"/>
      <c r="L102" s="164"/>
      <c r="M102" s="164"/>
      <c r="N102" s="164"/>
      <c r="O102" s="164"/>
      <c r="P102" s="164"/>
      <c r="Q102" s="164"/>
      <c r="R102" s="164"/>
      <c r="S102" s="164"/>
      <c r="T102" s="164"/>
      <c r="U102" s="164"/>
      <c r="V102" s="164"/>
    </row>
    <row r="103" spans="1:22" ht="12">
      <c r="A103" s="164"/>
      <c r="B103" s="132"/>
      <c r="C103" s="164"/>
      <c r="D103" s="164"/>
      <c r="E103" s="164"/>
      <c r="F103" s="164"/>
      <c r="G103" s="164"/>
      <c r="H103" s="164"/>
      <c r="I103" s="164"/>
      <c r="J103" s="164"/>
      <c r="K103" s="164"/>
      <c r="L103" s="164"/>
      <c r="M103" s="164"/>
      <c r="N103" s="164"/>
      <c r="O103" s="164"/>
      <c r="P103" s="164"/>
      <c r="Q103" s="164"/>
      <c r="R103" s="164"/>
      <c r="S103" s="164"/>
      <c r="T103" s="164"/>
      <c r="U103" s="164"/>
      <c r="V103" s="164"/>
    </row>
    <row r="104" spans="1:22" ht="12">
      <c r="A104" s="164"/>
      <c r="B104" s="132"/>
      <c r="C104" s="164"/>
      <c r="D104" s="164"/>
      <c r="E104" s="164"/>
      <c r="F104" s="164"/>
      <c r="G104" s="164"/>
      <c r="H104" s="164"/>
      <c r="I104" s="164"/>
      <c r="J104" s="164"/>
      <c r="K104" s="164"/>
      <c r="L104" s="164"/>
      <c r="M104" s="164"/>
      <c r="N104" s="164"/>
      <c r="O104" s="164"/>
      <c r="P104" s="164"/>
      <c r="Q104" s="164"/>
      <c r="R104" s="164"/>
      <c r="S104" s="164"/>
      <c r="T104" s="164"/>
      <c r="U104" s="164"/>
      <c r="V104" s="164"/>
    </row>
    <row r="105" spans="1:22" ht="12">
      <c r="A105" s="164"/>
      <c r="B105" s="132"/>
      <c r="C105" s="164"/>
      <c r="D105" s="164"/>
      <c r="E105" s="164"/>
      <c r="F105" s="164"/>
      <c r="G105" s="164"/>
      <c r="H105" s="164"/>
      <c r="I105" s="164"/>
      <c r="J105" s="164"/>
      <c r="K105" s="164"/>
      <c r="L105" s="164"/>
      <c r="M105" s="164"/>
      <c r="N105" s="164"/>
      <c r="O105" s="164"/>
      <c r="P105" s="164"/>
      <c r="Q105" s="164"/>
      <c r="R105" s="164"/>
      <c r="S105" s="164"/>
      <c r="T105" s="164"/>
      <c r="U105" s="164"/>
      <c r="V105" s="164"/>
    </row>
    <row r="106" spans="1:22" ht="12">
      <c r="A106" s="164"/>
      <c r="B106" s="132"/>
      <c r="C106" s="164"/>
      <c r="D106" s="164"/>
      <c r="E106" s="164"/>
      <c r="F106" s="164"/>
      <c r="G106" s="164"/>
      <c r="H106" s="164"/>
      <c r="I106" s="164"/>
      <c r="J106" s="164"/>
      <c r="K106" s="164"/>
      <c r="L106" s="164"/>
      <c r="M106" s="164"/>
      <c r="N106" s="164"/>
      <c r="O106" s="164"/>
      <c r="P106" s="164"/>
      <c r="Q106" s="164"/>
      <c r="R106" s="164"/>
      <c r="S106" s="164"/>
      <c r="T106" s="164"/>
      <c r="U106" s="164"/>
      <c r="V106" s="164"/>
    </row>
    <row r="107" spans="1:22" ht="12">
      <c r="A107" s="164"/>
      <c r="B107" s="132"/>
      <c r="C107" s="164"/>
      <c r="D107" s="164"/>
      <c r="E107" s="164"/>
      <c r="F107" s="164"/>
      <c r="G107" s="164"/>
      <c r="H107" s="164"/>
      <c r="I107" s="164"/>
      <c r="J107" s="164"/>
      <c r="K107" s="164"/>
      <c r="L107" s="164"/>
      <c r="M107" s="164"/>
      <c r="N107" s="164"/>
      <c r="O107" s="164"/>
      <c r="P107" s="164"/>
      <c r="Q107" s="164"/>
      <c r="R107" s="164"/>
      <c r="S107" s="164"/>
      <c r="T107" s="164"/>
      <c r="U107" s="164"/>
      <c r="V107" s="164"/>
    </row>
    <row r="108" spans="1:22" ht="12">
      <c r="A108" s="164"/>
      <c r="B108" s="132"/>
      <c r="C108" s="164"/>
      <c r="D108" s="164"/>
      <c r="E108" s="164"/>
      <c r="F108" s="164"/>
      <c r="G108" s="164"/>
      <c r="H108" s="164"/>
      <c r="I108" s="164"/>
      <c r="J108" s="164"/>
      <c r="K108" s="164"/>
      <c r="L108" s="164"/>
      <c r="M108" s="164"/>
      <c r="N108" s="164"/>
      <c r="O108" s="164"/>
      <c r="P108" s="164"/>
      <c r="Q108" s="164"/>
      <c r="R108" s="164"/>
      <c r="S108" s="164"/>
      <c r="T108" s="164"/>
      <c r="U108" s="164"/>
      <c r="V108" s="164"/>
    </row>
    <row r="109" spans="1:22" ht="12">
      <c r="A109" s="164"/>
      <c r="B109" s="132"/>
      <c r="C109" s="164"/>
      <c r="D109" s="164"/>
      <c r="E109" s="164"/>
      <c r="F109" s="164"/>
      <c r="G109" s="164"/>
      <c r="H109" s="164"/>
      <c r="I109" s="164"/>
      <c r="J109" s="164"/>
      <c r="K109" s="164"/>
      <c r="L109" s="164"/>
      <c r="M109" s="164"/>
      <c r="N109" s="164"/>
      <c r="O109" s="164"/>
      <c r="P109" s="164"/>
      <c r="Q109" s="164"/>
      <c r="R109" s="164"/>
      <c r="S109" s="164"/>
      <c r="T109" s="164"/>
      <c r="U109" s="164"/>
      <c r="V109" s="164"/>
    </row>
    <row r="110" spans="1:22" ht="12">
      <c r="A110" s="164"/>
      <c r="B110" s="132"/>
      <c r="C110" s="164"/>
      <c r="D110" s="164"/>
      <c r="E110" s="164"/>
      <c r="F110" s="164"/>
      <c r="G110" s="164"/>
      <c r="H110" s="164"/>
      <c r="I110" s="164"/>
      <c r="J110" s="164"/>
      <c r="K110" s="164"/>
      <c r="L110" s="164"/>
      <c r="M110" s="164"/>
      <c r="N110" s="164"/>
      <c r="O110" s="164"/>
      <c r="P110" s="164"/>
      <c r="Q110" s="164"/>
      <c r="R110" s="164"/>
      <c r="S110" s="164"/>
      <c r="T110" s="164"/>
      <c r="U110" s="164"/>
      <c r="V110" s="164"/>
    </row>
    <row r="111" spans="1:22" ht="12">
      <c r="A111" s="164"/>
      <c r="B111" s="132"/>
      <c r="C111" s="164"/>
      <c r="D111" s="164"/>
      <c r="E111" s="164"/>
      <c r="F111" s="164"/>
      <c r="G111" s="164"/>
      <c r="H111" s="164"/>
      <c r="I111" s="164"/>
      <c r="J111" s="164"/>
      <c r="K111" s="164"/>
      <c r="L111" s="164"/>
      <c r="M111" s="164"/>
      <c r="N111" s="164"/>
      <c r="O111" s="164"/>
      <c r="P111" s="164"/>
      <c r="Q111" s="164"/>
      <c r="R111" s="164"/>
      <c r="S111" s="164"/>
      <c r="T111" s="164"/>
      <c r="U111" s="164"/>
      <c r="V111" s="164"/>
    </row>
    <row r="112" spans="1:22" ht="12">
      <c r="A112" s="164"/>
      <c r="B112" s="132"/>
      <c r="C112" s="164"/>
      <c r="D112" s="164"/>
      <c r="E112" s="164"/>
      <c r="F112" s="164"/>
      <c r="G112" s="164"/>
      <c r="H112" s="164"/>
      <c r="I112" s="164"/>
      <c r="J112" s="164"/>
      <c r="K112" s="164"/>
      <c r="L112" s="164"/>
      <c r="M112" s="164"/>
      <c r="N112" s="164"/>
      <c r="O112" s="164"/>
      <c r="P112" s="164"/>
      <c r="Q112" s="164"/>
      <c r="R112" s="164"/>
      <c r="S112" s="164"/>
      <c r="T112" s="164"/>
      <c r="U112" s="164"/>
      <c r="V112" s="164"/>
    </row>
    <row r="113" spans="1:22" ht="12">
      <c r="A113" s="164"/>
      <c r="B113" s="132"/>
      <c r="C113" s="164"/>
      <c r="D113" s="164"/>
      <c r="E113" s="164"/>
      <c r="F113" s="164"/>
      <c r="G113" s="164"/>
      <c r="H113" s="164"/>
      <c r="I113" s="164"/>
      <c r="J113" s="164"/>
      <c r="K113" s="164"/>
      <c r="L113" s="164"/>
      <c r="M113" s="164"/>
      <c r="N113" s="164"/>
      <c r="O113" s="164"/>
      <c r="P113" s="164"/>
      <c r="Q113" s="164"/>
      <c r="R113" s="164"/>
      <c r="S113" s="164"/>
      <c r="T113" s="164"/>
      <c r="U113" s="164"/>
      <c r="V113" s="164"/>
    </row>
    <row r="114" spans="1:22" ht="12">
      <c r="A114" s="164"/>
      <c r="B114" s="132"/>
      <c r="C114" s="164"/>
      <c r="D114" s="164"/>
      <c r="E114" s="164"/>
      <c r="F114" s="164"/>
      <c r="G114" s="164"/>
      <c r="H114" s="164"/>
      <c r="I114" s="164"/>
      <c r="J114" s="164"/>
      <c r="K114" s="164"/>
      <c r="L114" s="164"/>
      <c r="M114" s="164"/>
      <c r="N114" s="164"/>
      <c r="O114" s="164"/>
      <c r="P114" s="164"/>
      <c r="Q114" s="164"/>
      <c r="R114" s="164"/>
      <c r="S114" s="164"/>
      <c r="T114" s="164"/>
      <c r="U114" s="164"/>
      <c r="V114" s="164"/>
    </row>
    <row r="115" spans="1:22" ht="12">
      <c r="A115" s="164"/>
      <c r="B115" s="132"/>
      <c r="C115" s="164"/>
      <c r="D115" s="164"/>
      <c r="E115" s="164"/>
      <c r="F115" s="164"/>
      <c r="G115" s="164"/>
      <c r="H115" s="164"/>
      <c r="I115" s="164"/>
      <c r="J115" s="164"/>
      <c r="K115" s="164"/>
      <c r="L115" s="164"/>
      <c r="M115" s="164"/>
      <c r="N115" s="164"/>
      <c r="O115" s="164"/>
      <c r="P115" s="164"/>
      <c r="Q115" s="164"/>
      <c r="R115" s="164"/>
      <c r="S115" s="164"/>
      <c r="T115" s="164"/>
      <c r="U115" s="164"/>
      <c r="V115" s="164"/>
    </row>
    <row r="116" spans="1:22" ht="12">
      <c r="A116" s="164"/>
      <c r="B116" s="132"/>
      <c r="C116" s="164"/>
      <c r="D116" s="164"/>
      <c r="E116" s="164"/>
      <c r="F116" s="164"/>
      <c r="G116" s="164"/>
      <c r="H116" s="164"/>
      <c r="I116" s="164"/>
      <c r="J116" s="164"/>
      <c r="K116" s="164"/>
      <c r="L116" s="164"/>
      <c r="M116" s="164"/>
      <c r="N116" s="164"/>
      <c r="O116" s="164"/>
      <c r="P116" s="164"/>
      <c r="Q116" s="164"/>
      <c r="R116" s="164"/>
      <c r="S116" s="164"/>
      <c r="T116" s="164"/>
      <c r="U116" s="164"/>
      <c r="V116" s="164"/>
    </row>
    <row r="117" spans="1:22" ht="12">
      <c r="A117" s="164"/>
      <c r="B117" s="132"/>
      <c r="C117" s="164"/>
      <c r="D117" s="164"/>
      <c r="E117" s="164"/>
      <c r="F117" s="164"/>
      <c r="G117" s="164"/>
      <c r="H117" s="164"/>
      <c r="I117" s="164"/>
      <c r="J117" s="164"/>
      <c r="K117" s="164"/>
      <c r="L117" s="164"/>
      <c r="M117" s="164"/>
      <c r="N117" s="164"/>
      <c r="O117" s="164"/>
      <c r="P117" s="164"/>
      <c r="Q117" s="164"/>
      <c r="R117" s="164"/>
      <c r="S117" s="164"/>
      <c r="T117" s="164"/>
      <c r="U117" s="164"/>
      <c r="V117" s="164"/>
    </row>
    <row r="118" spans="1:22" ht="12">
      <c r="A118" s="164"/>
      <c r="B118" s="132"/>
      <c r="C118" s="164"/>
      <c r="D118" s="164"/>
      <c r="E118" s="164"/>
      <c r="F118" s="164"/>
      <c r="G118" s="164"/>
      <c r="H118" s="164"/>
      <c r="I118" s="164"/>
      <c r="J118" s="164"/>
      <c r="K118" s="164"/>
      <c r="L118" s="164"/>
      <c r="M118" s="164"/>
      <c r="N118" s="164"/>
      <c r="O118" s="164"/>
      <c r="P118" s="164"/>
      <c r="Q118" s="164"/>
      <c r="R118" s="164"/>
      <c r="S118" s="164"/>
      <c r="T118" s="164"/>
      <c r="U118" s="164"/>
      <c r="V118" s="164"/>
    </row>
    <row r="119" spans="1:22" ht="12">
      <c r="A119" s="164"/>
      <c r="B119" s="132"/>
      <c r="C119" s="164"/>
      <c r="D119" s="164"/>
      <c r="E119" s="164"/>
      <c r="F119" s="164"/>
      <c r="G119" s="164"/>
      <c r="H119" s="164"/>
      <c r="I119" s="164"/>
      <c r="J119" s="164"/>
      <c r="K119" s="164"/>
      <c r="L119" s="164"/>
      <c r="M119" s="164"/>
      <c r="N119" s="164"/>
      <c r="O119" s="164"/>
      <c r="P119" s="164"/>
      <c r="Q119" s="164"/>
      <c r="R119" s="164"/>
      <c r="S119" s="164"/>
      <c r="T119" s="164"/>
      <c r="U119" s="164"/>
      <c r="V119" s="164"/>
    </row>
    <row r="120" spans="1:22" ht="12">
      <c r="A120" s="164"/>
      <c r="B120" s="132"/>
      <c r="C120" s="164"/>
      <c r="D120" s="164"/>
      <c r="E120" s="164"/>
      <c r="F120" s="164"/>
      <c r="G120" s="164"/>
      <c r="H120" s="164"/>
      <c r="I120" s="164"/>
      <c r="J120" s="164"/>
      <c r="K120" s="164"/>
      <c r="L120" s="164"/>
      <c r="M120" s="164"/>
      <c r="N120" s="164"/>
      <c r="O120" s="164"/>
      <c r="P120" s="164"/>
      <c r="Q120" s="164"/>
      <c r="R120" s="164"/>
      <c r="S120" s="164"/>
      <c r="T120" s="164"/>
      <c r="U120" s="164"/>
      <c r="V120" s="164"/>
    </row>
    <row r="121" spans="1:22" ht="12">
      <c r="A121" s="164"/>
      <c r="B121" s="132"/>
      <c r="C121" s="164"/>
      <c r="D121" s="164"/>
      <c r="E121" s="164"/>
      <c r="F121" s="164"/>
      <c r="G121" s="164"/>
      <c r="H121" s="164"/>
      <c r="I121" s="164"/>
      <c r="J121" s="164"/>
      <c r="K121" s="164"/>
      <c r="L121" s="164"/>
      <c r="M121" s="164"/>
      <c r="N121" s="164"/>
      <c r="O121" s="164"/>
      <c r="P121" s="164"/>
      <c r="Q121" s="164"/>
      <c r="R121" s="164"/>
      <c r="S121" s="164"/>
      <c r="T121" s="164"/>
      <c r="U121" s="164"/>
      <c r="V121" s="164"/>
    </row>
    <row r="122" spans="1:22" ht="12">
      <c r="A122" s="164"/>
      <c r="B122" s="132"/>
      <c r="C122" s="164"/>
      <c r="D122" s="164"/>
      <c r="E122" s="164"/>
      <c r="F122" s="164"/>
      <c r="G122" s="164"/>
      <c r="H122" s="164"/>
      <c r="I122" s="164"/>
      <c r="J122" s="164"/>
      <c r="K122" s="164"/>
      <c r="L122" s="164"/>
      <c r="M122" s="164"/>
      <c r="N122" s="164"/>
      <c r="O122" s="164"/>
      <c r="P122" s="164"/>
      <c r="Q122" s="164"/>
      <c r="R122" s="164"/>
      <c r="S122" s="164"/>
      <c r="T122" s="164"/>
      <c r="U122" s="164"/>
      <c r="V122" s="164"/>
    </row>
    <row r="123" spans="1:22" ht="12">
      <c r="A123" s="164"/>
      <c r="B123" s="132"/>
      <c r="C123" s="164"/>
      <c r="D123" s="164"/>
      <c r="E123" s="164"/>
      <c r="F123" s="164"/>
      <c r="G123" s="164"/>
      <c r="H123" s="164"/>
      <c r="I123" s="164"/>
      <c r="J123" s="164"/>
      <c r="K123" s="164"/>
      <c r="L123" s="164"/>
      <c r="M123" s="164"/>
      <c r="N123" s="164"/>
      <c r="O123" s="164"/>
      <c r="P123" s="164"/>
      <c r="Q123" s="164"/>
      <c r="R123" s="164"/>
      <c r="S123" s="164"/>
      <c r="T123" s="164"/>
      <c r="U123" s="164"/>
      <c r="V123" s="164"/>
    </row>
    <row r="124" spans="1:22" ht="12">
      <c r="A124" s="164"/>
      <c r="B124" s="132"/>
      <c r="C124" s="164"/>
      <c r="D124" s="164"/>
      <c r="E124" s="164"/>
      <c r="F124" s="164"/>
      <c r="G124" s="164"/>
      <c r="H124" s="164"/>
      <c r="I124" s="164"/>
      <c r="J124" s="164"/>
      <c r="K124" s="164"/>
      <c r="L124" s="164"/>
      <c r="M124" s="164"/>
      <c r="N124" s="164"/>
      <c r="O124" s="164"/>
      <c r="P124" s="164"/>
      <c r="Q124" s="164"/>
      <c r="R124" s="164"/>
      <c r="S124" s="164"/>
      <c r="T124" s="164"/>
      <c r="U124" s="164"/>
      <c r="V124" s="164"/>
    </row>
    <row r="125" spans="1:22" ht="12">
      <c r="A125" s="164"/>
      <c r="B125" s="132"/>
      <c r="C125" s="164"/>
      <c r="D125" s="164"/>
      <c r="E125" s="164"/>
      <c r="F125" s="164"/>
      <c r="G125" s="164"/>
      <c r="H125" s="164"/>
      <c r="I125" s="164"/>
      <c r="J125" s="164"/>
      <c r="K125" s="164"/>
      <c r="L125" s="164"/>
      <c r="M125" s="164"/>
      <c r="N125" s="164"/>
      <c r="O125" s="164"/>
      <c r="P125" s="164"/>
      <c r="Q125" s="164"/>
      <c r="R125" s="164"/>
      <c r="S125" s="164"/>
      <c r="T125" s="164"/>
      <c r="U125" s="164"/>
      <c r="V125" s="164"/>
    </row>
    <row r="126" spans="1:22" ht="12">
      <c r="A126" s="164"/>
      <c r="B126" s="132"/>
      <c r="C126" s="164"/>
      <c r="D126" s="164"/>
      <c r="E126" s="164"/>
      <c r="F126" s="164"/>
      <c r="G126" s="164"/>
      <c r="H126" s="164"/>
      <c r="I126" s="164"/>
      <c r="J126" s="164"/>
      <c r="K126" s="164"/>
      <c r="L126" s="164"/>
      <c r="M126" s="164"/>
      <c r="N126" s="164"/>
      <c r="O126" s="164"/>
      <c r="P126" s="164"/>
      <c r="Q126" s="164"/>
      <c r="R126" s="164"/>
      <c r="S126" s="164"/>
      <c r="T126" s="164"/>
      <c r="U126" s="164"/>
      <c r="V126" s="164"/>
    </row>
    <row r="127" spans="1:22" ht="12">
      <c r="A127" s="164"/>
      <c r="B127" s="132"/>
      <c r="C127" s="164"/>
      <c r="D127" s="164"/>
      <c r="E127" s="164"/>
      <c r="F127" s="164"/>
      <c r="G127" s="164"/>
      <c r="H127" s="164"/>
      <c r="I127" s="164"/>
      <c r="J127" s="164"/>
      <c r="K127" s="164"/>
      <c r="L127" s="164"/>
      <c r="M127" s="164"/>
      <c r="N127" s="164"/>
      <c r="O127" s="164"/>
      <c r="P127" s="164"/>
      <c r="Q127" s="164"/>
      <c r="R127" s="164"/>
      <c r="S127" s="164"/>
      <c r="T127" s="164"/>
      <c r="U127" s="164"/>
      <c r="V127" s="164"/>
    </row>
    <row r="128" spans="1:22" ht="12">
      <c r="A128" s="164"/>
      <c r="B128" s="132"/>
      <c r="C128" s="164"/>
      <c r="D128" s="164"/>
      <c r="E128" s="164"/>
      <c r="F128" s="164"/>
      <c r="G128" s="164"/>
      <c r="H128" s="164"/>
      <c r="I128" s="164"/>
      <c r="J128" s="164"/>
      <c r="K128" s="164"/>
      <c r="L128" s="164"/>
      <c r="M128" s="164"/>
      <c r="N128" s="164"/>
      <c r="O128" s="164"/>
      <c r="P128" s="164"/>
      <c r="Q128" s="164"/>
      <c r="R128" s="164"/>
      <c r="S128" s="164"/>
      <c r="T128" s="164"/>
      <c r="U128" s="164"/>
      <c r="V128" s="164"/>
    </row>
    <row r="129" spans="1:22" ht="12">
      <c r="A129" s="164"/>
      <c r="B129" s="132"/>
      <c r="C129" s="164"/>
      <c r="D129" s="164"/>
      <c r="E129" s="164"/>
      <c r="F129" s="164"/>
      <c r="G129" s="164"/>
      <c r="H129" s="164"/>
      <c r="I129" s="164"/>
      <c r="J129" s="164"/>
      <c r="K129" s="164"/>
      <c r="L129" s="164"/>
      <c r="M129" s="164"/>
      <c r="N129" s="164"/>
      <c r="O129" s="164"/>
      <c r="P129" s="164"/>
      <c r="Q129" s="164"/>
      <c r="R129" s="164"/>
      <c r="S129" s="164"/>
      <c r="T129" s="164"/>
      <c r="U129" s="164"/>
      <c r="V129" s="164"/>
    </row>
    <row r="130" spans="1:22" ht="12">
      <c r="A130" s="164"/>
      <c r="B130" s="132"/>
      <c r="C130" s="164"/>
      <c r="D130" s="164"/>
      <c r="E130" s="164"/>
      <c r="F130" s="164"/>
      <c r="G130" s="164"/>
      <c r="H130" s="164"/>
      <c r="I130" s="164"/>
      <c r="J130" s="164"/>
      <c r="K130" s="164"/>
      <c r="L130" s="164"/>
      <c r="M130" s="164"/>
      <c r="N130" s="164"/>
      <c r="O130" s="164"/>
      <c r="P130" s="164"/>
      <c r="Q130" s="164"/>
      <c r="R130" s="164"/>
      <c r="S130" s="164"/>
      <c r="T130" s="164"/>
      <c r="U130" s="164"/>
      <c r="V130" s="164"/>
    </row>
    <row r="131" spans="1:22" ht="12">
      <c r="A131" s="164"/>
      <c r="B131" s="132"/>
      <c r="C131" s="164"/>
      <c r="D131" s="164"/>
      <c r="E131" s="164"/>
      <c r="F131" s="164"/>
      <c r="G131" s="164"/>
      <c r="H131" s="164"/>
      <c r="I131" s="164"/>
      <c r="J131" s="164"/>
      <c r="K131" s="164"/>
      <c r="L131" s="164"/>
      <c r="M131" s="164"/>
      <c r="N131" s="164"/>
      <c r="O131" s="164"/>
      <c r="P131" s="164"/>
      <c r="Q131" s="164"/>
      <c r="R131" s="164"/>
      <c r="S131" s="164"/>
      <c r="T131" s="164"/>
      <c r="U131" s="164"/>
      <c r="V131" s="164"/>
    </row>
    <row r="132" spans="1:22" ht="12">
      <c r="A132" s="164"/>
      <c r="B132" s="132"/>
      <c r="C132" s="164"/>
      <c r="D132" s="164"/>
      <c r="E132" s="164"/>
      <c r="F132" s="164"/>
      <c r="G132" s="164"/>
      <c r="H132" s="164"/>
      <c r="I132" s="164"/>
      <c r="J132" s="164"/>
      <c r="K132" s="164"/>
      <c r="L132" s="164"/>
      <c r="M132" s="164"/>
      <c r="N132" s="164"/>
      <c r="O132" s="164"/>
      <c r="P132" s="164"/>
      <c r="Q132" s="164"/>
      <c r="R132" s="164"/>
      <c r="S132" s="164"/>
      <c r="T132" s="164"/>
      <c r="U132" s="164"/>
      <c r="V132" s="164"/>
    </row>
    <row r="133" spans="1:22" ht="12">
      <c r="A133" s="164"/>
      <c r="B133" s="132"/>
      <c r="C133" s="164"/>
      <c r="D133" s="164"/>
      <c r="E133" s="164"/>
      <c r="F133" s="164"/>
      <c r="G133" s="164"/>
      <c r="H133" s="164"/>
      <c r="I133" s="164"/>
      <c r="J133" s="164"/>
      <c r="K133" s="164"/>
      <c r="L133" s="164"/>
      <c r="M133" s="164"/>
      <c r="N133" s="164"/>
      <c r="O133" s="164"/>
      <c r="P133" s="164"/>
      <c r="Q133" s="164"/>
      <c r="R133" s="164"/>
      <c r="S133" s="164"/>
      <c r="T133" s="164"/>
      <c r="U133" s="164"/>
      <c r="V133" s="164"/>
    </row>
    <row r="134" spans="1:22" ht="12">
      <c r="A134" s="164"/>
      <c r="B134" s="132"/>
      <c r="C134" s="164"/>
      <c r="D134" s="164"/>
      <c r="E134" s="164"/>
      <c r="F134" s="164"/>
      <c r="G134" s="164"/>
      <c r="H134" s="164"/>
      <c r="I134" s="164"/>
      <c r="J134" s="164"/>
      <c r="K134" s="164"/>
      <c r="L134" s="164"/>
      <c r="M134" s="164"/>
      <c r="N134" s="164"/>
      <c r="O134" s="164"/>
      <c r="P134" s="164"/>
      <c r="Q134" s="164"/>
      <c r="R134" s="164"/>
      <c r="S134" s="164"/>
      <c r="T134" s="164"/>
      <c r="U134" s="164"/>
      <c r="V134" s="164"/>
    </row>
    <row r="135" spans="1:22" ht="12">
      <c r="A135" s="164"/>
      <c r="B135" s="132"/>
      <c r="C135" s="164"/>
      <c r="D135" s="164"/>
      <c r="E135" s="164"/>
      <c r="F135" s="164"/>
      <c r="G135" s="164"/>
      <c r="H135" s="164"/>
      <c r="I135" s="164"/>
      <c r="J135" s="164"/>
      <c r="K135" s="164"/>
      <c r="L135" s="164"/>
      <c r="M135" s="164"/>
      <c r="N135" s="164"/>
      <c r="O135" s="164"/>
      <c r="P135" s="164"/>
      <c r="Q135" s="164"/>
      <c r="R135" s="164"/>
      <c r="S135" s="164"/>
      <c r="T135" s="164"/>
      <c r="U135" s="164"/>
      <c r="V135" s="164"/>
    </row>
    <row r="136" spans="1:22" ht="12">
      <c r="A136" s="164"/>
      <c r="B136" s="132"/>
      <c r="C136" s="164"/>
      <c r="D136" s="164"/>
      <c r="E136" s="164"/>
      <c r="F136" s="164"/>
      <c r="G136" s="164"/>
      <c r="H136" s="164"/>
      <c r="I136" s="164"/>
      <c r="J136" s="164"/>
      <c r="K136" s="164"/>
      <c r="L136" s="164"/>
      <c r="M136" s="164"/>
      <c r="N136" s="164"/>
      <c r="O136" s="164"/>
      <c r="P136" s="164"/>
      <c r="Q136" s="164"/>
      <c r="R136" s="164"/>
      <c r="S136" s="164"/>
      <c r="T136" s="164"/>
      <c r="U136" s="164"/>
      <c r="V136" s="164"/>
    </row>
    <row r="137" spans="1:22" ht="12">
      <c r="A137" s="164"/>
      <c r="B137" s="132"/>
      <c r="C137" s="164"/>
      <c r="D137" s="164"/>
      <c r="E137" s="164"/>
      <c r="F137" s="164"/>
      <c r="G137" s="164"/>
      <c r="H137" s="164"/>
      <c r="I137" s="164"/>
      <c r="J137" s="164"/>
      <c r="K137" s="164"/>
      <c r="L137" s="164"/>
      <c r="M137" s="164"/>
      <c r="N137" s="164"/>
      <c r="O137" s="164"/>
      <c r="P137" s="164"/>
      <c r="Q137" s="164"/>
      <c r="R137" s="164"/>
      <c r="S137" s="164"/>
      <c r="T137" s="164"/>
      <c r="U137" s="164"/>
      <c r="V137" s="164"/>
    </row>
    <row r="138" spans="1:22" ht="12">
      <c r="A138" s="164"/>
      <c r="B138" s="132"/>
      <c r="C138" s="164"/>
      <c r="D138" s="164"/>
      <c r="E138" s="164"/>
      <c r="F138" s="164"/>
      <c r="G138" s="164"/>
      <c r="H138" s="164"/>
      <c r="I138" s="164"/>
      <c r="J138" s="164"/>
      <c r="K138" s="164"/>
      <c r="L138" s="164"/>
      <c r="M138" s="164"/>
      <c r="N138" s="164"/>
      <c r="O138" s="164"/>
      <c r="P138" s="164"/>
      <c r="Q138" s="164"/>
      <c r="R138" s="164"/>
      <c r="S138" s="164"/>
      <c r="T138" s="164"/>
      <c r="U138" s="164"/>
      <c r="V138" s="164"/>
    </row>
    <row r="139" spans="1:22" ht="12">
      <c r="A139" s="164"/>
      <c r="B139" s="132"/>
      <c r="C139" s="164"/>
      <c r="D139" s="164"/>
      <c r="E139" s="164"/>
      <c r="F139" s="164"/>
      <c r="G139" s="164"/>
      <c r="H139" s="164"/>
      <c r="I139" s="164"/>
      <c r="J139" s="164"/>
      <c r="K139" s="164"/>
      <c r="L139" s="164"/>
      <c r="M139" s="164"/>
      <c r="N139" s="164"/>
      <c r="O139" s="164"/>
      <c r="P139" s="164"/>
      <c r="Q139" s="164"/>
      <c r="R139" s="164"/>
      <c r="S139" s="164"/>
      <c r="T139" s="164"/>
      <c r="U139" s="164"/>
      <c r="V139" s="164"/>
    </row>
    <row r="140" spans="1:22" ht="12">
      <c r="A140" s="164"/>
      <c r="B140" s="132"/>
      <c r="C140" s="164"/>
      <c r="D140" s="164"/>
      <c r="E140" s="164"/>
      <c r="F140" s="164"/>
      <c r="G140" s="164"/>
      <c r="H140" s="164"/>
      <c r="I140" s="164"/>
      <c r="J140" s="164"/>
      <c r="K140" s="164"/>
      <c r="L140" s="164"/>
      <c r="M140" s="164"/>
      <c r="N140" s="164"/>
      <c r="O140" s="164"/>
      <c r="P140" s="164"/>
      <c r="Q140" s="164"/>
      <c r="R140" s="164"/>
      <c r="S140" s="164"/>
      <c r="T140" s="164"/>
      <c r="U140" s="164"/>
      <c r="V140" s="164"/>
    </row>
    <row r="141" spans="1:22" ht="12">
      <c r="A141" s="164"/>
      <c r="B141" s="132"/>
      <c r="C141" s="164"/>
      <c r="D141" s="164"/>
      <c r="E141" s="164"/>
      <c r="F141" s="164"/>
      <c r="G141" s="164"/>
      <c r="H141" s="164"/>
      <c r="I141" s="164"/>
      <c r="J141" s="164"/>
      <c r="K141" s="164"/>
      <c r="L141" s="164"/>
      <c r="M141" s="164"/>
      <c r="N141" s="164"/>
      <c r="O141" s="164"/>
      <c r="P141" s="164"/>
      <c r="Q141" s="164"/>
      <c r="R141" s="164"/>
      <c r="S141" s="164"/>
      <c r="T141" s="164"/>
      <c r="U141" s="164"/>
      <c r="V141" s="164"/>
    </row>
    <row r="142" spans="1:22" ht="12">
      <c r="A142" s="164"/>
      <c r="B142" s="132"/>
      <c r="C142" s="164"/>
      <c r="D142" s="164"/>
      <c r="E142" s="164"/>
      <c r="F142" s="164"/>
      <c r="G142" s="164"/>
      <c r="H142" s="164"/>
      <c r="I142" s="164"/>
      <c r="J142" s="164"/>
      <c r="K142" s="164"/>
      <c r="L142" s="164"/>
      <c r="M142" s="164"/>
      <c r="N142" s="164"/>
      <c r="O142" s="164"/>
      <c r="P142" s="164"/>
      <c r="Q142" s="164"/>
      <c r="R142" s="164"/>
      <c r="S142" s="164"/>
      <c r="T142" s="164"/>
      <c r="U142" s="164"/>
      <c r="V142" s="164"/>
    </row>
    <row r="143" spans="1:22" ht="12">
      <c r="A143" s="164"/>
      <c r="B143" s="132"/>
      <c r="C143" s="164"/>
      <c r="D143" s="164"/>
      <c r="E143" s="164"/>
      <c r="F143" s="164"/>
      <c r="G143" s="164"/>
      <c r="H143" s="164"/>
      <c r="I143" s="164"/>
      <c r="J143" s="164"/>
      <c r="K143" s="164"/>
      <c r="L143" s="164"/>
      <c r="M143" s="164"/>
      <c r="N143" s="164"/>
      <c r="O143" s="164"/>
      <c r="P143" s="164"/>
      <c r="Q143" s="164"/>
      <c r="R143" s="164"/>
      <c r="S143" s="164"/>
      <c r="T143" s="164"/>
      <c r="U143" s="164"/>
      <c r="V143" s="164"/>
    </row>
    <row r="144" spans="1:22" ht="12">
      <c r="A144" s="164"/>
      <c r="B144" s="132"/>
      <c r="C144" s="164"/>
      <c r="D144" s="164"/>
      <c r="E144" s="164"/>
      <c r="F144" s="164"/>
      <c r="G144" s="164"/>
      <c r="H144" s="164"/>
      <c r="I144" s="164"/>
      <c r="J144" s="164"/>
      <c r="K144" s="164"/>
      <c r="L144" s="164"/>
      <c r="M144" s="164"/>
      <c r="N144" s="164"/>
      <c r="O144" s="164"/>
      <c r="P144" s="164"/>
      <c r="Q144" s="164"/>
      <c r="R144" s="164"/>
      <c r="S144" s="164"/>
      <c r="T144" s="164"/>
      <c r="U144" s="164"/>
      <c r="V144" s="164"/>
    </row>
    <row r="145" spans="1:22" ht="12">
      <c r="A145" s="164"/>
      <c r="B145" s="132"/>
      <c r="C145" s="164"/>
      <c r="D145" s="164"/>
      <c r="E145" s="164"/>
      <c r="F145" s="164"/>
      <c r="G145" s="164"/>
      <c r="H145" s="164"/>
      <c r="I145" s="164"/>
      <c r="J145" s="164"/>
      <c r="K145" s="164"/>
      <c r="L145" s="164"/>
      <c r="M145" s="164"/>
      <c r="N145" s="164"/>
      <c r="O145" s="164"/>
      <c r="P145" s="164"/>
      <c r="Q145" s="164"/>
      <c r="R145" s="164"/>
      <c r="S145" s="164"/>
      <c r="T145" s="164"/>
      <c r="U145" s="164"/>
      <c r="V145" s="164"/>
    </row>
    <row r="146" spans="1:22" ht="12">
      <c r="A146" s="164"/>
      <c r="B146" s="132"/>
      <c r="C146" s="164"/>
      <c r="D146" s="164"/>
      <c r="E146" s="164"/>
      <c r="F146" s="164"/>
      <c r="G146" s="164"/>
      <c r="H146" s="164"/>
      <c r="I146" s="164"/>
      <c r="J146" s="164"/>
      <c r="K146" s="164"/>
      <c r="L146" s="164"/>
      <c r="M146" s="164"/>
      <c r="N146" s="164"/>
      <c r="O146" s="164"/>
      <c r="P146" s="164"/>
      <c r="Q146" s="164"/>
      <c r="R146" s="164"/>
      <c r="S146" s="164"/>
      <c r="T146" s="164"/>
      <c r="U146" s="164"/>
      <c r="V146" s="164"/>
    </row>
    <row r="147" spans="1:22" ht="12">
      <c r="A147" s="164"/>
      <c r="B147" s="132"/>
      <c r="C147" s="164"/>
      <c r="D147" s="164"/>
      <c r="E147" s="164"/>
      <c r="F147" s="164"/>
      <c r="G147" s="164"/>
      <c r="H147" s="164"/>
      <c r="I147" s="164"/>
      <c r="J147" s="164"/>
      <c r="K147" s="164"/>
      <c r="L147" s="164"/>
      <c r="M147" s="164"/>
      <c r="N147" s="164"/>
      <c r="O147" s="164"/>
      <c r="P147" s="164"/>
      <c r="Q147" s="164"/>
      <c r="R147" s="164"/>
      <c r="S147" s="164"/>
      <c r="T147" s="164"/>
      <c r="U147" s="164"/>
      <c r="V147" s="164"/>
    </row>
    <row r="148" spans="1:22" ht="12">
      <c r="A148" s="164"/>
      <c r="B148" s="132"/>
      <c r="C148" s="164"/>
      <c r="D148" s="164"/>
      <c r="E148" s="164"/>
      <c r="F148" s="164"/>
      <c r="G148" s="164"/>
      <c r="H148" s="164"/>
      <c r="I148" s="164"/>
      <c r="J148" s="164"/>
      <c r="K148" s="164"/>
      <c r="L148" s="164"/>
      <c r="M148" s="164"/>
      <c r="N148" s="164"/>
      <c r="O148" s="164"/>
      <c r="P148" s="164"/>
      <c r="Q148" s="164"/>
      <c r="R148" s="164"/>
      <c r="S148" s="164"/>
      <c r="T148" s="164"/>
      <c r="U148" s="164"/>
      <c r="V148" s="164"/>
    </row>
    <row r="149" spans="1:22" ht="12">
      <c r="A149" s="164"/>
      <c r="B149" s="132"/>
      <c r="C149" s="164"/>
      <c r="D149" s="164"/>
      <c r="E149" s="164"/>
      <c r="F149" s="164"/>
      <c r="G149" s="164"/>
      <c r="H149" s="164"/>
      <c r="I149" s="164"/>
      <c r="J149" s="164"/>
      <c r="K149" s="164"/>
      <c r="L149" s="164"/>
      <c r="M149" s="164"/>
      <c r="N149" s="164"/>
      <c r="O149" s="164"/>
      <c r="P149" s="164"/>
      <c r="Q149" s="164"/>
      <c r="R149" s="164"/>
      <c r="S149" s="164"/>
      <c r="T149" s="164"/>
      <c r="U149" s="164"/>
      <c r="V149" s="164"/>
    </row>
    <row r="150" spans="1:22" ht="12">
      <c r="A150" s="164"/>
      <c r="B150" s="132"/>
      <c r="C150" s="164"/>
      <c r="D150" s="164"/>
      <c r="E150" s="164"/>
      <c r="F150" s="164"/>
      <c r="G150" s="164"/>
      <c r="H150" s="164"/>
      <c r="I150" s="164"/>
      <c r="J150" s="164"/>
      <c r="K150" s="164"/>
      <c r="L150" s="164"/>
      <c r="M150" s="164"/>
      <c r="N150" s="164"/>
      <c r="O150" s="164"/>
      <c r="P150" s="164"/>
      <c r="Q150" s="164"/>
      <c r="R150" s="164"/>
      <c r="S150" s="164"/>
      <c r="T150" s="164"/>
      <c r="U150" s="164"/>
      <c r="V150" s="164"/>
    </row>
    <row r="151" spans="1:22" ht="12">
      <c r="A151" s="164"/>
      <c r="B151" s="132"/>
      <c r="C151" s="164"/>
      <c r="D151" s="164"/>
      <c r="E151" s="164"/>
      <c r="F151" s="164"/>
      <c r="G151" s="164"/>
      <c r="H151" s="164"/>
      <c r="I151" s="164"/>
      <c r="J151" s="164"/>
      <c r="K151" s="164"/>
      <c r="L151" s="164"/>
      <c r="M151" s="164"/>
      <c r="N151" s="164"/>
      <c r="O151" s="164"/>
      <c r="P151" s="164"/>
      <c r="Q151" s="164"/>
      <c r="R151" s="164"/>
      <c r="S151" s="164"/>
      <c r="T151" s="164"/>
      <c r="U151" s="164"/>
      <c r="V151" s="164"/>
    </row>
    <row r="152" spans="1:22" ht="12">
      <c r="A152" s="164"/>
      <c r="B152" s="132"/>
      <c r="C152" s="164"/>
      <c r="D152" s="164"/>
      <c r="E152" s="164"/>
      <c r="F152" s="164"/>
      <c r="G152" s="164"/>
      <c r="H152" s="164"/>
      <c r="I152" s="164"/>
      <c r="J152" s="164"/>
      <c r="K152" s="164"/>
      <c r="L152" s="164"/>
      <c r="M152" s="164"/>
      <c r="N152" s="164"/>
      <c r="O152" s="164"/>
      <c r="P152" s="164"/>
      <c r="Q152" s="164"/>
      <c r="R152" s="164"/>
      <c r="S152" s="164"/>
      <c r="T152" s="164"/>
      <c r="U152" s="164"/>
      <c r="V152" s="164"/>
    </row>
    <row r="153" spans="1:22" ht="12">
      <c r="A153" s="164"/>
      <c r="B153" s="132"/>
      <c r="C153" s="164"/>
      <c r="D153" s="164"/>
      <c r="E153" s="164"/>
      <c r="F153" s="164"/>
      <c r="G153" s="164"/>
      <c r="H153" s="164"/>
      <c r="I153" s="164"/>
      <c r="J153" s="164"/>
      <c r="K153" s="164"/>
      <c r="L153" s="164"/>
      <c r="M153" s="164"/>
      <c r="N153" s="164"/>
      <c r="O153" s="164"/>
      <c r="P153" s="164"/>
      <c r="Q153" s="164"/>
      <c r="R153" s="164"/>
      <c r="S153" s="164"/>
      <c r="T153" s="164"/>
      <c r="U153" s="164"/>
      <c r="V153" s="164"/>
    </row>
    <row r="154" spans="1:22" ht="12">
      <c r="A154" s="164"/>
      <c r="B154" s="132"/>
      <c r="C154" s="164"/>
      <c r="D154" s="164"/>
      <c r="E154" s="164"/>
      <c r="F154" s="164"/>
      <c r="G154" s="164"/>
      <c r="H154" s="164"/>
      <c r="I154" s="164"/>
      <c r="J154" s="164"/>
      <c r="K154" s="164"/>
      <c r="L154" s="164"/>
      <c r="M154" s="164"/>
      <c r="N154" s="164"/>
      <c r="O154" s="164"/>
      <c r="P154" s="164"/>
      <c r="Q154" s="164"/>
      <c r="R154" s="164"/>
      <c r="S154" s="164"/>
      <c r="T154" s="164"/>
      <c r="U154" s="164"/>
      <c r="V154" s="164"/>
    </row>
    <row r="155" spans="1:22" ht="12">
      <c r="A155" s="164"/>
      <c r="B155" s="132"/>
      <c r="C155" s="164"/>
      <c r="D155" s="164"/>
      <c r="E155" s="164"/>
      <c r="F155" s="164"/>
      <c r="G155" s="164"/>
      <c r="H155" s="164"/>
      <c r="I155" s="164"/>
      <c r="J155" s="164"/>
      <c r="K155" s="164"/>
      <c r="L155" s="164"/>
      <c r="M155" s="164"/>
      <c r="N155" s="164"/>
      <c r="O155" s="164"/>
      <c r="P155" s="164"/>
      <c r="Q155" s="164"/>
      <c r="R155" s="164"/>
      <c r="S155" s="164"/>
      <c r="T155" s="164"/>
      <c r="U155" s="164"/>
      <c r="V155" s="164"/>
    </row>
    <row r="156" spans="1:22" ht="12">
      <c r="A156" s="164"/>
      <c r="B156" s="132"/>
      <c r="C156" s="164"/>
      <c r="D156" s="164"/>
      <c r="E156" s="164"/>
      <c r="F156" s="164"/>
      <c r="G156" s="164"/>
      <c r="H156" s="164"/>
      <c r="I156" s="164"/>
      <c r="J156" s="164"/>
      <c r="K156" s="164"/>
      <c r="L156" s="164"/>
      <c r="M156" s="164"/>
      <c r="N156" s="164"/>
      <c r="O156" s="164"/>
      <c r="P156" s="164"/>
      <c r="Q156" s="164"/>
      <c r="R156" s="164"/>
      <c r="S156" s="164"/>
      <c r="T156" s="164"/>
      <c r="U156" s="164"/>
      <c r="V156" s="164"/>
    </row>
    <row r="157" spans="1:22" ht="12">
      <c r="A157" s="164"/>
      <c r="B157" s="132"/>
      <c r="C157" s="164"/>
      <c r="D157" s="164"/>
      <c r="E157" s="164"/>
      <c r="F157" s="164"/>
      <c r="G157" s="164"/>
      <c r="H157" s="164"/>
      <c r="I157" s="164"/>
      <c r="J157" s="164"/>
      <c r="K157" s="164"/>
      <c r="L157" s="164"/>
      <c r="M157" s="164"/>
      <c r="N157" s="164"/>
      <c r="O157" s="164"/>
      <c r="P157" s="164"/>
      <c r="Q157" s="164"/>
      <c r="R157" s="164"/>
      <c r="S157" s="164"/>
      <c r="T157" s="164"/>
      <c r="U157" s="164"/>
      <c r="V157" s="164"/>
    </row>
    <row r="158" spans="1:22" ht="12">
      <c r="A158" s="164"/>
      <c r="B158" s="132"/>
      <c r="C158" s="164"/>
      <c r="D158" s="164"/>
      <c r="E158" s="164"/>
      <c r="F158" s="164"/>
      <c r="G158" s="164"/>
      <c r="H158" s="164"/>
      <c r="I158" s="164"/>
      <c r="J158" s="164"/>
      <c r="K158" s="164"/>
      <c r="L158" s="164"/>
      <c r="M158" s="164"/>
      <c r="N158" s="164"/>
      <c r="O158" s="164"/>
      <c r="P158" s="164"/>
      <c r="Q158" s="164"/>
      <c r="R158" s="164"/>
      <c r="S158" s="164"/>
      <c r="T158" s="164"/>
      <c r="U158" s="164"/>
      <c r="V158" s="164"/>
    </row>
    <row r="159" spans="1:22" ht="12">
      <c r="A159" s="164"/>
      <c r="B159" s="132"/>
      <c r="C159" s="164"/>
      <c r="D159" s="164"/>
      <c r="E159" s="164"/>
      <c r="F159" s="164"/>
      <c r="G159" s="164"/>
      <c r="H159" s="164"/>
      <c r="I159" s="164"/>
      <c r="J159" s="164"/>
      <c r="K159" s="164"/>
      <c r="L159" s="164"/>
      <c r="M159" s="164"/>
      <c r="N159" s="164"/>
      <c r="O159" s="164"/>
      <c r="P159" s="164"/>
      <c r="Q159" s="164"/>
      <c r="R159" s="164"/>
      <c r="S159" s="164"/>
      <c r="T159" s="164"/>
      <c r="U159" s="164"/>
      <c r="V159" s="164"/>
    </row>
    <row r="160" spans="1:22" ht="12">
      <c r="A160" s="164"/>
      <c r="B160" s="132"/>
      <c r="C160" s="164"/>
      <c r="D160" s="164"/>
      <c r="E160" s="164"/>
      <c r="F160" s="164"/>
      <c r="G160" s="164"/>
      <c r="H160" s="164"/>
      <c r="I160" s="164"/>
      <c r="J160" s="164"/>
      <c r="K160" s="164"/>
      <c r="L160" s="164"/>
      <c r="M160" s="164"/>
      <c r="N160" s="164"/>
      <c r="O160" s="164"/>
      <c r="P160" s="164"/>
      <c r="Q160" s="164"/>
      <c r="R160" s="164"/>
      <c r="S160" s="164"/>
      <c r="T160" s="164"/>
      <c r="U160" s="164"/>
      <c r="V160" s="164"/>
    </row>
    <row r="161" spans="1:22" ht="12">
      <c r="A161" s="164"/>
      <c r="B161" s="132"/>
      <c r="C161" s="164"/>
      <c r="D161" s="164"/>
      <c r="E161" s="164"/>
      <c r="F161" s="164"/>
      <c r="G161" s="164"/>
      <c r="H161" s="164"/>
      <c r="I161" s="164"/>
      <c r="J161" s="164"/>
      <c r="K161" s="164"/>
      <c r="L161" s="164"/>
      <c r="M161" s="164"/>
      <c r="N161" s="164"/>
      <c r="O161" s="164"/>
      <c r="P161" s="164"/>
      <c r="Q161" s="164"/>
      <c r="R161" s="164"/>
      <c r="S161" s="164"/>
      <c r="T161" s="164"/>
      <c r="U161" s="164"/>
      <c r="V161" s="164"/>
    </row>
    <row r="162" spans="1:22" ht="12">
      <c r="A162" s="164"/>
      <c r="B162" s="132"/>
      <c r="C162" s="164"/>
      <c r="D162" s="164"/>
      <c r="E162" s="164"/>
      <c r="F162" s="164"/>
      <c r="G162" s="164"/>
      <c r="H162" s="164"/>
      <c r="I162" s="164"/>
      <c r="J162" s="164"/>
      <c r="K162" s="164"/>
      <c r="L162" s="164"/>
      <c r="M162" s="164"/>
      <c r="N162" s="164"/>
      <c r="O162" s="164"/>
      <c r="P162" s="164"/>
      <c r="Q162" s="164"/>
      <c r="R162" s="164"/>
      <c r="S162" s="164"/>
      <c r="T162" s="164"/>
      <c r="U162" s="164"/>
      <c r="V162" s="164"/>
    </row>
    <row r="163" spans="1:22" ht="12">
      <c r="A163" s="164"/>
      <c r="B163" s="132"/>
      <c r="C163" s="164"/>
      <c r="D163" s="164"/>
      <c r="E163" s="164"/>
      <c r="F163" s="164"/>
      <c r="G163" s="164"/>
      <c r="H163" s="164"/>
      <c r="I163" s="164"/>
      <c r="J163" s="164"/>
      <c r="K163" s="164"/>
      <c r="L163" s="164"/>
      <c r="M163" s="164"/>
      <c r="N163" s="164"/>
      <c r="O163" s="164"/>
      <c r="P163" s="164"/>
      <c r="Q163" s="164"/>
      <c r="R163" s="164"/>
      <c r="S163" s="164"/>
      <c r="T163" s="164"/>
      <c r="U163" s="164"/>
      <c r="V163" s="164"/>
    </row>
    <row r="164" spans="1:22" ht="12">
      <c r="A164" s="164"/>
      <c r="B164" s="132"/>
      <c r="C164" s="164"/>
      <c r="D164" s="164"/>
      <c r="E164" s="164"/>
      <c r="F164" s="164"/>
      <c r="G164" s="164"/>
      <c r="H164" s="164"/>
      <c r="I164" s="164"/>
      <c r="J164" s="164"/>
      <c r="K164" s="164"/>
      <c r="L164" s="164"/>
      <c r="M164" s="164"/>
      <c r="N164" s="164"/>
      <c r="O164" s="164"/>
      <c r="P164" s="164"/>
      <c r="Q164" s="164"/>
      <c r="R164" s="164"/>
      <c r="S164" s="164"/>
      <c r="T164" s="164"/>
      <c r="U164" s="164"/>
      <c r="V164" s="164"/>
    </row>
    <row r="165" spans="1:22" ht="12">
      <c r="A165" s="164"/>
      <c r="B165" s="132"/>
      <c r="C165" s="164"/>
      <c r="D165" s="164"/>
      <c r="E165" s="164"/>
      <c r="F165" s="164"/>
      <c r="G165" s="164"/>
      <c r="H165" s="164"/>
      <c r="I165" s="164"/>
      <c r="J165" s="164"/>
      <c r="K165" s="164"/>
      <c r="L165" s="164"/>
      <c r="M165" s="164"/>
      <c r="N165" s="164"/>
      <c r="O165" s="164"/>
      <c r="P165" s="164"/>
      <c r="Q165" s="164"/>
      <c r="R165" s="164"/>
      <c r="S165" s="164"/>
      <c r="T165" s="164"/>
      <c r="U165" s="164"/>
      <c r="V165" s="164"/>
    </row>
    <row r="166" spans="1:22" ht="12">
      <c r="A166" s="164"/>
      <c r="B166" s="132"/>
      <c r="C166" s="164"/>
      <c r="D166" s="164"/>
      <c r="E166" s="164"/>
      <c r="F166" s="164"/>
      <c r="G166" s="164"/>
      <c r="H166" s="164"/>
      <c r="I166" s="164"/>
      <c r="J166" s="164"/>
      <c r="K166" s="164"/>
      <c r="L166" s="164"/>
      <c r="M166" s="164"/>
      <c r="N166" s="164"/>
      <c r="O166" s="164"/>
      <c r="P166" s="164"/>
      <c r="Q166" s="164"/>
      <c r="R166" s="164"/>
      <c r="S166" s="164"/>
      <c r="T166" s="164"/>
      <c r="U166" s="164"/>
      <c r="V166" s="164"/>
    </row>
    <row r="167" spans="1:22" ht="12">
      <c r="A167" s="164"/>
      <c r="B167" s="132"/>
      <c r="C167" s="164"/>
      <c r="D167" s="164"/>
      <c r="E167" s="164"/>
      <c r="F167" s="164"/>
      <c r="G167" s="164"/>
      <c r="H167" s="164"/>
      <c r="I167" s="164"/>
      <c r="J167" s="164"/>
      <c r="K167" s="164"/>
      <c r="L167" s="164"/>
      <c r="M167" s="164"/>
      <c r="N167" s="164"/>
      <c r="O167" s="164"/>
      <c r="P167" s="164"/>
      <c r="Q167" s="164"/>
      <c r="R167" s="164"/>
      <c r="S167" s="164"/>
      <c r="T167" s="164"/>
      <c r="U167" s="164"/>
      <c r="V167" s="164"/>
    </row>
    <row r="168" spans="1:22" ht="12">
      <c r="A168" s="164"/>
      <c r="B168" s="132"/>
      <c r="C168" s="164"/>
      <c r="D168" s="164"/>
      <c r="E168" s="164"/>
      <c r="F168" s="164"/>
      <c r="G168" s="164"/>
      <c r="H168" s="164"/>
      <c r="I168" s="164"/>
      <c r="J168" s="164"/>
      <c r="K168" s="164"/>
      <c r="L168" s="164"/>
      <c r="M168" s="164"/>
      <c r="N168" s="164"/>
      <c r="O168" s="164"/>
      <c r="P168" s="164"/>
      <c r="Q168" s="164"/>
      <c r="R168" s="164"/>
      <c r="S168" s="164"/>
      <c r="T168" s="164"/>
      <c r="U168" s="164"/>
      <c r="V168" s="164"/>
    </row>
    <row r="169" spans="1:22" ht="12">
      <c r="A169" s="164"/>
      <c r="B169" s="132"/>
      <c r="C169" s="164"/>
      <c r="D169" s="164"/>
      <c r="E169" s="164"/>
      <c r="F169" s="164"/>
      <c r="G169" s="164"/>
      <c r="H169" s="164"/>
      <c r="I169" s="164"/>
      <c r="J169" s="164"/>
      <c r="K169" s="164"/>
      <c r="L169" s="164"/>
      <c r="M169" s="164"/>
      <c r="N169" s="164"/>
      <c r="O169" s="164"/>
      <c r="P169" s="164"/>
      <c r="Q169" s="164"/>
      <c r="R169" s="164"/>
      <c r="S169" s="164"/>
      <c r="T169" s="164"/>
      <c r="U169" s="164"/>
      <c r="V169" s="164"/>
    </row>
    <row r="170" spans="1:22" ht="12">
      <c r="A170" s="164"/>
      <c r="B170" s="132"/>
      <c r="C170" s="164"/>
      <c r="D170" s="164"/>
      <c r="E170" s="164"/>
      <c r="F170" s="164"/>
      <c r="G170" s="164"/>
      <c r="H170" s="164"/>
      <c r="I170" s="164"/>
      <c r="J170" s="164"/>
      <c r="K170" s="164"/>
      <c r="L170" s="164"/>
      <c r="M170" s="164"/>
      <c r="N170" s="164"/>
      <c r="O170" s="164"/>
      <c r="P170" s="164"/>
      <c r="Q170" s="164"/>
      <c r="R170" s="164"/>
      <c r="S170" s="164"/>
      <c r="T170" s="164"/>
      <c r="U170" s="164"/>
      <c r="V170" s="164"/>
    </row>
    <row r="171" spans="1:22" ht="12">
      <c r="A171" s="164"/>
      <c r="B171" s="132"/>
      <c r="C171" s="164"/>
      <c r="D171" s="164"/>
      <c r="E171" s="164"/>
      <c r="F171" s="164"/>
      <c r="G171" s="164"/>
      <c r="H171" s="164"/>
      <c r="I171" s="164"/>
      <c r="J171" s="164"/>
      <c r="K171" s="164"/>
      <c r="L171" s="164"/>
      <c r="M171" s="164"/>
      <c r="N171" s="164"/>
      <c r="O171" s="164"/>
      <c r="P171" s="164"/>
      <c r="Q171" s="164"/>
      <c r="R171" s="164"/>
      <c r="S171" s="164"/>
      <c r="T171" s="164"/>
      <c r="U171" s="164"/>
      <c r="V171" s="164"/>
    </row>
    <row r="172" spans="1:22" ht="12">
      <c r="A172" s="164"/>
      <c r="B172" s="132"/>
      <c r="C172" s="164"/>
      <c r="D172" s="164"/>
      <c r="E172" s="164"/>
      <c r="F172" s="164"/>
      <c r="G172" s="164"/>
      <c r="H172" s="164"/>
      <c r="I172" s="164"/>
      <c r="J172" s="164"/>
      <c r="K172" s="164"/>
      <c r="L172" s="164"/>
      <c r="M172" s="164"/>
      <c r="N172" s="164"/>
      <c r="O172" s="164"/>
      <c r="P172" s="164"/>
      <c r="Q172" s="164"/>
      <c r="R172" s="164"/>
      <c r="S172" s="164"/>
      <c r="T172" s="164"/>
      <c r="U172" s="164"/>
      <c r="V172" s="164"/>
    </row>
    <row r="173" spans="1:22" ht="12">
      <c r="A173" s="164"/>
      <c r="B173" s="132"/>
      <c r="C173" s="164"/>
      <c r="D173" s="164"/>
      <c r="E173" s="164"/>
      <c r="F173" s="164"/>
      <c r="G173" s="164"/>
      <c r="H173" s="164"/>
      <c r="I173" s="164"/>
      <c r="J173" s="164"/>
      <c r="K173" s="164"/>
      <c r="L173" s="164"/>
      <c r="M173" s="164"/>
      <c r="N173" s="164"/>
      <c r="O173" s="164"/>
      <c r="P173" s="164"/>
      <c r="Q173" s="164"/>
      <c r="R173" s="164"/>
      <c r="S173" s="164"/>
      <c r="T173" s="164"/>
      <c r="U173" s="164"/>
      <c r="V173" s="164"/>
    </row>
    <row r="174" spans="1:22" ht="12">
      <c r="A174" s="164"/>
      <c r="B174" s="132"/>
      <c r="C174" s="164"/>
      <c r="D174" s="164"/>
      <c r="E174" s="164"/>
      <c r="F174" s="164"/>
      <c r="G174" s="164"/>
      <c r="H174" s="164"/>
      <c r="I174" s="164"/>
      <c r="J174" s="164"/>
      <c r="K174" s="164"/>
      <c r="L174" s="164"/>
      <c r="M174" s="164"/>
      <c r="N174" s="164"/>
      <c r="O174" s="164"/>
      <c r="P174" s="164"/>
      <c r="Q174" s="164"/>
      <c r="R174" s="164"/>
      <c r="S174" s="164"/>
      <c r="T174" s="164"/>
      <c r="U174" s="164"/>
      <c r="V174" s="164"/>
    </row>
    <row r="175" spans="1:22" ht="12">
      <c r="A175" s="164"/>
      <c r="B175" s="132"/>
      <c r="C175" s="164"/>
      <c r="D175" s="164"/>
      <c r="E175" s="164"/>
      <c r="F175" s="164"/>
      <c r="G175" s="164"/>
      <c r="H175" s="164"/>
      <c r="I175" s="164"/>
      <c r="J175" s="164"/>
      <c r="K175" s="164"/>
      <c r="L175" s="164"/>
      <c r="M175" s="164"/>
      <c r="N175" s="164"/>
      <c r="O175" s="164"/>
      <c r="P175" s="164"/>
      <c r="Q175" s="164"/>
      <c r="R175" s="164"/>
      <c r="S175" s="164"/>
      <c r="T175" s="164"/>
      <c r="U175" s="164"/>
      <c r="V175" s="164"/>
    </row>
    <row r="176" spans="1:22" ht="12">
      <c r="A176" s="164"/>
      <c r="B176" s="132"/>
      <c r="C176" s="164"/>
      <c r="D176" s="164"/>
      <c r="E176" s="164"/>
      <c r="F176" s="164"/>
      <c r="G176" s="164"/>
      <c r="H176" s="164"/>
      <c r="I176" s="164"/>
      <c r="J176" s="164"/>
      <c r="K176" s="164"/>
      <c r="L176" s="164"/>
      <c r="M176" s="164"/>
      <c r="N176" s="164"/>
      <c r="O176" s="164"/>
      <c r="P176" s="164"/>
      <c r="Q176" s="164"/>
      <c r="R176" s="164"/>
      <c r="S176" s="164"/>
      <c r="T176" s="164"/>
      <c r="U176" s="164"/>
      <c r="V176" s="164"/>
    </row>
    <row r="177" spans="1:22" ht="12">
      <c r="A177" s="164"/>
      <c r="B177" s="132"/>
      <c r="C177" s="164"/>
      <c r="D177" s="164"/>
      <c r="E177" s="164"/>
      <c r="F177" s="164"/>
      <c r="G177" s="164"/>
      <c r="H177" s="164"/>
      <c r="I177" s="164"/>
      <c r="J177" s="164"/>
      <c r="K177" s="164"/>
      <c r="L177" s="164"/>
      <c r="M177" s="164"/>
      <c r="N177" s="164"/>
      <c r="O177" s="164"/>
      <c r="P177" s="164"/>
      <c r="Q177" s="164"/>
      <c r="R177" s="164"/>
      <c r="S177" s="164"/>
      <c r="T177" s="164"/>
      <c r="U177" s="164"/>
      <c r="V177" s="164"/>
    </row>
    <row r="178" spans="1:22" ht="12">
      <c r="A178" s="164"/>
      <c r="B178" s="132"/>
      <c r="C178" s="164"/>
      <c r="D178" s="164"/>
      <c r="E178" s="164"/>
      <c r="F178" s="164"/>
      <c r="G178" s="164"/>
      <c r="H178" s="164"/>
      <c r="I178" s="164"/>
      <c r="J178" s="164"/>
      <c r="K178" s="164"/>
      <c r="L178" s="164"/>
      <c r="M178" s="164"/>
      <c r="N178" s="164"/>
      <c r="O178" s="164"/>
      <c r="P178" s="164"/>
      <c r="Q178" s="164"/>
      <c r="R178" s="164"/>
      <c r="S178" s="164"/>
      <c r="T178" s="164"/>
      <c r="U178" s="164"/>
      <c r="V178" s="164"/>
    </row>
    <row r="179" spans="1:22" ht="12">
      <c r="A179" s="164"/>
      <c r="B179" s="132"/>
      <c r="C179" s="164"/>
      <c r="D179" s="164"/>
      <c r="E179" s="164"/>
      <c r="F179" s="164"/>
      <c r="G179" s="164"/>
      <c r="H179" s="164"/>
      <c r="I179" s="164"/>
      <c r="J179" s="164"/>
      <c r="K179" s="164"/>
      <c r="L179" s="164"/>
      <c r="M179" s="164"/>
      <c r="N179" s="164"/>
      <c r="O179" s="164"/>
      <c r="P179" s="164"/>
      <c r="Q179" s="164"/>
      <c r="R179" s="164"/>
      <c r="S179" s="164"/>
      <c r="T179" s="164"/>
      <c r="U179" s="164"/>
      <c r="V179" s="164"/>
    </row>
    <row r="180" spans="1:22" ht="12">
      <c r="A180" s="164"/>
      <c r="B180" s="132"/>
      <c r="C180" s="164"/>
      <c r="D180" s="164"/>
      <c r="E180" s="164"/>
      <c r="F180" s="164"/>
      <c r="G180" s="164"/>
      <c r="H180" s="164"/>
      <c r="I180" s="164"/>
      <c r="J180" s="164"/>
      <c r="K180" s="164"/>
      <c r="L180" s="164"/>
      <c r="M180" s="164"/>
      <c r="N180" s="164"/>
      <c r="O180" s="164"/>
      <c r="P180" s="164"/>
      <c r="Q180" s="164"/>
      <c r="R180" s="164"/>
      <c r="S180" s="164"/>
      <c r="T180" s="164"/>
      <c r="U180" s="164"/>
      <c r="V180" s="164"/>
    </row>
    <row r="181" spans="1:22" ht="12">
      <c r="A181" s="164"/>
      <c r="B181" s="132"/>
      <c r="C181" s="164"/>
      <c r="D181" s="164"/>
      <c r="E181" s="164"/>
      <c r="F181" s="164"/>
      <c r="G181" s="164"/>
      <c r="H181" s="164"/>
      <c r="I181" s="164"/>
      <c r="J181" s="164"/>
      <c r="K181" s="164"/>
      <c r="L181" s="164"/>
      <c r="M181" s="164"/>
      <c r="N181" s="164"/>
      <c r="O181" s="164"/>
      <c r="P181" s="164"/>
      <c r="Q181" s="164"/>
      <c r="R181" s="164"/>
      <c r="S181" s="164"/>
      <c r="T181" s="164"/>
      <c r="U181" s="164"/>
      <c r="V181" s="164"/>
    </row>
    <row r="182" spans="1:22" ht="12">
      <c r="A182" s="164"/>
      <c r="B182" s="132"/>
      <c r="C182" s="164"/>
      <c r="D182" s="164"/>
      <c r="E182" s="164"/>
      <c r="F182" s="164"/>
      <c r="G182" s="164"/>
      <c r="H182" s="164"/>
      <c r="I182" s="164"/>
      <c r="J182" s="164"/>
      <c r="K182" s="164"/>
      <c r="L182" s="164"/>
      <c r="M182" s="164"/>
      <c r="N182" s="164"/>
      <c r="O182" s="164"/>
      <c r="P182" s="164"/>
      <c r="Q182" s="164"/>
      <c r="R182" s="164"/>
      <c r="S182" s="164"/>
      <c r="T182" s="164"/>
      <c r="U182" s="164"/>
      <c r="V182" s="164"/>
    </row>
    <row r="183" spans="1:22" ht="12">
      <c r="A183" s="164"/>
      <c r="B183" s="132"/>
      <c r="C183" s="164"/>
      <c r="D183" s="164"/>
      <c r="E183" s="164"/>
      <c r="F183" s="164"/>
      <c r="G183" s="164"/>
      <c r="H183" s="164"/>
      <c r="I183" s="164"/>
      <c r="J183" s="164"/>
      <c r="K183" s="164"/>
      <c r="L183" s="164"/>
      <c r="M183" s="164"/>
      <c r="N183" s="164"/>
      <c r="O183" s="164"/>
      <c r="P183" s="164"/>
      <c r="Q183" s="164"/>
      <c r="R183" s="164"/>
      <c r="S183" s="164"/>
      <c r="T183" s="164"/>
      <c r="U183" s="164"/>
      <c r="V183" s="164"/>
    </row>
    <row r="184" spans="1:22" ht="12">
      <c r="A184" s="164"/>
      <c r="B184" s="132"/>
      <c r="C184" s="164"/>
      <c r="D184" s="164"/>
      <c r="E184" s="164"/>
      <c r="F184" s="164"/>
      <c r="G184" s="164"/>
      <c r="H184" s="164"/>
      <c r="I184" s="164"/>
      <c r="J184" s="164"/>
      <c r="K184" s="164"/>
      <c r="L184" s="164"/>
      <c r="M184" s="164"/>
      <c r="N184" s="164"/>
      <c r="O184" s="164"/>
      <c r="P184" s="164"/>
      <c r="Q184" s="164"/>
      <c r="R184" s="164"/>
      <c r="S184" s="164"/>
      <c r="T184" s="164"/>
      <c r="U184" s="164"/>
      <c r="V184" s="164"/>
    </row>
    <row r="185" spans="1:22" ht="12">
      <c r="A185" s="164"/>
      <c r="B185" s="132"/>
      <c r="C185" s="164"/>
      <c r="D185" s="164"/>
      <c r="E185" s="164"/>
      <c r="F185" s="164"/>
      <c r="G185" s="164"/>
      <c r="H185" s="164"/>
      <c r="I185" s="164"/>
      <c r="J185" s="164"/>
      <c r="K185" s="164"/>
      <c r="L185" s="164"/>
      <c r="M185" s="164"/>
      <c r="N185" s="164"/>
      <c r="O185" s="164"/>
      <c r="P185" s="164"/>
      <c r="Q185" s="164"/>
      <c r="R185" s="164"/>
      <c r="S185" s="164"/>
      <c r="T185" s="164"/>
      <c r="U185" s="164"/>
      <c r="V185" s="164"/>
    </row>
    <row r="186" spans="1:22" ht="12">
      <c r="A186" s="164"/>
      <c r="B186" s="132"/>
      <c r="C186" s="164"/>
      <c r="D186" s="164"/>
      <c r="E186" s="164"/>
      <c r="F186" s="164"/>
      <c r="G186" s="164"/>
      <c r="H186" s="164"/>
      <c r="I186" s="164"/>
      <c r="J186" s="164"/>
      <c r="K186" s="164"/>
      <c r="L186" s="164"/>
      <c r="M186" s="164"/>
      <c r="N186" s="164"/>
      <c r="O186" s="164"/>
      <c r="P186" s="164"/>
      <c r="Q186" s="164"/>
      <c r="R186" s="164"/>
      <c r="S186" s="164"/>
      <c r="T186" s="164"/>
      <c r="U186" s="164"/>
      <c r="V186" s="164"/>
    </row>
    <row r="187" spans="1:22" ht="12">
      <c r="A187" s="164"/>
      <c r="B187" s="132"/>
      <c r="C187" s="164"/>
      <c r="D187" s="164"/>
      <c r="E187" s="164"/>
      <c r="F187" s="164"/>
      <c r="G187" s="164"/>
      <c r="H187" s="164"/>
      <c r="I187" s="164"/>
      <c r="J187" s="164"/>
      <c r="K187" s="164"/>
      <c r="L187" s="164"/>
      <c r="M187" s="164"/>
      <c r="N187" s="164"/>
      <c r="O187" s="164"/>
      <c r="P187" s="164"/>
      <c r="Q187" s="164"/>
      <c r="R187" s="164"/>
      <c r="S187" s="164"/>
      <c r="T187" s="164"/>
      <c r="U187" s="164"/>
      <c r="V187" s="164"/>
    </row>
    <row r="188" spans="1:22" ht="12">
      <c r="A188" s="164"/>
      <c r="B188" s="132"/>
      <c r="C188" s="164"/>
      <c r="D188" s="164"/>
      <c r="E188" s="164"/>
      <c r="F188" s="164"/>
      <c r="G188" s="164"/>
      <c r="H188" s="164"/>
      <c r="I188" s="164"/>
      <c r="J188" s="164"/>
      <c r="K188" s="164"/>
      <c r="L188" s="164"/>
      <c r="M188" s="164"/>
      <c r="N188" s="164"/>
      <c r="O188" s="164"/>
      <c r="P188" s="164"/>
      <c r="Q188" s="164"/>
      <c r="R188" s="164"/>
      <c r="S188" s="164"/>
      <c r="T188" s="164"/>
      <c r="U188" s="164"/>
      <c r="V188" s="164"/>
    </row>
    <row r="189" spans="1:22" ht="12">
      <c r="A189" s="164"/>
      <c r="B189" s="132"/>
      <c r="C189" s="164"/>
      <c r="D189" s="164"/>
      <c r="E189" s="164"/>
      <c r="F189" s="164"/>
      <c r="G189" s="164"/>
      <c r="H189" s="164"/>
      <c r="I189" s="164"/>
      <c r="J189" s="164"/>
      <c r="K189" s="164"/>
      <c r="L189" s="164"/>
      <c r="M189" s="164"/>
      <c r="N189" s="164"/>
      <c r="O189" s="164"/>
      <c r="P189" s="164"/>
      <c r="Q189" s="164"/>
      <c r="R189" s="164"/>
      <c r="S189" s="164"/>
      <c r="T189" s="164"/>
      <c r="U189" s="164"/>
      <c r="V189" s="164"/>
    </row>
    <row r="190" spans="1:22" ht="12">
      <c r="A190" s="164"/>
      <c r="B190" s="132"/>
      <c r="C190" s="164"/>
      <c r="D190" s="164"/>
      <c r="E190" s="164"/>
      <c r="F190" s="164"/>
      <c r="G190" s="164"/>
      <c r="H190" s="164"/>
      <c r="I190" s="164"/>
      <c r="J190" s="164"/>
      <c r="K190" s="164"/>
      <c r="L190" s="164"/>
      <c r="M190" s="164"/>
      <c r="N190" s="164"/>
      <c r="O190" s="164"/>
      <c r="P190" s="164"/>
      <c r="Q190" s="164"/>
      <c r="R190" s="164"/>
      <c r="S190" s="164"/>
      <c r="T190" s="164"/>
      <c r="U190" s="164"/>
      <c r="V190" s="164"/>
    </row>
    <row r="191" spans="1:22" ht="12">
      <c r="A191" s="164"/>
      <c r="B191" s="132"/>
      <c r="C191" s="164"/>
      <c r="D191" s="164"/>
      <c r="E191" s="164"/>
      <c r="F191" s="164"/>
      <c r="G191" s="164"/>
      <c r="H191" s="164"/>
      <c r="I191" s="164"/>
      <c r="J191" s="164"/>
      <c r="K191" s="164"/>
      <c r="L191" s="164"/>
      <c r="M191" s="164"/>
      <c r="N191" s="164"/>
      <c r="O191" s="164"/>
      <c r="P191" s="164"/>
      <c r="Q191" s="164"/>
      <c r="R191" s="164"/>
      <c r="S191" s="164"/>
      <c r="T191" s="164"/>
      <c r="U191" s="164"/>
      <c r="V191" s="164"/>
    </row>
    <row r="192" spans="1:22" ht="12">
      <c r="A192" s="164"/>
      <c r="B192" s="132"/>
      <c r="C192" s="164"/>
      <c r="D192" s="164"/>
      <c r="E192" s="164"/>
      <c r="F192" s="164"/>
      <c r="G192" s="164"/>
      <c r="H192" s="164"/>
      <c r="I192" s="164"/>
      <c r="J192" s="164"/>
      <c r="K192" s="164"/>
      <c r="L192" s="164"/>
      <c r="M192" s="164"/>
      <c r="N192" s="164"/>
      <c r="O192" s="164"/>
      <c r="P192" s="164"/>
      <c r="Q192" s="164"/>
      <c r="R192" s="164"/>
      <c r="S192" s="164"/>
      <c r="T192" s="164"/>
      <c r="U192" s="164"/>
      <c r="V192" s="164"/>
    </row>
    <row r="193" spans="1:22" ht="12">
      <c r="A193" s="164"/>
      <c r="B193" s="132"/>
      <c r="C193" s="164"/>
      <c r="D193" s="164"/>
      <c r="E193" s="164"/>
      <c r="F193" s="164"/>
      <c r="G193" s="164"/>
      <c r="H193" s="164"/>
      <c r="I193" s="164"/>
      <c r="J193" s="164"/>
      <c r="K193" s="164"/>
      <c r="L193" s="164"/>
      <c r="M193" s="164"/>
      <c r="N193" s="164"/>
      <c r="O193" s="164"/>
      <c r="P193" s="164"/>
      <c r="Q193" s="164"/>
      <c r="R193" s="164"/>
      <c r="S193" s="164"/>
      <c r="T193" s="164"/>
      <c r="U193" s="164"/>
      <c r="V193" s="164"/>
    </row>
    <row r="194" spans="1:22" ht="12">
      <c r="A194" s="164"/>
      <c r="B194" s="132"/>
      <c r="C194" s="164"/>
      <c r="D194" s="164"/>
      <c r="E194" s="164"/>
      <c r="F194" s="164"/>
      <c r="G194" s="164"/>
      <c r="H194" s="164"/>
      <c r="I194" s="164"/>
      <c r="J194" s="164"/>
      <c r="K194" s="164"/>
      <c r="L194" s="164"/>
      <c r="M194" s="164"/>
      <c r="N194" s="164"/>
      <c r="O194" s="164"/>
      <c r="P194" s="164"/>
      <c r="Q194" s="164"/>
      <c r="R194" s="164"/>
      <c r="S194" s="164"/>
      <c r="T194" s="164"/>
      <c r="U194" s="164"/>
      <c r="V194" s="164"/>
    </row>
    <row r="195" spans="1:22" ht="12">
      <c r="A195" s="164"/>
      <c r="B195" s="132"/>
      <c r="C195" s="164"/>
      <c r="D195" s="164"/>
      <c r="E195" s="164"/>
      <c r="F195" s="164"/>
      <c r="G195" s="164"/>
      <c r="H195" s="164"/>
      <c r="I195" s="164"/>
      <c r="J195" s="164"/>
      <c r="K195" s="164"/>
      <c r="L195" s="164"/>
      <c r="M195" s="164"/>
      <c r="N195" s="164"/>
      <c r="O195" s="164"/>
      <c r="P195" s="164"/>
      <c r="Q195" s="164"/>
      <c r="R195" s="164"/>
      <c r="S195" s="164"/>
      <c r="T195" s="164"/>
      <c r="U195" s="164"/>
      <c r="V195" s="164"/>
    </row>
    <row r="196" spans="1:22" ht="12">
      <c r="A196" s="164"/>
      <c r="B196" s="132"/>
      <c r="C196" s="164"/>
      <c r="D196" s="164"/>
      <c r="E196" s="164"/>
      <c r="F196" s="164"/>
      <c r="G196" s="164"/>
      <c r="H196" s="164"/>
      <c r="I196" s="164"/>
      <c r="J196" s="164"/>
      <c r="K196" s="164"/>
      <c r="L196" s="164"/>
      <c r="M196" s="164"/>
      <c r="N196" s="164"/>
      <c r="O196" s="164"/>
      <c r="P196" s="164"/>
      <c r="Q196" s="164"/>
      <c r="R196" s="164"/>
      <c r="S196" s="164"/>
      <c r="T196" s="164"/>
      <c r="U196" s="164"/>
      <c r="V196" s="164"/>
    </row>
    <row r="197" spans="1:22" ht="12">
      <c r="A197" s="164"/>
      <c r="B197" s="132"/>
      <c r="C197" s="164"/>
      <c r="D197" s="164"/>
      <c r="E197" s="164"/>
      <c r="F197" s="164"/>
      <c r="G197" s="164"/>
      <c r="H197" s="164"/>
      <c r="I197" s="164"/>
      <c r="J197" s="164"/>
      <c r="K197" s="164"/>
      <c r="L197" s="164"/>
      <c r="M197" s="164"/>
      <c r="N197" s="164"/>
      <c r="O197" s="164"/>
      <c r="P197" s="164"/>
      <c r="Q197" s="164"/>
      <c r="R197" s="164"/>
      <c r="S197" s="164"/>
      <c r="T197" s="164"/>
      <c r="U197" s="164"/>
      <c r="V197" s="164"/>
    </row>
    <row r="198" spans="1:22" ht="12">
      <c r="A198" s="164"/>
      <c r="B198" s="132"/>
      <c r="C198" s="164"/>
      <c r="D198" s="164"/>
      <c r="E198" s="164"/>
      <c r="F198" s="164"/>
      <c r="G198" s="164"/>
      <c r="H198" s="164"/>
      <c r="I198" s="164"/>
      <c r="J198" s="164"/>
      <c r="K198" s="164"/>
      <c r="L198" s="164"/>
      <c r="M198" s="164"/>
      <c r="N198" s="164"/>
      <c r="O198" s="164"/>
      <c r="P198" s="164"/>
      <c r="Q198" s="164"/>
      <c r="R198" s="164"/>
      <c r="S198" s="164"/>
      <c r="T198" s="164"/>
      <c r="U198" s="164"/>
      <c r="V198" s="164"/>
    </row>
    <row r="199" spans="1:22" ht="12">
      <c r="A199" s="164"/>
      <c r="B199" s="132"/>
      <c r="C199" s="164"/>
      <c r="D199" s="164"/>
      <c r="E199" s="164"/>
      <c r="F199" s="164"/>
      <c r="G199" s="164"/>
      <c r="H199" s="164"/>
      <c r="I199" s="164"/>
      <c r="J199" s="164"/>
      <c r="K199" s="164"/>
      <c r="L199" s="164"/>
      <c r="M199" s="164"/>
      <c r="N199" s="164"/>
      <c r="O199" s="164"/>
      <c r="P199" s="164"/>
      <c r="Q199" s="164"/>
      <c r="R199" s="164"/>
      <c r="S199" s="164"/>
      <c r="T199" s="164"/>
      <c r="U199" s="164"/>
      <c r="V199" s="164"/>
    </row>
    <row r="200" spans="1:22" ht="12">
      <c r="A200" s="164"/>
      <c r="B200" s="132"/>
      <c r="C200" s="164"/>
      <c r="D200" s="164"/>
      <c r="E200" s="164"/>
      <c r="F200" s="164"/>
      <c r="G200" s="164"/>
      <c r="H200" s="164"/>
      <c r="I200" s="164"/>
      <c r="J200" s="164"/>
      <c r="K200" s="164"/>
      <c r="L200" s="164"/>
      <c r="M200" s="164"/>
      <c r="N200" s="164"/>
      <c r="O200" s="164"/>
      <c r="P200" s="164"/>
      <c r="Q200" s="164"/>
      <c r="R200" s="164"/>
      <c r="S200" s="164"/>
      <c r="T200" s="164"/>
      <c r="U200" s="164"/>
      <c r="V200" s="164"/>
    </row>
    <row r="201" spans="1:22" ht="12">
      <c r="A201" s="164"/>
      <c r="B201" s="132"/>
      <c r="C201" s="164"/>
      <c r="D201" s="164"/>
      <c r="E201" s="164"/>
      <c r="F201" s="164"/>
      <c r="G201" s="164"/>
      <c r="H201" s="164"/>
      <c r="I201" s="164"/>
      <c r="J201" s="164"/>
      <c r="K201" s="164"/>
      <c r="L201" s="164"/>
      <c r="M201" s="164"/>
      <c r="N201" s="164"/>
      <c r="O201" s="164"/>
      <c r="P201" s="164"/>
      <c r="Q201" s="164"/>
      <c r="R201" s="164"/>
      <c r="S201" s="164"/>
      <c r="T201" s="164"/>
      <c r="U201" s="164"/>
      <c r="V201" s="164"/>
    </row>
    <row r="202" spans="1:22" ht="12">
      <c r="A202" s="164"/>
      <c r="B202" s="132"/>
      <c r="C202" s="164"/>
      <c r="D202" s="164"/>
      <c r="E202" s="164"/>
      <c r="F202" s="164"/>
      <c r="G202" s="164"/>
      <c r="H202" s="164"/>
      <c r="I202" s="164"/>
      <c r="J202" s="164"/>
      <c r="K202" s="164"/>
      <c r="L202" s="164"/>
      <c r="M202" s="164"/>
      <c r="N202" s="164"/>
      <c r="O202" s="164"/>
      <c r="P202" s="164"/>
      <c r="Q202" s="164"/>
      <c r="R202" s="164"/>
      <c r="S202" s="164"/>
      <c r="T202" s="164"/>
      <c r="U202" s="164"/>
      <c r="V202" s="164"/>
    </row>
    <row r="203" spans="1:22" ht="12">
      <c r="A203" s="164"/>
      <c r="B203" s="132"/>
      <c r="C203" s="164"/>
      <c r="D203" s="164"/>
      <c r="E203" s="164"/>
      <c r="F203" s="164"/>
      <c r="G203" s="164"/>
      <c r="H203" s="164"/>
      <c r="I203" s="164"/>
      <c r="J203" s="164"/>
      <c r="K203" s="164"/>
      <c r="L203" s="164"/>
      <c r="M203" s="164"/>
      <c r="N203" s="164"/>
      <c r="O203" s="164"/>
      <c r="P203" s="164"/>
      <c r="Q203" s="164"/>
      <c r="R203" s="164"/>
      <c r="S203" s="164"/>
      <c r="T203" s="164"/>
      <c r="U203" s="164"/>
      <c r="V203" s="164"/>
    </row>
    <row r="204" spans="1:22" ht="12">
      <c r="A204" s="164"/>
      <c r="B204" s="132"/>
      <c r="C204" s="164"/>
      <c r="D204" s="164"/>
      <c r="E204" s="164"/>
      <c r="F204" s="164"/>
      <c r="G204" s="164"/>
      <c r="H204" s="164"/>
      <c r="I204" s="164"/>
      <c r="J204" s="164"/>
      <c r="K204" s="164"/>
      <c r="L204" s="164"/>
      <c r="M204" s="164"/>
      <c r="N204" s="164"/>
      <c r="O204" s="164"/>
      <c r="P204" s="164"/>
      <c r="Q204" s="164"/>
      <c r="R204" s="164"/>
      <c r="S204" s="164"/>
      <c r="T204" s="164"/>
      <c r="U204" s="164"/>
      <c r="V204" s="164"/>
    </row>
    <row r="205" spans="1:22" ht="12">
      <c r="A205" s="164"/>
      <c r="B205" s="132"/>
      <c r="C205" s="164"/>
      <c r="D205" s="164"/>
      <c r="E205" s="164"/>
      <c r="F205" s="164"/>
      <c r="G205" s="164"/>
      <c r="H205" s="164"/>
      <c r="I205" s="164"/>
      <c r="J205" s="164"/>
      <c r="K205" s="164"/>
      <c r="L205" s="164"/>
      <c r="M205" s="164"/>
      <c r="N205" s="164"/>
      <c r="O205" s="164"/>
      <c r="P205" s="164"/>
      <c r="Q205" s="164"/>
      <c r="R205" s="164"/>
      <c r="S205" s="164"/>
      <c r="T205" s="164"/>
      <c r="U205" s="164"/>
      <c r="V205" s="164"/>
    </row>
    <row r="206" spans="1:22" ht="12">
      <c r="A206" s="164"/>
      <c r="B206" s="132"/>
      <c r="C206" s="164"/>
      <c r="D206" s="164"/>
      <c r="E206" s="164"/>
      <c r="F206" s="164"/>
      <c r="G206" s="164"/>
      <c r="H206" s="164"/>
      <c r="I206" s="164"/>
      <c r="J206" s="164"/>
      <c r="K206" s="164"/>
      <c r="L206" s="164"/>
      <c r="M206" s="164"/>
      <c r="N206" s="164"/>
      <c r="O206" s="164"/>
      <c r="P206" s="164"/>
      <c r="Q206" s="164"/>
      <c r="R206" s="164"/>
      <c r="S206" s="164"/>
      <c r="T206" s="164"/>
      <c r="U206" s="164"/>
      <c r="V206" s="164"/>
    </row>
    <row r="207" spans="1:22" ht="12">
      <c r="A207" s="164"/>
      <c r="B207" s="132"/>
      <c r="C207" s="164"/>
      <c r="D207" s="164"/>
      <c r="E207" s="164"/>
      <c r="F207" s="164"/>
      <c r="G207" s="164"/>
      <c r="H207" s="164"/>
      <c r="I207" s="164"/>
      <c r="J207" s="164"/>
      <c r="K207" s="164"/>
      <c r="L207" s="164"/>
      <c r="M207" s="164"/>
      <c r="N207" s="164"/>
      <c r="O207" s="164"/>
      <c r="P207" s="164"/>
      <c r="Q207" s="164"/>
      <c r="R207" s="164"/>
      <c r="S207" s="164"/>
      <c r="T207" s="164"/>
      <c r="U207" s="164"/>
      <c r="V207" s="164"/>
    </row>
    <row r="208" spans="1:22" ht="12">
      <c r="A208" s="164"/>
      <c r="B208" s="132"/>
      <c r="C208" s="164"/>
      <c r="D208" s="164"/>
      <c r="E208" s="164"/>
      <c r="F208" s="164"/>
      <c r="G208" s="164"/>
      <c r="H208" s="164"/>
      <c r="I208" s="164"/>
      <c r="J208" s="164"/>
      <c r="K208" s="164"/>
      <c r="L208" s="164"/>
      <c r="M208" s="164"/>
      <c r="N208" s="164"/>
      <c r="O208" s="164"/>
      <c r="P208" s="164"/>
      <c r="Q208" s="164"/>
      <c r="R208" s="164"/>
      <c r="S208" s="164"/>
      <c r="T208" s="164"/>
      <c r="U208" s="164"/>
      <c r="V208" s="164"/>
    </row>
    <row r="209" spans="1:22" ht="12">
      <c r="A209" s="164"/>
      <c r="B209" s="132"/>
      <c r="C209" s="164"/>
      <c r="D209" s="164"/>
      <c r="E209" s="164"/>
      <c r="F209" s="164"/>
      <c r="G209" s="164"/>
      <c r="H209" s="164"/>
      <c r="I209" s="164"/>
      <c r="J209" s="164"/>
      <c r="K209" s="164"/>
      <c r="L209" s="164"/>
      <c r="M209" s="164"/>
      <c r="N209" s="164"/>
      <c r="O209" s="164"/>
      <c r="P209" s="164"/>
      <c r="Q209" s="164"/>
      <c r="R209" s="164"/>
      <c r="S209" s="164"/>
      <c r="T209" s="164"/>
      <c r="U209" s="164"/>
      <c r="V209" s="164"/>
    </row>
    <row r="210" spans="1:22" ht="12">
      <c r="A210" s="164"/>
      <c r="B210" s="132"/>
      <c r="C210" s="164"/>
      <c r="D210" s="164"/>
      <c r="E210" s="164"/>
      <c r="F210" s="164"/>
      <c r="G210" s="164"/>
      <c r="H210" s="164"/>
      <c r="I210" s="164"/>
      <c r="J210" s="164"/>
      <c r="K210" s="164"/>
      <c r="L210" s="164"/>
      <c r="M210" s="164"/>
      <c r="N210" s="164"/>
      <c r="O210" s="164"/>
      <c r="P210" s="164"/>
      <c r="Q210" s="164"/>
      <c r="R210" s="164"/>
      <c r="S210" s="164"/>
      <c r="T210" s="164"/>
      <c r="U210" s="164"/>
      <c r="V210" s="164"/>
    </row>
    <row r="211" spans="1:22" ht="12">
      <c r="A211" s="164"/>
      <c r="B211" s="132"/>
      <c r="C211" s="164"/>
      <c r="D211" s="164"/>
      <c r="E211" s="164"/>
      <c r="F211" s="164"/>
      <c r="G211" s="164"/>
      <c r="H211" s="164"/>
      <c r="I211" s="164"/>
      <c r="J211" s="164"/>
      <c r="K211" s="164"/>
      <c r="L211" s="164"/>
      <c r="M211" s="164"/>
      <c r="N211" s="164"/>
      <c r="O211" s="164"/>
      <c r="P211" s="164"/>
      <c r="Q211" s="164"/>
      <c r="R211" s="164"/>
      <c r="S211" s="164"/>
      <c r="T211" s="164"/>
      <c r="U211" s="164"/>
      <c r="V211" s="164"/>
    </row>
    <row r="212" spans="1:22" ht="12">
      <c r="A212" s="164"/>
      <c r="B212" s="132"/>
      <c r="C212" s="164"/>
      <c r="D212" s="164"/>
      <c r="E212" s="164"/>
      <c r="F212" s="164"/>
      <c r="G212" s="164"/>
      <c r="H212" s="164"/>
      <c r="I212" s="164"/>
      <c r="J212" s="164"/>
      <c r="K212" s="164"/>
      <c r="L212" s="164"/>
      <c r="M212" s="164"/>
      <c r="N212" s="164"/>
      <c r="O212" s="164"/>
      <c r="P212" s="164"/>
      <c r="Q212" s="164"/>
      <c r="R212" s="164"/>
      <c r="S212" s="164"/>
      <c r="T212" s="164"/>
      <c r="U212" s="164"/>
      <c r="V212" s="164"/>
    </row>
    <row r="213" spans="1:22" ht="12">
      <c r="A213" s="164"/>
      <c r="B213" s="132"/>
      <c r="C213" s="164"/>
      <c r="D213" s="164"/>
      <c r="E213" s="164"/>
      <c r="F213" s="164"/>
      <c r="G213" s="164"/>
      <c r="H213" s="164"/>
      <c r="I213" s="164"/>
      <c r="J213" s="164"/>
      <c r="K213" s="164"/>
      <c r="L213" s="164"/>
      <c r="M213" s="164"/>
      <c r="N213" s="164"/>
      <c r="O213" s="164"/>
      <c r="P213" s="164"/>
      <c r="Q213" s="164"/>
      <c r="R213" s="164"/>
      <c r="S213" s="164"/>
      <c r="T213" s="164"/>
      <c r="U213" s="164"/>
      <c r="V213" s="164"/>
    </row>
    <row r="214" spans="1:22" ht="12">
      <c r="A214" s="164"/>
      <c r="B214" s="132"/>
      <c r="C214" s="164"/>
      <c r="D214" s="164"/>
      <c r="E214" s="164"/>
      <c r="F214" s="164"/>
      <c r="G214" s="164"/>
      <c r="H214" s="164"/>
      <c r="I214" s="164"/>
      <c r="J214" s="164"/>
      <c r="K214" s="164"/>
      <c r="L214" s="164"/>
      <c r="M214" s="164"/>
      <c r="N214" s="164"/>
      <c r="O214" s="164"/>
      <c r="P214" s="164"/>
      <c r="Q214" s="164"/>
      <c r="R214" s="164"/>
      <c r="S214" s="164"/>
      <c r="T214" s="164"/>
      <c r="U214" s="164"/>
      <c r="V214" s="164"/>
    </row>
    <row r="215" spans="1:22" ht="12">
      <c r="A215" s="164"/>
      <c r="B215" s="132"/>
      <c r="C215" s="164"/>
      <c r="D215" s="164"/>
      <c r="E215" s="164"/>
      <c r="F215" s="164"/>
      <c r="G215" s="164"/>
      <c r="H215" s="164"/>
      <c r="I215" s="164"/>
      <c r="J215" s="164"/>
      <c r="K215" s="164"/>
      <c r="L215" s="164"/>
      <c r="M215" s="164"/>
      <c r="N215" s="164"/>
      <c r="O215" s="164"/>
      <c r="P215" s="164"/>
      <c r="Q215" s="164"/>
      <c r="R215" s="164"/>
      <c r="S215" s="164"/>
      <c r="T215" s="164"/>
      <c r="U215" s="164"/>
      <c r="V215" s="164"/>
    </row>
    <row r="216" spans="1:22" ht="12">
      <c r="A216" s="164"/>
      <c r="B216" s="132"/>
      <c r="C216" s="164"/>
      <c r="D216" s="164"/>
      <c r="E216" s="164"/>
      <c r="F216" s="164"/>
      <c r="G216" s="164"/>
      <c r="H216" s="164"/>
      <c r="I216" s="164"/>
      <c r="J216" s="164"/>
      <c r="K216" s="164"/>
      <c r="L216" s="164"/>
      <c r="M216" s="164"/>
      <c r="N216" s="164"/>
      <c r="O216" s="164"/>
      <c r="P216" s="164"/>
      <c r="Q216" s="164"/>
      <c r="R216" s="164"/>
      <c r="S216" s="164"/>
      <c r="T216" s="164"/>
      <c r="U216" s="164"/>
      <c r="V216" s="164"/>
    </row>
    <row r="217" spans="1:22" ht="12">
      <c r="A217" s="164"/>
      <c r="B217" s="132"/>
      <c r="C217" s="164"/>
      <c r="D217" s="164"/>
      <c r="E217" s="164"/>
      <c r="F217" s="164"/>
      <c r="G217" s="164"/>
      <c r="H217" s="164"/>
      <c r="I217" s="164"/>
      <c r="J217" s="164"/>
      <c r="K217" s="164"/>
      <c r="L217" s="164"/>
      <c r="M217" s="164"/>
      <c r="N217" s="164"/>
      <c r="O217" s="164"/>
      <c r="P217" s="164"/>
      <c r="Q217" s="164"/>
      <c r="R217" s="164"/>
      <c r="S217" s="164"/>
      <c r="T217" s="164"/>
      <c r="U217" s="164"/>
      <c r="V217" s="164"/>
    </row>
    <row r="218" spans="1:22" ht="12">
      <c r="A218" s="164"/>
      <c r="B218" s="132"/>
      <c r="C218" s="164"/>
      <c r="D218" s="164"/>
      <c r="E218" s="164"/>
      <c r="F218" s="164"/>
      <c r="G218" s="164"/>
      <c r="H218" s="164"/>
      <c r="I218" s="164"/>
      <c r="J218" s="164"/>
      <c r="K218" s="164"/>
      <c r="L218" s="164"/>
      <c r="M218" s="164"/>
      <c r="N218" s="164"/>
      <c r="O218" s="164"/>
      <c r="P218" s="164"/>
      <c r="Q218" s="164"/>
      <c r="R218" s="164"/>
      <c r="S218" s="164"/>
      <c r="T218" s="164"/>
      <c r="U218" s="164"/>
      <c r="V218" s="164"/>
    </row>
    <row r="219" spans="1:22" ht="12">
      <c r="A219" s="164"/>
      <c r="B219" s="132"/>
      <c r="C219" s="164"/>
      <c r="D219" s="164"/>
      <c r="E219" s="164"/>
      <c r="F219" s="164"/>
      <c r="G219" s="164"/>
      <c r="H219" s="164"/>
      <c r="I219" s="164"/>
      <c r="J219" s="164"/>
      <c r="K219" s="164"/>
      <c r="L219" s="164"/>
      <c r="M219" s="164"/>
      <c r="N219" s="164"/>
      <c r="O219" s="164"/>
      <c r="P219" s="164"/>
      <c r="Q219" s="164"/>
      <c r="R219" s="164"/>
      <c r="S219" s="164"/>
      <c r="T219" s="164"/>
      <c r="U219" s="164"/>
      <c r="V219" s="164"/>
    </row>
    <row r="220" spans="1:22" ht="12">
      <c r="A220" s="164"/>
      <c r="B220" s="132"/>
      <c r="C220" s="164"/>
      <c r="D220" s="164"/>
      <c r="E220" s="164"/>
      <c r="F220" s="164"/>
      <c r="G220" s="164"/>
      <c r="H220" s="164"/>
      <c r="I220" s="164"/>
      <c r="J220" s="164"/>
      <c r="K220" s="164"/>
      <c r="L220" s="164"/>
      <c r="M220" s="164"/>
      <c r="N220" s="164"/>
      <c r="O220" s="164"/>
      <c r="P220" s="164"/>
      <c r="Q220" s="164"/>
      <c r="R220" s="164"/>
      <c r="S220" s="164"/>
      <c r="T220" s="164"/>
      <c r="U220" s="164"/>
      <c r="V220" s="164"/>
    </row>
    <row r="221" spans="1:22" ht="12">
      <c r="A221" s="164"/>
      <c r="B221" s="132"/>
      <c r="C221" s="164"/>
      <c r="D221" s="164"/>
      <c r="E221" s="164"/>
      <c r="F221" s="164"/>
      <c r="G221" s="164"/>
      <c r="H221" s="164"/>
      <c r="I221" s="164"/>
      <c r="J221" s="164"/>
      <c r="K221" s="164"/>
      <c r="L221" s="164"/>
      <c r="M221" s="164"/>
      <c r="N221" s="164"/>
      <c r="O221" s="164"/>
      <c r="P221" s="164"/>
      <c r="Q221" s="164"/>
      <c r="R221" s="164"/>
      <c r="S221" s="164"/>
      <c r="T221" s="164"/>
      <c r="U221" s="164"/>
      <c r="V221" s="164"/>
    </row>
    <row r="222" spans="1:22" ht="12">
      <c r="A222" s="164"/>
      <c r="B222" s="132"/>
      <c r="C222" s="164"/>
      <c r="D222" s="164"/>
      <c r="E222" s="164"/>
      <c r="F222" s="164"/>
      <c r="G222" s="164"/>
      <c r="H222" s="164"/>
      <c r="I222" s="164"/>
      <c r="J222" s="164"/>
      <c r="K222" s="164"/>
      <c r="L222" s="164"/>
      <c r="M222" s="164"/>
      <c r="N222" s="164"/>
      <c r="O222" s="164"/>
      <c r="P222" s="164"/>
      <c r="Q222" s="164"/>
      <c r="R222" s="164"/>
      <c r="S222" s="164"/>
      <c r="T222" s="164"/>
      <c r="U222" s="164"/>
      <c r="V222" s="164"/>
    </row>
    <row r="223" spans="1:22" ht="12">
      <c r="A223" s="164"/>
      <c r="B223" s="132"/>
      <c r="C223" s="164"/>
      <c r="D223" s="164"/>
      <c r="E223" s="164"/>
      <c r="F223" s="164"/>
      <c r="G223" s="164"/>
      <c r="H223" s="164"/>
      <c r="I223" s="164"/>
      <c r="J223" s="164"/>
      <c r="K223" s="164"/>
      <c r="L223" s="164"/>
      <c r="M223" s="164"/>
      <c r="N223" s="164"/>
      <c r="O223" s="164"/>
      <c r="P223" s="164"/>
      <c r="Q223" s="164"/>
      <c r="R223" s="164"/>
      <c r="S223" s="164"/>
      <c r="T223" s="164"/>
      <c r="U223" s="164"/>
      <c r="V223" s="164"/>
    </row>
    <row r="224" spans="1:22" ht="12">
      <c r="A224" s="164"/>
      <c r="B224" s="132"/>
      <c r="C224" s="164"/>
      <c r="D224" s="164"/>
      <c r="E224" s="164"/>
      <c r="F224" s="164"/>
      <c r="G224" s="164"/>
      <c r="H224" s="164"/>
      <c r="I224" s="164"/>
      <c r="J224" s="164"/>
      <c r="K224" s="164"/>
      <c r="L224" s="164"/>
      <c r="M224" s="164"/>
      <c r="N224" s="164"/>
      <c r="O224" s="164"/>
      <c r="P224" s="164"/>
      <c r="Q224" s="164"/>
      <c r="R224" s="164"/>
      <c r="S224" s="164"/>
      <c r="T224" s="164"/>
      <c r="U224" s="164"/>
      <c r="V224" s="164"/>
    </row>
    <row r="225" spans="1:22" ht="12">
      <c r="A225" s="164"/>
      <c r="B225" s="132"/>
      <c r="C225" s="164"/>
      <c r="D225" s="164"/>
      <c r="E225" s="164"/>
      <c r="F225" s="164"/>
      <c r="G225" s="164"/>
      <c r="H225" s="164"/>
      <c r="I225" s="164"/>
      <c r="J225" s="164"/>
      <c r="K225" s="164"/>
      <c r="L225" s="164"/>
      <c r="M225" s="164"/>
      <c r="N225" s="164"/>
      <c r="O225" s="164"/>
      <c r="P225" s="164"/>
      <c r="Q225" s="164"/>
      <c r="R225" s="164"/>
      <c r="S225" s="164"/>
      <c r="T225" s="164"/>
      <c r="U225" s="164"/>
      <c r="V225" s="164"/>
    </row>
    <row r="226" spans="1:22" ht="12">
      <c r="A226" s="164"/>
      <c r="B226" s="132"/>
      <c r="C226" s="164"/>
      <c r="D226" s="164"/>
      <c r="E226" s="164"/>
      <c r="F226" s="164"/>
      <c r="G226" s="164"/>
      <c r="H226" s="164"/>
      <c r="I226" s="164"/>
      <c r="J226" s="164"/>
      <c r="K226" s="164"/>
      <c r="L226" s="164"/>
      <c r="M226" s="164"/>
      <c r="N226" s="164"/>
      <c r="O226" s="164"/>
      <c r="P226" s="164"/>
      <c r="Q226" s="164"/>
      <c r="R226" s="164"/>
      <c r="S226" s="164"/>
      <c r="T226" s="164"/>
      <c r="U226" s="164"/>
      <c r="V226" s="164"/>
    </row>
    <row r="227" spans="1:22" ht="12">
      <c r="A227" s="164"/>
      <c r="B227" s="132"/>
      <c r="C227" s="164"/>
      <c r="D227" s="164"/>
      <c r="E227" s="164"/>
      <c r="F227" s="164"/>
      <c r="G227" s="164"/>
      <c r="H227" s="164"/>
      <c r="I227" s="164"/>
      <c r="J227" s="164"/>
      <c r="K227" s="164"/>
      <c r="L227" s="164"/>
      <c r="M227" s="164"/>
      <c r="N227" s="164"/>
      <c r="O227" s="164"/>
      <c r="P227" s="164"/>
      <c r="Q227" s="164"/>
      <c r="R227" s="164"/>
      <c r="S227" s="164"/>
      <c r="T227" s="164"/>
      <c r="U227" s="164"/>
      <c r="V227" s="164"/>
    </row>
    <row r="228" spans="1:22" ht="12">
      <c r="A228" s="164"/>
      <c r="B228" s="132"/>
      <c r="C228" s="164"/>
      <c r="D228" s="164"/>
      <c r="E228" s="164"/>
      <c r="F228" s="164"/>
      <c r="G228" s="164"/>
      <c r="H228" s="164"/>
      <c r="I228" s="164"/>
      <c r="J228" s="164"/>
      <c r="K228" s="164"/>
      <c r="L228" s="164"/>
      <c r="M228" s="164"/>
      <c r="N228" s="164"/>
      <c r="O228" s="164"/>
      <c r="P228" s="164"/>
      <c r="Q228" s="164"/>
      <c r="R228" s="164"/>
      <c r="S228" s="164"/>
      <c r="T228" s="164"/>
      <c r="U228" s="164"/>
      <c r="V228" s="164"/>
    </row>
    <row r="229" spans="1:22" ht="12">
      <c r="A229" s="164"/>
      <c r="B229" s="132"/>
      <c r="C229" s="164"/>
      <c r="D229" s="164"/>
      <c r="E229" s="164"/>
      <c r="F229" s="164"/>
      <c r="G229" s="164"/>
      <c r="H229" s="164"/>
      <c r="I229" s="164"/>
      <c r="J229" s="164"/>
      <c r="K229" s="164"/>
      <c r="L229" s="164"/>
      <c r="M229" s="164"/>
      <c r="N229" s="164"/>
      <c r="O229" s="164"/>
      <c r="P229" s="164"/>
      <c r="Q229" s="164"/>
      <c r="R229" s="164"/>
      <c r="S229" s="164"/>
      <c r="T229" s="164"/>
      <c r="U229" s="164"/>
      <c r="V229" s="164"/>
    </row>
    <row r="230" spans="1:22" ht="12">
      <c r="A230" s="164"/>
      <c r="B230" s="132"/>
      <c r="C230" s="164"/>
      <c r="D230" s="164"/>
      <c r="E230" s="164"/>
      <c r="F230" s="164"/>
      <c r="G230" s="164"/>
      <c r="H230" s="164"/>
      <c r="I230" s="164"/>
      <c r="J230" s="164"/>
      <c r="K230" s="164"/>
      <c r="L230" s="164"/>
      <c r="M230" s="164"/>
      <c r="N230" s="164"/>
      <c r="O230" s="164"/>
      <c r="P230" s="164"/>
      <c r="Q230" s="164"/>
      <c r="R230" s="164"/>
      <c r="S230" s="164"/>
      <c r="T230" s="164"/>
      <c r="U230" s="164"/>
      <c r="V230" s="164"/>
    </row>
    <row r="231" spans="1:22" ht="12">
      <c r="A231" s="164"/>
      <c r="B231" s="132"/>
      <c r="C231" s="164"/>
      <c r="D231" s="164"/>
      <c r="E231" s="164"/>
      <c r="F231" s="164"/>
      <c r="G231" s="164"/>
      <c r="H231" s="164"/>
      <c r="I231" s="164"/>
      <c r="J231" s="164"/>
      <c r="K231" s="164"/>
      <c r="L231" s="164"/>
      <c r="M231" s="164"/>
      <c r="N231" s="164"/>
      <c r="O231" s="164"/>
      <c r="P231" s="164"/>
      <c r="Q231" s="164"/>
      <c r="R231" s="164"/>
      <c r="S231" s="164"/>
      <c r="T231" s="164"/>
      <c r="U231" s="164"/>
      <c r="V231" s="164"/>
    </row>
    <row r="232" spans="1:22" ht="12">
      <c r="A232" s="164"/>
      <c r="B232" s="132"/>
      <c r="C232" s="164"/>
      <c r="D232" s="164"/>
      <c r="E232" s="164"/>
      <c r="F232" s="164"/>
      <c r="G232" s="164"/>
      <c r="H232" s="164"/>
      <c r="I232" s="164"/>
      <c r="J232" s="164"/>
      <c r="K232" s="164"/>
      <c r="L232" s="164"/>
      <c r="M232" s="164"/>
      <c r="N232" s="164"/>
      <c r="O232" s="164"/>
      <c r="P232" s="164"/>
      <c r="Q232" s="164"/>
      <c r="R232" s="164"/>
      <c r="S232" s="164"/>
      <c r="T232" s="164"/>
      <c r="U232" s="164"/>
      <c r="V232" s="164"/>
    </row>
    <row r="233" spans="1:22" ht="12">
      <c r="A233" s="164"/>
      <c r="B233" s="132"/>
      <c r="C233" s="164"/>
      <c r="D233" s="164"/>
      <c r="E233" s="164"/>
      <c r="F233" s="164"/>
      <c r="G233" s="164"/>
      <c r="H233" s="164"/>
      <c r="I233" s="164"/>
      <c r="J233" s="164"/>
      <c r="K233" s="164"/>
      <c r="L233" s="164"/>
      <c r="M233" s="164"/>
      <c r="N233" s="164"/>
      <c r="O233" s="164"/>
      <c r="P233" s="164"/>
      <c r="Q233" s="164"/>
      <c r="R233" s="164"/>
      <c r="S233" s="164"/>
      <c r="T233" s="164"/>
      <c r="U233" s="164"/>
      <c r="V233" s="164"/>
    </row>
    <row r="234" spans="1:22" ht="12">
      <c r="A234" s="164"/>
      <c r="B234" s="132"/>
      <c r="C234" s="164"/>
      <c r="D234" s="164"/>
      <c r="E234" s="164"/>
      <c r="F234" s="164"/>
      <c r="G234" s="164"/>
      <c r="H234" s="164"/>
      <c r="I234" s="164"/>
      <c r="J234" s="164"/>
      <c r="K234" s="164"/>
      <c r="L234" s="164"/>
      <c r="M234" s="164"/>
      <c r="N234" s="164"/>
      <c r="O234" s="164"/>
      <c r="P234" s="164"/>
      <c r="Q234" s="164"/>
      <c r="R234" s="164"/>
      <c r="S234" s="164"/>
      <c r="T234" s="164"/>
      <c r="U234" s="164"/>
      <c r="V234" s="164"/>
    </row>
    <row r="235" spans="1:22" ht="12">
      <c r="A235" s="164"/>
      <c r="B235" s="132"/>
      <c r="C235" s="164"/>
      <c r="D235" s="164"/>
      <c r="E235" s="164"/>
      <c r="F235" s="164"/>
      <c r="G235" s="164"/>
      <c r="H235" s="164"/>
      <c r="I235" s="164"/>
      <c r="J235" s="164"/>
      <c r="K235" s="164"/>
      <c r="L235" s="164"/>
      <c r="M235" s="164"/>
      <c r="N235" s="164"/>
      <c r="O235" s="164"/>
      <c r="P235" s="164"/>
      <c r="Q235" s="164"/>
      <c r="R235" s="164"/>
      <c r="S235" s="164"/>
      <c r="T235" s="164"/>
      <c r="U235" s="164"/>
      <c r="V235" s="164"/>
    </row>
    <row r="236" spans="1:22" ht="12">
      <c r="A236" s="164"/>
      <c r="B236" s="132"/>
      <c r="C236" s="164"/>
      <c r="D236" s="164"/>
      <c r="E236" s="164"/>
      <c r="F236" s="164"/>
      <c r="G236" s="164"/>
      <c r="H236" s="164"/>
      <c r="I236" s="164"/>
      <c r="J236" s="164"/>
      <c r="K236" s="164"/>
      <c r="L236" s="164"/>
      <c r="M236" s="164"/>
      <c r="N236" s="164"/>
      <c r="O236" s="164"/>
      <c r="P236" s="164"/>
      <c r="Q236" s="164"/>
      <c r="R236" s="164"/>
      <c r="S236" s="164"/>
      <c r="T236" s="164"/>
      <c r="U236" s="164"/>
      <c r="V236" s="164"/>
    </row>
    <row r="237" spans="1:22" ht="12">
      <c r="A237" s="164"/>
      <c r="B237" s="132"/>
      <c r="C237" s="164"/>
      <c r="D237" s="164"/>
      <c r="E237" s="164"/>
      <c r="F237" s="164"/>
      <c r="G237" s="164"/>
      <c r="H237" s="164"/>
      <c r="I237" s="164"/>
      <c r="J237" s="164"/>
      <c r="K237" s="164"/>
      <c r="L237" s="164"/>
      <c r="M237" s="164"/>
      <c r="N237" s="164"/>
      <c r="O237" s="164"/>
      <c r="P237" s="164"/>
      <c r="Q237" s="164"/>
      <c r="R237" s="164"/>
      <c r="S237" s="164"/>
      <c r="T237" s="164"/>
      <c r="U237" s="164"/>
      <c r="V237" s="164"/>
    </row>
    <row r="238" spans="1:22" ht="12">
      <c r="A238" s="164"/>
      <c r="B238" s="132"/>
      <c r="C238" s="164"/>
      <c r="D238" s="164"/>
      <c r="E238" s="164"/>
      <c r="F238" s="164"/>
      <c r="G238" s="164"/>
      <c r="H238" s="164"/>
      <c r="I238" s="164"/>
      <c r="J238" s="164"/>
      <c r="K238" s="164"/>
      <c r="L238" s="164"/>
      <c r="M238" s="164"/>
      <c r="N238" s="164"/>
      <c r="O238" s="164"/>
      <c r="P238" s="164"/>
      <c r="Q238" s="164"/>
      <c r="R238" s="164"/>
      <c r="S238" s="164"/>
      <c r="T238" s="164"/>
      <c r="U238" s="164"/>
      <c r="V238" s="164"/>
    </row>
    <row r="239" spans="1:22" ht="12">
      <c r="A239" s="164"/>
      <c r="B239" s="132"/>
      <c r="C239" s="164"/>
      <c r="D239" s="164"/>
      <c r="E239" s="164"/>
      <c r="F239" s="164"/>
      <c r="G239" s="164"/>
      <c r="H239" s="164"/>
      <c r="I239" s="164"/>
      <c r="J239" s="164"/>
      <c r="K239" s="164"/>
      <c r="L239" s="164"/>
      <c r="M239" s="164"/>
      <c r="N239" s="164"/>
      <c r="O239" s="164"/>
      <c r="P239" s="164"/>
      <c r="Q239" s="164"/>
      <c r="R239" s="164"/>
      <c r="S239" s="164"/>
      <c r="T239" s="164"/>
      <c r="U239" s="164"/>
      <c r="V239" s="164"/>
    </row>
    <row r="240" spans="1:22" ht="12">
      <c r="A240" s="164"/>
      <c r="B240" s="132"/>
      <c r="C240" s="164"/>
      <c r="D240" s="164"/>
      <c r="E240" s="164"/>
      <c r="F240" s="164"/>
      <c r="G240" s="164"/>
      <c r="H240" s="164"/>
      <c r="I240" s="164"/>
      <c r="J240" s="164"/>
      <c r="K240" s="164"/>
      <c r="L240" s="164"/>
      <c r="M240" s="164"/>
      <c r="N240" s="164"/>
      <c r="O240" s="164"/>
      <c r="P240" s="164"/>
      <c r="Q240" s="164"/>
      <c r="R240" s="164"/>
      <c r="S240" s="164"/>
      <c r="T240" s="164"/>
      <c r="U240" s="164"/>
      <c r="V240" s="164"/>
    </row>
    <row r="241" spans="1:22" ht="12">
      <c r="A241" s="164"/>
      <c r="B241" s="132"/>
      <c r="C241" s="164"/>
      <c r="D241" s="164"/>
      <c r="E241" s="164"/>
      <c r="F241" s="164"/>
      <c r="G241" s="164"/>
      <c r="H241" s="164"/>
      <c r="I241" s="164"/>
      <c r="J241" s="164"/>
      <c r="K241" s="164"/>
      <c r="L241" s="164"/>
      <c r="M241" s="164"/>
      <c r="N241" s="164"/>
      <c r="O241" s="164"/>
      <c r="P241" s="164"/>
      <c r="Q241" s="164"/>
      <c r="R241" s="164"/>
      <c r="S241" s="164"/>
      <c r="T241" s="164"/>
      <c r="U241" s="164"/>
      <c r="V241" s="164"/>
    </row>
    <row r="242" spans="1:22" ht="12">
      <c r="A242" s="164"/>
      <c r="B242" s="132"/>
      <c r="C242" s="164"/>
      <c r="D242" s="164"/>
      <c r="E242" s="164"/>
      <c r="F242" s="164"/>
      <c r="G242" s="164"/>
      <c r="H242" s="164"/>
      <c r="I242" s="164"/>
      <c r="J242" s="164"/>
      <c r="K242" s="164"/>
      <c r="L242" s="164"/>
      <c r="M242" s="164"/>
      <c r="N242" s="164"/>
      <c r="O242" s="164"/>
      <c r="P242" s="164"/>
      <c r="Q242" s="164"/>
      <c r="R242" s="164"/>
      <c r="S242" s="164"/>
      <c r="T242" s="164"/>
      <c r="U242" s="164"/>
      <c r="V242" s="164"/>
    </row>
    <row r="243" spans="1:22" ht="12">
      <c r="A243" s="164"/>
      <c r="B243" s="132"/>
      <c r="C243" s="164"/>
      <c r="D243" s="164"/>
      <c r="E243" s="164"/>
      <c r="F243" s="164"/>
      <c r="G243" s="164"/>
      <c r="H243" s="164"/>
      <c r="I243" s="164"/>
      <c r="J243" s="164"/>
      <c r="K243" s="164"/>
      <c r="L243" s="164"/>
      <c r="M243" s="164"/>
      <c r="N243" s="164"/>
      <c r="O243" s="164"/>
      <c r="P243" s="164"/>
      <c r="Q243" s="164"/>
      <c r="R243" s="164"/>
      <c r="S243" s="164"/>
      <c r="T243" s="164"/>
      <c r="U243" s="164"/>
      <c r="V243" s="164"/>
    </row>
    <row r="244" spans="1:22" ht="12">
      <c r="A244" s="164"/>
      <c r="B244" s="132"/>
      <c r="C244" s="164"/>
      <c r="D244" s="164"/>
      <c r="E244" s="164"/>
      <c r="F244" s="164"/>
      <c r="G244" s="164"/>
      <c r="H244" s="164"/>
      <c r="I244" s="164"/>
      <c r="J244" s="164"/>
      <c r="K244" s="164"/>
      <c r="L244" s="164"/>
      <c r="M244" s="164"/>
      <c r="N244" s="164"/>
      <c r="O244" s="164"/>
      <c r="P244" s="164"/>
      <c r="Q244" s="164"/>
      <c r="R244" s="164"/>
      <c r="S244" s="164"/>
      <c r="T244" s="164"/>
      <c r="U244" s="164"/>
      <c r="V244" s="164"/>
    </row>
    <row r="245" spans="1:22" ht="12">
      <c r="A245" s="164"/>
      <c r="B245" s="132"/>
      <c r="C245" s="164"/>
      <c r="D245" s="164"/>
      <c r="E245" s="164"/>
      <c r="F245" s="164"/>
      <c r="G245" s="164"/>
      <c r="H245" s="164"/>
      <c r="I245" s="164"/>
      <c r="J245" s="164"/>
      <c r="K245" s="164"/>
      <c r="L245" s="164"/>
      <c r="M245" s="164"/>
      <c r="N245" s="164"/>
      <c r="O245" s="164"/>
      <c r="P245" s="164"/>
      <c r="Q245" s="164"/>
      <c r="R245" s="164"/>
      <c r="S245" s="164"/>
      <c r="T245" s="164"/>
      <c r="U245" s="164"/>
      <c r="V245" s="164"/>
    </row>
    <row r="246" spans="1:22" ht="12">
      <c r="A246" s="164"/>
      <c r="B246" s="132"/>
      <c r="C246" s="164"/>
      <c r="D246" s="164"/>
      <c r="E246" s="164"/>
      <c r="F246" s="164"/>
      <c r="G246" s="164"/>
      <c r="H246" s="164"/>
      <c r="I246" s="164"/>
      <c r="J246" s="164"/>
      <c r="K246" s="164"/>
      <c r="L246" s="164"/>
      <c r="M246" s="164"/>
      <c r="N246" s="164"/>
      <c r="O246" s="164"/>
      <c r="P246" s="164"/>
      <c r="Q246" s="164"/>
      <c r="R246" s="164"/>
      <c r="S246" s="164"/>
      <c r="T246" s="164"/>
      <c r="U246" s="164"/>
      <c r="V246" s="164"/>
    </row>
    <row r="247" spans="1:22" ht="12">
      <c r="A247" s="164"/>
      <c r="B247" s="132"/>
      <c r="C247" s="164"/>
      <c r="D247" s="164"/>
      <c r="E247" s="164"/>
      <c r="F247" s="164"/>
      <c r="G247" s="164"/>
      <c r="H247" s="164"/>
      <c r="I247" s="164"/>
      <c r="J247" s="164"/>
      <c r="K247" s="164"/>
      <c r="L247" s="164"/>
      <c r="M247" s="164"/>
      <c r="N247" s="164"/>
      <c r="O247" s="164"/>
      <c r="P247" s="164"/>
      <c r="Q247" s="164"/>
      <c r="R247" s="164"/>
      <c r="S247" s="164"/>
      <c r="T247" s="164"/>
      <c r="U247" s="164"/>
      <c r="V247" s="164"/>
    </row>
    <row r="248" spans="1:22" ht="12">
      <c r="A248" s="164"/>
      <c r="B248" s="132"/>
      <c r="C248" s="164"/>
      <c r="D248" s="164"/>
      <c r="E248" s="164"/>
      <c r="F248" s="164"/>
      <c r="G248" s="164"/>
      <c r="H248" s="164"/>
      <c r="I248" s="164"/>
      <c r="J248" s="164"/>
      <c r="K248" s="164"/>
      <c r="L248" s="164"/>
      <c r="M248" s="164"/>
      <c r="N248" s="164"/>
      <c r="O248" s="164"/>
      <c r="P248" s="164"/>
      <c r="Q248" s="164"/>
      <c r="R248" s="164"/>
      <c r="S248" s="164"/>
      <c r="T248" s="164"/>
      <c r="U248" s="164"/>
      <c r="V248" s="164"/>
    </row>
    <row r="249" spans="1:22" ht="12">
      <c r="A249" s="164"/>
      <c r="B249" s="132"/>
      <c r="C249" s="164"/>
      <c r="D249" s="164"/>
      <c r="E249" s="164"/>
      <c r="F249" s="164"/>
      <c r="G249" s="164"/>
      <c r="H249" s="164"/>
      <c r="I249" s="164"/>
      <c r="J249" s="164"/>
      <c r="K249" s="164"/>
      <c r="L249" s="164"/>
      <c r="M249" s="164"/>
      <c r="N249" s="164"/>
      <c r="O249" s="164"/>
      <c r="P249" s="164"/>
      <c r="Q249" s="164"/>
      <c r="R249" s="164"/>
      <c r="S249" s="164"/>
      <c r="T249" s="164"/>
      <c r="U249" s="164"/>
      <c r="V249" s="164"/>
    </row>
    <row r="250" spans="1:22" ht="12">
      <c r="A250" s="164"/>
      <c r="B250" s="132"/>
      <c r="C250" s="164"/>
      <c r="D250" s="164"/>
      <c r="E250" s="164"/>
      <c r="F250" s="164"/>
      <c r="G250" s="164"/>
      <c r="H250" s="164"/>
      <c r="I250" s="164"/>
      <c r="J250" s="164"/>
      <c r="K250" s="164"/>
      <c r="L250" s="164"/>
      <c r="M250" s="164"/>
      <c r="N250" s="164"/>
      <c r="O250" s="164"/>
      <c r="P250" s="164"/>
      <c r="Q250" s="164"/>
      <c r="R250" s="164"/>
      <c r="S250" s="164"/>
      <c r="T250" s="164"/>
      <c r="U250" s="164"/>
      <c r="V250" s="164"/>
    </row>
    <row r="251" spans="1:22" ht="12">
      <c r="A251" s="164"/>
      <c r="B251" s="132"/>
      <c r="C251" s="164"/>
      <c r="D251" s="164"/>
      <c r="E251" s="164"/>
      <c r="F251" s="164"/>
      <c r="G251" s="164"/>
      <c r="H251" s="164"/>
      <c r="I251" s="164"/>
      <c r="J251" s="164"/>
      <c r="K251" s="164"/>
      <c r="L251" s="164"/>
      <c r="M251" s="164"/>
      <c r="N251" s="164"/>
      <c r="O251" s="164"/>
      <c r="P251" s="164"/>
      <c r="Q251" s="164"/>
      <c r="R251" s="164"/>
      <c r="S251" s="164"/>
      <c r="T251" s="164"/>
      <c r="U251" s="164"/>
      <c r="V251" s="164"/>
    </row>
    <row r="252" spans="1:22" ht="12">
      <c r="A252" s="164"/>
      <c r="B252" s="132"/>
      <c r="C252" s="164"/>
      <c r="D252" s="164"/>
      <c r="E252" s="164"/>
      <c r="F252" s="164"/>
      <c r="G252" s="164"/>
      <c r="H252" s="164"/>
      <c r="I252" s="164"/>
      <c r="J252" s="164"/>
      <c r="K252" s="164"/>
      <c r="L252" s="164"/>
      <c r="M252" s="164"/>
      <c r="N252" s="164"/>
      <c r="O252" s="164"/>
      <c r="P252" s="164"/>
      <c r="Q252" s="164"/>
      <c r="R252" s="164"/>
      <c r="S252" s="164"/>
      <c r="T252" s="164"/>
      <c r="U252" s="164"/>
      <c r="V252" s="164"/>
    </row>
    <row r="253" spans="1:22" ht="12">
      <c r="A253" s="164"/>
      <c r="B253" s="132"/>
      <c r="C253" s="164"/>
      <c r="D253" s="164"/>
      <c r="E253" s="164"/>
      <c r="F253" s="164"/>
      <c r="G253" s="164"/>
      <c r="H253" s="164"/>
      <c r="I253" s="164"/>
      <c r="J253" s="164"/>
      <c r="K253" s="164"/>
      <c r="L253" s="164"/>
      <c r="M253" s="164"/>
      <c r="N253" s="164"/>
      <c r="O253" s="164"/>
      <c r="P253" s="164"/>
      <c r="Q253" s="164"/>
      <c r="R253" s="164"/>
      <c r="S253" s="164"/>
      <c r="T253" s="164"/>
      <c r="U253" s="164"/>
      <c r="V253" s="164"/>
    </row>
    <row r="254" spans="1:22" ht="12">
      <c r="A254" s="164"/>
      <c r="B254" s="132"/>
      <c r="C254" s="164"/>
      <c r="D254" s="164"/>
      <c r="E254" s="164"/>
      <c r="F254" s="164"/>
      <c r="G254" s="164"/>
      <c r="H254" s="164"/>
      <c r="I254" s="164"/>
      <c r="J254" s="164"/>
      <c r="K254" s="164"/>
      <c r="L254" s="164"/>
      <c r="M254" s="164"/>
      <c r="N254" s="164"/>
      <c r="O254" s="164"/>
      <c r="P254" s="164"/>
      <c r="Q254" s="164"/>
      <c r="R254" s="164"/>
      <c r="S254" s="164"/>
      <c r="T254" s="164"/>
      <c r="U254" s="164"/>
      <c r="V254" s="164"/>
    </row>
    <row r="255" spans="1:22" ht="12">
      <c r="A255" s="164"/>
      <c r="B255" s="132"/>
      <c r="C255" s="164"/>
      <c r="D255" s="164"/>
      <c r="E255" s="164"/>
      <c r="F255" s="164"/>
      <c r="G255" s="164"/>
      <c r="H255" s="164"/>
      <c r="I255" s="164"/>
      <c r="J255" s="164"/>
      <c r="K255" s="164"/>
      <c r="L255" s="164"/>
      <c r="M255" s="164"/>
      <c r="N255" s="164"/>
      <c r="O255" s="164"/>
      <c r="P255" s="164"/>
      <c r="Q255" s="164"/>
      <c r="R255" s="164"/>
      <c r="S255" s="164"/>
      <c r="T255" s="164"/>
      <c r="U255" s="164"/>
      <c r="V255" s="164"/>
    </row>
    <row r="256" spans="1:22" ht="12">
      <c r="A256" s="164"/>
      <c r="B256" s="132"/>
      <c r="C256" s="164"/>
      <c r="D256" s="164"/>
      <c r="E256" s="164"/>
      <c r="F256" s="164"/>
      <c r="G256" s="164"/>
      <c r="H256" s="164"/>
      <c r="I256" s="164"/>
      <c r="J256" s="164"/>
      <c r="K256" s="164"/>
      <c r="L256" s="164"/>
      <c r="M256" s="164"/>
      <c r="N256" s="164"/>
      <c r="O256" s="164"/>
      <c r="P256" s="164"/>
      <c r="Q256" s="164"/>
      <c r="R256" s="164"/>
      <c r="S256" s="164"/>
      <c r="T256" s="164"/>
      <c r="U256" s="164"/>
      <c r="V256" s="164"/>
    </row>
    <row r="257" spans="1:22" ht="12">
      <c r="A257" s="164"/>
      <c r="B257" s="132"/>
      <c r="C257" s="164"/>
      <c r="D257" s="164"/>
      <c r="E257" s="164"/>
      <c r="F257" s="164"/>
      <c r="G257" s="164"/>
      <c r="H257" s="164"/>
      <c r="I257" s="164"/>
      <c r="J257" s="164"/>
      <c r="K257" s="164"/>
      <c r="L257" s="164"/>
      <c r="M257" s="164"/>
      <c r="N257" s="164"/>
      <c r="O257" s="164"/>
      <c r="P257" s="164"/>
      <c r="Q257" s="164"/>
      <c r="R257" s="164"/>
      <c r="S257" s="164"/>
      <c r="T257" s="164"/>
      <c r="U257" s="164"/>
      <c r="V257" s="164"/>
    </row>
    <row r="258" spans="1:22" ht="12">
      <c r="A258" s="164"/>
      <c r="B258" s="132"/>
      <c r="C258" s="164"/>
      <c r="D258" s="164"/>
      <c r="E258" s="164"/>
      <c r="F258" s="164"/>
      <c r="G258" s="164"/>
      <c r="H258" s="164"/>
      <c r="I258" s="164"/>
      <c r="J258" s="164"/>
      <c r="K258" s="164"/>
      <c r="L258" s="164"/>
      <c r="M258" s="164"/>
      <c r="N258" s="164"/>
      <c r="O258" s="164"/>
      <c r="P258" s="164"/>
      <c r="Q258" s="164"/>
      <c r="R258" s="164"/>
      <c r="S258" s="164"/>
      <c r="T258" s="164"/>
      <c r="U258" s="164"/>
      <c r="V258" s="164"/>
    </row>
    <row r="259" spans="1:22" ht="12">
      <c r="A259" s="164"/>
      <c r="B259" s="132"/>
      <c r="C259" s="164"/>
      <c r="D259" s="164"/>
      <c r="E259" s="164"/>
      <c r="F259" s="164"/>
      <c r="G259" s="164"/>
      <c r="H259" s="164"/>
      <c r="I259" s="164"/>
      <c r="J259" s="164"/>
      <c r="K259" s="164"/>
      <c r="L259" s="164"/>
      <c r="M259" s="164"/>
      <c r="N259" s="164"/>
      <c r="O259" s="164"/>
      <c r="P259" s="164"/>
      <c r="Q259" s="164"/>
      <c r="R259" s="164"/>
      <c r="S259" s="164"/>
      <c r="T259" s="164"/>
      <c r="U259" s="164"/>
      <c r="V259" s="164"/>
    </row>
    <row r="260" spans="1:22" ht="12">
      <c r="A260" s="164"/>
      <c r="B260" s="132"/>
      <c r="C260" s="164"/>
      <c r="D260" s="164"/>
      <c r="E260" s="164"/>
      <c r="F260" s="164"/>
      <c r="G260" s="164"/>
      <c r="H260" s="164"/>
      <c r="I260" s="164"/>
      <c r="J260" s="164"/>
      <c r="K260" s="164"/>
      <c r="L260" s="164"/>
      <c r="M260" s="164"/>
      <c r="N260" s="164"/>
      <c r="O260" s="164"/>
      <c r="P260" s="164"/>
      <c r="Q260" s="164"/>
      <c r="R260" s="164"/>
      <c r="S260" s="164"/>
      <c r="T260" s="164"/>
      <c r="U260" s="164"/>
      <c r="V260" s="164"/>
    </row>
    <row r="261" spans="1:22" ht="12">
      <c r="A261" s="164"/>
      <c r="B261" s="132"/>
      <c r="C261" s="164"/>
      <c r="D261" s="164"/>
      <c r="E261" s="164"/>
      <c r="F261" s="164"/>
      <c r="G261" s="164"/>
      <c r="H261" s="164"/>
      <c r="I261" s="164"/>
      <c r="J261" s="164"/>
      <c r="K261" s="164"/>
      <c r="L261" s="164"/>
      <c r="M261" s="164"/>
      <c r="N261" s="164"/>
      <c r="O261" s="164"/>
      <c r="P261" s="164"/>
      <c r="Q261" s="164"/>
      <c r="R261" s="164"/>
      <c r="S261" s="164"/>
      <c r="T261" s="164"/>
      <c r="U261" s="164"/>
      <c r="V261" s="164"/>
    </row>
    <row r="262" spans="1:22" ht="12">
      <c r="A262" s="164"/>
      <c r="B262" s="132"/>
      <c r="C262" s="164"/>
      <c r="D262" s="164"/>
      <c r="E262" s="164"/>
      <c r="F262" s="164"/>
      <c r="G262" s="164"/>
      <c r="H262" s="164"/>
      <c r="I262" s="164"/>
      <c r="J262" s="164"/>
      <c r="K262" s="164"/>
      <c r="L262" s="164"/>
      <c r="M262" s="164"/>
      <c r="N262" s="164"/>
      <c r="O262" s="164"/>
      <c r="P262" s="164"/>
      <c r="Q262" s="164"/>
      <c r="R262" s="164"/>
      <c r="S262" s="164"/>
      <c r="T262" s="164"/>
      <c r="U262" s="164"/>
      <c r="V262" s="164"/>
    </row>
    <row r="263" spans="1:22" ht="12">
      <c r="A263" s="164"/>
      <c r="B263" s="132"/>
      <c r="C263" s="164"/>
      <c r="D263" s="164"/>
      <c r="E263" s="164"/>
      <c r="F263" s="164"/>
      <c r="G263" s="164"/>
      <c r="H263" s="164"/>
      <c r="I263" s="164"/>
      <c r="J263" s="164"/>
      <c r="K263" s="164"/>
      <c r="L263" s="164"/>
      <c r="M263" s="164"/>
      <c r="N263" s="164"/>
      <c r="O263" s="164"/>
      <c r="P263" s="164"/>
      <c r="Q263" s="164"/>
      <c r="R263" s="164"/>
      <c r="S263" s="164"/>
      <c r="T263" s="164"/>
      <c r="U263" s="164"/>
      <c r="V263" s="164"/>
    </row>
    <row r="264" spans="1:22" ht="12">
      <c r="A264" s="164"/>
      <c r="B264" s="132"/>
      <c r="C264" s="164"/>
      <c r="D264" s="164"/>
      <c r="E264" s="164"/>
      <c r="F264" s="164"/>
      <c r="G264" s="164"/>
      <c r="H264" s="164"/>
      <c r="I264" s="164"/>
      <c r="J264" s="164"/>
      <c r="K264" s="164"/>
      <c r="L264" s="164"/>
      <c r="M264" s="164"/>
      <c r="N264" s="164"/>
      <c r="O264" s="164"/>
      <c r="P264" s="164"/>
      <c r="Q264" s="164"/>
      <c r="R264" s="164"/>
      <c r="S264" s="164"/>
      <c r="T264" s="164"/>
      <c r="U264" s="164"/>
      <c r="V264" s="164"/>
    </row>
    <row r="265" spans="1:22" ht="12">
      <c r="A265" s="164"/>
      <c r="B265" s="132"/>
      <c r="C265" s="164"/>
      <c r="D265" s="164"/>
      <c r="E265" s="164"/>
      <c r="F265" s="164"/>
      <c r="G265" s="164"/>
      <c r="H265" s="164"/>
      <c r="I265" s="164"/>
      <c r="J265" s="164"/>
      <c r="K265" s="164"/>
      <c r="L265" s="164"/>
      <c r="M265" s="164"/>
      <c r="N265" s="164"/>
      <c r="O265" s="164"/>
      <c r="P265" s="164"/>
      <c r="Q265" s="164"/>
      <c r="R265" s="164"/>
      <c r="S265" s="164"/>
      <c r="T265" s="164"/>
      <c r="U265" s="164"/>
      <c r="V265" s="164"/>
    </row>
    <row r="266" spans="1:22" ht="12">
      <c r="A266" s="164"/>
      <c r="B266" s="132"/>
      <c r="C266" s="164"/>
      <c r="D266" s="164"/>
      <c r="E266" s="164"/>
      <c r="F266" s="164"/>
      <c r="G266" s="164"/>
      <c r="H266" s="164"/>
      <c r="I266" s="164"/>
      <c r="J266" s="164"/>
      <c r="K266" s="164"/>
      <c r="L266" s="164"/>
      <c r="M266" s="164"/>
      <c r="N266" s="164"/>
      <c r="O266" s="164"/>
      <c r="P266" s="164"/>
      <c r="Q266" s="164"/>
      <c r="R266" s="164"/>
      <c r="S266" s="164"/>
      <c r="T266" s="164"/>
      <c r="U266" s="164"/>
      <c r="V266" s="164"/>
    </row>
    <row r="267" spans="1:22" ht="12">
      <c r="A267" s="164"/>
      <c r="B267" s="132"/>
      <c r="C267" s="164"/>
      <c r="D267" s="164"/>
      <c r="E267" s="164"/>
      <c r="F267" s="164"/>
      <c r="G267" s="164"/>
      <c r="H267" s="164"/>
      <c r="I267" s="164"/>
      <c r="J267" s="164"/>
      <c r="K267" s="164"/>
      <c r="L267" s="164"/>
      <c r="M267" s="164"/>
      <c r="N267" s="164"/>
      <c r="O267" s="164"/>
      <c r="P267" s="164"/>
      <c r="Q267" s="164"/>
      <c r="R267" s="164"/>
      <c r="S267" s="164"/>
      <c r="T267" s="164"/>
      <c r="U267" s="164"/>
      <c r="V267" s="164"/>
    </row>
    <row r="268" spans="1:22" ht="12">
      <c r="A268" s="164"/>
      <c r="B268" s="132"/>
      <c r="C268" s="164"/>
      <c r="D268" s="164"/>
      <c r="E268" s="164"/>
      <c r="F268" s="164"/>
      <c r="G268" s="164"/>
      <c r="H268" s="164"/>
      <c r="I268" s="164"/>
      <c r="J268" s="164"/>
      <c r="K268" s="164"/>
      <c r="L268" s="164"/>
      <c r="M268" s="164"/>
      <c r="N268" s="164"/>
      <c r="O268" s="164"/>
      <c r="P268" s="164"/>
      <c r="Q268" s="164"/>
      <c r="R268" s="164"/>
      <c r="S268" s="164"/>
      <c r="T268" s="164"/>
      <c r="U268" s="164"/>
      <c r="V268" s="164"/>
    </row>
    <row r="269" spans="1:22" ht="12">
      <c r="A269" s="164"/>
      <c r="B269" s="132"/>
      <c r="C269" s="164"/>
      <c r="D269" s="164"/>
      <c r="E269" s="164"/>
      <c r="F269" s="164"/>
      <c r="G269" s="164"/>
      <c r="H269" s="164"/>
      <c r="I269" s="164"/>
      <c r="J269" s="164"/>
      <c r="K269" s="164"/>
      <c r="L269" s="164"/>
      <c r="M269" s="164"/>
      <c r="N269" s="164"/>
      <c r="O269" s="164"/>
      <c r="P269" s="164"/>
      <c r="Q269" s="164"/>
      <c r="R269" s="164"/>
      <c r="S269" s="164"/>
      <c r="T269" s="164"/>
      <c r="U269" s="164"/>
      <c r="V269" s="164"/>
    </row>
    <row r="270" spans="1:22" ht="12">
      <c r="A270" s="164"/>
      <c r="B270" s="132"/>
      <c r="C270" s="164"/>
      <c r="D270" s="164"/>
      <c r="E270" s="164"/>
      <c r="F270" s="164"/>
      <c r="G270" s="164"/>
      <c r="H270" s="164"/>
      <c r="I270" s="164"/>
      <c r="J270" s="164"/>
      <c r="K270" s="164"/>
      <c r="L270" s="164"/>
      <c r="M270" s="164"/>
      <c r="N270" s="164"/>
      <c r="O270" s="164"/>
      <c r="P270" s="164"/>
      <c r="Q270" s="164"/>
      <c r="R270" s="164"/>
      <c r="S270" s="164"/>
      <c r="T270" s="164"/>
      <c r="U270" s="164"/>
      <c r="V270" s="164"/>
    </row>
    <row r="271" spans="1:22" ht="12">
      <c r="A271" s="164"/>
      <c r="B271" s="132"/>
      <c r="C271" s="164"/>
      <c r="D271" s="164"/>
      <c r="E271" s="164"/>
      <c r="F271" s="164"/>
      <c r="G271" s="164"/>
      <c r="H271" s="164"/>
      <c r="I271" s="164"/>
      <c r="J271" s="164"/>
      <c r="K271" s="164"/>
      <c r="L271" s="164"/>
      <c r="M271" s="164"/>
      <c r="N271" s="164"/>
      <c r="O271" s="164"/>
      <c r="P271" s="164"/>
      <c r="Q271" s="164"/>
      <c r="R271" s="164"/>
      <c r="S271" s="164"/>
      <c r="T271" s="164"/>
      <c r="U271" s="164"/>
      <c r="V271" s="164"/>
    </row>
    <row r="272" spans="1:22" ht="12">
      <c r="A272" s="164"/>
      <c r="B272" s="132"/>
      <c r="C272" s="164"/>
      <c r="D272" s="164"/>
      <c r="E272" s="164"/>
      <c r="F272" s="164"/>
      <c r="G272" s="164"/>
      <c r="H272" s="164"/>
      <c r="I272" s="164"/>
      <c r="J272" s="164"/>
      <c r="K272" s="164"/>
      <c r="L272" s="164"/>
      <c r="M272" s="164"/>
      <c r="N272" s="164"/>
      <c r="O272" s="164"/>
      <c r="P272" s="164"/>
      <c r="Q272" s="164"/>
      <c r="R272" s="164"/>
      <c r="S272" s="164"/>
      <c r="T272" s="164"/>
      <c r="U272" s="164"/>
      <c r="V272" s="164"/>
    </row>
    <row r="273" spans="1:22" ht="12">
      <c r="A273" s="164"/>
      <c r="B273" s="132"/>
      <c r="C273" s="164"/>
      <c r="D273" s="164"/>
      <c r="E273" s="164"/>
      <c r="F273" s="164"/>
      <c r="G273" s="164"/>
      <c r="H273" s="164"/>
      <c r="I273" s="164"/>
      <c r="J273" s="164"/>
      <c r="K273" s="164"/>
      <c r="L273" s="164"/>
      <c r="M273" s="164"/>
      <c r="N273" s="164"/>
      <c r="O273" s="164"/>
      <c r="P273" s="164"/>
      <c r="Q273" s="164"/>
      <c r="R273" s="164"/>
      <c r="S273" s="164"/>
      <c r="T273" s="164"/>
      <c r="U273" s="164"/>
      <c r="V273" s="164"/>
    </row>
    <row r="274" spans="1:22" ht="12">
      <c r="A274" s="164"/>
      <c r="B274" s="132"/>
      <c r="C274" s="164"/>
      <c r="D274" s="164"/>
      <c r="E274" s="164"/>
      <c r="F274" s="164"/>
      <c r="G274" s="164"/>
      <c r="H274" s="164"/>
      <c r="I274" s="164"/>
      <c r="J274" s="164"/>
      <c r="K274" s="164"/>
      <c r="L274" s="164"/>
      <c r="M274" s="164"/>
      <c r="N274" s="164"/>
      <c r="O274" s="164"/>
      <c r="P274" s="164"/>
      <c r="Q274" s="164"/>
      <c r="R274" s="164"/>
      <c r="S274" s="164"/>
      <c r="T274" s="164"/>
      <c r="U274" s="164"/>
      <c r="V274" s="164"/>
    </row>
    <row r="275" spans="1:22" ht="12">
      <c r="A275" s="164"/>
      <c r="B275" s="132"/>
      <c r="C275" s="164"/>
      <c r="D275" s="164"/>
      <c r="E275" s="164"/>
      <c r="F275" s="164"/>
      <c r="G275" s="164"/>
      <c r="H275" s="164"/>
      <c r="I275" s="164"/>
      <c r="J275" s="164"/>
      <c r="K275" s="164"/>
      <c r="L275" s="164"/>
      <c r="M275" s="164"/>
      <c r="N275" s="164"/>
      <c r="O275" s="164"/>
      <c r="P275" s="164"/>
      <c r="Q275" s="164"/>
      <c r="R275" s="164"/>
      <c r="S275" s="164"/>
      <c r="T275" s="164"/>
      <c r="U275" s="164"/>
      <c r="V275" s="164"/>
    </row>
    <row r="276" spans="1:22" ht="12">
      <c r="A276" s="164"/>
      <c r="B276" s="132"/>
      <c r="C276" s="164"/>
      <c r="D276" s="164"/>
      <c r="E276" s="164"/>
      <c r="F276" s="164"/>
      <c r="G276" s="164"/>
      <c r="H276" s="164"/>
      <c r="I276" s="164"/>
      <c r="J276" s="164"/>
      <c r="K276" s="164"/>
      <c r="L276" s="164"/>
      <c r="M276" s="164"/>
      <c r="N276" s="164"/>
      <c r="O276" s="164"/>
      <c r="P276" s="164"/>
      <c r="Q276" s="164"/>
      <c r="R276" s="164"/>
      <c r="S276" s="164"/>
      <c r="T276" s="164"/>
      <c r="U276" s="164"/>
      <c r="V276" s="164"/>
    </row>
    <row r="277" spans="1:22" ht="12">
      <c r="A277" s="164"/>
      <c r="B277" s="132"/>
      <c r="C277" s="164"/>
      <c r="D277" s="164"/>
      <c r="E277" s="164"/>
      <c r="F277" s="164"/>
      <c r="G277" s="164"/>
      <c r="H277" s="164"/>
      <c r="I277" s="164"/>
      <c r="J277" s="164"/>
      <c r="K277" s="164"/>
      <c r="L277" s="164"/>
      <c r="M277" s="164"/>
      <c r="N277" s="164"/>
      <c r="O277" s="164"/>
      <c r="P277" s="164"/>
      <c r="Q277" s="164"/>
      <c r="R277" s="164"/>
      <c r="S277" s="164"/>
      <c r="T277" s="164"/>
      <c r="U277" s="164"/>
      <c r="V277" s="164"/>
    </row>
    <row r="278" spans="1:22" ht="12">
      <c r="A278" s="164"/>
      <c r="B278" s="132"/>
      <c r="C278" s="164"/>
      <c r="D278" s="164"/>
      <c r="E278" s="164"/>
      <c r="F278" s="164"/>
      <c r="G278" s="164"/>
      <c r="H278" s="164"/>
      <c r="I278" s="164"/>
      <c r="J278" s="164"/>
      <c r="K278" s="164"/>
      <c r="L278" s="164"/>
      <c r="M278" s="164"/>
      <c r="N278" s="164"/>
      <c r="O278" s="164"/>
      <c r="P278" s="164"/>
      <c r="Q278" s="164"/>
      <c r="R278" s="164"/>
      <c r="S278" s="164"/>
      <c r="T278" s="164"/>
      <c r="U278" s="164"/>
      <c r="V278" s="164"/>
    </row>
    <row r="279" spans="1:22" ht="12">
      <c r="A279" s="164"/>
      <c r="B279" s="132"/>
      <c r="C279" s="164"/>
      <c r="D279" s="164"/>
      <c r="E279" s="164"/>
      <c r="F279" s="164"/>
      <c r="G279" s="164"/>
      <c r="H279" s="164"/>
      <c r="I279" s="164"/>
      <c r="J279" s="164"/>
      <c r="K279" s="164"/>
      <c r="L279" s="164"/>
      <c r="M279" s="164"/>
      <c r="N279" s="164"/>
      <c r="O279" s="164"/>
      <c r="P279" s="164"/>
      <c r="Q279" s="164"/>
      <c r="R279" s="164"/>
      <c r="S279" s="164"/>
      <c r="T279" s="164"/>
      <c r="U279" s="164"/>
      <c r="V279" s="164"/>
    </row>
    <row r="280" spans="1:22" ht="12">
      <c r="A280" s="164"/>
      <c r="B280" s="132"/>
      <c r="C280" s="164"/>
      <c r="D280" s="164"/>
      <c r="E280" s="164"/>
      <c r="F280" s="164"/>
      <c r="G280" s="164"/>
      <c r="H280" s="164"/>
      <c r="I280" s="164"/>
      <c r="J280" s="164"/>
      <c r="K280" s="164"/>
      <c r="L280" s="164"/>
      <c r="M280" s="164"/>
      <c r="N280" s="164"/>
      <c r="O280" s="164"/>
      <c r="P280" s="164"/>
      <c r="Q280" s="164"/>
      <c r="R280" s="164"/>
      <c r="S280" s="164"/>
      <c r="T280" s="164"/>
      <c r="U280" s="164"/>
      <c r="V280" s="164"/>
    </row>
    <row r="281" spans="1:22" ht="12">
      <c r="A281" s="164"/>
      <c r="B281" s="132"/>
      <c r="C281" s="164"/>
      <c r="D281" s="164"/>
      <c r="E281" s="164"/>
      <c r="F281" s="164"/>
      <c r="G281" s="164"/>
      <c r="H281" s="164"/>
      <c r="I281" s="164"/>
      <c r="J281" s="164"/>
      <c r="K281" s="164"/>
      <c r="L281" s="164"/>
      <c r="M281" s="164"/>
      <c r="N281" s="164"/>
      <c r="O281" s="164"/>
      <c r="P281" s="164"/>
      <c r="Q281" s="164"/>
      <c r="R281" s="164"/>
      <c r="S281" s="164"/>
      <c r="T281" s="164"/>
      <c r="U281" s="164"/>
      <c r="V281" s="164"/>
    </row>
    <row r="282" spans="1:22" ht="12">
      <c r="A282" s="164"/>
      <c r="B282" s="132"/>
      <c r="C282" s="164"/>
      <c r="D282" s="164"/>
      <c r="E282" s="164"/>
      <c r="F282" s="164"/>
      <c r="G282" s="164"/>
      <c r="H282" s="164"/>
      <c r="I282" s="164"/>
      <c r="J282" s="164"/>
      <c r="K282" s="164"/>
      <c r="L282" s="164"/>
      <c r="M282" s="164"/>
      <c r="N282" s="164"/>
      <c r="O282" s="164"/>
      <c r="P282" s="164"/>
      <c r="Q282" s="164"/>
      <c r="R282" s="164"/>
      <c r="S282" s="164"/>
      <c r="T282" s="164"/>
      <c r="U282" s="164"/>
      <c r="V282" s="164"/>
    </row>
    <row r="283" spans="1:22" ht="12">
      <c r="A283" s="164"/>
      <c r="B283" s="132"/>
      <c r="C283" s="164"/>
      <c r="D283" s="164"/>
      <c r="E283" s="164"/>
      <c r="F283" s="164"/>
      <c r="G283" s="164"/>
      <c r="H283" s="164"/>
      <c r="I283" s="164"/>
      <c r="J283" s="164"/>
      <c r="K283" s="164"/>
      <c r="L283" s="164"/>
      <c r="M283" s="164"/>
      <c r="N283" s="164"/>
      <c r="O283" s="164"/>
      <c r="P283" s="164"/>
      <c r="Q283" s="164"/>
      <c r="R283" s="164"/>
      <c r="S283" s="164"/>
      <c r="T283" s="164"/>
      <c r="U283" s="164"/>
      <c r="V283" s="164"/>
    </row>
    <row r="284" spans="1:22" ht="12">
      <c r="A284" s="164"/>
      <c r="B284" s="132"/>
      <c r="C284" s="164"/>
      <c r="D284" s="164"/>
      <c r="E284" s="164"/>
      <c r="F284" s="164"/>
      <c r="G284" s="164"/>
      <c r="H284" s="164"/>
      <c r="I284" s="164"/>
      <c r="J284" s="164"/>
      <c r="K284" s="164"/>
      <c r="L284" s="164"/>
      <c r="M284" s="164"/>
      <c r="N284" s="164"/>
      <c r="O284" s="164"/>
      <c r="P284" s="164"/>
      <c r="Q284" s="164"/>
      <c r="R284" s="164"/>
      <c r="S284" s="164"/>
      <c r="T284" s="164"/>
      <c r="U284" s="164"/>
      <c r="V284" s="164"/>
    </row>
    <row r="285" spans="1:22" ht="12">
      <c r="A285" s="164"/>
      <c r="B285" s="132"/>
      <c r="C285" s="164"/>
      <c r="D285" s="164"/>
      <c r="E285" s="164"/>
      <c r="F285" s="164"/>
      <c r="G285" s="164"/>
      <c r="H285" s="164"/>
      <c r="I285" s="164"/>
      <c r="J285" s="164"/>
      <c r="K285" s="164"/>
      <c r="L285" s="164"/>
      <c r="M285" s="164"/>
      <c r="N285" s="164"/>
      <c r="O285" s="164"/>
      <c r="P285" s="164"/>
      <c r="Q285" s="164"/>
      <c r="R285" s="164"/>
      <c r="S285" s="164"/>
      <c r="T285" s="164"/>
      <c r="U285" s="164"/>
      <c r="V285" s="164"/>
    </row>
    <row r="286" spans="1:22" ht="12">
      <c r="A286" s="164"/>
      <c r="B286" s="132"/>
      <c r="C286" s="164"/>
      <c r="D286" s="164"/>
      <c r="E286" s="164"/>
      <c r="F286" s="164"/>
      <c r="G286" s="164"/>
      <c r="H286" s="164"/>
      <c r="I286" s="164"/>
      <c r="J286" s="164"/>
      <c r="K286" s="164"/>
      <c r="L286" s="164"/>
      <c r="M286" s="164"/>
      <c r="N286" s="164"/>
      <c r="O286" s="164"/>
      <c r="P286" s="164"/>
      <c r="Q286" s="164"/>
      <c r="R286" s="164"/>
      <c r="S286" s="164"/>
      <c r="T286" s="164"/>
      <c r="U286" s="164"/>
      <c r="V286" s="164"/>
    </row>
    <row r="287" spans="1:22" ht="12">
      <c r="A287" s="164"/>
      <c r="B287" s="132"/>
      <c r="C287" s="164"/>
      <c r="D287" s="164"/>
      <c r="E287" s="164"/>
      <c r="F287" s="164"/>
      <c r="G287" s="164"/>
      <c r="H287" s="164"/>
      <c r="I287" s="164"/>
      <c r="J287" s="164"/>
      <c r="K287" s="164"/>
      <c r="L287" s="164"/>
      <c r="M287" s="164"/>
      <c r="N287" s="164"/>
      <c r="O287" s="164"/>
      <c r="P287" s="164"/>
      <c r="Q287" s="164"/>
      <c r="R287" s="164"/>
      <c r="S287" s="164"/>
      <c r="T287" s="164"/>
      <c r="U287" s="164"/>
      <c r="V287" s="164"/>
    </row>
    <row r="288" spans="1:22" ht="12">
      <c r="A288" s="164"/>
      <c r="B288" s="132"/>
      <c r="C288" s="164"/>
      <c r="D288" s="164"/>
      <c r="E288" s="164"/>
      <c r="F288" s="164"/>
      <c r="G288" s="164"/>
      <c r="H288" s="164"/>
      <c r="I288" s="164"/>
      <c r="J288" s="164"/>
      <c r="K288" s="164"/>
      <c r="L288" s="164"/>
      <c r="M288" s="164"/>
      <c r="N288" s="164"/>
      <c r="O288" s="164"/>
      <c r="P288" s="164"/>
      <c r="Q288" s="164"/>
      <c r="R288" s="164"/>
      <c r="S288" s="164"/>
      <c r="T288" s="164"/>
      <c r="U288" s="164"/>
      <c r="V288" s="164"/>
    </row>
    <row r="289" spans="1:22" ht="12">
      <c r="A289" s="164"/>
      <c r="B289" s="132"/>
      <c r="C289" s="164"/>
      <c r="D289" s="164"/>
      <c r="E289" s="164"/>
      <c r="F289" s="164"/>
      <c r="G289" s="164"/>
      <c r="H289" s="164"/>
      <c r="I289" s="164"/>
      <c r="J289" s="164"/>
      <c r="K289" s="164"/>
      <c r="L289" s="164"/>
      <c r="M289" s="164"/>
      <c r="N289" s="164"/>
      <c r="O289" s="164"/>
      <c r="P289" s="164"/>
      <c r="Q289" s="164"/>
      <c r="R289" s="164"/>
      <c r="S289" s="164"/>
      <c r="T289" s="164"/>
      <c r="U289" s="164"/>
      <c r="V289" s="164"/>
    </row>
    <row r="290" spans="1:22" ht="12">
      <c r="A290" s="164"/>
      <c r="B290" s="132"/>
      <c r="C290" s="164"/>
      <c r="D290" s="164"/>
      <c r="E290" s="164"/>
      <c r="F290" s="164"/>
      <c r="G290" s="164"/>
      <c r="H290" s="164"/>
      <c r="I290" s="164"/>
      <c r="J290" s="164"/>
      <c r="K290" s="164"/>
      <c r="L290" s="164"/>
      <c r="M290" s="164"/>
      <c r="N290" s="164"/>
      <c r="O290" s="164"/>
      <c r="P290" s="164"/>
      <c r="Q290" s="164"/>
      <c r="R290" s="164"/>
      <c r="S290" s="164"/>
      <c r="T290" s="164"/>
      <c r="U290" s="164"/>
      <c r="V290" s="164"/>
    </row>
    <row r="291" spans="1:22" ht="12">
      <c r="A291" s="164"/>
      <c r="B291" s="132"/>
      <c r="C291" s="164"/>
      <c r="D291" s="164"/>
      <c r="E291" s="164"/>
      <c r="F291" s="164"/>
      <c r="G291" s="164"/>
      <c r="H291" s="164"/>
      <c r="I291" s="164"/>
      <c r="J291" s="164"/>
      <c r="K291" s="164"/>
      <c r="L291" s="164"/>
      <c r="M291" s="164"/>
      <c r="N291" s="164"/>
      <c r="O291" s="164"/>
      <c r="P291" s="164"/>
      <c r="Q291" s="164"/>
      <c r="R291" s="164"/>
      <c r="S291" s="164"/>
      <c r="T291" s="164"/>
      <c r="U291" s="164"/>
      <c r="V291" s="164"/>
    </row>
    <row r="292" spans="1:22" ht="12">
      <c r="A292" s="164"/>
      <c r="B292" s="132"/>
      <c r="C292" s="164"/>
      <c r="D292" s="164"/>
      <c r="E292" s="164"/>
      <c r="F292" s="164"/>
      <c r="G292" s="164"/>
      <c r="H292" s="164"/>
      <c r="I292" s="164"/>
      <c r="J292" s="164"/>
      <c r="K292" s="164"/>
      <c r="L292" s="164"/>
      <c r="M292" s="164"/>
      <c r="N292" s="164"/>
      <c r="O292" s="164"/>
      <c r="P292" s="164"/>
      <c r="Q292" s="164"/>
      <c r="R292" s="164"/>
      <c r="S292" s="164"/>
      <c r="T292" s="164"/>
      <c r="U292" s="164"/>
      <c r="V292" s="164"/>
    </row>
    <row r="293" spans="1:22" ht="12">
      <c r="A293" s="164"/>
      <c r="B293" s="132"/>
      <c r="C293" s="164"/>
      <c r="D293" s="164"/>
      <c r="E293" s="164"/>
      <c r="F293" s="164"/>
      <c r="G293" s="164"/>
      <c r="H293" s="164"/>
      <c r="I293" s="164"/>
      <c r="J293" s="164"/>
      <c r="K293" s="164"/>
      <c r="L293" s="164"/>
      <c r="M293" s="164"/>
      <c r="N293" s="164"/>
      <c r="O293" s="164"/>
      <c r="P293" s="164"/>
      <c r="Q293" s="164"/>
      <c r="R293" s="164"/>
      <c r="S293" s="164"/>
      <c r="T293" s="164"/>
      <c r="U293" s="164"/>
      <c r="V293" s="164"/>
    </row>
    <row r="294" spans="1:22" ht="12">
      <c r="A294" s="164"/>
      <c r="B294" s="132"/>
      <c r="C294" s="164"/>
      <c r="D294" s="164"/>
      <c r="E294" s="164"/>
      <c r="F294" s="164"/>
      <c r="G294" s="164"/>
      <c r="H294" s="164"/>
      <c r="I294" s="164"/>
      <c r="J294" s="164"/>
      <c r="K294" s="164"/>
      <c r="L294" s="164"/>
      <c r="M294" s="164"/>
      <c r="N294" s="164"/>
      <c r="O294" s="164"/>
      <c r="P294" s="164"/>
      <c r="Q294" s="164"/>
      <c r="R294" s="164"/>
      <c r="S294" s="164"/>
      <c r="T294" s="164"/>
      <c r="U294" s="164"/>
      <c r="V294" s="164"/>
    </row>
    <row r="295" spans="1:22" ht="12">
      <c r="A295" s="164"/>
      <c r="B295" s="132"/>
      <c r="C295" s="164"/>
      <c r="D295" s="164"/>
      <c r="E295" s="164"/>
      <c r="F295" s="164"/>
      <c r="G295" s="164"/>
      <c r="H295" s="164"/>
      <c r="I295" s="164"/>
      <c r="J295" s="164"/>
      <c r="K295" s="164"/>
      <c r="L295" s="164"/>
      <c r="M295" s="164"/>
      <c r="N295" s="164"/>
      <c r="O295" s="164"/>
      <c r="P295" s="164"/>
      <c r="Q295" s="164"/>
      <c r="R295" s="164"/>
      <c r="S295" s="164"/>
      <c r="T295" s="164"/>
      <c r="U295" s="164"/>
      <c r="V295" s="164"/>
    </row>
    <row r="296" spans="1:22" ht="12">
      <c r="A296" s="164"/>
      <c r="B296" s="132"/>
      <c r="C296" s="164"/>
      <c r="D296" s="164"/>
      <c r="E296" s="164"/>
      <c r="F296" s="164"/>
      <c r="G296" s="164"/>
      <c r="H296" s="164"/>
      <c r="I296" s="164"/>
      <c r="J296" s="164"/>
      <c r="K296" s="164"/>
      <c r="L296" s="164"/>
      <c r="M296" s="164"/>
      <c r="N296" s="164"/>
      <c r="O296" s="164"/>
      <c r="P296" s="164"/>
      <c r="Q296" s="164"/>
      <c r="R296" s="164"/>
      <c r="S296" s="164"/>
      <c r="T296" s="164"/>
      <c r="U296" s="164"/>
      <c r="V296" s="164"/>
    </row>
    <row r="297" spans="1:22" ht="12">
      <c r="A297" s="164"/>
      <c r="B297" s="132"/>
      <c r="C297" s="164"/>
      <c r="D297" s="164"/>
      <c r="E297" s="164"/>
      <c r="F297" s="164"/>
      <c r="G297" s="164"/>
      <c r="H297" s="164"/>
      <c r="I297" s="164"/>
      <c r="J297" s="164"/>
      <c r="K297" s="164"/>
      <c r="L297" s="164"/>
      <c r="M297" s="164"/>
      <c r="N297" s="164"/>
      <c r="O297" s="164"/>
      <c r="P297" s="164"/>
      <c r="Q297" s="164"/>
      <c r="R297" s="164"/>
      <c r="S297" s="164"/>
      <c r="T297" s="164"/>
      <c r="U297" s="164"/>
      <c r="V297" s="164"/>
    </row>
    <row r="298" spans="1:22" ht="12">
      <c r="A298" s="164"/>
      <c r="B298" s="132"/>
      <c r="C298" s="164"/>
      <c r="D298" s="164"/>
      <c r="E298" s="164"/>
      <c r="F298" s="164"/>
      <c r="G298" s="164"/>
      <c r="H298" s="164"/>
      <c r="I298" s="164"/>
      <c r="J298" s="164"/>
      <c r="K298" s="164"/>
      <c r="L298" s="164"/>
      <c r="M298" s="164"/>
      <c r="N298" s="164"/>
      <c r="O298" s="164"/>
      <c r="P298" s="164"/>
      <c r="Q298" s="164"/>
      <c r="R298" s="164"/>
      <c r="S298" s="164"/>
      <c r="T298" s="164"/>
      <c r="U298" s="164"/>
      <c r="V298" s="164"/>
    </row>
    <row r="299" spans="1:22" ht="12">
      <c r="A299" s="164"/>
      <c r="B299" s="132"/>
      <c r="C299" s="164"/>
      <c r="D299" s="164"/>
      <c r="E299" s="164"/>
      <c r="F299" s="164"/>
      <c r="G299" s="164"/>
      <c r="H299" s="164"/>
      <c r="I299" s="164"/>
      <c r="J299" s="164"/>
      <c r="K299" s="164"/>
      <c r="L299" s="164"/>
      <c r="M299" s="164"/>
      <c r="N299" s="164"/>
      <c r="O299" s="164"/>
      <c r="P299" s="164"/>
      <c r="Q299" s="164"/>
      <c r="R299" s="164"/>
      <c r="S299" s="164"/>
      <c r="T299" s="164"/>
      <c r="U299" s="164"/>
      <c r="V299" s="164"/>
    </row>
    <row r="300" spans="1:22" ht="12">
      <c r="A300" s="164"/>
      <c r="B300" s="132"/>
      <c r="C300" s="164"/>
      <c r="D300" s="164"/>
      <c r="E300" s="164"/>
      <c r="F300" s="164"/>
      <c r="G300" s="164"/>
      <c r="H300" s="164"/>
      <c r="I300" s="164"/>
      <c r="J300" s="164"/>
      <c r="K300" s="164"/>
      <c r="L300" s="164"/>
      <c r="M300" s="164"/>
      <c r="N300" s="164"/>
      <c r="O300" s="164"/>
      <c r="P300" s="164"/>
      <c r="Q300" s="164"/>
      <c r="R300" s="164"/>
      <c r="S300" s="164"/>
      <c r="T300" s="164"/>
      <c r="U300" s="164"/>
      <c r="V300" s="164"/>
    </row>
    <row r="301" spans="1:22" ht="12">
      <c r="A301" s="164"/>
      <c r="B301" s="132"/>
      <c r="C301" s="164"/>
      <c r="D301" s="164"/>
      <c r="E301" s="164"/>
      <c r="F301" s="164"/>
      <c r="G301" s="164"/>
      <c r="H301" s="164"/>
      <c r="I301" s="164"/>
      <c r="J301" s="164"/>
      <c r="K301" s="164"/>
      <c r="L301" s="164"/>
      <c r="M301" s="164"/>
      <c r="N301" s="164"/>
      <c r="O301" s="164"/>
      <c r="P301" s="164"/>
      <c r="Q301" s="164"/>
      <c r="R301" s="164"/>
      <c r="S301" s="164"/>
      <c r="T301" s="164"/>
      <c r="U301" s="164"/>
      <c r="V301" s="164"/>
    </row>
    <row r="302" spans="1:22" ht="12">
      <c r="A302" s="164"/>
      <c r="B302" s="132"/>
      <c r="C302" s="164"/>
      <c r="D302" s="164"/>
      <c r="E302" s="164"/>
      <c r="F302" s="164"/>
      <c r="G302" s="164"/>
      <c r="H302" s="164"/>
      <c r="I302" s="164"/>
      <c r="J302" s="164"/>
      <c r="K302" s="164"/>
      <c r="L302" s="164"/>
      <c r="M302" s="164"/>
      <c r="N302" s="164"/>
      <c r="O302" s="164"/>
      <c r="P302" s="164"/>
      <c r="Q302" s="164"/>
      <c r="R302" s="164"/>
      <c r="S302" s="164"/>
      <c r="T302" s="164"/>
      <c r="U302" s="164"/>
      <c r="V302" s="164"/>
    </row>
    <row r="303" spans="1:22" ht="12">
      <c r="A303" s="164"/>
      <c r="B303" s="132"/>
      <c r="C303" s="164"/>
      <c r="D303" s="164"/>
      <c r="E303" s="164"/>
      <c r="F303" s="164"/>
      <c r="G303" s="164"/>
      <c r="H303" s="164"/>
      <c r="I303" s="164"/>
      <c r="J303" s="164"/>
      <c r="K303" s="164"/>
      <c r="L303" s="164"/>
      <c r="M303" s="164"/>
      <c r="N303" s="164"/>
      <c r="O303" s="164"/>
      <c r="P303" s="164"/>
      <c r="Q303" s="164"/>
      <c r="R303" s="164"/>
      <c r="S303" s="164"/>
      <c r="T303" s="164"/>
      <c r="U303" s="164"/>
      <c r="V303" s="164"/>
    </row>
    <row r="304" spans="1:22" ht="12">
      <c r="A304" s="164"/>
      <c r="B304" s="132"/>
      <c r="C304" s="164"/>
      <c r="D304" s="164"/>
      <c r="E304" s="164"/>
      <c r="F304" s="164"/>
      <c r="G304" s="164"/>
      <c r="H304" s="164"/>
      <c r="I304" s="164"/>
      <c r="J304" s="164"/>
      <c r="K304" s="164"/>
      <c r="L304" s="164"/>
      <c r="M304" s="164"/>
      <c r="N304" s="164"/>
      <c r="O304" s="164"/>
      <c r="P304" s="164"/>
      <c r="Q304" s="164"/>
      <c r="R304" s="164"/>
      <c r="S304" s="164"/>
      <c r="T304" s="164"/>
      <c r="U304" s="164"/>
      <c r="V304" s="164"/>
    </row>
    <row r="305" spans="1:22" ht="12">
      <c r="A305" s="164"/>
      <c r="B305" s="132"/>
      <c r="C305" s="164"/>
      <c r="D305" s="164"/>
      <c r="E305" s="164"/>
      <c r="F305" s="164"/>
      <c r="G305" s="164"/>
      <c r="H305" s="164"/>
      <c r="I305" s="164"/>
      <c r="J305" s="164"/>
      <c r="K305" s="164"/>
      <c r="L305" s="164"/>
      <c r="M305" s="164"/>
      <c r="N305" s="164"/>
      <c r="O305" s="164"/>
      <c r="P305" s="164"/>
      <c r="Q305" s="164"/>
      <c r="R305" s="164"/>
      <c r="S305" s="164"/>
      <c r="T305" s="164"/>
      <c r="U305" s="164"/>
      <c r="V305" s="164"/>
    </row>
    <row r="306" spans="1:22" ht="12">
      <c r="A306" s="164"/>
      <c r="B306" s="132"/>
      <c r="C306" s="164"/>
      <c r="D306" s="164"/>
      <c r="E306" s="164"/>
      <c r="F306" s="164"/>
      <c r="G306" s="164"/>
      <c r="H306" s="164"/>
      <c r="I306" s="164"/>
      <c r="J306" s="164"/>
      <c r="K306" s="164"/>
      <c r="L306" s="164"/>
      <c r="M306" s="164"/>
      <c r="N306" s="164"/>
      <c r="O306" s="164"/>
      <c r="P306" s="164"/>
      <c r="Q306" s="164"/>
      <c r="R306" s="164"/>
      <c r="S306" s="164"/>
      <c r="T306" s="164"/>
      <c r="U306" s="164"/>
      <c r="V306" s="164"/>
    </row>
    <row r="307" spans="1:22" ht="12">
      <c r="A307" s="164"/>
      <c r="B307" s="132"/>
      <c r="C307" s="164"/>
      <c r="D307" s="164"/>
      <c r="E307" s="164"/>
      <c r="F307" s="164"/>
      <c r="G307" s="164"/>
      <c r="H307" s="164"/>
      <c r="I307" s="164"/>
      <c r="J307" s="164"/>
      <c r="K307" s="164"/>
      <c r="L307" s="164"/>
      <c r="M307" s="164"/>
      <c r="N307" s="164"/>
      <c r="O307" s="164"/>
      <c r="P307" s="164"/>
      <c r="Q307" s="164"/>
      <c r="R307" s="164"/>
      <c r="S307" s="164"/>
      <c r="T307" s="164"/>
      <c r="U307" s="164"/>
      <c r="V307" s="164"/>
    </row>
    <row r="308" spans="1:22" ht="12">
      <c r="A308" s="164"/>
      <c r="B308" s="132"/>
      <c r="C308" s="164"/>
      <c r="D308" s="164"/>
      <c r="E308" s="164"/>
      <c r="F308" s="164"/>
      <c r="G308" s="164"/>
      <c r="H308" s="164"/>
      <c r="I308" s="164"/>
      <c r="J308" s="164"/>
      <c r="K308" s="164"/>
      <c r="L308" s="164"/>
      <c r="M308" s="164"/>
      <c r="N308" s="164"/>
      <c r="O308" s="164"/>
      <c r="P308" s="164"/>
      <c r="Q308" s="164"/>
      <c r="R308" s="164"/>
      <c r="S308" s="164"/>
      <c r="T308" s="164"/>
      <c r="U308" s="164"/>
      <c r="V308" s="164"/>
    </row>
    <row r="309" spans="1:22" ht="12">
      <c r="A309" s="164"/>
      <c r="B309" s="132"/>
      <c r="C309" s="164"/>
      <c r="D309" s="164"/>
      <c r="E309" s="164"/>
      <c r="F309" s="164"/>
      <c r="G309" s="164"/>
      <c r="H309" s="164"/>
      <c r="I309" s="164"/>
      <c r="J309" s="164"/>
      <c r="K309" s="164"/>
      <c r="L309" s="164"/>
      <c r="M309" s="164"/>
      <c r="N309" s="164"/>
      <c r="O309" s="164"/>
      <c r="P309" s="164"/>
      <c r="Q309" s="164"/>
      <c r="R309" s="164"/>
      <c r="S309" s="164"/>
      <c r="T309" s="164"/>
      <c r="U309" s="164"/>
      <c r="V309" s="164"/>
    </row>
    <row r="310" spans="1:22" ht="12">
      <c r="A310" s="164"/>
      <c r="B310" s="132"/>
      <c r="C310" s="164"/>
      <c r="D310" s="164"/>
      <c r="E310" s="164"/>
      <c r="F310" s="164"/>
      <c r="G310" s="164"/>
      <c r="H310" s="164"/>
      <c r="I310" s="164"/>
      <c r="J310" s="164"/>
      <c r="K310" s="164"/>
      <c r="L310" s="164"/>
      <c r="M310" s="164"/>
      <c r="N310" s="164"/>
      <c r="O310" s="164"/>
      <c r="P310" s="164"/>
      <c r="Q310" s="164"/>
      <c r="R310" s="164"/>
      <c r="S310" s="164"/>
      <c r="T310" s="164"/>
      <c r="U310" s="164"/>
      <c r="V310" s="164"/>
    </row>
    <row r="311" spans="1:22" ht="12">
      <c r="A311" s="164"/>
      <c r="B311" s="132"/>
      <c r="C311" s="164"/>
      <c r="D311" s="164"/>
      <c r="E311" s="164"/>
      <c r="F311" s="164"/>
      <c r="G311" s="164"/>
      <c r="H311" s="164"/>
      <c r="I311" s="164"/>
      <c r="J311" s="164"/>
      <c r="K311" s="164"/>
      <c r="L311" s="164"/>
      <c r="M311" s="164"/>
      <c r="N311" s="164"/>
      <c r="O311" s="164"/>
      <c r="P311" s="164"/>
      <c r="Q311" s="164"/>
      <c r="R311" s="164"/>
      <c r="S311" s="164"/>
      <c r="T311" s="164"/>
      <c r="U311" s="164"/>
      <c r="V311" s="164"/>
    </row>
    <row r="312" spans="1:22" ht="12">
      <c r="A312" s="164"/>
      <c r="B312" s="132"/>
      <c r="C312" s="164"/>
      <c r="D312" s="164"/>
      <c r="E312" s="164"/>
      <c r="F312" s="164"/>
      <c r="G312" s="164"/>
      <c r="H312" s="164"/>
      <c r="I312" s="164"/>
      <c r="J312" s="164"/>
      <c r="K312" s="164"/>
      <c r="L312" s="164"/>
      <c r="M312" s="164"/>
      <c r="N312" s="164"/>
      <c r="O312" s="164"/>
      <c r="P312" s="164"/>
      <c r="Q312" s="164"/>
      <c r="R312" s="164"/>
      <c r="S312" s="164"/>
      <c r="T312" s="164"/>
      <c r="U312" s="164"/>
      <c r="V312" s="164"/>
    </row>
    <row r="313" spans="1:22" ht="12">
      <c r="A313" s="164"/>
      <c r="B313" s="132"/>
      <c r="C313" s="164"/>
      <c r="D313" s="164"/>
      <c r="E313" s="164"/>
      <c r="F313" s="164"/>
      <c r="G313" s="164"/>
      <c r="H313" s="164"/>
      <c r="I313" s="164"/>
      <c r="J313" s="164"/>
      <c r="K313" s="164"/>
      <c r="L313" s="164"/>
      <c r="M313" s="164"/>
      <c r="N313" s="164"/>
      <c r="O313" s="164"/>
      <c r="P313" s="164"/>
      <c r="Q313" s="164"/>
      <c r="R313" s="164"/>
      <c r="S313" s="164"/>
      <c r="T313" s="164"/>
      <c r="U313" s="164"/>
      <c r="V313" s="164"/>
    </row>
    <row r="314" spans="1:22" ht="12">
      <c r="A314" s="164"/>
      <c r="B314" s="132"/>
      <c r="C314" s="164"/>
      <c r="D314" s="164"/>
      <c r="E314" s="164"/>
      <c r="F314" s="164"/>
      <c r="G314" s="164"/>
      <c r="H314" s="164"/>
      <c r="I314" s="164"/>
      <c r="J314" s="164"/>
      <c r="K314" s="164"/>
      <c r="L314" s="164"/>
      <c r="M314" s="164"/>
      <c r="N314" s="164"/>
      <c r="O314" s="164"/>
      <c r="P314" s="164"/>
      <c r="Q314" s="164"/>
      <c r="R314" s="164"/>
      <c r="S314" s="164"/>
      <c r="T314" s="164"/>
      <c r="U314" s="164"/>
      <c r="V314" s="164"/>
    </row>
    <row r="315" spans="1:22" ht="12">
      <c r="A315" s="164"/>
      <c r="B315" s="132"/>
      <c r="C315" s="164"/>
      <c r="D315" s="164"/>
      <c r="E315" s="164"/>
      <c r="F315" s="164"/>
      <c r="G315" s="164"/>
      <c r="H315" s="164"/>
      <c r="I315" s="164"/>
      <c r="J315" s="164"/>
      <c r="K315" s="164"/>
      <c r="L315" s="164"/>
      <c r="M315" s="164"/>
      <c r="N315" s="164"/>
      <c r="O315" s="164"/>
      <c r="P315" s="164"/>
      <c r="Q315" s="164"/>
      <c r="R315" s="164"/>
      <c r="S315" s="164"/>
      <c r="T315" s="164"/>
      <c r="U315" s="164"/>
      <c r="V315" s="164"/>
    </row>
    <row r="316" spans="1:22" ht="12">
      <c r="A316" s="164"/>
      <c r="B316" s="132"/>
      <c r="C316" s="164"/>
      <c r="D316" s="164"/>
      <c r="E316" s="164"/>
      <c r="F316" s="164"/>
      <c r="G316" s="164"/>
      <c r="H316" s="164"/>
      <c r="I316" s="164"/>
      <c r="J316" s="164"/>
      <c r="K316" s="164"/>
      <c r="L316" s="164"/>
      <c r="M316" s="164"/>
      <c r="N316" s="164"/>
      <c r="O316" s="164"/>
      <c r="P316" s="164"/>
      <c r="Q316" s="164"/>
      <c r="R316" s="164"/>
      <c r="S316" s="164"/>
      <c r="T316" s="164"/>
      <c r="U316" s="164"/>
      <c r="V316" s="164"/>
    </row>
    <row r="317" spans="1:22" ht="12">
      <c r="A317" s="164"/>
      <c r="B317" s="132"/>
      <c r="C317" s="164"/>
      <c r="D317" s="164"/>
      <c r="E317" s="164"/>
      <c r="F317" s="164"/>
      <c r="G317" s="164"/>
      <c r="H317" s="164"/>
      <c r="I317" s="164"/>
      <c r="J317" s="164"/>
      <c r="K317" s="164"/>
      <c r="L317" s="164"/>
      <c r="M317" s="164"/>
      <c r="N317" s="164"/>
      <c r="O317" s="164"/>
      <c r="P317" s="164"/>
      <c r="Q317" s="164"/>
      <c r="R317" s="164"/>
      <c r="S317" s="164"/>
      <c r="T317" s="164"/>
      <c r="U317" s="164"/>
      <c r="V317" s="164"/>
    </row>
    <row r="318" spans="1:22" ht="12">
      <c r="A318" s="164"/>
      <c r="B318" s="132"/>
      <c r="C318" s="164"/>
      <c r="D318" s="164"/>
      <c r="E318" s="164"/>
      <c r="F318" s="164"/>
      <c r="G318" s="164"/>
      <c r="H318" s="164"/>
      <c r="I318" s="164"/>
      <c r="J318" s="164"/>
      <c r="K318" s="164"/>
      <c r="L318" s="164"/>
      <c r="M318" s="164"/>
      <c r="N318" s="164"/>
      <c r="O318" s="164"/>
      <c r="P318" s="164"/>
      <c r="Q318" s="164"/>
      <c r="R318" s="164"/>
      <c r="S318" s="164"/>
      <c r="T318" s="164"/>
      <c r="U318" s="164"/>
      <c r="V318" s="164"/>
    </row>
    <row r="319" spans="1:22" ht="12">
      <c r="A319" s="164"/>
      <c r="B319" s="132"/>
      <c r="C319" s="164"/>
      <c r="D319" s="164"/>
      <c r="E319" s="164"/>
      <c r="F319" s="164"/>
      <c r="G319" s="164"/>
      <c r="H319" s="164"/>
      <c r="I319" s="164"/>
      <c r="J319" s="164"/>
      <c r="K319" s="164"/>
      <c r="L319" s="164"/>
      <c r="M319" s="164"/>
      <c r="N319" s="164"/>
      <c r="O319" s="164"/>
      <c r="P319" s="164"/>
      <c r="Q319" s="164"/>
      <c r="R319" s="164"/>
      <c r="S319" s="164"/>
      <c r="T319" s="164"/>
      <c r="U319" s="164"/>
      <c r="V319" s="164"/>
    </row>
    <row r="320" spans="1:22" ht="12">
      <c r="A320" s="164"/>
      <c r="B320" s="132"/>
      <c r="C320" s="164"/>
      <c r="D320" s="164"/>
      <c r="E320" s="164"/>
      <c r="F320" s="164"/>
      <c r="G320" s="164"/>
      <c r="H320" s="164"/>
      <c r="I320" s="164"/>
      <c r="J320" s="164"/>
      <c r="K320" s="164"/>
      <c r="L320" s="164"/>
      <c r="M320" s="164"/>
      <c r="N320" s="164"/>
      <c r="O320" s="164"/>
      <c r="P320" s="164"/>
      <c r="Q320" s="164"/>
      <c r="R320" s="164"/>
      <c r="S320" s="164"/>
      <c r="T320" s="164"/>
      <c r="U320" s="164"/>
      <c r="V320" s="164"/>
    </row>
    <row r="321" spans="1:22" ht="12">
      <c r="A321" s="164"/>
      <c r="B321" s="132"/>
      <c r="C321" s="164"/>
      <c r="D321" s="164"/>
      <c r="E321" s="164"/>
      <c r="F321" s="164"/>
      <c r="G321" s="164"/>
      <c r="H321" s="164"/>
      <c r="I321" s="164"/>
      <c r="J321" s="164"/>
      <c r="K321" s="164"/>
      <c r="L321" s="164"/>
      <c r="M321" s="164"/>
      <c r="N321" s="164"/>
      <c r="O321" s="164"/>
      <c r="P321" s="164"/>
      <c r="Q321" s="164"/>
      <c r="R321" s="164"/>
      <c r="S321" s="164"/>
      <c r="T321" s="164"/>
      <c r="U321" s="164"/>
      <c r="V321" s="164"/>
    </row>
    <row r="322" spans="1:22" ht="12">
      <c r="A322" s="164"/>
      <c r="B322" s="132"/>
      <c r="C322" s="164"/>
      <c r="D322" s="164"/>
      <c r="E322" s="164"/>
      <c r="F322" s="164"/>
      <c r="G322" s="164"/>
      <c r="H322" s="164"/>
      <c r="I322" s="164"/>
      <c r="J322" s="164"/>
      <c r="K322" s="164"/>
      <c r="L322" s="164"/>
      <c r="M322" s="164"/>
      <c r="N322" s="164"/>
      <c r="O322" s="164"/>
      <c r="P322" s="164"/>
      <c r="Q322" s="164"/>
      <c r="R322" s="164"/>
      <c r="S322" s="164"/>
      <c r="T322" s="164"/>
      <c r="U322" s="164"/>
      <c r="V322" s="164"/>
    </row>
    <row r="323" spans="1:22" ht="12">
      <c r="A323" s="164"/>
      <c r="B323" s="132"/>
      <c r="C323" s="164"/>
      <c r="D323" s="164"/>
      <c r="E323" s="164"/>
      <c r="F323" s="164"/>
      <c r="G323" s="164"/>
      <c r="H323" s="164"/>
      <c r="I323" s="164"/>
      <c r="J323" s="164"/>
      <c r="K323" s="164"/>
      <c r="L323" s="164"/>
      <c r="M323" s="164"/>
      <c r="N323" s="164"/>
      <c r="O323" s="164"/>
      <c r="P323" s="164"/>
      <c r="Q323" s="164"/>
      <c r="R323" s="164"/>
      <c r="S323" s="164"/>
      <c r="T323" s="164"/>
      <c r="U323" s="164"/>
      <c r="V323" s="164"/>
    </row>
    <row r="324" spans="1:22" ht="12">
      <c r="A324" s="164"/>
      <c r="B324" s="132"/>
      <c r="C324" s="164"/>
      <c r="D324" s="164"/>
      <c r="E324" s="164"/>
      <c r="F324" s="164"/>
      <c r="G324" s="164"/>
      <c r="H324" s="164"/>
      <c r="I324" s="164"/>
      <c r="J324" s="164"/>
      <c r="K324" s="164"/>
      <c r="L324" s="164"/>
      <c r="M324" s="164"/>
      <c r="N324" s="164"/>
      <c r="O324" s="164"/>
      <c r="P324" s="164"/>
      <c r="Q324" s="164"/>
      <c r="R324" s="164"/>
      <c r="S324" s="164"/>
      <c r="T324" s="164"/>
      <c r="U324" s="164"/>
      <c r="V324" s="164"/>
    </row>
    <row r="325" spans="1:22" ht="12">
      <c r="A325" s="164"/>
      <c r="B325" s="132"/>
      <c r="C325" s="164"/>
      <c r="D325" s="164"/>
      <c r="E325" s="164"/>
      <c r="F325" s="164"/>
      <c r="G325" s="164"/>
      <c r="H325" s="164"/>
      <c r="I325" s="164"/>
      <c r="J325" s="164"/>
      <c r="K325" s="164"/>
      <c r="L325" s="164"/>
      <c r="M325" s="164"/>
      <c r="N325" s="164"/>
      <c r="O325" s="164"/>
      <c r="P325" s="164"/>
      <c r="Q325" s="164"/>
      <c r="R325" s="164"/>
      <c r="S325" s="164"/>
      <c r="T325" s="164"/>
      <c r="U325" s="164"/>
      <c r="V325" s="164"/>
    </row>
    <row r="326" spans="1:22" ht="12">
      <c r="A326" s="164"/>
      <c r="B326" s="132"/>
      <c r="C326" s="164"/>
      <c r="D326" s="164"/>
      <c r="E326" s="164"/>
      <c r="F326" s="164"/>
      <c r="G326" s="164"/>
      <c r="H326" s="164"/>
      <c r="I326" s="164"/>
      <c r="J326" s="164"/>
      <c r="K326" s="164"/>
      <c r="L326" s="164"/>
      <c r="M326" s="164"/>
      <c r="N326" s="164"/>
      <c r="O326" s="164"/>
      <c r="P326" s="164"/>
      <c r="Q326" s="164"/>
      <c r="R326" s="164"/>
      <c r="S326" s="164"/>
      <c r="T326" s="164"/>
      <c r="U326" s="164"/>
      <c r="V326" s="164"/>
    </row>
    <row r="327" spans="1:22" ht="12">
      <c r="A327" s="164"/>
      <c r="B327" s="132"/>
      <c r="C327" s="164"/>
      <c r="D327" s="164"/>
      <c r="E327" s="164"/>
      <c r="F327" s="164"/>
      <c r="G327" s="164"/>
      <c r="H327" s="164"/>
      <c r="I327" s="164"/>
      <c r="J327" s="164"/>
      <c r="K327" s="164"/>
      <c r="L327" s="164"/>
      <c r="M327" s="164"/>
      <c r="N327" s="164"/>
      <c r="O327" s="164"/>
      <c r="P327" s="164"/>
      <c r="Q327" s="164"/>
      <c r="R327" s="164"/>
      <c r="S327" s="164"/>
      <c r="T327" s="164"/>
      <c r="U327" s="164"/>
      <c r="V327" s="164"/>
    </row>
    <row r="328" spans="1:22" ht="12">
      <c r="A328" s="164"/>
      <c r="B328" s="132"/>
      <c r="C328" s="164"/>
      <c r="D328" s="164"/>
      <c r="E328" s="164"/>
      <c r="F328" s="164"/>
      <c r="G328" s="164"/>
      <c r="H328" s="164"/>
      <c r="I328" s="164"/>
      <c r="J328" s="164"/>
      <c r="K328" s="164"/>
      <c r="L328" s="164"/>
      <c r="M328" s="164"/>
      <c r="N328" s="164"/>
      <c r="O328" s="164"/>
      <c r="P328" s="164"/>
      <c r="Q328" s="164"/>
      <c r="R328" s="164"/>
      <c r="S328" s="164"/>
      <c r="T328" s="164"/>
      <c r="U328" s="164"/>
      <c r="V328" s="164"/>
    </row>
    <row r="329" spans="1:22" ht="12">
      <c r="A329" s="164"/>
      <c r="B329" s="132"/>
      <c r="C329" s="164"/>
      <c r="D329" s="164"/>
      <c r="E329" s="164"/>
      <c r="F329" s="164"/>
      <c r="G329" s="164"/>
      <c r="H329" s="164"/>
      <c r="I329" s="164"/>
      <c r="J329" s="164"/>
      <c r="K329" s="164"/>
      <c r="L329" s="164"/>
      <c r="M329" s="164"/>
      <c r="N329" s="164"/>
      <c r="O329" s="164"/>
      <c r="P329" s="164"/>
      <c r="Q329" s="164"/>
      <c r="R329" s="164"/>
      <c r="S329" s="164"/>
      <c r="T329" s="164"/>
      <c r="U329" s="164"/>
      <c r="V329" s="164"/>
    </row>
    <row r="330" spans="1:22" ht="12">
      <c r="A330" s="164"/>
      <c r="B330" s="132"/>
      <c r="C330" s="164"/>
      <c r="D330" s="164"/>
      <c r="E330" s="164"/>
      <c r="F330" s="164"/>
      <c r="G330" s="164"/>
      <c r="H330" s="164"/>
      <c r="I330" s="164"/>
      <c r="J330" s="164"/>
      <c r="K330" s="164"/>
      <c r="L330" s="164"/>
      <c r="M330" s="164"/>
      <c r="N330" s="164"/>
      <c r="O330" s="164"/>
      <c r="P330" s="164"/>
      <c r="Q330" s="164"/>
      <c r="R330" s="164"/>
      <c r="S330" s="164"/>
      <c r="T330" s="164"/>
      <c r="U330" s="164"/>
      <c r="V330" s="164"/>
    </row>
    <row r="331" spans="1:22" ht="12">
      <c r="A331" s="164"/>
      <c r="B331" s="132"/>
      <c r="C331" s="164"/>
      <c r="D331" s="164"/>
      <c r="E331" s="164"/>
      <c r="F331" s="164"/>
      <c r="G331" s="164"/>
      <c r="H331" s="164"/>
      <c r="I331" s="164"/>
      <c r="J331" s="164"/>
      <c r="K331" s="164"/>
      <c r="L331" s="164"/>
      <c r="M331" s="164"/>
      <c r="N331" s="164"/>
      <c r="O331" s="164"/>
      <c r="P331" s="164"/>
      <c r="Q331" s="164"/>
      <c r="R331" s="164"/>
      <c r="S331" s="164"/>
      <c r="T331" s="164"/>
      <c r="U331" s="164"/>
      <c r="V331" s="164"/>
    </row>
    <row r="332" spans="1:22" ht="12">
      <c r="A332" s="164"/>
      <c r="B332" s="132"/>
      <c r="C332" s="164"/>
      <c r="D332" s="164"/>
      <c r="E332" s="164"/>
      <c r="F332" s="164"/>
      <c r="G332" s="164"/>
      <c r="H332" s="164"/>
      <c r="I332" s="164"/>
      <c r="J332" s="164"/>
      <c r="K332" s="164"/>
      <c r="L332" s="164"/>
      <c r="M332" s="164"/>
      <c r="N332" s="164"/>
      <c r="O332" s="164"/>
      <c r="P332" s="164"/>
      <c r="Q332" s="164"/>
      <c r="R332" s="164"/>
      <c r="S332" s="164"/>
      <c r="T332" s="164"/>
      <c r="U332" s="164"/>
      <c r="V332" s="164"/>
    </row>
    <row r="333" spans="1:22" ht="12">
      <c r="A333" s="164"/>
      <c r="B333" s="132"/>
      <c r="C333" s="164"/>
      <c r="D333" s="164"/>
      <c r="E333" s="164"/>
      <c r="F333" s="164"/>
      <c r="G333" s="164"/>
      <c r="H333" s="164"/>
      <c r="I333" s="164"/>
      <c r="J333" s="164"/>
      <c r="K333" s="164"/>
      <c r="L333" s="164"/>
      <c r="M333" s="164"/>
      <c r="N333" s="164"/>
      <c r="O333" s="164"/>
      <c r="P333" s="164"/>
      <c r="Q333" s="164"/>
      <c r="R333" s="164"/>
      <c r="S333" s="164"/>
      <c r="T333" s="164"/>
      <c r="U333" s="164"/>
      <c r="V333" s="164"/>
    </row>
    <row r="334" spans="1:22" ht="12">
      <c r="A334" s="164"/>
      <c r="B334" s="132"/>
      <c r="C334" s="164"/>
      <c r="D334" s="164"/>
      <c r="E334" s="164"/>
      <c r="F334" s="164"/>
      <c r="G334" s="164"/>
      <c r="H334" s="164"/>
      <c r="I334" s="164"/>
      <c r="J334" s="164"/>
      <c r="K334" s="164"/>
      <c r="L334" s="164"/>
      <c r="M334" s="164"/>
      <c r="N334" s="164"/>
      <c r="O334" s="164"/>
      <c r="P334" s="164"/>
      <c r="Q334" s="164"/>
      <c r="R334" s="164"/>
      <c r="S334" s="164"/>
      <c r="T334" s="164"/>
      <c r="U334" s="164"/>
      <c r="V334" s="164"/>
    </row>
    <row r="335" spans="1:22" ht="12">
      <c r="A335" s="164"/>
      <c r="B335" s="132"/>
      <c r="C335" s="164"/>
      <c r="D335" s="164"/>
      <c r="E335" s="164"/>
      <c r="F335" s="164"/>
      <c r="G335" s="164"/>
      <c r="H335" s="164"/>
      <c r="I335" s="164"/>
      <c r="J335" s="164"/>
      <c r="K335" s="164"/>
      <c r="L335" s="164"/>
      <c r="M335" s="164"/>
      <c r="N335" s="164"/>
      <c r="O335" s="164"/>
      <c r="P335" s="164"/>
      <c r="Q335" s="164"/>
      <c r="R335" s="164"/>
      <c r="S335" s="164"/>
      <c r="T335" s="164"/>
      <c r="U335" s="164"/>
      <c r="V335" s="164"/>
    </row>
    <row r="336" spans="1:22" ht="12">
      <c r="A336" s="164"/>
      <c r="B336" s="132"/>
      <c r="C336" s="164"/>
      <c r="D336" s="164"/>
      <c r="E336" s="164"/>
      <c r="F336" s="164"/>
      <c r="G336" s="164"/>
      <c r="H336" s="164"/>
      <c r="I336" s="164"/>
      <c r="J336" s="164"/>
      <c r="K336" s="164"/>
      <c r="L336" s="164"/>
      <c r="M336" s="164"/>
      <c r="N336" s="164"/>
      <c r="O336" s="164"/>
      <c r="P336" s="164"/>
      <c r="Q336" s="164"/>
      <c r="R336" s="164"/>
      <c r="S336" s="164"/>
      <c r="T336" s="164"/>
      <c r="U336" s="164"/>
      <c r="V336" s="164"/>
    </row>
    <row r="337" spans="1:22" ht="12">
      <c r="A337" s="164"/>
      <c r="B337" s="132"/>
      <c r="C337" s="164"/>
      <c r="D337" s="164"/>
      <c r="E337" s="164"/>
      <c r="F337" s="164"/>
      <c r="G337" s="164"/>
      <c r="H337" s="164"/>
      <c r="I337" s="164"/>
      <c r="J337" s="164"/>
      <c r="K337" s="164"/>
      <c r="L337" s="164"/>
      <c r="M337" s="164"/>
      <c r="N337" s="164"/>
      <c r="O337" s="164"/>
      <c r="P337" s="164"/>
      <c r="Q337" s="164"/>
      <c r="R337" s="164"/>
      <c r="S337" s="164"/>
      <c r="T337" s="164"/>
      <c r="U337" s="164"/>
      <c r="V337" s="164"/>
    </row>
    <row r="338" spans="1:22" ht="12">
      <c r="A338" s="164"/>
      <c r="B338" s="132"/>
      <c r="C338" s="164"/>
      <c r="D338" s="164"/>
      <c r="E338" s="164"/>
      <c r="F338" s="164"/>
      <c r="G338" s="164"/>
      <c r="H338" s="164"/>
      <c r="I338" s="164"/>
      <c r="J338" s="164"/>
      <c r="K338" s="164"/>
      <c r="L338" s="164"/>
      <c r="M338" s="164"/>
      <c r="N338" s="164"/>
      <c r="O338" s="164"/>
      <c r="P338" s="164"/>
      <c r="Q338" s="164"/>
      <c r="R338" s="164"/>
      <c r="S338" s="164"/>
      <c r="T338" s="164"/>
      <c r="U338" s="164"/>
      <c r="V338" s="164"/>
    </row>
    <row r="339" spans="1:22" ht="12">
      <c r="A339" s="164"/>
      <c r="B339" s="132"/>
      <c r="C339" s="164"/>
      <c r="D339" s="164"/>
      <c r="E339" s="164"/>
      <c r="F339" s="164"/>
      <c r="G339" s="164"/>
      <c r="H339" s="164"/>
      <c r="I339" s="164"/>
      <c r="J339" s="164"/>
      <c r="K339" s="164"/>
      <c r="L339" s="164"/>
      <c r="M339" s="164"/>
      <c r="N339" s="164"/>
      <c r="O339" s="164"/>
      <c r="P339" s="164"/>
      <c r="Q339" s="164"/>
      <c r="R339" s="164"/>
      <c r="S339" s="164"/>
      <c r="T339" s="164"/>
      <c r="U339" s="164"/>
      <c r="V339" s="164"/>
    </row>
    <row r="340" spans="1:22" ht="12">
      <c r="A340" s="164"/>
      <c r="B340" s="132"/>
      <c r="C340" s="164"/>
      <c r="D340" s="164"/>
      <c r="E340" s="164"/>
      <c r="F340" s="164"/>
      <c r="G340" s="164"/>
      <c r="H340" s="164"/>
      <c r="I340" s="164"/>
      <c r="J340" s="164"/>
      <c r="K340" s="164"/>
      <c r="L340" s="164"/>
      <c r="M340" s="164"/>
      <c r="N340" s="164"/>
      <c r="O340" s="164"/>
      <c r="P340" s="164"/>
      <c r="Q340" s="164"/>
      <c r="R340" s="164"/>
      <c r="S340" s="164"/>
      <c r="T340" s="164"/>
      <c r="U340" s="164"/>
      <c r="V340" s="164"/>
    </row>
    <row r="341" spans="1:22" ht="12">
      <c r="A341" s="164"/>
      <c r="B341" s="132"/>
      <c r="C341" s="164"/>
      <c r="D341" s="164"/>
      <c r="E341" s="164"/>
      <c r="F341" s="164"/>
      <c r="G341" s="164"/>
      <c r="H341" s="164"/>
      <c r="I341" s="164"/>
      <c r="J341" s="164"/>
      <c r="K341" s="164"/>
      <c r="L341" s="164"/>
      <c r="M341" s="164"/>
      <c r="N341" s="164"/>
      <c r="O341" s="164"/>
      <c r="P341" s="164"/>
      <c r="Q341" s="164"/>
      <c r="R341" s="164"/>
      <c r="S341" s="164"/>
      <c r="T341" s="164"/>
      <c r="U341" s="164"/>
      <c r="V341" s="164"/>
    </row>
    <row r="342" spans="1:22" ht="12">
      <c r="A342" s="164"/>
      <c r="B342" s="132"/>
      <c r="C342" s="164"/>
      <c r="D342" s="164"/>
      <c r="E342" s="164"/>
      <c r="F342" s="164"/>
      <c r="G342" s="164"/>
      <c r="H342" s="164"/>
      <c r="I342" s="164"/>
      <c r="J342" s="164"/>
      <c r="K342" s="164"/>
      <c r="L342" s="164"/>
      <c r="M342" s="164"/>
      <c r="N342" s="164"/>
      <c r="O342" s="164"/>
      <c r="P342" s="164"/>
      <c r="Q342" s="164"/>
      <c r="R342" s="164"/>
      <c r="S342" s="164"/>
      <c r="T342" s="164"/>
      <c r="U342" s="164"/>
      <c r="V342" s="164"/>
    </row>
    <row r="343" spans="1:22" ht="12">
      <c r="A343" s="164"/>
      <c r="B343" s="132"/>
      <c r="C343" s="164"/>
      <c r="D343" s="164"/>
      <c r="E343" s="164"/>
      <c r="F343" s="164"/>
      <c r="G343" s="164"/>
      <c r="H343" s="164"/>
      <c r="I343" s="164"/>
      <c r="J343" s="164"/>
      <c r="K343" s="164"/>
      <c r="L343" s="164"/>
      <c r="M343" s="164"/>
      <c r="N343" s="164"/>
      <c r="O343" s="164"/>
      <c r="P343" s="164"/>
      <c r="Q343" s="164"/>
      <c r="R343" s="164"/>
      <c r="S343" s="164"/>
      <c r="T343" s="164"/>
      <c r="U343" s="164"/>
      <c r="V343" s="164"/>
    </row>
    <row r="344" spans="1:22" ht="12">
      <c r="A344" s="164"/>
      <c r="B344" s="132"/>
      <c r="C344" s="164"/>
      <c r="D344" s="164"/>
      <c r="E344" s="164"/>
      <c r="F344" s="164"/>
      <c r="G344" s="164"/>
      <c r="H344" s="164"/>
      <c r="I344" s="164"/>
      <c r="J344" s="164"/>
      <c r="K344" s="164"/>
      <c r="L344" s="164"/>
      <c r="M344" s="164"/>
      <c r="N344" s="164"/>
      <c r="O344" s="164"/>
      <c r="P344" s="164"/>
      <c r="Q344" s="164"/>
      <c r="R344" s="164"/>
      <c r="S344" s="164"/>
      <c r="T344" s="164"/>
      <c r="U344" s="164"/>
      <c r="V344" s="164"/>
    </row>
    <row r="345" spans="1:22" ht="12">
      <c r="A345" s="164"/>
      <c r="B345" s="132"/>
      <c r="C345" s="164"/>
      <c r="D345" s="164"/>
      <c r="E345" s="164"/>
      <c r="F345" s="164"/>
      <c r="G345" s="164"/>
      <c r="H345" s="164"/>
      <c r="I345" s="164"/>
      <c r="J345" s="164"/>
      <c r="K345" s="164"/>
      <c r="L345" s="164"/>
      <c r="M345" s="164"/>
      <c r="N345" s="164"/>
      <c r="O345" s="164"/>
      <c r="P345" s="164"/>
      <c r="Q345" s="164"/>
      <c r="R345" s="164"/>
      <c r="S345" s="164"/>
      <c r="T345" s="164"/>
      <c r="U345" s="164"/>
      <c r="V345" s="164"/>
    </row>
    <row r="346" spans="1:22" ht="12">
      <c r="A346" s="164"/>
      <c r="B346" s="132"/>
      <c r="C346" s="164"/>
      <c r="D346" s="164"/>
      <c r="E346" s="164"/>
      <c r="F346" s="164"/>
      <c r="G346" s="164"/>
      <c r="H346" s="164"/>
      <c r="I346" s="164"/>
      <c r="J346" s="164"/>
      <c r="K346" s="164"/>
      <c r="L346" s="164"/>
      <c r="M346" s="164"/>
      <c r="N346" s="164"/>
      <c r="O346" s="164"/>
      <c r="P346" s="164"/>
      <c r="Q346" s="164"/>
      <c r="R346" s="164"/>
      <c r="S346" s="164"/>
      <c r="T346" s="164"/>
      <c r="U346" s="164"/>
      <c r="V346" s="164"/>
    </row>
    <row r="347" spans="1:22" ht="12">
      <c r="A347" s="164"/>
      <c r="B347" s="132"/>
      <c r="C347" s="164"/>
      <c r="D347" s="164"/>
      <c r="E347" s="164"/>
      <c r="F347" s="164"/>
      <c r="G347" s="164"/>
      <c r="H347" s="164"/>
      <c r="I347" s="164"/>
      <c r="J347" s="164"/>
      <c r="K347" s="164"/>
      <c r="L347" s="164"/>
      <c r="M347" s="164"/>
      <c r="N347" s="164"/>
      <c r="O347" s="164"/>
      <c r="P347" s="164"/>
      <c r="Q347" s="164"/>
      <c r="R347" s="164"/>
      <c r="S347" s="164"/>
      <c r="T347" s="164"/>
      <c r="U347" s="164"/>
      <c r="V347" s="164"/>
    </row>
    <row r="348" spans="1:22" ht="12">
      <c r="A348" s="164"/>
      <c r="B348" s="132"/>
      <c r="C348" s="164"/>
      <c r="D348" s="164"/>
      <c r="E348" s="164"/>
      <c r="F348" s="164"/>
      <c r="G348" s="164"/>
      <c r="H348" s="164"/>
      <c r="I348" s="164"/>
      <c r="J348" s="164"/>
      <c r="K348" s="164"/>
      <c r="L348" s="164"/>
      <c r="M348" s="164"/>
      <c r="N348" s="164"/>
      <c r="O348" s="164"/>
      <c r="P348" s="164"/>
      <c r="Q348" s="164"/>
      <c r="R348" s="164"/>
      <c r="S348" s="164"/>
      <c r="T348" s="164"/>
      <c r="U348" s="164"/>
      <c r="V348" s="164"/>
    </row>
    <row r="349" spans="1:22" ht="12">
      <c r="A349" s="164"/>
      <c r="B349" s="132"/>
      <c r="C349" s="164"/>
      <c r="D349" s="164"/>
      <c r="E349" s="164"/>
      <c r="F349" s="164"/>
      <c r="G349" s="164"/>
      <c r="H349" s="164"/>
      <c r="I349" s="164"/>
      <c r="J349" s="164"/>
      <c r="K349" s="164"/>
      <c r="L349" s="164"/>
      <c r="M349" s="164"/>
      <c r="N349" s="164"/>
      <c r="O349" s="164"/>
      <c r="P349" s="164"/>
      <c r="Q349" s="164"/>
      <c r="R349" s="164"/>
      <c r="S349" s="164"/>
      <c r="T349" s="164"/>
      <c r="U349" s="164"/>
      <c r="V349" s="164"/>
    </row>
    <row r="350" spans="1:22" ht="12">
      <c r="A350" s="164"/>
      <c r="B350" s="132"/>
      <c r="C350" s="164"/>
      <c r="D350" s="164"/>
      <c r="E350" s="164"/>
      <c r="F350" s="164"/>
      <c r="G350" s="164"/>
      <c r="H350" s="164"/>
      <c r="I350" s="164"/>
      <c r="J350" s="164"/>
      <c r="K350" s="164"/>
      <c r="L350" s="164"/>
      <c r="M350" s="164"/>
      <c r="N350" s="164"/>
      <c r="O350" s="164"/>
      <c r="P350" s="164"/>
      <c r="Q350" s="164"/>
      <c r="R350" s="164"/>
      <c r="S350" s="164"/>
      <c r="T350" s="164"/>
      <c r="U350" s="164"/>
      <c r="V350" s="164"/>
    </row>
    <row r="351" spans="1:22" ht="12">
      <c r="A351" s="164"/>
      <c r="B351" s="132"/>
      <c r="C351" s="164"/>
      <c r="D351" s="164"/>
      <c r="E351" s="164"/>
      <c r="F351" s="164"/>
      <c r="G351" s="164"/>
      <c r="H351" s="164"/>
      <c r="I351" s="164"/>
      <c r="J351" s="164"/>
      <c r="K351" s="164"/>
      <c r="L351" s="164"/>
      <c r="M351" s="164"/>
      <c r="N351" s="164"/>
      <c r="O351" s="164"/>
      <c r="P351" s="164"/>
      <c r="Q351" s="164"/>
      <c r="R351" s="164"/>
      <c r="S351" s="164"/>
      <c r="T351" s="164"/>
      <c r="U351" s="164"/>
      <c r="V351" s="164"/>
    </row>
    <row r="352" spans="1:22" ht="12">
      <c r="A352" s="164"/>
      <c r="B352" s="132"/>
      <c r="C352" s="164"/>
      <c r="D352" s="164"/>
      <c r="E352" s="164"/>
      <c r="F352" s="164"/>
      <c r="G352" s="164"/>
      <c r="H352" s="164"/>
      <c r="I352" s="164"/>
      <c r="J352" s="164"/>
      <c r="K352" s="164"/>
      <c r="L352" s="164"/>
      <c r="M352" s="164"/>
      <c r="N352" s="164"/>
      <c r="O352" s="164"/>
      <c r="P352" s="164"/>
      <c r="Q352" s="164"/>
      <c r="R352" s="164"/>
      <c r="S352" s="164"/>
      <c r="T352" s="164"/>
      <c r="U352" s="164"/>
      <c r="V352" s="164"/>
    </row>
    <row r="353" spans="1:22" ht="12">
      <c r="A353" s="164"/>
      <c r="B353" s="132"/>
      <c r="C353" s="164"/>
      <c r="D353" s="164"/>
      <c r="E353" s="164"/>
      <c r="F353" s="164"/>
      <c r="G353" s="164"/>
      <c r="H353" s="164"/>
      <c r="I353" s="164"/>
      <c r="J353" s="164"/>
      <c r="K353" s="164"/>
      <c r="L353" s="164"/>
      <c r="M353" s="164"/>
      <c r="N353" s="164"/>
      <c r="O353" s="164"/>
      <c r="P353" s="164"/>
      <c r="Q353" s="164"/>
      <c r="R353" s="164"/>
      <c r="S353" s="164"/>
      <c r="T353" s="164"/>
      <c r="U353" s="164"/>
      <c r="V353" s="164"/>
    </row>
    <row r="354" spans="1:22" ht="12">
      <c r="A354" s="164"/>
      <c r="B354" s="132"/>
      <c r="C354" s="164"/>
      <c r="D354" s="164"/>
      <c r="E354" s="164"/>
      <c r="F354" s="164"/>
      <c r="G354" s="164"/>
      <c r="H354" s="164"/>
      <c r="I354" s="164"/>
      <c r="J354" s="164"/>
      <c r="K354" s="164"/>
      <c r="L354" s="164"/>
      <c r="M354" s="164"/>
      <c r="N354" s="164"/>
      <c r="O354" s="164"/>
      <c r="P354" s="164"/>
      <c r="Q354" s="164"/>
      <c r="R354" s="164"/>
      <c r="S354" s="164"/>
      <c r="T354" s="164"/>
      <c r="U354" s="164"/>
      <c r="V354" s="164"/>
    </row>
    <row r="355" spans="1:22" ht="12">
      <c r="A355" s="164"/>
      <c r="B355" s="132"/>
      <c r="C355" s="164"/>
      <c r="D355" s="164"/>
      <c r="E355" s="164"/>
      <c r="F355" s="164"/>
      <c r="G355" s="164"/>
      <c r="H355" s="164"/>
      <c r="I355" s="164"/>
      <c r="J355" s="164"/>
      <c r="K355" s="164"/>
      <c r="L355" s="164"/>
      <c r="M355" s="164"/>
      <c r="N355" s="164"/>
      <c r="O355" s="164"/>
      <c r="P355" s="164"/>
      <c r="Q355" s="164"/>
      <c r="R355" s="164"/>
      <c r="S355" s="164"/>
      <c r="T355" s="164"/>
      <c r="U355" s="164"/>
      <c r="V355" s="164"/>
    </row>
    <row r="356" spans="1:22" ht="12">
      <c r="A356" s="164"/>
      <c r="B356" s="132"/>
      <c r="C356" s="164"/>
      <c r="D356" s="164"/>
      <c r="E356" s="164"/>
      <c r="F356" s="164"/>
      <c r="G356" s="164"/>
      <c r="H356" s="164"/>
      <c r="I356" s="164"/>
      <c r="J356" s="164"/>
      <c r="K356" s="164"/>
      <c r="L356" s="164"/>
      <c r="M356" s="164"/>
      <c r="N356" s="164"/>
      <c r="O356" s="164"/>
      <c r="P356" s="164"/>
      <c r="Q356" s="164"/>
      <c r="R356" s="164"/>
      <c r="S356" s="164"/>
      <c r="T356" s="164"/>
      <c r="U356" s="164"/>
      <c r="V356" s="164"/>
    </row>
    <row r="357" spans="1:22" ht="12">
      <c r="A357" s="164"/>
      <c r="B357" s="132"/>
      <c r="C357" s="164"/>
      <c r="D357" s="164"/>
      <c r="E357" s="164"/>
      <c r="F357" s="164"/>
      <c r="G357" s="164"/>
      <c r="H357" s="164"/>
      <c r="I357" s="164"/>
      <c r="J357" s="164"/>
      <c r="K357" s="164"/>
      <c r="L357" s="164"/>
      <c r="M357" s="164"/>
      <c r="N357" s="164"/>
      <c r="O357" s="164"/>
      <c r="P357" s="164"/>
      <c r="Q357" s="164"/>
      <c r="R357" s="164"/>
      <c r="S357" s="164"/>
      <c r="T357" s="164"/>
      <c r="U357" s="164"/>
      <c r="V357" s="164"/>
    </row>
    <row r="358" spans="1:22" ht="12">
      <c r="A358" s="164"/>
      <c r="B358" s="132"/>
      <c r="C358" s="164"/>
      <c r="D358" s="164"/>
      <c r="E358" s="164"/>
      <c r="F358" s="164"/>
      <c r="G358" s="164"/>
      <c r="H358" s="164"/>
      <c r="I358" s="164"/>
      <c r="J358" s="164"/>
      <c r="K358" s="164"/>
      <c r="L358" s="164"/>
      <c r="M358" s="164"/>
      <c r="N358" s="164"/>
      <c r="O358" s="164"/>
      <c r="P358" s="164"/>
      <c r="Q358" s="164"/>
      <c r="R358" s="164"/>
      <c r="S358" s="164"/>
      <c r="T358" s="164"/>
      <c r="U358" s="164"/>
      <c r="V358" s="164"/>
    </row>
    <row r="359" spans="1:22" ht="12">
      <c r="A359" s="164"/>
      <c r="B359" s="132"/>
      <c r="C359" s="164"/>
      <c r="D359" s="164"/>
      <c r="E359" s="164"/>
      <c r="F359" s="164"/>
      <c r="G359" s="164"/>
      <c r="H359" s="164"/>
      <c r="I359" s="164"/>
      <c r="J359" s="164"/>
      <c r="K359" s="164"/>
      <c r="L359" s="164"/>
      <c r="M359" s="164"/>
      <c r="N359" s="164"/>
      <c r="O359" s="164"/>
      <c r="P359" s="164"/>
      <c r="Q359" s="164"/>
      <c r="R359" s="164"/>
      <c r="S359" s="164"/>
      <c r="T359" s="164"/>
      <c r="U359" s="164"/>
      <c r="V359" s="164"/>
    </row>
    <row r="360" spans="1:22" ht="12">
      <c r="A360" s="164"/>
      <c r="B360" s="132"/>
      <c r="C360" s="164"/>
      <c r="D360" s="164"/>
      <c r="E360" s="164"/>
      <c r="F360" s="164"/>
      <c r="G360" s="164"/>
      <c r="H360" s="164"/>
      <c r="I360" s="164"/>
      <c r="J360" s="164"/>
      <c r="K360" s="164"/>
      <c r="L360" s="164"/>
      <c r="M360" s="164"/>
      <c r="N360" s="164"/>
      <c r="O360" s="164"/>
      <c r="P360" s="164"/>
      <c r="Q360" s="164"/>
      <c r="R360" s="164"/>
      <c r="S360" s="164"/>
      <c r="T360" s="164"/>
      <c r="U360" s="164"/>
      <c r="V360" s="164"/>
    </row>
    <row r="361" spans="1:22" ht="12">
      <c r="A361" s="164"/>
      <c r="B361" s="132"/>
      <c r="C361" s="164"/>
      <c r="D361" s="164"/>
      <c r="E361" s="164"/>
      <c r="F361" s="164"/>
      <c r="G361" s="164"/>
      <c r="H361" s="164"/>
      <c r="I361" s="164"/>
      <c r="J361" s="164"/>
      <c r="K361" s="164"/>
      <c r="L361" s="164"/>
      <c r="M361" s="164"/>
      <c r="N361" s="164"/>
      <c r="O361" s="164"/>
      <c r="P361" s="164"/>
      <c r="Q361" s="164"/>
      <c r="R361" s="164"/>
      <c r="S361" s="164"/>
      <c r="T361" s="164"/>
      <c r="U361" s="164"/>
      <c r="V361" s="164"/>
    </row>
    <row r="362" spans="1:22" ht="12">
      <c r="A362" s="164"/>
      <c r="B362" s="132"/>
      <c r="C362" s="164"/>
      <c r="D362" s="164"/>
      <c r="E362" s="164"/>
      <c r="F362" s="164"/>
      <c r="G362" s="164"/>
      <c r="H362" s="164"/>
      <c r="I362" s="164"/>
      <c r="J362" s="164"/>
      <c r="K362" s="164"/>
      <c r="L362" s="164"/>
      <c r="M362" s="164"/>
      <c r="N362" s="164"/>
      <c r="O362" s="164"/>
      <c r="P362" s="164"/>
      <c r="Q362" s="164"/>
      <c r="R362" s="164"/>
      <c r="S362" s="164"/>
      <c r="T362" s="164"/>
      <c r="U362" s="164"/>
      <c r="V362" s="164"/>
    </row>
    <row r="363" spans="1:22" ht="12">
      <c r="A363" s="164"/>
      <c r="B363" s="132"/>
      <c r="C363" s="164"/>
      <c r="D363" s="164"/>
      <c r="E363" s="164"/>
      <c r="F363" s="164"/>
      <c r="G363" s="164"/>
      <c r="H363" s="164"/>
      <c r="I363" s="164"/>
      <c r="J363" s="164"/>
      <c r="K363" s="164"/>
      <c r="L363" s="164"/>
      <c r="M363" s="164"/>
      <c r="N363" s="164"/>
      <c r="O363" s="164"/>
      <c r="P363" s="164"/>
      <c r="Q363" s="164"/>
      <c r="R363" s="164"/>
      <c r="S363" s="164"/>
      <c r="T363" s="164"/>
      <c r="U363" s="164"/>
      <c r="V363" s="164"/>
    </row>
    <row r="364" spans="1:22" ht="12">
      <c r="A364" s="164"/>
      <c r="B364" s="132"/>
      <c r="C364" s="164"/>
      <c r="D364" s="164"/>
      <c r="E364" s="164"/>
      <c r="F364" s="164"/>
      <c r="G364" s="164"/>
      <c r="H364" s="164"/>
      <c r="I364" s="164"/>
      <c r="J364" s="164"/>
      <c r="K364" s="164"/>
      <c r="L364" s="164"/>
      <c r="M364" s="164"/>
      <c r="N364" s="164"/>
      <c r="O364" s="164"/>
      <c r="P364" s="164"/>
      <c r="Q364" s="164"/>
      <c r="R364" s="164"/>
      <c r="S364" s="164"/>
      <c r="T364" s="164"/>
      <c r="U364" s="164"/>
      <c r="V364" s="164"/>
    </row>
    <row r="365" spans="1:22" ht="12">
      <c r="A365" s="164"/>
      <c r="B365" s="132"/>
      <c r="C365" s="164"/>
      <c r="D365" s="164"/>
      <c r="E365" s="164"/>
      <c r="F365" s="164"/>
      <c r="G365" s="164"/>
      <c r="H365" s="164"/>
      <c r="I365" s="164"/>
      <c r="J365" s="164"/>
      <c r="K365" s="164"/>
      <c r="L365" s="164"/>
      <c r="M365" s="164"/>
      <c r="N365" s="164"/>
      <c r="O365" s="164"/>
      <c r="P365" s="164"/>
      <c r="Q365" s="164"/>
      <c r="R365" s="164"/>
      <c r="S365" s="164"/>
      <c r="T365" s="164"/>
      <c r="U365" s="164"/>
      <c r="V365" s="164"/>
    </row>
    <row r="366" spans="1:22" ht="12">
      <c r="A366" s="164"/>
      <c r="B366" s="132"/>
      <c r="C366" s="164"/>
      <c r="D366" s="164"/>
      <c r="E366" s="164"/>
      <c r="F366" s="164"/>
      <c r="G366" s="164"/>
      <c r="H366" s="164"/>
      <c r="I366" s="164"/>
      <c r="J366" s="164"/>
      <c r="K366" s="164"/>
      <c r="L366" s="164"/>
      <c r="M366" s="164"/>
      <c r="N366" s="164"/>
      <c r="O366" s="164"/>
      <c r="P366" s="164"/>
      <c r="Q366" s="164"/>
      <c r="R366" s="164"/>
      <c r="S366" s="164"/>
      <c r="T366" s="164"/>
      <c r="U366" s="164"/>
      <c r="V366" s="164"/>
    </row>
    <row r="367" spans="1:22" ht="12">
      <c r="A367" s="164"/>
      <c r="B367" s="132"/>
      <c r="C367" s="164"/>
      <c r="D367" s="164"/>
      <c r="E367" s="164"/>
      <c r="F367" s="164"/>
      <c r="G367" s="164"/>
      <c r="H367" s="164"/>
      <c r="I367" s="164"/>
      <c r="J367" s="164"/>
      <c r="K367" s="164"/>
      <c r="L367" s="164"/>
      <c r="M367" s="164"/>
      <c r="N367" s="164"/>
      <c r="O367" s="164"/>
      <c r="P367" s="164"/>
      <c r="Q367" s="164"/>
      <c r="R367" s="164"/>
      <c r="S367" s="164"/>
      <c r="T367" s="164"/>
      <c r="U367" s="164"/>
      <c r="V367" s="164"/>
    </row>
    <row r="368" spans="1:22" ht="12">
      <c r="A368" s="164"/>
      <c r="B368" s="132"/>
      <c r="C368" s="164"/>
      <c r="D368" s="164"/>
      <c r="E368" s="164"/>
      <c r="F368" s="164"/>
      <c r="G368" s="164"/>
      <c r="H368" s="164"/>
      <c r="I368" s="164"/>
      <c r="J368" s="164"/>
      <c r="K368" s="164"/>
      <c r="L368" s="164"/>
      <c r="M368" s="164"/>
      <c r="N368" s="164"/>
      <c r="O368" s="164"/>
      <c r="P368" s="164"/>
      <c r="Q368" s="164"/>
      <c r="R368" s="164"/>
      <c r="S368" s="164"/>
      <c r="T368" s="164"/>
      <c r="U368" s="164"/>
      <c r="V368" s="164"/>
    </row>
    <row r="369" spans="1:22" ht="12">
      <c r="A369" s="164"/>
      <c r="B369" s="132"/>
      <c r="C369" s="164"/>
      <c r="D369" s="164"/>
      <c r="E369" s="164"/>
      <c r="F369" s="164"/>
      <c r="G369" s="164"/>
      <c r="H369" s="164"/>
      <c r="I369" s="164"/>
      <c r="J369" s="164"/>
      <c r="K369" s="164"/>
      <c r="L369" s="164"/>
      <c r="M369" s="164"/>
      <c r="N369" s="164"/>
      <c r="O369" s="164"/>
      <c r="P369" s="164"/>
      <c r="Q369" s="164"/>
      <c r="R369" s="164"/>
      <c r="S369" s="164"/>
      <c r="T369" s="164"/>
      <c r="U369" s="164"/>
      <c r="V369" s="164"/>
    </row>
    <row r="370" spans="1:22" ht="12">
      <c r="A370" s="164"/>
      <c r="B370" s="132"/>
      <c r="C370" s="164"/>
      <c r="D370" s="164"/>
      <c r="E370" s="164"/>
      <c r="F370" s="164"/>
      <c r="G370" s="164"/>
      <c r="H370" s="164"/>
      <c r="I370" s="164"/>
      <c r="J370" s="164"/>
      <c r="K370" s="164"/>
      <c r="L370" s="164"/>
      <c r="M370" s="164"/>
      <c r="N370" s="164"/>
      <c r="O370" s="164"/>
      <c r="P370" s="164"/>
      <c r="Q370" s="164"/>
      <c r="R370" s="164"/>
      <c r="S370" s="164"/>
      <c r="T370" s="164"/>
      <c r="U370" s="164"/>
      <c r="V370" s="164"/>
    </row>
    <row r="371" spans="1:22" ht="12">
      <c r="A371" s="164"/>
      <c r="B371" s="132"/>
      <c r="C371" s="164"/>
      <c r="D371" s="164"/>
      <c r="E371" s="164"/>
      <c r="F371" s="164"/>
      <c r="G371" s="164"/>
      <c r="H371" s="164"/>
      <c r="I371" s="164"/>
      <c r="J371" s="164"/>
      <c r="K371" s="164"/>
      <c r="L371" s="164"/>
      <c r="M371" s="164"/>
      <c r="N371" s="164"/>
      <c r="O371" s="164"/>
      <c r="P371" s="164"/>
      <c r="Q371" s="164"/>
      <c r="R371" s="164"/>
      <c r="S371" s="164"/>
      <c r="T371" s="164"/>
      <c r="U371" s="164"/>
      <c r="V371" s="164"/>
    </row>
    <row r="372" spans="1:22" ht="12">
      <c r="A372" s="164"/>
      <c r="B372" s="132"/>
      <c r="C372" s="164"/>
      <c r="D372" s="164"/>
      <c r="E372" s="164"/>
      <c r="F372" s="164"/>
      <c r="G372" s="164"/>
      <c r="H372" s="164"/>
      <c r="I372" s="164"/>
      <c r="J372" s="164"/>
      <c r="K372" s="164"/>
      <c r="L372" s="164"/>
      <c r="M372" s="164"/>
      <c r="N372" s="164"/>
      <c r="O372" s="164"/>
      <c r="P372" s="164"/>
      <c r="Q372" s="164"/>
      <c r="R372" s="164"/>
      <c r="S372" s="164"/>
      <c r="T372" s="164"/>
      <c r="U372" s="164"/>
      <c r="V372" s="164"/>
    </row>
    <row r="373" spans="1:22" ht="12">
      <c r="A373" s="164"/>
      <c r="B373" s="132"/>
      <c r="C373" s="164"/>
      <c r="D373" s="164"/>
      <c r="E373" s="164"/>
      <c r="F373" s="164"/>
      <c r="G373" s="164"/>
      <c r="H373" s="164"/>
      <c r="I373" s="164"/>
      <c r="J373" s="164"/>
      <c r="K373" s="164"/>
      <c r="L373" s="164"/>
      <c r="M373" s="164"/>
      <c r="N373" s="164"/>
      <c r="O373" s="164"/>
      <c r="P373" s="164"/>
      <c r="Q373" s="164"/>
      <c r="R373" s="164"/>
      <c r="S373" s="164"/>
      <c r="T373" s="164"/>
      <c r="U373" s="164"/>
      <c r="V373" s="164"/>
    </row>
    <row r="374" spans="1:22" ht="12">
      <c r="A374" s="164"/>
      <c r="B374" s="132"/>
      <c r="C374" s="164"/>
      <c r="D374" s="164"/>
      <c r="E374" s="164"/>
      <c r="F374" s="164"/>
      <c r="G374" s="164"/>
      <c r="H374" s="164"/>
      <c r="I374" s="164"/>
      <c r="J374" s="164"/>
      <c r="K374" s="164"/>
      <c r="L374" s="164"/>
      <c r="M374" s="164"/>
      <c r="N374" s="164"/>
      <c r="O374" s="164"/>
      <c r="P374" s="164"/>
      <c r="Q374" s="164"/>
      <c r="R374" s="164"/>
      <c r="S374" s="164"/>
      <c r="T374" s="164"/>
      <c r="U374" s="164"/>
      <c r="V374" s="164"/>
    </row>
    <row r="375" spans="1:22" ht="12">
      <c r="A375" s="164"/>
      <c r="B375" s="132"/>
      <c r="C375" s="164"/>
      <c r="D375" s="164"/>
      <c r="E375" s="164"/>
      <c r="F375" s="164"/>
      <c r="G375" s="164"/>
      <c r="H375" s="164"/>
      <c r="I375" s="164"/>
      <c r="J375" s="164"/>
      <c r="K375" s="164"/>
      <c r="L375" s="164"/>
      <c r="M375" s="164"/>
      <c r="N375" s="164"/>
      <c r="O375" s="164"/>
      <c r="P375" s="164"/>
      <c r="Q375" s="164"/>
      <c r="R375" s="164"/>
      <c r="S375" s="164"/>
      <c r="T375" s="164"/>
      <c r="U375" s="164"/>
      <c r="V375" s="164"/>
    </row>
    <row r="376" spans="1:22" ht="12">
      <c r="A376" s="164"/>
      <c r="B376" s="132"/>
      <c r="C376" s="164"/>
      <c r="D376" s="164"/>
      <c r="E376" s="164"/>
      <c r="F376" s="164"/>
      <c r="G376" s="164"/>
      <c r="H376" s="164"/>
      <c r="I376" s="164"/>
      <c r="J376" s="164"/>
      <c r="K376" s="164"/>
      <c r="L376" s="164"/>
      <c r="M376" s="164"/>
      <c r="N376" s="164"/>
      <c r="O376" s="164"/>
      <c r="P376" s="164"/>
      <c r="Q376" s="164"/>
      <c r="R376" s="164"/>
      <c r="S376" s="164"/>
      <c r="T376" s="164"/>
      <c r="U376" s="164"/>
      <c r="V376" s="164"/>
    </row>
    <row r="377" spans="1:22" ht="12">
      <c r="A377" s="164"/>
      <c r="B377" s="132"/>
      <c r="C377" s="164"/>
      <c r="D377" s="164"/>
      <c r="E377" s="164"/>
      <c r="F377" s="164"/>
      <c r="G377" s="164"/>
      <c r="H377" s="164"/>
      <c r="I377" s="164"/>
      <c r="J377" s="164"/>
      <c r="K377" s="164"/>
      <c r="L377" s="164"/>
      <c r="M377" s="164"/>
      <c r="N377" s="164"/>
      <c r="O377" s="164"/>
      <c r="P377" s="164"/>
      <c r="Q377" s="164"/>
      <c r="R377" s="164"/>
      <c r="S377" s="164"/>
      <c r="T377" s="164"/>
      <c r="U377" s="164"/>
      <c r="V377" s="164"/>
    </row>
    <row r="378" spans="1:22" ht="12">
      <c r="A378" s="164"/>
      <c r="B378" s="132"/>
      <c r="C378" s="164"/>
      <c r="D378" s="164"/>
      <c r="E378" s="164"/>
      <c r="F378" s="164"/>
      <c r="G378" s="164"/>
      <c r="H378" s="164"/>
      <c r="I378" s="164"/>
      <c r="J378" s="164"/>
      <c r="K378" s="164"/>
      <c r="L378" s="164"/>
      <c r="M378" s="164"/>
      <c r="N378" s="164"/>
      <c r="O378" s="164"/>
      <c r="P378" s="164"/>
      <c r="Q378" s="164"/>
      <c r="R378" s="164"/>
      <c r="S378" s="164"/>
      <c r="T378" s="164"/>
      <c r="U378" s="164"/>
      <c r="V378" s="164"/>
    </row>
    <row r="379" spans="1:22" ht="12">
      <c r="A379" s="164"/>
      <c r="B379" s="132"/>
      <c r="C379" s="164"/>
      <c r="D379" s="164"/>
      <c r="E379" s="164"/>
      <c r="F379" s="164"/>
      <c r="G379" s="164"/>
      <c r="H379" s="164"/>
      <c r="I379" s="164"/>
      <c r="J379" s="164"/>
      <c r="K379" s="164"/>
      <c r="L379" s="164"/>
      <c r="M379" s="164"/>
      <c r="N379" s="164"/>
      <c r="O379" s="164"/>
      <c r="P379" s="164"/>
      <c r="Q379" s="164"/>
      <c r="R379" s="164"/>
      <c r="S379" s="164"/>
      <c r="T379" s="164"/>
      <c r="U379" s="164"/>
      <c r="V379" s="164"/>
    </row>
    <row r="380" spans="1:22" ht="12">
      <c r="A380" s="164"/>
      <c r="B380" s="132"/>
      <c r="C380" s="164"/>
      <c r="D380" s="164"/>
      <c r="E380" s="164"/>
      <c r="F380" s="164"/>
      <c r="G380" s="164"/>
      <c r="H380" s="164"/>
      <c r="I380" s="164"/>
      <c r="J380" s="164"/>
      <c r="K380" s="164"/>
      <c r="L380" s="164"/>
      <c r="M380" s="164"/>
      <c r="N380" s="164"/>
      <c r="O380" s="164"/>
      <c r="P380" s="164"/>
      <c r="Q380" s="164"/>
      <c r="R380" s="164"/>
      <c r="S380" s="164"/>
      <c r="T380" s="164"/>
      <c r="U380" s="164"/>
      <c r="V380" s="164"/>
    </row>
    <row r="381" spans="1:22" ht="12">
      <c r="A381" s="164"/>
      <c r="B381" s="132"/>
      <c r="C381" s="164"/>
      <c r="D381" s="164"/>
      <c r="E381" s="164"/>
      <c r="F381" s="164"/>
      <c r="G381" s="164"/>
      <c r="H381" s="164"/>
      <c r="I381" s="164"/>
      <c r="J381" s="164"/>
      <c r="K381" s="164"/>
      <c r="L381" s="164"/>
      <c r="M381" s="164"/>
      <c r="N381" s="164"/>
      <c r="O381" s="164"/>
      <c r="P381" s="164"/>
      <c r="Q381" s="164"/>
      <c r="R381" s="164"/>
      <c r="S381" s="164"/>
      <c r="T381" s="164"/>
      <c r="U381" s="164"/>
      <c r="V381" s="164"/>
    </row>
    <row r="382" spans="1:22" ht="12">
      <c r="A382" s="164"/>
      <c r="B382" s="132"/>
      <c r="C382" s="164"/>
      <c r="D382" s="164"/>
      <c r="E382" s="164"/>
      <c r="F382" s="164"/>
      <c r="G382" s="164"/>
      <c r="H382" s="164"/>
      <c r="I382" s="164"/>
      <c r="J382" s="164"/>
      <c r="K382" s="164"/>
      <c r="L382" s="164"/>
      <c r="M382" s="164"/>
      <c r="N382" s="164"/>
      <c r="O382" s="164"/>
      <c r="P382" s="164"/>
      <c r="Q382" s="164"/>
      <c r="R382" s="164"/>
      <c r="S382" s="164"/>
      <c r="T382" s="164"/>
      <c r="U382" s="164"/>
      <c r="V382" s="164"/>
    </row>
    <row r="383" spans="1:22" ht="12">
      <c r="A383" s="164"/>
      <c r="B383" s="132"/>
      <c r="C383" s="164"/>
      <c r="D383" s="164"/>
      <c r="E383" s="164"/>
      <c r="F383" s="164"/>
      <c r="G383" s="164"/>
      <c r="H383" s="164"/>
      <c r="I383" s="164"/>
      <c r="J383" s="164"/>
      <c r="K383" s="164"/>
      <c r="L383" s="164"/>
      <c r="M383" s="164"/>
      <c r="N383" s="164"/>
      <c r="O383" s="164"/>
      <c r="P383" s="164"/>
      <c r="Q383" s="164"/>
      <c r="R383" s="164"/>
      <c r="S383" s="164"/>
      <c r="T383" s="164"/>
      <c r="U383" s="164"/>
      <c r="V383" s="164"/>
    </row>
    <row r="384" spans="1:22" ht="12">
      <c r="A384" s="164"/>
      <c r="B384" s="132"/>
      <c r="C384" s="164"/>
      <c r="D384" s="164"/>
      <c r="E384" s="164"/>
      <c r="F384" s="164"/>
      <c r="G384" s="164"/>
      <c r="H384" s="164"/>
      <c r="I384" s="164"/>
      <c r="J384" s="164"/>
      <c r="K384" s="164"/>
      <c r="L384" s="164"/>
      <c r="M384" s="164"/>
      <c r="N384" s="164"/>
      <c r="O384" s="164"/>
      <c r="P384" s="164"/>
      <c r="Q384" s="164"/>
      <c r="R384" s="164"/>
      <c r="S384" s="164"/>
      <c r="T384" s="164"/>
      <c r="U384" s="164"/>
      <c r="V384" s="164"/>
    </row>
    <row r="385" spans="1:22" ht="12">
      <c r="A385" s="164"/>
      <c r="B385" s="132"/>
      <c r="C385" s="164"/>
      <c r="D385" s="164"/>
      <c r="E385" s="164"/>
      <c r="F385" s="164"/>
      <c r="G385" s="164"/>
      <c r="H385" s="164"/>
      <c r="I385" s="164"/>
      <c r="J385" s="164"/>
      <c r="K385" s="164"/>
      <c r="L385" s="164"/>
      <c r="M385" s="164"/>
      <c r="N385" s="164"/>
      <c r="O385" s="164"/>
      <c r="P385" s="164"/>
      <c r="Q385" s="164"/>
      <c r="R385" s="164"/>
      <c r="S385" s="164"/>
      <c r="T385" s="164"/>
      <c r="U385" s="164"/>
      <c r="V385" s="164"/>
    </row>
    <row r="386" spans="1:22" ht="12">
      <c r="A386" s="164"/>
      <c r="B386" s="132"/>
      <c r="C386" s="164"/>
      <c r="D386" s="164"/>
      <c r="E386" s="164"/>
      <c r="F386" s="164"/>
      <c r="G386" s="164"/>
      <c r="H386" s="164"/>
      <c r="I386" s="164"/>
      <c r="J386" s="164"/>
      <c r="K386" s="164"/>
      <c r="L386" s="164"/>
      <c r="M386" s="164"/>
      <c r="N386" s="164"/>
      <c r="O386" s="164"/>
      <c r="P386" s="164"/>
      <c r="Q386" s="164"/>
      <c r="R386" s="164"/>
      <c r="S386" s="164"/>
      <c r="T386" s="164"/>
      <c r="U386" s="164"/>
      <c r="V386" s="164"/>
    </row>
    <row r="387" spans="1:22" ht="12">
      <c r="A387" s="164"/>
      <c r="B387" s="132"/>
      <c r="C387" s="164"/>
      <c r="D387" s="164"/>
      <c r="E387" s="164"/>
      <c r="F387" s="164"/>
      <c r="G387" s="164"/>
      <c r="H387" s="164"/>
      <c r="I387" s="164"/>
      <c r="J387" s="164"/>
      <c r="K387" s="164"/>
      <c r="L387" s="164"/>
      <c r="M387" s="164"/>
      <c r="N387" s="164"/>
      <c r="O387" s="164"/>
      <c r="P387" s="164"/>
      <c r="Q387" s="164"/>
      <c r="R387" s="164"/>
      <c r="S387" s="164"/>
      <c r="T387" s="164"/>
      <c r="U387" s="164"/>
      <c r="V387" s="164"/>
    </row>
    <row r="388" spans="1:22" ht="12">
      <c r="A388" s="164"/>
      <c r="B388" s="132"/>
      <c r="C388" s="164"/>
      <c r="D388" s="164"/>
      <c r="E388" s="164"/>
      <c r="F388" s="164"/>
      <c r="G388" s="164"/>
      <c r="H388" s="164"/>
      <c r="I388" s="164"/>
      <c r="J388" s="164"/>
      <c r="K388" s="164"/>
      <c r="L388" s="164"/>
      <c r="M388" s="164"/>
      <c r="N388" s="164"/>
      <c r="O388" s="164"/>
      <c r="P388" s="164"/>
      <c r="Q388" s="164"/>
      <c r="R388" s="164"/>
      <c r="S388" s="164"/>
      <c r="T388" s="164"/>
      <c r="U388" s="164"/>
      <c r="V388" s="164"/>
    </row>
    <row r="389" spans="1:22" ht="12">
      <c r="A389" s="164"/>
      <c r="B389" s="132"/>
      <c r="C389" s="164"/>
      <c r="D389" s="164"/>
      <c r="E389" s="164"/>
      <c r="F389" s="164"/>
      <c r="G389" s="164"/>
      <c r="H389" s="164"/>
      <c r="I389" s="164"/>
      <c r="J389" s="164"/>
      <c r="K389" s="164"/>
      <c r="L389" s="164"/>
      <c r="M389" s="164"/>
      <c r="N389" s="164"/>
      <c r="O389" s="164"/>
      <c r="P389" s="164"/>
      <c r="Q389" s="164"/>
      <c r="R389" s="164"/>
      <c r="S389" s="164"/>
      <c r="T389" s="164"/>
      <c r="U389" s="164"/>
      <c r="V389" s="164"/>
    </row>
    <row r="390" spans="1:22" ht="12">
      <c r="A390" s="164"/>
      <c r="B390" s="132"/>
      <c r="C390" s="164"/>
      <c r="D390" s="164"/>
      <c r="E390" s="164"/>
      <c r="F390" s="164"/>
      <c r="G390" s="164"/>
      <c r="H390" s="164"/>
      <c r="I390" s="164"/>
      <c r="J390" s="164"/>
      <c r="K390" s="164"/>
      <c r="L390" s="164"/>
      <c r="M390" s="164"/>
      <c r="N390" s="164"/>
      <c r="O390" s="164"/>
      <c r="P390" s="164"/>
      <c r="Q390" s="164"/>
      <c r="R390" s="164"/>
      <c r="S390" s="164"/>
      <c r="T390" s="164"/>
      <c r="U390" s="164"/>
      <c r="V390" s="164"/>
    </row>
    <row r="391" spans="1:22" ht="12">
      <c r="A391" s="164"/>
      <c r="B391" s="132"/>
      <c r="C391" s="164"/>
      <c r="D391" s="164"/>
      <c r="E391" s="164"/>
      <c r="F391" s="164"/>
      <c r="G391" s="164"/>
      <c r="H391" s="164"/>
      <c r="I391" s="164"/>
      <c r="J391" s="164"/>
      <c r="K391" s="164"/>
      <c r="L391" s="164"/>
      <c r="M391" s="164"/>
      <c r="N391" s="164"/>
      <c r="O391" s="164"/>
      <c r="P391" s="164"/>
      <c r="Q391" s="164"/>
      <c r="R391" s="164"/>
      <c r="S391" s="164"/>
      <c r="T391" s="164"/>
      <c r="U391" s="164"/>
      <c r="V391" s="164"/>
    </row>
    <row r="392" spans="1:22" ht="12">
      <c r="A392" s="164"/>
      <c r="B392" s="132"/>
      <c r="C392" s="164"/>
      <c r="D392" s="164"/>
      <c r="E392" s="164"/>
      <c r="F392" s="164"/>
      <c r="G392" s="164"/>
      <c r="H392" s="164"/>
      <c r="I392" s="164"/>
      <c r="J392" s="164"/>
      <c r="K392" s="164"/>
      <c r="L392" s="164"/>
      <c r="M392" s="164"/>
      <c r="N392" s="164"/>
      <c r="O392" s="164"/>
      <c r="P392" s="164"/>
      <c r="Q392" s="164"/>
      <c r="R392" s="164"/>
      <c r="S392" s="164"/>
      <c r="T392" s="164"/>
      <c r="U392" s="164"/>
      <c r="V392" s="164"/>
    </row>
    <row r="393" spans="1:22" ht="12">
      <c r="A393" s="164"/>
      <c r="B393" s="132"/>
      <c r="C393" s="164"/>
      <c r="D393" s="164"/>
      <c r="E393" s="164"/>
      <c r="F393" s="164"/>
      <c r="G393" s="164"/>
      <c r="H393" s="164"/>
      <c r="I393" s="164"/>
      <c r="J393" s="164"/>
      <c r="K393" s="164"/>
      <c r="L393" s="164"/>
      <c r="M393" s="164"/>
      <c r="N393" s="164"/>
      <c r="O393" s="164"/>
      <c r="P393" s="164"/>
      <c r="Q393" s="164"/>
      <c r="R393" s="164"/>
      <c r="S393" s="164"/>
      <c r="T393" s="164"/>
      <c r="U393" s="164"/>
      <c r="V393" s="164"/>
    </row>
    <row r="394" spans="1:22" ht="12">
      <c r="A394" s="164"/>
      <c r="B394" s="132"/>
      <c r="C394" s="164"/>
      <c r="D394" s="164"/>
      <c r="E394" s="164"/>
      <c r="F394" s="164"/>
      <c r="G394" s="164"/>
      <c r="H394" s="164"/>
      <c r="I394" s="164"/>
      <c r="J394" s="164"/>
      <c r="K394" s="164"/>
      <c r="L394" s="164"/>
      <c r="M394" s="164"/>
      <c r="N394" s="164"/>
      <c r="O394" s="164"/>
      <c r="P394" s="164"/>
      <c r="Q394" s="164"/>
      <c r="R394" s="164"/>
      <c r="S394" s="164"/>
      <c r="T394" s="164"/>
      <c r="U394" s="164"/>
      <c r="V394" s="164"/>
    </row>
    <row r="395" spans="1:22" ht="12">
      <c r="A395" s="164"/>
      <c r="B395" s="132"/>
      <c r="C395" s="164"/>
      <c r="D395" s="164"/>
      <c r="E395" s="164"/>
      <c r="F395" s="164"/>
      <c r="G395" s="164"/>
      <c r="H395" s="164"/>
      <c r="I395" s="164"/>
      <c r="J395" s="164"/>
      <c r="K395" s="164"/>
      <c r="L395" s="164"/>
      <c r="M395" s="164"/>
      <c r="N395" s="164"/>
      <c r="O395" s="164"/>
      <c r="P395" s="164"/>
      <c r="Q395" s="164"/>
      <c r="R395" s="164"/>
      <c r="S395" s="164"/>
      <c r="T395" s="164"/>
      <c r="U395" s="164"/>
      <c r="V395" s="164"/>
    </row>
    <row r="396" spans="1:22" ht="12">
      <c r="A396" s="164"/>
      <c r="B396" s="132"/>
      <c r="C396" s="164"/>
      <c r="D396" s="164"/>
      <c r="E396" s="164"/>
      <c r="F396" s="164"/>
      <c r="G396" s="164"/>
      <c r="H396" s="164"/>
      <c r="I396" s="164"/>
      <c r="J396" s="164"/>
      <c r="K396" s="164"/>
      <c r="L396" s="164"/>
      <c r="M396" s="164"/>
      <c r="N396" s="164"/>
      <c r="O396" s="164"/>
      <c r="P396" s="164"/>
      <c r="Q396" s="164"/>
      <c r="R396" s="164"/>
      <c r="S396" s="164"/>
      <c r="T396" s="164"/>
      <c r="U396" s="164"/>
      <c r="V396" s="164"/>
    </row>
    <row r="397" spans="1:22" ht="12">
      <c r="A397" s="164"/>
      <c r="B397" s="132"/>
      <c r="C397" s="164"/>
      <c r="D397" s="164"/>
      <c r="E397" s="164"/>
      <c r="F397" s="164"/>
      <c r="G397" s="164"/>
      <c r="H397" s="164"/>
      <c r="I397" s="164"/>
      <c r="J397" s="164"/>
      <c r="K397" s="164"/>
      <c r="L397" s="164"/>
      <c r="M397" s="164"/>
      <c r="N397" s="164"/>
      <c r="O397" s="164"/>
      <c r="P397" s="164"/>
      <c r="Q397" s="164"/>
      <c r="R397" s="164"/>
      <c r="S397" s="164"/>
      <c r="T397" s="164"/>
      <c r="U397" s="164"/>
      <c r="V397" s="164"/>
    </row>
    <row r="398" spans="1:22" ht="12">
      <c r="A398" s="164"/>
      <c r="B398" s="132"/>
      <c r="C398" s="164"/>
      <c r="D398" s="164"/>
      <c r="E398" s="164"/>
      <c r="F398" s="164"/>
      <c r="G398" s="164"/>
      <c r="H398" s="164"/>
      <c r="I398" s="164"/>
      <c r="J398" s="164"/>
      <c r="K398" s="164"/>
      <c r="L398" s="164"/>
      <c r="M398" s="164"/>
      <c r="N398" s="164"/>
      <c r="O398" s="164"/>
      <c r="P398" s="164"/>
      <c r="Q398" s="164"/>
      <c r="R398" s="164"/>
      <c r="S398" s="164"/>
      <c r="T398" s="164"/>
      <c r="U398" s="164"/>
      <c r="V398" s="164"/>
    </row>
    <row r="399" spans="1:22" ht="12">
      <c r="A399" s="164"/>
      <c r="B399" s="132"/>
      <c r="C399" s="164"/>
      <c r="D399" s="164"/>
      <c r="E399" s="164"/>
      <c r="F399" s="164"/>
      <c r="G399" s="164"/>
      <c r="H399" s="164"/>
      <c r="I399" s="164"/>
      <c r="J399" s="164"/>
      <c r="K399" s="164"/>
      <c r="L399" s="164"/>
      <c r="M399" s="164"/>
      <c r="N399" s="164"/>
      <c r="O399" s="164"/>
      <c r="P399" s="164"/>
      <c r="Q399" s="164"/>
      <c r="R399" s="164"/>
      <c r="S399" s="164"/>
      <c r="T399" s="164"/>
      <c r="U399" s="164"/>
      <c r="V399" s="164"/>
    </row>
    <row r="400" spans="1:22" ht="12">
      <c r="A400" s="164"/>
      <c r="B400" s="132"/>
      <c r="C400" s="164"/>
      <c r="D400" s="164"/>
      <c r="E400" s="164"/>
      <c r="F400" s="164"/>
      <c r="G400" s="164"/>
      <c r="H400" s="164"/>
      <c r="I400" s="164"/>
      <c r="J400" s="164"/>
      <c r="K400" s="164"/>
      <c r="L400" s="164"/>
      <c r="M400" s="164"/>
      <c r="N400" s="164"/>
      <c r="O400" s="164"/>
      <c r="P400" s="164"/>
      <c r="Q400" s="164"/>
      <c r="R400" s="164"/>
      <c r="S400" s="164"/>
      <c r="T400" s="164"/>
      <c r="U400" s="164"/>
      <c r="V400" s="164"/>
    </row>
    <row r="401" spans="1:22" ht="12">
      <c r="A401" s="164"/>
      <c r="B401" s="132"/>
      <c r="C401" s="164"/>
      <c r="D401" s="164"/>
      <c r="E401" s="164"/>
      <c r="F401" s="164"/>
      <c r="G401" s="164"/>
      <c r="H401" s="164"/>
      <c r="I401" s="164"/>
      <c r="J401" s="164"/>
      <c r="K401" s="164"/>
      <c r="L401" s="164"/>
      <c r="M401" s="164"/>
      <c r="N401" s="164"/>
      <c r="O401" s="164"/>
      <c r="P401" s="164"/>
      <c r="Q401" s="164"/>
      <c r="R401" s="164"/>
      <c r="S401" s="164"/>
      <c r="T401" s="164"/>
      <c r="U401" s="164"/>
      <c r="V401" s="164"/>
    </row>
    <row r="402" spans="1:22" ht="12">
      <c r="A402" s="164"/>
      <c r="B402" s="132"/>
      <c r="C402" s="164"/>
      <c r="D402" s="164"/>
      <c r="E402" s="164"/>
      <c r="F402" s="164"/>
      <c r="G402" s="164"/>
      <c r="H402" s="164"/>
      <c r="I402" s="164"/>
      <c r="J402" s="164"/>
      <c r="K402" s="164"/>
      <c r="L402" s="164"/>
      <c r="M402" s="164"/>
      <c r="N402" s="164"/>
      <c r="O402" s="164"/>
      <c r="P402" s="164"/>
      <c r="Q402" s="164"/>
      <c r="R402" s="164"/>
      <c r="S402" s="164"/>
      <c r="T402" s="164"/>
      <c r="U402" s="164"/>
      <c r="V402" s="164"/>
    </row>
    <row r="403" spans="1:22" ht="12">
      <c r="A403" s="164"/>
      <c r="B403" s="132"/>
      <c r="C403" s="164"/>
      <c r="D403" s="164"/>
      <c r="E403" s="164"/>
      <c r="F403" s="164"/>
      <c r="G403" s="164"/>
      <c r="H403" s="164"/>
      <c r="I403" s="164"/>
      <c r="J403" s="164"/>
      <c r="K403" s="164"/>
      <c r="L403" s="164"/>
      <c r="M403" s="164"/>
      <c r="N403" s="164"/>
      <c r="O403" s="164"/>
      <c r="P403" s="164"/>
      <c r="Q403" s="164"/>
      <c r="R403" s="164"/>
      <c r="S403" s="164"/>
      <c r="T403" s="164"/>
      <c r="U403" s="164"/>
      <c r="V403" s="164"/>
    </row>
    <row r="404" spans="1:22" ht="12">
      <c r="A404" s="164"/>
      <c r="B404" s="132"/>
      <c r="C404" s="164"/>
      <c r="D404" s="164"/>
      <c r="E404" s="164"/>
      <c r="F404" s="164"/>
      <c r="G404" s="164"/>
      <c r="H404" s="164"/>
      <c r="I404" s="164"/>
      <c r="J404" s="164"/>
      <c r="K404" s="164"/>
      <c r="L404" s="164"/>
      <c r="M404" s="164"/>
      <c r="N404" s="164"/>
      <c r="O404" s="164"/>
      <c r="P404" s="164"/>
      <c r="Q404" s="164"/>
      <c r="R404" s="164"/>
      <c r="S404" s="164"/>
      <c r="T404" s="164"/>
      <c r="U404" s="164"/>
      <c r="V404" s="164"/>
    </row>
    <row r="405" spans="1:22" ht="12">
      <c r="A405" s="164"/>
      <c r="B405" s="132"/>
      <c r="C405" s="164"/>
      <c r="D405" s="164"/>
      <c r="E405" s="164"/>
      <c r="F405" s="164"/>
      <c r="G405" s="164"/>
      <c r="H405" s="164"/>
      <c r="I405" s="164"/>
      <c r="J405" s="164"/>
      <c r="K405" s="164"/>
      <c r="L405" s="164"/>
      <c r="M405" s="164"/>
      <c r="N405" s="164"/>
      <c r="O405" s="164"/>
      <c r="P405" s="164"/>
      <c r="Q405" s="164"/>
      <c r="R405" s="164"/>
      <c r="S405" s="164"/>
      <c r="T405" s="164"/>
      <c r="U405" s="164"/>
      <c r="V405" s="164"/>
    </row>
    <row r="406" spans="1:22" ht="12">
      <c r="A406" s="164"/>
      <c r="B406" s="132"/>
      <c r="C406" s="164"/>
      <c r="D406" s="164"/>
      <c r="E406" s="164"/>
      <c r="F406" s="164"/>
      <c r="G406" s="164"/>
      <c r="H406" s="164"/>
      <c r="I406" s="164"/>
      <c r="J406" s="164"/>
      <c r="K406" s="164"/>
      <c r="L406" s="164"/>
      <c r="M406" s="164"/>
      <c r="N406" s="164"/>
      <c r="O406" s="164"/>
      <c r="P406" s="164"/>
      <c r="Q406" s="164"/>
      <c r="R406" s="164"/>
      <c r="S406" s="164"/>
      <c r="T406" s="164"/>
      <c r="U406" s="164"/>
      <c r="V406" s="164"/>
    </row>
    <row r="407" spans="1:22" ht="12">
      <c r="A407" s="164"/>
      <c r="B407" s="132"/>
      <c r="C407" s="164"/>
      <c r="D407" s="164"/>
      <c r="E407" s="164"/>
      <c r="F407" s="164"/>
      <c r="G407" s="164"/>
      <c r="H407" s="164"/>
      <c r="I407" s="164"/>
      <c r="J407" s="164"/>
      <c r="K407" s="164"/>
      <c r="L407" s="164"/>
      <c r="M407" s="164"/>
      <c r="N407" s="164"/>
      <c r="O407" s="164"/>
      <c r="P407" s="164"/>
      <c r="Q407" s="164"/>
      <c r="R407" s="164"/>
      <c r="S407" s="164"/>
      <c r="T407" s="164"/>
      <c r="U407" s="164"/>
      <c r="V407" s="164"/>
    </row>
    <row r="408" spans="1:22" ht="12">
      <c r="A408" s="164"/>
      <c r="B408" s="132"/>
      <c r="C408" s="164"/>
      <c r="D408" s="164"/>
      <c r="E408" s="164"/>
      <c r="F408" s="164"/>
      <c r="G408" s="164"/>
      <c r="H408" s="164"/>
      <c r="I408" s="164"/>
      <c r="J408" s="164"/>
      <c r="K408" s="164"/>
      <c r="L408" s="164"/>
      <c r="M408" s="164"/>
      <c r="N408" s="164"/>
      <c r="O408" s="164"/>
      <c r="P408" s="164"/>
      <c r="Q408" s="164"/>
      <c r="R408" s="164"/>
      <c r="S408" s="164"/>
      <c r="T408" s="164"/>
      <c r="U408" s="164"/>
      <c r="V408" s="164"/>
    </row>
    <row r="409" spans="1:22" ht="12">
      <c r="A409" s="164"/>
      <c r="B409" s="132"/>
      <c r="C409" s="164"/>
      <c r="D409" s="164"/>
      <c r="E409" s="164"/>
      <c r="F409" s="164"/>
      <c r="G409" s="164"/>
      <c r="H409" s="164"/>
      <c r="I409" s="164"/>
      <c r="J409" s="164"/>
      <c r="K409" s="164"/>
      <c r="L409" s="164"/>
      <c r="M409" s="164"/>
      <c r="N409" s="164"/>
      <c r="O409" s="164"/>
      <c r="P409" s="164"/>
      <c r="Q409" s="164"/>
      <c r="R409" s="164"/>
      <c r="S409" s="164"/>
      <c r="T409" s="164"/>
      <c r="U409" s="164"/>
      <c r="V409" s="164"/>
    </row>
    <row r="410" spans="1:22" ht="12">
      <c r="A410" s="164"/>
      <c r="B410" s="132"/>
      <c r="C410" s="164"/>
      <c r="D410" s="164"/>
      <c r="E410" s="164"/>
      <c r="F410" s="164"/>
      <c r="G410" s="164"/>
      <c r="H410" s="164"/>
      <c r="I410" s="164"/>
      <c r="J410" s="164"/>
      <c r="K410" s="164"/>
      <c r="L410" s="164"/>
      <c r="M410" s="164"/>
      <c r="N410" s="164"/>
      <c r="O410" s="164"/>
      <c r="P410" s="164"/>
      <c r="Q410" s="164"/>
      <c r="R410" s="164"/>
      <c r="S410" s="164"/>
      <c r="T410" s="164"/>
      <c r="U410" s="164"/>
      <c r="V410" s="164"/>
    </row>
    <row r="411" spans="1:22" ht="12">
      <c r="A411" s="164"/>
      <c r="B411" s="132"/>
      <c r="C411" s="164"/>
      <c r="D411" s="164"/>
      <c r="E411" s="164"/>
      <c r="F411" s="164"/>
      <c r="G411" s="164"/>
      <c r="H411" s="164"/>
      <c r="I411" s="164"/>
      <c r="J411" s="164"/>
      <c r="K411" s="164"/>
      <c r="L411" s="164"/>
      <c r="M411" s="164"/>
      <c r="N411" s="164"/>
      <c r="O411" s="164"/>
      <c r="P411" s="164"/>
      <c r="Q411" s="164"/>
      <c r="R411" s="164"/>
      <c r="S411" s="164"/>
      <c r="T411" s="164"/>
      <c r="U411" s="164"/>
      <c r="V411" s="164"/>
    </row>
    <row r="412" spans="1:22" ht="12">
      <c r="A412" s="164"/>
      <c r="B412" s="132"/>
      <c r="C412" s="164"/>
      <c r="D412" s="164"/>
      <c r="E412" s="164"/>
      <c r="F412" s="164"/>
      <c r="G412" s="164"/>
      <c r="H412" s="164"/>
      <c r="I412" s="164"/>
      <c r="J412" s="164"/>
      <c r="K412" s="164"/>
      <c r="L412" s="164"/>
      <c r="M412" s="164"/>
      <c r="N412" s="164"/>
      <c r="O412" s="164"/>
      <c r="P412" s="164"/>
      <c r="Q412" s="164"/>
      <c r="R412" s="164"/>
      <c r="S412" s="164"/>
      <c r="T412" s="164"/>
      <c r="U412" s="164"/>
      <c r="V412" s="164"/>
    </row>
    <row r="413" spans="1:22" ht="12">
      <c r="A413" s="164"/>
      <c r="B413" s="132"/>
      <c r="C413" s="164"/>
      <c r="D413" s="164"/>
      <c r="E413" s="164"/>
      <c r="F413" s="164"/>
      <c r="G413" s="164"/>
      <c r="H413" s="164"/>
      <c r="I413" s="164"/>
      <c r="J413" s="164"/>
      <c r="K413" s="164"/>
      <c r="L413" s="164"/>
      <c r="M413" s="164"/>
      <c r="N413" s="164"/>
      <c r="O413" s="164"/>
      <c r="P413" s="164"/>
      <c r="Q413" s="164"/>
      <c r="R413" s="164"/>
      <c r="S413" s="164"/>
      <c r="T413" s="164"/>
      <c r="U413" s="164"/>
      <c r="V413" s="164"/>
    </row>
    <row r="414" spans="1:22" ht="12">
      <c r="A414" s="164"/>
      <c r="B414" s="132"/>
      <c r="C414" s="164"/>
      <c r="D414" s="164"/>
      <c r="E414" s="164"/>
      <c r="F414" s="164"/>
      <c r="G414" s="164"/>
      <c r="H414" s="164"/>
      <c r="I414" s="164"/>
      <c r="J414" s="164"/>
      <c r="K414" s="164"/>
      <c r="L414" s="164"/>
      <c r="M414" s="164"/>
      <c r="N414" s="164"/>
      <c r="O414" s="164"/>
      <c r="P414" s="164"/>
      <c r="Q414" s="164"/>
      <c r="R414" s="164"/>
      <c r="S414" s="164"/>
      <c r="T414" s="164"/>
      <c r="U414" s="164"/>
      <c r="V414" s="164"/>
    </row>
    <row r="415" spans="1:22" ht="12">
      <c r="A415" s="164"/>
      <c r="B415" s="132"/>
      <c r="C415" s="164"/>
      <c r="D415" s="164"/>
      <c r="E415" s="164"/>
      <c r="F415" s="164"/>
      <c r="G415" s="164"/>
      <c r="H415" s="164"/>
      <c r="I415" s="164"/>
      <c r="J415" s="164"/>
      <c r="K415" s="164"/>
      <c r="L415" s="164"/>
      <c r="M415" s="164"/>
      <c r="N415" s="164"/>
      <c r="O415" s="164"/>
      <c r="P415" s="164"/>
      <c r="Q415" s="164"/>
      <c r="R415" s="164"/>
      <c r="S415" s="164"/>
      <c r="T415" s="164"/>
      <c r="U415" s="164"/>
      <c r="V415" s="164"/>
    </row>
    <row r="416" spans="1:22" ht="12">
      <c r="A416" s="164"/>
      <c r="B416" s="132"/>
      <c r="C416" s="164"/>
      <c r="D416" s="164"/>
      <c r="E416" s="164"/>
      <c r="F416" s="164"/>
      <c r="G416" s="164"/>
      <c r="H416" s="164"/>
      <c r="I416" s="164"/>
      <c r="J416" s="164"/>
      <c r="K416" s="164"/>
      <c r="L416" s="164"/>
      <c r="M416" s="164"/>
      <c r="N416" s="164"/>
      <c r="O416" s="164"/>
      <c r="P416" s="164"/>
      <c r="Q416" s="164"/>
      <c r="R416" s="164"/>
      <c r="S416" s="164"/>
      <c r="T416" s="164"/>
      <c r="U416" s="164"/>
      <c r="V416" s="164"/>
    </row>
    <row r="417" spans="1:22" ht="12">
      <c r="A417" s="164"/>
      <c r="B417" s="132"/>
      <c r="C417" s="164"/>
      <c r="D417" s="164"/>
      <c r="E417" s="164"/>
      <c r="F417" s="164"/>
      <c r="G417" s="164"/>
      <c r="H417" s="164"/>
      <c r="I417" s="164"/>
      <c r="J417" s="164"/>
      <c r="K417" s="164"/>
      <c r="L417" s="164"/>
      <c r="M417" s="164"/>
      <c r="N417" s="164"/>
      <c r="O417" s="164"/>
      <c r="P417" s="164"/>
      <c r="Q417" s="164"/>
      <c r="R417" s="164"/>
      <c r="S417" s="164"/>
      <c r="T417" s="164"/>
      <c r="U417" s="164"/>
      <c r="V417" s="164"/>
    </row>
    <row r="418" spans="1:22" ht="12">
      <c r="A418" s="164"/>
      <c r="B418" s="132"/>
      <c r="C418" s="164"/>
      <c r="D418" s="164"/>
      <c r="E418" s="164"/>
      <c r="F418" s="164"/>
      <c r="G418" s="164"/>
      <c r="H418" s="164"/>
      <c r="I418" s="164"/>
      <c r="J418" s="164"/>
      <c r="K418" s="164"/>
      <c r="L418" s="164"/>
      <c r="M418" s="164"/>
      <c r="N418" s="164"/>
      <c r="O418" s="164"/>
      <c r="P418" s="164"/>
      <c r="Q418" s="164"/>
      <c r="R418" s="164"/>
      <c r="S418" s="164"/>
      <c r="T418" s="164"/>
      <c r="U418" s="164"/>
      <c r="V418" s="164"/>
    </row>
    <row r="419" spans="1:22" ht="12">
      <c r="A419" s="164"/>
      <c r="B419" s="132"/>
      <c r="C419" s="164"/>
      <c r="D419" s="164"/>
      <c r="E419" s="164"/>
      <c r="F419" s="164"/>
      <c r="G419" s="164"/>
      <c r="H419" s="164"/>
      <c r="I419" s="164"/>
      <c r="J419" s="164"/>
      <c r="K419" s="164"/>
      <c r="L419" s="164"/>
      <c r="M419" s="164"/>
      <c r="N419" s="164"/>
      <c r="O419" s="164"/>
      <c r="P419" s="164"/>
      <c r="Q419" s="164"/>
      <c r="R419" s="164"/>
      <c r="S419" s="164"/>
      <c r="T419" s="164"/>
      <c r="U419" s="164"/>
      <c r="V419" s="164"/>
    </row>
    <row r="420" spans="1:22" ht="12">
      <c r="A420" s="164"/>
      <c r="B420" s="132"/>
      <c r="C420" s="164"/>
      <c r="D420" s="164"/>
      <c r="E420" s="164"/>
      <c r="F420" s="164"/>
      <c r="G420" s="164"/>
      <c r="H420" s="164"/>
      <c r="I420" s="164"/>
      <c r="J420" s="164"/>
      <c r="K420" s="164"/>
      <c r="L420" s="164"/>
      <c r="M420" s="164"/>
      <c r="N420" s="164"/>
      <c r="O420" s="164"/>
      <c r="P420" s="164"/>
      <c r="Q420" s="164"/>
      <c r="R420" s="164"/>
      <c r="S420" s="164"/>
      <c r="T420" s="164"/>
      <c r="U420" s="164"/>
      <c r="V420" s="164"/>
    </row>
    <row r="421" spans="1:22" ht="12">
      <c r="A421" s="164"/>
      <c r="B421" s="132"/>
      <c r="C421" s="164"/>
      <c r="D421" s="164"/>
      <c r="E421" s="164"/>
      <c r="F421" s="164"/>
      <c r="G421" s="164"/>
      <c r="H421" s="164"/>
      <c r="I421" s="164"/>
      <c r="J421" s="164"/>
      <c r="K421" s="164"/>
      <c r="L421" s="164"/>
      <c r="M421" s="164"/>
      <c r="N421" s="164"/>
      <c r="O421" s="164"/>
      <c r="P421" s="164"/>
      <c r="Q421" s="164"/>
      <c r="R421" s="164"/>
      <c r="S421" s="164"/>
      <c r="T421" s="164"/>
      <c r="U421" s="164"/>
      <c r="V421" s="164"/>
    </row>
    <row r="422" spans="1:22" ht="12">
      <c r="A422" s="164"/>
      <c r="B422" s="132"/>
      <c r="C422" s="164"/>
      <c r="D422" s="164"/>
      <c r="E422" s="164"/>
      <c r="F422" s="164"/>
      <c r="G422" s="164"/>
      <c r="H422" s="164"/>
      <c r="I422" s="164"/>
      <c r="J422" s="164"/>
      <c r="K422" s="164"/>
      <c r="L422" s="164"/>
      <c r="M422" s="164"/>
      <c r="N422" s="164"/>
      <c r="O422" s="164"/>
      <c r="P422" s="164"/>
      <c r="Q422" s="164"/>
      <c r="R422" s="164"/>
      <c r="S422" s="164"/>
      <c r="T422" s="164"/>
      <c r="U422" s="164"/>
      <c r="V422" s="164"/>
    </row>
    <row r="423" spans="1:22" ht="12">
      <c r="A423" s="164"/>
      <c r="B423" s="132"/>
      <c r="C423" s="164"/>
      <c r="D423" s="164"/>
      <c r="E423" s="164"/>
      <c r="F423" s="164"/>
      <c r="G423" s="164"/>
      <c r="H423" s="164"/>
      <c r="I423" s="164"/>
      <c r="J423" s="164"/>
      <c r="K423" s="164"/>
      <c r="L423" s="164"/>
      <c r="M423" s="164"/>
      <c r="N423" s="164"/>
      <c r="O423" s="164"/>
      <c r="P423" s="164"/>
      <c r="Q423" s="164"/>
      <c r="R423" s="164"/>
      <c r="S423" s="164"/>
      <c r="T423" s="164"/>
      <c r="U423" s="164"/>
      <c r="V423" s="164"/>
    </row>
    <row r="424" spans="1:22" ht="12">
      <c r="A424" s="164"/>
      <c r="B424" s="132"/>
      <c r="C424" s="164"/>
      <c r="D424" s="164"/>
      <c r="E424" s="164"/>
      <c r="F424" s="164"/>
      <c r="G424" s="164"/>
      <c r="H424" s="164"/>
      <c r="I424" s="164"/>
      <c r="J424" s="164"/>
      <c r="K424" s="164"/>
      <c r="L424" s="164"/>
      <c r="M424" s="164"/>
      <c r="N424" s="164"/>
      <c r="O424" s="164"/>
      <c r="P424" s="164"/>
      <c r="Q424" s="164"/>
      <c r="R424" s="164"/>
      <c r="S424" s="164"/>
      <c r="T424" s="164"/>
      <c r="U424" s="164"/>
      <c r="V424" s="164"/>
    </row>
    <row r="425" spans="1:22" ht="12">
      <c r="A425" s="164"/>
      <c r="B425" s="132"/>
      <c r="C425" s="164"/>
      <c r="D425" s="164"/>
      <c r="E425" s="164"/>
      <c r="F425" s="164"/>
      <c r="G425" s="164"/>
      <c r="H425" s="164"/>
      <c r="I425" s="164"/>
      <c r="J425" s="164"/>
      <c r="K425" s="164"/>
      <c r="L425" s="164"/>
      <c r="M425" s="164"/>
      <c r="N425" s="164"/>
      <c r="O425" s="164"/>
      <c r="P425" s="164"/>
      <c r="Q425" s="164"/>
      <c r="R425" s="164"/>
      <c r="S425" s="164"/>
      <c r="T425" s="164"/>
      <c r="U425" s="164"/>
      <c r="V425" s="164"/>
    </row>
    <row r="426" spans="1:22" ht="12">
      <c r="A426" s="164"/>
      <c r="B426" s="132"/>
      <c r="C426" s="164"/>
      <c r="D426" s="164"/>
      <c r="E426" s="164"/>
      <c r="F426" s="164"/>
      <c r="G426" s="164"/>
      <c r="H426" s="164"/>
      <c r="I426" s="164"/>
      <c r="J426" s="164"/>
      <c r="K426" s="164"/>
      <c r="L426" s="164"/>
      <c r="M426" s="164"/>
      <c r="N426" s="164"/>
      <c r="O426" s="164"/>
      <c r="P426" s="164"/>
      <c r="Q426" s="164"/>
      <c r="R426" s="164"/>
      <c r="S426" s="164"/>
      <c r="T426" s="164"/>
      <c r="U426" s="164"/>
      <c r="V426" s="164"/>
    </row>
    <row r="427" spans="1:22" ht="12">
      <c r="A427" s="164"/>
      <c r="B427" s="132"/>
      <c r="C427" s="164"/>
      <c r="D427" s="164"/>
      <c r="E427" s="164"/>
      <c r="F427" s="164"/>
      <c r="G427" s="164"/>
      <c r="H427" s="164"/>
      <c r="I427" s="164"/>
      <c r="J427" s="164"/>
      <c r="K427" s="164"/>
      <c r="L427" s="164"/>
      <c r="M427" s="164"/>
      <c r="N427" s="164"/>
      <c r="O427" s="164"/>
      <c r="P427" s="164"/>
      <c r="Q427" s="164"/>
      <c r="R427" s="164"/>
      <c r="S427" s="164"/>
      <c r="T427" s="164"/>
      <c r="U427" s="164"/>
      <c r="V427" s="164"/>
    </row>
    <row r="428" spans="1:22" ht="12">
      <c r="A428" s="164"/>
      <c r="B428" s="132"/>
      <c r="C428" s="164"/>
      <c r="D428" s="164"/>
      <c r="E428" s="164"/>
      <c r="F428" s="164"/>
      <c r="G428" s="164"/>
      <c r="H428" s="164"/>
      <c r="I428" s="164"/>
      <c r="J428" s="164"/>
      <c r="K428" s="164"/>
      <c r="L428" s="164"/>
      <c r="M428" s="164"/>
      <c r="N428" s="164"/>
      <c r="O428" s="164"/>
      <c r="P428" s="164"/>
      <c r="Q428" s="164"/>
      <c r="R428" s="164"/>
      <c r="S428" s="164"/>
      <c r="T428" s="164"/>
      <c r="U428" s="164"/>
      <c r="V428" s="164"/>
    </row>
    <row r="429" spans="1:22" ht="12">
      <c r="A429" s="164"/>
      <c r="B429" s="132"/>
      <c r="C429" s="164"/>
      <c r="D429" s="164"/>
      <c r="E429" s="164"/>
      <c r="F429" s="164"/>
      <c r="G429" s="164"/>
      <c r="H429" s="164"/>
      <c r="I429" s="164"/>
      <c r="J429" s="164"/>
      <c r="K429" s="164"/>
      <c r="L429" s="164"/>
      <c r="M429" s="164"/>
      <c r="N429" s="164"/>
      <c r="O429" s="164"/>
      <c r="P429" s="164"/>
      <c r="Q429" s="164"/>
      <c r="R429" s="164"/>
      <c r="S429" s="164"/>
      <c r="T429" s="164"/>
      <c r="U429" s="164"/>
      <c r="V429" s="164"/>
    </row>
    <row r="430" spans="1:22" ht="12">
      <c r="A430" s="164"/>
      <c r="B430" s="132"/>
      <c r="C430" s="164"/>
      <c r="D430" s="164"/>
      <c r="E430" s="164"/>
      <c r="F430" s="164"/>
      <c r="G430" s="164"/>
      <c r="H430" s="164"/>
      <c r="I430" s="164"/>
      <c r="J430" s="164"/>
      <c r="K430" s="164"/>
      <c r="L430" s="164"/>
      <c r="M430" s="164"/>
      <c r="N430" s="164"/>
      <c r="O430" s="164"/>
      <c r="P430" s="164"/>
      <c r="Q430" s="164"/>
      <c r="R430" s="164"/>
      <c r="S430" s="164"/>
      <c r="T430" s="164"/>
      <c r="U430" s="164"/>
      <c r="V430" s="164"/>
    </row>
    <row r="431" spans="1:22" ht="12">
      <c r="A431" s="164"/>
      <c r="B431" s="132"/>
      <c r="C431" s="164"/>
      <c r="D431" s="164"/>
      <c r="E431" s="164"/>
      <c r="F431" s="164"/>
      <c r="G431" s="164"/>
      <c r="H431" s="164"/>
      <c r="I431" s="164"/>
      <c r="J431" s="164"/>
      <c r="K431" s="164"/>
      <c r="L431" s="164"/>
      <c r="M431" s="164"/>
      <c r="N431" s="164"/>
      <c r="O431" s="164"/>
      <c r="P431" s="164"/>
      <c r="Q431" s="164"/>
      <c r="R431" s="164"/>
      <c r="S431" s="164"/>
      <c r="T431" s="164"/>
      <c r="U431" s="164"/>
      <c r="V431" s="164"/>
    </row>
    <row r="432" spans="1:22" ht="12">
      <c r="A432" s="164"/>
      <c r="B432" s="132"/>
      <c r="C432" s="164"/>
      <c r="D432" s="164"/>
      <c r="E432" s="164"/>
      <c r="F432" s="164"/>
      <c r="G432" s="164"/>
      <c r="H432" s="164"/>
      <c r="I432" s="164"/>
      <c r="J432" s="164"/>
      <c r="K432" s="164"/>
      <c r="L432" s="164"/>
      <c r="M432" s="164"/>
      <c r="N432" s="164"/>
      <c r="O432" s="164"/>
      <c r="P432" s="164"/>
      <c r="Q432" s="164"/>
      <c r="R432" s="164"/>
      <c r="S432" s="164"/>
      <c r="T432" s="164"/>
      <c r="U432" s="164"/>
      <c r="V432" s="164"/>
    </row>
    <row r="433" spans="1:22" ht="12">
      <c r="A433" s="164"/>
      <c r="B433" s="132"/>
      <c r="C433" s="164"/>
      <c r="D433" s="164"/>
      <c r="E433" s="164"/>
      <c r="F433" s="164"/>
      <c r="G433" s="164"/>
      <c r="H433" s="164"/>
      <c r="I433" s="164"/>
      <c r="J433" s="164"/>
      <c r="K433" s="164"/>
      <c r="L433" s="164"/>
      <c r="M433" s="164"/>
      <c r="N433" s="164"/>
      <c r="O433" s="164"/>
      <c r="P433" s="164"/>
      <c r="Q433" s="164"/>
      <c r="R433" s="164"/>
      <c r="S433" s="164"/>
      <c r="T433" s="164"/>
      <c r="U433" s="164"/>
      <c r="V433" s="164"/>
    </row>
    <row r="434" spans="1:22" ht="12">
      <c r="A434" s="164"/>
      <c r="B434" s="132"/>
      <c r="C434" s="164"/>
      <c r="D434" s="164"/>
      <c r="E434" s="164"/>
      <c r="F434" s="164"/>
      <c r="G434" s="164"/>
      <c r="H434" s="164"/>
      <c r="I434" s="164"/>
      <c r="J434" s="164"/>
      <c r="K434" s="164"/>
      <c r="L434" s="164"/>
      <c r="M434" s="164"/>
      <c r="N434" s="164"/>
      <c r="O434" s="164"/>
      <c r="P434" s="164"/>
      <c r="Q434" s="164"/>
      <c r="R434" s="164"/>
      <c r="S434" s="164"/>
      <c r="T434" s="164"/>
      <c r="U434" s="164"/>
      <c r="V434" s="164"/>
    </row>
    <row r="435" spans="1:22" ht="12">
      <c r="A435" s="164"/>
      <c r="B435" s="132"/>
      <c r="C435" s="164"/>
      <c r="D435" s="164"/>
      <c r="E435" s="164"/>
      <c r="F435" s="164"/>
      <c r="G435" s="164"/>
      <c r="H435" s="164"/>
      <c r="I435" s="164"/>
      <c r="J435" s="164"/>
      <c r="K435" s="164"/>
      <c r="L435" s="164"/>
      <c r="M435" s="164"/>
      <c r="N435" s="164"/>
      <c r="O435" s="164"/>
      <c r="P435" s="164"/>
      <c r="Q435" s="164"/>
      <c r="R435" s="164"/>
      <c r="S435" s="164"/>
      <c r="T435" s="164"/>
      <c r="U435" s="164"/>
      <c r="V435" s="164"/>
    </row>
    <row r="436" spans="1:22" ht="12">
      <c r="A436" s="164"/>
      <c r="B436" s="132"/>
      <c r="C436" s="164"/>
      <c r="D436" s="164"/>
      <c r="E436" s="164"/>
      <c r="F436" s="164"/>
      <c r="G436" s="164"/>
      <c r="H436" s="164"/>
      <c r="I436" s="164"/>
      <c r="J436" s="164"/>
      <c r="K436" s="164"/>
      <c r="L436" s="164"/>
      <c r="M436" s="164"/>
      <c r="N436" s="164"/>
      <c r="O436" s="164"/>
      <c r="P436" s="164"/>
      <c r="Q436" s="164"/>
      <c r="R436" s="164"/>
      <c r="S436" s="164"/>
      <c r="T436" s="164"/>
      <c r="U436" s="164"/>
      <c r="V436" s="164"/>
    </row>
    <row r="437" spans="1:22" ht="12">
      <c r="A437" s="164"/>
      <c r="B437" s="132"/>
      <c r="C437" s="164"/>
      <c r="D437" s="164"/>
      <c r="E437" s="164"/>
      <c r="F437" s="164"/>
      <c r="G437" s="164"/>
      <c r="H437" s="164"/>
      <c r="I437" s="164"/>
      <c r="J437" s="164"/>
      <c r="K437" s="164"/>
      <c r="L437" s="164"/>
      <c r="M437" s="164"/>
      <c r="N437" s="164"/>
      <c r="O437" s="164"/>
      <c r="P437" s="164"/>
      <c r="Q437" s="164"/>
      <c r="R437" s="164"/>
      <c r="S437" s="164"/>
      <c r="T437" s="164"/>
      <c r="U437" s="164"/>
      <c r="V437" s="164"/>
    </row>
    <row r="438" spans="1:22" ht="12">
      <c r="A438" s="164"/>
      <c r="B438" s="132"/>
      <c r="C438" s="164"/>
      <c r="D438" s="164"/>
      <c r="E438" s="164"/>
      <c r="F438" s="164"/>
      <c r="G438" s="164"/>
      <c r="H438" s="164"/>
      <c r="I438" s="164"/>
      <c r="J438" s="164"/>
      <c r="K438" s="164"/>
      <c r="L438" s="164"/>
      <c r="M438" s="164"/>
      <c r="N438" s="164"/>
      <c r="O438" s="164"/>
      <c r="P438" s="164"/>
      <c r="Q438" s="164"/>
      <c r="R438" s="164"/>
      <c r="S438" s="164"/>
      <c r="T438" s="164"/>
      <c r="U438" s="164"/>
      <c r="V438" s="164"/>
    </row>
    <row r="439" spans="1:22" ht="12">
      <c r="A439" s="164"/>
      <c r="B439" s="132"/>
      <c r="C439" s="164"/>
      <c r="D439" s="164"/>
      <c r="E439" s="164"/>
      <c r="F439" s="164"/>
      <c r="G439" s="164"/>
      <c r="H439" s="164"/>
      <c r="I439" s="164"/>
      <c r="J439" s="164"/>
      <c r="K439" s="164"/>
      <c r="L439" s="164"/>
      <c r="M439" s="164"/>
      <c r="N439" s="164"/>
      <c r="O439" s="164"/>
      <c r="P439" s="164"/>
      <c r="Q439" s="164"/>
      <c r="R439" s="164"/>
      <c r="S439" s="164"/>
      <c r="T439" s="164"/>
      <c r="U439" s="164"/>
      <c r="V439" s="164"/>
    </row>
    <row r="440" spans="1:22" ht="12">
      <c r="A440" s="164"/>
      <c r="B440" s="132"/>
      <c r="C440" s="164"/>
      <c r="D440" s="164"/>
      <c r="E440" s="164"/>
      <c r="F440" s="164"/>
      <c r="G440" s="164"/>
      <c r="H440" s="164"/>
      <c r="I440" s="164"/>
      <c r="J440" s="164"/>
      <c r="K440" s="164"/>
      <c r="L440" s="164"/>
      <c r="M440" s="164"/>
      <c r="N440" s="164"/>
      <c r="O440" s="164"/>
      <c r="P440" s="164"/>
      <c r="Q440" s="164"/>
      <c r="R440" s="164"/>
      <c r="S440" s="164"/>
      <c r="T440" s="164"/>
      <c r="U440" s="164"/>
      <c r="V440" s="164"/>
    </row>
    <row r="441" spans="1:22" ht="12">
      <c r="A441" s="164"/>
      <c r="B441" s="132"/>
      <c r="C441" s="164"/>
      <c r="D441" s="164"/>
      <c r="E441" s="164"/>
      <c r="F441" s="164"/>
      <c r="G441" s="164"/>
      <c r="H441" s="164"/>
      <c r="I441" s="164"/>
      <c r="J441" s="164"/>
      <c r="K441" s="164"/>
      <c r="L441" s="164"/>
      <c r="M441" s="164"/>
      <c r="N441" s="164"/>
      <c r="O441" s="164"/>
      <c r="P441" s="164"/>
      <c r="Q441" s="164"/>
      <c r="R441" s="164"/>
      <c r="S441" s="164"/>
      <c r="T441" s="164"/>
      <c r="U441" s="164"/>
      <c r="V441" s="164"/>
    </row>
    <row r="442" spans="1:22" ht="12">
      <c r="A442" s="164"/>
      <c r="B442" s="132"/>
      <c r="C442" s="164"/>
      <c r="D442" s="164"/>
      <c r="E442" s="164"/>
      <c r="F442" s="164"/>
      <c r="G442" s="164"/>
      <c r="H442" s="164"/>
      <c r="I442" s="164"/>
      <c r="J442" s="164"/>
      <c r="K442" s="164"/>
      <c r="L442" s="164"/>
      <c r="M442" s="164"/>
      <c r="N442" s="164"/>
      <c r="O442" s="164"/>
      <c r="P442" s="164"/>
      <c r="Q442" s="164"/>
      <c r="R442" s="164"/>
      <c r="S442" s="164"/>
      <c r="T442" s="164"/>
      <c r="U442" s="164"/>
      <c r="V442" s="164"/>
    </row>
    <row r="443" spans="1:22" ht="12">
      <c r="A443" s="164"/>
      <c r="B443" s="132"/>
      <c r="C443" s="164"/>
      <c r="D443" s="164"/>
      <c r="E443" s="164"/>
      <c r="F443" s="164"/>
      <c r="G443" s="164"/>
      <c r="H443" s="164"/>
      <c r="I443" s="164"/>
      <c r="J443" s="164"/>
      <c r="K443" s="164"/>
      <c r="L443" s="164"/>
      <c r="M443" s="164"/>
      <c r="N443" s="164"/>
      <c r="O443" s="164"/>
      <c r="P443" s="164"/>
      <c r="Q443" s="164"/>
      <c r="R443" s="164"/>
      <c r="S443" s="164"/>
      <c r="T443" s="164"/>
      <c r="U443" s="164"/>
      <c r="V443" s="164"/>
    </row>
    <row r="444" spans="1:22" ht="12">
      <c r="A444" s="164"/>
      <c r="B444" s="132"/>
      <c r="C444" s="164"/>
      <c r="D444" s="164"/>
      <c r="E444" s="164"/>
      <c r="F444" s="164"/>
      <c r="G444" s="164"/>
      <c r="H444" s="164"/>
      <c r="I444" s="164"/>
      <c r="J444" s="164"/>
      <c r="K444" s="164"/>
      <c r="L444" s="164"/>
      <c r="M444" s="164"/>
      <c r="N444" s="164"/>
      <c r="O444" s="164"/>
      <c r="P444" s="164"/>
      <c r="Q444" s="164"/>
      <c r="R444" s="164"/>
      <c r="S444" s="164"/>
      <c r="T444" s="164"/>
      <c r="U444" s="164"/>
      <c r="V444" s="164"/>
    </row>
    <row r="445" spans="1:22" ht="12">
      <c r="A445" s="164"/>
      <c r="B445" s="132"/>
      <c r="C445" s="164"/>
      <c r="D445" s="164"/>
      <c r="E445" s="164"/>
      <c r="F445" s="164"/>
      <c r="G445" s="164"/>
      <c r="H445" s="164"/>
      <c r="I445" s="164"/>
      <c r="J445" s="164"/>
      <c r="K445" s="164"/>
      <c r="L445" s="164"/>
      <c r="M445" s="164"/>
      <c r="N445" s="164"/>
      <c r="O445" s="164"/>
      <c r="P445" s="164"/>
      <c r="Q445" s="164"/>
      <c r="R445" s="164"/>
      <c r="S445" s="164"/>
      <c r="T445" s="164"/>
      <c r="U445" s="164"/>
      <c r="V445" s="164"/>
    </row>
    <row r="446" spans="1:22" ht="12">
      <c r="A446" s="164"/>
      <c r="B446" s="132"/>
      <c r="C446" s="164"/>
      <c r="D446" s="164"/>
      <c r="E446" s="164"/>
      <c r="F446" s="164"/>
      <c r="G446" s="164"/>
      <c r="H446" s="164"/>
      <c r="I446" s="164"/>
      <c r="J446" s="164"/>
      <c r="K446" s="164"/>
      <c r="L446" s="164"/>
      <c r="M446" s="164"/>
      <c r="N446" s="164"/>
      <c r="O446" s="164"/>
      <c r="P446" s="164"/>
      <c r="Q446" s="164"/>
      <c r="R446" s="164"/>
      <c r="S446" s="164"/>
      <c r="T446" s="164"/>
      <c r="U446" s="164"/>
      <c r="V446" s="164"/>
    </row>
    <row r="447" spans="1:22" ht="12">
      <c r="A447" s="164"/>
      <c r="B447" s="132"/>
      <c r="C447" s="164"/>
      <c r="D447" s="164"/>
      <c r="E447" s="164"/>
      <c r="F447" s="164"/>
      <c r="G447" s="164"/>
      <c r="H447" s="164"/>
      <c r="I447" s="164"/>
      <c r="J447" s="164"/>
      <c r="K447" s="164"/>
      <c r="L447" s="164"/>
      <c r="M447" s="164"/>
      <c r="N447" s="164"/>
      <c r="O447" s="164"/>
      <c r="P447" s="164"/>
      <c r="Q447" s="164"/>
      <c r="R447" s="164"/>
      <c r="S447" s="164"/>
      <c r="T447" s="164"/>
      <c r="U447" s="164"/>
      <c r="V447" s="164"/>
    </row>
    <row r="448" spans="1:22" ht="12">
      <c r="A448" s="164"/>
      <c r="B448" s="132"/>
      <c r="C448" s="164"/>
      <c r="D448" s="164"/>
      <c r="E448" s="164"/>
      <c r="F448" s="164"/>
      <c r="G448" s="164"/>
      <c r="H448" s="164"/>
      <c r="I448" s="164"/>
      <c r="J448" s="164"/>
      <c r="K448" s="164"/>
      <c r="L448" s="164"/>
      <c r="M448" s="164"/>
      <c r="N448" s="164"/>
      <c r="O448" s="164"/>
      <c r="P448" s="164"/>
      <c r="Q448" s="164"/>
      <c r="R448" s="164"/>
      <c r="S448" s="164"/>
      <c r="T448" s="164"/>
      <c r="U448" s="164"/>
      <c r="V448" s="164"/>
    </row>
    <row r="449" spans="1:22" ht="12">
      <c r="A449" s="164"/>
      <c r="B449" s="132"/>
      <c r="C449" s="164"/>
      <c r="D449" s="164"/>
      <c r="E449" s="164"/>
      <c r="F449" s="164"/>
      <c r="G449" s="164"/>
      <c r="H449" s="164"/>
      <c r="I449" s="164"/>
      <c r="J449" s="164"/>
      <c r="K449" s="164"/>
      <c r="L449" s="164"/>
      <c r="M449" s="164"/>
      <c r="N449" s="164"/>
      <c r="O449" s="164"/>
      <c r="P449" s="164"/>
      <c r="Q449" s="164"/>
      <c r="R449" s="164"/>
      <c r="S449" s="164"/>
      <c r="T449" s="164"/>
      <c r="U449" s="164"/>
      <c r="V449" s="164"/>
    </row>
    <row r="450" spans="1:22" ht="12">
      <c r="A450" s="164"/>
      <c r="B450" s="132"/>
      <c r="C450" s="164"/>
      <c r="D450" s="164"/>
      <c r="E450" s="164"/>
      <c r="F450" s="164"/>
      <c r="G450" s="164"/>
      <c r="H450" s="164"/>
      <c r="I450" s="164"/>
      <c r="J450" s="164"/>
      <c r="K450" s="164"/>
      <c r="L450" s="164"/>
      <c r="M450" s="164"/>
      <c r="N450" s="164"/>
      <c r="O450" s="164"/>
      <c r="P450" s="164"/>
      <c r="Q450" s="164"/>
      <c r="R450" s="164"/>
      <c r="S450" s="164"/>
      <c r="T450" s="164"/>
      <c r="U450" s="164"/>
      <c r="V450" s="164"/>
    </row>
    <row r="451" spans="1:22" ht="12">
      <c r="A451" s="164"/>
      <c r="B451" s="132"/>
      <c r="C451" s="164"/>
      <c r="D451" s="164"/>
      <c r="E451" s="164"/>
      <c r="F451" s="164"/>
      <c r="G451" s="164"/>
      <c r="H451" s="164"/>
      <c r="I451" s="164"/>
      <c r="J451" s="164"/>
      <c r="K451" s="164"/>
      <c r="L451" s="164"/>
      <c r="M451" s="164"/>
      <c r="N451" s="164"/>
      <c r="O451" s="164"/>
      <c r="P451" s="164"/>
      <c r="Q451" s="164"/>
      <c r="R451" s="164"/>
      <c r="S451" s="164"/>
      <c r="T451" s="164"/>
      <c r="U451" s="164"/>
      <c r="V451" s="164"/>
    </row>
    <row r="452" spans="1:22" ht="12">
      <c r="A452" s="164"/>
      <c r="B452" s="132"/>
      <c r="C452" s="164"/>
      <c r="D452" s="164"/>
      <c r="E452" s="164"/>
      <c r="F452" s="164"/>
      <c r="G452" s="164"/>
      <c r="H452" s="164"/>
      <c r="I452" s="164"/>
      <c r="J452" s="164"/>
      <c r="K452" s="164"/>
      <c r="L452" s="164"/>
      <c r="M452" s="164"/>
      <c r="N452" s="164"/>
      <c r="O452" s="164"/>
      <c r="P452" s="164"/>
      <c r="Q452" s="164"/>
      <c r="R452" s="164"/>
      <c r="S452" s="164"/>
      <c r="T452" s="164"/>
      <c r="U452" s="164"/>
      <c r="V452" s="164"/>
    </row>
    <row r="453" spans="1:22" ht="12">
      <c r="A453" s="164"/>
      <c r="B453" s="132"/>
      <c r="C453" s="164"/>
      <c r="D453" s="164"/>
      <c r="E453" s="164"/>
      <c r="F453" s="164"/>
      <c r="G453" s="164"/>
      <c r="H453" s="164"/>
      <c r="I453" s="164"/>
      <c r="J453" s="164"/>
      <c r="K453" s="164"/>
      <c r="L453" s="164"/>
      <c r="M453" s="164"/>
      <c r="N453" s="164"/>
      <c r="O453" s="164"/>
      <c r="P453" s="164"/>
      <c r="Q453" s="164"/>
      <c r="R453" s="164"/>
      <c r="S453" s="164"/>
      <c r="T453" s="164"/>
      <c r="U453" s="164"/>
      <c r="V453" s="164"/>
    </row>
    <row r="454" spans="1:22" ht="12">
      <c r="A454" s="164"/>
      <c r="B454" s="132"/>
      <c r="C454" s="164"/>
      <c r="D454" s="164"/>
      <c r="E454" s="164"/>
      <c r="F454" s="164"/>
      <c r="G454" s="164"/>
      <c r="H454" s="164"/>
      <c r="I454" s="164"/>
      <c r="J454" s="164"/>
      <c r="K454" s="164"/>
      <c r="L454" s="164"/>
      <c r="M454" s="164"/>
      <c r="N454" s="164"/>
      <c r="O454" s="164"/>
      <c r="P454" s="164"/>
      <c r="Q454" s="164"/>
      <c r="R454" s="164"/>
      <c r="S454" s="164"/>
      <c r="T454" s="164"/>
      <c r="U454" s="164"/>
      <c r="V454" s="164"/>
    </row>
    <row r="455" spans="1:22" ht="12">
      <c r="A455" s="164"/>
      <c r="B455" s="132"/>
      <c r="C455" s="164"/>
      <c r="D455" s="164"/>
      <c r="E455" s="164"/>
      <c r="F455" s="164"/>
      <c r="G455" s="164"/>
      <c r="H455" s="164"/>
      <c r="I455" s="164"/>
      <c r="J455" s="164"/>
      <c r="K455" s="164"/>
      <c r="L455" s="164"/>
      <c r="M455" s="164"/>
      <c r="N455" s="164"/>
      <c r="O455" s="164"/>
      <c r="P455" s="164"/>
      <c r="Q455" s="164"/>
      <c r="R455" s="164"/>
      <c r="S455" s="164"/>
      <c r="T455" s="164"/>
      <c r="U455" s="164"/>
      <c r="V455" s="164"/>
    </row>
    <row r="456" spans="1:22" ht="12">
      <c r="A456" s="164"/>
      <c r="B456" s="132"/>
      <c r="C456" s="164"/>
      <c r="D456" s="164"/>
      <c r="E456" s="164"/>
      <c r="F456" s="164"/>
      <c r="G456" s="164"/>
      <c r="H456" s="164"/>
      <c r="I456" s="164"/>
      <c r="J456" s="164"/>
      <c r="K456" s="164"/>
      <c r="L456" s="164"/>
      <c r="M456" s="164"/>
      <c r="N456" s="164"/>
      <c r="O456" s="164"/>
      <c r="P456" s="164"/>
      <c r="Q456" s="164"/>
      <c r="R456" s="164"/>
      <c r="S456" s="164"/>
      <c r="T456" s="164"/>
      <c r="U456" s="164"/>
      <c r="V456" s="164"/>
    </row>
    <row r="457" spans="1:22" ht="12">
      <c r="A457" s="164"/>
      <c r="B457" s="132"/>
      <c r="C457" s="164"/>
      <c r="D457" s="164"/>
      <c r="E457" s="164"/>
      <c r="F457" s="164"/>
      <c r="G457" s="164"/>
      <c r="H457" s="164"/>
      <c r="I457" s="164"/>
      <c r="J457" s="164"/>
      <c r="K457" s="164"/>
      <c r="L457" s="164"/>
      <c r="M457" s="164"/>
      <c r="N457" s="164"/>
      <c r="O457" s="164"/>
      <c r="P457" s="164"/>
      <c r="Q457" s="164"/>
      <c r="R457" s="164"/>
      <c r="S457" s="164"/>
      <c r="T457" s="164"/>
      <c r="U457" s="164"/>
      <c r="V457" s="164"/>
    </row>
    <row r="458" spans="1:22" ht="12">
      <c r="A458" s="164"/>
      <c r="B458" s="132"/>
      <c r="C458" s="164"/>
      <c r="D458" s="164"/>
      <c r="E458" s="164"/>
      <c r="F458" s="164"/>
      <c r="G458" s="164"/>
      <c r="H458" s="164"/>
      <c r="I458" s="164"/>
      <c r="J458" s="164"/>
      <c r="K458" s="164"/>
      <c r="L458" s="164"/>
      <c r="M458" s="164"/>
      <c r="N458" s="164"/>
      <c r="O458" s="164"/>
      <c r="P458" s="164"/>
      <c r="Q458" s="164"/>
      <c r="R458" s="164"/>
      <c r="S458" s="164"/>
      <c r="T458" s="164"/>
      <c r="U458" s="164"/>
      <c r="V458" s="164"/>
    </row>
    <row r="459" spans="1:22" ht="12">
      <c r="A459" s="164"/>
      <c r="B459" s="132"/>
      <c r="C459" s="164"/>
      <c r="D459" s="164"/>
      <c r="E459" s="164"/>
      <c r="F459" s="164"/>
      <c r="G459" s="164"/>
      <c r="H459" s="164"/>
      <c r="I459" s="164"/>
      <c r="J459" s="164"/>
      <c r="K459" s="164"/>
      <c r="L459" s="164"/>
      <c r="M459" s="164"/>
      <c r="N459" s="164"/>
      <c r="O459" s="164"/>
      <c r="P459" s="164"/>
      <c r="Q459" s="164"/>
      <c r="R459" s="164"/>
      <c r="S459" s="164"/>
      <c r="T459" s="164"/>
      <c r="U459" s="164"/>
      <c r="V459" s="164"/>
    </row>
    <row r="460" spans="1:22" ht="12">
      <c r="A460" s="164"/>
      <c r="B460" s="132"/>
      <c r="C460" s="164"/>
      <c r="D460" s="164"/>
      <c r="E460" s="164"/>
      <c r="F460" s="164"/>
      <c r="G460" s="164"/>
      <c r="H460" s="164"/>
      <c r="I460" s="164"/>
      <c r="J460" s="164"/>
      <c r="K460" s="164"/>
      <c r="L460" s="164"/>
      <c r="M460" s="164"/>
      <c r="N460" s="164"/>
      <c r="O460" s="164"/>
      <c r="P460" s="164"/>
      <c r="Q460" s="164"/>
      <c r="R460" s="164"/>
      <c r="S460" s="164"/>
      <c r="T460" s="164"/>
      <c r="U460" s="164"/>
      <c r="V460" s="164"/>
    </row>
    <row r="461" spans="1:22" ht="12">
      <c r="A461" s="164"/>
      <c r="B461" s="132"/>
      <c r="C461" s="164"/>
      <c r="D461" s="164"/>
      <c r="E461" s="164"/>
      <c r="F461" s="164"/>
      <c r="G461" s="164"/>
      <c r="H461" s="164"/>
      <c r="I461" s="164"/>
      <c r="J461" s="164"/>
      <c r="K461" s="164"/>
      <c r="L461" s="164"/>
      <c r="M461" s="164"/>
      <c r="N461" s="164"/>
      <c r="O461" s="164"/>
      <c r="P461" s="164"/>
      <c r="Q461" s="164"/>
      <c r="R461" s="164"/>
      <c r="S461" s="164"/>
      <c r="T461" s="164"/>
      <c r="U461" s="164"/>
      <c r="V461" s="164"/>
    </row>
    <row r="462" spans="1:22" ht="12">
      <c r="A462" s="164"/>
      <c r="B462" s="132"/>
      <c r="C462" s="164"/>
      <c r="D462" s="164"/>
      <c r="E462" s="164"/>
      <c r="F462" s="164"/>
      <c r="G462" s="164"/>
      <c r="H462" s="164"/>
      <c r="I462" s="164"/>
      <c r="J462" s="164"/>
      <c r="K462" s="164"/>
      <c r="L462" s="164"/>
      <c r="M462" s="164"/>
      <c r="N462" s="164"/>
      <c r="O462" s="164"/>
      <c r="P462" s="164"/>
      <c r="Q462" s="164"/>
      <c r="R462" s="164"/>
      <c r="S462" s="164"/>
      <c r="T462" s="164"/>
      <c r="U462" s="164"/>
      <c r="V462" s="164"/>
    </row>
    <row r="463" spans="1:22" ht="12">
      <c r="A463" s="164"/>
      <c r="B463" s="132"/>
      <c r="C463" s="164"/>
      <c r="D463" s="164"/>
      <c r="E463" s="164"/>
      <c r="F463" s="164"/>
      <c r="G463" s="164"/>
      <c r="H463" s="164"/>
      <c r="I463" s="164"/>
      <c r="J463" s="164"/>
      <c r="K463" s="164"/>
      <c r="L463" s="164"/>
      <c r="M463" s="164"/>
      <c r="N463" s="164"/>
      <c r="O463" s="164"/>
      <c r="P463" s="164"/>
      <c r="Q463" s="164"/>
      <c r="R463" s="164"/>
      <c r="S463" s="164"/>
      <c r="T463" s="164"/>
      <c r="U463" s="164"/>
      <c r="V463" s="164"/>
    </row>
    <row r="464" spans="1:22" ht="12">
      <c r="A464" s="164"/>
      <c r="B464" s="132"/>
      <c r="C464" s="164"/>
      <c r="D464" s="164"/>
      <c r="E464" s="164"/>
      <c r="F464" s="164"/>
      <c r="G464" s="164"/>
      <c r="H464" s="164"/>
      <c r="I464" s="164"/>
      <c r="J464" s="164"/>
      <c r="K464" s="164"/>
      <c r="L464" s="164"/>
      <c r="M464" s="164"/>
      <c r="N464" s="164"/>
      <c r="O464" s="164"/>
      <c r="P464" s="164"/>
      <c r="Q464" s="164"/>
      <c r="R464" s="164"/>
      <c r="S464" s="164"/>
      <c r="T464" s="164"/>
      <c r="U464" s="164"/>
      <c r="V464" s="164"/>
    </row>
    <row r="465" spans="1:22" ht="12">
      <c r="A465" s="164"/>
      <c r="B465" s="132"/>
      <c r="C465" s="164"/>
      <c r="D465" s="164"/>
      <c r="E465" s="164"/>
      <c r="F465" s="164"/>
      <c r="G465" s="164"/>
      <c r="H465" s="164"/>
      <c r="I465" s="164"/>
      <c r="J465" s="164"/>
      <c r="K465" s="164"/>
      <c r="L465" s="164"/>
      <c r="M465" s="164"/>
      <c r="N465" s="164"/>
      <c r="O465" s="164"/>
      <c r="P465" s="164"/>
      <c r="Q465" s="164"/>
      <c r="R465" s="164"/>
      <c r="S465" s="164"/>
      <c r="T465" s="164"/>
      <c r="U465" s="164"/>
      <c r="V465" s="164"/>
    </row>
    <row r="466" spans="1:22" ht="12">
      <c r="A466" s="164"/>
      <c r="B466" s="132"/>
      <c r="C466" s="164"/>
      <c r="D466" s="164"/>
      <c r="E466" s="164"/>
      <c r="F466" s="164"/>
      <c r="G466" s="164"/>
      <c r="H466" s="164"/>
      <c r="I466" s="164"/>
      <c r="J466" s="164"/>
      <c r="K466" s="164"/>
      <c r="L466" s="164"/>
      <c r="M466" s="164"/>
      <c r="N466" s="164"/>
      <c r="O466" s="164"/>
      <c r="P466" s="164"/>
      <c r="Q466" s="164"/>
      <c r="R466" s="164"/>
      <c r="S466" s="164"/>
      <c r="T466" s="164"/>
      <c r="U466" s="164"/>
      <c r="V466" s="164"/>
    </row>
    <row r="467" spans="1:22" ht="12">
      <c r="A467" s="164"/>
      <c r="B467" s="132"/>
      <c r="C467" s="164"/>
      <c r="D467" s="164"/>
      <c r="E467" s="164"/>
      <c r="F467" s="164"/>
      <c r="G467" s="164"/>
      <c r="H467" s="164"/>
      <c r="I467" s="164"/>
      <c r="J467" s="164"/>
      <c r="K467" s="164"/>
      <c r="L467" s="164"/>
      <c r="M467" s="164"/>
      <c r="N467" s="164"/>
      <c r="O467" s="164"/>
      <c r="P467" s="164"/>
      <c r="Q467" s="164"/>
      <c r="R467" s="164"/>
      <c r="S467" s="164"/>
      <c r="T467" s="164"/>
      <c r="U467" s="164"/>
      <c r="V467" s="164"/>
    </row>
    <row r="468" spans="1:22" ht="12">
      <c r="A468" s="164"/>
      <c r="B468" s="132"/>
      <c r="C468" s="164"/>
      <c r="D468" s="164"/>
      <c r="E468" s="164"/>
      <c r="F468" s="164"/>
      <c r="G468" s="164"/>
      <c r="H468" s="164"/>
      <c r="I468" s="164"/>
      <c r="J468" s="164"/>
      <c r="K468" s="164"/>
      <c r="L468" s="164"/>
      <c r="M468" s="164"/>
      <c r="N468" s="164"/>
      <c r="O468" s="164"/>
      <c r="P468" s="164"/>
      <c r="Q468" s="164"/>
      <c r="R468" s="164"/>
      <c r="S468" s="164"/>
      <c r="T468" s="164"/>
      <c r="U468" s="164"/>
      <c r="V468" s="164"/>
    </row>
    <row r="469" spans="1:22" ht="12">
      <c r="A469" s="164"/>
      <c r="B469" s="132"/>
      <c r="C469" s="164"/>
      <c r="D469" s="164"/>
      <c r="E469" s="164"/>
      <c r="F469" s="164"/>
      <c r="G469" s="164"/>
      <c r="H469" s="164"/>
      <c r="I469" s="164"/>
      <c r="J469" s="164"/>
      <c r="K469" s="164"/>
      <c r="L469" s="164"/>
      <c r="M469" s="164"/>
      <c r="N469" s="164"/>
      <c r="O469" s="164"/>
      <c r="P469" s="164"/>
      <c r="Q469" s="164"/>
      <c r="R469" s="164"/>
      <c r="S469" s="164"/>
      <c r="T469" s="164"/>
      <c r="U469" s="164"/>
      <c r="V469" s="164"/>
    </row>
    <row r="470" spans="1:22" ht="12">
      <c r="A470" s="164"/>
      <c r="B470" s="132"/>
      <c r="C470" s="164"/>
      <c r="D470" s="164"/>
      <c r="E470" s="164"/>
      <c r="F470" s="164"/>
      <c r="G470" s="164"/>
      <c r="H470" s="164"/>
      <c r="I470" s="164"/>
      <c r="J470" s="164"/>
      <c r="K470" s="164"/>
      <c r="L470" s="164"/>
      <c r="M470" s="164"/>
      <c r="N470" s="164"/>
      <c r="O470" s="164"/>
      <c r="P470" s="164"/>
      <c r="Q470" s="164"/>
      <c r="R470" s="164"/>
      <c r="S470" s="164"/>
      <c r="T470" s="164"/>
      <c r="U470" s="164"/>
      <c r="V470" s="164"/>
    </row>
    <row r="471" spans="1:22" ht="12">
      <c r="A471" s="164"/>
      <c r="B471" s="132"/>
      <c r="C471" s="164"/>
      <c r="D471" s="164"/>
      <c r="E471" s="164"/>
      <c r="F471" s="164"/>
      <c r="G471" s="164"/>
      <c r="H471" s="164"/>
      <c r="I471" s="164"/>
      <c r="J471" s="164"/>
      <c r="K471" s="164"/>
      <c r="L471" s="164"/>
      <c r="M471" s="164"/>
      <c r="N471" s="164"/>
      <c r="O471" s="164"/>
      <c r="P471" s="164"/>
      <c r="Q471" s="164"/>
      <c r="R471" s="164"/>
      <c r="S471" s="164"/>
      <c r="T471" s="164"/>
      <c r="U471" s="164"/>
      <c r="V471" s="164"/>
    </row>
    <row r="472" spans="1:22" ht="12">
      <c r="A472" s="164"/>
      <c r="B472" s="132"/>
      <c r="C472" s="164"/>
      <c r="D472" s="164"/>
      <c r="E472" s="164"/>
      <c r="F472" s="164"/>
      <c r="G472" s="164"/>
      <c r="H472" s="164"/>
      <c r="I472" s="164"/>
      <c r="J472" s="164"/>
      <c r="K472" s="164"/>
      <c r="L472" s="164"/>
      <c r="M472" s="164"/>
      <c r="N472" s="164"/>
      <c r="O472" s="164"/>
      <c r="P472" s="164"/>
      <c r="Q472" s="164"/>
      <c r="R472" s="164"/>
      <c r="S472" s="164"/>
      <c r="T472" s="164"/>
      <c r="U472" s="164"/>
      <c r="V472" s="164"/>
    </row>
    <row r="473" spans="1:22" ht="12">
      <c r="A473" s="164"/>
      <c r="B473" s="132"/>
      <c r="C473" s="164"/>
      <c r="D473" s="164"/>
      <c r="E473" s="164"/>
      <c r="F473" s="164"/>
      <c r="G473" s="164"/>
      <c r="H473" s="164"/>
      <c r="I473" s="164"/>
      <c r="J473" s="164"/>
      <c r="K473" s="164"/>
      <c r="L473" s="164"/>
      <c r="M473" s="164"/>
      <c r="N473" s="164"/>
      <c r="O473" s="164"/>
      <c r="P473" s="164"/>
      <c r="Q473" s="164"/>
      <c r="R473" s="164"/>
      <c r="S473" s="164"/>
      <c r="T473" s="164"/>
      <c r="U473" s="164"/>
      <c r="V473" s="164"/>
    </row>
    <row r="474" spans="1:22" ht="12">
      <c r="A474" s="164"/>
      <c r="B474" s="132"/>
      <c r="C474" s="164"/>
      <c r="D474" s="164"/>
      <c r="E474" s="164"/>
      <c r="F474" s="164"/>
      <c r="G474" s="164"/>
      <c r="H474" s="164"/>
      <c r="I474" s="164"/>
      <c r="J474" s="164"/>
      <c r="K474" s="164"/>
      <c r="L474" s="164"/>
      <c r="M474" s="164"/>
      <c r="N474" s="164"/>
      <c r="O474" s="164"/>
      <c r="P474" s="164"/>
      <c r="Q474" s="164"/>
      <c r="R474" s="164"/>
      <c r="S474" s="164"/>
      <c r="T474" s="164"/>
      <c r="U474" s="164"/>
      <c r="V474" s="164"/>
    </row>
    <row r="475" spans="1:22" ht="12">
      <c r="A475" s="164"/>
      <c r="B475" s="132"/>
      <c r="C475" s="164"/>
      <c r="D475" s="164"/>
      <c r="E475" s="164"/>
      <c r="F475" s="164"/>
      <c r="G475" s="164"/>
      <c r="H475" s="164"/>
      <c r="I475" s="164"/>
      <c r="J475" s="164"/>
      <c r="K475" s="164"/>
      <c r="L475" s="164"/>
      <c r="M475" s="164"/>
      <c r="N475" s="164"/>
      <c r="O475" s="164"/>
      <c r="P475" s="164"/>
      <c r="Q475" s="164"/>
      <c r="R475" s="164"/>
      <c r="S475" s="164"/>
      <c r="T475" s="164"/>
      <c r="U475" s="164"/>
      <c r="V475" s="164"/>
    </row>
    <row r="476" spans="1:22" ht="12">
      <c r="A476" s="164"/>
      <c r="B476" s="132"/>
      <c r="C476" s="164"/>
      <c r="D476" s="164"/>
      <c r="E476" s="164"/>
      <c r="F476" s="164"/>
      <c r="G476" s="164"/>
      <c r="H476" s="164"/>
      <c r="I476" s="164"/>
      <c r="J476" s="164"/>
      <c r="K476" s="164"/>
      <c r="L476" s="164"/>
      <c r="M476" s="164"/>
      <c r="N476" s="164"/>
      <c r="O476" s="164"/>
      <c r="P476" s="164"/>
      <c r="Q476" s="164"/>
      <c r="R476" s="164"/>
      <c r="S476" s="164"/>
      <c r="T476" s="164"/>
      <c r="U476" s="164"/>
      <c r="V476" s="164"/>
    </row>
    <row r="477" spans="1:22" ht="12">
      <c r="A477" s="164"/>
      <c r="B477" s="132"/>
      <c r="C477" s="164"/>
      <c r="D477" s="164"/>
      <c r="E477" s="164"/>
      <c r="F477" s="164"/>
      <c r="G477" s="164"/>
      <c r="H477" s="164"/>
      <c r="I477" s="164"/>
      <c r="J477" s="164"/>
      <c r="K477" s="164"/>
      <c r="L477" s="164"/>
      <c r="M477" s="164"/>
      <c r="N477" s="164"/>
      <c r="O477" s="164"/>
      <c r="P477" s="164"/>
      <c r="Q477" s="164"/>
      <c r="R477" s="164"/>
      <c r="S477" s="164"/>
      <c r="T477" s="164"/>
      <c r="U477" s="164"/>
      <c r="V477" s="164"/>
    </row>
    <row r="478" spans="1:22" ht="12">
      <c r="A478" s="164"/>
      <c r="B478" s="132"/>
      <c r="C478" s="164"/>
      <c r="D478" s="164"/>
      <c r="E478" s="164"/>
      <c r="F478" s="164"/>
      <c r="G478" s="164"/>
      <c r="H478" s="164"/>
      <c r="I478" s="164"/>
      <c r="J478" s="164"/>
      <c r="K478" s="164"/>
      <c r="L478" s="164"/>
      <c r="M478" s="164"/>
      <c r="N478" s="164"/>
      <c r="O478" s="164"/>
      <c r="P478" s="164"/>
      <c r="Q478" s="164"/>
      <c r="R478" s="164"/>
      <c r="S478" s="164"/>
      <c r="T478" s="164"/>
      <c r="U478" s="164"/>
      <c r="V478" s="164"/>
    </row>
    <row r="479" spans="1:22" ht="12">
      <c r="A479" s="164"/>
      <c r="B479" s="132"/>
      <c r="C479" s="164"/>
      <c r="D479" s="164"/>
      <c r="E479" s="164"/>
      <c r="F479" s="164"/>
      <c r="G479" s="164"/>
      <c r="H479" s="164"/>
      <c r="I479" s="164"/>
      <c r="J479" s="164"/>
      <c r="K479" s="164"/>
      <c r="L479" s="164"/>
      <c r="M479" s="164"/>
      <c r="N479" s="164"/>
      <c r="O479" s="164"/>
      <c r="P479" s="164"/>
      <c r="Q479" s="164"/>
      <c r="R479" s="164"/>
      <c r="S479" s="164"/>
      <c r="T479" s="164"/>
      <c r="U479" s="164"/>
      <c r="V479" s="164"/>
    </row>
    <row r="480" spans="1:22" ht="12">
      <c r="A480" s="164"/>
      <c r="B480" s="132"/>
      <c r="C480" s="164"/>
      <c r="D480" s="164"/>
      <c r="E480" s="164"/>
      <c r="F480" s="164"/>
      <c r="G480" s="164"/>
      <c r="H480" s="164"/>
      <c r="I480" s="164"/>
      <c r="J480" s="164"/>
      <c r="K480" s="164"/>
      <c r="L480" s="164"/>
      <c r="M480" s="164"/>
      <c r="N480" s="164"/>
      <c r="O480" s="164"/>
      <c r="P480" s="164"/>
      <c r="Q480" s="164"/>
      <c r="R480" s="164"/>
      <c r="S480" s="164"/>
      <c r="T480" s="164"/>
      <c r="U480" s="164"/>
      <c r="V480" s="164"/>
    </row>
    <row r="481" spans="1:22" ht="12">
      <c r="A481" s="164"/>
      <c r="B481" s="132"/>
      <c r="C481" s="164"/>
      <c r="D481" s="164"/>
      <c r="E481" s="164"/>
      <c r="F481" s="164"/>
      <c r="G481" s="164"/>
      <c r="H481" s="164"/>
      <c r="I481" s="164"/>
      <c r="J481" s="164"/>
      <c r="K481" s="164"/>
      <c r="L481" s="164"/>
      <c r="M481" s="164"/>
      <c r="N481" s="164"/>
      <c r="O481" s="164"/>
      <c r="P481" s="164"/>
      <c r="Q481" s="164"/>
      <c r="R481" s="164"/>
      <c r="S481" s="164"/>
      <c r="T481" s="164"/>
      <c r="U481" s="164"/>
      <c r="V481" s="164"/>
    </row>
    <row r="482" spans="1:22" ht="12">
      <c r="A482" s="164"/>
      <c r="B482" s="132"/>
      <c r="C482" s="164"/>
      <c r="D482" s="164"/>
      <c r="E482" s="164"/>
      <c r="F482" s="164"/>
      <c r="G482" s="164"/>
      <c r="H482" s="164"/>
      <c r="I482" s="164"/>
      <c r="J482" s="164"/>
      <c r="K482" s="164"/>
      <c r="L482" s="164"/>
      <c r="M482" s="164"/>
      <c r="N482" s="164"/>
      <c r="O482" s="164"/>
      <c r="P482" s="164"/>
      <c r="Q482" s="164"/>
      <c r="R482" s="164"/>
      <c r="S482" s="164"/>
      <c r="T482" s="164"/>
      <c r="U482" s="164"/>
      <c r="V482" s="164"/>
    </row>
    <row r="483" spans="1:22" ht="12">
      <c r="A483" s="164"/>
      <c r="B483" s="132"/>
      <c r="C483" s="164"/>
      <c r="D483" s="164"/>
      <c r="E483" s="164"/>
      <c r="F483" s="164"/>
      <c r="G483" s="164"/>
      <c r="H483" s="164"/>
      <c r="I483" s="164"/>
      <c r="J483" s="164"/>
      <c r="K483" s="164"/>
      <c r="L483" s="164"/>
      <c r="M483" s="164"/>
      <c r="N483" s="164"/>
      <c r="O483" s="164"/>
      <c r="P483" s="164"/>
      <c r="Q483" s="164"/>
      <c r="R483" s="164"/>
      <c r="S483" s="164"/>
      <c r="T483" s="164"/>
      <c r="U483" s="164"/>
      <c r="V483" s="164"/>
    </row>
    <row r="484" spans="1:22" ht="12">
      <c r="A484" s="164"/>
      <c r="B484" s="132"/>
      <c r="C484" s="164"/>
      <c r="D484" s="164"/>
      <c r="E484" s="164"/>
      <c r="F484" s="164"/>
      <c r="G484" s="164"/>
      <c r="H484" s="164"/>
      <c r="I484" s="164"/>
      <c r="J484" s="164"/>
      <c r="K484" s="164"/>
      <c r="L484" s="164"/>
      <c r="M484" s="164"/>
      <c r="N484" s="164"/>
      <c r="O484" s="164"/>
      <c r="P484" s="164"/>
      <c r="Q484" s="164"/>
      <c r="R484" s="164"/>
      <c r="S484" s="164"/>
      <c r="T484" s="164"/>
      <c r="U484" s="164"/>
      <c r="V484" s="164"/>
    </row>
    <row r="485" spans="1:22" ht="12">
      <c r="A485" s="164"/>
      <c r="B485" s="132"/>
      <c r="C485" s="164"/>
      <c r="D485" s="164"/>
      <c r="E485" s="164"/>
      <c r="F485" s="164"/>
      <c r="G485" s="164"/>
      <c r="H485" s="164"/>
      <c r="I485" s="164"/>
      <c r="J485" s="164"/>
      <c r="K485" s="164"/>
      <c r="L485" s="164"/>
      <c r="M485" s="164"/>
      <c r="N485" s="164"/>
      <c r="O485" s="164"/>
      <c r="P485" s="164"/>
      <c r="Q485" s="164"/>
      <c r="R485" s="164"/>
      <c r="S485" s="164"/>
      <c r="T485" s="164"/>
      <c r="U485" s="164"/>
      <c r="V485" s="164"/>
    </row>
    <row r="486" spans="1:22" ht="12">
      <c r="A486" s="164"/>
      <c r="B486" s="132"/>
      <c r="C486" s="164"/>
      <c r="D486" s="164"/>
      <c r="E486" s="164"/>
      <c r="F486" s="164"/>
      <c r="G486" s="164"/>
      <c r="H486" s="164"/>
      <c r="I486" s="164"/>
      <c r="J486" s="164"/>
      <c r="K486" s="164"/>
      <c r="L486" s="164"/>
      <c r="M486" s="164"/>
      <c r="N486" s="164"/>
      <c r="O486" s="164"/>
      <c r="P486" s="164"/>
      <c r="Q486" s="164"/>
      <c r="R486" s="164"/>
      <c r="S486" s="164"/>
      <c r="T486" s="164"/>
      <c r="U486" s="164"/>
      <c r="V486" s="164"/>
    </row>
    <row r="487" spans="1:22" ht="12">
      <c r="A487" s="164"/>
      <c r="B487" s="132"/>
      <c r="C487" s="164"/>
      <c r="D487" s="164"/>
      <c r="E487" s="164"/>
      <c r="F487" s="164"/>
      <c r="G487" s="164"/>
      <c r="H487" s="164"/>
      <c r="I487" s="164"/>
      <c r="J487" s="164"/>
      <c r="K487" s="164"/>
      <c r="L487" s="164"/>
      <c r="M487" s="164"/>
      <c r="N487" s="164"/>
      <c r="O487" s="164"/>
      <c r="P487" s="164"/>
      <c r="Q487" s="164"/>
      <c r="R487" s="164"/>
      <c r="S487" s="164"/>
      <c r="T487" s="164"/>
      <c r="U487" s="164"/>
      <c r="V487" s="164"/>
    </row>
    <row r="488" spans="1:22" ht="12">
      <c r="A488" s="164"/>
      <c r="B488" s="132"/>
      <c r="C488" s="164"/>
      <c r="D488" s="164"/>
      <c r="E488" s="164"/>
      <c r="F488" s="164"/>
      <c r="G488" s="164"/>
      <c r="H488" s="164"/>
      <c r="I488" s="164"/>
      <c r="J488" s="164"/>
      <c r="K488" s="164"/>
      <c r="L488" s="164"/>
      <c r="M488" s="164"/>
      <c r="N488" s="164"/>
      <c r="O488" s="164"/>
      <c r="P488" s="164"/>
      <c r="Q488" s="164"/>
      <c r="R488" s="164"/>
      <c r="S488" s="164"/>
      <c r="T488" s="164"/>
      <c r="U488" s="164"/>
      <c r="V488" s="164"/>
    </row>
    <row r="489" spans="1:22" ht="12">
      <c r="A489" s="164"/>
      <c r="B489" s="132"/>
      <c r="C489" s="164"/>
      <c r="D489" s="164"/>
      <c r="E489" s="164"/>
      <c r="F489" s="164"/>
      <c r="G489" s="164"/>
      <c r="H489" s="164"/>
      <c r="I489" s="164"/>
      <c r="J489" s="164"/>
      <c r="K489" s="164"/>
      <c r="L489" s="164"/>
      <c r="M489" s="164"/>
      <c r="N489" s="164"/>
      <c r="O489" s="164"/>
      <c r="P489" s="164"/>
      <c r="Q489" s="164"/>
      <c r="R489" s="164"/>
      <c r="S489" s="164"/>
      <c r="T489" s="164"/>
      <c r="U489" s="164"/>
      <c r="V489" s="164"/>
    </row>
    <row r="490" spans="1:22" ht="12">
      <c r="A490" s="164"/>
      <c r="B490" s="132"/>
      <c r="C490" s="164"/>
      <c r="D490" s="164"/>
      <c r="E490" s="164"/>
      <c r="F490" s="164"/>
      <c r="G490" s="164"/>
      <c r="H490" s="164"/>
      <c r="I490" s="164"/>
      <c r="J490" s="164"/>
      <c r="K490" s="164"/>
      <c r="L490" s="164"/>
      <c r="M490" s="164"/>
      <c r="N490" s="164"/>
      <c r="O490" s="164"/>
      <c r="P490" s="164"/>
      <c r="Q490" s="164"/>
      <c r="R490" s="164"/>
      <c r="S490" s="164"/>
      <c r="T490" s="164"/>
      <c r="U490" s="164"/>
      <c r="V490" s="164"/>
    </row>
    <row r="491" spans="1:22" ht="12">
      <c r="A491" s="164"/>
      <c r="B491" s="132"/>
      <c r="C491" s="164"/>
      <c r="D491" s="164"/>
      <c r="E491" s="164"/>
      <c r="F491" s="164"/>
      <c r="G491" s="164"/>
      <c r="H491" s="164"/>
      <c r="I491" s="164"/>
      <c r="J491" s="164"/>
      <c r="K491" s="164"/>
      <c r="L491" s="164"/>
      <c r="M491" s="164"/>
      <c r="N491" s="164"/>
      <c r="O491" s="164"/>
      <c r="P491" s="164"/>
      <c r="Q491" s="164"/>
      <c r="R491" s="164"/>
      <c r="S491" s="164"/>
      <c r="T491" s="164"/>
      <c r="U491" s="164"/>
      <c r="V491" s="164"/>
    </row>
    <row r="492" spans="1:22" ht="12">
      <c r="A492" s="164"/>
      <c r="B492" s="132"/>
      <c r="C492" s="164"/>
      <c r="D492" s="164"/>
      <c r="E492" s="164"/>
      <c r="F492" s="164"/>
      <c r="G492" s="164"/>
      <c r="H492" s="164"/>
      <c r="I492" s="164"/>
      <c r="J492" s="164"/>
      <c r="K492" s="164"/>
      <c r="L492" s="164"/>
      <c r="M492" s="164"/>
      <c r="N492" s="164"/>
      <c r="O492" s="164"/>
      <c r="P492" s="164"/>
      <c r="Q492" s="164"/>
      <c r="R492" s="164"/>
      <c r="S492" s="164"/>
      <c r="T492" s="164"/>
      <c r="U492" s="164"/>
      <c r="V492" s="164"/>
    </row>
    <row r="493" spans="1:22" ht="12">
      <c r="A493" s="164"/>
      <c r="B493" s="132"/>
      <c r="C493" s="164"/>
      <c r="D493" s="164"/>
      <c r="E493" s="164"/>
      <c r="F493" s="164"/>
      <c r="G493" s="164"/>
      <c r="H493" s="164"/>
      <c r="I493" s="164"/>
      <c r="J493" s="164"/>
      <c r="K493" s="164"/>
      <c r="L493" s="164"/>
      <c r="M493" s="164"/>
      <c r="N493" s="164"/>
      <c r="O493" s="164"/>
      <c r="P493" s="164"/>
      <c r="Q493" s="164"/>
      <c r="R493" s="164"/>
      <c r="S493" s="164"/>
      <c r="T493" s="164"/>
      <c r="U493" s="164"/>
      <c r="V493" s="164"/>
    </row>
    <row r="494" spans="1:22" ht="12">
      <c r="A494" s="164"/>
      <c r="B494" s="132"/>
      <c r="C494" s="164"/>
      <c r="D494" s="164"/>
      <c r="E494" s="164"/>
      <c r="F494" s="164"/>
      <c r="G494" s="164"/>
      <c r="H494" s="164"/>
      <c r="I494" s="164"/>
      <c r="J494" s="164"/>
      <c r="K494" s="164"/>
      <c r="L494" s="164"/>
      <c r="M494" s="164"/>
      <c r="N494" s="164"/>
      <c r="O494" s="164"/>
      <c r="P494" s="164"/>
      <c r="Q494" s="164"/>
      <c r="R494" s="164"/>
      <c r="S494" s="164"/>
      <c r="T494" s="164"/>
      <c r="U494" s="164"/>
      <c r="V494" s="164"/>
    </row>
    <row r="495" spans="1:22" ht="12">
      <c r="A495" s="164"/>
      <c r="B495" s="132"/>
      <c r="C495" s="164"/>
      <c r="D495" s="164"/>
      <c r="E495" s="164"/>
      <c r="F495" s="164"/>
      <c r="G495" s="164"/>
      <c r="H495" s="164"/>
      <c r="I495" s="164"/>
      <c r="J495" s="164"/>
      <c r="K495" s="164"/>
      <c r="L495" s="164"/>
      <c r="M495" s="164"/>
      <c r="N495" s="164"/>
      <c r="O495" s="164"/>
      <c r="P495" s="164"/>
      <c r="Q495" s="164"/>
      <c r="R495" s="164"/>
      <c r="S495" s="164"/>
      <c r="T495" s="164"/>
      <c r="U495" s="164"/>
      <c r="V495" s="164"/>
    </row>
    <row r="496" spans="1:22" ht="12">
      <c r="A496" s="164"/>
      <c r="B496" s="132"/>
      <c r="C496" s="164"/>
      <c r="D496" s="164"/>
      <c r="E496" s="164"/>
      <c r="F496" s="164"/>
      <c r="G496" s="164"/>
      <c r="H496" s="164"/>
      <c r="I496" s="164"/>
      <c r="J496" s="164"/>
      <c r="K496" s="164"/>
      <c r="L496" s="164"/>
      <c r="M496" s="164"/>
      <c r="N496" s="164"/>
      <c r="O496" s="164"/>
      <c r="P496" s="164"/>
      <c r="Q496" s="164"/>
      <c r="R496" s="164"/>
      <c r="S496" s="164"/>
      <c r="T496" s="164"/>
      <c r="U496" s="164"/>
      <c r="V496" s="164"/>
    </row>
    <row r="497" spans="1:22" ht="12">
      <c r="A497" s="164"/>
      <c r="B497" s="132"/>
      <c r="C497" s="164"/>
      <c r="D497" s="164"/>
      <c r="E497" s="164"/>
      <c r="F497" s="164"/>
      <c r="G497" s="164"/>
      <c r="H497" s="164"/>
      <c r="I497" s="164"/>
      <c r="J497" s="164"/>
      <c r="K497" s="164"/>
      <c r="L497" s="164"/>
      <c r="M497" s="164"/>
      <c r="N497" s="164"/>
      <c r="O497" s="164"/>
      <c r="P497" s="164"/>
      <c r="Q497" s="164"/>
      <c r="R497" s="164"/>
      <c r="S497" s="164"/>
      <c r="T497" s="164"/>
      <c r="U497" s="164"/>
      <c r="V497" s="164"/>
    </row>
    <row r="498" spans="1:22" ht="12">
      <c r="A498" s="164"/>
      <c r="B498" s="132"/>
      <c r="C498" s="164"/>
      <c r="D498" s="164"/>
      <c r="E498" s="164"/>
      <c r="F498" s="164"/>
      <c r="G498" s="164"/>
      <c r="H498" s="164"/>
      <c r="I498" s="164"/>
      <c r="J498" s="164"/>
      <c r="K498" s="164"/>
      <c r="L498" s="164"/>
      <c r="M498" s="164"/>
      <c r="N498" s="164"/>
      <c r="O498" s="164"/>
      <c r="P498" s="164"/>
      <c r="Q498" s="164"/>
      <c r="R498" s="164"/>
      <c r="S498" s="164"/>
      <c r="T498" s="164"/>
      <c r="U498" s="164"/>
      <c r="V498" s="164"/>
    </row>
    <row r="499" spans="1:22" ht="12">
      <c r="A499" s="164"/>
      <c r="B499" s="132"/>
      <c r="C499" s="164"/>
      <c r="D499" s="164"/>
      <c r="E499" s="164"/>
      <c r="F499" s="164"/>
      <c r="G499" s="164"/>
      <c r="H499" s="164"/>
      <c r="I499" s="164"/>
      <c r="J499" s="164"/>
      <c r="K499" s="164"/>
      <c r="L499" s="164"/>
      <c r="M499" s="164"/>
      <c r="N499" s="164"/>
      <c r="O499" s="164"/>
      <c r="P499" s="164"/>
      <c r="Q499" s="164"/>
      <c r="R499" s="164"/>
      <c r="S499" s="164"/>
      <c r="T499" s="164"/>
      <c r="U499" s="164"/>
      <c r="V499" s="164"/>
    </row>
    <row r="500" spans="1:22" ht="12">
      <c r="A500" s="164"/>
      <c r="B500" s="132"/>
      <c r="C500" s="164"/>
      <c r="D500" s="164"/>
      <c r="E500" s="164"/>
      <c r="F500" s="164"/>
      <c r="G500" s="164"/>
      <c r="H500" s="164"/>
      <c r="I500" s="164"/>
      <c r="J500" s="164"/>
      <c r="K500" s="164"/>
      <c r="L500" s="164"/>
      <c r="M500" s="164"/>
      <c r="N500" s="164"/>
      <c r="O500" s="164"/>
      <c r="P500" s="164"/>
      <c r="Q500" s="164"/>
      <c r="R500" s="164"/>
      <c r="S500" s="164"/>
      <c r="T500" s="164"/>
      <c r="U500" s="164"/>
      <c r="V500" s="164"/>
    </row>
    <row r="501" spans="1:22" ht="12">
      <c r="A501" s="164"/>
      <c r="B501" s="132"/>
      <c r="C501" s="164"/>
      <c r="D501" s="164"/>
      <c r="E501" s="164"/>
      <c r="F501" s="164"/>
      <c r="G501" s="164"/>
      <c r="H501" s="164"/>
      <c r="I501" s="164"/>
      <c r="J501" s="164"/>
      <c r="K501" s="164"/>
      <c r="L501" s="164"/>
      <c r="M501" s="164"/>
      <c r="N501" s="164"/>
      <c r="O501" s="164"/>
      <c r="P501" s="164"/>
      <c r="Q501" s="164"/>
      <c r="R501" s="164"/>
      <c r="S501" s="164"/>
      <c r="T501" s="164"/>
      <c r="U501" s="164"/>
      <c r="V501" s="164"/>
    </row>
    <row r="502" spans="1:22" ht="12">
      <c r="A502" s="164"/>
      <c r="B502" s="132"/>
      <c r="C502" s="164"/>
      <c r="D502" s="164"/>
      <c r="E502" s="164"/>
      <c r="F502" s="164"/>
      <c r="G502" s="164"/>
      <c r="H502" s="164"/>
      <c r="I502" s="164"/>
      <c r="J502" s="164"/>
      <c r="K502" s="164"/>
      <c r="L502" s="164"/>
      <c r="M502" s="164"/>
      <c r="N502" s="164"/>
      <c r="O502" s="164"/>
      <c r="P502" s="164"/>
      <c r="Q502" s="164"/>
      <c r="R502" s="164"/>
      <c r="S502" s="164"/>
      <c r="T502" s="164"/>
      <c r="U502" s="164"/>
      <c r="V502" s="164"/>
    </row>
    <row r="503" spans="1:22" ht="12">
      <c r="A503" s="164"/>
      <c r="B503" s="132"/>
      <c r="C503" s="164"/>
      <c r="D503" s="164"/>
      <c r="E503" s="164"/>
      <c r="F503" s="164"/>
      <c r="G503" s="164"/>
      <c r="H503" s="164"/>
      <c r="I503" s="164"/>
      <c r="J503" s="164"/>
      <c r="K503" s="164"/>
      <c r="L503" s="164"/>
      <c r="M503" s="164"/>
      <c r="N503" s="164"/>
      <c r="O503" s="164"/>
      <c r="P503" s="164"/>
      <c r="Q503" s="164"/>
      <c r="R503" s="164"/>
      <c r="S503" s="164"/>
      <c r="T503" s="164"/>
      <c r="U503" s="164"/>
      <c r="V503" s="164"/>
    </row>
    <row r="504" spans="1:22" ht="12">
      <c r="A504" s="164"/>
      <c r="B504" s="132"/>
      <c r="C504" s="164"/>
      <c r="D504" s="164"/>
      <c r="E504" s="164"/>
      <c r="F504" s="164"/>
      <c r="G504" s="164"/>
      <c r="H504" s="164"/>
      <c r="I504" s="164"/>
      <c r="J504" s="164"/>
      <c r="K504" s="164"/>
      <c r="L504" s="164"/>
      <c r="M504" s="164"/>
      <c r="N504" s="164"/>
      <c r="O504" s="164"/>
      <c r="P504" s="164"/>
      <c r="Q504" s="164"/>
      <c r="R504" s="164"/>
      <c r="S504" s="164"/>
      <c r="T504" s="164"/>
      <c r="U504" s="164"/>
      <c r="V504" s="164"/>
    </row>
    <row r="505" spans="1:22" ht="12">
      <c r="A505" s="164"/>
      <c r="B505" s="132"/>
      <c r="C505" s="164"/>
      <c r="D505" s="164"/>
      <c r="E505" s="164"/>
      <c r="F505" s="164"/>
      <c r="G505" s="164"/>
      <c r="H505" s="164"/>
      <c r="I505" s="164"/>
      <c r="J505" s="164"/>
      <c r="K505" s="164"/>
      <c r="L505" s="164"/>
      <c r="M505" s="164"/>
      <c r="N505" s="164"/>
      <c r="O505" s="164"/>
      <c r="P505" s="164"/>
      <c r="Q505" s="164"/>
      <c r="R505" s="164"/>
      <c r="S505" s="164"/>
      <c r="T505" s="164"/>
      <c r="U505" s="164"/>
      <c r="V505" s="164"/>
    </row>
    <row r="506" spans="1:22" ht="12">
      <c r="A506" s="164"/>
      <c r="B506" s="132"/>
      <c r="C506" s="164"/>
      <c r="D506" s="164"/>
      <c r="E506" s="164"/>
      <c r="F506" s="164"/>
      <c r="G506" s="164"/>
      <c r="H506" s="164"/>
      <c r="I506" s="164"/>
      <c r="J506" s="164"/>
      <c r="K506" s="164"/>
      <c r="L506" s="164"/>
      <c r="M506" s="164"/>
      <c r="N506" s="164"/>
      <c r="O506" s="164"/>
      <c r="P506" s="164"/>
      <c r="Q506" s="164"/>
      <c r="R506" s="164"/>
      <c r="S506" s="164"/>
      <c r="T506" s="164"/>
      <c r="U506" s="164"/>
      <c r="V506" s="164"/>
    </row>
    <row r="507" spans="1:22" ht="12">
      <c r="A507" s="164"/>
      <c r="B507" s="132"/>
      <c r="C507" s="164"/>
      <c r="D507" s="164"/>
      <c r="E507" s="164"/>
      <c r="F507" s="164"/>
      <c r="G507" s="164"/>
      <c r="H507" s="164"/>
      <c r="I507" s="164"/>
      <c r="J507" s="164"/>
      <c r="K507" s="164"/>
      <c r="L507" s="164"/>
      <c r="M507" s="164"/>
      <c r="N507" s="164"/>
      <c r="O507" s="164"/>
      <c r="P507" s="164"/>
      <c r="Q507" s="164"/>
      <c r="R507" s="164"/>
      <c r="S507" s="164"/>
      <c r="T507" s="164"/>
      <c r="U507" s="164"/>
      <c r="V507" s="164"/>
    </row>
    <row r="508" spans="1:22" ht="12">
      <c r="A508" s="164"/>
      <c r="B508" s="132"/>
      <c r="C508" s="164"/>
      <c r="D508" s="164"/>
      <c r="E508" s="164"/>
      <c r="F508" s="164"/>
      <c r="G508" s="164"/>
      <c r="H508" s="164"/>
      <c r="I508" s="164"/>
      <c r="J508" s="164"/>
      <c r="K508" s="164"/>
      <c r="L508" s="164"/>
      <c r="M508" s="164"/>
      <c r="N508" s="164"/>
      <c r="O508" s="164"/>
      <c r="P508" s="164"/>
      <c r="Q508" s="164"/>
      <c r="R508" s="164"/>
      <c r="S508" s="164"/>
      <c r="T508" s="164"/>
      <c r="U508" s="164"/>
      <c r="V508" s="164"/>
    </row>
    <row r="509" spans="1:22" ht="12">
      <c r="A509" s="164"/>
      <c r="B509" s="132"/>
      <c r="C509" s="164"/>
      <c r="D509" s="164"/>
      <c r="E509" s="164"/>
      <c r="F509" s="164"/>
      <c r="G509" s="164"/>
      <c r="H509" s="164"/>
      <c r="I509" s="164"/>
      <c r="J509" s="164"/>
      <c r="K509" s="164"/>
      <c r="L509" s="164"/>
      <c r="M509" s="164"/>
      <c r="N509" s="164"/>
      <c r="O509" s="164"/>
      <c r="P509" s="164"/>
      <c r="Q509" s="164"/>
      <c r="R509" s="164"/>
      <c r="S509" s="164"/>
      <c r="T509" s="164"/>
      <c r="U509" s="164"/>
      <c r="V509" s="164"/>
    </row>
    <row r="510" spans="1:22" ht="12">
      <c r="A510" s="164"/>
      <c r="B510" s="132"/>
      <c r="C510" s="164"/>
      <c r="D510" s="164"/>
      <c r="E510" s="164"/>
      <c r="F510" s="164"/>
      <c r="G510" s="164"/>
      <c r="H510" s="164"/>
      <c r="I510" s="164"/>
      <c r="J510" s="164"/>
      <c r="K510" s="164"/>
      <c r="L510" s="164"/>
      <c r="M510" s="164"/>
      <c r="N510" s="164"/>
      <c r="O510" s="164"/>
      <c r="P510" s="164"/>
      <c r="Q510" s="164"/>
      <c r="R510" s="164"/>
      <c r="S510" s="164"/>
      <c r="T510" s="164"/>
      <c r="U510" s="164"/>
      <c r="V510" s="164"/>
    </row>
    <row r="511" spans="1:22" ht="12">
      <c r="A511" s="164"/>
      <c r="B511" s="132"/>
      <c r="C511" s="164"/>
      <c r="D511" s="164"/>
      <c r="E511" s="164"/>
      <c r="F511" s="164"/>
      <c r="G511" s="164"/>
      <c r="H511" s="164"/>
      <c r="I511" s="164"/>
      <c r="J511" s="164"/>
      <c r="K511" s="164"/>
      <c r="L511" s="164"/>
      <c r="M511" s="164"/>
      <c r="N511" s="164"/>
      <c r="O511" s="164"/>
      <c r="P511" s="164"/>
      <c r="Q511" s="164"/>
      <c r="R511" s="164"/>
      <c r="S511" s="164"/>
      <c r="T511" s="164"/>
      <c r="U511" s="164"/>
      <c r="V511" s="164"/>
    </row>
    <row r="512" spans="1:22" ht="12">
      <c r="A512" s="164"/>
      <c r="B512" s="132"/>
      <c r="C512" s="164"/>
      <c r="D512" s="164"/>
      <c r="E512" s="164"/>
      <c r="F512" s="164"/>
      <c r="G512" s="164"/>
      <c r="H512" s="164"/>
      <c r="I512" s="164"/>
      <c r="J512" s="164"/>
      <c r="K512" s="164"/>
      <c r="L512" s="164"/>
      <c r="M512" s="164"/>
      <c r="N512" s="164"/>
      <c r="O512" s="164"/>
      <c r="P512" s="164"/>
      <c r="Q512" s="164"/>
      <c r="R512" s="164"/>
      <c r="S512" s="164"/>
      <c r="T512" s="164"/>
      <c r="U512" s="164"/>
      <c r="V512" s="164"/>
    </row>
    <row r="513" spans="1:22" ht="12">
      <c r="A513" s="164"/>
      <c r="B513" s="132"/>
      <c r="C513" s="164"/>
      <c r="D513" s="164"/>
      <c r="E513" s="164"/>
      <c r="F513" s="164"/>
      <c r="G513" s="164"/>
      <c r="H513" s="164"/>
      <c r="I513" s="164"/>
      <c r="J513" s="164"/>
      <c r="K513" s="164"/>
      <c r="L513" s="164"/>
      <c r="M513" s="164"/>
      <c r="N513" s="164"/>
      <c r="O513" s="164"/>
      <c r="P513" s="164"/>
      <c r="Q513" s="164"/>
      <c r="R513" s="164"/>
      <c r="S513" s="164"/>
      <c r="T513" s="164"/>
      <c r="U513" s="164"/>
      <c r="V513" s="164"/>
    </row>
    <row r="514" spans="1:22" ht="12">
      <c r="A514" s="164"/>
      <c r="B514" s="132"/>
      <c r="C514" s="164"/>
      <c r="D514" s="164"/>
      <c r="E514" s="164"/>
      <c r="F514" s="164"/>
      <c r="G514" s="164"/>
      <c r="H514" s="164"/>
      <c r="I514" s="164"/>
      <c r="J514" s="164"/>
      <c r="K514" s="164"/>
      <c r="L514" s="164"/>
      <c r="M514" s="164"/>
      <c r="N514" s="164"/>
      <c r="O514" s="164"/>
      <c r="P514" s="164"/>
      <c r="Q514" s="164"/>
      <c r="R514" s="164"/>
      <c r="S514" s="164"/>
      <c r="T514" s="164"/>
      <c r="U514" s="164"/>
      <c r="V514" s="164"/>
    </row>
    <row r="515" spans="1:22" ht="12">
      <c r="A515" s="164"/>
      <c r="B515" s="132"/>
      <c r="C515" s="164"/>
      <c r="D515" s="164"/>
      <c r="E515" s="164"/>
      <c r="F515" s="164"/>
      <c r="G515" s="164"/>
      <c r="H515" s="164"/>
      <c r="I515" s="164"/>
      <c r="J515" s="164"/>
      <c r="K515" s="164"/>
      <c r="L515" s="164"/>
      <c r="M515" s="164"/>
      <c r="N515" s="164"/>
      <c r="O515" s="164"/>
      <c r="P515" s="164"/>
      <c r="Q515" s="164"/>
      <c r="R515" s="164"/>
      <c r="S515" s="164"/>
      <c r="T515" s="164"/>
      <c r="U515" s="164"/>
      <c r="V515" s="164"/>
    </row>
    <row r="516" spans="1:22" ht="12">
      <c r="A516" s="164"/>
      <c r="B516" s="132"/>
      <c r="C516" s="164"/>
      <c r="D516" s="164"/>
      <c r="E516" s="164"/>
      <c r="F516" s="164"/>
      <c r="G516" s="164"/>
      <c r="H516" s="164"/>
      <c r="I516" s="164"/>
      <c r="J516" s="164"/>
      <c r="K516" s="164"/>
      <c r="L516" s="164"/>
      <c r="M516" s="164"/>
      <c r="N516" s="164"/>
      <c r="O516" s="164"/>
      <c r="P516" s="164"/>
      <c r="Q516" s="164"/>
      <c r="R516" s="164"/>
      <c r="S516" s="164"/>
      <c r="T516" s="164"/>
      <c r="U516" s="164"/>
      <c r="V516" s="164"/>
    </row>
    <row r="517" spans="1:22" ht="12">
      <c r="A517" s="164"/>
      <c r="B517" s="132"/>
      <c r="C517" s="164"/>
      <c r="D517" s="164"/>
      <c r="E517" s="164"/>
      <c r="F517" s="164"/>
      <c r="G517" s="164"/>
      <c r="H517" s="164"/>
      <c r="I517" s="164"/>
      <c r="J517" s="164"/>
      <c r="K517" s="164"/>
      <c r="L517" s="164"/>
      <c r="M517" s="164"/>
      <c r="N517" s="164"/>
      <c r="O517" s="164"/>
      <c r="P517" s="164"/>
      <c r="Q517" s="164"/>
      <c r="R517" s="164"/>
      <c r="S517" s="164"/>
      <c r="T517" s="164"/>
      <c r="U517" s="164"/>
      <c r="V517" s="164"/>
    </row>
    <row r="518" spans="1:22" ht="12">
      <c r="A518" s="164"/>
      <c r="B518" s="132"/>
      <c r="C518" s="164"/>
      <c r="D518" s="164"/>
      <c r="E518" s="164"/>
      <c r="F518" s="164"/>
      <c r="G518" s="164"/>
      <c r="H518" s="164"/>
      <c r="I518" s="164"/>
      <c r="J518" s="164"/>
      <c r="K518" s="164"/>
      <c r="L518" s="164"/>
      <c r="M518" s="164"/>
      <c r="N518" s="164"/>
      <c r="O518" s="164"/>
      <c r="P518" s="164"/>
      <c r="Q518" s="164"/>
      <c r="R518" s="164"/>
      <c r="S518" s="164"/>
      <c r="T518" s="164"/>
      <c r="U518" s="164"/>
      <c r="V518" s="164"/>
    </row>
    <row r="519" spans="1:22" ht="12">
      <c r="A519" s="164"/>
      <c r="B519" s="132"/>
      <c r="C519" s="164"/>
      <c r="D519" s="164"/>
      <c r="E519" s="164"/>
      <c r="F519" s="164"/>
      <c r="G519" s="164"/>
      <c r="H519" s="164"/>
      <c r="I519" s="164"/>
      <c r="J519" s="164"/>
      <c r="K519" s="164"/>
      <c r="L519" s="164"/>
      <c r="M519" s="164"/>
      <c r="N519" s="164"/>
      <c r="O519" s="164"/>
      <c r="P519" s="164"/>
      <c r="Q519" s="164"/>
      <c r="R519" s="164"/>
      <c r="S519" s="164"/>
      <c r="T519" s="164"/>
      <c r="U519" s="164"/>
      <c r="V519" s="164"/>
    </row>
    <row r="520" spans="1:22" ht="12">
      <c r="A520" s="164"/>
      <c r="B520" s="132"/>
      <c r="C520" s="164"/>
      <c r="D520" s="164"/>
      <c r="E520" s="164"/>
      <c r="F520" s="164"/>
      <c r="G520" s="164"/>
      <c r="H520" s="164"/>
      <c r="I520" s="164"/>
      <c r="J520" s="164"/>
      <c r="K520" s="164"/>
      <c r="L520" s="164"/>
      <c r="M520" s="164"/>
      <c r="N520" s="164"/>
      <c r="O520" s="164"/>
      <c r="P520" s="164"/>
      <c r="Q520" s="164"/>
      <c r="R520" s="164"/>
      <c r="S520" s="164"/>
      <c r="T520" s="164"/>
      <c r="U520" s="164"/>
      <c r="V520" s="164"/>
    </row>
    <row r="521" spans="1:22" ht="12">
      <c r="A521" s="164"/>
      <c r="B521" s="132"/>
      <c r="C521" s="164"/>
      <c r="D521" s="164"/>
      <c r="E521" s="164"/>
      <c r="F521" s="164"/>
      <c r="G521" s="164"/>
      <c r="H521" s="164"/>
      <c r="I521" s="164"/>
      <c r="J521" s="164"/>
      <c r="K521" s="164"/>
      <c r="L521" s="164"/>
      <c r="M521" s="164"/>
      <c r="N521" s="164"/>
      <c r="O521" s="164"/>
      <c r="P521" s="164"/>
      <c r="Q521" s="164"/>
      <c r="R521" s="164"/>
      <c r="S521" s="164"/>
      <c r="T521" s="164"/>
      <c r="U521" s="164"/>
      <c r="V521" s="164"/>
    </row>
    <row r="522" spans="1:22" ht="12">
      <c r="A522" s="164"/>
      <c r="B522" s="132"/>
      <c r="C522" s="164"/>
      <c r="D522" s="164"/>
      <c r="E522" s="164"/>
      <c r="F522" s="164"/>
      <c r="G522" s="164"/>
      <c r="H522" s="164"/>
      <c r="I522" s="164"/>
      <c r="J522" s="164"/>
      <c r="K522" s="164"/>
      <c r="L522" s="164"/>
      <c r="M522" s="164"/>
      <c r="N522" s="164"/>
      <c r="O522" s="164"/>
      <c r="P522" s="164"/>
      <c r="Q522" s="164"/>
      <c r="R522" s="164"/>
      <c r="S522" s="164"/>
      <c r="T522" s="164"/>
      <c r="U522" s="164"/>
      <c r="V522" s="164"/>
    </row>
    <row r="523" spans="1:22" ht="12">
      <c r="A523" s="164"/>
      <c r="B523" s="132"/>
      <c r="C523" s="164"/>
      <c r="D523" s="164"/>
      <c r="E523" s="164"/>
      <c r="F523" s="164"/>
      <c r="G523" s="164"/>
      <c r="H523" s="164"/>
      <c r="I523" s="164"/>
      <c r="J523" s="164"/>
      <c r="K523" s="164"/>
      <c r="L523" s="164"/>
      <c r="M523" s="164"/>
      <c r="N523" s="164"/>
      <c r="O523" s="164"/>
      <c r="P523" s="164"/>
      <c r="Q523" s="164"/>
      <c r="R523" s="164"/>
      <c r="S523" s="164"/>
      <c r="T523" s="164"/>
      <c r="U523" s="164"/>
      <c r="V523" s="164"/>
    </row>
    <row r="524" spans="1:22" ht="12">
      <c r="A524" s="164"/>
      <c r="B524" s="132"/>
      <c r="C524" s="164"/>
      <c r="D524" s="164"/>
      <c r="E524" s="164"/>
      <c r="F524" s="164"/>
      <c r="G524" s="164"/>
      <c r="H524" s="164"/>
      <c r="I524" s="164"/>
      <c r="J524" s="164"/>
      <c r="K524" s="164"/>
      <c r="L524" s="164"/>
      <c r="M524" s="164"/>
      <c r="N524" s="164"/>
      <c r="O524" s="164"/>
      <c r="P524" s="164"/>
      <c r="Q524" s="164"/>
      <c r="R524" s="164"/>
      <c r="S524" s="164"/>
      <c r="T524" s="164"/>
      <c r="U524" s="164"/>
      <c r="V524" s="164"/>
    </row>
    <row r="525" spans="1:22" ht="12">
      <c r="A525" s="164"/>
      <c r="B525" s="132"/>
      <c r="C525" s="164"/>
      <c r="D525" s="164"/>
      <c r="E525" s="164"/>
      <c r="F525" s="164"/>
      <c r="G525" s="164"/>
      <c r="H525" s="164"/>
      <c r="I525" s="164"/>
      <c r="J525" s="164"/>
      <c r="K525" s="164"/>
      <c r="L525" s="164"/>
      <c r="M525" s="164"/>
      <c r="N525" s="164"/>
      <c r="O525" s="164"/>
      <c r="P525" s="164"/>
      <c r="Q525" s="164"/>
      <c r="R525" s="164"/>
      <c r="S525" s="164"/>
      <c r="T525" s="164"/>
      <c r="U525" s="164"/>
      <c r="V525" s="164"/>
    </row>
    <row r="526" spans="1:22" ht="12">
      <c r="A526" s="164"/>
      <c r="B526" s="132"/>
      <c r="C526" s="164"/>
      <c r="D526" s="164"/>
      <c r="E526" s="164"/>
      <c r="F526" s="164"/>
      <c r="G526" s="164"/>
      <c r="H526" s="164"/>
      <c r="I526" s="164"/>
      <c r="J526" s="164"/>
      <c r="K526" s="164"/>
      <c r="L526" s="164"/>
      <c r="M526" s="164"/>
      <c r="N526" s="164"/>
      <c r="O526" s="164"/>
      <c r="P526" s="164"/>
      <c r="Q526" s="164"/>
      <c r="R526" s="164"/>
      <c r="S526" s="164"/>
      <c r="T526" s="164"/>
      <c r="U526" s="164"/>
      <c r="V526" s="164"/>
    </row>
    <row r="527" spans="1:22" ht="12">
      <c r="A527" s="164"/>
      <c r="B527" s="132"/>
      <c r="C527" s="164"/>
      <c r="D527" s="164"/>
      <c r="E527" s="164"/>
      <c r="F527" s="164"/>
      <c r="G527" s="164"/>
      <c r="H527" s="164"/>
      <c r="I527" s="164"/>
      <c r="J527" s="164"/>
      <c r="K527" s="164"/>
      <c r="L527" s="164"/>
      <c r="M527" s="164"/>
      <c r="N527" s="164"/>
      <c r="O527" s="164"/>
      <c r="P527" s="164"/>
      <c r="Q527" s="164"/>
      <c r="R527" s="164"/>
      <c r="S527" s="164"/>
      <c r="T527" s="164"/>
      <c r="U527" s="164"/>
      <c r="V527" s="164"/>
    </row>
    <row r="528" spans="1:22" ht="12">
      <c r="A528" s="164"/>
      <c r="B528" s="132"/>
      <c r="C528" s="164"/>
      <c r="D528" s="164"/>
      <c r="E528" s="164"/>
      <c r="F528" s="164"/>
      <c r="G528" s="164"/>
      <c r="H528" s="164"/>
      <c r="I528" s="164"/>
      <c r="J528" s="164"/>
      <c r="K528" s="164"/>
      <c r="L528" s="164"/>
      <c r="M528" s="164"/>
      <c r="N528" s="164"/>
      <c r="O528" s="164"/>
      <c r="P528" s="164"/>
      <c r="Q528" s="164"/>
      <c r="R528" s="164"/>
      <c r="S528" s="164"/>
      <c r="T528" s="164"/>
      <c r="U528" s="164"/>
      <c r="V528" s="164"/>
    </row>
    <row r="529" spans="1:22" ht="12">
      <c r="A529" s="164"/>
      <c r="B529" s="132"/>
      <c r="C529" s="164"/>
      <c r="D529" s="164"/>
      <c r="E529" s="164"/>
      <c r="F529" s="164"/>
      <c r="G529" s="164"/>
      <c r="H529" s="164"/>
      <c r="I529" s="164"/>
      <c r="J529" s="164"/>
      <c r="K529" s="164"/>
      <c r="L529" s="164"/>
      <c r="M529" s="164"/>
      <c r="N529" s="164"/>
      <c r="O529" s="164"/>
      <c r="P529" s="164"/>
      <c r="Q529" s="164"/>
      <c r="R529" s="164"/>
      <c r="S529" s="164"/>
      <c r="T529" s="164"/>
      <c r="U529" s="164"/>
      <c r="V529" s="164"/>
    </row>
    <row r="530" spans="1:22" ht="12">
      <c r="A530" s="164"/>
      <c r="B530" s="132"/>
      <c r="C530" s="164"/>
      <c r="D530" s="164"/>
      <c r="E530" s="164"/>
      <c r="F530" s="164"/>
      <c r="G530" s="164"/>
      <c r="H530" s="164"/>
      <c r="I530" s="164"/>
      <c r="J530" s="164"/>
      <c r="K530" s="164"/>
      <c r="L530" s="164"/>
      <c r="M530" s="164"/>
      <c r="N530" s="164"/>
      <c r="O530" s="164"/>
      <c r="P530" s="164"/>
      <c r="Q530" s="164"/>
      <c r="R530" s="164"/>
      <c r="S530" s="164"/>
      <c r="T530" s="164"/>
      <c r="U530" s="164"/>
      <c r="V530" s="164"/>
    </row>
    <row r="531" spans="1:22" ht="12">
      <c r="A531" s="164"/>
      <c r="B531" s="132"/>
      <c r="C531" s="164"/>
      <c r="D531" s="164"/>
      <c r="E531" s="164"/>
      <c r="F531" s="164"/>
      <c r="G531" s="164"/>
      <c r="H531" s="164"/>
      <c r="I531" s="164"/>
      <c r="J531" s="164"/>
      <c r="K531" s="164"/>
      <c r="L531" s="164"/>
      <c r="M531" s="164"/>
      <c r="N531" s="164"/>
      <c r="O531" s="164"/>
      <c r="P531" s="164"/>
      <c r="Q531" s="164"/>
      <c r="R531" s="164"/>
      <c r="S531" s="164"/>
      <c r="T531" s="164"/>
      <c r="U531" s="164"/>
      <c r="V531" s="164"/>
    </row>
    <row r="532" spans="1:22" ht="12">
      <c r="A532" s="164"/>
      <c r="B532" s="132"/>
      <c r="C532" s="164"/>
      <c r="D532" s="164"/>
      <c r="E532" s="164"/>
      <c r="F532" s="164"/>
      <c r="G532" s="164"/>
      <c r="H532" s="164"/>
      <c r="I532" s="164"/>
      <c r="J532" s="164"/>
      <c r="K532" s="164"/>
      <c r="L532" s="164"/>
      <c r="M532" s="164"/>
      <c r="N532" s="164"/>
      <c r="O532" s="164"/>
      <c r="P532" s="164"/>
      <c r="Q532" s="164"/>
      <c r="R532" s="164"/>
      <c r="S532" s="164"/>
      <c r="T532" s="164"/>
      <c r="U532" s="164"/>
      <c r="V532" s="164"/>
    </row>
    <row r="533" spans="1:22" ht="12">
      <c r="A533" s="164"/>
      <c r="B533" s="132"/>
      <c r="C533" s="164"/>
      <c r="D533" s="164"/>
      <c r="E533" s="164"/>
      <c r="F533" s="164"/>
      <c r="G533" s="164"/>
      <c r="H533" s="164"/>
      <c r="I533" s="164"/>
      <c r="J533" s="164"/>
      <c r="K533" s="164"/>
      <c r="L533" s="164"/>
      <c r="M533" s="164"/>
      <c r="N533" s="164"/>
      <c r="O533" s="164"/>
      <c r="P533" s="164"/>
      <c r="Q533" s="164"/>
      <c r="R533" s="164"/>
      <c r="S533" s="164"/>
      <c r="T533" s="164"/>
      <c r="U533" s="164"/>
      <c r="V533" s="164"/>
    </row>
    <row r="534" spans="1:22" ht="12">
      <c r="A534" s="164"/>
      <c r="B534" s="132"/>
      <c r="C534" s="164"/>
      <c r="D534" s="164"/>
      <c r="E534" s="164"/>
      <c r="F534" s="164"/>
      <c r="G534" s="164"/>
      <c r="H534" s="164"/>
      <c r="I534" s="164"/>
      <c r="J534" s="164"/>
      <c r="K534" s="164"/>
      <c r="L534" s="164"/>
      <c r="M534" s="164"/>
      <c r="N534" s="164"/>
      <c r="O534" s="164"/>
      <c r="P534" s="164"/>
      <c r="Q534" s="164"/>
      <c r="R534" s="164"/>
      <c r="S534" s="164"/>
      <c r="T534" s="164"/>
      <c r="U534" s="164"/>
      <c r="V534" s="164"/>
    </row>
    <row r="535" spans="1:22" ht="12">
      <c r="A535" s="164"/>
      <c r="B535" s="132"/>
      <c r="C535" s="164"/>
      <c r="D535" s="164"/>
      <c r="E535" s="164"/>
      <c r="F535" s="164"/>
      <c r="G535" s="164"/>
      <c r="H535" s="164"/>
      <c r="I535" s="164"/>
      <c r="J535" s="164"/>
      <c r="K535" s="164"/>
      <c r="L535" s="164"/>
      <c r="M535" s="164"/>
      <c r="N535" s="164"/>
      <c r="O535" s="164"/>
      <c r="P535" s="164"/>
      <c r="Q535" s="164"/>
      <c r="R535" s="164"/>
      <c r="S535" s="164"/>
      <c r="T535" s="164"/>
      <c r="U535" s="164"/>
      <c r="V535" s="164"/>
    </row>
    <row r="536" spans="1:22" ht="12">
      <c r="A536" s="164"/>
      <c r="B536" s="132"/>
      <c r="C536" s="164"/>
      <c r="D536" s="164"/>
      <c r="E536" s="164"/>
      <c r="F536" s="164"/>
      <c r="G536" s="164"/>
      <c r="H536" s="164"/>
      <c r="I536" s="164"/>
      <c r="J536" s="164"/>
      <c r="K536" s="164"/>
      <c r="L536" s="164"/>
      <c r="M536" s="164"/>
      <c r="N536" s="164"/>
      <c r="O536" s="164"/>
      <c r="P536" s="164"/>
      <c r="Q536" s="164"/>
      <c r="R536" s="164"/>
      <c r="S536" s="164"/>
      <c r="T536" s="164"/>
      <c r="U536" s="164"/>
      <c r="V536" s="164"/>
    </row>
    <row r="537" spans="1:22" ht="12">
      <c r="A537" s="164"/>
      <c r="B537" s="132"/>
      <c r="C537" s="164"/>
      <c r="D537" s="164"/>
      <c r="E537" s="164"/>
      <c r="F537" s="164"/>
      <c r="G537" s="164"/>
      <c r="H537" s="164"/>
      <c r="I537" s="164"/>
      <c r="J537" s="164"/>
      <c r="K537" s="164"/>
      <c r="L537" s="164"/>
      <c r="M537" s="164"/>
      <c r="N537" s="164"/>
      <c r="O537" s="164"/>
      <c r="P537" s="164"/>
      <c r="Q537" s="164"/>
      <c r="R537" s="164"/>
      <c r="S537" s="164"/>
      <c r="T537" s="164"/>
      <c r="U537" s="164"/>
      <c r="V537" s="164"/>
    </row>
    <row r="538" spans="1:22" ht="12">
      <c r="A538" s="164"/>
      <c r="B538" s="132"/>
      <c r="C538" s="164"/>
      <c r="D538" s="164"/>
      <c r="E538" s="164"/>
      <c r="F538" s="164"/>
      <c r="G538" s="164"/>
      <c r="H538" s="164"/>
      <c r="I538" s="164"/>
      <c r="J538" s="164"/>
      <c r="K538" s="164"/>
      <c r="L538" s="164"/>
      <c r="M538" s="164"/>
      <c r="N538" s="164"/>
      <c r="O538" s="164"/>
      <c r="P538" s="164"/>
      <c r="Q538" s="164"/>
      <c r="R538" s="164"/>
      <c r="S538" s="164"/>
      <c r="T538" s="164"/>
      <c r="U538" s="164"/>
      <c r="V538" s="164"/>
    </row>
    <row r="539" spans="1:22" ht="12">
      <c r="A539" s="164"/>
      <c r="B539" s="132"/>
      <c r="C539" s="164"/>
      <c r="D539" s="164"/>
      <c r="E539" s="164"/>
      <c r="F539" s="164"/>
      <c r="G539" s="164"/>
      <c r="H539" s="164"/>
      <c r="I539" s="164"/>
      <c r="J539" s="164"/>
      <c r="K539" s="164"/>
      <c r="L539" s="164"/>
      <c r="M539" s="164"/>
      <c r="N539" s="164"/>
      <c r="O539" s="164"/>
      <c r="P539" s="164"/>
      <c r="Q539" s="164"/>
      <c r="R539" s="164"/>
      <c r="S539" s="164"/>
      <c r="T539" s="164"/>
      <c r="U539" s="164"/>
      <c r="V539" s="164"/>
    </row>
    <row r="540" spans="1:22" ht="12">
      <c r="A540" s="164"/>
      <c r="B540" s="132"/>
      <c r="C540" s="164"/>
      <c r="D540" s="164"/>
      <c r="E540" s="164"/>
      <c r="F540" s="164"/>
      <c r="G540" s="164"/>
      <c r="H540" s="164"/>
      <c r="I540" s="164"/>
      <c r="J540" s="164"/>
      <c r="K540" s="164"/>
      <c r="L540" s="164"/>
      <c r="M540" s="164"/>
      <c r="N540" s="164"/>
      <c r="O540" s="164"/>
      <c r="P540" s="164"/>
      <c r="Q540" s="164"/>
      <c r="R540" s="164"/>
      <c r="S540" s="164"/>
      <c r="T540" s="164"/>
      <c r="U540" s="164"/>
      <c r="V540" s="164"/>
    </row>
    <row r="541" spans="1:22" ht="12">
      <c r="A541" s="164"/>
      <c r="B541" s="132"/>
      <c r="C541" s="164"/>
      <c r="D541" s="164"/>
      <c r="E541" s="164"/>
      <c r="F541" s="164"/>
      <c r="G541" s="164"/>
      <c r="H541" s="164"/>
      <c r="I541" s="164"/>
      <c r="J541" s="164"/>
      <c r="K541" s="164"/>
      <c r="L541" s="164"/>
      <c r="M541" s="164"/>
      <c r="N541" s="164"/>
      <c r="O541" s="164"/>
      <c r="P541" s="164"/>
      <c r="Q541" s="164"/>
      <c r="R541" s="164"/>
      <c r="S541" s="164"/>
      <c r="T541" s="164"/>
      <c r="U541" s="164"/>
      <c r="V541" s="164"/>
    </row>
    <row r="542" spans="1:22" ht="12">
      <c r="A542" s="164"/>
      <c r="B542" s="132"/>
      <c r="C542" s="164"/>
      <c r="D542" s="164"/>
      <c r="E542" s="164"/>
      <c r="F542" s="164"/>
      <c r="G542" s="164"/>
      <c r="H542" s="164"/>
      <c r="I542" s="164"/>
      <c r="J542" s="164"/>
      <c r="K542" s="164"/>
      <c r="L542" s="164"/>
      <c r="M542" s="164"/>
      <c r="N542" s="164"/>
      <c r="O542" s="164"/>
      <c r="P542" s="164"/>
      <c r="Q542" s="164"/>
      <c r="R542" s="164"/>
      <c r="S542" s="164"/>
      <c r="T542" s="164"/>
      <c r="U542" s="164"/>
      <c r="V542" s="164"/>
    </row>
    <row r="543" spans="1:22" ht="12">
      <c r="A543" s="164"/>
      <c r="B543" s="132"/>
      <c r="C543" s="164"/>
      <c r="D543" s="164"/>
      <c r="E543" s="164"/>
      <c r="F543" s="164"/>
      <c r="G543" s="164"/>
      <c r="H543" s="164"/>
      <c r="I543" s="164"/>
      <c r="J543" s="164"/>
      <c r="K543" s="164"/>
      <c r="L543" s="164"/>
      <c r="M543" s="164"/>
      <c r="N543" s="164"/>
      <c r="O543" s="164"/>
      <c r="P543" s="164"/>
      <c r="Q543" s="164"/>
      <c r="R543" s="164"/>
      <c r="S543" s="164"/>
      <c r="T543" s="164"/>
      <c r="U543" s="164"/>
      <c r="V543" s="164"/>
    </row>
    <row r="544" spans="1:22" ht="12">
      <c r="A544" s="164"/>
      <c r="B544" s="132"/>
      <c r="C544" s="164"/>
      <c r="D544" s="164"/>
      <c r="E544" s="164"/>
      <c r="F544" s="164"/>
      <c r="G544" s="164"/>
      <c r="H544" s="164"/>
      <c r="I544" s="164"/>
      <c r="J544" s="164"/>
      <c r="K544" s="164"/>
      <c r="L544" s="164"/>
      <c r="M544" s="164"/>
      <c r="N544" s="164"/>
      <c r="O544" s="164"/>
      <c r="P544" s="164"/>
      <c r="Q544" s="164"/>
      <c r="R544" s="164"/>
      <c r="S544" s="164"/>
      <c r="T544" s="164"/>
      <c r="U544" s="164"/>
      <c r="V544" s="164"/>
    </row>
    <row r="545" spans="1:22" ht="12">
      <c r="A545" s="164"/>
      <c r="B545" s="132"/>
      <c r="C545" s="164"/>
      <c r="D545" s="164"/>
      <c r="E545" s="164"/>
      <c r="F545" s="164"/>
      <c r="G545" s="164"/>
      <c r="H545" s="164"/>
      <c r="I545" s="164"/>
      <c r="J545" s="164"/>
      <c r="K545" s="164"/>
      <c r="L545" s="164"/>
      <c r="M545" s="164"/>
      <c r="N545" s="164"/>
      <c r="O545" s="164"/>
      <c r="P545" s="164"/>
      <c r="Q545" s="164"/>
      <c r="R545" s="164"/>
      <c r="S545" s="164"/>
      <c r="T545" s="164"/>
      <c r="U545" s="164"/>
      <c r="V545" s="164"/>
    </row>
    <row r="546" spans="1:22" ht="12">
      <c r="A546" s="164"/>
      <c r="B546" s="132"/>
      <c r="C546" s="164"/>
      <c r="D546" s="164"/>
      <c r="E546" s="164"/>
      <c r="F546" s="164"/>
      <c r="G546" s="164"/>
      <c r="H546" s="164"/>
      <c r="I546" s="164"/>
      <c r="J546" s="164"/>
      <c r="K546" s="164"/>
      <c r="L546" s="164"/>
      <c r="M546" s="164"/>
      <c r="N546" s="164"/>
      <c r="O546" s="164"/>
      <c r="P546" s="164"/>
      <c r="Q546" s="164"/>
      <c r="R546" s="164"/>
      <c r="S546" s="164"/>
      <c r="T546" s="164"/>
      <c r="U546" s="164"/>
      <c r="V546" s="164"/>
    </row>
    <row r="547" spans="1:22" ht="12">
      <c r="A547" s="164"/>
      <c r="B547" s="132"/>
      <c r="C547" s="164"/>
      <c r="D547" s="164"/>
      <c r="E547" s="164"/>
      <c r="F547" s="164"/>
      <c r="G547" s="164"/>
      <c r="H547" s="164"/>
      <c r="I547" s="164"/>
      <c r="J547" s="164"/>
      <c r="K547" s="164"/>
      <c r="L547" s="164"/>
      <c r="M547" s="164"/>
      <c r="N547" s="164"/>
      <c r="O547" s="164"/>
      <c r="P547" s="164"/>
      <c r="Q547" s="164"/>
      <c r="R547" s="164"/>
      <c r="S547" s="164"/>
      <c r="T547" s="164"/>
      <c r="U547" s="164"/>
      <c r="V547" s="164"/>
    </row>
    <row r="548" spans="1:22" ht="12">
      <c r="A548" s="164"/>
      <c r="B548" s="132"/>
      <c r="C548" s="164"/>
      <c r="D548" s="164"/>
      <c r="E548" s="164"/>
      <c r="F548" s="164"/>
      <c r="G548" s="164"/>
      <c r="H548" s="164"/>
      <c r="I548" s="164"/>
      <c r="J548" s="164"/>
      <c r="K548" s="164"/>
      <c r="L548" s="164"/>
      <c r="M548" s="164"/>
      <c r="N548" s="164"/>
      <c r="O548" s="164"/>
      <c r="P548" s="164"/>
      <c r="Q548" s="164"/>
      <c r="R548" s="164"/>
      <c r="S548" s="164"/>
      <c r="T548" s="164"/>
      <c r="U548" s="164"/>
      <c r="V548" s="164"/>
    </row>
    <row r="549" spans="1:22" ht="12">
      <c r="A549" s="164"/>
      <c r="B549" s="132"/>
      <c r="C549" s="164"/>
      <c r="D549" s="164"/>
      <c r="E549" s="164"/>
      <c r="F549" s="164"/>
      <c r="G549" s="164"/>
      <c r="H549" s="164"/>
      <c r="I549" s="164"/>
      <c r="J549" s="164"/>
      <c r="K549" s="164"/>
      <c r="L549" s="164"/>
      <c r="M549" s="164"/>
      <c r="N549" s="164"/>
      <c r="O549" s="164"/>
      <c r="P549" s="164"/>
      <c r="Q549" s="164"/>
      <c r="R549" s="164"/>
      <c r="S549" s="164"/>
      <c r="T549" s="164"/>
      <c r="U549" s="164"/>
      <c r="V549" s="164"/>
    </row>
    <row r="550" spans="1:22" ht="12">
      <c r="A550" s="164"/>
      <c r="B550" s="132"/>
      <c r="C550" s="164"/>
      <c r="D550" s="164"/>
      <c r="E550" s="164"/>
      <c r="F550" s="164"/>
      <c r="G550" s="164"/>
      <c r="H550" s="164"/>
      <c r="I550" s="164"/>
      <c r="J550" s="164"/>
      <c r="K550" s="164"/>
      <c r="L550" s="164"/>
      <c r="M550" s="164"/>
      <c r="N550" s="164"/>
      <c r="O550" s="164"/>
      <c r="P550" s="164"/>
      <c r="Q550" s="164"/>
      <c r="R550" s="164"/>
      <c r="S550" s="164"/>
      <c r="T550" s="164"/>
      <c r="U550" s="164"/>
      <c r="V550" s="164"/>
    </row>
    <row r="551" spans="1:22" ht="12">
      <c r="A551" s="164"/>
      <c r="B551" s="132"/>
      <c r="C551" s="164"/>
      <c r="D551" s="164"/>
      <c r="E551" s="164"/>
      <c r="F551" s="164"/>
      <c r="G551" s="164"/>
      <c r="H551" s="164"/>
      <c r="I551" s="164"/>
      <c r="J551" s="164"/>
      <c r="K551" s="164"/>
      <c r="L551" s="164"/>
      <c r="M551" s="164"/>
      <c r="N551" s="164"/>
      <c r="O551" s="164"/>
      <c r="P551" s="164"/>
      <c r="Q551" s="164"/>
      <c r="R551" s="164"/>
      <c r="S551" s="164"/>
      <c r="T551" s="164"/>
      <c r="U551" s="164"/>
      <c r="V551" s="164"/>
    </row>
    <row r="552" spans="1:22" ht="12">
      <c r="A552" s="164"/>
      <c r="B552" s="132"/>
      <c r="C552" s="164"/>
      <c r="D552" s="164"/>
      <c r="E552" s="164"/>
      <c r="F552" s="164"/>
      <c r="G552" s="164"/>
      <c r="H552" s="164"/>
      <c r="I552" s="164"/>
      <c r="J552" s="164"/>
      <c r="K552" s="164"/>
      <c r="L552" s="164"/>
      <c r="M552" s="164"/>
      <c r="N552" s="164"/>
      <c r="O552" s="164"/>
      <c r="P552" s="164"/>
      <c r="Q552" s="164"/>
      <c r="R552" s="164"/>
      <c r="S552" s="164"/>
      <c r="T552" s="164"/>
      <c r="U552" s="164"/>
      <c r="V552" s="164"/>
    </row>
    <row r="553" spans="1:22" ht="12">
      <c r="A553" s="164"/>
      <c r="B553" s="132"/>
      <c r="C553" s="164"/>
      <c r="D553" s="164"/>
      <c r="E553" s="164"/>
      <c r="F553" s="164"/>
      <c r="G553" s="164"/>
      <c r="H553" s="164"/>
      <c r="I553" s="164"/>
      <c r="J553" s="164"/>
      <c r="K553" s="164"/>
      <c r="L553" s="164"/>
      <c r="M553" s="164"/>
      <c r="N553" s="164"/>
      <c r="O553" s="164"/>
      <c r="P553" s="164"/>
      <c r="Q553" s="164"/>
      <c r="R553" s="164"/>
      <c r="S553" s="164"/>
      <c r="T553" s="164"/>
      <c r="U553" s="164"/>
      <c r="V553" s="164"/>
    </row>
    <row r="554" spans="1:22" ht="12">
      <c r="A554" s="164"/>
      <c r="B554" s="132"/>
      <c r="C554" s="164"/>
      <c r="D554" s="164"/>
      <c r="E554" s="164"/>
      <c r="F554" s="164"/>
      <c r="G554" s="164"/>
      <c r="H554" s="164"/>
      <c r="I554" s="164"/>
      <c r="J554" s="164"/>
      <c r="K554" s="164"/>
      <c r="L554" s="164"/>
      <c r="M554" s="164"/>
      <c r="N554" s="164"/>
      <c r="O554" s="164"/>
      <c r="P554" s="164"/>
      <c r="Q554" s="164"/>
      <c r="R554" s="164"/>
      <c r="S554" s="164"/>
      <c r="T554" s="164"/>
      <c r="U554" s="164"/>
      <c r="V554" s="164"/>
    </row>
    <row r="555" spans="1:22" ht="12">
      <c r="A555" s="164"/>
      <c r="B555" s="132"/>
      <c r="C555" s="164"/>
      <c r="D555" s="164"/>
      <c r="E555" s="164"/>
      <c r="F555" s="164"/>
      <c r="G555" s="164"/>
      <c r="H555" s="164"/>
      <c r="I555" s="164"/>
      <c r="J555" s="164"/>
      <c r="K555" s="164"/>
      <c r="L555" s="164"/>
      <c r="M555" s="164"/>
      <c r="N555" s="164"/>
      <c r="O555" s="164"/>
      <c r="P555" s="164"/>
      <c r="Q555" s="164"/>
      <c r="R555" s="164"/>
      <c r="S555" s="164"/>
      <c r="T555" s="164"/>
      <c r="U555" s="164"/>
      <c r="V555" s="164"/>
    </row>
    <row r="556" spans="1:22" ht="12">
      <c r="A556" s="164"/>
      <c r="B556" s="132"/>
      <c r="C556" s="164"/>
      <c r="D556" s="164"/>
      <c r="E556" s="164"/>
      <c r="F556" s="164"/>
      <c r="G556" s="164"/>
      <c r="H556" s="164"/>
      <c r="I556" s="164"/>
      <c r="J556" s="164"/>
      <c r="K556" s="164"/>
      <c r="L556" s="164"/>
      <c r="M556" s="164"/>
      <c r="N556" s="164"/>
      <c r="O556" s="164"/>
      <c r="P556" s="164"/>
      <c r="Q556" s="164"/>
      <c r="R556" s="164"/>
      <c r="S556" s="164"/>
      <c r="T556" s="164"/>
      <c r="U556" s="164"/>
      <c r="V556" s="164"/>
    </row>
    <row r="557" spans="1:22" ht="12">
      <c r="A557" s="164"/>
      <c r="B557" s="132"/>
      <c r="C557" s="164"/>
      <c r="D557" s="164"/>
      <c r="E557" s="164"/>
      <c r="F557" s="164"/>
      <c r="G557" s="164"/>
      <c r="H557" s="164"/>
      <c r="I557" s="164"/>
      <c r="J557" s="164"/>
      <c r="K557" s="164"/>
      <c r="L557" s="164"/>
      <c r="M557" s="164"/>
      <c r="N557" s="164"/>
      <c r="O557" s="164"/>
      <c r="P557" s="164"/>
      <c r="Q557" s="164"/>
      <c r="R557" s="164"/>
      <c r="S557" s="164"/>
      <c r="T557" s="164"/>
      <c r="U557" s="164"/>
      <c r="V557" s="164"/>
    </row>
    <row r="558" spans="1:22" ht="12">
      <c r="A558" s="164"/>
      <c r="B558" s="132"/>
      <c r="C558" s="164"/>
      <c r="D558" s="164"/>
      <c r="E558" s="164"/>
      <c r="F558" s="164"/>
      <c r="G558" s="164"/>
      <c r="H558" s="164"/>
      <c r="I558" s="164"/>
      <c r="J558" s="164"/>
      <c r="K558" s="164"/>
      <c r="L558" s="164"/>
      <c r="M558" s="164"/>
      <c r="N558" s="164"/>
      <c r="O558" s="164"/>
      <c r="P558" s="164"/>
      <c r="Q558" s="164"/>
      <c r="R558" s="164"/>
      <c r="S558" s="164"/>
      <c r="T558" s="164"/>
      <c r="U558" s="164"/>
      <c r="V558" s="164"/>
    </row>
    <row r="559" spans="1:22" ht="12">
      <c r="A559" s="164"/>
      <c r="B559" s="132"/>
      <c r="C559" s="164"/>
      <c r="D559" s="164"/>
      <c r="E559" s="164"/>
      <c r="F559" s="164"/>
      <c r="G559" s="164"/>
      <c r="H559" s="164"/>
      <c r="I559" s="164"/>
      <c r="J559" s="164"/>
      <c r="K559" s="164"/>
      <c r="L559" s="164"/>
      <c r="M559" s="164"/>
      <c r="N559" s="164"/>
      <c r="O559" s="164"/>
      <c r="P559" s="164"/>
      <c r="Q559" s="164"/>
      <c r="R559" s="164"/>
      <c r="S559" s="164"/>
      <c r="T559" s="164"/>
      <c r="U559" s="164"/>
      <c r="V559" s="164"/>
    </row>
    <row r="560" spans="1:22" ht="12">
      <c r="A560" s="164"/>
      <c r="B560" s="132"/>
      <c r="C560" s="164"/>
      <c r="D560" s="164"/>
      <c r="E560" s="164"/>
      <c r="F560" s="164"/>
      <c r="G560" s="164"/>
      <c r="H560" s="164"/>
      <c r="I560" s="164"/>
      <c r="J560" s="164"/>
      <c r="K560" s="164"/>
      <c r="L560" s="164"/>
      <c r="M560" s="164"/>
      <c r="N560" s="164"/>
      <c r="O560" s="164"/>
      <c r="P560" s="164"/>
      <c r="Q560" s="164"/>
      <c r="R560" s="164"/>
      <c r="S560" s="164"/>
      <c r="T560" s="164"/>
      <c r="U560" s="164"/>
      <c r="V560" s="164"/>
    </row>
    <row r="561" spans="1:22" ht="12">
      <c r="A561" s="164"/>
      <c r="B561" s="132"/>
      <c r="C561" s="164"/>
      <c r="D561" s="164"/>
      <c r="E561" s="164"/>
      <c r="F561" s="164"/>
      <c r="G561" s="164"/>
      <c r="H561" s="164"/>
      <c r="I561" s="164"/>
      <c r="J561" s="164"/>
      <c r="K561" s="164"/>
      <c r="L561" s="164"/>
      <c r="M561" s="164"/>
      <c r="N561" s="164"/>
      <c r="O561" s="164"/>
      <c r="P561" s="164"/>
      <c r="Q561" s="164"/>
      <c r="R561" s="164"/>
      <c r="S561" s="164"/>
      <c r="T561" s="164"/>
      <c r="U561" s="164"/>
      <c r="V561" s="164"/>
    </row>
    <row r="562" spans="1:22" ht="12">
      <c r="A562" s="164"/>
      <c r="B562" s="132"/>
      <c r="C562" s="164"/>
      <c r="D562" s="164"/>
      <c r="E562" s="164"/>
      <c r="F562" s="164"/>
      <c r="G562" s="164"/>
      <c r="H562" s="164"/>
      <c r="I562" s="164"/>
      <c r="J562" s="164"/>
      <c r="K562" s="164"/>
      <c r="L562" s="164"/>
      <c r="M562" s="164"/>
      <c r="N562" s="164"/>
      <c r="O562" s="164"/>
      <c r="P562" s="164"/>
      <c r="Q562" s="164"/>
      <c r="R562" s="164"/>
      <c r="S562" s="164"/>
      <c r="T562" s="164"/>
      <c r="U562" s="164"/>
      <c r="V562" s="164"/>
    </row>
    <row r="563" spans="1:22" ht="12">
      <c r="A563" s="164"/>
      <c r="B563" s="132"/>
      <c r="C563" s="164"/>
      <c r="D563" s="164"/>
      <c r="E563" s="164"/>
      <c r="F563" s="164"/>
      <c r="G563" s="164"/>
      <c r="H563" s="164"/>
      <c r="I563" s="164"/>
      <c r="J563" s="164"/>
      <c r="K563" s="164"/>
      <c r="L563" s="164"/>
      <c r="M563" s="164"/>
      <c r="N563" s="164"/>
      <c r="O563" s="164"/>
      <c r="P563" s="164"/>
      <c r="Q563" s="164"/>
      <c r="R563" s="164"/>
      <c r="S563" s="164"/>
      <c r="T563" s="164"/>
      <c r="U563" s="164"/>
      <c r="V563" s="164"/>
    </row>
    <row r="564" spans="1:22" ht="12">
      <c r="A564" s="164"/>
      <c r="B564" s="132"/>
      <c r="C564" s="164"/>
      <c r="D564" s="164"/>
      <c r="E564" s="164"/>
      <c r="F564" s="164"/>
      <c r="G564" s="164"/>
      <c r="H564" s="164"/>
      <c r="I564" s="164"/>
      <c r="J564" s="164"/>
      <c r="K564" s="164"/>
      <c r="L564" s="164"/>
      <c r="M564" s="164"/>
      <c r="N564" s="164"/>
      <c r="O564" s="164"/>
      <c r="P564" s="164"/>
      <c r="Q564" s="164"/>
      <c r="R564" s="164"/>
      <c r="S564" s="164"/>
      <c r="T564" s="164"/>
      <c r="U564" s="164"/>
      <c r="V564" s="164"/>
    </row>
    <row r="565" spans="1:22" ht="12">
      <c r="A565" s="164"/>
      <c r="B565" s="132"/>
      <c r="C565" s="164"/>
      <c r="D565" s="164"/>
      <c r="E565" s="164"/>
      <c r="F565" s="164"/>
      <c r="G565" s="164"/>
      <c r="H565" s="164"/>
      <c r="I565" s="164"/>
      <c r="J565" s="164"/>
      <c r="K565" s="164"/>
      <c r="L565" s="164"/>
      <c r="M565" s="164"/>
      <c r="N565" s="164"/>
      <c r="O565" s="164"/>
      <c r="P565" s="164"/>
      <c r="Q565" s="164"/>
      <c r="R565" s="164"/>
      <c r="S565" s="164"/>
      <c r="T565" s="164"/>
      <c r="U565" s="164"/>
      <c r="V565" s="164"/>
    </row>
    <row r="566" spans="1:22" ht="12">
      <c r="A566" s="164"/>
      <c r="B566" s="132"/>
      <c r="C566" s="164"/>
      <c r="D566" s="164"/>
      <c r="E566" s="164"/>
      <c r="F566" s="164"/>
      <c r="G566" s="164"/>
      <c r="H566" s="164"/>
      <c r="I566" s="164"/>
      <c r="J566" s="164"/>
      <c r="K566" s="164"/>
      <c r="L566" s="164"/>
      <c r="M566" s="164"/>
      <c r="N566" s="164"/>
      <c r="O566" s="164"/>
      <c r="P566" s="164"/>
      <c r="Q566" s="164"/>
      <c r="R566" s="164"/>
      <c r="S566" s="164"/>
      <c r="T566" s="164"/>
      <c r="U566" s="164"/>
      <c r="V566" s="164"/>
    </row>
    <row r="567" spans="1:22" ht="12">
      <c r="A567" s="164"/>
      <c r="B567" s="132"/>
      <c r="C567" s="164"/>
      <c r="D567" s="164"/>
      <c r="E567" s="164"/>
      <c r="F567" s="164"/>
      <c r="G567" s="164"/>
      <c r="H567" s="164"/>
      <c r="I567" s="164"/>
      <c r="J567" s="164"/>
      <c r="K567" s="164"/>
      <c r="L567" s="164"/>
      <c r="M567" s="164"/>
      <c r="N567" s="164"/>
      <c r="O567" s="164"/>
      <c r="P567" s="164"/>
      <c r="Q567" s="164"/>
      <c r="R567" s="164"/>
      <c r="S567" s="164"/>
      <c r="T567" s="164"/>
      <c r="U567" s="164"/>
      <c r="V567" s="164"/>
    </row>
    <row r="568" spans="1:22" ht="12">
      <c r="A568" s="164"/>
      <c r="B568" s="132"/>
      <c r="C568" s="164"/>
      <c r="D568" s="164"/>
      <c r="E568" s="164"/>
      <c r="F568" s="164"/>
      <c r="G568" s="164"/>
      <c r="H568" s="164"/>
      <c r="I568" s="164"/>
      <c r="J568" s="164"/>
      <c r="K568" s="164"/>
      <c r="L568" s="164"/>
      <c r="M568" s="164"/>
      <c r="N568" s="164"/>
      <c r="O568" s="164"/>
      <c r="P568" s="164"/>
      <c r="Q568" s="164"/>
      <c r="R568" s="164"/>
      <c r="S568" s="164"/>
      <c r="T568" s="164"/>
      <c r="U568" s="164"/>
      <c r="V568" s="164"/>
    </row>
    <row r="569" spans="1:22" ht="12">
      <c r="A569" s="164"/>
      <c r="B569" s="132"/>
      <c r="C569" s="164"/>
      <c r="D569" s="164"/>
      <c r="E569" s="164"/>
      <c r="F569" s="164"/>
      <c r="G569" s="164"/>
      <c r="H569" s="164"/>
      <c r="I569" s="164"/>
      <c r="J569" s="164"/>
      <c r="K569" s="164"/>
      <c r="L569" s="164"/>
      <c r="M569" s="164"/>
      <c r="N569" s="164"/>
      <c r="O569" s="164"/>
      <c r="P569" s="164"/>
      <c r="Q569" s="164"/>
      <c r="R569" s="164"/>
      <c r="S569" s="164"/>
      <c r="T569" s="164"/>
      <c r="U569" s="164"/>
      <c r="V569" s="164"/>
    </row>
    <row r="570" spans="1:22" ht="12">
      <c r="A570" s="164"/>
      <c r="B570" s="132"/>
      <c r="C570" s="164"/>
      <c r="D570" s="164"/>
      <c r="E570" s="164"/>
      <c r="F570" s="164"/>
      <c r="G570" s="164"/>
      <c r="H570" s="164"/>
      <c r="I570" s="164"/>
      <c r="J570" s="164"/>
      <c r="K570" s="164"/>
      <c r="L570" s="164"/>
      <c r="M570" s="164"/>
      <c r="N570" s="164"/>
      <c r="O570" s="164"/>
      <c r="P570" s="164"/>
      <c r="Q570" s="164"/>
      <c r="R570" s="164"/>
      <c r="S570" s="164"/>
      <c r="T570" s="164"/>
      <c r="U570" s="164"/>
      <c r="V570" s="164"/>
    </row>
    <row r="571" spans="1:22" ht="12">
      <c r="A571" s="164"/>
      <c r="B571" s="132"/>
      <c r="C571" s="164"/>
      <c r="D571" s="164"/>
      <c r="E571" s="164"/>
      <c r="F571" s="164"/>
      <c r="G571" s="164"/>
      <c r="H571" s="164"/>
      <c r="I571" s="164"/>
      <c r="J571" s="164"/>
      <c r="K571" s="164"/>
      <c r="L571" s="164"/>
      <c r="M571" s="164"/>
      <c r="N571" s="164"/>
      <c r="O571" s="164"/>
      <c r="P571" s="164"/>
      <c r="Q571" s="164"/>
      <c r="R571" s="164"/>
      <c r="S571" s="164"/>
      <c r="T571" s="164"/>
      <c r="U571" s="164"/>
      <c r="V571" s="164"/>
    </row>
    <row r="572" spans="1:22" ht="12">
      <c r="A572" s="164"/>
      <c r="B572" s="132"/>
      <c r="C572" s="164"/>
      <c r="D572" s="164"/>
      <c r="E572" s="164"/>
      <c r="F572" s="164"/>
      <c r="G572" s="164"/>
      <c r="H572" s="164"/>
      <c r="I572" s="164"/>
      <c r="J572" s="164"/>
      <c r="K572" s="164"/>
      <c r="L572" s="164"/>
      <c r="M572" s="164"/>
      <c r="N572" s="164"/>
      <c r="O572" s="164"/>
      <c r="P572" s="164"/>
      <c r="Q572" s="164"/>
      <c r="R572" s="164"/>
      <c r="S572" s="164"/>
      <c r="T572" s="164"/>
      <c r="U572" s="164"/>
      <c r="V572" s="164"/>
    </row>
    <row r="573" spans="1:22" ht="12">
      <c r="A573" s="164"/>
      <c r="B573" s="132"/>
      <c r="C573" s="164"/>
      <c r="D573" s="164"/>
      <c r="E573" s="164"/>
      <c r="F573" s="164"/>
      <c r="G573" s="164"/>
      <c r="H573" s="164"/>
      <c r="I573" s="164"/>
      <c r="J573" s="164"/>
      <c r="K573" s="164"/>
      <c r="L573" s="164"/>
      <c r="M573" s="164"/>
      <c r="N573" s="164"/>
      <c r="O573" s="164"/>
      <c r="P573" s="164"/>
      <c r="Q573" s="164"/>
      <c r="R573" s="164"/>
      <c r="S573" s="164"/>
      <c r="T573" s="164"/>
      <c r="U573" s="164"/>
      <c r="V573" s="164"/>
    </row>
    <row r="574" spans="1:22" ht="12">
      <c r="A574" s="164"/>
      <c r="B574" s="132"/>
      <c r="C574" s="164"/>
      <c r="D574" s="164"/>
      <c r="E574" s="164"/>
      <c r="F574" s="164"/>
      <c r="G574" s="164"/>
      <c r="H574" s="164"/>
      <c r="I574" s="164"/>
      <c r="J574" s="164"/>
      <c r="K574" s="164"/>
      <c r="L574" s="164"/>
      <c r="M574" s="164"/>
      <c r="N574" s="164"/>
      <c r="O574" s="164"/>
      <c r="P574" s="164"/>
      <c r="Q574" s="164"/>
      <c r="R574" s="164"/>
      <c r="S574" s="164"/>
      <c r="T574" s="164"/>
      <c r="U574" s="164"/>
      <c r="V574" s="164"/>
    </row>
    <row r="575" spans="1:22" ht="12">
      <c r="A575" s="164"/>
      <c r="B575" s="132"/>
      <c r="C575" s="164"/>
      <c r="D575" s="164"/>
      <c r="E575" s="164"/>
      <c r="F575" s="164"/>
      <c r="G575" s="164"/>
      <c r="H575" s="164"/>
      <c r="I575" s="164"/>
      <c r="J575" s="164"/>
      <c r="K575" s="164"/>
      <c r="L575" s="164"/>
      <c r="M575" s="164"/>
      <c r="N575" s="164"/>
      <c r="O575" s="164"/>
      <c r="P575" s="164"/>
      <c r="Q575" s="164"/>
      <c r="R575" s="164"/>
      <c r="S575" s="164"/>
      <c r="T575" s="164"/>
      <c r="U575" s="164"/>
      <c r="V575" s="164"/>
    </row>
    <row r="576" spans="1:22" ht="12">
      <c r="A576" s="164"/>
      <c r="B576" s="132"/>
      <c r="C576" s="164"/>
      <c r="D576" s="164"/>
      <c r="E576" s="164"/>
      <c r="F576" s="164"/>
      <c r="G576" s="164"/>
      <c r="H576" s="164"/>
      <c r="I576" s="164"/>
      <c r="J576" s="164"/>
      <c r="K576" s="164"/>
      <c r="L576" s="164"/>
      <c r="M576" s="164"/>
      <c r="N576" s="164"/>
      <c r="O576" s="164"/>
      <c r="P576" s="164"/>
      <c r="Q576" s="164"/>
      <c r="R576" s="164"/>
      <c r="S576" s="164"/>
      <c r="T576" s="164"/>
      <c r="U576" s="164"/>
      <c r="V576" s="164"/>
    </row>
    <row r="577" spans="1:22" ht="12">
      <c r="A577" s="164"/>
      <c r="B577" s="132"/>
      <c r="C577" s="164"/>
      <c r="D577" s="164"/>
      <c r="E577" s="164"/>
      <c r="F577" s="164"/>
      <c r="G577" s="164"/>
      <c r="H577" s="164"/>
      <c r="I577" s="164"/>
      <c r="J577" s="164"/>
      <c r="K577" s="164"/>
      <c r="L577" s="164"/>
      <c r="M577" s="164"/>
      <c r="N577" s="164"/>
      <c r="O577" s="164"/>
      <c r="P577" s="164"/>
      <c r="Q577" s="164"/>
      <c r="R577" s="164"/>
      <c r="S577" s="164"/>
      <c r="T577" s="164"/>
      <c r="U577" s="164"/>
      <c r="V577" s="164"/>
    </row>
    <row r="578" spans="1:22" ht="12">
      <c r="A578" s="164"/>
      <c r="B578" s="132"/>
      <c r="C578" s="164"/>
      <c r="D578" s="164"/>
      <c r="E578" s="164"/>
      <c r="F578" s="164"/>
      <c r="G578" s="164"/>
      <c r="H578" s="164"/>
      <c r="I578" s="164"/>
      <c r="J578" s="164"/>
      <c r="K578" s="164"/>
      <c r="L578" s="164"/>
      <c r="M578" s="164"/>
      <c r="N578" s="164"/>
      <c r="O578" s="164"/>
      <c r="P578" s="164"/>
      <c r="Q578" s="164"/>
      <c r="R578" s="164"/>
      <c r="S578" s="164"/>
      <c r="T578" s="164"/>
      <c r="U578" s="164"/>
      <c r="V578" s="164"/>
    </row>
    <row r="579" spans="1:22" ht="12">
      <c r="A579" s="164"/>
      <c r="B579" s="132"/>
      <c r="C579" s="164"/>
      <c r="D579" s="164"/>
      <c r="E579" s="164"/>
      <c r="F579" s="164"/>
      <c r="G579" s="164"/>
      <c r="H579" s="164"/>
      <c r="I579" s="164"/>
      <c r="J579" s="164"/>
      <c r="K579" s="164"/>
      <c r="L579" s="164"/>
      <c r="M579" s="164"/>
      <c r="N579" s="164"/>
      <c r="O579" s="164"/>
      <c r="P579" s="164"/>
      <c r="Q579" s="164"/>
      <c r="R579" s="164"/>
      <c r="S579" s="164"/>
      <c r="T579" s="164"/>
      <c r="U579" s="164"/>
      <c r="V579" s="164"/>
    </row>
    <row r="580" spans="1:22" ht="12">
      <c r="A580" s="164"/>
      <c r="B580" s="132"/>
      <c r="C580" s="164"/>
      <c r="D580" s="164"/>
      <c r="E580" s="164"/>
      <c r="F580" s="164"/>
      <c r="G580" s="164"/>
      <c r="H580" s="164"/>
      <c r="I580" s="164"/>
      <c r="J580" s="164"/>
      <c r="K580" s="164"/>
      <c r="L580" s="164"/>
      <c r="M580" s="164"/>
      <c r="N580" s="164"/>
      <c r="O580" s="164"/>
      <c r="P580" s="164"/>
      <c r="Q580" s="164"/>
      <c r="R580" s="164"/>
      <c r="S580" s="164"/>
      <c r="T580" s="164"/>
      <c r="U580" s="164"/>
      <c r="V580" s="164"/>
    </row>
    <row r="581" spans="1:22" ht="12">
      <c r="A581" s="164"/>
      <c r="B581" s="132"/>
      <c r="C581" s="164"/>
      <c r="D581" s="164"/>
      <c r="E581" s="164"/>
      <c r="F581" s="164"/>
      <c r="G581" s="164"/>
      <c r="H581" s="164"/>
      <c r="I581" s="164"/>
      <c r="J581" s="164"/>
      <c r="K581" s="164"/>
      <c r="L581" s="164"/>
      <c r="M581" s="164"/>
      <c r="N581" s="164"/>
      <c r="O581" s="164"/>
      <c r="P581" s="164"/>
      <c r="Q581" s="164"/>
      <c r="R581" s="164"/>
      <c r="S581" s="164"/>
      <c r="T581" s="164"/>
      <c r="U581" s="164"/>
      <c r="V581" s="164"/>
    </row>
    <row r="582" spans="1:22" ht="12">
      <c r="A582" s="164"/>
      <c r="B582" s="132"/>
      <c r="C582" s="164"/>
      <c r="D582" s="164"/>
      <c r="E582" s="164"/>
      <c r="F582" s="164"/>
      <c r="G582" s="164"/>
      <c r="H582" s="164"/>
      <c r="I582" s="164"/>
      <c r="J582" s="164"/>
      <c r="K582" s="164"/>
      <c r="L582" s="164"/>
      <c r="M582" s="164"/>
      <c r="N582" s="164"/>
      <c r="O582" s="164"/>
      <c r="P582" s="164"/>
      <c r="Q582" s="164"/>
      <c r="R582" s="164"/>
      <c r="S582" s="164"/>
      <c r="T582" s="164"/>
      <c r="U582" s="164"/>
      <c r="V582" s="164"/>
    </row>
    <row r="583" spans="1:22" ht="12">
      <c r="A583" s="164"/>
      <c r="B583" s="132"/>
      <c r="C583" s="164"/>
      <c r="D583" s="164"/>
      <c r="E583" s="164"/>
      <c r="F583" s="164"/>
      <c r="G583" s="164"/>
      <c r="H583" s="164"/>
      <c r="I583" s="164"/>
      <c r="J583" s="164"/>
      <c r="K583" s="164"/>
      <c r="L583" s="164"/>
      <c r="M583" s="164"/>
      <c r="N583" s="164"/>
      <c r="O583" s="164"/>
      <c r="P583" s="164"/>
      <c r="Q583" s="164"/>
      <c r="R583" s="164"/>
      <c r="S583" s="164"/>
      <c r="T583" s="164"/>
      <c r="U583" s="164"/>
      <c r="V583" s="164"/>
    </row>
    <row r="584" spans="1:22" ht="12">
      <c r="A584" s="164"/>
      <c r="B584" s="132"/>
      <c r="C584" s="164"/>
      <c r="D584" s="164"/>
      <c r="E584" s="164"/>
      <c r="F584" s="164"/>
      <c r="G584" s="164"/>
      <c r="H584" s="164"/>
      <c r="I584" s="164"/>
      <c r="J584" s="164"/>
      <c r="K584" s="164"/>
      <c r="L584" s="164"/>
      <c r="M584" s="164"/>
      <c r="N584" s="164"/>
      <c r="O584" s="164"/>
      <c r="P584" s="164"/>
      <c r="Q584" s="164"/>
      <c r="R584" s="164"/>
      <c r="S584" s="164"/>
      <c r="T584" s="164"/>
      <c r="U584" s="164"/>
      <c r="V584" s="164"/>
    </row>
    <row r="585" spans="1:22" ht="12">
      <c r="A585" s="164"/>
      <c r="B585" s="132"/>
      <c r="C585" s="164"/>
      <c r="D585" s="164"/>
      <c r="E585" s="164"/>
      <c r="F585" s="164"/>
      <c r="G585" s="164"/>
      <c r="H585" s="164"/>
      <c r="I585" s="164"/>
      <c r="J585" s="164"/>
      <c r="K585" s="164"/>
      <c r="L585" s="164"/>
      <c r="M585" s="164"/>
      <c r="N585" s="164"/>
      <c r="O585" s="164"/>
      <c r="P585" s="164"/>
      <c r="Q585" s="164"/>
      <c r="R585" s="164"/>
      <c r="S585" s="164"/>
      <c r="T585" s="164"/>
      <c r="U585" s="164"/>
      <c r="V585" s="164"/>
    </row>
    <row r="586" spans="1:22" ht="12">
      <c r="A586" s="164"/>
      <c r="B586" s="132"/>
      <c r="C586" s="164"/>
      <c r="D586" s="164"/>
      <c r="E586" s="164"/>
      <c r="F586" s="164"/>
      <c r="G586" s="164"/>
      <c r="H586" s="164"/>
      <c r="I586" s="164"/>
      <c r="J586" s="164"/>
      <c r="K586" s="164"/>
      <c r="L586" s="164"/>
      <c r="M586" s="164"/>
      <c r="N586" s="164"/>
      <c r="O586" s="164"/>
      <c r="P586" s="164"/>
      <c r="Q586" s="164"/>
      <c r="R586" s="164"/>
      <c r="S586" s="164"/>
      <c r="T586" s="164"/>
      <c r="U586" s="164"/>
      <c r="V586" s="164"/>
    </row>
    <row r="587" spans="1:22" ht="12">
      <c r="A587" s="164"/>
      <c r="B587" s="132"/>
      <c r="C587" s="164"/>
      <c r="D587" s="164"/>
      <c r="E587" s="164"/>
      <c r="F587" s="164"/>
      <c r="G587" s="164"/>
      <c r="H587" s="164"/>
      <c r="I587" s="164"/>
      <c r="J587" s="164"/>
      <c r="K587" s="164"/>
      <c r="L587" s="164"/>
      <c r="M587" s="164"/>
      <c r="N587" s="164"/>
      <c r="O587" s="164"/>
      <c r="P587" s="164"/>
      <c r="Q587" s="164"/>
      <c r="R587" s="164"/>
      <c r="S587" s="164"/>
      <c r="T587" s="164"/>
      <c r="U587" s="164"/>
      <c r="V587" s="164"/>
    </row>
    <row r="588" spans="1:22" ht="12">
      <c r="A588" s="164"/>
      <c r="B588" s="132"/>
      <c r="C588" s="164"/>
      <c r="D588" s="164"/>
      <c r="E588" s="164"/>
      <c r="F588" s="164"/>
      <c r="G588" s="164"/>
      <c r="H588" s="164"/>
      <c r="I588" s="164"/>
      <c r="J588" s="164"/>
      <c r="K588" s="164"/>
      <c r="L588" s="164"/>
      <c r="M588" s="164"/>
      <c r="N588" s="164"/>
      <c r="O588" s="164"/>
      <c r="P588" s="164"/>
      <c r="Q588" s="164"/>
      <c r="R588" s="164"/>
      <c r="S588" s="164"/>
      <c r="T588" s="164"/>
      <c r="U588" s="164"/>
      <c r="V588" s="164"/>
    </row>
    <row r="589" spans="1:22" ht="12">
      <c r="A589" s="164"/>
      <c r="B589" s="132"/>
      <c r="C589" s="164"/>
      <c r="D589" s="164"/>
      <c r="E589" s="164"/>
      <c r="F589" s="164"/>
      <c r="G589" s="164"/>
      <c r="H589" s="164"/>
      <c r="I589" s="164"/>
      <c r="J589" s="164"/>
      <c r="K589" s="164"/>
      <c r="L589" s="164"/>
      <c r="M589" s="164"/>
      <c r="N589" s="164"/>
      <c r="O589" s="164"/>
      <c r="P589" s="164"/>
      <c r="Q589" s="164"/>
      <c r="R589" s="164"/>
      <c r="S589" s="164"/>
      <c r="T589" s="164"/>
      <c r="U589" s="164"/>
      <c r="V589" s="164"/>
    </row>
    <row r="590" spans="1:22" ht="12">
      <c r="A590" s="164"/>
      <c r="B590" s="132"/>
      <c r="C590" s="164"/>
      <c r="D590" s="164"/>
      <c r="E590" s="164"/>
      <c r="F590" s="164"/>
      <c r="G590" s="164"/>
      <c r="H590" s="164"/>
      <c r="I590" s="164"/>
      <c r="J590" s="164"/>
      <c r="K590" s="164"/>
      <c r="L590" s="164"/>
      <c r="M590" s="164"/>
      <c r="N590" s="164"/>
      <c r="O590" s="164"/>
      <c r="P590" s="164"/>
      <c r="Q590" s="164"/>
      <c r="R590" s="164"/>
      <c r="S590" s="164"/>
      <c r="T590" s="164"/>
      <c r="U590" s="164"/>
      <c r="V590" s="164"/>
    </row>
    <row r="591" spans="1:22" ht="12">
      <c r="A591" s="164"/>
      <c r="B591" s="132"/>
      <c r="C591" s="164"/>
      <c r="D591" s="164"/>
      <c r="E591" s="164"/>
      <c r="F591" s="164"/>
      <c r="G591" s="164"/>
      <c r="H591" s="164"/>
      <c r="I591" s="164"/>
      <c r="J591" s="164"/>
      <c r="K591" s="164"/>
      <c r="L591" s="164"/>
      <c r="M591" s="164"/>
      <c r="N591" s="164"/>
      <c r="O591" s="164"/>
      <c r="P591" s="164"/>
      <c r="Q591" s="164"/>
      <c r="R591" s="164"/>
      <c r="S591" s="164"/>
      <c r="T591" s="164"/>
      <c r="U591" s="164"/>
      <c r="V591" s="164"/>
    </row>
    <row r="592" spans="1:22" ht="12">
      <c r="A592" s="164"/>
      <c r="B592" s="132"/>
      <c r="C592" s="164"/>
      <c r="D592" s="164"/>
      <c r="E592" s="164"/>
      <c r="F592" s="164"/>
      <c r="G592" s="164"/>
      <c r="H592" s="164"/>
      <c r="I592" s="164"/>
      <c r="J592" s="164"/>
      <c r="K592" s="164"/>
      <c r="L592" s="164"/>
      <c r="M592" s="164"/>
      <c r="N592" s="164"/>
      <c r="O592" s="164"/>
      <c r="P592" s="164"/>
      <c r="Q592" s="164"/>
      <c r="R592" s="164"/>
      <c r="S592" s="164"/>
      <c r="T592" s="164"/>
      <c r="U592" s="164"/>
      <c r="V592" s="164"/>
    </row>
    <row r="593" spans="1:22" ht="12">
      <c r="A593" s="164"/>
      <c r="B593" s="132"/>
      <c r="C593" s="164"/>
      <c r="D593" s="164"/>
      <c r="E593" s="164"/>
      <c r="F593" s="164"/>
      <c r="G593" s="164"/>
      <c r="H593" s="164"/>
      <c r="I593" s="164"/>
      <c r="J593" s="164"/>
      <c r="K593" s="164"/>
      <c r="L593" s="164"/>
      <c r="M593" s="164"/>
      <c r="N593" s="164"/>
      <c r="O593" s="164"/>
      <c r="P593" s="164"/>
      <c r="Q593" s="164"/>
      <c r="R593" s="164"/>
      <c r="S593" s="164"/>
      <c r="T593" s="164"/>
      <c r="U593" s="164"/>
      <c r="V593" s="164"/>
    </row>
    <row r="594" spans="1:22" ht="12">
      <c r="A594" s="164"/>
      <c r="B594" s="132"/>
      <c r="C594" s="164"/>
      <c r="D594" s="164"/>
      <c r="E594" s="164"/>
      <c r="F594" s="164"/>
      <c r="G594" s="164"/>
      <c r="H594" s="164"/>
      <c r="I594" s="164"/>
      <c r="J594" s="164"/>
      <c r="K594" s="164"/>
      <c r="L594" s="164"/>
      <c r="M594" s="164"/>
      <c r="N594" s="164"/>
      <c r="O594" s="164"/>
      <c r="P594" s="164"/>
      <c r="Q594" s="164"/>
      <c r="R594" s="164"/>
      <c r="S594" s="164"/>
      <c r="T594" s="164"/>
      <c r="U594" s="164"/>
      <c r="V594" s="164"/>
    </row>
    <row r="595" spans="1:22" ht="12">
      <c r="A595" s="164"/>
      <c r="B595" s="132"/>
      <c r="C595" s="164"/>
      <c r="D595" s="164"/>
      <c r="E595" s="164"/>
      <c r="F595" s="164"/>
      <c r="G595" s="164"/>
      <c r="H595" s="164"/>
      <c r="I595" s="164"/>
      <c r="J595" s="164"/>
      <c r="K595" s="164"/>
      <c r="L595" s="164"/>
      <c r="M595" s="164"/>
      <c r="N595" s="164"/>
      <c r="O595" s="164"/>
      <c r="P595" s="164"/>
      <c r="Q595" s="164"/>
      <c r="R595" s="164"/>
      <c r="S595" s="164"/>
      <c r="T595" s="164"/>
      <c r="U595" s="164"/>
      <c r="V595" s="164"/>
    </row>
    <row r="596" spans="1:22" ht="12">
      <c r="A596" s="164"/>
      <c r="B596" s="132"/>
      <c r="C596" s="164"/>
      <c r="D596" s="164"/>
      <c r="E596" s="164"/>
      <c r="F596" s="164"/>
      <c r="G596" s="164"/>
      <c r="H596" s="164"/>
      <c r="I596" s="164"/>
      <c r="J596" s="164"/>
      <c r="K596" s="164"/>
      <c r="L596" s="164"/>
      <c r="M596" s="164"/>
      <c r="N596" s="164"/>
      <c r="O596" s="164"/>
      <c r="P596" s="164"/>
      <c r="Q596" s="164"/>
      <c r="R596" s="164"/>
      <c r="S596" s="164"/>
      <c r="T596" s="164"/>
      <c r="U596" s="164"/>
      <c r="V596" s="164"/>
    </row>
    <row r="597" spans="1:22" ht="12">
      <c r="A597" s="164"/>
      <c r="B597" s="132"/>
      <c r="C597" s="164"/>
      <c r="D597" s="164"/>
      <c r="E597" s="164"/>
      <c r="F597" s="164"/>
      <c r="G597" s="164"/>
      <c r="H597" s="164"/>
      <c r="I597" s="164"/>
      <c r="J597" s="164"/>
      <c r="K597" s="164"/>
      <c r="L597" s="164"/>
      <c r="M597" s="164"/>
      <c r="N597" s="164"/>
      <c r="O597" s="164"/>
      <c r="P597" s="164"/>
      <c r="Q597" s="164"/>
      <c r="R597" s="164"/>
      <c r="S597" s="164"/>
      <c r="T597" s="164"/>
      <c r="U597" s="164"/>
      <c r="V597" s="164"/>
    </row>
    <row r="598" spans="1:22" ht="12">
      <c r="A598" s="164"/>
      <c r="B598" s="132"/>
      <c r="C598" s="164"/>
      <c r="D598" s="164"/>
      <c r="E598" s="164"/>
      <c r="F598" s="164"/>
      <c r="G598" s="164"/>
      <c r="H598" s="164"/>
      <c r="I598" s="164"/>
      <c r="J598" s="164"/>
      <c r="K598" s="164"/>
      <c r="L598" s="164"/>
      <c r="M598" s="164"/>
      <c r="N598" s="164"/>
      <c r="O598" s="164"/>
      <c r="P598" s="164"/>
      <c r="Q598" s="164"/>
      <c r="R598" s="164"/>
      <c r="S598" s="164"/>
      <c r="T598" s="164"/>
      <c r="U598" s="164"/>
      <c r="V598" s="164"/>
    </row>
    <row r="599" spans="1:22" ht="12">
      <c r="A599" s="164"/>
      <c r="B599" s="132"/>
      <c r="C599" s="164"/>
      <c r="D599" s="164"/>
      <c r="E599" s="164"/>
      <c r="F599" s="164"/>
      <c r="G599" s="164"/>
      <c r="H599" s="164"/>
      <c r="I599" s="164"/>
      <c r="J599" s="164"/>
      <c r="K599" s="164"/>
      <c r="L599" s="164"/>
      <c r="M599" s="164"/>
      <c r="N599" s="164"/>
      <c r="O599" s="164"/>
      <c r="P599" s="164"/>
      <c r="Q599" s="164"/>
      <c r="R599" s="164"/>
      <c r="S599" s="164"/>
      <c r="T599" s="164"/>
      <c r="U599" s="164"/>
      <c r="V599" s="164"/>
    </row>
    <row r="600" spans="1:22" ht="12">
      <c r="A600" s="164"/>
      <c r="B600" s="132"/>
      <c r="C600" s="164"/>
      <c r="D600" s="164"/>
      <c r="E600" s="164"/>
      <c r="F600" s="164"/>
      <c r="G600" s="164"/>
      <c r="H600" s="164"/>
      <c r="I600" s="164"/>
      <c r="J600" s="164"/>
      <c r="K600" s="164"/>
      <c r="L600" s="164"/>
      <c r="M600" s="164"/>
      <c r="N600" s="164"/>
      <c r="O600" s="164"/>
      <c r="P600" s="164"/>
      <c r="Q600" s="164"/>
      <c r="R600" s="164"/>
      <c r="S600" s="164"/>
      <c r="T600" s="164"/>
      <c r="U600" s="164"/>
      <c r="V600" s="164"/>
    </row>
    <row r="601" spans="1:22" ht="12">
      <c r="A601" s="164"/>
      <c r="B601" s="132"/>
      <c r="C601" s="164"/>
      <c r="D601" s="164"/>
      <c r="E601" s="164"/>
      <c r="F601" s="164"/>
      <c r="G601" s="164"/>
      <c r="H601" s="164"/>
      <c r="I601" s="164"/>
      <c r="J601" s="164"/>
      <c r="K601" s="164"/>
      <c r="L601" s="164"/>
      <c r="M601" s="164"/>
      <c r="N601" s="164"/>
      <c r="O601" s="164"/>
      <c r="P601" s="164"/>
      <c r="Q601" s="164"/>
      <c r="R601" s="164"/>
      <c r="S601" s="164"/>
      <c r="T601" s="164"/>
      <c r="U601" s="164"/>
      <c r="V601" s="164"/>
    </row>
    <row r="602" spans="1:22" ht="12">
      <c r="A602" s="164"/>
      <c r="B602" s="132"/>
      <c r="C602" s="164"/>
      <c r="D602" s="164"/>
      <c r="E602" s="164"/>
      <c r="F602" s="164"/>
      <c r="G602" s="164"/>
      <c r="H602" s="164"/>
      <c r="I602" s="164"/>
      <c r="J602" s="164"/>
      <c r="K602" s="164"/>
      <c r="L602" s="164"/>
      <c r="M602" s="164"/>
      <c r="N602" s="164"/>
      <c r="O602" s="164"/>
      <c r="P602" s="164"/>
      <c r="Q602" s="164"/>
      <c r="R602" s="164"/>
      <c r="S602" s="164"/>
      <c r="T602" s="164"/>
      <c r="U602" s="164"/>
      <c r="V602" s="164"/>
    </row>
    <row r="603" spans="1:22" ht="12">
      <c r="A603" s="164"/>
      <c r="B603" s="132"/>
      <c r="C603" s="164"/>
      <c r="D603" s="164"/>
      <c r="E603" s="164"/>
      <c r="F603" s="164"/>
      <c r="G603" s="164"/>
      <c r="H603" s="164"/>
      <c r="I603" s="164"/>
      <c r="J603" s="164"/>
      <c r="K603" s="164"/>
      <c r="L603" s="164"/>
      <c r="M603" s="164"/>
      <c r="N603" s="164"/>
      <c r="O603" s="164"/>
      <c r="P603" s="164"/>
      <c r="Q603" s="164"/>
      <c r="R603" s="164"/>
      <c r="S603" s="164"/>
      <c r="T603" s="164"/>
      <c r="U603" s="164"/>
      <c r="V603" s="164"/>
    </row>
    <row r="604" spans="1:22" ht="12">
      <c r="A604" s="164"/>
      <c r="B604" s="132"/>
      <c r="C604" s="164"/>
      <c r="D604" s="164"/>
      <c r="E604" s="164"/>
      <c r="F604" s="164"/>
      <c r="G604" s="164"/>
      <c r="H604" s="164"/>
      <c r="I604" s="164"/>
      <c r="J604" s="164"/>
      <c r="K604" s="164"/>
      <c r="L604" s="164"/>
      <c r="M604" s="164"/>
      <c r="N604" s="164"/>
      <c r="O604" s="164"/>
      <c r="P604" s="164"/>
      <c r="Q604" s="164"/>
      <c r="R604" s="164"/>
      <c r="S604" s="164"/>
      <c r="T604" s="164"/>
      <c r="U604" s="164"/>
      <c r="V604" s="164"/>
    </row>
    <row r="605" spans="1:22" ht="12">
      <c r="A605" s="164"/>
      <c r="B605" s="132"/>
      <c r="C605" s="164"/>
      <c r="D605" s="164"/>
      <c r="E605" s="164"/>
      <c r="F605" s="164"/>
      <c r="G605" s="164"/>
      <c r="H605" s="164"/>
      <c r="I605" s="164"/>
      <c r="J605" s="164"/>
      <c r="K605" s="164"/>
      <c r="L605" s="164"/>
      <c r="M605" s="164"/>
      <c r="N605" s="164"/>
      <c r="O605" s="164"/>
      <c r="P605" s="164"/>
      <c r="Q605" s="164"/>
      <c r="R605" s="164"/>
      <c r="S605" s="164"/>
      <c r="T605" s="164"/>
      <c r="U605" s="164"/>
      <c r="V605" s="164"/>
    </row>
    <row r="606" spans="1:22" ht="12">
      <c r="A606" s="164"/>
      <c r="B606" s="132"/>
      <c r="C606" s="164"/>
      <c r="D606" s="164"/>
      <c r="E606" s="164"/>
      <c r="F606" s="164"/>
      <c r="G606" s="164"/>
      <c r="H606" s="164"/>
      <c r="I606" s="164"/>
      <c r="J606" s="164"/>
      <c r="K606" s="164"/>
      <c r="L606" s="164"/>
      <c r="M606" s="164"/>
      <c r="N606" s="164"/>
      <c r="O606" s="164"/>
      <c r="P606" s="164"/>
      <c r="Q606" s="164"/>
      <c r="R606" s="164"/>
      <c r="S606" s="164"/>
      <c r="T606" s="164"/>
      <c r="U606" s="164"/>
      <c r="V606" s="164"/>
    </row>
    <row r="607" spans="1:22" ht="12">
      <c r="A607" s="164"/>
      <c r="B607" s="132"/>
      <c r="C607" s="164"/>
      <c r="D607" s="164"/>
      <c r="E607" s="164"/>
      <c r="F607" s="164"/>
      <c r="G607" s="164"/>
      <c r="H607" s="164"/>
      <c r="I607" s="164"/>
      <c r="J607" s="164"/>
      <c r="K607" s="164"/>
      <c r="L607" s="164"/>
      <c r="M607" s="164"/>
      <c r="N607" s="164"/>
      <c r="O607" s="164"/>
      <c r="P607" s="164"/>
      <c r="Q607" s="164"/>
      <c r="R607" s="164"/>
      <c r="S607" s="164"/>
      <c r="T607" s="164"/>
      <c r="U607" s="164"/>
      <c r="V607" s="164"/>
    </row>
    <row r="608" spans="1:22" ht="12">
      <c r="A608" s="164"/>
      <c r="B608" s="132"/>
      <c r="C608" s="164"/>
      <c r="D608" s="164"/>
      <c r="E608" s="164"/>
      <c r="F608" s="164"/>
      <c r="G608" s="164"/>
      <c r="H608" s="164"/>
      <c r="I608" s="164"/>
      <c r="J608" s="164"/>
      <c r="K608" s="164"/>
      <c r="L608" s="164"/>
      <c r="M608" s="164"/>
      <c r="N608" s="164"/>
      <c r="O608" s="164"/>
      <c r="P608" s="164"/>
      <c r="Q608" s="164"/>
      <c r="R608" s="164"/>
      <c r="S608" s="164"/>
      <c r="T608" s="164"/>
      <c r="U608" s="164"/>
      <c r="V608" s="164"/>
    </row>
    <row r="609" spans="1:22" ht="12">
      <c r="A609" s="164"/>
      <c r="B609" s="132"/>
      <c r="C609" s="164"/>
      <c r="D609" s="164"/>
      <c r="E609" s="164"/>
      <c r="F609" s="164"/>
      <c r="G609" s="164"/>
      <c r="H609" s="164"/>
      <c r="I609" s="164"/>
      <c r="J609" s="164"/>
      <c r="K609" s="164"/>
      <c r="L609" s="164"/>
      <c r="M609" s="164"/>
      <c r="N609" s="164"/>
      <c r="O609" s="164"/>
      <c r="P609" s="164"/>
      <c r="Q609" s="164"/>
      <c r="R609" s="164"/>
      <c r="S609" s="164"/>
      <c r="T609" s="164"/>
      <c r="U609" s="164"/>
      <c r="V609" s="164"/>
    </row>
    <row r="610" spans="1:22" ht="12">
      <c r="A610" s="164"/>
      <c r="B610" s="132"/>
      <c r="C610" s="164"/>
      <c r="D610" s="164"/>
      <c r="E610" s="164"/>
      <c r="F610" s="164"/>
      <c r="G610" s="164"/>
      <c r="H610" s="164"/>
      <c r="I610" s="164"/>
      <c r="J610" s="164"/>
      <c r="K610" s="164"/>
      <c r="L610" s="164"/>
      <c r="M610" s="164"/>
      <c r="N610" s="164"/>
      <c r="O610" s="164"/>
      <c r="P610" s="164"/>
      <c r="Q610" s="164"/>
      <c r="R610" s="164"/>
      <c r="S610" s="164"/>
      <c r="T610" s="164"/>
      <c r="U610" s="164"/>
      <c r="V610" s="164"/>
    </row>
    <row r="611" spans="1:22" ht="12">
      <c r="A611" s="164"/>
      <c r="B611" s="132"/>
      <c r="C611" s="164"/>
      <c r="D611" s="164"/>
      <c r="E611" s="164"/>
      <c r="F611" s="164"/>
      <c r="G611" s="164"/>
      <c r="H611" s="164"/>
      <c r="I611" s="164"/>
      <c r="J611" s="164"/>
      <c r="K611" s="164"/>
      <c r="L611" s="164"/>
      <c r="M611" s="164"/>
      <c r="N611" s="164"/>
      <c r="O611" s="164"/>
      <c r="P611" s="164"/>
      <c r="Q611" s="164"/>
      <c r="R611" s="164"/>
      <c r="S611" s="164"/>
      <c r="T611" s="164"/>
      <c r="U611" s="164"/>
      <c r="V611" s="164"/>
    </row>
    <row r="612" spans="1:22" ht="12">
      <c r="A612" s="164"/>
      <c r="B612" s="132"/>
      <c r="C612" s="164"/>
      <c r="D612" s="164"/>
      <c r="E612" s="164"/>
      <c r="F612" s="164"/>
      <c r="G612" s="164"/>
      <c r="H612" s="164"/>
      <c r="I612" s="164"/>
      <c r="J612" s="164"/>
      <c r="K612" s="164"/>
      <c r="L612" s="164"/>
      <c r="M612" s="164"/>
      <c r="N612" s="164"/>
      <c r="O612" s="164"/>
      <c r="P612" s="164"/>
      <c r="Q612" s="164"/>
      <c r="R612" s="164"/>
      <c r="S612" s="164"/>
      <c r="T612" s="164"/>
      <c r="U612" s="164"/>
      <c r="V612" s="164"/>
    </row>
    <row r="613" spans="1:22" ht="12">
      <c r="A613" s="164"/>
      <c r="B613" s="132"/>
      <c r="C613" s="164"/>
      <c r="D613" s="164"/>
      <c r="E613" s="164"/>
      <c r="F613" s="164"/>
      <c r="G613" s="164"/>
      <c r="H613" s="164"/>
      <c r="I613" s="164"/>
      <c r="J613" s="164"/>
      <c r="K613" s="164"/>
      <c r="L613" s="164"/>
      <c r="M613" s="164"/>
      <c r="N613" s="164"/>
      <c r="O613" s="164"/>
      <c r="P613" s="164"/>
      <c r="Q613" s="164"/>
      <c r="R613" s="164"/>
      <c r="S613" s="164"/>
      <c r="T613" s="164"/>
      <c r="U613" s="164"/>
      <c r="V613" s="164"/>
    </row>
    <row r="614" spans="1:22" ht="12">
      <c r="A614" s="164"/>
      <c r="B614" s="132"/>
      <c r="C614" s="164"/>
      <c r="D614" s="164"/>
      <c r="E614" s="164"/>
      <c r="F614" s="164"/>
      <c r="G614" s="164"/>
      <c r="H614" s="164"/>
      <c r="I614" s="164"/>
      <c r="J614" s="164"/>
      <c r="K614" s="164"/>
      <c r="L614" s="164"/>
      <c r="M614" s="164"/>
      <c r="N614" s="164"/>
      <c r="O614" s="164"/>
      <c r="P614" s="164"/>
      <c r="Q614" s="164"/>
      <c r="R614" s="164"/>
      <c r="S614" s="164"/>
      <c r="T614" s="164"/>
      <c r="U614" s="164"/>
      <c r="V614" s="164"/>
    </row>
    <row r="615" spans="1:22" ht="12">
      <c r="A615" s="164"/>
      <c r="B615" s="132"/>
      <c r="C615" s="164"/>
      <c r="D615" s="164"/>
      <c r="E615" s="164"/>
      <c r="F615" s="164"/>
      <c r="G615" s="164"/>
      <c r="H615" s="164"/>
      <c r="I615" s="164"/>
      <c r="J615" s="164"/>
      <c r="K615" s="164"/>
      <c r="L615" s="164"/>
      <c r="M615" s="164"/>
      <c r="N615" s="164"/>
      <c r="O615" s="164"/>
      <c r="P615" s="164"/>
      <c r="Q615" s="164"/>
      <c r="R615" s="164"/>
      <c r="S615" s="164"/>
      <c r="T615" s="164"/>
      <c r="U615" s="164"/>
      <c r="V615" s="164"/>
    </row>
    <row r="616" spans="1:22" ht="12">
      <c r="A616" s="164"/>
      <c r="B616" s="132"/>
      <c r="C616" s="164"/>
      <c r="D616" s="164"/>
      <c r="E616" s="164"/>
      <c r="F616" s="164"/>
      <c r="G616" s="164"/>
      <c r="H616" s="164"/>
      <c r="I616" s="164"/>
      <c r="J616" s="164"/>
      <c r="K616" s="164"/>
      <c r="L616" s="164"/>
      <c r="M616" s="164"/>
      <c r="N616" s="164"/>
      <c r="O616" s="164"/>
      <c r="P616" s="164"/>
      <c r="Q616" s="164"/>
      <c r="R616" s="164"/>
      <c r="S616" s="164"/>
      <c r="T616" s="164"/>
      <c r="U616" s="164"/>
      <c r="V616" s="164"/>
    </row>
    <row r="617" spans="1:22" ht="12">
      <c r="A617" s="164"/>
      <c r="B617" s="132"/>
      <c r="C617" s="164"/>
      <c r="D617" s="164"/>
      <c r="E617" s="164"/>
      <c r="F617" s="164"/>
      <c r="G617" s="164"/>
      <c r="H617" s="164"/>
      <c r="I617" s="164"/>
      <c r="J617" s="164"/>
      <c r="K617" s="164"/>
      <c r="L617" s="164"/>
      <c r="M617" s="164"/>
      <c r="N617" s="164"/>
      <c r="O617" s="164"/>
      <c r="P617" s="164"/>
      <c r="Q617" s="164"/>
      <c r="R617" s="164"/>
      <c r="S617" s="164"/>
      <c r="T617" s="164"/>
      <c r="U617" s="164"/>
      <c r="V617" s="164"/>
    </row>
    <row r="618" spans="1:22" ht="12">
      <c r="A618" s="164"/>
      <c r="B618" s="132"/>
      <c r="C618" s="164"/>
      <c r="D618" s="164"/>
      <c r="E618" s="164"/>
      <c r="F618" s="164"/>
      <c r="G618" s="164"/>
      <c r="H618" s="164"/>
      <c r="I618" s="164"/>
      <c r="J618" s="164"/>
      <c r="K618" s="164"/>
      <c r="L618" s="164"/>
      <c r="M618" s="164"/>
      <c r="N618" s="164"/>
      <c r="O618" s="164"/>
      <c r="P618" s="164"/>
      <c r="Q618" s="164"/>
      <c r="R618" s="164"/>
      <c r="S618" s="164"/>
      <c r="T618" s="164"/>
      <c r="U618" s="164"/>
      <c r="V618" s="164"/>
    </row>
    <row r="619" spans="1:22" ht="12">
      <c r="A619" s="164"/>
      <c r="B619" s="132"/>
      <c r="C619" s="164"/>
      <c r="D619" s="164"/>
      <c r="E619" s="164"/>
      <c r="F619" s="164"/>
      <c r="G619" s="164"/>
      <c r="H619" s="164"/>
      <c r="I619" s="164"/>
      <c r="J619" s="164"/>
      <c r="K619" s="164"/>
      <c r="L619" s="164"/>
      <c r="M619" s="164"/>
      <c r="N619" s="164"/>
      <c r="O619" s="164"/>
      <c r="P619" s="164"/>
      <c r="Q619" s="164"/>
      <c r="R619" s="164"/>
      <c r="S619" s="164"/>
      <c r="T619" s="164"/>
      <c r="U619" s="164"/>
      <c r="V619" s="164"/>
    </row>
    <row r="620" spans="1:22" ht="12">
      <c r="A620" s="164"/>
      <c r="B620" s="132"/>
      <c r="C620" s="164"/>
      <c r="D620" s="164"/>
      <c r="E620" s="164"/>
      <c r="F620" s="164"/>
      <c r="G620" s="164"/>
      <c r="H620" s="164"/>
      <c r="I620" s="164"/>
      <c r="J620" s="164"/>
      <c r="K620" s="164"/>
      <c r="L620" s="164"/>
      <c r="M620" s="164"/>
      <c r="N620" s="164"/>
      <c r="O620" s="164"/>
      <c r="P620" s="164"/>
      <c r="Q620" s="164"/>
      <c r="R620" s="164"/>
      <c r="S620" s="164"/>
      <c r="T620" s="164"/>
      <c r="U620" s="164"/>
      <c r="V620" s="164"/>
    </row>
    <row r="621" spans="1:22" ht="12">
      <c r="A621" s="164"/>
      <c r="B621" s="132"/>
      <c r="C621" s="164"/>
      <c r="D621" s="164"/>
      <c r="E621" s="164"/>
      <c r="F621" s="164"/>
      <c r="G621" s="164"/>
      <c r="H621" s="164"/>
      <c r="I621" s="164"/>
      <c r="J621" s="164"/>
      <c r="K621" s="164"/>
      <c r="L621" s="164"/>
      <c r="M621" s="164"/>
      <c r="N621" s="164"/>
      <c r="O621" s="164"/>
      <c r="P621" s="164"/>
      <c r="Q621" s="164"/>
      <c r="R621" s="164"/>
      <c r="S621" s="164"/>
      <c r="T621" s="164"/>
      <c r="U621" s="164"/>
      <c r="V621" s="164"/>
    </row>
    <row r="622" spans="1:22" ht="12">
      <c r="A622" s="164"/>
      <c r="B622" s="132"/>
      <c r="C622" s="164"/>
      <c r="D622" s="164"/>
      <c r="E622" s="164"/>
      <c r="F622" s="164"/>
      <c r="G622" s="164"/>
      <c r="H622" s="164"/>
      <c r="I622" s="164"/>
      <c r="J622" s="164"/>
      <c r="K622" s="164"/>
      <c r="L622" s="164"/>
      <c r="M622" s="164"/>
      <c r="N622" s="164"/>
      <c r="O622" s="164"/>
      <c r="P622" s="164"/>
      <c r="Q622" s="164"/>
      <c r="R622" s="164"/>
      <c r="S622" s="164"/>
      <c r="T622" s="164"/>
      <c r="U622" s="164"/>
      <c r="V622" s="164"/>
    </row>
    <row r="623" spans="1:22" ht="12">
      <c r="A623" s="164"/>
      <c r="B623" s="132"/>
      <c r="C623" s="164"/>
      <c r="D623" s="164"/>
      <c r="E623" s="164"/>
      <c r="F623" s="164"/>
      <c r="G623" s="164"/>
      <c r="H623" s="164"/>
      <c r="I623" s="164"/>
      <c r="J623" s="164"/>
      <c r="K623" s="164"/>
      <c r="L623" s="164"/>
      <c r="M623" s="164"/>
      <c r="N623" s="164"/>
      <c r="O623" s="164"/>
      <c r="P623" s="164"/>
      <c r="Q623" s="164"/>
      <c r="R623" s="164"/>
      <c r="S623" s="164"/>
      <c r="T623" s="164"/>
      <c r="U623" s="164"/>
      <c r="V623" s="164"/>
    </row>
    <row r="624" spans="1:22" ht="12">
      <c r="A624" s="164"/>
      <c r="B624" s="132"/>
      <c r="C624" s="164"/>
      <c r="D624" s="164"/>
      <c r="E624" s="164"/>
      <c r="F624" s="164"/>
      <c r="G624" s="164"/>
      <c r="H624" s="164"/>
      <c r="I624" s="164"/>
      <c r="J624" s="164"/>
      <c r="K624" s="164"/>
      <c r="L624" s="164"/>
      <c r="M624" s="164"/>
      <c r="N624" s="164"/>
      <c r="O624" s="164"/>
      <c r="P624" s="164"/>
      <c r="Q624" s="164"/>
      <c r="R624" s="164"/>
      <c r="S624" s="164"/>
      <c r="T624" s="164"/>
      <c r="U624" s="164"/>
      <c r="V624" s="164"/>
    </row>
    <row r="625" spans="1:22" ht="12">
      <c r="A625" s="164"/>
      <c r="B625" s="132"/>
      <c r="C625" s="164"/>
      <c r="D625" s="164"/>
      <c r="E625" s="164"/>
      <c r="F625" s="164"/>
      <c r="G625" s="164"/>
      <c r="H625" s="164"/>
      <c r="I625" s="164"/>
      <c r="J625" s="164"/>
      <c r="K625" s="164"/>
      <c r="L625" s="164"/>
      <c r="M625" s="164"/>
      <c r="N625" s="164"/>
      <c r="O625" s="164"/>
      <c r="P625" s="164"/>
      <c r="Q625" s="164"/>
      <c r="R625" s="164"/>
      <c r="S625" s="164"/>
      <c r="T625" s="164"/>
      <c r="U625" s="164"/>
      <c r="V625" s="164"/>
    </row>
    <row r="626" spans="1:22" ht="12">
      <c r="A626" s="164"/>
      <c r="B626" s="132"/>
      <c r="C626" s="164"/>
      <c r="D626" s="164"/>
      <c r="E626" s="164"/>
      <c r="F626" s="164"/>
      <c r="G626" s="164"/>
      <c r="H626" s="164"/>
      <c r="I626" s="164"/>
      <c r="J626" s="164"/>
      <c r="K626" s="164"/>
      <c r="L626" s="164"/>
      <c r="M626" s="164"/>
      <c r="N626" s="164"/>
      <c r="O626" s="164"/>
      <c r="P626" s="164"/>
      <c r="Q626" s="164"/>
      <c r="R626" s="164"/>
      <c r="S626" s="164"/>
      <c r="T626" s="164"/>
      <c r="U626" s="164"/>
      <c r="V626" s="164"/>
    </row>
    <row r="627" spans="1:22" ht="12">
      <c r="A627" s="164"/>
      <c r="B627" s="132"/>
      <c r="C627" s="164"/>
      <c r="D627" s="164"/>
      <c r="E627" s="164"/>
      <c r="F627" s="164"/>
      <c r="G627" s="164"/>
      <c r="H627" s="164"/>
      <c r="I627" s="164"/>
      <c r="J627" s="164"/>
      <c r="K627" s="164"/>
      <c r="L627" s="164"/>
      <c r="M627" s="164"/>
      <c r="N627" s="164"/>
      <c r="O627" s="164"/>
      <c r="P627" s="164"/>
      <c r="Q627" s="164"/>
      <c r="R627" s="164"/>
      <c r="S627" s="164"/>
      <c r="T627" s="164"/>
      <c r="U627" s="164"/>
      <c r="V627" s="164"/>
    </row>
    <row r="628" spans="1:22" ht="12">
      <c r="A628" s="164"/>
      <c r="B628" s="132"/>
      <c r="C628" s="164"/>
      <c r="D628" s="164"/>
      <c r="E628" s="164"/>
      <c r="F628" s="164"/>
      <c r="G628" s="164"/>
      <c r="H628" s="164"/>
      <c r="I628" s="164"/>
      <c r="J628" s="164"/>
      <c r="K628" s="164"/>
      <c r="L628" s="164"/>
      <c r="M628" s="164"/>
      <c r="N628" s="164"/>
      <c r="O628" s="164"/>
      <c r="P628" s="164"/>
      <c r="Q628" s="164"/>
      <c r="R628" s="164"/>
      <c r="S628" s="164"/>
      <c r="T628" s="164"/>
      <c r="U628" s="164"/>
      <c r="V628" s="164"/>
    </row>
    <row r="629" spans="1:22" ht="12">
      <c r="A629" s="164"/>
      <c r="B629" s="132"/>
      <c r="C629" s="164"/>
      <c r="D629" s="164"/>
      <c r="E629" s="164"/>
      <c r="F629" s="164"/>
      <c r="G629" s="164"/>
      <c r="H629" s="164"/>
      <c r="I629" s="164"/>
      <c r="J629" s="164"/>
      <c r="K629" s="164"/>
      <c r="L629" s="164"/>
      <c r="M629" s="164"/>
      <c r="N629" s="164"/>
      <c r="O629" s="164"/>
      <c r="P629" s="164"/>
      <c r="Q629" s="164"/>
      <c r="R629" s="164"/>
      <c r="S629" s="164"/>
      <c r="T629" s="164"/>
      <c r="U629" s="164"/>
      <c r="V629" s="164"/>
    </row>
    <row r="630" spans="1:22" ht="12">
      <c r="A630" s="164"/>
      <c r="B630" s="132"/>
      <c r="C630" s="164"/>
      <c r="D630" s="164"/>
      <c r="E630" s="164"/>
      <c r="F630" s="164"/>
      <c r="G630" s="164"/>
      <c r="H630" s="164"/>
      <c r="I630" s="164"/>
      <c r="J630" s="164"/>
      <c r="K630" s="164"/>
      <c r="L630" s="164"/>
      <c r="M630" s="164"/>
      <c r="N630" s="164"/>
      <c r="O630" s="164"/>
      <c r="P630" s="164"/>
      <c r="Q630" s="164"/>
      <c r="R630" s="164"/>
      <c r="S630" s="164"/>
      <c r="T630" s="164"/>
      <c r="U630" s="164"/>
      <c r="V630" s="164"/>
    </row>
    <row r="631" spans="1:22" ht="12">
      <c r="A631" s="164"/>
      <c r="B631" s="132"/>
      <c r="C631" s="164"/>
      <c r="D631" s="164"/>
      <c r="E631" s="164"/>
      <c r="F631" s="164"/>
      <c r="G631" s="164"/>
      <c r="H631" s="164"/>
      <c r="I631" s="164"/>
      <c r="J631" s="164"/>
      <c r="K631" s="164"/>
      <c r="L631" s="164"/>
      <c r="M631" s="164"/>
      <c r="N631" s="164"/>
      <c r="O631" s="164"/>
      <c r="P631" s="164"/>
      <c r="Q631" s="164"/>
      <c r="R631" s="164"/>
      <c r="S631" s="164"/>
      <c r="T631" s="164"/>
      <c r="U631" s="164"/>
      <c r="V631" s="164"/>
    </row>
    <row r="632" spans="1:22" ht="12">
      <c r="A632" s="164"/>
      <c r="B632" s="132"/>
      <c r="C632" s="164"/>
      <c r="D632" s="164"/>
      <c r="E632" s="164"/>
      <c r="F632" s="164"/>
      <c r="G632" s="164"/>
      <c r="H632" s="164"/>
      <c r="I632" s="164"/>
      <c r="J632" s="164"/>
      <c r="K632" s="164"/>
      <c r="L632" s="164"/>
      <c r="M632" s="164"/>
      <c r="N632" s="164"/>
      <c r="O632" s="164"/>
      <c r="P632" s="164"/>
      <c r="Q632" s="164"/>
      <c r="R632" s="164"/>
      <c r="S632" s="164"/>
      <c r="T632" s="164"/>
      <c r="U632" s="164"/>
      <c r="V632" s="164"/>
    </row>
    <row r="633" spans="1:22" ht="12">
      <c r="A633" s="164"/>
      <c r="B633" s="132"/>
      <c r="C633" s="164"/>
      <c r="D633" s="164"/>
      <c r="E633" s="164"/>
      <c r="F633" s="164"/>
      <c r="G633" s="164"/>
      <c r="H633" s="164"/>
      <c r="I633" s="164"/>
      <c r="J633" s="164"/>
      <c r="K633" s="164"/>
      <c r="L633" s="164"/>
      <c r="M633" s="164"/>
      <c r="N633" s="164"/>
      <c r="O633" s="164"/>
      <c r="P633" s="164"/>
      <c r="Q633" s="164"/>
      <c r="R633" s="164"/>
      <c r="S633" s="164"/>
      <c r="T633" s="164"/>
      <c r="U633" s="164"/>
      <c r="V633" s="164"/>
    </row>
    <row r="634" spans="1:22" ht="12">
      <c r="A634" s="164"/>
      <c r="B634" s="132"/>
      <c r="C634" s="164"/>
      <c r="D634" s="164"/>
      <c r="E634" s="164"/>
      <c r="F634" s="164"/>
      <c r="G634" s="164"/>
      <c r="H634" s="164"/>
      <c r="I634" s="164"/>
      <c r="J634" s="164"/>
      <c r="K634" s="164"/>
      <c r="L634" s="164"/>
      <c r="M634" s="164"/>
      <c r="N634" s="164"/>
      <c r="O634" s="164"/>
      <c r="P634" s="164"/>
      <c r="Q634" s="164"/>
      <c r="R634" s="164"/>
      <c r="S634" s="164"/>
      <c r="T634" s="164"/>
      <c r="U634" s="164"/>
      <c r="V634" s="164"/>
    </row>
    <row r="635" spans="1:22" ht="12">
      <c r="A635" s="164"/>
      <c r="B635" s="132"/>
      <c r="C635" s="164"/>
      <c r="D635" s="164"/>
      <c r="E635" s="164"/>
      <c r="F635" s="164"/>
      <c r="G635" s="164"/>
      <c r="H635" s="164"/>
      <c r="I635" s="164"/>
      <c r="J635" s="164"/>
      <c r="K635" s="164"/>
      <c r="L635" s="164"/>
      <c r="M635" s="164"/>
      <c r="N635" s="164"/>
      <c r="O635" s="164"/>
      <c r="P635" s="164"/>
      <c r="Q635" s="164"/>
      <c r="R635" s="164"/>
      <c r="S635" s="164"/>
      <c r="T635" s="164"/>
      <c r="U635" s="164"/>
      <c r="V635" s="164"/>
    </row>
    <row r="636" spans="1:22" ht="12">
      <c r="A636" s="164"/>
      <c r="B636" s="132"/>
      <c r="C636" s="164"/>
      <c r="D636" s="164"/>
      <c r="E636" s="164"/>
      <c r="F636" s="164"/>
      <c r="G636" s="164"/>
      <c r="H636" s="164"/>
      <c r="I636" s="164"/>
      <c r="J636" s="164"/>
      <c r="K636" s="164"/>
      <c r="L636" s="164"/>
      <c r="M636" s="164"/>
      <c r="N636" s="164"/>
      <c r="O636" s="164"/>
      <c r="P636" s="164"/>
      <c r="Q636" s="164"/>
      <c r="R636" s="164"/>
      <c r="S636" s="164"/>
      <c r="T636" s="164"/>
      <c r="U636" s="164"/>
      <c r="V636" s="164"/>
    </row>
    <row r="637" spans="1:22" ht="12">
      <c r="A637" s="164"/>
      <c r="B637" s="132"/>
      <c r="C637" s="164"/>
      <c r="D637" s="164"/>
      <c r="E637" s="164"/>
      <c r="F637" s="164"/>
      <c r="G637" s="164"/>
      <c r="H637" s="164"/>
      <c r="I637" s="164"/>
      <c r="J637" s="164"/>
      <c r="K637" s="164"/>
      <c r="L637" s="164"/>
      <c r="M637" s="164"/>
      <c r="N637" s="164"/>
      <c r="O637" s="164"/>
      <c r="P637" s="164"/>
      <c r="Q637" s="164"/>
      <c r="R637" s="164"/>
      <c r="S637" s="164"/>
      <c r="T637" s="164"/>
      <c r="U637" s="164"/>
      <c r="V637" s="164"/>
    </row>
    <row r="638" spans="1:22" ht="12">
      <c r="A638" s="164"/>
      <c r="B638" s="132"/>
      <c r="C638" s="164"/>
      <c r="D638" s="164"/>
      <c r="E638" s="164"/>
      <c r="F638" s="164"/>
      <c r="G638" s="164"/>
      <c r="H638" s="164"/>
      <c r="I638" s="164"/>
      <c r="J638" s="164"/>
      <c r="K638" s="164"/>
      <c r="L638" s="164"/>
      <c r="M638" s="164"/>
      <c r="N638" s="164"/>
      <c r="O638" s="164"/>
      <c r="P638" s="164"/>
      <c r="Q638" s="164"/>
      <c r="R638" s="164"/>
      <c r="S638" s="164"/>
      <c r="T638" s="164"/>
      <c r="U638" s="164"/>
      <c r="V638" s="164"/>
    </row>
    <row r="639" spans="1:22" ht="12">
      <c r="A639" s="164"/>
      <c r="B639" s="132"/>
      <c r="C639" s="164"/>
      <c r="D639" s="164"/>
      <c r="E639" s="164"/>
      <c r="F639" s="164"/>
      <c r="G639" s="164"/>
      <c r="H639" s="164"/>
      <c r="I639" s="164"/>
      <c r="J639" s="164"/>
      <c r="K639" s="164"/>
      <c r="L639" s="164"/>
      <c r="M639" s="164"/>
      <c r="N639" s="164"/>
      <c r="O639" s="164"/>
      <c r="P639" s="164"/>
      <c r="Q639" s="164"/>
      <c r="R639" s="164"/>
      <c r="S639" s="164"/>
      <c r="T639" s="164"/>
      <c r="U639" s="164"/>
      <c r="V639" s="164"/>
    </row>
    <row r="640" spans="1:22" ht="12">
      <c r="A640" s="164"/>
      <c r="B640" s="132"/>
      <c r="C640" s="164"/>
      <c r="D640" s="164"/>
      <c r="E640" s="164"/>
      <c r="F640" s="164"/>
      <c r="G640" s="164"/>
      <c r="H640" s="164"/>
      <c r="I640" s="164"/>
      <c r="J640" s="164"/>
      <c r="K640" s="164"/>
      <c r="L640" s="164"/>
      <c r="M640" s="164"/>
      <c r="N640" s="164"/>
      <c r="O640" s="164"/>
      <c r="P640" s="164"/>
      <c r="Q640" s="164"/>
      <c r="R640" s="164"/>
      <c r="S640" s="164"/>
      <c r="T640" s="164"/>
      <c r="U640" s="164"/>
      <c r="V640" s="164"/>
    </row>
    <row r="641" spans="1:22" ht="12">
      <c r="A641" s="164"/>
      <c r="B641" s="132"/>
      <c r="C641" s="164"/>
      <c r="D641" s="164"/>
      <c r="E641" s="164"/>
      <c r="F641" s="164"/>
      <c r="G641" s="164"/>
      <c r="H641" s="164"/>
      <c r="I641" s="164"/>
      <c r="J641" s="164"/>
      <c r="K641" s="164"/>
      <c r="L641" s="164"/>
      <c r="M641" s="164"/>
      <c r="N641" s="164"/>
      <c r="O641" s="164"/>
      <c r="P641" s="164"/>
      <c r="Q641" s="164"/>
      <c r="R641" s="164"/>
      <c r="S641" s="164"/>
      <c r="T641" s="164"/>
      <c r="U641" s="164"/>
      <c r="V641" s="164"/>
    </row>
    <row r="642" spans="1:22" ht="12">
      <c r="A642" s="164"/>
      <c r="B642" s="132"/>
      <c r="C642" s="164"/>
      <c r="D642" s="164"/>
      <c r="E642" s="164"/>
      <c r="F642" s="164"/>
      <c r="G642" s="164"/>
      <c r="H642" s="164"/>
      <c r="I642" s="164"/>
      <c r="J642" s="164"/>
      <c r="K642" s="164"/>
      <c r="L642" s="164"/>
      <c r="M642" s="164"/>
      <c r="N642" s="164"/>
      <c r="O642" s="164"/>
      <c r="P642" s="164"/>
      <c r="Q642" s="164"/>
      <c r="R642" s="164"/>
      <c r="S642" s="164"/>
      <c r="T642" s="164"/>
      <c r="U642" s="164"/>
      <c r="V642" s="164"/>
    </row>
    <row r="643" spans="1:22" ht="12">
      <c r="A643" s="164"/>
      <c r="B643" s="132"/>
      <c r="C643" s="164"/>
      <c r="D643" s="164"/>
      <c r="E643" s="164"/>
      <c r="F643" s="164"/>
      <c r="G643" s="164"/>
      <c r="H643" s="164"/>
      <c r="I643" s="164"/>
      <c r="J643" s="164"/>
      <c r="K643" s="164"/>
      <c r="L643" s="164"/>
      <c r="M643" s="164"/>
      <c r="N643" s="164"/>
      <c r="O643" s="164"/>
      <c r="P643" s="164"/>
      <c r="Q643" s="164"/>
      <c r="R643" s="164"/>
      <c r="S643" s="164"/>
      <c r="T643" s="164"/>
      <c r="U643" s="164"/>
      <c r="V643" s="164"/>
    </row>
    <row r="644" spans="1:22" ht="12">
      <c r="A644" s="164"/>
      <c r="B644" s="132"/>
      <c r="C644" s="164"/>
      <c r="D644" s="164"/>
      <c r="E644" s="164"/>
      <c r="F644" s="164"/>
      <c r="G644" s="164"/>
      <c r="H644" s="164"/>
      <c r="I644" s="164"/>
      <c r="J644" s="164"/>
      <c r="K644" s="164"/>
      <c r="L644" s="164"/>
      <c r="M644" s="164"/>
      <c r="N644" s="164"/>
      <c r="O644" s="164"/>
      <c r="P644" s="164"/>
      <c r="Q644" s="164"/>
      <c r="R644" s="164"/>
      <c r="S644" s="164"/>
      <c r="T644" s="164"/>
      <c r="U644" s="164"/>
      <c r="V644" s="164"/>
    </row>
    <row r="645" spans="1:22" ht="12">
      <c r="A645" s="164"/>
      <c r="B645" s="132"/>
      <c r="C645" s="164"/>
      <c r="D645" s="164"/>
      <c r="E645" s="164"/>
      <c r="F645" s="164"/>
      <c r="G645" s="164"/>
      <c r="H645" s="164"/>
      <c r="I645" s="164"/>
      <c r="J645" s="164"/>
      <c r="K645" s="164"/>
      <c r="L645" s="164"/>
      <c r="M645" s="164"/>
      <c r="N645" s="164"/>
      <c r="O645" s="164"/>
      <c r="P645" s="164"/>
      <c r="Q645" s="164"/>
      <c r="R645" s="164"/>
      <c r="S645" s="164"/>
      <c r="T645" s="164"/>
      <c r="U645" s="164"/>
      <c r="V645" s="164"/>
    </row>
    <row r="646" spans="1:22" ht="12">
      <c r="A646" s="164"/>
      <c r="B646" s="132"/>
      <c r="C646" s="164"/>
      <c r="D646" s="164"/>
      <c r="E646" s="164"/>
      <c r="F646" s="164"/>
      <c r="G646" s="164"/>
      <c r="H646" s="164"/>
      <c r="I646" s="164"/>
      <c r="J646" s="164"/>
      <c r="K646" s="164"/>
      <c r="L646" s="164"/>
      <c r="M646" s="164"/>
      <c r="N646" s="164"/>
      <c r="O646" s="164"/>
      <c r="P646" s="164"/>
      <c r="Q646" s="164"/>
      <c r="R646" s="164"/>
      <c r="S646" s="164"/>
      <c r="T646" s="164"/>
      <c r="U646" s="164"/>
      <c r="V646" s="164"/>
    </row>
    <row r="647" spans="1:22" ht="12">
      <c r="A647" s="164"/>
      <c r="B647" s="132"/>
      <c r="C647" s="164"/>
      <c r="D647" s="164"/>
      <c r="E647" s="164"/>
      <c r="F647" s="164"/>
      <c r="G647" s="164"/>
      <c r="H647" s="164"/>
      <c r="I647" s="164"/>
      <c r="J647" s="164"/>
      <c r="K647" s="164"/>
      <c r="L647" s="164"/>
      <c r="M647" s="164"/>
      <c r="N647" s="164"/>
      <c r="O647" s="164"/>
      <c r="P647" s="164"/>
      <c r="Q647" s="164"/>
      <c r="R647" s="164"/>
      <c r="S647" s="164"/>
      <c r="T647" s="164"/>
      <c r="U647" s="164"/>
      <c r="V647" s="164"/>
    </row>
    <row r="648" spans="1:22" ht="12">
      <c r="A648" s="164"/>
      <c r="B648" s="132"/>
      <c r="C648" s="164"/>
      <c r="D648" s="164"/>
      <c r="E648" s="164"/>
      <c r="F648" s="164"/>
      <c r="G648" s="164"/>
      <c r="H648" s="164"/>
      <c r="I648" s="164"/>
      <c r="J648" s="164"/>
      <c r="K648" s="164"/>
      <c r="L648" s="164"/>
      <c r="M648" s="164"/>
      <c r="N648" s="164"/>
      <c r="O648" s="164"/>
      <c r="P648" s="164"/>
      <c r="Q648" s="164"/>
      <c r="R648" s="164"/>
      <c r="S648" s="164"/>
      <c r="T648" s="164"/>
      <c r="U648" s="164"/>
      <c r="V648" s="164"/>
    </row>
    <row r="649" spans="1:22" ht="12">
      <c r="A649" s="164"/>
      <c r="B649" s="132"/>
      <c r="C649" s="164"/>
      <c r="D649" s="164"/>
      <c r="E649" s="164"/>
      <c r="F649" s="164"/>
      <c r="G649" s="164"/>
      <c r="H649" s="164"/>
      <c r="I649" s="164"/>
      <c r="J649" s="164"/>
      <c r="K649" s="164"/>
      <c r="L649" s="164"/>
      <c r="M649" s="164"/>
      <c r="N649" s="164"/>
      <c r="O649" s="164"/>
      <c r="P649" s="164"/>
      <c r="Q649" s="164"/>
      <c r="R649" s="164"/>
      <c r="S649" s="164"/>
      <c r="T649" s="164"/>
      <c r="U649" s="164"/>
      <c r="V649" s="164"/>
    </row>
    <row r="650" spans="1:22" ht="12">
      <c r="A650" s="164"/>
      <c r="B650" s="132"/>
      <c r="C650" s="164"/>
      <c r="D650" s="164"/>
      <c r="E650" s="164"/>
      <c r="F650" s="164"/>
      <c r="G650" s="164"/>
      <c r="H650" s="164"/>
      <c r="I650" s="164"/>
      <c r="J650" s="164"/>
      <c r="K650" s="164"/>
      <c r="L650" s="164"/>
      <c r="M650" s="164"/>
      <c r="N650" s="164"/>
      <c r="O650" s="164"/>
      <c r="P650" s="164"/>
      <c r="Q650" s="164"/>
      <c r="R650" s="164"/>
      <c r="S650" s="164"/>
      <c r="T650" s="164"/>
      <c r="U650" s="164"/>
      <c r="V650" s="164"/>
    </row>
    <row r="651" spans="1:22" ht="12">
      <c r="A651" s="164"/>
      <c r="B651" s="132"/>
      <c r="C651" s="164"/>
      <c r="D651" s="164"/>
      <c r="E651" s="164"/>
      <c r="F651" s="164"/>
      <c r="G651" s="164"/>
      <c r="H651" s="164"/>
      <c r="I651" s="164"/>
      <c r="J651" s="164"/>
      <c r="K651" s="164"/>
      <c r="L651" s="164"/>
      <c r="M651" s="164"/>
      <c r="N651" s="164"/>
      <c r="O651" s="164"/>
      <c r="P651" s="164"/>
      <c r="Q651" s="164"/>
      <c r="R651" s="164"/>
      <c r="S651" s="164"/>
      <c r="T651" s="164"/>
      <c r="U651" s="164"/>
      <c r="V651" s="164"/>
    </row>
    <row r="652" spans="1:22" ht="12">
      <c r="A652" s="164"/>
      <c r="B652" s="132"/>
      <c r="C652" s="164"/>
      <c r="D652" s="164"/>
      <c r="E652" s="164"/>
      <c r="F652" s="164"/>
      <c r="G652" s="164"/>
      <c r="H652" s="164"/>
      <c r="I652" s="164"/>
      <c r="J652" s="164"/>
      <c r="K652" s="164"/>
      <c r="L652" s="164"/>
      <c r="M652" s="164"/>
      <c r="N652" s="164"/>
      <c r="O652" s="164"/>
      <c r="P652" s="164"/>
      <c r="Q652" s="164"/>
      <c r="R652" s="164"/>
      <c r="S652" s="164"/>
      <c r="T652" s="164"/>
      <c r="U652" s="164"/>
      <c r="V652" s="164"/>
    </row>
    <row r="653" spans="1:22" ht="12">
      <c r="A653" s="164"/>
      <c r="B653" s="132"/>
      <c r="C653" s="164"/>
      <c r="D653" s="164"/>
      <c r="E653" s="164"/>
      <c r="F653" s="164"/>
      <c r="G653" s="164"/>
      <c r="H653" s="164"/>
      <c r="I653" s="164"/>
      <c r="J653" s="164"/>
      <c r="K653" s="164"/>
      <c r="L653" s="164"/>
      <c r="M653" s="164"/>
      <c r="N653" s="164"/>
      <c r="O653" s="164"/>
      <c r="P653" s="164"/>
      <c r="Q653" s="164"/>
      <c r="R653" s="164"/>
      <c r="S653" s="164"/>
      <c r="T653" s="164"/>
      <c r="U653" s="164"/>
      <c r="V653" s="164"/>
    </row>
    <row r="654" spans="1:22" ht="12">
      <c r="A654" s="164"/>
      <c r="B654" s="132"/>
      <c r="C654" s="164"/>
      <c r="D654" s="164"/>
      <c r="E654" s="164"/>
      <c r="F654" s="164"/>
      <c r="G654" s="164"/>
      <c r="H654" s="164"/>
      <c r="I654" s="164"/>
      <c r="J654" s="164"/>
      <c r="K654" s="164"/>
      <c r="L654" s="164"/>
      <c r="M654" s="164"/>
      <c r="N654" s="164"/>
      <c r="O654" s="164"/>
      <c r="P654" s="164"/>
      <c r="Q654" s="164"/>
      <c r="R654" s="164"/>
      <c r="S654" s="164"/>
      <c r="T654" s="164"/>
      <c r="U654" s="164"/>
      <c r="V654" s="164"/>
    </row>
    <row r="655" spans="1:22" ht="12">
      <c r="A655" s="164"/>
      <c r="B655" s="132"/>
      <c r="C655" s="164"/>
      <c r="D655" s="164"/>
      <c r="E655" s="164"/>
      <c r="F655" s="164"/>
      <c r="G655" s="164"/>
      <c r="H655" s="164"/>
      <c r="I655" s="164"/>
      <c r="J655" s="164"/>
      <c r="K655" s="164"/>
      <c r="L655" s="164"/>
      <c r="M655" s="164"/>
      <c r="N655" s="164"/>
      <c r="O655" s="164"/>
      <c r="P655" s="164"/>
      <c r="Q655" s="164"/>
      <c r="R655" s="164"/>
      <c r="S655" s="164"/>
      <c r="T655" s="164"/>
      <c r="U655" s="164"/>
      <c r="V655" s="164"/>
    </row>
    <row r="656" spans="1:22" ht="12">
      <c r="A656" s="164"/>
      <c r="B656" s="132"/>
      <c r="C656" s="164"/>
      <c r="D656" s="164"/>
      <c r="E656" s="164"/>
      <c r="F656" s="164"/>
      <c r="G656" s="164"/>
      <c r="H656" s="164"/>
      <c r="I656" s="164"/>
      <c r="J656" s="164"/>
      <c r="K656" s="164"/>
      <c r="L656" s="164"/>
      <c r="M656" s="164"/>
      <c r="N656" s="164"/>
      <c r="O656" s="164"/>
      <c r="P656" s="164"/>
      <c r="Q656" s="164"/>
      <c r="R656" s="164"/>
      <c r="S656" s="164"/>
      <c r="T656" s="164"/>
      <c r="U656" s="164"/>
      <c r="V656" s="164"/>
    </row>
    <row r="657" spans="1:22" ht="12">
      <c r="A657" s="164"/>
      <c r="B657" s="132"/>
      <c r="C657" s="164"/>
      <c r="D657" s="164"/>
      <c r="E657" s="164"/>
      <c r="F657" s="164"/>
      <c r="G657" s="164"/>
      <c r="H657" s="164"/>
      <c r="I657" s="164"/>
      <c r="J657" s="164"/>
      <c r="K657" s="164"/>
      <c r="L657" s="164"/>
      <c r="M657" s="164"/>
      <c r="N657" s="164"/>
      <c r="O657" s="164"/>
      <c r="P657" s="164"/>
      <c r="Q657" s="164"/>
      <c r="R657" s="164"/>
      <c r="S657" s="164"/>
      <c r="T657" s="164"/>
      <c r="U657" s="164"/>
      <c r="V657" s="164"/>
    </row>
    <row r="658" spans="1:22" ht="12">
      <c r="A658" s="164"/>
      <c r="B658" s="132"/>
      <c r="C658" s="164"/>
      <c r="D658" s="164"/>
      <c r="E658" s="164"/>
      <c r="F658" s="164"/>
      <c r="G658" s="164"/>
      <c r="H658" s="164"/>
      <c r="I658" s="164"/>
      <c r="J658" s="164"/>
      <c r="K658" s="164"/>
      <c r="L658" s="164"/>
      <c r="M658" s="164"/>
      <c r="N658" s="164"/>
      <c r="O658" s="164"/>
      <c r="P658" s="164"/>
      <c r="Q658" s="164"/>
      <c r="R658" s="164"/>
      <c r="S658" s="164"/>
      <c r="T658" s="164"/>
      <c r="U658" s="164"/>
      <c r="V658" s="164"/>
    </row>
    <row r="659" spans="1:22" ht="12">
      <c r="A659" s="164"/>
      <c r="B659" s="132"/>
      <c r="C659" s="164"/>
      <c r="D659" s="164"/>
      <c r="E659" s="164"/>
      <c r="F659" s="164"/>
      <c r="G659" s="164"/>
      <c r="H659" s="164"/>
      <c r="I659" s="164"/>
      <c r="J659" s="164"/>
      <c r="K659" s="164"/>
      <c r="L659" s="164"/>
      <c r="M659" s="164"/>
      <c r="N659" s="164"/>
      <c r="O659" s="164"/>
      <c r="P659" s="164"/>
      <c r="Q659" s="164"/>
      <c r="R659" s="164"/>
      <c r="S659" s="164"/>
      <c r="T659" s="164"/>
      <c r="U659" s="164"/>
      <c r="V659" s="164"/>
    </row>
    <row r="660" spans="1:22" ht="12">
      <c r="A660" s="164"/>
      <c r="B660" s="132"/>
      <c r="C660" s="164"/>
      <c r="D660" s="164"/>
      <c r="E660" s="164"/>
      <c r="F660" s="164"/>
      <c r="G660" s="164"/>
      <c r="H660" s="164"/>
      <c r="I660" s="164"/>
      <c r="J660" s="164"/>
      <c r="K660" s="164"/>
      <c r="L660" s="164"/>
      <c r="M660" s="164"/>
      <c r="N660" s="164"/>
      <c r="O660" s="164"/>
      <c r="P660" s="164"/>
      <c r="Q660" s="164"/>
      <c r="R660" s="164"/>
      <c r="S660" s="164"/>
      <c r="T660" s="164"/>
      <c r="U660" s="164"/>
      <c r="V660" s="164"/>
    </row>
    <row r="661" spans="1:22" ht="12">
      <c r="A661" s="164"/>
      <c r="B661" s="132"/>
      <c r="C661" s="164"/>
      <c r="D661" s="164"/>
      <c r="E661" s="164"/>
      <c r="F661" s="164"/>
      <c r="G661" s="164"/>
      <c r="H661" s="164"/>
      <c r="I661" s="164"/>
      <c r="J661" s="164"/>
      <c r="K661" s="164"/>
      <c r="L661" s="164"/>
      <c r="M661" s="164"/>
      <c r="N661" s="164"/>
      <c r="O661" s="164"/>
      <c r="P661" s="164"/>
      <c r="Q661" s="164"/>
      <c r="R661" s="164"/>
      <c r="S661" s="164"/>
      <c r="T661" s="164"/>
      <c r="U661" s="164"/>
      <c r="V661" s="164"/>
    </row>
    <row r="662" spans="1:22" ht="12">
      <c r="A662" s="164"/>
      <c r="B662" s="132"/>
      <c r="C662" s="164"/>
      <c r="D662" s="164"/>
      <c r="E662" s="164"/>
      <c r="F662" s="164"/>
      <c r="G662" s="164"/>
      <c r="H662" s="164"/>
      <c r="I662" s="164"/>
      <c r="J662" s="164"/>
      <c r="K662" s="164"/>
      <c r="L662" s="164"/>
      <c r="M662" s="164"/>
      <c r="N662" s="164"/>
      <c r="O662" s="164"/>
      <c r="P662" s="164"/>
      <c r="Q662" s="164"/>
      <c r="R662" s="164"/>
      <c r="S662" s="164"/>
      <c r="T662" s="164"/>
      <c r="U662" s="164"/>
      <c r="V662" s="164"/>
    </row>
    <row r="663" spans="1:22" ht="12">
      <c r="A663" s="164"/>
      <c r="B663" s="132"/>
      <c r="C663" s="164"/>
      <c r="D663" s="164"/>
      <c r="E663" s="164"/>
      <c r="F663" s="164"/>
      <c r="G663" s="164"/>
      <c r="H663" s="164"/>
      <c r="I663" s="164"/>
      <c r="J663" s="164"/>
      <c r="K663" s="164"/>
      <c r="L663" s="164"/>
      <c r="M663" s="164"/>
      <c r="N663" s="164"/>
      <c r="O663" s="164"/>
      <c r="P663" s="164"/>
      <c r="Q663" s="164"/>
      <c r="R663" s="164"/>
      <c r="S663" s="164"/>
      <c r="T663" s="164"/>
      <c r="U663" s="164"/>
      <c r="V663" s="164"/>
    </row>
    <row r="664" spans="1:22" ht="12">
      <c r="A664" s="164"/>
      <c r="B664" s="132"/>
      <c r="C664" s="164"/>
      <c r="D664" s="164"/>
      <c r="E664" s="164"/>
      <c r="F664" s="164"/>
      <c r="G664" s="164"/>
      <c r="H664" s="164"/>
      <c r="I664" s="164"/>
      <c r="J664" s="164"/>
      <c r="K664" s="164"/>
      <c r="L664" s="164"/>
      <c r="M664" s="164"/>
      <c r="N664" s="164"/>
      <c r="O664" s="164"/>
      <c r="P664" s="164"/>
      <c r="Q664" s="164"/>
      <c r="R664" s="164"/>
      <c r="S664" s="164"/>
      <c r="T664" s="164"/>
      <c r="U664" s="164"/>
      <c r="V664" s="164"/>
    </row>
    <row r="665" spans="1:22" ht="12">
      <c r="A665" s="164"/>
      <c r="B665" s="132"/>
      <c r="C665" s="164"/>
      <c r="D665" s="164"/>
      <c r="E665" s="164"/>
      <c r="F665" s="164"/>
      <c r="G665" s="164"/>
      <c r="H665" s="164"/>
      <c r="I665" s="164"/>
      <c r="J665" s="164"/>
      <c r="K665" s="164"/>
      <c r="L665" s="164"/>
      <c r="M665" s="164"/>
      <c r="N665" s="164"/>
      <c r="O665" s="164"/>
      <c r="P665" s="164"/>
      <c r="Q665" s="164"/>
      <c r="R665" s="164"/>
      <c r="S665" s="164"/>
      <c r="T665" s="164"/>
      <c r="U665" s="164"/>
      <c r="V665" s="164"/>
    </row>
    <row r="666" spans="1:22" ht="12">
      <c r="A666" s="164"/>
      <c r="B666" s="132"/>
      <c r="C666" s="164"/>
      <c r="D666" s="164"/>
      <c r="E666" s="164"/>
      <c r="F666" s="164"/>
      <c r="G666" s="164"/>
      <c r="H666" s="164"/>
      <c r="I666" s="164"/>
      <c r="J666" s="164"/>
      <c r="K666" s="164"/>
      <c r="L666" s="164"/>
      <c r="M666" s="164"/>
      <c r="N666" s="164"/>
      <c r="O666" s="164"/>
      <c r="P666" s="164"/>
      <c r="Q666" s="164"/>
      <c r="R666" s="164"/>
      <c r="S666" s="164"/>
      <c r="T666" s="164"/>
      <c r="U666" s="164"/>
      <c r="V666" s="164"/>
    </row>
    <row r="667" spans="1:22" ht="12">
      <c r="A667" s="164"/>
      <c r="B667" s="132"/>
      <c r="C667" s="164"/>
      <c r="D667" s="164"/>
      <c r="E667" s="164"/>
      <c r="F667" s="164"/>
      <c r="G667" s="164"/>
      <c r="H667" s="164"/>
      <c r="I667" s="164"/>
      <c r="J667" s="164"/>
      <c r="K667" s="164"/>
      <c r="L667" s="164"/>
      <c r="M667" s="164"/>
      <c r="N667" s="164"/>
      <c r="O667" s="164"/>
      <c r="P667" s="164"/>
      <c r="Q667" s="164"/>
      <c r="R667" s="164"/>
      <c r="S667" s="164"/>
      <c r="T667" s="164"/>
      <c r="U667" s="164"/>
      <c r="V667" s="164"/>
    </row>
    <row r="668" spans="1:22" ht="12">
      <c r="A668" s="164"/>
      <c r="B668" s="132"/>
      <c r="C668" s="164"/>
      <c r="D668" s="164"/>
      <c r="E668" s="164"/>
      <c r="F668" s="164"/>
      <c r="G668" s="164"/>
      <c r="H668" s="164"/>
      <c r="I668" s="164"/>
      <c r="J668" s="164"/>
      <c r="K668" s="164"/>
      <c r="L668" s="164"/>
      <c r="M668" s="164"/>
      <c r="N668" s="164"/>
      <c r="O668" s="164"/>
      <c r="P668" s="164"/>
      <c r="Q668" s="164"/>
      <c r="R668" s="164"/>
      <c r="S668" s="164"/>
      <c r="T668" s="164"/>
      <c r="U668" s="164"/>
      <c r="V668" s="164"/>
    </row>
    <row r="669" spans="1:22" ht="12">
      <c r="A669" s="164"/>
      <c r="B669" s="132"/>
      <c r="C669" s="164"/>
      <c r="D669" s="164"/>
      <c r="E669" s="164"/>
      <c r="F669" s="164"/>
      <c r="G669" s="164"/>
      <c r="H669" s="164"/>
      <c r="I669" s="164"/>
      <c r="J669" s="164"/>
      <c r="K669" s="164"/>
      <c r="L669" s="164"/>
      <c r="M669" s="164"/>
      <c r="N669" s="164"/>
      <c r="O669" s="164"/>
      <c r="P669" s="164"/>
      <c r="Q669" s="164"/>
      <c r="R669" s="164"/>
      <c r="S669" s="164"/>
      <c r="T669" s="164"/>
      <c r="U669" s="164"/>
      <c r="V669" s="164"/>
    </row>
    <row r="670" spans="1:22" ht="12">
      <c r="A670" s="164"/>
      <c r="B670" s="132"/>
      <c r="C670" s="164"/>
      <c r="D670" s="164"/>
      <c r="E670" s="164"/>
      <c r="F670" s="164"/>
      <c r="G670" s="164"/>
      <c r="H670" s="164"/>
      <c r="I670" s="164"/>
      <c r="J670" s="164"/>
      <c r="K670" s="164"/>
      <c r="L670" s="164"/>
      <c r="M670" s="164"/>
      <c r="N670" s="164"/>
      <c r="O670" s="164"/>
      <c r="P670" s="164"/>
      <c r="Q670" s="164"/>
      <c r="R670" s="164"/>
      <c r="S670" s="164"/>
      <c r="T670" s="164"/>
      <c r="U670" s="164"/>
      <c r="V670" s="164"/>
    </row>
    <row r="671" spans="1:22" ht="12">
      <c r="A671" s="164"/>
      <c r="B671" s="132"/>
      <c r="C671" s="164"/>
      <c r="D671" s="164"/>
      <c r="E671" s="164"/>
      <c r="F671" s="164"/>
      <c r="G671" s="164"/>
      <c r="H671" s="164"/>
      <c r="I671" s="164"/>
      <c r="J671" s="164"/>
      <c r="K671" s="164"/>
      <c r="L671" s="164"/>
      <c r="M671" s="164"/>
      <c r="N671" s="164"/>
      <c r="O671" s="164"/>
      <c r="P671" s="164"/>
      <c r="Q671" s="164"/>
      <c r="R671" s="164"/>
      <c r="S671" s="164"/>
      <c r="T671" s="164"/>
      <c r="U671" s="164"/>
      <c r="V671" s="164"/>
    </row>
    <row r="672" spans="1:22" ht="12">
      <c r="A672" s="164"/>
      <c r="B672" s="132"/>
      <c r="C672" s="164"/>
      <c r="D672" s="164"/>
      <c r="E672" s="164"/>
      <c r="F672" s="164"/>
      <c r="G672" s="164"/>
      <c r="H672" s="164"/>
      <c r="I672" s="164"/>
      <c r="J672" s="164"/>
      <c r="K672" s="164"/>
      <c r="L672" s="164"/>
      <c r="M672" s="164"/>
      <c r="N672" s="164"/>
      <c r="O672" s="164"/>
      <c r="P672" s="164"/>
      <c r="Q672" s="164"/>
      <c r="R672" s="164"/>
      <c r="S672" s="164"/>
      <c r="T672" s="164"/>
      <c r="U672" s="164"/>
      <c r="V672" s="164"/>
    </row>
    <row r="673" spans="1:22" ht="12">
      <c r="A673" s="164"/>
      <c r="B673" s="132"/>
      <c r="C673" s="164"/>
      <c r="D673" s="164"/>
      <c r="E673" s="164"/>
      <c r="F673" s="164"/>
      <c r="G673" s="164"/>
      <c r="H673" s="164"/>
      <c r="I673" s="164"/>
      <c r="J673" s="164"/>
      <c r="K673" s="164"/>
      <c r="L673" s="164"/>
      <c r="M673" s="164"/>
      <c r="N673" s="164"/>
      <c r="O673" s="164"/>
      <c r="P673" s="164"/>
      <c r="Q673" s="164"/>
      <c r="R673" s="164"/>
      <c r="S673" s="164"/>
      <c r="T673" s="164"/>
      <c r="U673" s="164"/>
      <c r="V673" s="164"/>
    </row>
    <row r="674" spans="1:22" ht="12">
      <c r="A674" s="164"/>
      <c r="B674" s="132"/>
      <c r="C674" s="164"/>
      <c r="D674" s="164"/>
      <c r="E674" s="164"/>
      <c r="F674" s="164"/>
      <c r="G674" s="164"/>
      <c r="H674" s="164"/>
      <c r="I674" s="164"/>
      <c r="J674" s="164"/>
      <c r="K674" s="164"/>
      <c r="L674" s="164"/>
      <c r="M674" s="164"/>
      <c r="N674" s="164"/>
      <c r="O674" s="164"/>
      <c r="P674" s="164"/>
      <c r="Q674" s="164"/>
      <c r="R674" s="164"/>
      <c r="S674" s="164"/>
      <c r="T674" s="164"/>
      <c r="U674" s="164"/>
      <c r="V674" s="164"/>
    </row>
    <row r="675" spans="1:22" ht="12">
      <c r="A675" s="164"/>
      <c r="B675" s="132"/>
      <c r="C675" s="164"/>
      <c r="D675" s="164"/>
      <c r="E675" s="164"/>
      <c r="F675" s="164"/>
      <c r="G675" s="164"/>
      <c r="H675" s="164"/>
      <c r="I675" s="164"/>
      <c r="J675" s="164"/>
      <c r="K675" s="164"/>
      <c r="L675" s="164"/>
      <c r="M675" s="164"/>
      <c r="N675" s="164"/>
      <c r="O675" s="164"/>
      <c r="P675" s="164"/>
      <c r="Q675" s="164"/>
      <c r="R675" s="164"/>
      <c r="S675" s="164"/>
      <c r="T675" s="164"/>
      <c r="U675" s="164"/>
      <c r="V675" s="164"/>
    </row>
    <row r="676" spans="1:22" ht="12">
      <c r="A676" s="164"/>
      <c r="B676" s="132"/>
      <c r="C676" s="164"/>
      <c r="D676" s="164"/>
      <c r="E676" s="164"/>
      <c r="F676" s="164"/>
      <c r="G676" s="164"/>
      <c r="H676" s="164"/>
      <c r="I676" s="164"/>
      <c r="J676" s="164"/>
      <c r="K676" s="164"/>
      <c r="L676" s="164"/>
      <c r="M676" s="164"/>
      <c r="N676" s="164"/>
      <c r="O676" s="164"/>
      <c r="P676" s="164"/>
      <c r="Q676" s="164"/>
      <c r="R676" s="164"/>
      <c r="S676" s="164"/>
      <c r="T676" s="164"/>
      <c r="U676" s="164"/>
      <c r="V676" s="164"/>
    </row>
    <row r="677" spans="1:22" ht="12">
      <c r="A677" s="164"/>
      <c r="B677" s="132"/>
      <c r="C677" s="164"/>
      <c r="D677" s="164"/>
      <c r="E677" s="164"/>
      <c r="F677" s="164"/>
      <c r="G677" s="164"/>
      <c r="H677" s="164"/>
      <c r="I677" s="164"/>
      <c r="J677" s="164"/>
      <c r="K677" s="164"/>
      <c r="L677" s="164"/>
      <c r="M677" s="164"/>
      <c r="N677" s="164"/>
      <c r="O677" s="164"/>
      <c r="P677" s="164"/>
      <c r="Q677" s="164"/>
      <c r="R677" s="164"/>
      <c r="S677" s="164"/>
      <c r="T677" s="164"/>
      <c r="U677" s="164"/>
      <c r="V677" s="164"/>
    </row>
    <row r="678" spans="1:22" ht="12">
      <c r="A678" s="164"/>
      <c r="B678" s="132"/>
      <c r="C678" s="164"/>
      <c r="D678" s="164"/>
      <c r="E678" s="164"/>
      <c r="F678" s="164"/>
      <c r="G678" s="164"/>
      <c r="H678" s="164"/>
      <c r="I678" s="164"/>
      <c r="J678" s="164"/>
      <c r="K678" s="164"/>
      <c r="L678" s="164"/>
      <c r="M678" s="164"/>
      <c r="N678" s="164"/>
      <c r="O678" s="164"/>
      <c r="P678" s="164"/>
      <c r="Q678" s="164"/>
      <c r="R678" s="164"/>
      <c r="S678" s="164"/>
      <c r="T678" s="164"/>
      <c r="U678" s="164"/>
      <c r="V678" s="164"/>
    </row>
    <row r="679" spans="1:22" ht="12">
      <c r="A679" s="164"/>
      <c r="B679" s="132"/>
      <c r="C679" s="164"/>
      <c r="D679" s="164"/>
      <c r="E679" s="164"/>
      <c r="F679" s="164"/>
      <c r="G679" s="164"/>
      <c r="H679" s="164"/>
      <c r="I679" s="164"/>
      <c r="J679" s="164"/>
      <c r="K679" s="164"/>
      <c r="L679" s="164"/>
      <c r="M679" s="164"/>
      <c r="N679" s="164"/>
      <c r="O679" s="164"/>
      <c r="P679" s="164"/>
      <c r="Q679" s="164"/>
      <c r="R679" s="164"/>
      <c r="S679" s="164"/>
      <c r="T679" s="164"/>
      <c r="U679" s="164"/>
      <c r="V679" s="164"/>
    </row>
    <row r="680" spans="1:22" ht="12">
      <c r="A680" s="164"/>
      <c r="B680" s="132"/>
      <c r="C680" s="164"/>
      <c r="D680" s="164"/>
      <c r="E680" s="164"/>
      <c r="F680" s="164"/>
      <c r="G680" s="164"/>
      <c r="H680" s="164"/>
      <c r="I680" s="164"/>
      <c r="J680" s="164"/>
      <c r="K680" s="164"/>
      <c r="L680" s="164"/>
      <c r="M680" s="164"/>
      <c r="N680" s="164"/>
      <c r="O680" s="164"/>
      <c r="P680" s="164"/>
      <c r="Q680" s="164"/>
      <c r="R680" s="164"/>
      <c r="S680" s="164"/>
      <c r="T680" s="164"/>
      <c r="U680" s="164"/>
      <c r="V680" s="164"/>
    </row>
    <row r="681" spans="1:22" ht="12">
      <c r="A681" s="164"/>
      <c r="B681" s="132"/>
      <c r="C681" s="164"/>
      <c r="D681" s="164"/>
      <c r="E681" s="164"/>
      <c r="F681" s="164"/>
      <c r="G681" s="164"/>
      <c r="H681" s="164"/>
      <c r="I681" s="164"/>
      <c r="J681" s="164"/>
      <c r="K681" s="164"/>
      <c r="L681" s="164"/>
      <c r="M681" s="164"/>
      <c r="N681" s="164"/>
      <c r="O681" s="164"/>
      <c r="P681" s="164"/>
      <c r="Q681" s="164"/>
      <c r="R681" s="164"/>
      <c r="S681" s="164"/>
      <c r="T681" s="164"/>
      <c r="U681" s="164"/>
      <c r="V681" s="164"/>
    </row>
    <row r="682" spans="1:22" ht="12">
      <c r="A682" s="164"/>
      <c r="B682" s="132"/>
      <c r="C682" s="164"/>
      <c r="D682" s="164"/>
      <c r="E682" s="164"/>
      <c r="F682" s="164"/>
      <c r="G682" s="164"/>
      <c r="H682" s="164"/>
      <c r="I682" s="164"/>
      <c r="J682" s="164"/>
      <c r="K682" s="164"/>
      <c r="L682" s="164"/>
      <c r="M682" s="164"/>
      <c r="N682" s="164"/>
      <c r="O682" s="164"/>
      <c r="P682" s="164"/>
      <c r="Q682" s="164"/>
      <c r="R682" s="164"/>
      <c r="S682" s="164"/>
      <c r="T682" s="164"/>
      <c r="U682" s="164"/>
      <c r="V682" s="164"/>
    </row>
    <row r="683" spans="1:22" ht="12">
      <c r="A683" s="164"/>
      <c r="B683" s="132"/>
      <c r="C683" s="164"/>
      <c r="D683" s="164"/>
      <c r="E683" s="164"/>
      <c r="F683" s="164"/>
      <c r="G683" s="164"/>
      <c r="H683" s="164"/>
      <c r="I683" s="164"/>
      <c r="J683" s="164"/>
      <c r="K683" s="164"/>
      <c r="L683" s="164"/>
      <c r="M683" s="164"/>
      <c r="N683" s="164"/>
      <c r="O683" s="164"/>
      <c r="P683" s="164"/>
      <c r="Q683" s="164"/>
      <c r="R683" s="164"/>
      <c r="S683" s="164"/>
      <c r="T683" s="164"/>
      <c r="U683" s="164"/>
      <c r="V683" s="164"/>
    </row>
    <row r="684" spans="1:22" ht="12">
      <c r="A684" s="164"/>
      <c r="B684" s="132"/>
      <c r="C684" s="164"/>
      <c r="D684" s="164"/>
      <c r="E684" s="164"/>
      <c r="F684" s="164"/>
      <c r="G684" s="164"/>
      <c r="H684" s="164"/>
      <c r="I684" s="164"/>
      <c r="J684" s="164"/>
      <c r="K684" s="164"/>
      <c r="L684" s="164"/>
      <c r="M684" s="164"/>
      <c r="N684" s="164"/>
      <c r="O684" s="164"/>
      <c r="P684" s="164"/>
      <c r="Q684" s="164"/>
      <c r="R684" s="164"/>
      <c r="S684" s="164"/>
      <c r="T684" s="164"/>
      <c r="U684" s="164"/>
      <c r="V684" s="164"/>
    </row>
    <row r="685" spans="1:22" ht="12">
      <c r="A685" s="164"/>
      <c r="B685" s="132"/>
      <c r="C685" s="164"/>
      <c r="D685" s="164"/>
      <c r="E685" s="164"/>
      <c r="F685" s="164"/>
      <c r="G685" s="164"/>
      <c r="H685" s="164"/>
      <c r="I685" s="164"/>
      <c r="J685" s="164"/>
      <c r="K685" s="164"/>
      <c r="L685" s="164"/>
      <c r="M685" s="164"/>
      <c r="N685" s="164"/>
      <c r="O685" s="164"/>
      <c r="P685" s="164"/>
      <c r="Q685" s="164"/>
      <c r="R685" s="164"/>
      <c r="S685" s="164"/>
      <c r="T685" s="164"/>
      <c r="U685" s="164"/>
      <c r="V685" s="164"/>
    </row>
    <row r="686" spans="1:22" ht="12">
      <c r="A686" s="164"/>
      <c r="B686" s="132"/>
      <c r="C686" s="164"/>
      <c r="D686" s="164"/>
      <c r="E686" s="164"/>
      <c r="F686" s="164"/>
      <c r="G686" s="164"/>
      <c r="H686" s="164"/>
      <c r="I686" s="164"/>
      <c r="J686" s="164"/>
      <c r="K686" s="164"/>
      <c r="L686" s="164"/>
      <c r="M686" s="164"/>
      <c r="N686" s="164"/>
      <c r="O686" s="164"/>
      <c r="P686" s="164"/>
      <c r="Q686" s="164"/>
      <c r="R686" s="164"/>
      <c r="S686" s="164"/>
      <c r="T686" s="164"/>
      <c r="U686" s="164"/>
      <c r="V686" s="164"/>
    </row>
    <row r="687" spans="1:22" ht="12">
      <c r="A687" s="164"/>
      <c r="B687" s="132"/>
      <c r="C687" s="164"/>
      <c r="D687" s="164"/>
      <c r="E687" s="164"/>
      <c r="F687" s="164"/>
      <c r="G687" s="164"/>
      <c r="H687" s="164"/>
      <c r="I687" s="164"/>
      <c r="J687" s="164"/>
      <c r="K687" s="164"/>
      <c r="L687" s="164"/>
      <c r="M687" s="164"/>
      <c r="N687" s="164"/>
      <c r="O687" s="164"/>
      <c r="P687" s="164"/>
      <c r="Q687" s="164"/>
      <c r="R687" s="164"/>
      <c r="S687" s="164"/>
      <c r="T687" s="164"/>
      <c r="U687" s="164"/>
      <c r="V687" s="164"/>
    </row>
    <row r="688" spans="1:22" ht="12">
      <c r="A688" s="164"/>
      <c r="B688" s="132"/>
      <c r="C688" s="164"/>
      <c r="D688" s="164"/>
      <c r="E688" s="164"/>
      <c r="F688" s="164"/>
      <c r="G688" s="164"/>
      <c r="H688" s="164"/>
      <c r="I688" s="164"/>
      <c r="J688" s="164"/>
      <c r="K688" s="164"/>
      <c r="L688" s="164"/>
      <c r="M688" s="164"/>
      <c r="N688" s="164"/>
      <c r="O688" s="164"/>
      <c r="P688" s="164"/>
      <c r="Q688" s="164"/>
      <c r="R688" s="164"/>
      <c r="S688" s="164"/>
      <c r="T688" s="164"/>
      <c r="U688" s="164"/>
      <c r="V688" s="164"/>
    </row>
    <row r="689" spans="1:22" ht="12">
      <c r="A689" s="164"/>
      <c r="B689" s="132"/>
      <c r="C689" s="164"/>
      <c r="D689" s="164"/>
      <c r="E689" s="164"/>
      <c r="F689" s="164"/>
      <c r="G689" s="164"/>
      <c r="H689" s="164"/>
      <c r="I689" s="164"/>
      <c r="J689" s="164"/>
      <c r="K689" s="164"/>
      <c r="L689" s="164"/>
      <c r="M689" s="164"/>
      <c r="N689" s="164"/>
      <c r="O689" s="164"/>
      <c r="P689" s="164"/>
      <c r="Q689" s="164"/>
      <c r="R689" s="164"/>
      <c r="S689" s="164"/>
      <c r="T689" s="164"/>
      <c r="U689" s="164"/>
      <c r="V689" s="164"/>
    </row>
    <row r="690" spans="1:22" ht="12">
      <c r="A690" s="164"/>
      <c r="B690" s="132"/>
      <c r="C690" s="164"/>
      <c r="D690" s="164"/>
      <c r="E690" s="164"/>
      <c r="F690" s="164"/>
      <c r="G690" s="164"/>
      <c r="H690" s="164"/>
      <c r="I690" s="164"/>
      <c r="J690" s="164"/>
      <c r="K690" s="164"/>
      <c r="L690" s="164"/>
      <c r="M690" s="164"/>
      <c r="N690" s="164"/>
      <c r="O690" s="164"/>
      <c r="P690" s="164"/>
      <c r="Q690" s="164"/>
      <c r="R690" s="164"/>
      <c r="S690" s="164"/>
      <c r="T690" s="164"/>
      <c r="U690" s="164"/>
      <c r="V690" s="164"/>
    </row>
    <row r="691" spans="1:22" ht="12">
      <c r="A691" s="164"/>
      <c r="B691" s="132"/>
      <c r="C691" s="164"/>
      <c r="D691" s="164"/>
      <c r="E691" s="164"/>
      <c r="F691" s="164"/>
      <c r="G691" s="164"/>
      <c r="H691" s="164"/>
      <c r="I691" s="164"/>
      <c r="J691" s="164"/>
      <c r="K691" s="164"/>
      <c r="L691" s="164"/>
      <c r="M691" s="164"/>
      <c r="N691" s="164"/>
      <c r="O691" s="164"/>
      <c r="P691" s="164"/>
      <c r="Q691" s="164"/>
      <c r="R691" s="164"/>
      <c r="S691" s="164"/>
      <c r="T691" s="164"/>
      <c r="U691" s="164"/>
      <c r="V691" s="164"/>
    </row>
    <row r="692" spans="1:22" ht="12">
      <c r="A692" s="164"/>
      <c r="B692" s="132"/>
      <c r="C692" s="164"/>
      <c r="D692" s="164"/>
      <c r="E692" s="164"/>
      <c r="F692" s="164"/>
      <c r="G692" s="164"/>
      <c r="H692" s="164"/>
      <c r="I692" s="164"/>
      <c r="J692" s="164"/>
      <c r="K692" s="164"/>
      <c r="L692" s="164"/>
      <c r="M692" s="164"/>
      <c r="N692" s="164"/>
      <c r="O692" s="164"/>
      <c r="P692" s="164"/>
      <c r="Q692" s="164"/>
      <c r="R692" s="164"/>
      <c r="S692" s="164"/>
      <c r="T692" s="164"/>
      <c r="U692" s="164"/>
      <c r="V692" s="164"/>
    </row>
    <row r="693" spans="1:22" ht="12">
      <c r="A693" s="164"/>
      <c r="B693" s="132"/>
      <c r="C693" s="164"/>
      <c r="D693" s="164"/>
      <c r="E693" s="164"/>
      <c r="F693" s="164"/>
      <c r="G693" s="164"/>
      <c r="H693" s="164"/>
      <c r="I693" s="164"/>
      <c r="J693" s="164"/>
      <c r="K693" s="164"/>
      <c r="L693" s="164"/>
      <c r="M693" s="164"/>
      <c r="N693" s="164"/>
      <c r="O693" s="164"/>
      <c r="P693" s="164"/>
      <c r="Q693" s="164"/>
      <c r="R693" s="164"/>
      <c r="S693" s="164"/>
      <c r="T693" s="164"/>
      <c r="U693" s="164"/>
      <c r="V693" s="164"/>
    </row>
    <row r="694" spans="1:22" ht="12">
      <c r="A694" s="164"/>
      <c r="B694" s="132"/>
      <c r="C694" s="164"/>
      <c r="D694" s="164"/>
      <c r="E694" s="164"/>
      <c r="F694" s="164"/>
      <c r="G694" s="164"/>
      <c r="H694" s="164"/>
      <c r="I694" s="164"/>
      <c r="J694" s="164"/>
      <c r="K694" s="164"/>
      <c r="L694" s="164"/>
      <c r="M694" s="164"/>
      <c r="N694" s="164"/>
      <c r="O694" s="164"/>
      <c r="P694" s="164"/>
      <c r="Q694" s="164"/>
      <c r="R694" s="164"/>
      <c r="S694" s="164"/>
      <c r="T694" s="164"/>
      <c r="U694" s="164"/>
      <c r="V694" s="164"/>
    </row>
    <row r="695" spans="1:22" ht="12">
      <c r="A695" s="164"/>
      <c r="B695" s="132"/>
      <c r="C695" s="164"/>
      <c r="D695" s="164"/>
      <c r="E695" s="164"/>
      <c r="F695" s="164"/>
      <c r="G695" s="164"/>
      <c r="H695" s="164"/>
      <c r="I695" s="164"/>
      <c r="J695" s="164"/>
      <c r="K695" s="164"/>
      <c r="L695" s="164"/>
      <c r="M695" s="164"/>
      <c r="N695" s="164"/>
      <c r="O695" s="164"/>
      <c r="P695" s="164"/>
      <c r="Q695" s="164"/>
      <c r="R695" s="164"/>
      <c r="S695" s="164"/>
      <c r="T695" s="164"/>
      <c r="U695" s="164"/>
      <c r="V695" s="164"/>
    </row>
    <row r="696" spans="1:22" ht="12">
      <c r="A696" s="164"/>
      <c r="B696" s="132"/>
      <c r="C696" s="164"/>
      <c r="D696" s="164"/>
      <c r="E696" s="164"/>
      <c r="F696" s="164"/>
      <c r="G696" s="164"/>
      <c r="H696" s="164"/>
      <c r="I696" s="164"/>
      <c r="J696" s="164"/>
      <c r="K696" s="164"/>
      <c r="L696" s="164"/>
      <c r="M696" s="164"/>
      <c r="N696" s="164"/>
      <c r="O696" s="164"/>
      <c r="P696" s="164"/>
      <c r="Q696" s="164"/>
      <c r="R696" s="164"/>
      <c r="S696" s="164"/>
      <c r="T696" s="164"/>
      <c r="U696" s="164"/>
      <c r="V696" s="164"/>
    </row>
    <row r="697" spans="1:22" ht="12">
      <c r="A697" s="164"/>
      <c r="B697" s="132"/>
      <c r="C697" s="164"/>
      <c r="D697" s="164"/>
      <c r="E697" s="164"/>
      <c r="F697" s="164"/>
      <c r="G697" s="164"/>
      <c r="H697" s="164"/>
      <c r="I697" s="164"/>
      <c r="J697" s="164"/>
      <c r="K697" s="164"/>
      <c r="L697" s="164"/>
      <c r="M697" s="164"/>
      <c r="N697" s="164"/>
      <c r="O697" s="164"/>
      <c r="P697" s="164"/>
      <c r="Q697" s="164"/>
      <c r="R697" s="164"/>
      <c r="S697" s="164"/>
      <c r="T697" s="164"/>
      <c r="U697" s="164"/>
      <c r="V697" s="164"/>
    </row>
    <row r="698" spans="1:22" ht="12">
      <c r="A698" s="164"/>
      <c r="B698" s="132"/>
      <c r="C698" s="164"/>
      <c r="D698" s="164"/>
      <c r="E698" s="164"/>
      <c r="F698" s="164"/>
      <c r="G698" s="164"/>
      <c r="H698" s="164"/>
      <c r="I698" s="164"/>
      <c r="J698" s="164"/>
      <c r="K698" s="164"/>
      <c r="L698" s="164"/>
      <c r="M698" s="164"/>
      <c r="N698" s="164"/>
      <c r="O698" s="164"/>
      <c r="P698" s="164"/>
      <c r="Q698" s="164"/>
      <c r="R698" s="164"/>
      <c r="S698" s="164"/>
      <c r="T698" s="164"/>
      <c r="U698" s="164"/>
      <c r="V698" s="164"/>
    </row>
    <row r="699" spans="1:22" ht="12">
      <c r="A699" s="164"/>
      <c r="B699" s="132"/>
      <c r="C699" s="164"/>
      <c r="D699" s="164"/>
      <c r="E699" s="164"/>
      <c r="F699" s="164"/>
      <c r="G699" s="164"/>
      <c r="H699" s="164"/>
      <c r="I699" s="164"/>
      <c r="J699" s="164"/>
      <c r="K699" s="164"/>
      <c r="L699" s="164"/>
      <c r="M699" s="164"/>
      <c r="N699" s="164"/>
      <c r="O699" s="164"/>
      <c r="P699" s="164"/>
      <c r="Q699" s="164"/>
      <c r="R699" s="164"/>
      <c r="S699" s="164"/>
      <c r="T699" s="164"/>
      <c r="U699" s="164"/>
      <c r="V699" s="164"/>
    </row>
    <row r="700" spans="1:22" ht="12">
      <c r="A700" s="164"/>
      <c r="B700" s="132"/>
      <c r="C700" s="164"/>
      <c r="D700" s="164"/>
      <c r="E700" s="164"/>
      <c r="F700" s="164"/>
      <c r="G700" s="164"/>
      <c r="H700" s="164"/>
      <c r="I700" s="164"/>
      <c r="J700" s="164"/>
      <c r="K700" s="164"/>
      <c r="L700" s="164"/>
      <c r="M700" s="164"/>
      <c r="N700" s="164"/>
      <c r="O700" s="164"/>
      <c r="P700" s="164"/>
      <c r="Q700" s="164"/>
      <c r="R700" s="164"/>
      <c r="S700" s="164"/>
      <c r="T700" s="164"/>
      <c r="U700" s="164"/>
      <c r="V700" s="164"/>
    </row>
    <row r="701" spans="1:22" ht="12">
      <c r="A701" s="164"/>
      <c r="B701" s="132"/>
      <c r="C701" s="164"/>
      <c r="D701" s="164"/>
      <c r="E701" s="164"/>
      <c r="F701" s="164"/>
      <c r="G701" s="164"/>
      <c r="H701" s="164"/>
      <c r="I701" s="164"/>
      <c r="J701" s="164"/>
      <c r="K701" s="164"/>
      <c r="L701" s="164"/>
      <c r="M701" s="164"/>
      <c r="N701" s="164"/>
      <c r="O701" s="164"/>
      <c r="P701" s="164"/>
      <c r="Q701" s="164"/>
      <c r="R701" s="164"/>
      <c r="S701" s="164"/>
      <c r="T701" s="164"/>
      <c r="U701" s="164"/>
      <c r="V701" s="164"/>
    </row>
    <row r="702" spans="1:22" ht="12">
      <c r="A702" s="164"/>
      <c r="B702" s="132"/>
      <c r="C702" s="164"/>
      <c r="D702" s="164"/>
      <c r="E702" s="164"/>
      <c r="F702" s="164"/>
      <c r="G702" s="164"/>
      <c r="H702" s="164"/>
      <c r="I702" s="164"/>
      <c r="J702" s="164"/>
      <c r="K702" s="164"/>
      <c r="L702" s="164"/>
      <c r="M702" s="164"/>
      <c r="N702" s="164"/>
      <c r="O702" s="164"/>
      <c r="P702" s="164"/>
      <c r="Q702" s="164"/>
      <c r="R702" s="164"/>
      <c r="S702" s="164"/>
      <c r="T702" s="164"/>
      <c r="U702" s="164"/>
      <c r="V702" s="164"/>
    </row>
    <row r="703" spans="1:22" ht="12">
      <c r="A703" s="164"/>
      <c r="B703" s="132"/>
      <c r="C703" s="164"/>
      <c r="D703" s="164"/>
      <c r="E703" s="164"/>
      <c r="F703" s="164"/>
      <c r="G703" s="164"/>
      <c r="H703" s="164"/>
      <c r="I703" s="164"/>
      <c r="J703" s="164"/>
      <c r="K703" s="164"/>
      <c r="L703" s="164"/>
      <c r="M703" s="164"/>
      <c r="N703" s="164"/>
      <c r="O703" s="164"/>
      <c r="P703" s="164"/>
      <c r="Q703" s="164"/>
      <c r="R703" s="164"/>
      <c r="S703" s="164"/>
      <c r="T703" s="164"/>
      <c r="U703" s="164"/>
      <c r="V703" s="164"/>
    </row>
    <row r="704" spans="1:22" ht="12">
      <c r="A704" s="164"/>
      <c r="B704" s="132"/>
      <c r="C704" s="164"/>
      <c r="D704" s="164"/>
      <c r="E704" s="164"/>
      <c r="F704" s="164"/>
      <c r="G704" s="164"/>
      <c r="H704" s="164"/>
      <c r="I704" s="164"/>
      <c r="J704" s="164"/>
      <c r="K704" s="164"/>
      <c r="L704" s="164"/>
      <c r="M704" s="164"/>
      <c r="N704" s="164"/>
      <c r="O704" s="164"/>
      <c r="P704" s="164"/>
      <c r="Q704" s="164"/>
      <c r="R704" s="164"/>
      <c r="S704" s="164"/>
      <c r="T704" s="164"/>
      <c r="U704" s="164"/>
      <c r="V704" s="164"/>
    </row>
    <row r="705" spans="1:22" ht="12">
      <c r="A705" s="164"/>
      <c r="B705" s="132"/>
      <c r="C705" s="164"/>
      <c r="D705" s="164"/>
      <c r="E705" s="164"/>
      <c r="F705" s="164"/>
      <c r="G705" s="164"/>
      <c r="H705" s="164"/>
      <c r="I705" s="164"/>
      <c r="J705" s="164"/>
      <c r="K705" s="164"/>
      <c r="L705" s="164"/>
      <c r="M705" s="164"/>
      <c r="N705" s="164"/>
      <c r="O705" s="164"/>
      <c r="P705" s="164"/>
      <c r="Q705" s="164"/>
      <c r="R705" s="164"/>
      <c r="S705" s="164"/>
      <c r="T705" s="164"/>
      <c r="U705" s="164"/>
      <c r="V705" s="164"/>
    </row>
    <row r="706" spans="1:22" ht="12">
      <c r="A706" s="164"/>
      <c r="B706" s="132"/>
      <c r="C706" s="164"/>
      <c r="D706" s="164"/>
      <c r="E706" s="164"/>
      <c r="F706" s="164"/>
      <c r="G706" s="164"/>
      <c r="H706" s="164"/>
      <c r="I706" s="164"/>
      <c r="J706" s="164"/>
      <c r="K706" s="164"/>
      <c r="L706" s="164"/>
      <c r="M706" s="164"/>
      <c r="N706" s="164"/>
      <c r="O706" s="164"/>
      <c r="P706" s="164"/>
      <c r="Q706" s="164"/>
      <c r="R706" s="164"/>
      <c r="S706" s="164"/>
      <c r="T706" s="164"/>
      <c r="U706" s="164"/>
      <c r="V706" s="164"/>
    </row>
    <row r="707" spans="1:22" ht="12">
      <c r="A707" s="164"/>
      <c r="B707" s="132"/>
      <c r="C707" s="164"/>
      <c r="D707" s="164"/>
      <c r="E707" s="164"/>
      <c r="F707" s="164"/>
      <c r="G707" s="164"/>
      <c r="H707" s="164"/>
      <c r="I707" s="164"/>
      <c r="J707" s="164"/>
      <c r="K707" s="164"/>
      <c r="L707" s="164"/>
      <c r="M707" s="164"/>
      <c r="N707" s="164"/>
      <c r="O707" s="164"/>
      <c r="P707" s="164"/>
      <c r="Q707" s="164"/>
      <c r="R707" s="164"/>
      <c r="S707" s="164"/>
      <c r="T707" s="164"/>
      <c r="U707" s="164"/>
      <c r="V707" s="164"/>
    </row>
    <row r="708" spans="1:22" ht="12">
      <c r="A708" s="164"/>
      <c r="B708" s="132"/>
      <c r="C708" s="164"/>
      <c r="D708" s="164"/>
      <c r="E708" s="164"/>
      <c r="F708" s="164"/>
      <c r="G708" s="164"/>
      <c r="H708" s="164"/>
      <c r="I708" s="164"/>
      <c r="J708" s="164"/>
      <c r="K708" s="164"/>
      <c r="L708" s="164"/>
      <c r="M708" s="164"/>
      <c r="N708" s="164"/>
      <c r="O708" s="164"/>
      <c r="P708" s="164"/>
      <c r="Q708" s="164"/>
      <c r="R708" s="164"/>
      <c r="S708" s="164"/>
      <c r="T708" s="164"/>
      <c r="U708" s="164"/>
      <c r="V708" s="164"/>
    </row>
    <row r="709" spans="1:22" ht="12">
      <c r="A709" s="164"/>
      <c r="B709" s="132"/>
      <c r="C709" s="164"/>
      <c r="D709" s="164"/>
      <c r="E709" s="164"/>
      <c r="F709" s="164"/>
      <c r="G709" s="164"/>
      <c r="H709" s="164"/>
      <c r="I709" s="164"/>
      <c r="J709" s="164"/>
      <c r="K709" s="164"/>
      <c r="L709" s="164"/>
      <c r="M709" s="164"/>
      <c r="N709" s="164"/>
      <c r="O709" s="164"/>
      <c r="P709" s="164"/>
      <c r="Q709" s="164"/>
      <c r="R709" s="164"/>
      <c r="S709" s="164"/>
      <c r="T709" s="164"/>
      <c r="U709" s="164"/>
      <c r="V709" s="164"/>
    </row>
    <row r="710" spans="1:22" ht="12">
      <c r="A710" s="164"/>
      <c r="B710" s="132"/>
      <c r="C710" s="164"/>
      <c r="D710" s="164"/>
      <c r="E710" s="164"/>
      <c r="F710" s="164"/>
      <c r="G710" s="164"/>
      <c r="H710" s="164"/>
      <c r="I710" s="164"/>
      <c r="J710" s="164"/>
      <c r="K710" s="164"/>
      <c r="L710" s="164"/>
      <c r="M710" s="164"/>
      <c r="N710" s="164"/>
      <c r="O710" s="164"/>
      <c r="P710" s="164"/>
      <c r="Q710" s="164"/>
      <c r="R710" s="164"/>
      <c r="S710" s="164"/>
      <c r="T710" s="164"/>
      <c r="U710" s="164"/>
      <c r="V710" s="164"/>
    </row>
    <row r="711" spans="1:22" ht="12">
      <c r="A711" s="164"/>
      <c r="B711" s="132"/>
      <c r="C711" s="164"/>
      <c r="D711" s="164"/>
      <c r="E711" s="164"/>
      <c r="F711" s="164"/>
      <c r="G711" s="164"/>
      <c r="H711" s="164"/>
      <c r="I711" s="164"/>
      <c r="J711" s="164"/>
      <c r="K711" s="164"/>
      <c r="L711" s="164"/>
      <c r="M711" s="164"/>
      <c r="N711" s="164"/>
      <c r="O711" s="164"/>
      <c r="P711" s="164"/>
      <c r="Q711" s="164"/>
      <c r="R711" s="164"/>
      <c r="S711" s="164"/>
      <c r="T711" s="164"/>
      <c r="U711" s="164"/>
      <c r="V711" s="164"/>
    </row>
    <row r="712" spans="1:22" ht="12">
      <c r="A712" s="164"/>
      <c r="B712" s="132"/>
      <c r="C712" s="164"/>
      <c r="D712" s="164"/>
      <c r="E712" s="164"/>
      <c r="F712" s="164"/>
      <c r="G712" s="164"/>
      <c r="H712" s="164"/>
      <c r="I712" s="164"/>
      <c r="J712" s="164"/>
      <c r="K712" s="164"/>
      <c r="L712" s="164"/>
      <c r="M712" s="164"/>
      <c r="N712" s="164"/>
      <c r="O712" s="164"/>
      <c r="P712" s="164"/>
      <c r="Q712" s="164"/>
      <c r="R712" s="164"/>
      <c r="S712" s="164"/>
      <c r="T712" s="164"/>
      <c r="U712" s="164"/>
      <c r="V712" s="164"/>
    </row>
    <row r="713" spans="1:22" ht="12">
      <c r="A713" s="164"/>
      <c r="B713" s="132"/>
      <c r="C713" s="164"/>
      <c r="D713" s="164"/>
      <c r="E713" s="164"/>
      <c r="F713" s="164"/>
      <c r="G713" s="164"/>
      <c r="H713" s="164"/>
      <c r="I713" s="164"/>
      <c r="J713" s="164"/>
      <c r="K713" s="164"/>
      <c r="L713" s="164"/>
      <c r="M713" s="164"/>
      <c r="N713" s="164"/>
      <c r="O713" s="164"/>
      <c r="P713" s="164"/>
      <c r="Q713" s="164"/>
      <c r="R713" s="164"/>
      <c r="S713" s="164"/>
      <c r="T713" s="164"/>
      <c r="U713" s="164"/>
      <c r="V713" s="164"/>
    </row>
    <row r="714" spans="1:22" ht="12">
      <c r="A714" s="164"/>
      <c r="B714" s="132"/>
      <c r="C714" s="164"/>
      <c r="D714" s="164"/>
      <c r="E714" s="164"/>
      <c r="F714" s="164"/>
      <c r="G714" s="164"/>
      <c r="H714" s="164"/>
      <c r="I714" s="164"/>
      <c r="J714" s="164"/>
      <c r="K714" s="164"/>
      <c r="L714" s="164"/>
      <c r="M714" s="164"/>
      <c r="N714" s="164"/>
      <c r="O714" s="164"/>
      <c r="P714" s="164"/>
      <c r="Q714" s="164"/>
      <c r="R714" s="164"/>
      <c r="S714" s="164"/>
      <c r="T714" s="164"/>
      <c r="U714" s="164"/>
      <c r="V714" s="164"/>
    </row>
    <row r="715" spans="1:22" ht="12">
      <c r="A715" s="164"/>
      <c r="B715" s="132"/>
      <c r="C715" s="164"/>
      <c r="D715" s="164"/>
      <c r="E715" s="164"/>
      <c r="F715" s="164"/>
      <c r="G715" s="164"/>
      <c r="H715" s="164"/>
      <c r="I715" s="164"/>
      <c r="J715" s="164"/>
      <c r="K715" s="164"/>
      <c r="L715" s="164"/>
      <c r="M715" s="164"/>
      <c r="N715" s="164"/>
      <c r="O715" s="164"/>
      <c r="P715" s="164"/>
      <c r="Q715" s="164"/>
      <c r="R715" s="164"/>
      <c r="S715" s="164"/>
      <c r="T715" s="164"/>
      <c r="U715" s="164"/>
      <c r="V715" s="164"/>
    </row>
    <row r="716" spans="1:22" ht="12">
      <c r="A716" s="164"/>
      <c r="B716" s="132"/>
      <c r="C716" s="164"/>
      <c r="D716" s="164"/>
      <c r="E716" s="164"/>
      <c r="F716" s="164"/>
      <c r="G716" s="164"/>
      <c r="H716" s="164"/>
      <c r="I716" s="164"/>
      <c r="J716" s="164"/>
      <c r="K716" s="164"/>
      <c r="L716" s="164"/>
      <c r="M716" s="164"/>
      <c r="N716" s="164"/>
      <c r="O716" s="164"/>
      <c r="P716" s="164"/>
      <c r="Q716" s="164"/>
      <c r="R716" s="164"/>
      <c r="S716" s="164"/>
      <c r="T716" s="164"/>
      <c r="U716" s="164"/>
      <c r="V716" s="164"/>
    </row>
    <row r="717" spans="1:22" ht="12">
      <c r="A717" s="164"/>
      <c r="B717" s="132"/>
      <c r="C717" s="164"/>
      <c r="D717" s="164"/>
      <c r="E717" s="164"/>
      <c r="F717" s="164"/>
      <c r="G717" s="164"/>
      <c r="H717" s="164"/>
      <c r="I717" s="164"/>
      <c r="J717" s="164"/>
      <c r="K717" s="164"/>
      <c r="L717" s="164"/>
      <c r="M717" s="164"/>
      <c r="N717" s="164"/>
      <c r="O717" s="164"/>
      <c r="P717" s="164"/>
      <c r="Q717" s="164"/>
      <c r="R717" s="164"/>
      <c r="S717" s="164"/>
      <c r="T717" s="164"/>
      <c r="U717" s="164"/>
      <c r="V717" s="164"/>
    </row>
    <row r="718" spans="1:22" ht="12">
      <c r="A718" s="164"/>
      <c r="B718" s="132"/>
      <c r="C718" s="164"/>
      <c r="D718" s="164"/>
      <c r="E718" s="164"/>
      <c r="F718" s="164"/>
      <c r="G718" s="164"/>
      <c r="H718" s="164"/>
      <c r="I718" s="164"/>
      <c r="J718" s="164"/>
      <c r="K718" s="164"/>
      <c r="L718" s="164"/>
      <c r="M718" s="164"/>
      <c r="N718" s="164"/>
      <c r="O718" s="164"/>
      <c r="P718" s="164"/>
      <c r="Q718" s="164"/>
      <c r="R718" s="164"/>
      <c r="S718" s="164"/>
      <c r="T718" s="164"/>
      <c r="U718" s="164"/>
      <c r="V718" s="164"/>
    </row>
    <row r="719" spans="1:22" ht="12">
      <c r="A719" s="164"/>
      <c r="B719" s="132"/>
      <c r="C719" s="164"/>
      <c r="D719" s="164"/>
      <c r="E719" s="164"/>
      <c r="F719" s="164"/>
      <c r="G719" s="164"/>
      <c r="H719" s="164"/>
      <c r="I719" s="164"/>
      <c r="J719" s="164"/>
      <c r="K719" s="164"/>
      <c r="L719" s="164"/>
      <c r="M719" s="164"/>
      <c r="N719" s="164"/>
      <c r="O719" s="164"/>
      <c r="P719" s="164"/>
      <c r="Q719" s="164"/>
      <c r="R719" s="164"/>
      <c r="S719" s="164"/>
      <c r="T719" s="164"/>
      <c r="U719" s="164"/>
      <c r="V719" s="164"/>
    </row>
    <row r="720" spans="1:22" ht="12">
      <c r="A720" s="164"/>
      <c r="B720" s="132"/>
      <c r="C720" s="164"/>
      <c r="D720" s="164"/>
      <c r="E720" s="164"/>
      <c r="F720" s="164"/>
      <c r="G720" s="164"/>
      <c r="H720" s="164"/>
      <c r="I720" s="164"/>
      <c r="J720" s="164"/>
      <c r="K720" s="164"/>
      <c r="L720" s="164"/>
      <c r="M720" s="164"/>
      <c r="N720" s="164"/>
      <c r="O720" s="164"/>
      <c r="P720" s="164"/>
      <c r="Q720" s="164"/>
      <c r="R720" s="164"/>
      <c r="S720" s="164"/>
      <c r="T720" s="164"/>
      <c r="U720" s="164"/>
      <c r="V720" s="164"/>
    </row>
    <row r="721" spans="1:22" ht="12">
      <c r="A721" s="164"/>
      <c r="B721" s="132"/>
      <c r="C721" s="164"/>
      <c r="D721" s="164"/>
      <c r="E721" s="164"/>
      <c r="F721" s="164"/>
      <c r="G721" s="164"/>
      <c r="H721" s="164"/>
      <c r="I721" s="164"/>
      <c r="J721" s="164"/>
      <c r="K721" s="164"/>
      <c r="L721" s="164"/>
      <c r="M721" s="164"/>
      <c r="N721" s="164"/>
      <c r="O721" s="164"/>
      <c r="P721" s="164"/>
      <c r="Q721" s="164"/>
      <c r="R721" s="164"/>
      <c r="S721" s="164"/>
      <c r="T721" s="164"/>
      <c r="U721" s="164"/>
      <c r="V721" s="164"/>
    </row>
    <row r="722" spans="1:22" ht="12">
      <c r="A722" s="164"/>
      <c r="B722" s="132"/>
      <c r="C722" s="164"/>
      <c r="D722" s="164"/>
      <c r="E722" s="164"/>
      <c r="F722" s="164"/>
      <c r="G722" s="164"/>
      <c r="H722" s="164"/>
      <c r="I722" s="164"/>
      <c r="J722" s="164"/>
      <c r="K722" s="164"/>
      <c r="L722" s="164"/>
      <c r="M722" s="164"/>
      <c r="N722" s="164"/>
      <c r="O722" s="164"/>
      <c r="P722" s="164"/>
      <c r="Q722" s="164"/>
      <c r="R722" s="164"/>
      <c r="S722" s="164"/>
      <c r="T722" s="164"/>
      <c r="U722" s="164"/>
      <c r="V722" s="164"/>
    </row>
    <row r="723" spans="1:22" ht="12">
      <c r="A723" s="164"/>
      <c r="B723" s="132"/>
      <c r="C723" s="164"/>
      <c r="D723" s="164"/>
      <c r="E723" s="164"/>
      <c r="F723" s="164"/>
      <c r="G723" s="164"/>
      <c r="H723" s="164"/>
      <c r="I723" s="164"/>
      <c r="J723" s="164"/>
      <c r="K723" s="164"/>
      <c r="L723" s="164"/>
      <c r="M723" s="164"/>
      <c r="N723" s="164"/>
      <c r="O723" s="164"/>
      <c r="P723" s="164"/>
      <c r="Q723" s="164"/>
      <c r="R723" s="164"/>
      <c r="S723" s="164"/>
      <c r="T723" s="164"/>
      <c r="U723" s="164"/>
      <c r="V723" s="164"/>
    </row>
    <row r="724" spans="1:22" ht="12">
      <c r="A724" s="164"/>
      <c r="B724" s="132"/>
      <c r="C724" s="164"/>
      <c r="D724" s="164"/>
      <c r="E724" s="164"/>
      <c r="F724" s="164"/>
      <c r="G724" s="164"/>
      <c r="H724" s="164"/>
      <c r="I724" s="164"/>
      <c r="J724" s="164"/>
      <c r="K724" s="164"/>
      <c r="L724" s="164"/>
      <c r="M724" s="164"/>
      <c r="N724" s="164"/>
      <c r="O724" s="164"/>
      <c r="P724" s="164"/>
      <c r="Q724" s="164"/>
      <c r="R724" s="164"/>
      <c r="S724" s="164"/>
      <c r="T724" s="164"/>
      <c r="U724" s="164"/>
      <c r="V724" s="164"/>
    </row>
    <row r="725" spans="1:22" ht="12">
      <c r="A725" s="164"/>
      <c r="B725" s="132"/>
      <c r="C725" s="164"/>
      <c r="D725" s="164"/>
      <c r="E725" s="164"/>
      <c r="F725" s="164"/>
      <c r="G725" s="164"/>
      <c r="H725" s="164"/>
      <c r="I725" s="164"/>
      <c r="J725" s="164"/>
      <c r="K725" s="164"/>
      <c r="L725" s="164"/>
      <c r="M725" s="164"/>
      <c r="N725" s="164"/>
      <c r="O725" s="164"/>
      <c r="P725" s="164"/>
      <c r="Q725" s="164"/>
      <c r="R725" s="164"/>
      <c r="S725" s="164"/>
      <c r="T725" s="164"/>
      <c r="U725" s="164"/>
      <c r="V725" s="164"/>
    </row>
    <row r="726" spans="1:22" ht="12">
      <c r="A726" s="164"/>
      <c r="B726" s="132"/>
      <c r="C726" s="164"/>
      <c r="D726" s="164"/>
      <c r="E726" s="164"/>
      <c r="F726" s="164"/>
      <c r="G726" s="164"/>
      <c r="H726" s="164"/>
      <c r="I726" s="164"/>
      <c r="J726" s="164"/>
      <c r="K726" s="164"/>
      <c r="L726" s="164"/>
      <c r="M726" s="164"/>
      <c r="N726" s="164"/>
      <c r="O726" s="164"/>
      <c r="P726" s="164"/>
      <c r="Q726" s="164"/>
      <c r="R726" s="164"/>
      <c r="S726" s="164"/>
      <c r="T726" s="164"/>
      <c r="U726" s="164"/>
      <c r="V726" s="164"/>
    </row>
    <row r="727" spans="1:22" ht="12">
      <c r="A727" s="164"/>
      <c r="B727" s="132"/>
      <c r="C727" s="164"/>
      <c r="D727" s="164"/>
      <c r="E727" s="164"/>
      <c r="F727" s="164"/>
      <c r="G727" s="164"/>
      <c r="H727" s="164"/>
      <c r="I727" s="164"/>
      <c r="J727" s="164"/>
      <c r="K727" s="164"/>
      <c r="L727" s="164"/>
      <c r="M727" s="164"/>
      <c r="N727" s="164"/>
      <c r="O727" s="164"/>
      <c r="P727" s="164"/>
      <c r="Q727" s="164"/>
      <c r="R727" s="164"/>
      <c r="S727" s="164"/>
      <c r="T727" s="164"/>
      <c r="U727" s="164"/>
      <c r="V727" s="164"/>
    </row>
    <row r="728" spans="1:22" ht="12">
      <c r="A728" s="164"/>
      <c r="B728" s="132"/>
      <c r="C728" s="164"/>
      <c r="D728" s="164"/>
      <c r="E728" s="164"/>
      <c r="F728" s="164"/>
      <c r="G728" s="164"/>
      <c r="H728" s="164"/>
      <c r="I728" s="164"/>
      <c r="J728" s="164"/>
      <c r="K728" s="164"/>
      <c r="L728" s="164"/>
      <c r="M728" s="164"/>
      <c r="N728" s="164"/>
      <c r="O728" s="164"/>
      <c r="P728" s="164"/>
      <c r="Q728" s="164"/>
      <c r="R728" s="164"/>
      <c r="S728" s="164"/>
      <c r="T728" s="164"/>
      <c r="U728" s="164"/>
      <c r="V728" s="164"/>
    </row>
    <row r="729" spans="1:22" ht="12">
      <c r="A729" s="164"/>
      <c r="B729" s="132"/>
      <c r="C729" s="164"/>
      <c r="D729" s="164"/>
      <c r="E729" s="164"/>
      <c r="F729" s="164"/>
      <c r="G729" s="164"/>
      <c r="H729" s="164"/>
      <c r="I729" s="164"/>
      <c r="J729" s="164"/>
      <c r="K729" s="164"/>
      <c r="L729" s="164"/>
      <c r="M729" s="164"/>
      <c r="N729" s="164"/>
      <c r="O729" s="164"/>
      <c r="P729" s="164"/>
      <c r="Q729" s="164"/>
      <c r="R729" s="164"/>
      <c r="S729" s="164"/>
      <c r="T729" s="164"/>
      <c r="U729" s="164"/>
      <c r="V729" s="164"/>
    </row>
    <row r="730" spans="1:22" ht="12">
      <c r="A730" s="164"/>
      <c r="B730" s="132"/>
      <c r="C730" s="164"/>
      <c r="D730" s="164"/>
      <c r="E730" s="164"/>
      <c r="F730" s="164"/>
      <c r="G730" s="164"/>
      <c r="H730" s="164"/>
      <c r="I730" s="164"/>
      <c r="J730" s="164"/>
      <c r="K730" s="164"/>
      <c r="L730" s="164"/>
      <c r="M730" s="164"/>
      <c r="N730" s="164"/>
      <c r="O730" s="164"/>
      <c r="P730" s="164"/>
      <c r="Q730" s="164"/>
      <c r="R730" s="164"/>
      <c r="S730" s="164"/>
      <c r="T730" s="164"/>
      <c r="U730" s="164"/>
      <c r="V730" s="164"/>
    </row>
    <row r="731" spans="1:22" ht="12">
      <c r="A731" s="164"/>
      <c r="B731" s="132"/>
      <c r="C731" s="164"/>
      <c r="D731" s="164"/>
      <c r="E731" s="164"/>
      <c r="F731" s="164"/>
      <c r="G731" s="164"/>
      <c r="H731" s="164"/>
      <c r="I731" s="164"/>
      <c r="J731" s="164"/>
      <c r="K731" s="164"/>
      <c r="L731" s="164"/>
      <c r="M731" s="164"/>
      <c r="N731" s="164"/>
      <c r="O731" s="164"/>
      <c r="P731" s="164"/>
      <c r="Q731" s="164"/>
      <c r="R731" s="164"/>
      <c r="S731" s="164"/>
      <c r="T731" s="164"/>
      <c r="U731" s="164"/>
      <c r="V731" s="164"/>
    </row>
    <row r="732" spans="1:22" ht="12">
      <c r="A732" s="164"/>
      <c r="B732" s="132"/>
      <c r="C732" s="164"/>
      <c r="D732" s="164"/>
      <c r="E732" s="164"/>
      <c r="F732" s="164"/>
      <c r="G732" s="164"/>
      <c r="H732" s="164"/>
      <c r="I732" s="164"/>
      <c r="J732" s="164"/>
      <c r="K732" s="164"/>
      <c r="L732" s="164"/>
      <c r="M732" s="164"/>
      <c r="N732" s="164"/>
      <c r="O732" s="164"/>
      <c r="P732" s="164"/>
      <c r="Q732" s="164"/>
      <c r="R732" s="164"/>
      <c r="S732" s="164"/>
      <c r="T732" s="164"/>
      <c r="U732" s="164"/>
      <c r="V732" s="164"/>
    </row>
    <row r="733" spans="1:22" ht="12">
      <c r="A733" s="164"/>
      <c r="B733" s="132"/>
      <c r="C733" s="164"/>
      <c r="D733" s="164"/>
      <c r="E733" s="164"/>
      <c r="F733" s="164"/>
      <c r="G733" s="164"/>
      <c r="H733" s="164"/>
      <c r="I733" s="164"/>
      <c r="J733" s="164"/>
      <c r="K733" s="164"/>
      <c r="L733" s="164"/>
      <c r="M733" s="164"/>
      <c r="N733" s="164"/>
      <c r="O733" s="164"/>
      <c r="P733" s="164"/>
      <c r="Q733" s="164"/>
      <c r="R733" s="164"/>
      <c r="S733" s="164"/>
      <c r="T733" s="164"/>
      <c r="U733" s="164"/>
      <c r="V733" s="164"/>
    </row>
    <row r="734" spans="1:22" ht="12">
      <c r="A734" s="164"/>
      <c r="B734" s="132"/>
      <c r="C734" s="164"/>
      <c r="D734" s="164"/>
      <c r="E734" s="164"/>
      <c r="F734" s="164"/>
      <c r="G734" s="164"/>
      <c r="H734" s="164"/>
      <c r="I734" s="164"/>
      <c r="J734" s="164"/>
      <c r="K734" s="164"/>
      <c r="L734" s="164"/>
      <c r="M734" s="164"/>
      <c r="N734" s="164"/>
      <c r="O734" s="164"/>
      <c r="P734" s="164"/>
      <c r="Q734" s="164"/>
      <c r="R734" s="164"/>
      <c r="S734" s="164"/>
      <c r="T734" s="164"/>
      <c r="U734" s="164"/>
      <c r="V734" s="164"/>
    </row>
    <row r="735" spans="1:22" ht="12">
      <c r="A735" s="164"/>
      <c r="B735" s="132"/>
      <c r="C735" s="164"/>
      <c r="D735" s="164"/>
      <c r="E735" s="164"/>
      <c r="F735" s="164"/>
      <c r="G735" s="164"/>
      <c r="H735" s="164"/>
      <c r="I735" s="164"/>
      <c r="J735" s="164"/>
      <c r="K735" s="164"/>
      <c r="L735" s="164"/>
      <c r="M735" s="164"/>
      <c r="N735" s="164"/>
      <c r="O735" s="164"/>
      <c r="P735" s="164"/>
      <c r="Q735" s="164"/>
      <c r="R735" s="164"/>
      <c r="S735" s="164"/>
      <c r="T735" s="164"/>
      <c r="U735" s="164"/>
      <c r="V735" s="164"/>
    </row>
    <row r="736" spans="1:22" ht="12">
      <c r="A736" s="164"/>
      <c r="B736" s="132"/>
      <c r="C736" s="164"/>
      <c r="D736" s="164"/>
      <c r="E736" s="164"/>
      <c r="F736" s="164"/>
      <c r="G736" s="164"/>
      <c r="H736" s="164"/>
      <c r="I736" s="164"/>
      <c r="J736" s="164"/>
      <c r="K736" s="164"/>
      <c r="L736" s="164"/>
      <c r="M736" s="164"/>
      <c r="N736" s="164"/>
      <c r="O736" s="164"/>
      <c r="P736" s="164"/>
      <c r="Q736" s="164"/>
      <c r="R736" s="164"/>
      <c r="S736" s="164"/>
      <c r="T736" s="164"/>
      <c r="U736" s="164"/>
      <c r="V736" s="164"/>
    </row>
    <row r="737" spans="1:22" ht="12">
      <c r="A737" s="164"/>
      <c r="B737" s="132"/>
      <c r="C737" s="164"/>
      <c r="D737" s="164"/>
      <c r="E737" s="164"/>
      <c r="F737" s="164"/>
      <c r="G737" s="164"/>
      <c r="H737" s="164"/>
      <c r="I737" s="164"/>
      <c r="J737" s="164"/>
      <c r="K737" s="164"/>
      <c r="L737" s="164"/>
      <c r="M737" s="164"/>
      <c r="N737" s="164"/>
      <c r="O737" s="164"/>
      <c r="P737" s="164"/>
      <c r="Q737" s="164"/>
      <c r="R737" s="164"/>
      <c r="S737" s="164"/>
      <c r="T737" s="164"/>
      <c r="U737" s="164"/>
      <c r="V737" s="164"/>
    </row>
    <row r="738" spans="1:22" ht="12">
      <c r="A738" s="164"/>
      <c r="B738" s="132"/>
      <c r="C738" s="164"/>
      <c r="D738" s="164"/>
      <c r="E738" s="164"/>
      <c r="F738" s="164"/>
      <c r="G738" s="164"/>
      <c r="H738" s="164"/>
      <c r="I738" s="164"/>
      <c r="J738" s="164"/>
      <c r="K738" s="164"/>
      <c r="L738" s="164"/>
      <c r="M738" s="164"/>
      <c r="N738" s="164"/>
      <c r="O738" s="164"/>
      <c r="P738" s="164"/>
      <c r="Q738" s="164"/>
      <c r="R738" s="164"/>
      <c r="S738" s="164"/>
      <c r="T738" s="164"/>
      <c r="U738" s="164"/>
      <c r="V738" s="164"/>
    </row>
    <row r="739" spans="1:22" ht="12">
      <c r="A739" s="164"/>
      <c r="B739" s="132"/>
      <c r="C739" s="164"/>
      <c r="D739" s="164"/>
      <c r="E739" s="164"/>
      <c r="F739" s="164"/>
      <c r="G739" s="164"/>
      <c r="H739" s="164"/>
      <c r="I739" s="164"/>
      <c r="J739" s="164"/>
      <c r="K739" s="164"/>
      <c r="L739" s="164"/>
      <c r="M739" s="164"/>
      <c r="N739" s="164"/>
      <c r="O739" s="164"/>
      <c r="P739" s="164"/>
      <c r="Q739" s="164"/>
      <c r="R739" s="164"/>
      <c r="S739" s="164"/>
      <c r="T739" s="164"/>
      <c r="U739" s="164"/>
      <c r="V739" s="164"/>
    </row>
    <row r="740" spans="1:22" ht="12">
      <c r="A740" s="164"/>
      <c r="B740" s="132"/>
      <c r="C740" s="164"/>
      <c r="D740" s="164"/>
      <c r="E740" s="164"/>
      <c r="F740" s="164"/>
      <c r="G740" s="164"/>
      <c r="H740" s="164"/>
      <c r="I740" s="164"/>
      <c r="J740" s="164"/>
      <c r="K740" s="164"/>
      <c r="L740" s="164"/>
      <c r="M740" s="164"/>
      <c r="N740" s="164"/>
      <c r="O740" s="164"/>
      <c r="P740" s="164"/>
      <c r="Q740" s="164"/>
      <c r="R740" s="164"/>
      <c r="S740" s="164"/>
      <c r="T740" s="164"/>
      <c r="U740" s="164"/>
      <c r="V740" s="164"/>
    </row>
    <row r="741" spans="1:22" ht="12">
      <c r="A741" s="164"/>
      <c r="B741" s="132"/>
      <c r="C741" s="164"/>
      <c r="D741" s="164"/>
      <c r="E741" s="164"/>
      <c r="F741" s="164"/>
      <c r="G741" s="164"/>
      <c r="H741" s="164"/>
      <c r="I741" s="164"/>
      <c r="J741" s="164"/>
      <c r="K741" s="164"/>
      <c r="L741" s="164"/>
      <c r="M741" s="164"/>
      <c r="N741" s="164"/>
      <c r="O741" s="164"/>
      <c r="P741" s="164"/>
      <c r="Q741" s="164"/>
      <c r="R741" s="164"/>
      <c r="S741" s="164"/>
      <c r="T741" s="164"/>
      <c r="U741" s="164"/>
      <c r="V741" s="164"/>
    </row>
    <row r="742" spans="1:22" ht="12">
      <c r="A742" s="164"/>
      <c r="B742" s="132"/>
      <c r="C742" s="164"/>
      <c r="D742" s="164"/>
      <c r="E742" s="164"/>
      <c r="F742" s="164"/>
      <c r="G742" s="164"/>
      <c r="H742" s="164"/>
      <c r="I742" s="164"/>
      <c r="J742" s="164"/>
      <c r="K742" s="164"/>
      <c r="L742" s="164"/>
      <c r="M742" s="164"/>
      <c r="N742" s="164"/>
      <c r="O742" s="164"/>
      <c r="P742" s="164"/>
      <c r="Q742" s="164"/>
      <c r="R742" s="164"/>
      <c r="S742" s="164"/>
      <c r="T742" s="164"/>
      <c r="U742" s="164"/>
      <c r="V742" s="164"/>
    </row>
    <row r="743" spans="1:22" ht="12">
      <c r="A743" s="164"/>
      <c r="B743" s="132"/>
      <c r="C743" s="164"/>
      <c r="D743" s="164"/>
      <c r="E743" s="164"/>
      <c r="F743" s="164"/>
      <c r="G743" s="164"/>
      <c r="H743" s="164"/>
      <c r="I743" s="164"/>
      <c r="J743" s="164"/>
      <c r="K743" s="164"/>
      <c r="L743" s="164"/>
      <c r="M743" s="164"/>
      <c r="N743" s="164"/>
      <c r="O743" s="164"/>
      <c r="P743" s="164"/>
      <c r="Q743" s="164"/>
      <c r="R743" s="164"/>
      <c r="S743" s="164"/>
      <c r="T743" s="164"/>
      <c r="U743" s="164"/>
      <c r="V743" s="164"/>
    </row>
    <row r="744" spans="1:22" ht="12">
      <c r="A744" s="164"/>
      <c r="B744" s="132"/>
      <c r="C744" s="164"/>
      <c r="D744" s="164"/>
      <c r="E744" s="164"/>
      <c r="F744" s="164"/>
      <c r="G744" s="164"/>
      <c r="H744" s="164"/>
      <c r="I744" s="164"/>
      <c r="J744" s="164"/>
      <c r="K744" s="164"/>
      <c r="L744" s="164"/>
      <c r="M744" s="164"/>
      <c r="N744" s="164"/>
      <c r="O744" s="164"/>
      <c r="P744" s="164"/>
      <c r="Q744" s="164"/>
      <c r="R744" s="164"/>
      <c r="S744" s="164"/>
      <c r="T744" s="164"/>
      <c r="U744" s="164"/>
      <c r="V744" s="164"/>
    </row>
    <row r="745" spans="1:22" ht="12">
      <c r="A745" s="164"/>
      <c r="B745" s="132"/>
      <c r="C745" s="164"/>
      <c r="D745" s="164"/>
      <c r="E745" s="164"/>
      <c r="F745" s="164"/>
      <c r="G745" s="164"/>
      <c r="H745" s="164"/>
      <c r="I745" s="164"/>
      <c r="J745" s="164"/>
      <c r="K745" s="164"/>
      <c r="L745" s="164"/>
      <c r="M745" s="164"/>
      <c r="N745" s="164"/>
      <c r="O745" s="164"/>
      <c r="P745" s="164"/>
      <c r="Q745" s="164"/>
      <c r="R745" s="164"/>
      <c r="S745" s="164"/>
      <c r="T745" s="164"/>
      <c r="U745" s="164"/>
      <c r="V745" s="164"/>
    </row>
    <row r="746" spans="1:22" ht="12">
      <c r="A746" s="164"/>
      <c r="B746" s="132"/>
      <c r="C746" s="164"/>
      <c r="D746" s="164"/>
      <c r="E746" s="164"/>
      <c r="F746" s="164"/>
      <c r="G746" s="164"/>
      <c r="H746" s="164"/>
      <c r="I746" s="164"/>
      <c r="J746" s="164"/>
      <c r="K746" s="164"/>
      <c r="L746" s="164"/>
      <c r="M746" s="164"/>
      <c r="N746" s="164"/>
      <c r="O746" s="164"/>
      <c r="P746" s="164"/>
      <c r="Q746" s="164"/>
      <c r="R746" s="164"/>
      <c r="S746" s="164"/>
      <c r="T746" s="164"/>
      <c r="U746" s="164"/>
      <c r="V746" s="164"/>
    </row>
    <row r="747" spans="1:22" ht="12">
      <c r="A747" s="164"/>
      <c r="B747" s="132"/>
      <c r="C747" s="164"/>
      <c r="D747" s="164"/>
      <c r="E747" s="164"/>
      <c r="F747" s="164"/>
      <c r="G747" s="164"/>
      <c r="H747" s="164"/>
      <c r="I747" s="164"/>
      <c r="J747" s="164"/>
      <c r="K747" s="164"/>
      <c r="L747" s="164"/>
      <c r="M747" s="164"/>
      <c r="N747" s="164"/>
      <c r="O747" s="164"/>
      <c r="P747" s="164"/>
      <c r="Q747" s="164"/>
      <c r="R747" s="164"/>
      <c r="S747" s="164"/>
      <c r="T747" s="164"/>
      <c r="U747" s="164"/>
      <c r="V747" s="164"/>
    </row>
    <row r="748" spans="1:22" ht="12">
      <c r="A748" s="164"/>
      <c r="B748" s="132"/>
      <c r="C748" s="164"/>
      <c r="D748" s="164"/>
      <c r="E748" s="164"/>
      <c r="F748" s="164"/>
      <c r="G748" s="164"/>
      <c r="H748" s="164"/>
      <c r="I748" s="164"/>
      <c r="J748" s="164"/>
      <c r="K748" s="164"/>
      <c r="L748" s="164"/>
      <c r="M748" s="164"/>
      <c r="N748" s="164"/>
      <c r="O748" s="164"/>
      <c r="P748" s="164"/>
      <c r="Q748" s="164"/>
      <c r="R748" s="164"/>
      <c r="S748" s="164"/>
      <c r="T748" s="164"/>
      <c r="U748" s="164"/>
      <c r="V748" s="164"/>
    </row>
    <row r="749" spans="1:22" ht="12">
      <c r="A749" s="164"/>
      <c r="B749" s="132"/>
      <c r="C749" s="164"/>
      <c r="D749" s="164"/>
      <c r="E749" s="164"/>
      <c r="F749" s="164"/>
      <c r="G749" s="164"/>
      <c r="H749" s="164"/>
      <c r="I749" s="164"/>
      <c r="J749" s="164"/>
      <c r="K749" s="164"/>
      <c r="L749" s="164"/>
      <c r="M749" s="164"/>
      <c r="N749" s="164"/>
      <c r="O749" s="164"/>
      <c r="P749" s="164"/>
      <c r="Q749" s="164"/>
      <c r="R749" s="164"/>
      <c r="S749" s="164"/>
      <c r="T749" s="164"/>
      <c r="U749" s="164"/>
      <c r="V749" s="164"/>
    </row>
    <row r="750" spans="1:22" ht="12">
      <c r="A750" s="164"/>
      <c r="B750" s="132"/>
      <c r="C750" s="164"/>
      <c r="D750" s="164"/>
      <c r="E750" s="164"/>
      <c r="F750" s="164"/>
      <c r="G750" s="164"/>
      <c r="H750" s="164"/>
      <c r="I750" s="164"/>
      <c r="J750" s="164"/>
      <c r="K750" s="164"/>
      <c r="L750" s="164"/>
      <c r="M750" s="164"/>
      <c r="N750" s="164"/>
      <c r="O750" s="164"/>
      <c r="P750" s="164"/>
      <c r="Q750" s="164"/>
      <c r="R750" s="164"/>
      <c r="S750" s="164"/>
      <c r="T750" s="164"/>
      <c r="U750" s="164"/>
      <c r="V750" s="164"/>
    </row>
    <row r="751" spans="1:22" ht="12">
      <c r="A751" s="164"/>
      <c r="B751" s="132"/>
      <c r="C751" s="164"/>
      <c r="D751" s="164"/>
      <c r="E751" s="164"/>
      <c r="F751" s="164"/>
      <c r="G751" s="164"/>
      <c r="H751" s="164"/>
      <c r="I751" s="164"/>
      <c r="J751" s="164"/>
      <c r="K751" s="164"/>
      <c r="L751" s="164"/>
      <c r="M751" s="164"/>
      <c r="N751" s="164"/>
      <c r="O751" s="164"/>
      <c r="P751" s="164"/>
      <c r="Q751" s="164"/>
      <c r="R751" s="164"/>
      <c r="S751" s="164"/>
      <c r="T751" s="164"/>
      <c r="U751" s="164"/>
      <c r="V751" s="164"/>
    </row>
    <row r="752" spans="1:22" ht="12">
      <c r="A752" s="164"/>
      <c r="B752" s="132"/>
      <c r="C752" s="164"/>
      <c r="D752" s="164"/>
      <c r="E752" s="164"/>
      <c r="F752" s="164"/>
      <c r="G752" s="164"/>
      <c r="H752" s="164"/>
      <c r="I752" s="164"/>
      <c r="J752" s="164"/>
      <c r="K752" s="164"/>
      <c r="L752" s="164"/>
      <c r="M752" s="164"/>
      <c r="N752" s="164"/>
      <c r="O752" s="164"/>
      <c r="P752" s="164"/>
      <c r="Q752" s="164"/>
      <c r="R752" s="164"/>
      <c r="S752" s="164"/>
      <c r="T752" s="164"/>
      <c r="U752" s="164"/>
      <c r="V752" s="164"/>
    </row>
    <row r="753" spans="1:22" ht="12">
      <c r="A753" s="164"/>
      <c r="B753" s="132"/>
      <c r="C753" s="164"/>
      <c r="D753" s="164"/>
      <c r="E753" s="164"/>
      <c r="F753" s="164"/>
      <c r="G753" s="164"/>
      <c r="H753" s="164"/>
      <c r="I753" s="164"/>
      <c r="J753" s="164"/>
      <c r="K753" s="164"/>
      <c r="L753" s="164"/>
      <c r="M753" s="164"/>
      <c r="N753" s="164"/>
      <c r="O753" s="164"/>
      <c r="P753" s="164"/>
      <c r="Q753" s="164"/>
      <c r="R753" s="164"/>
      <c r="S753" s="164"/>
      <c r="T753" s="164"/>
      <c r="U753" s="164"/>
      <c r="V753" s="164"/>
    </row>
    <row r="754" spans="1:22" ht="12">
      <c r="A754" s="164"/>
      <c r="B754" s="132"/>
      <c r="C754" s="164"/>
      <c r="D754" s="164"/>
      <c r="E754" s="164"/>
      <c r="F754" s="164"/>
      <c r="G754" s="164"/>
      <c r="H754" s="164"/>
      <c r="I754" s="164"/>
      <c r="J754" s="164"/>
      <c r="K754" s="164"/>
      <c r="L754" s="164"/>
      <c r="M754" s="164"/>
      <c r="N754" s="164"/>
      <c r="O754" s="164"/>
      <c r="P754" s="164"/>
      <c r="Q754" s="164"/>
      <c r="R754" s="164"/>
      <c r="S754" s="164"/>
      <c r="T754" s="164"/>
      <c r="U754" s="164"/>
      <c r="V754" s="164"/>
    </row>
    <row r="755" spans="1:22" ht="12">
      <c r="A755" s="164"/>
      <c r="B755" s="132"/>
      <c r="C755" s="164"/>
      <c r="D755" s="164"/>
      <c r="E755" s="164"/>
      <c r="F755" s="164"/>
      <c r="G755" s="164"/>
      <c r="H755" s="164"/>
      <c r="I755" s="164"/>
      <c r="J755" s="164"/>
      <c r="K755" s="164"/>
      <c r="L755" s="164"/>
      <c r="M755" s="164"/>
      <c r="N755" s="164"/>
      <c r="O755" s="164"/>
      <c r="P755" s="164"/>
      <c r="Q755" s="164"/>
      <c r="R755" s="164"/>
      <c r="S755" s="164"/>
      <c r="T755" s="164"/>
      <c r="U755" s="164"/>
      <c r="V755" s="164"/>
    </row>
    <row r="756" spans="1:22" ht="12">
      <c r="A756" s="164"/>
      <c r="B756" s="132"/>
      <c r="C756" s="164"/>
      <c r="D756" s="164"/>
      <c r="E756" s="164"/>
      <c r="F756" s="164"/>
      <c r="G756" s="164"/>
      <c r="H756" s="164"/>
      <c r="I756" s="164"/>
      <c r="J756" s="164"/>
      <c r="K756" s="164"/>
      <c r="L756" s="164"/>
      <c r="M756" s="164"/>
      <c r="N756" s="164"/>
      <c r="O756" s="164"/>
      <c r="P756" s="164"/>
      <c r="Q756" s="164"/>
      <c r="R756" s="164"/>
      <c r="S756" s="164"/>
      <c r="T756" s="164"/>
      <c r="U756" s="164"/>
      <c r="V756" s="164"/>
    </row>
    <row r="757" spans="1:22" ht="12">
      <c r="A757" s="164"/>
      <c r="B757" s="132"/>
      <c r="C757" s="164"/>
      <c r="D757" s="164"/>
      <c r="E757" s="164"/>
      <c r="F757" s="164"/>
      <c r="G757" s="164"/>
      <c r="H757" s="164"/>
      <c r="I757" s="164"/>
      <c r="J757" s="164"/>
      <c r="K757" s="164"/>
      <c r="L757" s="164"/>
      <c r="M757" s="164"/>
      <c r="N757" s="164"/>
      <c r="O757" s="164"/>
      <c r="P757" s="164"/>
      <c r="Q757" s="164"/>
      <c r="R757" s="164"/>
      <c r="S757" s="164"/>
      <c r="T757" s="164"/>
      <c r="U757" s="164"/>
      <c r="V757" s="164"/>
    </row>
    <row r="758" spans="1:22" ht="12">
      <c r="A758" s="164"/>
      <c r="B758" s="132"/>
      <c r="C758" s="164"/>
      <c r="D758" s="164"/>
      <c r="E758" s="164"/>
      <c r="F758" s="164"/>
      <c r="G758" s="164"/>
      <c r="H758" s="164"/>
      <c r="I758" s="164"/>
      <c r="J758" s="164"/>
      <c r="K758" s="164"/>
      <c r="L758" s="164"/>
      <c r="M758" s="164"/>
      <c r="N758" s="164"/>
      <c r="O758" s="164"/>
      <c r="P758" s="164"/>
      <c r="Q758" s="164"/>
      <c r="R758" s="164"/>
      <c r="S758" s="164"/>
      <c r="T758" s="164"/>
      <c r="U758" s="164"/>
      <c r="V758" s="164"/>
    </row>
    <row r="759" spans="1:22" ht="12">
      <c r="A759" s="164"/>
      <c r="B759" s="132"/>
      <c r="C759" s="164"/>
      <c r="D759" s="164"/>
      <c r="E759" s="164"/>
      <c r="F759" s="164"/>
      <c r="G759" s="164"/>
      <c r="H759" s="164"/>
      <c r="I759" s="164"/>
      <c r="J759" s="164"/>
      <c r="K759" s="164"/>
      <c r="L759" s="164"/>
      <c r="M759" s="164"/>
      <c r="N759" s="164"/>
      <c r="O759" s="164"/>
      <c r="P759" s="164"/>
      <c r="Q759" s="164"/>
      <c r="R759" s="164"/>
      <c r="S759" s="164"/>
      <c r="T759" s="164"/>
      <c r="U759" s="164"/>
      <c r="V759" s="164"/>
    </row>
    <row r="760" spans="1:22" ht="12">
      <c r="A760" s="164"/>
      <c r="B760" s="132"/>
      <c r="C760" s="164"/>
      <c r="D760" s="164"/>
      <c r="E760" s="164"/>
      <c r="F760" s="164"/>
      <c r="G760" s="164"/>
      <c r="H760" s="164"/>
      <c r="I760" s="164"/>
      <c r="J760" s="164"/>
      <c r="K760" s="164"/>
      <c r="L760" s="164"/>
      <c r="M760" s="164"/>
      <c r="N760" s="164"/>
      <c r="O760" s="164"/>
      <c r="P760" s="164"/>
      <c r="Q760" s="164"/>
      <c r="R760" s="164"/>
      <c r="S760" s="164"/>
      <c r="T760" s="164"/>
      <c r="U760" s="164"/>
      <c r="V760" s="164"/>
    </row>
    <row r="761" spans="1:22" ht="12">
      <c r="A761" s="164"/>
      <c r="B761" s="132"/>
      <c r="C761" s="164"/>
      <c r="D761" s="164"/>
      <c r="E761" s="164"/>
      <c r="F761" s="164"/>
      <c r="G761" s="164"/>
      <c r="H761" s="164"/>
      <c r="I761" s="164"/>
      <c r="J761" s="164"/>
      <c r="K761" s="164"/>
      <c r="L761" s="164"/>
      <c r="M761" s="164"/>
      <c r="N761" s="164"/>
      <c r="O761" s="164"/>
      <c r="P761" s="164"/>
      <c r="Q761" s="164"/>
      <c r="R761" s="164"/>
      <c r="S761" s="164"/>
      <c r="T761" s="164"/>
      <c r="U761" s="164"/>
      <c r="V761" s="164"/>
    </row>
    <row r="762" spans="1:22" ht="12">
      <c r="A762" s="164"/>
      <c r="B762" s="132"/>
      <c r="C762" s="164"/>
      <c r="D762" s="164"/>
      <c r="E762" s="164"/>
      <c r="F762" s="164"/>
      <c r="G762" s="164"/>
      <c r="H762" s="164"/>
      <c r="I762" s="164"/>
      <c r="J762" s="164"/>
      <c r="K762" s="164"/>
      <c r="L762" s="164"/>
      <c r="M762" s="164"/>
      <c r="N762" s="164"/>
      <c r="O762" s="164"/>
      <c r="P762" s="164"/>
      <c r="Q762" s="164"/>
      <c r="R762" s="164"/>
      <c r="S762" s="164"/>
      <c r="T762" s="164"/>
      <c r="U762" s="164"/>
      <c r="V762" s="164"/>
    </row>
    <row r="763" spans="1:22" ht="12">
      <c r="A763" s="164"/>
      <c r="B763" s="132"/>
      <c r="C763" s="164"/>
      <c r="D763" s="164"/>
      <c r="E763" s="164"/>
      <c r="F763" s="164"/>
      <c r="G763" s="164"/>
      <c r="H763" s="164"/>
      <c r="I763" s="164"/>
      <c r="J763" s="164"/>
      <c r="K763" s="164"/>
      <c r="L763" s="164"/>
      <c r="M763" s="164"/>
      <c r="N763" s="164"/>
      <c r="O763" s="164"/>
      <c r="P763" s="164"/>
      <c r="Q763" s="164"/>
      <c r="R763" s="164"/>
      <c r="S763" s="164"/>
      <c r="T763" s="164"/>
      <c r="U763" s="164"/>
      <c r="V763" s="164"/>
    </row>
    <row r="764" spans="1:22" ht="12">
      <c r="A764" s="164"/>
      <c r="B764" s="132"/>
      <c r="C764" s="164"/>
      <c r="D764" s="164"/>
      <c r="E764" s="164"/>
      <c r="F764" s="164"/>
      <c r="G764" s="164"/>
      <c r="H764" s="164"/>
      <c r="I764" s="164"/>
      <c r="J764" s="164"/>
      <c r="K764" s="164"/>
      <c r="L764" s="164"/>
      <c r="M764" s="164"/>
      <c r="N764" s="164"/>
      <c r="O764" s="164"/>
      <c r="P764" s="164"/>
      <c r="Q764" s="164"/>
      <c r="R764" s="164"/>
      <c r="S764" s="164"/>
      <c r="T764" s="164"/>
      <c r="U764" s="164"/>
      <c r="V764" s="164"/>
    </row>
    <row r="765" spans="1:22" ht="12">
      <c r="A765" s="164"/>
      <c r="B765" s="132"/>
      <c r="C765" s="164"/>
      <c r="D765" s="164"/>
      <c r="E765" s="164"/>
      <c r="F765" s="164"/>
      <c r="G765" s="164"/>
      <c r="H765" s="164"/>
      <c r="I765" s="164"/>
      <c r="J765" s="164"/>
      <c r="K765" s="164"/>
      <c r="L765" s="164"/>
      <c r="M765" s="164"/>
      <c r="N765" s="164"/>
      <c r="O765" s="164"/>
      <c r="P765" s="164"/>
      <c r="Q765" s="164"/>
      <c r="R765" s="164"/>
      <c r="S765" s="164"/>
      <c r="T765" s="164"/>
      <c r="U765" s="164"/>
      <c r="V765" s="164"/>
    </row>
    <row r="766" spans="1:22" ht="12">
      <c r="A766" s="164"/>
      <c r="B766" s="132"/>
      <c r="C766" s="164"/>
      <c r="D766" s="164"/>
      <c r="E766" s="164"/>
      <c r="F766" s="164"/>
      <c r="G766" s="164"/>
      <c r="H766" s="164"/>
      <c r="I766" s="164"/>
      <c r="J766" s="164"/>
      <c r="K766" s="164"/>
      <c r="L766" s="164"/>
      <c r="M766" s="164"/>
      <c r="N766" s="164"/>
      <c r="O766" s="164"/>
      <c r="P766" s="164"/>
      <c r="Q766" s="164"/>
      <c r="R766" s="164"/>
      <c r="S766" s="164"/>
      <c r="T766" s="164"/>
      <c r="U766" s="164"/>
      <c r="V766" s="164"/>
    </row>
    <row r="767" spans="1:22" ht="12">
      <c r="A767" s="164"/>
      <c r="B767" s="132"/>
      <c r="C767" s="164"/>
      <c r="D767" s="164"/>
      <c r="E767" s="164"/>
      <c r="F767" s="164"/>
      <c r="G767" s="164"/>
      <c r="H767" s="164"/>
      <c r="I767" s="164"/>
      <c r="J767" s="164"/>
      <c r="K767" s="164"/>
      <c r="L767" s="164"/>
      <c r="M767" s="164"/>
      <c r="N767" s="164"/>
      <c r="O767" s="164"/>
      <c r="P767" s="164"/>
      <c r="Q767" s="164"/>
      <c r="R767" s="164"/>
      <c r="S767" s="164"/>
      <c r="T767" s="164"/>
      <c r="U767" s="164"/>
      <c r="V767" s="164"/>
    </row>
    <row r="768" spans="1:22" ht="12">
      <c r="A768" s="164"/>
      <c r="B768" s="132"/>
      <c r="C768" s="164"/>
      <c r="D768" s="164"/>
      <c r="E768" s="164"/>
      <c r="F768" s="164"/>
      <c r="G768" s="164"/>
      <c r="H768" s="164"/>
      <c r="I768" s="164"/>
      <c r="J768" s="164"/>
      <c r="K768" s="164"/>
      <c r="L768" s="164"/>
      <c r="M768" s="164"/>
      <c r="N768" s="164"/>
      <c r="O768" s="164"/>
      <c r="P768" s="164"/>
      <c r="Q768" s="164"/>
      <c r="R768" s="164"/>
      <c r="S768" s="164"/>
      <c r="T768" s="164"/>
      <c r="U768" s="164"/>
      <c r="V768" s="164"/>
    </row>
    <row r="769" spans="1:22" ht="12">
      <c r="A769" s="164"/>
      <c r="B769" s="132"/>
      <c r="C769" s="164"/>
      <c r="D769" s="164"/>
      <c r="E769" s="164"/>
      <c r="F769" s="164"/>
      <c r="G769" s="164"/>
      <c r="H769" s="164"/>
      <c r="I769" s="164"/>
      <c r="J769" s="164"/>
      <c r="K769" s="164"/>
      <c r="L769" s="164"/>
      <c r="M769" s="164"/>
      <c r="N769" s="164"/>
      <c r="O769" s="164"/>
      <c r="P769" s="164"/>
      <c r="Q769" s="164"/>
      <c r="R769" s="164"/>
      <c r="S769" s="164"/>
      <c r="T769" s="164"/>
      <c r="U769" s="164"/>
      <c r="V769" s="164"/>
    </row>
    <row r="770" spans="1:22" ht="12">
      <c r="A770" s="164"/>
      <c r="B770" s="132"/>
      <c r="C770" s="164"/>
      <c r="D770" s="164"/>
      <c r="E770" s="164"/>
      <c r="F770" s="164"/>
      <c r="G770" s="164"/>
      <c r="H770" s="164"/>
      <c r="I770" s="164"/>
      <c r="J770" s="164"/>
      <c r="K770" s="164"/>
      <c r="L770" s="164"/>
      <c r="M770" s="164"/>
      <c r="N770" s="164"/>
      <c r="O770" s="164"/>
      <c r="P770" s="164"/>
      <c r="Q770" s="164"/>
      <c r="R770" s="164"/>
      <c r="S770" s="164"/>
      <c r="T770" s="164"/>
      <c r="U770" s="164"/>
      <c r="V770" s="164"/>
    </row>
    <row r="771" spans="1:22" ht="12">
      <c r="A771" s="164"/>
      <c r="B771" s="132"/>
      <c r="C771" s="164"/>
      <c r="D771" s="164"/>
      <c r="E771" s="164"/>
      <c r="F771" s="164"/>
      <c r="G771" s="164"/>
      <c r="H771" s="164"/>
      <c r="I771" s="164"/>
      <c r="J771" s="164"/>
      <c r="K771" s="164"/>
      <c r="L771" s="164"/>
      <c r="M771" s="164"/>
      <c r="N771" s="164"/>
      <c r="O771" s="164"/>
      <c r="P771" s="164"/>
      <c r="Q771" s="164"/>
      <c r="R771" s="164"/>
      <c r="S771" s="164"/>
      <c r="T771" s="164"/>
      <c r="U771" s="164"/>
      <c r="V771" s="164"/>
    </row>
    <row r="772" spans="1:22" ht="12">
      <c r="A772" s="164"/>
      <c r="B772" s="132"/>
      <c r="C772" s="164"/>
      <c r="D772" s="164"/>
      <c r="E772" s="164"/>
      <c r="F772" s="164"/>
      <c r="G772" s="164"/>
      <c r="H772" s="164"/>
      <c r="I772" s="164"/>
      <c r="J772" s="164"/>
      <c r="K772" s="164"/>
      <c r="L772" s="164"/>
      <c r="M772" s="164"/>
      <c r="N772" s="164"/>
      <c r="O772" s="164"/>
      <c r="P772" s="164"/>
      <c r="Q772" s="164"/>
      <c r="R772" s="164"/>
      <c r="S772" s="164"/>
      <c r="T772" s="164"/>
      <c r="U772" s="164"/>
      <c r="V772" s="164"/>
    </row>
    <row r="773" spans="1:22" ht="12">
      <c r="A773" s="164"/>
      <c r="B773" s="132"/>
      <c r="C773" s="164"/>
      <c r="D773" s="164"/>
      <c r="E773" s="164"/>
      <c r="F773" s="164"/>
      <c r="G773" s="164"/>
      <c r="H773" s="164"/>
      <c r="I773" s="164"/>
      <c r="J773" s="164"/>
      <c r="K773" s="164"/>
      <c r="L773" s="164"/>
      <c r="M773" s="164"/>
      <c r="N773" s="164"/>
      <c r="O773" s="164"/>
      <c r="P773" s="164"/>
      <c r="Q773" s="164"/>
      <c r="R773" s="164"/>
      <c r="S773" s="164"/>
      <c r="T773" s="164"/>
      <c r="U773" s="164"/>
      <c r="V773" s="164"/>
    </row>
    <row r="774" spans="1:22" ht="12">
      <c r="A774" s="164"/>
      <c r="B774" s="132"/>
      <c r="C774" s="164"/>
      <c r="D774" s="164"/>
      <c r="E774" s="164"/>
      <c r="F774" s="164"/>
      <c r="G774" s="164"/>
      <c r="H774" s="164"/>
      <c r="I774" s="164"/>
      <c r="J774" s="164"/>
      <c r="K774" s="164"/>
      <c r="L774" s="164"/>
      <c r="M774" s="164"/>
      <c r="N774" s="164"/>
      <c r="O774" s="164"/>
      <c r="P774" s="164"/>
      <c r="Q774" s="164"/>
      <c r="R774" s="164"/>
      <c r="S774" s="164"/>
      <c r="T774" s="164"/>
      <c r="U774" s="164"/>
      <c r="V774" s="164"/>
    </row>
    <row r="775" spans="1:22" ht="12">
      <c r="A775" s="164"/>
      <c r="B775" s="132"/>
      <c r="C775" s="164"/>
      <c r="D775" s="164"/>
      <c r="E775" s="164"/>
      <c r="F775" s="164"/>
      <c r="G775" s="164"/>
      <c r="H775" s="164"/>
      <c r="I775" s="164"/>
      <c r="J775" s="164"/>
      <c r="K775" s="164"/>
      <c r="L775" s="164"/>
      <c r="M775" s="164"/>
      <c r="N775" s="164"/>
      <c r="O775" s="164"/>
      <c r="P775" s="164"/>
      <c r="Q775" s="164"/>
      <c r="R775" s="164"/>
      <c r="S775" s="164"/>
      <c r="T775" s="164"/>
      <c r="U775" s="164"/>
      <c r="V775" s="164"/>
    </row>
    <row r="776" spans="1:22" ht="12">
      <c r="A776" s="164"/>
      <c r="B776" s="132"/>
      <c r="C776" s="164"/>
      <c r="D776" s="164"/>
      <c r="E776" s="164"/>
      <c r="F776" s="164"/>
      <c r="G776" s="164"/>
      <c r="H776" s="164"/>
      <c r="I776" s="164"/>
      <c r="J776" s="164"/>
      <c r="K776" s="164"/>
      <c r="L776" s="164"/>
      <c r="M776" s="164"/>
      <c r="N776" s="164"/>
      <c r="O776" s="164"/>
      <c r="P776" s="164"/>
      <c r="Q776" s="164"/>
      <c r="R776" s="164"/>
      <c r="S776" s="164"/>
      <c r="T776" s="164"/>
      <c r="U776" s="164"/>
      <c r="V776" s="164"/>
    </row>
    <row r="777" spans="1:22" ht="12">
      <c r="A777" s="164"/>
      <c r="B777" s="132"/>
      <c r="C777" s="164"/>
      <c r="D777" s="164"/>
      <c r="E777" s="164"/>
      <c r="F777" s="164"/>
      <c r="G777" s="164"/>
      <c r="H777" s="164"/>
      <c r="I777" s="164"/>
      <c r="J777" s="164"/>
      <c r="K777" s="164"/>
      <c r="L777" s="164"/>
      <c r="M777" s="164"/>
      <c r="N777" s="164"/>
      <c r="O777" s="164"/>
      <c r="P777" s="164"/>
      <c r="Q777" s="164"/>
      <c r="R777" s="164"/>
      <c r="S777" s="164"/>
      <c r="T777" s="164"/>
      <c r="U777" s="164"/>
      <c r="V777" s="164"/>
    </row>
    <row r="778" spans="1:22" ht="12">
      <c r="A778" s="164"/>
      <c r="B778" s="132"/>
      <c r="C778" s="164"/>
      <c r="D778" s="164"/>
      <c r="E778" s="164"/>
      <c r="F778" s="164"/>
      <c r="G778" s="164"/>
      <c r="H778" s="164"/>
      <c r="I778" s="164"/>
      <c r="J778" s="164"/>
      <c r="K778" s="164"/>
      <c r="L778" s="164"/>
      <c r="M778" s="164"/>
      <c r="N778" s="164"/>
      <c r="O778" s="164"/>
      <c r="P778" s="164"/>
      <c r="Q778" s="164"/>
      <c r="R778" s="164"/>
      <c r="S778" s="164"/>
      <c r="T778" s="164"/>
      <c r="U778" s="164"/>
      <c r="V778" s="164"/>
    </row>
    <row r="779" spans="1:22" ht="12">
      <c r="A779" s="164"/>
      <c r="B779" s="132"/>
      <c r="C779" s="164"/>
      <c r="D779" s="164"/>
      <c r="E779" s="164"/>
      <c r="F779" s="164"/>
      <c r="G779" s="164"/>
      <c r="H779" s="164"/>
      <c r="I779" s="164"/>
      <c r="J779" s="164"/>
      <c r="K779" s="164"/>
      <c r="L779" s="164"/>
      <c r="M779" s="164"/>
      <c r="N779" s="164"/>
      <c r="O779" s="164"/>
      <c r="P779" s="164"/>
      <c r="Q779" s="164"/>
      <c r="R779" s="164"/>
      <c r="S779" s="164"/>
      <c r="T779" s="164"/>
      <c r="U779" s="164"/>
      <c r="V779" s="164"/>
    </row>
    <row r="780" spans="1:22" ht="12">
      <c r="A780" s="164"/>
      <c r="B780" s="132"/>
      <c r="C780" s="164"/>
      <c r="D780" s="164"/>
      <c r="E780" s="164"/>
      <c r="F780" s="164"/>
      <c r="G780" s="164"/>
      <c r="H780" s="164"/>
      <c r="I780" s="164"/>
      <c r="J780" s="164"/>
      <c r="K780" s="164"/>
      <c r="L780" s="164"/>
      <c r="M780" s="164"/>
      <c r="N780" s="164"/>
      <c r="O780" s="164"/>
      <c r="P780" s="164"/>
      <c r="Q780" s="164"/>
      <c r="R780" s="164"/>
      <c r="S780" s="164"/>
      <c r="T780" s="164"/>
      <c r="U780" s="164"/>
      <c r="V780" s="164"/>
    </row>
    <row r="781" spans="1:22" ht="12">
      <c r="A781" s="164"/>
      <c r="B781" s="132"/>
      <c r="C781" s="164"/>
      <c r="D781" s="164"/>
      <c r="E781" s="164"/>
      <c r="F781" s="164"/>
      <c r="G781" s="164"/>
      <c r="H781" s="164"/>
      <c r="I781" s="164"/>
      <c r="J781" s="164"/>
      <c r="K781" s="164"/>
      <c r="L781" s="164"/>
      <c r="M781" s="164"/>
      <c r="N781" s="164"/>
      <c r="O781" s="164"/>
      <c r="P781" s="164"/>
      <c r="Q781" s="164"/>
      <c r="R781" s="164"/>
      <c r="S781" s="164"/>
      <c r="T781" s="164"/>
      <c r="U781" s="164"/>
      <c r="V781" s="164"/>
    </row>
    <row r="782" spans="1:22" ht="12">
      <c r="A782" s="164"/>
      <c r="B782" s="132"/>
      <c r="C782" s="164"/>
      <c r="D782" s="164"/>
      <c r="E782" s="164"/>
      <c r="F782" s="164"/>
      <c r="G782" s="164"/>
      <c r="H782" s="164"/>
      <c r="I782" s="164"/>
      <c r="J782" s="164"/>
      <c r="K782" s="164"/>
      <c r="L782" s="164"/>
      <c r="M782" s="164"/>
      <c r="N782" s="164"/>
      <c r="O782" s="164"/>
      <c r="P782" s="164"/>
      <c r="Q782" s="164"/>
      <c r="R782" s="164"/>
      <c r="S782" s="164"/>
      <c r="T782" s="164"/>
      <c r="U782" s="164"/>
      <c r="V782" s="164"/>
    </row>
    <row r="783" spans="1:22" ht="12">
      <c r="A783" s="164"/>
      <c r="B783" s="132"/>
      <c r="C783" s="164"/>
      <c r="D783" s="164"/>
      <c r="E783" s="164"/>
      <c r="F783" s="164"/>
      <c r="G783" s="164"/>
      <c r="H783" s="164"/>
      <c r="I783" s="164"/>
      <c r="J783" s="164"/>
      <c r="K783" s="164"/>
      <c r="L783" s="164"/>
      <c r="M783" s="164"/>
      <c r="N783" s="164"/>
      <c r="O783" s="164"/>
      <c r="P783" s="164"/>
      <c r="Q783" s="164"/>
      <c r="R783" s="164"/>
      <c r="S783" s="164"/>
      <c r="T783" s="164"/>
      <c r="U783" s="164"/>
      <c r="V783" s="164"/>
    </row>
    <row r="784" spans="1:22" ht="12">
      <c r="A784" s="164"/>
      <c r="B784" s="132"/>
      <c r="C784" s="164"/>
      <c r="D784" s="164"/>
      <c r="E784" s="164"/>
      <c r="F784" s="164"/>
      <c r="G784" s="164"/>
      <c r="H784" s="164"/>
      <c r="I784" s="164"/>
      <c r="J784" s="164"/>
      <c r="K784" s="164"/>
      <c r="L784" s="164"/>
      <c r="M784" s="164"/>
      <c r="N784" s="164"/>
      <c r="O784" s="164"/>
      <c r="P784" s="164"/>
      <c r="Q784" s="164"/>
      <c r="R784" s="164"/>
      <c r="S784" s="164"/>
      <c r="T784" s="164"/>
      <c r="U784" s="164"/>
      <c r="V784" s="164"/>
    </row>
    <row r="785" spans="1:22" ht="12">
      <c r="A785" s="164"/>
      <c r="B785" s="132"/>
      <c r="C785" s="164"/>
      <c r="D785" s="164"/>
      <c r="E785" s="164"/>
      <c r="F785" s="164"/>
      <c r="G785" s="164"/>
      <c r="H785" s="164"/>
      <c r="I785" s="164"/>
      <c r="J785" s="164"/>
      <c r="K785" s="164"/>
      <c r="L785" s="164"/>
      <c r="M785" s="164"/>
      <c r="N785" s="164"/>
      <c r="O785" s="164"/>
      <c r="P785" s="164"/>
      <c r="Q785" s="164"/>
      <c r="R785" s="164"/>
      <c r="S785" s="164"/>
      <c r="T785" s="164"/>
      <c r="U785" s="164"/>
      <c r="V785" s="164"/>
    </row>
    <row r="786" spans="1:22" ht="12">
      <c r="A786" s="164"/>
      <c r="B786" s="132"/>
      <c r="C786" s="164"/>
      <c r="D786" s="164"/>
      <c r="E786" s="164"/>
      <c r="F786" s="164"/>
      <c r="G786" s="164"/>
      <c r="H786" s="164"/>
      <c r="I786" s="164"/>
      <c r="J786" s="164"/>
      <c r="K786" s="164"/>
      <c r="L786" s="164"/>
      <c r="M786" s="164"/>
      <c r="N786" s="164"/>
      <c r="O786" s="164"/>
      <c r="P786" s="164"/>
      <c r="Q786" s="164"/>
      <c r="R786" s="164"/>
      <c r="S786" s="164"/>
      <c r="T786" s="164"/>
      <c r="U786" s="164"/>
      <c r="V786" s="164"/>
    </row>
    <row r="787" spans="1:22" ht="12">
      <c r="A787" s="164"/>
      <c r="B787" s="132"/>
      <c r="C787" s="164"/>
      <c r="D787" s="164"/>
      <c r="E787" s="164"/>
      <c r="F787" s="164"/>
      <c r="G787" s="164"/>
      <c r="H787" s="164"/>
      <c r="I787" s="164"/>
      <c r="J787" s="164"/>
      <c r="K787" s="164"/>
      <c r="L787" s="164"/>
      <c r="M787" s="164"/>
      <c r="N787" s="164"/>
      <c r="O787" s="164"/>
      <c r="P787" s="164"/>
      <c r="Q787" s="164"/>
      <c r="R787" s="164"/>
      <c r="S787" s="164"/>
      <c r="T787" s="164"/>
      <c r="U787" s="164"/>
      <c r="V787" s="164"/>
    </row>
    <row r="788" spans="1:22" ht="12">
      <c r="A788" s="164"/>
      <c r="B788" s="132"/>
      <c r="C788" s="164"/>
      <c r="D788" s="164"/>
      <c r="E788" s="164"/>
      <c r="F788" s="164"/>
      <c r="G788" s="164"/>
      <c r="H788" s="164"/>
      <c r="I788" s="164"/>
      <c r="J788" s="164"/>
      <c r="K788" s="164"/>
      <c r="L788" s="164"/>
      <c r="M788" s="164"/>
      <c r="N788" s="164"/>
      <c r="O788" s="164"/>
      <c r="P788" s="164"/>
      <c r="Q788" s="164"/>
      <c r="R788" s="164"/>
      <c r="S788" s="164"/>
      <c r="T788" s="164"/>
      <c r="U788" s="164"/>
      <c r="V788" s="164"/>
    </row>
    <row r="789" spans="1:22" ht="12">
      <c r="A789" s="164"/>
      <c r="B789" s="132"/>
      <c r="C789" s="164"/>
      <c r="D789" s="164"/>
      <c r="E789" s="164"/>
      <c r="F789" s="164"/>
      <c r="G789" s="164"/>
      <c r="H789" s="164"/>
      <c r="I789" s="164"/>
      <c r="J789" s="164"/>
      <c r="K789" s="164"/>
      <c r="L789" s="164"/>
      <c r="M789" s="164"/>
      <c r="N789" s="164"/>
      <c r="O789" s="164"/>
      <c r="P789" s="164"/>
      <c r="Q789" s="164"/>
      <c r="R789" s="164"/>
      <c r="S789" s="164"/>
      <c r="T789" s="164"/>
      <c r="U789" s="164"/>
      <c r="V789" s="164"/>
    </row>
    <row r="790" spans="1:22" ht="12">
      <c r="A790" s="164"/>
      <c r="B790" s="132"/>
      <c r="C790" s="164"/>
      <c r="D790" s="164"/>
      <c r="E790" s="164"/>
      <c r="F790" s="164"/>
      <c r="G790" s="164"/>
      <c r="H790" s="164"/>
      <c r="I790" s="164"/>
      <c r="J790" s="164"/>
      <c r="K790" s="164"/>
      <c r="L790" s="164"/>
      <c r="M790" s="164"/>
      <c r="N790" s="164"/>
      <c r="O790" s="164"/>
      <c r="P790" s="164"/>
      <c r="Q790" s="164"/>
      <c r="R790" s="164"/>
      <c r="S790" s="164"/>
      <c r="T790" s="164"/>
      <c r="U790" s="164"/>
      <c r="V790" s="164"/>
    </row>
    <row r="791" spans="1:22" ht="12">
      <c r="A791" s="164"/>
      <c r="B791" s="132"/>
      <c r="C791" s="164"/>
      <c r="D791" s="164"/>
      <c r="E791" s="164"/>
      <c r="F791" s="164"/>
      <c r="G791" s="164"/>
      <c r="H791" s="164"/>
      <c r="I791" s="164"/>
      <c r="J791" s="164"/>
      <c r="K791" s="164"/>
      <c r="L791" s="164"/>
      <c r="M791" s="164"/>
      <c r="N791" s="164"/>
      <c r="O791" s="164"/>
      <c r="P791" s="164"/>
      <c r="Q791" s="164"/>
      <c r="R791" s="164"/>
      <c r="S791" s="164"/>
      <c r="T791" s="164"/>
      <c r="U791" s="164"/>
      <c r="V791" s="164"/>
    </row>
    <row r="792" spans="1:22" ht="12">
      <c r="A792" s="164"/>
      <c r="B792" s="132"/>
      <c r="C792" s="164"/>
      <c r="D792" s="164"/>
      <c r="E792" s="164"/>
      <c r="F792" s="164"/>
      <c r="G792" s="164"/>
      <c r="H792" s="164"/>
      <c r="I792" s="164"/>
      <c r="J792" s="164"/>
      <c r="K792" s="164"/>
      <c r="L792" s="164"/>
      <c r="M792" s="164"/>
      <c r="N792" s="164"/>
      <c r="O792" s="164"/>
      <c r="P792" s="164"/>
      <c r="Q792" s="164"/>
      <c r="R792" s="164"/>
      <c r="S792" s="164"/>
      <c r="T792" s="164"/>
      <c r="U792" s="164"/>
      <c r="V792" s="164"/>
    </row>
    <row r="793" spans="1:22" ht="12">
      <c r="A793" s="164"/>
      <c r="B793" s="132"/>
      <c r="C793" s="164"/>
      <c r="D793" s="164"/>
      <c r="E793" s="164"/>
      <c r="F793" s="164"/>
      <c r="G793" s="164"/>
      <c r="H793" s="164"/>
      <c r="I793" s="164"/>
      <c r="J793" s="164"/>
      <c r="K793" s="164"/>
      <c r="L793" s="164"/>
      <c r="M793" s="164"/>
      <c r="N793" s="164"/>
      <c r="O793" s="164"/>
      <c r="P793" s="164"/>
      <c r="Q793" s="164"/>
      <c r="R793" s="164"/>
      <c r="S793" s="164"/>
      <c r="T793" s="164"/>
      <c r="U793" s="164"/>
      <c r="V793" s="164"/>
    </row>
    <row r="794" spans="1:22" ht="12">
      <c r="A794" s="164"/>
      <c r="B794" s="132"/>
      <c r="C794" s="164"/>
      <c r="D794" s="164"/>
      <c r="E794" s="164"/>
      <c r="F794" s="164"/>
      <c r="G794" s="164"/>
      <c r="H794" s="164"/>
      <c r="I794" s="164"/>
      <c r="J794" s="164"/>
      <c r="K794" s="164"/>
      <c r="L794" s="164"/>
      <c r="M794" s="164"/>
      <c r="N794" s="164"/>
      <c r="O794" s="164"/>
      <c r="P794" s="164"/>
      <c r="Q794" s="164"/>
      <c r="R794" s="164"/>
      <c r="S794" s="164"/>
      <c r="T794" s="164"/>
      <c r="U794" s="164"/>
      <c r="V794" s="164"/>
    </row>
    <row r="795" spans="1:22" ht="12">
      <c r="A795" s="164"/>
      <c r="B795" s="132"/>
      <c r="C795" s="164"/>
      <c r="D795" s="164"/>
      <c r="E795" s="164"/>
      <c r="F795" s="164"/>
      <c r="G795" s="164"/>
      <c r="H795" s="164"/>
      <c r="I795" s="164"/>
      <c r="J795" s="164"/>
      <c r="K795" s="164"/>
      <c r="L795" s="164"/>
      <c r="M795" s="164"/>
      <c r="N795" s="164"/>
      <c r="O795" s="164"/>
      <c r="P795" s="164"/>
      <c r="Q795" s="164"/>
      <c r="R795" s="164"/>
      <c r="S795" s="164"/>
      <c r="T795" s="164"/>
      <c r="U795" s="164"/>
      <c r="V795" s="164"/>
    </row>
    <row r="796" spans="1:22" ht="12">
      <c r="A796" s="164"/>
      <c r="B796" s="132"/>
      <c r="C796" s="164"/>
      <c r="D796" s="164"/>
      <c r="E796" s="164"/>
      <c r="F796" s="164"/>
      <c r="G796" s="164"/>
      <c r="H796" s="164"/>
      <c r="I796" s="164"/>
      <c r="J796" s="164"/>
      <c r="K796" s="164"/>
      <c r="L796" s="164"/>
      <c r="M796" s="164"/>
      <c r="N796" s="164"/>
      <c r="O796" s="164"/>
      <c r="P796" s="164"/>
      <c r="Q796" s="164"/>
      <c r="R796" s="164"/>
      <c r="S796" s="164"/>
      <c r="T796" s="164"/>
      <c r="U796" s="164"/>
      <c r="V796" s="164"/>
    </row>
    <row r="797" spans="1:22" ht="12">
      <c r="A797" s="164"/>
      <c r="B797" s="132"/>
      <c r="C797" s="164"/>
      <c r="D797" s="164"/>
      <c r="E797" s="164"/>
      <c r="F797" s="164"/>
      <c r="G797" s="164"/>
      <c r="H797" s="164"/>
      <c r="I797" s="164"/>
      <c r="J797" s="164"/>
      <c r="K797" s="164"/>
      <c r="L797" s="164"/>
      <c r="M797" s="164"/>
      <c r="N797" s="164"/>
      <c r="O797" s="164"/>
      <c r="P797" s="164"/>
      <c r="Q797" s="164"/>
      <c r="R797" s="164"/>
      <c r="S797" s="164"/>
      <c r="T797" s="164"/>
      <c r="U797" s="164"/>
      <c r="V797" s="164"/>
    </row>
    <row r="798" spans="1:22" ht="12">
      <c r="A798" s="164"/>
      <c r="B798" s="132"/>
      <c r="C798" s="164"/>
      <c r="D798" s="164"/>
      <c r="E798" s="164"/>
      <c r="F798" s="164"/>
      <c r="G798" s="164"/>
      <c r="H798" s="164"/>
      <c r="I798" s="164"/>
      <c r="J798" s="164"/>
      <c r="K798" s="164"/>
      <c r="L798" s="164"/>
      <c r="M798" s="164"/>
      <c r="N798" s="164"/>
      <c r="O798" s="164"/>
      <c r="P798" s="164"/>
      <c r="Q798" s="164"/>
      <c r="R798" s="164"/>
      <c r="S798" s="164"/>
      <c r="T798" s="164"/>
      <c r="U798" s="164"/>
      <c r="V798" s="164"/>
    </row>
    <row r="799" spans="1:22" ht="12">
      <c r="A799" s="164"/>
      <c r="B799" s="132"/>
      <c r="C799" s="164"/>
      <c r="D799" s="164"/>
      <c r="E799" s="164"/>
      <c r="F799" s="164"/>
      <c r="G799" s="164"/>
      <c r="H799" s="164"/>
      <c r="I799" s="164"/>
      <c r="J799" s="164"/>
      <c r="K799" s="164"/>
      <c r="L799" s="164"/>
      <c r="M799" s="164"/>
      <c r="N799" s="164"/>
      <c r="O799" s="164"/>
      <c r="P799" s="164"/>
      <c r="Q799" s="164"/>
      <c r="R799" s="164"/>
      <c r="S799" s="164"/>
      <c r="T799" s="164"/>
      <c r="U799" s="164"/>
      <c r="V799" s="164"/>
    </row>
    <row r="800" spans="1:22" ht="12">
      <c r="A800" s="164"/>
      <c r="B800" s="132"/>
      <c r="C800" s="164"/>
      <c r="D800" s="164"/>
      <c r="E800" s="164"/>
      <c r="F800" s="164"/>
      <c r="G800" s="164"/>
      <c r="H800" s="164"/>
      <c r="I800" s="164"/>
      <c r="J800" s="164"/>
      <c r="K800" s="164"/>
      <c r="L800" s="164"/>
      <c r="M800" s="164"/>
      <c r="N800" s="164"/>
      <c r="O800" s="164"/>
      <c r="P800" s="164"/>
      <c r="Q800" s="164"/>
      <c r="R800" s="164"/>
      <c r="S800" s="164"/>
      <c r="T800" s="164"/>
      <c r="U800" s="164"/>
      <c r="V800" s="164"/>
    </row>
    <row r="801" spans="1:22" ht="12">
      <c r="A801" s="164"/>
      <c r="B801" s="132"/>
      <c r="C801" s="164"/>
      <c r="D801" s="164"/>
      <c r="E801" s="164"/>
      <c r="F801" s="164"/>
      <c r="G801" s="164"/>
      <c r="H801" s="164"/>
      <c r="I801" s="164"/>
      <c r="J801" s="164"/>
      <c r="K801" s="164"/>
      <c r="L801" s="164"/>
      <c r="M801" s="164"/>
      <c r="N801" s="164"/>
      <c r="O801" s="164"/>
      <c r="P801" s="164"/>
      <c r="Q801" s="164"/>
      <c r="R801" s="164"/>
      <c r="S801" s="164"/>
      <c r="T801" s="164"/>
      <c r="U801" s="164"/>
      <c r="V801" s="164"/>
    </row>
    <row r="802" spans="1:22" ht="12">
      <c r="A802" s="164"/>
      <c r="B802" s="132"/>
      <c r="C802" s="164"/>
      <c r="D802" s="164"/>
      <c r="E802" s="164"/>
      <c r="F802" s="164"/>
      <c r="G802" s="164"/>
      <c r="H802" s="164"/>
      <c r="I802" s="164"/>
      <c r="J802" s="164"/>
      <c r="K802" s="164"/>
      <c r="L802" s="164"/>
      <c r="M802" s="164"/>
      <c r="N802" s="164"/>
      <c r="O802" s="164"/>
      <c r="P802" s="164"/>
      <c r="Q802" s="164"/>
      <c r="R802" s="164"/>
      <c r="S802" s="164"/>
      <c r="T802" s="164"/>
      <c r="U802" s="164"/>
      <c r="V802" s="164"/>
    </row>
    <row r="803" spans="1:22" ht="12">
      <c r="A803" s="164"/>
      <c r="B803" s="132"/>
      <c r="C803" s="164"/>
      <c r="D803" s="164"/>
      <c r="E803" s="164"/>
      <c r="F803" s="164"/>
      <c r="G803" s="164"/>
      <c r="H803" s="164"/>
      <c r="I803" s="164"/>
      <c r="J803" s="164"/>
      <c r="K803" s="164"/>
      <c r="L803" s="164"/>
      <c r="M803" s="164"/>
      <c r="N803" s="164"/>
      <c r="O803" s="164"/>
      <c r="P803" s="164"/>
      <c r="Q803" s="164"/>
      <c r="R803" s="164"/>
      <c r="S803" s="164"/>
      <c r="T803" s="164"/>
      <c r="U803" s="164"/>
      <c r="V803" s="164"/>
    </row>
    <row r="804" spans="1:22" ht="12">
      <c r="A804" s="164"/>
      <c r="B804" s="132"/>
      <c r="C804" s="164"/>
      <c r="D804" s="164"/>
      <c r="E804" s="164"/>
      <c r="F804" s="164"/>
      <c r="G804" s="164"/>
      <c r="H804" s="164"/>
      <c r="I804" s="164"/>
      <c r="J804" s="164"/>
      <c r="K804" s="164"/>
      <c r="L804" s="164"/>
      <c r="M804" s="164"/>
      <c r="N804" s="164"/>
      <c r="O804" s="164"/>
      <c r="P804" s="164"/>
      <c r="Q804" s="164"/>
      <c r="R804" s="164"/>
      <c r="S804" s="164"/>
      <c r="T804" s="164"/>
      <c r="U804" s="164"/>
      <c r="V804" s="164"/>
    </row>
    <row r="805" spans="1:22" ht="12">
      <c r="A805" s="164"/>
      <c r="B805" s="132"/>
      <c r="C805" s="164"/>
      <c r="D805" s="164"/>
      <c r="E805" s="164"/>
      <c r="F805" s="164"/>
      <c r="G805" s="164"/>
      <c r="H805" s="164"/>
      <c r="I805" s="164"/>
      <c r="J805" s="164"/>
      <c r="K805" s="164"/>
      <c r="L805" s="164"/>
      <c r="M805" s="164"/>
      <c r="N805" s="164"/>
      <c r="O805" s="164"/>
      <c r="P805" s="164"/>
      <c r="Q805" s="164"/>
      <c r="R805" s="164"/>
      <c r="S805" s="164"/>
      <c r="T805" s="164"/>
      <c r="U805" s="164"/>
      <c r="V805" s="164"/>
    </row>
    <row r="806" spans="1:22" ht="12">
      <c r="A806" s="164"/>
      <c r="B806" s="132"/>
      <c r="C806" s="164"/>
      <c r="D806" s="164"/>
      <c r="E806" s="164"/>
      <c r="F806" s="164"/>
      <c r="G806" s="164"/>
      <c r="H806" s="164"/>
      <c r="I806" s="164"/>
      <c r="J806" s="164"/>
      <c r="K806" s="164"/>
      <c r="L806" s="164"/>
      <c r="M806" s="164"/>
      <c r="N806" s="164"/>
      <c r="O806" s="164"/>
      <c r="P806" s="164"/>
      <c r="Q806" s="164"/>
      <c r="R806" s="164"/>
      <c r="S806" s="164"/>
      <c r="T806" s="164"/>
      <c r="U806" s="164"/>
      <c r="V806" s="164"/>
    </row>
    <row r="807" spans="1:22" ht="12">
      <c r="A807" s="164"/>
      <c r="B807" s="132"/>
      <c r="C807" s="164"/>
      <c r="D807" s="164"/>
      <c r="E807" s="164"/>
      <c r="F807" s="164"/>
      <c r="G807" s="164"/>
      <c r="H807" s="164"/>
      <c r="I807" s="164"/>
      <c r="J807" s="164"/>
      <c r="K807" s="164"/>
      <c r="L807" s="164"/>
      <c r="M807" s="164"/>
      <c r="N807" s="164"/>
      <c r="O807" s="164"/>
      <c r="P807" s="164"/>
      <c r="Q807" s="164"/>
      <c r="R807" s="164"/>
      <c r="S807" s="164"/>
      <c r="T807" s="164"/>
      <c r="U807" s="164"/>
      <c r="V807" s="164"/>
    </row>
    <row r="808" spans="1:22" ht="12">
      <c r="A808" s="164"/>
      <c r="B808" s="132"/>
      <c r="C808" s="164"/>
      <c r="D808" s="164"/>
      <c r="E808" s="164"/>
      <c r="F808" s="164"/>
      <c r="G808" s="164"/>
      <c r="H808" s="164"/>
      <c r="I808" s="164"/>
      <c r="J808" s="164"/>
      <c r="K808" s="164"/>
      <c r="L808" s="164"/>
      <c r="M808" s="164"/>
      <c r="N808" s="164"/>
      <c r="O808" s="164"/>
      <c r="P808" s="164"/>
      <c r="Q808" s="164"/>
      <c r="R808" s="164"/>
      <c r="S808" s="164"/>
      <c r="T808" s="164"/>
      <c r="U808" s="164"/>
      <c r="V808" s="164"/>
    </row>
    <row r="809" spans="1:22" ht="12">
      <c r="A809" s="164"/>
      <c r="B809" s="132"/>
      <c r="C809" s="164"/>
      <c r="D809" s="164"/>
      <c r="E809" s="164"/>
      <c r="F809" s="164"/>
      <c r="G809" s="164"/>
      <c r="H809" s="164"/>
      <c r="I809" s="164"/>
      <c r="J809" s="164"/>
      <c r="K809" s="164"/>
      <c r="L809" s="164"/>
      <c r="M809" s="164"/>
      <c r="N809" s="164"/>
      <c r="O809" s="164"/>
      <c r="P809" s="164"/>
      <c r="Q809" s="164"/>
      <c r="R809" s="164"/>
      <c r="S809" s="164"/>
      <c r="T809" s="164"/>
      <c r="U809" s="164"/>
      <c r="V809" s="164"/>
    </row>
    <row r="810" spans="1:22" ht="12">
      <c r="A810" s="164"/>
      <c r="B810" s="132"/>
      <c r="C810" s="164"/>
      <c r="D810" s="164"/>
      <c r="E810" s="164"/>
      <c r="F810" s="164"/>
      <c r="G810" s="164"/>
      <c r="H810" s="164"/>
      <c r="I810" s="164"/>
      <c r="J810" s="164"/>
      <c r="K810" s="164"/>
      <c r="L810" s="164"/>
      <c r="M810" s="164"/>
      <c r="N810" s="164"/>
      <c r="O810" s="164"/>
      <c r="P810" s="164"/>
      <c r="Q810" s="164"/>
      <c r="R810" s="164"/>
      <c r="S810" s="164"/>
      <c r="T810" s="164"/>
      <c r="U810" s="164"/>
      <c r="V810" s="164"/>
    </row>
    <row r="811" spans="1:22" ht="12">
      <c r="A811" s="164"/>
      <c r="B811" s="132"/>
      <c r="C811" s="164"/>
      <c r="D811" s="164"/>
      <c r="E811" s="164"/>
      <c r="F811" s="164"/>
      <c r="G811" s="164"/>
      <c r="H811" s="164"/>
      <c r="I811" s="164"/>
      <c r="J811" s="164"/>
      <c r="K811" s="164"/>
      <c r="L811" s="164"/>
      <c r="M811" s="164"/>
      <c r="N811" s="164"/>
      <c r="O811" s="164"/>
      <c r="P811" s="164"/>
      <c r="Q811" s="164"/>
      <c r="R811" s="164"/>
      <c r="S811" s="164"/>
      <c r="T811" s="164"/>
      <c r="U811" s="164"/>
      <c r="V811" s="164"/>
    </row>
    <row r="812" spans="1:22" ht="12">
      <c r="A812" s="164"/>
      <c r="B812" s="132"/>
      <c r="C812" s="164"/>
      <c r="D812" s="164"/>
      <c r="E812" s="164"/>
      <c r="F812" s="164"/>
      <c r="G812" s="164"/>
      <c r="H812" s="164"/>
      <c r="I812" s="164"/>
      <c r="J812" s="164"/>
      <c r="K812" s="164"/>
      <c r="L812" s="164"/>
      <c r="M812" s="164"/>
      <c r="N812" s="164"/>
      <c r="O812" s="164"/>
      <c r="P812" s="164"/>
      <c r="Q812" s="164"/>
      <c r="R812" s="164"/>
      <c r="S812" s="164"/>
      <c r="T812" s="164"/>
      <c r="U812" s="164"/>
      <c r="V812" s="164"/>
    </row>
    <row r="813" spans="1:22" ht="12">
      <c r="A813" s="164"/>
      <c r="B813" s="132"/>
      <c r="C813" s="164"/>
      <c r="D813" s="164"/>
      <c r="E813" s="164"/>
      <c r="F813" s="164"/>
      <c r="G813" s="164"/>
      <c r="H813" s="164"/>
      <c r="I813" s="164"/>
      <c r="J813" s="164"/>
      <c r="K813" s="164"/>
      <c r="L813" s="164"/>
      <c r="M813" s="164"/>
      <c r="N813" s="164"/>
      <c r="O813" s="164"/>
      <c r="P813" s="164"/>
      <c r="Q813" s="164"/>
      <c r="R813" s="164"/>
      <c r="S813" s="164"/>
      <c r="T813" s="164"/>
      <c r="U813" s="164"/>
      <c r="V813" s="164"/>
    </row>
    <row r="814" spans="1:22" ht="12">
      <c r="A814" s="164"/>
      <c r="B814" s="132"/>
      <c r="C814" s="164"/>
      <c r="D814" s="164"/>
      <c r="E814" s="164"/>
      <c r="F814" s="164"/>
      <c r="G814" s="164"/>
      <c r="H814" s="164"/>
      <c r="I814" s="164"/>
      <c r="J814" s="164"/>
      <c r="K814" s="164"/>
      <c r="L814" s="164"/>
      <c r="M814" s="164"/>
      <c r="N814" s="164"/>
      <c r="O814" s="164"/>
      <c r="P814" s="164"/>
      <c r="Q814" s="164"/>
      <c r="R814" s="164"/>
      <c r="S814" s="164"/>
      <c r="T814" s="164"/>
      <c r="U814" s="164"/>
      <c r="V814" s="164"/>
    </row>
    <row r="815" spans="1:22" ht="12">
      <c r="A815" s="164"/>
      <c r="B815" s="132"/>
      <c r="C815" s="164"/>
      <c r="D815" s="164"/>
      <c r="E815" s="164"/>
      <c r="F815" s="164"/>
      <c r="G815" s="164"/>
      <c r="H815" s="164"/>
      <c r="I815" s="164"/>
      <c r="J815" s="164"/>
      <c r="K815" s="164"/>
      <c r="L815" s="164"/>
      <c r="M815" s="164"/>
      <c r="N815" s="164"/>
      <c r="O815" s="164"/>
      <c r="P815" s="164"/>
      <c r="Q815" s="164"/>
      <c r="R815" s="164"/>
      <c r="S815" s="164"/>
      <c r="T815" s="164"/>
      <c r="U815" s="164"/>
      <c r="V815" s="164"/>
    </row>
    <row r="816" spans="1:22" ht="12">
      <c r="A816" s="164"/>
      <c r="B816" s="132"/>
      <c r="C816" s="164"/>
      <c r="D816" s="164"/>
      <c r="E816" s="164"/>
      <c r="F816" s="164"/>
      <c r="G816" s="164"/>
      <c r="H816" s="164"/>
      <c r="I816" s="164"/>
      <c r="J816" s="164"/>
      <c r="K816" s="164"/>
      <c r="L816" s="164"/>
      <c r="M816" s="164"/>
      <c r="N816" s="164"/>
      <c r="O816" s="164"/>
      <c r="P816" s="164"/>
      <c r="Q816" s="164"/>
      <c r="R816" s="164"/>
      <c r="S816" s="164"/>
      <c r="T816" s="164"/>
      <c r="U816" s="164"/>
      <c r="V816" s="164"/>
    </row>
    <row r="817" spans="1:22" ht="12">
      <c r="A817" s="164"/>
      <c r="B817" s="132"/>
      <c r="C817" s="164"/>
      <c r="D817" s="164"/>
      <c r="E817" s="164"/>
      <c r="F817" s="164"/>
      <c r="G817" s="164"/>
      <c r="H817" s="164"/>
      <c r="I817" s="164"/>
      <c r="J817" s="164"/>
      <c r="K817" s="164"/>
      <c r="L817" s="164"/>
      <c r="M817" s="164"/>
      <c r="N817" s="164"/>
      <c r="O817" s="164"/>
      <c r="P817" s="164"/>
      <c r="Q817" s="164"/>
      <c r="R817" s="164"/>
      <c r="S817" s="164"/>
      <c r="T817" s="164"/>
      <c r="U817" s="164"/>
      <c r="V817" s="164"/>
    </row>
    <row r="818" spans="1:22" ht="12">
      <c r="A818" s="164"/>
      <c r="B818" s="132"/>
      <c r="C818" s="164"/>
      <c r="D818" s="164"/>
      <c r="E818" s="164"/>
      <c r="F818" s="164"/>
      <c r="G818" s="164"/>
      <c r="H818" s="164"/>
      <c r="I818" s="164"/>
      <c r="J818" s="164"/>
      <c r="K818" s="164"/>
      <c r="L818" s="164"/>
      <c r="M818" s="164"/>
      <c r="N818" s="164"/>
      <c r="O818" s="164"/>
      <c r="P818" s="164"/>
      <c r="Q818" s="164"/>
      <c r="R818" s="164"/>
      <c r="S818" s="164"/>
      <c r="T818" s="164"/>
      <c r="U818" s="164"/>
      <c r="V818" s="164"/>
    </row>
    <row r="819" spans="1:22" ht="12">
      <c r="A819" s="164"/>
      <c r="B819" s="132"/>
      <c r="C819" s="164"/>
      <c r="D819" s="164"/>
      <c r="E819" s="164"/>
      <c r="F819" s="164"/>
      <c r="G819" s="164"/>
      <c r="H819" s="164"/>
      <c r="I819" s="164"/>
      <c r="J819" s="164"/>
      <c r="K819" s="164"/>
      <c r="L819" s="164"/>
      <c r="M819" s="164"/>
      <c r="N819" s="164"/>
      <c r="O819" s="164"/>
      <c r="P819" s="164"/>
      <c r="Q819" s="164"/>
      <c r="R819" s="164"/>
      <c r="S819" s="164"/>
      <c r="T819" s="164"/>
      <c r="U819" s="164"/>
      <c r="V819" s="164"/>
    </row>
    <row r="820" spans="1:22" ht="12">
      <c r="A820" s="164"/>
      <c r="B820" s="132"/>
      <c r="C820" s="164"/>
      <c r="D820" s="164"/>
      <c r="E820" s="164"/>
      <c r="F820" s="164"/>
      <c r="G820" s="164"/>
      <c r="H820" s="164"/>
      <c r="I820" s="164"/>
      <c r="J820" s="164"/>
      <c r="K820" s="164"/>
      <c r="L820" s="164"/>
      <c r="M820" s="164"/>
      <c r="N820" s="164"/>
      <c r="O820" s="164"/>
      <c r="P820" s="164"/>
      <c r="Q820" s="164"/>
      <c r="R820" s="164"/>
      <c r="S820" s="164"/>
      <c r="T820" s="164"/>
      <c r="U820" s="164"/>
      <c r="V820" s="164"/>
    </row>
    <row r="821" spans="1:22" ht="12">
      <c r="A821" s="164"/>
      <c r="B821" s="132"/>
      <c r="C821" s="164"/>
      <c r="D821" s="164"/>
      <c r="E821" s="164"/>
      <c r="F821" s="164"/>
      <c r="G821" s="164"/>
      <c r="H821" s="164"/>
      <c r="I821" s="164"/>
      <c r="J821" s="164"/>
      <c r="K821" s="164"/>
      <c r="L821" s="164"/>
      <c r="M821" s="164"/>
      <c r="N821" s="164"/>
      <c r="O821" s="164"/>
      <c r="P821" s="164"/>
      <c r="Q821" s="164"/>
      <c r="R821" s="164"/>
      <c r="S821" s="164"/>
      <c r="T821" s="164"/>
      <c r="U821" s="164"/>
      <c r="V821" s="164"/>
    </row>
    <row r="822" spans="1:22" ht="12">
      <c r="A822" s="164"/>
      <c r="B822" s="132"/>
      <c r="C822" s="164"/>
      <c r="D822" s="164"/>
      <c r="E822" s="164"/>
      <c r="F822" s="164"/>
      <c r="G822" s="164"/>
      <c r="H822" s="164"/>
      <c r="I822" s="164"/>
      <c r="J822" s="164"/>
      <c r="K822" s="164"/>
      <c r="L822" s="164"/>
      <c r="M822" s="164"/>
      <c r="N822" s="164"/>
      <c r="O822" s="164"/>
      <c r="P822" s="164"/>
      <c r="Q822" s="164"/>
      <c r="R822" s="164"/>
      <c r="S822" s="164"/>
      <c r="T822" s="164"/>
      <c r="U822" s="164"/>
      <c r="V822" s="164"/>
    </row>
    <row r="823" spans="1:22" ht="12">
      <c r="A823" s="164"/>
      <c r="B823" s="132"/>
      <c r="C823" s="164"/>
      <c r="D823" s="164"/>
      <c r="E823" s="164"/>
      <c r="F823" s="164"/>
      <c r="G823" s="164"/>
      <c r="H823" s="164"/>
      <c r="I823" s="164"/>
      <c r="J823" s="164"/>
      <c r="K823" s="164"/>
      <c r="L823" s="164"/>
      <c r="M823" s="164"/>
      <c r="N823" s="164"/>
      <c r="O823" s="164"/>
      <c r="P823" s="164"/>
      <c r="Q823" s="164"/>
      <c r="R823" s="164"/>
      <c r="S823" s="164"/>
      <c r="T823" s="164"/>
      <c r="U823" s="164"/>
      <c r="V823" s="164"/>
    </row>
    <row r="824" spans="1:22" ht="12">
      <c r="A824" s="164"/>
      <c r="B824" s="132"/>
      <c r="C824" s="164"/>
      <c r="D824" s="164"/>
      <c r="E824" s="164"/>
      <c r="F824" s="164"/>
      <c r="G824" s="164"/>
      <c r="H824" s="164"/>
      <c r="I824" s="164"/>
      <c r="J824" s="164"/>
      <c r="K824" s="164"/>
      <c r="L824" s="164"/>
      <c r="M824" s="164"/>
      <c r="N824" s="164"/>
      <c r="O824" s="164"/>
      <c r="P824" s="164"/>
      <c r="Q824" s="164"/>
      <c r="R824" s="164"/>
      <c r="S824" s="164"/>
      <c r="T824" s="164"/>
      <c r="U824" s="164"/>
      <c r="V824" s="164"/>
    </row>
    <row r="825" spans="1:22" ht="12">
      <c r="A825" s="164"/>
      <c r="B825" s="132"/>
      <c r="C825" s="164"/>
      <c r="D825" s="164"/>
      <c r="E825" s="164"/>
      <c r="F825" s="164"/>
      <c r="G825" s="164"/>
      <c r="H825" s="164"/>
      <c r="I825" s="164"/>
      <c r="J825" s="164"/>
      <c r="K825" s="164"/>
      <c r="L825" s="164"/>
      <c r="M825" s="164"/>
      <c r="N825" s="164"/>
      <c r="O825" s="164"/>
      <c r="P825" s="164"/>
      <c r="Q825" s="164"/>
      <c r="R825" s="164"/>
      <c r="S825" s="164"/>
      <c r="T825" s="164"/>
      <c r="U825" s="164"/>
      <c r="V825" s="164"/>
    </row>
    <row r="826" spans="1:22" ht="12">
      <c r="A826" s="164"/>
      <c r="B826" s="132"/>
      <c r="C826" s="164"/>
      <c r="D826" s="164"/>
      <c r="E826" s="164"/>
      <c r="F826" s="164"/>
      <c r="G826" s="164"/>
      <c r="H826" s="164"/>
      <c r="I826" s="164"/>
      <c r="J826" s="164"/>
      <c r="K826" s="164"/>
      <c r="L826" s="164"/>
      <c r="M826" s="164"/>
      <c r="N826" s="164"/>
      <c r="O826" s="164"/>
      <c r="P826" s="164"/>
      <c r="Q826" s="164"/>
      <c r="R826" s="164"/>
      <c r="S826" s="164"/>
      <c r="T826" s="164"/>
      <c r="U826" s="164"/>
      <c r="V826" s="164"/>
    </row>
    <row r="827" spans="1:22" ht="12">
      <c r="A827" s="164"/>
      <c r="B827" s="132"/>
      <c r="C827" s="164"/>
      <c r="D827" s="164"/>
      <c r="E827" s="164"/>
      <c r="F827" s="164"/>
      <c r="G827" s="164"/>
      <c r="H827" s="164"/>
      <c r="I827" s="164"/>
      <c r="J827" s="164"/>
      <c r="K827" s="164"/>
      <c r="L827" s="164"/>
      <c r="M827" s="164"/>
      <c r="N827" s="164"/>
      <c r="O827" s="164"/>
      <c r="P827" s="164"/>
      <c r="Q827" s="164"/>
      <c r="R827" s="164"/>
      <c r="S827" s="164"/>
      <c r="T827" s="164"/>
      <c r="U827" s="164"/>
      <c r="V827" s="164"/>
    </row>
    <row r="828" spans="1:22" ht="12">
      <c r="A828" s="164"/>
      <c r="B828" s="132"/>
      <c r="C828" s="164"/>
      <c r="D828" s="164"/>
      <c r="E828" s="164"/>
      <c r="F828" s="164"/>
      <c r="G828" s="164"/>
      <c r="H828" s="164"/>
      <c r="I828" s="164"/>
      <c r="J828" s="164"/>
      <c r="K828" s="164"/>
      <c r="L828" s="164"/>
      <c r="M828" s="164"/>
      <c r="N828" s="164"/>
      <c r="O828" s="164"/>
      <c r="P828" s="164"/>
      <c r="Q828" s="164"/>
      <c r="R828" s="164"/>
      <c r="S828" s="164"/>
      <c r="T828" s="164"/>
      <c r="U828" s="164"/>
      <c r="V828" s="164"/>
    </row>
    <row r="829" spans="1:22" ht="12">
      <c r="A829" s="164"/>
      <c r="B829" s="132"/>
      <c r="C829" s="164"/>
      <c r="D829" s="164"/>
      <c r="E829" s="164"/>
      <c r="F829" s="164"/>
      <c r="G829" s="164"/>
      <c r="H829" s="164"/>
      <c r="I829" s="164"/>
      <c r="J829" s="164"/>
      <c r="K829" s="164"/>
      <c r="L829" s="164"/>
      <c r="M829" s="164"/>
      <c r="N829" s="164"/>
      <c r="O829" s="164"/>
      <c r="P829" s="164"/>
      <c r="Q829" s="164"/>
      <c r="R829" s="164"/>
      <c r="S829" s="164"/>
      <c r="T829" s="164"/>
      <c r="U829" s="164"/>
      <c r="V829" s="164"/>
    </row>
    <row r="830" spans="1:22" ht="12">
      <c r="A830" s="164"/>
      <c r="B830" s="132"/>
      <c r="C830" s="164"/>
      <c r="D830" s="164"/>
      <c r="E830" s="164"/>
      <c r="F830" s="164"/>
      <c r="G830" s="164"/>
      <c r="H830" s="164"/>
      <c r="I830" s="164"/>
      <c r="J830" s="164"/>
      <c r="K830" s="164"/>
      <c r="L830" s="164"/>
      <c r="M830" s="164"/>
      <c r="N830" s="164"/>
      <c r="O830" s="164"/>
      <c r="P830" s="164"/>
      <c r="Q830" s="164"/>
      <c r="R830" s="164"/>
      <c r="S830" s="164"/>
      <c r="T830" s="164"/>
      <c r="U830" s="164"/>
      <c r="V830" s="164"/>
    </row>
    <row r="831" spans="1:22" ht="12">
      <c r="A831" s="164"/>
      <c r="B831" s="132"/>
      <c r="C831" s="164"/>
      <c r="D831" s="164"/>
      <c r="E831" s="164"/>
      <c r="F831" s="164"/>
      <c r="G831" s="164"/>
      <c r="H831" s="164"/>
      <c r="I831" s="164"/>
      <c r="J831" s="164"/>
      <c r="K831" s="164"/>
      <c r="L831" s="164"/>
      <c r="M831" s="164"/>
      <c r="N831" s="164"/>
      <c r="O831" s="164"/>
      <c r="P831" s="164"/>
      <c r="Q831" s="164"/>
      <c r="R831" s="164"/>
      <c r="S831" s="164"/>
      <c r="T831" s="164"/>
      <c r="U831" s="164"/>
      <c r="V831" s="164"/>
    </row>
    <row r="832" spans="1:22" ht="12">
      <c r="A832" s="164"/>
      <c r="B832" s="132"/>
      <c r="C832" s="164"/>
      <c r="D832" s="164"/>
      <c r="E832" s="164"/>
      <c r="F832" s="164"/>
      <c r="G832" s="164"/>
      <c r="H832" s="164"/>
      <c r="I832" s="164"/>
      <c r="J832" s="164"/>
      <c r="K832" s="164"/>
      <c r="L832" s="164"/>
      <c r="M832" s="164"/>
      <c r="N832" s="164"/>
      <c r="O832" s="164"/>
      <c r="P832" s="164"/>
      <c r="Q832" s="164"/>
      <c r="R832" s="164"/>
      <c r="S832" s="164"/>
      <c r="T832" s="164"/>
      <c r="U832" s="164"/>
      <c r="V832" s="164"/>
    </row>
    <row r="833" spans="1:22" ht="12">
      <c r="A833" s="164"/>
      <c r="B833" s="132"/>
      <c r="C833" s="164"/>
      <c r="D833" s="164"/>
      <c r="E833" s="164"/>
      <c r="F833" s="164"/>
      <c r="G833" s="164"/>
      <c r="H833" s="164"/>
      <c r="I833" s="164"/>
      <c r="J833" s="164"/>
      <c r="K833" s="164"/>
      <c r="L833" s="164"/>
      <c r="M833" s="164"/>
      <c r="N833" s="164"/>
      <c r="O833" s="164"/>
      <c r="P833" s="164"/>
      <c r="Q833" s="164"/>
      <c r="R833" s="164"/>
      <c r="S833" s="164"/>
      <c r="T833" s="164"/>
      <c r="U833" s="164"/>
      <c r="V833" s="164"/>
    </row>
    <row r="834" spans="1:22" ht="12">
      <c r="A834" s="164"/>
      <c r="B834" s="132"/>
      <c r="C834" s="164"/>
      <c r="D834" s="164"/>
      <c r="E834" s="164"/>
      <c r="F834" s="164"/>
      <c r="G834" s="164"/>
      <c r="H834" s="164"/>
      <c r="I834" s="164"/>
      <c r="J834" s="164"/>
      <c r="K834" s="164"/>
      <c r="L834" s="164"/>
      <c r="M834" s="164"/>
      <c r="N834" s="164"/>
      <c r="O834" s="164"/>
      <c r="P834" s="164"/>
      <c r="Q834" s="164"/>
      <c r="R834" s="164"/>
      <c r="S834" s="164"/>
      <c r="T834" s="164"/>
      <c r="U834" s="164"/>
      <c r="V834" s="164"/>
    </row>
    <row r="835" spans="1:22" ht="12">
      <c r="A835" s="164"/>
      <c r="B835" s="132"/>
      <c r="C835" s="164"/>
      <c r="D835" s="164"/>
      <c r="E835" s="164"/>
      <c r="F835" s="164"/>
      <c r="G835" s="164"/>
      <c r="H835" s="164"/>
      <c r="I835" s="164"/>
      <c r="J835" s="164"/>
      <c r="K835" s="164"/>
      <c r="L835" s="164"/>
      <c r="M835" s="164"/>
      <c r="N835" s="164"/>
      <c r="O835" s="164"/>
      <c r="P835" s="164"/>
      <c r="Q835" s="164"/>
      <c r="R835" s="164"/>
      <c r="S835" s="164"/>
      <c r="T835" s="164"/>
      <c r="U835" s="164"/>
      <c r="V835" s="164"/>
    </row>
    <row r="836" spans="1:22" ht="12">
      <c r="A836" s="164"/>
      <c r="B836" s="132"/>
      <c r="C836" s="164"/>
      <c r="D836" s="164"/>
      <c r="E836" s="164"/>
      <c r="F836" s="164"/>
      <c r="G836" s="164"/>
      <c r="H836" s="164"/>
      <c r="I836" s="164"/>
      <c r="J836" s="164"/>
      <c r="K836" s="164"/>
      <c r="L836" s="164"/>
      <c r="M836" s="164"/>
      <c r="N836" s="164"/>
      <c r="O836" s="164"/>
      <c r="P836" s="164"/>
      <c r="Q836" s="164"/>
      <c r="R836" s="164"/>
      <c r="S836" s="164"/>
      <c r="T836" s="164"/>
      <c r="U836" s="164"/>
      <c r="V836" s="164"/>
    </row>
    <row r="837" spans="1:22" ht="12">
      <c r="A837" s="164"/>
      <c r="B837" s="132"/>
      <c r="C837" s="164"/>
      <c r="D837" s="164"/>
      <c r="E837" s="164"/>
      <c r="F837" s="164"/>
      <c r="G837" s="164"/>
      <c r="H837" s="164"/>
      <c r="I837" s="164"/>
      <c r="J837" s="164"/>
      <c r="K837" s="164"/>
      <c r="L837" s="164"/>
      <c r="M837" s="164"/>
      <c r="N837" s="164"/>
      <c r="O837" s="164"/>
      <c r="P837" s="164"/>
      <c r="Q837" s="164"/>
      <c r="R837" s="164"/>
      <c r="S837" s="164"/>
      <c r="T837" s="164"/>
      <c r="U837" s="164"/>
      <c r="V837" s="164"/>
    </row>
    <row r="838" spans="1:22" ht="12">
      <c r="A838" s="164"/>
      <c r="B838" s="132"/>
      <c r="C838" s="164"/>
      <c r="D838" s="164"/>
      <c r="E838" s="164"/>
      <c r="F838" s="164"/>
      <c r="G838" s="164"/>
      <c r="H838" s="164"/>
      <c r="I838" s="164"/>
      <c r="J838" s="164"/>
      <c r="K838" s="164"/>
      <c r="L838" s="164"/>
      <c r="M838" s="164"/>
      <c r="N838" s="164"/>
      <c r="O838" s="164"/>
      <c r="P838" s="164"/>
      <c r="Q838" s="164"/>
      <c r="R838" s="164"/>
      <c r="S838" s="164"/>
      <c r="T838" s="164"/>
      <c r="U838" s="164"/>
      <c r="V838" s="164"/>
    </row>
    <row r="839" spans="1:22" ht="12">
      <c r="A839" s="164"/>
      <c r="B839" s="132"/>
      <c r="C839" s="164"/>
      <c r="D839" s="164"/>
      <c r="E839" s="164"/>
      <c r="F839" s="164"/>
      <c r="G839" s="164"/>
      <c r="H839" s="164"/>
      <c r="I839" s="164"/>
      <c r="J839" s="164"/>
      <c r="K839" s="164"/>
      <c r="L839" s="164"/>
      <c r="M839" s="164"/>
      <c r="N839" s="164"/>
      <c r="O839" s="164"/>
      <c r="P839" s="164"/>
      <c r="Q839" s="164"/>
      <c r="R839" s="164"/>
      <c r="S839" s="164"/>
      <c r="T839" s="164"/>
      <c r="U839" s="164"/>
      <c r="V839" s="164"/>
    </row>
    <row r="840" spans="1:22" ht="12">
      <c r="A840" s="164"/>
      <c r="B840" s="132"/>
      <c r="C840" s="164"/>
      <c r="D840" s="164"/>
      <c r="E840" s="164"/>
      <c r="F840" s="164"/>
      <c r="G840" s="164"/>
      <c r="H840" s="164"/>
      <c r="I840" s="164"/>
      <c r="J840" s="164"/>
      <c r="K840" s="164"/>
      <c r="L840" s="164"/>
      <c r="M840" s="164"/>
      <c r="N840" s="164"/>
      <c r="O840" s="164"/>
      <c r="P840" s="164"/>
      <c r="Q840" s="164"/>
      <c r="R840" s="164"/>
      <c r="S840" s="164"/>
      <c r="T840" s="164"/>
      <c r="U840" s="164"/>
      <c r="V840" s="164"/>
    </row>
    <row r="841" spans="1:22" ht="12">
      <c r="A841" s="164"/>
      <c r="B841" s="132"/>
      <c r="C841" s="164"/>
      <c r="D841" s="164"/>
      <c r="E841" s="164"/>
      <c r="F841" s="164"/>
      <c r="G841" s="164"/>
      <c r="H841" s="164"/>
      <c r="I841" s="164"/>
      <c r="J841" s="164"/>
      <c r="K841" s="164"/>
      <c r="L841" s="164"/>
      <c r="M841" s="164"/>
      <c r="N841" s="164"/>
      <c r="O841" s="164"/>
      <c r="P841" s="164"/>
      <c r="Q841" s="164"/>
      <c r="R841" s="164"/>
      <c r="S841" s="164"/>
      <c r="T841" s="164"/>
      <c r="U841" s="164"/>
      <c r="V841" s="164"/>
    </row>
    <row r="842" spans="1:22" ht="12">
      <c r="A842" s="164"/>
      <c r="B842" s="132"/>
      <c r="C842" s="164"/>
      <c r="D842" s="164"/>
      <c r="E842" s="164"/>
      <c r="F842" s="164"/>
      <c r="G842" s="164"/>
      <c r="H842" s="164"/>
      <c r="I842" s="164"/>
      <c r="J842" s="164"/>
      <c r="K842" s="164"/>
      <c r="L842" s="164"/>
      <c r="M842" s="164"/>
      <c r="N842" s="164"/>
      <c r="O842" s="164"/>
      <c r="P842" s="164"/>
      <c r="Q842" s="164"/>
      <c r="R842" s="164"/>
      <c r="S842" s="164"/>
      <c r="T842" s="164"/>
      <c r="U842" s="164"/>
      <c r="V842" s="164"/>
    </row>
    <row r="843" spans="1:22" ht="12">
      <c r="A843" s="164"/>
      <c r="B843" s="132"/>
      <c r="C843" s="164"/>
      <c r="D843" s="164"/>
      <c r="E843" s="164"/>
      <c r="F843" s="164"/>
      <c r="G843" s="164"/>
      <c r="H843" s="164"/>
      <c r="I843" s="164"/>
      <c r="J843" s="164"/>
      <c r="K843" s="164"/>
      <c r="L843" s="164"/>
      <c r="M843" s="164"/>
      <c r="N843" s="164"/>
      <c r="O843" s="164"/>
      <c r="P843" s="164"/>
      <c r="Q843" s="164"/>
      <c r="R843" s="164"/>
      <c r="S843" s="164"/>
      <c r="T843" s="164"/>
      <c r="U843" s="164"/>
      <c r="V843" s="164"/>
    </row>
    <row r="844" spans="1:22" ht="12">
      <c r="A844" s="164"/>
      <c r="B844" s="132"/>
      <c r="C844" s="164"/>
      <c r="D844" s="164"/>
      <c r="E844" s="164"/>
      <c r="F844" s="164"/>
      <c r="G844" s="164"/>
      <c r="H844" s="164"/>
      <c r="I844" s="164"/>
      <c r="J844" s="164"/>
      <c r="K844" s="164"/>
      <c r="L844" s="164"/>
      <c r="M844" s="164"/>
      <c r="N844" s="164"/>
      <c r="O844" s="164"/>
      <c r="P844" s="164"/>
      <c r="Q844" s="164"/>
      <c r="R844" s="164"/>
      <c r="S844" s="164"/>
      <c r="T844" s="164"/>
      <c r="U844" s="164"/>
      <c r="V844" s="164"/>
    </row>
    <row r="845" spans="1:22" ht="12">
      <c r="A845" s="164"/>
      <c r="B845" s="132"/>
      <c r="C845" s="164"/>
      <c r="D845" s="164"/>
      <c r="E845" s="164"/>
      <c r="F845" s="164"/>
      <c r="G845" s="164"/>
      <c r="H845" s="164"/>
      <c r="I845" s="164"/>
      <c r="J845" s="164"/>
      <c r="K845" s="164"/>
      <c r="L845" s="164"/>
      <c r="M845" s="164"/>
      <c r="N845" s="164"/>
      <c r="O845" s="164"/>
      <c r="P845" s="164"/>
      <c r="Q845" s="164"/>
      <c r="R845" s="164"/>
      <c r="S845" s="164"/>
      <c r="T845" s="164"/>
      <c r="U845" s="164"/>
      <c r="V845" s="164"/>
    </row>
    <row r="846" spans="1:22" ht="12">
      <c r="A846" s="164"/>
      <c r="B846" s="132"/>
      <c r="C846" s="164"/>
      <c r="D846" s="164"/>
      <c r="E846" s="164"/>
      <c r="F846" s="164"/>
      <c r="G846" s="164"/>
      <c r="H846" s="164"/>
      <c r="I846" s="164"/>
      <c r="J846" s="164"/>
      <c r="K846" s="164"/>
      <c r="L846" s="164"/>
      <c r="M846" s="164"/>
      <c r="N846" s="164"/>
      <c r="O846" s="164"/>
      <c r="P846" s="164"/>
      <c r="Q846" s="164"/>
      <c r="R846" s="164"/>
      <c r="S846" s="164"/>
      <c r="T846" s="164"/>
      <c r="U846" s="164"/>
      <c r="V846" s="164"/>
    </row>
    <row r="847" spans="1:22" ht="12">
      <c r="A847" s="164"/>
      <c r="B847" s="132"/>
      <c r="C847" s="164"/>
      <c r="D847" s="164"/>
      <c r="E847" s="164"/>
      <c r="F847" s="164"/>
      <c r="G847" s="164"/>
      <c r="H847" s="164"/>
      <c r="I847" s="164"/>
      <c r="J847" s="164"/>
      <c r="K847" s="164"/>
      <c r="L847" s="164"/>
      <c r="M847" s="164"/>
      <c r="N847" s="164"/>
      <c r="O847" s="164"/>
      <c r="P847" s="164"/>
      <c r="Q847" s="164"/>
      <c r="R847" s="164"/>
      <c r="S847" s="164"/>
      <c r="T847" s="164"/>
      <c r="U847" s="164"/>
      <c r="V847" s="164"/>
    </row>
    <row r="848" spans="1:22" ht="12">
      <c r="A848" s="164"/>
      <c r="B848" s="132"/>
      <c r="C848" s="164"/>
      <c r="D848" s="164"/>
      <c r="E848" s="164"/>
      <c r="F848" s="164"/>
      <c r="G848" s="164"/>
      <c r="H848" s="164"/>
      <c r="I848" s="164"/>
      <c r="J848" s="164"/>
      <c r="K848" s="164"/>
      <c r="L848" s="164"/>
      <c r="M848" s="164"/>
      <c r="N848" s="164"/>
      <c r="O848" s="164"/>
      <c r="P848" s="164"/>
      <c r="Q848" s="164"/>
      <c r="R848" s="164"/>
      <c r="S848" s="164"/>
      <c r="T848" s="164"/>
      <c r="U848" s="164"/>
      <c r="V848" s="164"/>
    </row>
    <row r="849" spans="1:22" ht="12">
      <c r="A849" s="164"/>
      <c r="B849" s="132"/>
      <c r="C849" s="164"/>
      <c r="D849" s="164"/>
      <c r="E849" s="164"/>
      <c r="F849" s="164"/>
      <c r="G849" s="164"/>
      <c r="H849" s="164"/>
      <c r="I849" s="164"/>
      <c r="J849" s="164"/>
      <c r="K849" s="164"/>
      <c r="L849" s="164"/>
      <c r="M849" s="164"/>
      <c r="N849" s="164"/>
      <c r="O849" s="164"/>
      <c r="P849" s="164"/>
      <c r="Q849" s="164"/>
      <c r="R849" s="164"/>
      <c r="S849" s="164"/>
      <c r="T849" s="164"/>
      <c r="U849" s="164"/>
      <c r="V849" s="164"/>
    </row>
    <row r="850" spans="1:22" ht="12">
      <c r="A850" s="164"/>
      <c r="B850" s="132"/>
      <c r="C850" s="164"/>
      <c r="D850" s="164"/>
      <c r="E850" s="164"/>
      <c r="F850" s="164"/>
      <c r="G850" s="164"/>
      <c r="H850" s="164"/>
      <c r="I850" s="164"/>
      <c r="J850" s="164"/>
      <c r="K850" s="164"/>
      <c r="L850" s="164"/>
      <c r="M850" s="164"/>
      <c r="N850" s="164"/>
      <c r="O850" s="164"/>
      <c r="P850" s="164"/>
      <c r="Q850" s="164"/>
      <c r="R850" s="164"/>
      <c r="S850" s="164"/>
      <c r="T850" s="164"/>
      <c r="U850" s="164"/>
      <c r="V850" s="164"/>
    </row>
    <row r="851" spans="1:22" ht="12">
      <c r="A851" s="164"/>
      <c r="B851" s="132"/>
      <c r="C851" s="164"/>
      <c r="D851" s="164"/>
      <c r="E851" s="164"/>
      <c r="F851" s="164"/>
      <c r="G851" s="164"/>
      <c r="H851" s="164"/>
      <c r="I851" s="164"/>
      <c r="J851" s="164"/>
      <c r="K851" s="164"/>
      <c r="L851" s="164"/>
      <c r="M851" s="164"/>
      <c r="N851" s="164"/>
      <c r="O851" s="164"/>
      <c r="P851" s="164"/>
      <c r="Q851" s="164"/>
      <c r="R851" s="164"/>
      <c r="S851" s="164"/>
      <c r="T851" s="164"/>
      <c r="U851" s="164"/>
      <c r="V851" s="164"/>
    </row>
    <row r="852" spans="1:22" ht="12">
      <c r="A852" s="164"/>
      <c r="B852" s="132"/>
      <c r="C852" s="164"/>
      <c r="D852" s="164"/>
      <c r="E852" s="164"/>
      <c r="F852" s="164"/>
      <c r="G852" s="164"/>
      <c r="H852" s="164"/>
      <c r="I852" s="164"/>
      <c r="J852" s="164"/>
      <c r="K852" s="164"/>
      <c r="L852" s="164"/>
      <c r="M852" s="164"/>
      <c r="N852" s="164"/>
      <c r="O852" s="164"/>
      <c r="P852" s="164"/>
      <c r="Q852" s="164"/>
      <c r="R852" s="164"/>
      <c r="S852" s="164"/>
      <c r="T852" s="164"/>
      <c r="U852" s="164"/>
      <c r="V852" s="164"/>
    </row>
    <row r="853" spans="1:22" ht="12">
      <c r="A853" s="164"/>
      <c r="B853" s="132"/>
      <c r="C853" s="164"/>
      <c r="D853" s="164"/>
      <c r="E853" s="164"/>
      <c r="F853" s="164"/>
      <c r="G853" s="164"/>
      <c r="H853" s="164"/>
      <c r="I853" s="164"/>
      <c r="J853" s="164"/>
      <c r="K853" s="164"/>
      <c r="L853" s="164"/>
      <c r="M853" s="164"/>
      <c r="N853" s="164"/>
      <c r="O853" s="164"/>
      <c r="P853" s="164"/>
      <c r="Q853" s="164"/>
      <c r="R853" s="164"/>
      <c r="S853" s="164"/>
      <c r="T853" s="164"/>
      <c r="U853" s="164"/>
      <c r="V853" s="164"/>
    </row>
    <row r="854" spans="1:22" ht="12">
      <c r="A854" s="164"/>
      <c r="B854" s="132"/>
      <c r="C854" s="164"/>
      <c r="D854" s="164"/>
      <c r="E854" s="164"/>
      <c r="F854" s="164"/>
      <c r="G854" s="164"/>
      <c r="H854" s="164"/>
      <c r="I854" s="164"/>
      <c r="J854" s="164"/>
      <c r="K854" s="164"/>
      <c r="L854" s="164"/>
      <c r="M854" s="164"/>
      <c r="N854" s="164"/>
      <c r="O854" s="164"/>
      <c r="P854" s="164"/>
      <c r="Q854" s="164"/>
      <c r="R854" s="164"/>
      <c r="S854" s="164"/>
      <c r="T854" s="164"/>
      <c r="U854" s="164"/>
      <c r="V854" s="164"/>
    </row>
    <row r="855" spans="1:22" ht="12">
      <c r="A855" s="164"/>
      <c r="B855" s="132"/>
      <c r="C855" s="164"/>
      <c r="D855" s="164"/>
      <c r="E855" s="164"/>
      <c r="F855" s="164"/>
      <c r="G855" s="164"/>
      <c r="H855" s="164"/>
      <c r="I855" s="164"/>
      <c r="J855" s="164"/>
      <c r="K855" s="164"/>
      <c r="L855" s="164"/>
      <c r="M855" s="164"/>
      <c r="N855" s="164"/>
      <c r="O855" s="164"/>
      <c r="P855" s="164"/>
      <c r="Q855" s="164"/>
      <c r="R855" s="164"/>
      <c r="S855" s="164"/>
      <c r="T855" s="164"/>
      <c r="U855" s="164"/>
      <c r="V855" s="164"/>
    </row>
    <row r="856" spans="1:22" ht="12">
      <c r="A856" s="164"/>
      <c r="B856" s="132"/>
      <c r="C856" s="164"/>
      <c r="D856" s="164"/>
      <c r="E856" s="164"/>
      <c r="F856" s="164"/>
      <c r="G856" s="164"/>
      <c r="H856" s="164"/>
      <c r="I856" s="164"/>
      <c r="J856" s="164"/>
      <c r="K856" s="164"/>
      <c r="L856" s="164"/>
      <c r="M856" s="164"/>
      <c r="N856" s="164"/>
      <c r="O856" s="164"/>
      <c r="P856" s="164"/>
      <c r="Q856" s="164"/>
      <c r="R856" s="164"/>
      <c r="S856" s="164"/>
      <c r="T856" s="164"/>
      <c r="U856" s="164"/>
      <c r="V856" s="164"/>
    </row>
    <row r="857" spans="1:22" ht="12">
      <c r="A857" s="164"/>
      <c r="B857" s="132"/>
      <c r="C857" s="164"/>
      <c r="D857" s="164"/>
      <c r="E857" s="164"/>
      <c r="F857" s="164"/>
      <c r="G857" s="164"/>
      <c r="H857" s="164"/>
      <c r="I857" s="164"/>
      <c r="J857" s="164"/>
      <c r="K857" s="164"/>
      <c r="L857" s="164"/>
      <c r="M857" s="164"/>
      <c r="N857" s="164"/>
      <c r="O857" s="164"/>
      <c r="P857" s="164"/>
      <c r="Q857" s="164"/>
      <c r="R857" s="164"/>
      <c r="S857" s="164"/>
      <c r="T857" s="164"/>
      <c r="U857" s="164"/>
      <c r="V857" s="164"/>
    </row>
    <row r="858" spans="1:22" ht="12">
      <c r="A858" s="164"/>
      <c r="B858" s="132"/>
      <c r="C858" s="164"/>
      <c r="D858" s="164"/>
      <c r="E858" s="164"/>
      <c r="F858" s="164"/>
      <c r="G858" s="164"/>
      <c r="H858" s="164"/>
      <c r="I858" s="164"/>
      <c r="J858" s="164"/>
      <c r="K858" s="164"/>
      <c r="L858" s="164"/>
      <c r="M858" s="164"/>
      <c r="N858" s="164"/>
      <c r="O858" s="164"/>
      <c r="P858" s="164"/>
      <c r="Q858" s="164"/>
      <c r="R858" s="164"/>
      <c r="S858" s="164"/>
      <c r="T858" s="164"/>
      <c r="U858" s="164"/>
      <c r="V858" s="164"/>
    </row>
    <row r="859" spans="1:22" ht="12">
      <c r="A859" s="164"/>
      <c r="B859" s="132"/>
      <c r="C859" s="164"/>
      <c r="D859" s="164"/>
      <c r="E859" s="164"/>
      <c r="F859" s="164"/>
      <c r="G859" s="164"/>
      <c r="H859" s="164"/>
      <c r="I859" s="164"/>
      <c r="J859" s="164"/>
      <c r="K859" s="164"/>
      <c r="L859" s="164"/>
      <c r="M859" s="164"/>
      <c r="N859" s="164"/>
      <c r="O859" s="164"/>
      <c r="P859" s="164"/>
      <c r="Q859" s="164"/>
      <c r="R859" s="164"/>
      <c r="S859" s="164"/>
      <c r="T859" s="164"/>
      <c r="U859" s="164"/>
      <c r="V859" s="164"/>
    </row>
    <row r="860" spans="1:22" ht="12">
      <c r="A860" s="164"/>
      <c r="B860" s="132"/>
      <c r="C860" s="164"/>
      <c r="D860" s="164"/>
      <c r="E860" s="164"/>
      <c r="F860" s="164"/>
      <c r="G860" s="164"/>
      <c r="H860" s="164"/>
      <c r="I860" s="164"/>
      <c r="J860" s="164"/>
      <c r="K860" s="164"/>
      <c r="L860" s="164"/>
      <c r="M860" s="164"/>
      <c r="N860" s="164"/>
      <c r="O860" s="164"/>
      <c r="P860" s="164"/>
      <c r="Q860" s="164"/>
      <c r="R860" s="164"/>
      <c r="S860" s="164"/>
      <c r="T860" s="164"/>
      <c r="U860" s="164"/>
      <c r="V860" s="164"/>
    </row>
    <row r="861" spans="1:22" ht="12">
      <c r="A861" s="164"/>
      <c r="B861" s="132"/>
      <c r="C861" s="164"/>
      <c r="D861" s="164"/>
      <c r="E861" s="164"/>
      <c r="F861" s="164"/>
      <c r="G861" s="164"/>
      <c r="H861" s="164"/>
      <c r="I861" s="164"/>
      <c r="J861" s="164"/>
      <c r="K861" s="164"/>
      <c r="L861" s="164"/>
      <c r="M861" s="164"/>
      <c r="N861" s="164"/>
      <c r="O861" s="164"/>
      <c r="P861" s="164"/>
      <c r="Q861" s="164"/>
      <c r="R861" s="164"/>
      <c r="S861" s="164"/>
      <c r="T861" s="164"/>
      <c r="U861" s="164"/>
      <c r="V861" s="164"/>
    </row>
    <row r="862" spans="1:22" ht="12">
      <c r="A862" s="164"/>
      <c r="B862" s="132"/>
      <c r="C862" s="164"/>
      <c r="D862" s="164"/>
      <c r="E862" s="164"/>
      <c r="F862" s="164"/>
      <c r="G862" s="164"/>
      <c r="H862" s="164"/>
      <c r="I862" s="164"/>
      <c r="J862" s="164"/>
      <c r="K862" s="164"/>
      <c r="L862" s="164"/>
      <c r="M862" s="164"/>
      <c r="N862" s="164"/>
      <c r="O862" s="164"/>
      <c r="P862" s="164"/>
      <c r="Q862" s="164"/>
      <c r="R862" s="164"/>
      <c r="S862" s="164"/>
      <c r="T862" s="164"/>
      <c r="U862" s="164"/>
      <c r="V862" s="164"/>
    </row>
    <row r="863" spans="1:22" ht="12">
      <c r="A863" s="164"/>
      <c r="B863" s="132"/>
      <c r="C863" s="164"/>
      <c r="D863" s="164"/>
      <c r="E863" s="164"/>
      <c r="F863" s="164"/>
      <c r="G863" s="164"/>
      <c r="H863" s="164"/>
      <c r="I863" s="164"/>
      <c r="J863" s="164"/>
      <c r="K863" s="164"/>
      <c r="L863" s="164"/>
      <c r="M863" s="164"/>
      <c r="N863" s="164"/>
      <c r="O863" s="164"/>
      <c r="P863" s="164"/>
      <c r="Q863" s="164"/>
      <c r="R863" s="164"/>
      <c r="S863" s="164"/>
      <c r="T863" s="164"/>
      <c r="U863" s="164"/>
      <c r="V863" s="164"/>
    </row>
    <row r="864" spans="1:22" ht="12">
      <c r="A864" s="164"/>
      <c r="B864" s="132"/>
      <c r="C864" s="164"/>
      <c r="D864" s="164"/>
      <c r="E864" s="164"/>
      <c r="F864" s="164"/>
      <c r="G864" s="164"/>
      <c r="H864" s="164"/>
      <c r="I864" s="164"/>
      <c r="J864" s="164"/>
      <c r="K864" s="164"/>
      <c r="L864" s="164"/>
      <c r="M864" s="164"/>
      <c r="N864" s="164"/>
      <c r="O864" s="164"/>
      <c r="P864" s="164"/>
      <c r="Q864" s="164"/>
      <c r="R864" s="164"/>
      <c r="S864" s="164"/>
      <c r="T864" s="164"/>
      <c r="U864" s="164"/>
      <c r="V864" s="164"/>
    </row>
    <row r="865" spans="1:22" ht="12">
      <c r="A865" s="164"/>
      <c r="B865" s="132"/>
      <c r="C865" s="164"/>
      <c r="D865" s="164"/>
      <c r="E865" s="164"/>
      <c r="F865" s="164"/>
      <c r="G865" s="164"/>
      <c r="H865" s="164"/>
      <c r="I865" s="164"/>
      <c r="J865" s="164"/>
      <c r="K865" s="164"/>
      <c r="L865" s="164"/>
      <c r="M865" s="164"/>
      <c r="N865" s="164"/>
      <c r="O865" s="164"/>
      <c r="P865" s="164"/>
      <c r="Q865" s="164"/>
      <c r="R865" s="164"/>
      <c r="S865" s="164"/>
      <c r="T865" s="164"/>
      <c r="U865" s="164"/>
      <c r="V865" s="164"/>
    </row>
    <row r="866" spans="1:22" ht="12">
      <c r="A866" s="164"/>
      <c r="B866" s="132"/>
      <c r="C866" s="164"/>
      <c r="D866" s="164"/>
      <c r="E866" s="164"/>
      <c r="F866" s="164"/>
      <c r="G866" s="164"/>
      <c r="H866" s="164"/>
      <c r="I866" s="164"/>
      <c r="J866" s="164"/>
      <c r="K866" s="164"/>
      <c r="L866" s="164"/>
      <c r="M866" s="164"/>
      <c r="N866" s="164"/>
      <c r="O866" s="164"/>
      <c r="P866" s="164"/>
      <c r="Q866" s="164"/>
      <c r="R866" s="164"/>
      <c r="S866" s="164"/>
      <c r="T866" s="164"/>
      <c r="U866" s="164"/>
      <c r="V866" s="164"/>
    </row>
    <row r="867" spans="1:22" ht="12">
      <c r="A867" s="164"/>
      <c r="B867" s="132"/>
      <c r="C867" s="164"/>
      <c r="D867" s="164"/>
      <c r="E867" s="164"/>
      <c r="F867" s="164"/>
      <c r="G867" s="164"/>
      <c r="H867" s="164"/>
      <c r="I867" s="164"/>
      <c r="J867" s="164"/>
      <c r="K867" s="164"/>
      <c r="L867" s="164"/>
      <c r="M867" s="164"/>
      <c r="N867" s="164"/>
      <c r="O867" s="164"/>
      <c r="P867" s="164"/>
      <c r="Q867" s="164"/>
      <c r="R867" s="164"/>
      <c r="S867" s="164"/>
      <c r="T867" s="164"/>
      <c r="U867" s="164"/>
      <c r="V867" s="164"/>
    </row>
    <row r="868" spans="1:22" ht="12">
      <c r="A868" s="164"/>
      <c r="B868" s="132"/>
      <c r="C868" s="164"/>
      <c r="D868" s="164"/>
      <c r="E868" s="164"/>
      <c r="F868" s="164"/>
      <c r="G868" s="164"/>
      <c r="H868" s="164"/>
      <c r="I868" s="164"/>
      <c r="J868" s="164"/>
      <c r="K868" s="164"/>
      <c r="L868" s="164"/>
      <c r="M868" s="164"/>
      <c r="N868" s="164"/>
      <c r="O868" s="164"/>
      <c r="P868" s="164"/>
      <c r="Q868" s="164"/>
      <c r="R868" s="164"/>
      <c r="S868" s="164"/>
      <c r="T868" s="164"/>
      <c r="U868" s="164"/>
      <c r="V868" s="164"/>
    </row>
    <row r="869" spans="1:22" ht="12">
      <c r="A869" s="164"/>
      <c r="B869" s="132"/>
      <c r="C869" s="164"/>
      <c r="D869" s="164"/>
      <c r="E869" s="164"/>
      <c r="F869" s="164"/>
      <c r="G869" s="164"/>
      <c r="H869" s="164"/>
      <c r="I869" s="164"/>
      <c r="J869" s="164"/>
      <c r="K869" s="164"/>
      <c r="L869" s="164"/>
      <c r="M869" s="164"/>
      <c r="N869" s="164"/>
      <c r="O869" s="164"/>
      <c r="P869" s="164"/>
      <c r="Q869" s="164"/>
      <c r="R869" s="164"/>
      <c r="S869" s="164"/>
      <c r="T869" s="164"/>
      <c r="U869" s="164"/>
      <c r="V869" s="164"/>
    </row>
    <row r="870" spans="1:22" ht="12">
      <c r="A870" s="164"/>
      <c r="B870" s="132"/>
      <c r="C870" s="164"/>
      <c r="D870" s="164"/>
      <c r="E870" s="164"/>
      <c r="F870" s="164"/>
      <c r="G870" s="164"/>
      <c r="H870" s="164"/>
      <c r="I870" s="164"/>
      <c r="J870" s="164"/>
      <c r="K870" s="164"/>
      <c r="L870" s="164"/>
      <c r="M870" s="164"/>
      <c r="N870" s="164"/>
      <c r="O870" s="164"/>
      <c r="P870" s="164"/>
      <c r="Q870" s="164"/>
      <c r="R870" s="164"/>
      <c r="S870" s="164"/>
      <c r="T870" s="164"/>
      <c r="U870" s="164"/>
      <c r="V870" s="164"/>
    </row>
    <row r="871" spans="1:22" ht="12">
      <c r="A871" s="164"/>
      <c r="B871" s="132"/>
      <c r="C871" s="164"/>
      <c r="D871" s="164"/>
      <c r="E871" s="164"/>
      <c r="F871" s="164"/>
      <c r="G871" s="164"/>
      <c r="H871" s="164"/>
      <c r="I871" s="164"/>
      <c r="J871" s="164"/>
      <c r="K871" s="164"/>
      <c r="L871" s="164"/>
      <c r="M871" s="164"/>
      <c r="N871" s="164"/>
      <c r="O871" s="164"/>
      <c r="P871" s="164"/>
      <c r="Q871" s="164"/>
      <c r="R871" s="164"/>
      <c r="S871" s="164"/>
      <c r="T871" s="164"/>
      <c r="U871" s="164"/>
      <c r="V871" s="164"/>
    </row>
    <row r="872" spans="1:22" ht="12">
      <c r="A872" s="164"/>
      <c r="B872" s="132"/>
      <c r="C872" s="164"/>
      <c r="D872" s="164"/>
      <c r="E872" s="164"/>
      <c r="F872" s="164"/>
      <c r="G872" s="164"/>
      <c r="H872" s="164"/>
      <c r="I872" s="164"/>
      <c r="J872" s="164"/>
      <c r="K872" s="164"/>
      <c r="L872" s="164"/>
      <c r="M872" s="164"/>
      <c r="N872" s="164"/>
      <c r="O872" s="164"/>
      <c r="P872" s="164"/>
      <c r="Q872" s="164"/>
      <c r="R872" s="164"/>
      <c r="S872" s="164"/>
      <c r="T872" s="164"/>
      <c r="U872" s="164"/>
      <c r="V872" s="164"/>
    </row>
    <row r="873" spans="1:22" ht="12">
      <c r="A873" s="164"/>
      <c r="B873" s="132"/>
      <c r="C873" s="164"/>
      <c r="D873" s="164"/>
      <c r="E873" s="164"/>
      <c r="F873" s="164"/>
      <c r="G873" s="164"/>
      <c r="H873" s="164"/>
      <c r="I873" s="164"/>
      <c r="J873" s="164"/>
      <c r="K873" s="164"/>
      <c r="L873" s="164"/>
      <c r="M873" s="164"/>
      <c r="N873" s="164"/>
      <c r="O873" s="164"/>
      <c r="P873" s="164"/>
      <c r="Q873" s="164"/>
      <c r="R873" s="164"/>
      <c r="S873" s="164"/>
      <c r="T873" s="164"/>
      <c r="U873" s="164"/>
      <c r="V873" s="164"/>
    </row>
    <row r="874" spans="1:22" ht="12">
      <c r="A874" s="164"/>
      <c r="B874" s="132"/>
      <c r="C874" s="164"/>
      <c r="D874" s="164"/>
      <c r="E874" s="164"/>
      <c r="F874" s="164"/>
      <c r="G874" s="164"/>
      <c r="H874" s="164"/>
      <c r="I874" s="164"/>
      <c r="J874" s="164"/>
      <c r="K874" s="164"/>
      <c r="L874" s="164"/>
      <c r="M874" s="164"/>
      <c r="N874" s="164"/>
      <c r="O874" s="164"/>
      <c r="P874" s="164"/>
      <c r="Q874" s="164"/>
      <c r="R874" s="164"/>
      <c r="S874" s="164"/>
      <c r="T874" s="164"/>
      <c r="U874" s="164"/>
      <c r="V874" s="164"/>
    </row>
    <row r="875" spans="1:22" ht="12">
      <c r="A875" s="164"/>
      <c r="B875" s="132"/>
      <c r="C875" s="164"/>
      <c r="D875" s="164"/>
      <c r="E875" s="164"/>
      <c r="F875" s="164"/>
      <c r="G875" s="164"/>
      <c r="H875" s="164"/>
      <c r="I875" s="164"/>
      <c r="J875" s="164"/>
      <c r="K875" s="164"/>
      <c r="L875" s="164"/>
      <c r="M875" s="164"/>
      <c r="N875" s="164"/>
      <c r="O875" s="164"/>
      <c r="P875" s="164"/>
      <c r="Q875" s="164"/>
      <c r="R875" s="164"/>
      <c r="S875" s="164"/>
      <c r="T875" s="164"/>
      <c r="U875" s="164"/>
      <c r="V875" s="164"/>
    </row>
    <row r="876" spans="1:22" ht="12">
      <c r="A876" s="164"/>
      <c r="B876" s="132"/>
      <c r="C876" s="164"/>
      <c r="D876" s="164"/>
      <c r="E876" s="164"/>
      <c r="F876" s="164"/>
      <c r="G876" s="164"/>
      <c r="H876" s="164"/>
      <c r="I876" s="164"/>
      <c r="J876" s="164"/>
      <c r="K876" s="164"/>
      <c r="L876" s="164"/>
      <c r="M876" s="164"/>
      <c r="N876" s="164"/>
      <c r="O876" s="164"/>
      <c r="P876" s="164"/>
      <c r="Q876" s="164"/>
      <c r="R876" s="164"/>
      <c r="S876" s="164"/>
      <c r="T876" s="164"/>
      <c r="U876" s="164"/>
      <c r="V876" s="164"/>
    </row>
    <row r="877" spans="1:22" ht="12">
      <c r="A877" s="164"/>
      <c r="B877" s="132"/>
      <c r="C877" s="164"/>
      <c r="D877" s="164"/>
      <c r="E877" s="164"/>
      <c r="F877" s="164"/>
      <c r="G877" s="164"/>
      <c r="H877" s="164"/>
      <c r="I877" s="164"/>
      <c r="J877" s="164"/>
      <c r="K877" s="164"/>
      <c r="L877" s="164"/>
      <c r="M877" s="164"/>
      <c r="N877" s="164"/>
      <c r="O877" s="164"/>
      <c r="P877" s="164"/>
      <c r="Q877" s="164"/>
      <c r="R877" s="164"/>
      <c r="S877" s="164"/>
      <c r="T877" s="164"/>
      <c r="U877" s="164"/>
      <c r="V877" s="164"/>
    </row>
    <row r="878" spans="1:22" ht="12">
      <c r="A878" s="164"/>
      <c r="B878" s="132"/>
      <c r="C878" s="164"/>
      <c r="D878" s="164"/>
      <c r="E878" s="164"/>
      <c r="F878" s="164"/>
      <c r="G878" s="164"/>
      <c r="H878" s="164"/>
      <c r="I878" s="164"/>
      <c r="J878" s="164"/>
      <c r="K878" s="164"/>
      <c r="L878" s="164"/>
      <c r="M878" s="164"/>
      <c r="N878" s="164"/>
      <c r="O878" s="164"/>
      <c r="P878" s="164"/>
      <c r="Q878" s="164"/>
      <c r="R878" s="164"/>
      <c r="S878" s="164"/>
      <c r="T878" s="164"/>
      <c r="U878" s="164"/>
      <c r="V878" s="164"/>
    </row>
    <row r="879" spans="1:22" ht="12">
      <c r="A879" s="164"/>
      <c r="B879" s="132"/>
      <c r="C879" s="164"/>
      <c r="D879" s="164"/>
      <c r="E879" s="164"/>
      <c r="F879" s="164"/>
      <c r="G879" s="164"/>
      <c r="H879" s="164"/>
      <c r="I879" s="164"/>
      <c r="J879" s="164"/>
      <c r="K879" s="164"/>
      <c r="L879" s="164"/>
      <c r="M879" s="164"/>
      <c r="N879" s="164"/>
      <c r="O879" s="164"/>
      <c r="P879" s="164"/>
      <c r="Q879" s="164"/>
      <c r="R879" s="164"/>
      <c r="S879" s="164"/>
      <c r="T879" s="164"/>
      <c r="U879" s="164"/>
      <c r="V879" s="164"/>
    </row>
    <row r="880" spans="1:22" ht="12">
      <c r="A880" s="164"/>
      <c r="B880" s="132"/>
      <c r="C880" s="164"/>
      <c r="D880" s="164"/>
      <c r="E880" s="164"/>
      <c r="F880" s="164"/>
      <c r="G880" s="164"/>
      <c r="H880" s="164"/>
      <c r="I880" s="164"/>
      <c r="J880" s="164"/>
      <c r="K880" s="164"/>
      <c r="L880" s="164"/>
      <c r="M880" s="164"/>
      <c r="N880" s="164"/>
      <c r="O880" s="164"/>
      <c r="P880" s="164"/>
      <c r="Q880" s="164"/>
      <c r="R880" s="164"/>
      <c r="S880" s="164"/>
      <c r="T880" s="164"/>
      <c r="U880" s="164"/>
      <c r="V880" s="164"/>
    </row>
    <row r="881" spans="1:22" ht="12">
      <c r="A881" s="164"/>
      <c r="B881" s="132"/>
      <c r="C881" s="164"/>
      <c r="D881" s="164"/>
      <c r="E881" s="164"/>
      <c r="F881" s="164"/>
      <c r="G881" s="164"/>
      <c r="H881" s="164"/>
      <c r="I881" s="164"/>
      <c r="J881" s="164"/>
      <c r="K881" s="164"/>
      <c r="L881" s="164"/>
      <c r="M881" s="164"/>
      <c r="N881" s="164"/>
      <c r="O881" s="164"/>
      <c r="P881" s="164"/>
      <c r="Q881" s="164"/>
      <c r="R881" s="164"/>
      <c r="S881" s="164"/>
      <c r="T881" s="164"/>
      <c r="U881" s="164"/>
      <c r="V881" s="164"/>
    </row>
    <row r="882" spans="1:22" ht="12">
      <c r="A882" s="164"/>
      <c r="B882" s="132"/>
      <c r="C882" s="164"/>
      <c r="D882" s="164"/>
      <c r="E882" s="164"/>
      <c r="F882" s="164"/>
      <c r="G882" s="164"/>
      <c r="H882" s="164"/>
      <c r="I882" s="164"/>
      <c r="J882" s="164"/>
      <c r="K882" s="164"/>
      <c r="L882" s="164"/>
      <c r="M882" s="164"/>
      <c r="N882" s="164"/>
      <c r="O882" s="164"/>
      <c r="P882" s="164"/>
      <c r="Q882" s="164"/>
      <c r="R882" s="164"/>
      <c r="S882" s="164"/>
      <c r="T882" s="164"/>
      <c r="U882" s="164"/>
      <c r="V882" s="164"/>
    </row>
    <row r="883" spans="1:22" ht="12">
      <c r="A883" s="164"/>
      <c r="B883" s="132"/>
      <c r="C883" s="164"/>
      <c r="D883" s="164"/>
      <c r="E883" s="164"/>
      <c r="F883" s="164"/>
      <c r="G883" s="164"/>
      <c r="H883" s="164"/>
      <c r="I883" s="164"/>
      <c r="J883" s="164"/>
      <c r="K883" s="164"/>
      <c r="L883" s="164"/>
      <c r="M883" s="164"/>
      <c r="N883" s="164"/>
      <c r="O883" s="164"/>
      <c r="P883" s="164"/>
      <c r="Q883" s="164"/>
      <c r="R883" s="164"/>
      <c r="S883" s="164"/>
      <c r="T883" s="164"/>
      <c r="U883" s="164"/>
      <c r="V883" s="164"/>
    </row>
    <row r="884" spans="1:22" ht="12">
      <c r="A884" s="164"/>
      <c r="B884" s="132"/>
      <c r="C884" s="164"/>
      <c r="D884" s="164"/>
      <c r="E884" s="164"/>
      <c r="F884" s="164"/>
      <c r="G884" s="164"/>
      <c r="H884" s="164"/>
      <c r="I884" s="164"/>
      <c r="J884" s="164"/>
      <c r="K884" s="164"/>
      <c r="L884" s="164"/>
      <c r="M884" s="164"/>
      <c r="N884" s="164"/>
      <c r="O884" s="164"/>
      <c r="P884" s="164"/>
      <c r="Q884" s="164"/>
      <c r="R884" s="164"/>
      <c r="S884" s="164"/>
      <c r="T884" s="164"/>
      <c r="U884" s="164"/>
      <c r="V884" s="164"/>
    </row>
    <row r="885" spans="1:22" ht="12">
      <c r="A885" s="164"/>
      <c r="B885" s="132"/>
      <c r="C885" s="164"/>
      <c r="D885" s="164"/>
      <c r="E885" s="164"/>
      <c r="F885" s="164"/>
      <c r="G885" s="164"/>
      <c r="H885" s="164"/>
      <c r="I885" s="164"/>
      <c r="J885" s="164"/>
      <c r="K885" s="164"/>
      <c r="L885" s="164"/>
      <c r="M885" s="164"/>
      <c r="N885" s="164"/>
      <c r="O885" s="164"/>
      <c r="P885" s="164"/>
      <c r="Q885" s="164"/>
      <c r="R885" s="164"/>
      <c r="S885" s="164"/>
      <c r="T885" s="164"/>
      <c r="U885" s="164"/>
      <c r="V885" s="164"/>
    </row>
    <row r="886" spans="1:22" ht="12">
      <c r="A886" s="164"/>
      <c r="B886" s="132"/>
      <c r="C886" s="164"/>
      <c r="D886" s="164"/>
      <c r="E886" s="164"/>
      <c r="F886" s="164"/>
      <c r="G886" s="164"/>
      <c r="H886" s="164"/>
      <c r="I886" s="164"/>
      <c r="J886" s="164"/>
      <c r="K886" s="164"/>
      <c r="L886" s="164"/>
      <c r="M886" s="164"/>
      <c r="N886" s="164"/>
      <c r="O886" s="164"/>
      <c r="P886" s="164"/>
      <c r="Q886" s="164"/>
      <c r="R886" s="164"/>
      <c r="S886" s="164"/>
      <c r="T886" s="164"/>
      <c r="U886" s="164"/>
      <c r="V886" s="164"/>
    </row>
    <row r="887" spans="1:22" ht="12">
      <c r="A887" s="164"/>
      <c r="B887" s="132"/>
      <c r="C887" s="164"/>
      <c r="D887" s="164"/>
      <c r="E887" s="164"/>
      <c r="F887" s="164"/>
      <c r="G887" s="164"/>
      <c r="H887" s="164"/>
      <c r="I887" s="164"/>
      <c r="J887" s="164"/>
      <c r="K887" s="164"/>
      <c r="L887" s="164"/>
      <c r="M887" s="164"/>
      <c r="N887" s="164"/>
      <c r="O887" s="164"/>
      <c r="P887" s="164"/>
      <c r="Q887" s="164"/>
      <c r="R887" s="164"/>
      <c r="S887" s="164"/>
      <c r="T887" s="164"/>
      <c r="U887" s="164"/>
      <c r="V887" s="164"/>
    </row>
    <row r="888" spans="1:22" ht="12">
      <c r="A888" s="164"/>
      <c r="B888" s="132"/>
      <c r="C888" s="164"/>
      <c r="D888" s="164"/>
      <c r="E888" s="164"/>
      <c r="F888" s="164"/>
      <c r="G888" s="164"/>
      <c r="H888" s="164"/>
      <c r="I888" s="164"/>
      <c r="J888" s="164"/>
      <c r="K888" s="164"/>
      <c r="L888" s="164"/>
      <c r="M888" s="164"/>
      <c r="N888" s="164"/>
      <c r="O888" s="164"/>
      <c r="P888" s="164"/>
      <c r="Q888" s="164"/>
      <c r="R888" s="164"/>
      <c r="S888" s="164"/>
      <c r="T888" s="164"/>
      <c r="U888" s="164"/>
      <c r="V888" s="164"/>
    </row>
    <row r="889" spans="1:22" ht="12">
      <c r="A889" s="164"/>
      <c r="B889" s="132"/>
      <c r="C889" s="164"/>
      <c r="D889" s="164"/>
      <c r="E889" s="164"/>
      <c r="F889" s="164"/>
      <c r="G889" s="164"/>
      <c r="H889" s="164"/>
      <c r="I889" s="164"/>
      <c r="J889" s="164"/>
      <c r="K889" s="164"/>
      <c r="L889" s="164"/>
      <c r="M889" s="164"/>
      <c r="N889" s="164"/>
      <c r="O889" s="164"/>
      <c r="P889" s="164"/>
      <c r="Q889" s="164"/>
      <c r="R889" s="164"/>
      <c r="S889" s="164"/>
      <c r="T889" s="164"/>
      <c r="U889" s="164"/>
      <c r="V889" s="164"/>
    </row>
    <row r="890" spans="1:22" ht="12">
      <c r="A890" s="164"/>
      <c r="B890" s="132"/>
      <c r="C890" s="164"/>
      <c r="D890" s="164"/>
      <c r="E890" s="164"/>
      <c r="F890" s="164"/>
      <c r="G890" s="164"/>
      <c r="H890" s="164"/>
      <c r="I890" s="164"/>
      <c r="J890" s="164"/>
      <c r="K890" s="164"/>
      <c r="L890" s="164"/>
      <c r="M890" s="164"/>
      <c r="N890" s="164"/>
      <c r="O890" s="164"/>
      <c r="P890" s="164"/>
      <c r="Q890" s="164"/>
      <c r="R890" s="164"/>
      <c r="S890" s="164"/>
      <c r="T890" s="164"/>
      <c r="U890" s="164"/>
      <c r="V890" s="164"/>
    </row>
    <row r="891" spans="1:22" ht="12">
      <c r="A891" s="164"/>
      <c r="B891" s="132"/>
      <c r="C891" s="164"/>
      <c r="D891" s="164"/>
      <c r="E891" s="164"/>
      <c r="F891" s="164"/>
      <c r="G891" s="164"/>
      <c r="H891" s="164"/>
      <c r="I891" s="164"/>
      <c r="J891" s="164"/>
      <c r="K891" s="164"/>
      <c r="L891" s="164"/>
      <c r="M891" s="164"/>
      <c r="N891" s="164"/>
      <c r="O891" s="164"/>
      <c r="P891" s="164"/>
      <c r="Q891" s="164"/>
      <c r="R891" s="164"/>
      <c r="S891" s="164"/>
      <c r="T891" s="164"/>
      <c r="U891" s="164"/>
      <c r="V891" s="164"/>
    </row>
    <row r="892" spans="1:22" ht="12">
      <c r="A892" s="164"/>
      <c r="B892" s="132"/>
      <c r="C892" s="164"/>
      <c r="D892" s="164"/>
      <c r="E892" s="164"/>
      <c r="F892" s="164"/>
      <c r="G892" s="164"/>
      <c r="H892" s="164"/>
      <c r="I892" s="164"/>
      <c r="J892" s="164"/>
      <c r="K892" s="164"/>
      <c r="L892" s="164"/>
      <c r="M892" s="164"/>
      <c r="N892" s="164"/>
      <c r="O892" s="164"/>
      <c r="P892" s="164"/>
      <c r="Q892" s="164"/>
      <c r="R892" s="164"/>
      <c r="S892" s="164"/>
      <c r="T892" s="164"/>
      <c r="U892" s="164"/>
      <c r="V892" s="164"/>
    </row>
    <row r="893" spans="1:22" ht="12">
      <c r="A893" s="164"/>
      <c r="B893" s="132"/>
      <c r="C893" s="164"/>
      <c r="D893" s="164"/>
      <c r="E893" s="164"/>
      <c r="F893" s="164"/>
      <c r="G893" s="164"/>
      <c r="H893" s="164"/>
      <c r="I893" s="164"/>
      <c r="J893" s="164"/>
      <c r="K893" s="164"/>
      <c r="L893" s="164"/>
      <c r="M893" s="164"/>
      <c r="N893" s="164"/>
      <c r="O893" s="164"/>
      <c r="P893" s="164"/>
      <c r="Q893" s="164"/>
      <c r="R893" s="164"/>
      <c r="S893" s="164"/>
      <c r="T893" s="164"/>
      <c r="U893" s="164"/>
      <c r="V893" s="164"/>
    </row>
    <row r="894" spans="1:22" ht="12">
      <c r="A894" s="164"/>
      <c r="B894" s="132"/>
      <c r="C894" s="164"/>
      <c r="D894" s="164"/>
      <c r="E894" s="164"/>
      <c r="F894" s="164"/>
      <c r="G894" s="164"/>
      <c r="H894" s="164"/>
      <c r="I894" s="164"/>
      <c r="J894" s="164"/>
      <c r="K894" s="164"/>
      <c r="L894" s="164"/>
      <c r="M894" s="164"/>
      <c r="N894" s="164"/>
      <c r="O894" s="164"/>
      <c r="P894" s="164"/>
      <c r="Q894" s="164"/>
      <c r="R894" s="164"/>
      <c r="S894" s="164"/>
      <c r="T894" s="164"/>
      <c r="U894" s="164"/>
      <c r="V894" s="164"/>
    </row>
    <row r="895" spans="1:22" ht="12">
      <c r="A895" s="164"/>
      <c r="B895" s="132"/>
      <c r="C895" s="164"/>
      <c r="D895" s="164"/>
      <c r="E895" s="164"/>
      <c r="F895" s="164"/>
      <c r="G895" s="164"/>
      <c r="H895" s="164"/>
      <c r="I895" s="164"/>
      <c r="J895" s="164"/>
      <c r="K895" s="164"/>
      <c r="L895" s="164"/>
      <c r="M895" s="164"/>
      <c r="N895" s="164"/>
      <c r="O895" s="164"/>
      <c r="P895" s="164"/>
      <c r="Q895" s="164"/>
      <c r="R895" s="164"/>
      <c r="S895" s="164"/>
      <c r="T895" s="164"/>
      <c r="U895" s="164"/>
      <c r="V895" s="164"/>
    </row>
    <row r="896" spans="1:22" ht="12">
      <c r="A896" s="164"/>
      <c r="B896" s="132"/>
      <c r="C896" s="164"/>
      <c r="D896" s="164"/>
      <c r="E896" s="164"/>
      <c r="F896" s="164"/>
      <c r="G896" s="164"/>
      <c r="H896" s="164"/>
      <c r="I896" s="164"/>
      <c r="J896" s="164"/>
      <c r="K896" s="164"/>
      <c r="L896" s="164"/>
      <c r="M896" s="164"/>
      <c r="N896" s="164"/>
      <c r="O896" s="164"/>
      <c r="P896" s="164"/>
      <c r="Q896" s="164"/>
      <c r="R896" s="164"/>
      <c r="S896" s="164"/>
      <c r="T896" s="164"/>
      <c r="U896" s="164"/>
      <c r="V896" s="164"/>
    </row>
    <row r="897" spans="1:22" ht="12">
      <c r="A897" s="164"/>
      <c r="B897" s="132"/>
      <c r="C897" s="164"/>
      <c r="D897" s="164"/>
      <c r="E897" s="164"/>
      <c r="F897" s="164"/>
      <c r="G897" s="164"/>
      <c r="H897" s="164"/>
      <c r="I897" s="164"/>
      <c r="J897" s="164"/>
      <c r="K897" s="164"/>
      <c r="L897" s="164"/>
      <c r="M897" s="164"/>
      <c r="N897" s="164"/>
      <c r="O897" s="164"/>
      <c r="P897" s="164"/>
      <c r="Q897" s="164"/>
      <c r="R897" s="164"/>
      <c r="S897" s="164"/>
      <c r="T897" s="164"/>
      <c r="U897" s="164"/>
      <c r="V897" s="164"/>
    </row>
    <row r="898" spans="1:22" ht="12">
      <c r="A898" s="164"/>
      <c r="B898" s="132"/>
      <c r="C898" s="164"/>
      <c r="D898" s="164"/>
      <c r="E898" s="164"/>
      <c r="F898" s="164"/>
      <c r="G898" s="164"/>
      <c r="H898" s="164"/>
      <c r="I898" s="164"/>
      <c r="J898" s="164"/>
      <c r="K898" s="164"/>
      <c r="L898" s="164"/>
      <c r="M898" s="164"/>
      <c r="N898" s="164"/>
      <c r="O898" s="164"/>
      <c r="P898" s="164"/>
      <c r="Q898" s="164"/>
      <c r="R898" s="164"/>
      <c r="S898" s="164"/>
      <c r="T898" s="164"/>
      <c r="U898" s="164"/>
      <c r="V898" s="164"/>
    </row>
    <row r="899" spans="1:22" ht="12">
      <c r="A899" s="164"/>
      <c r="B899" s="132"/>
      <c r="C899" s="164"/>
      <c r="D899" s="164"/>
      <c r="E899" s="164"/>
      <c r="F899" s="164"/>
      <c r="G899" s="164"/>
      <c r="H899" s="164"/>
      <c r="I899" s="164"/>
      <c r="J899" s="164"/>
      <c r="K899" s="164"/>
      <c r="L899" s="164"/>
      <c r="M899" s="164"/>
      <c r="N899" s="164"/>
      <c r="O899" s="164"/>
      <c r="P899" s="164"/>
      <c r="Q899" s="164"/>
      <c r="R899" s="164"/>
      <c r="S899" s="164"/>
      <c r="T899" s="164"/>
      <c r="U899" s="164"/>
      <c r="V899" s="164"/>
    </row>
    <row r="900" spans="1:22" ht="12">
      <c r="A900" s="164"/>
      <c r="B900" s="132"/>
      <c r="C900" s="164"/>
      <c r="D900" s="164"/>
      <c r="E900" s="164"/>
      <c r="F900" s="164"/>
      <c r="G900" s="164"/>
      <c r="H900" s="164"/>
      <c r="I900" s="164"/>
      <c r="J900" s="164"/>
      <c r="K900" s="164"/>
      <c r="L900" s="164"/>
      <c r="M900" s="164"/>
      <c r="N900" s="164"/>
      <c r="O900" s="164"/>
      <c r="P900" s="164"/>
      <c r="Q900" s="164"/>
      <c r="R900" s="164"/>
      <c r="S900" s="164"/>
      <c r="T900" s="164"/>
      <c r="U900" s="164"/>
      <c r="V900" s="164"/>
    </row>
    <row r="901" spans="1:22" ht="12">
      <c r="A901" s="164"/>
      <c r="B901" s="132"/>
      <c r="C901" s="164"/>
      <c r="D901" s="164"/>
      <c r="E901" s="164"/>
      <c r="F901" s="164"/>
      <c r="G901" s="164"/>
      <c r="H901" s="164"/>
      <c r="I901" s="164"/>
      <c r="J901" s="164"/>
      <c r="K901" s="164"/>
      <c r="L901" s="164"/>
      <c r="M901" s="164"/>
      <c r="N901" s="164"/>
      <c r="O901" s="164"/>
      <c r="P901" s="164"/>
      <c r="Q901" s="164"/>
      <c r="R901" s="164"/>
      <c r="S901" s="164"/>
      <c r="T901" s="164"/>
      <c r="U901" s="164"/>
      <c r="V901" s="164"/>
    </row>
    <row r="902" spans="1:22" ht="12">
      <c r="A902" s="164"/>
      <c r="B902" s="132"/>
      <c r="C902" s="164"/>
      <c r="D902" s="164"/>
      <c r="E902" s="164"/>
      <c r="F902" s="164"/>
      <c r="G902" s="164"/>
      <c r="H902" s="164"/>
      <c r="I902" s="164"/>
      <c r="J902" s="164"/>
      <c r="K902" s="164"/>
      <c r="L902" s="164"/>
      <c r="M902" s="164"/>
      <c r="N902" s="164"/>
      <c r="O902" s="164"/>
      <c r="P902" s="164"/>
      <c r="Q902" s="164"/>
      <c r="R902" s="164"/>
      <c r="S902" s="164"/>
      <c r="T902" s="164"/>
      <c r="U902" s="164"/>
      <c r="V902" s="164"/>
    </row>
    <row r="903" spans="1:22" ht="12">
      <c r="A903" s="164"/>
      <c r="B903" s="132"/>
      <c r="C903" s="164"/>
      <c r="D903" s="164"/>
      <c r="E903" s="164"/>
      <c r="F903" s="164"/>
      <c r="G903" s="164"/>
      <c r="H903" s="164"/>
      <c r="I903" s="164"/>
      <c r="J903" s="164"/>
      <c r="K903" s="164"/>
      <c r="L903" s="164"/>
      <c r="M903" s="164"/>
      <c r="N903" s="164"/>
      <c r="O903" s="164"/>
      <c r="P903" s="164"/>
      <c r="Q903" s="164"/>
      <c r="R903" s="164"/>
      <c r="S903" s="164"/>
      <c r="T903" s="164"/>
      <c r="U903" s="164"/>
      <c r="V903" s="164"/>
    </row>
    <row r="904" spans="1:22" ht="12">
      <c r="A904" s="164"/>
      <c r="B904" s="132"/>
      <c r="C904" s="164"/>
      <c r="D904" s="164"/>
      <c r="E904" s="164"/>
      <c r="F904" s="164"/>
      <c r="G904" s="164"/>
      <c r="H904" s="164"/>
      <c r="I904" s="164"/>
      <c r="J904" s="164"/>
      <c r="K904" s="164"/>
      <c r="L904" s="164"/>
      <c r="M904" s="164"/>
      <c r="N904" s="164"/>
      <c r="O904" s="164"/>
      <c r="P904" s="164"/>
      <c r="Q904" s="164"/>
      <c r="R904" s="164"/>
      <c r="S904" s="164"/>
      <c r="T904" s="164"/>
      <c r="U904" s="164"/>
      <c r="V904" s="164"/>
    </row>
    <row r="905" spans="1:22" ht="12">
      <c r="A905" s="164"/>
      <c r="B905" s="132"/>
      <c r="C905" s="164"/>
      <c r="D905" s="164"/>
      <c r="E905" s="164"/>
      <c r="F905" s="164"/>
      <c r="G905" s="164"/>
      <c r="H905" s="164"/>
      <c r="I905" s="164"/>
      <c r="J905" s="164"/>
      <c r="K905" s="164"/>
      <c r="L905" s="164"/>
      <c r="M905" s="164"/>
      <c r="N905" s="164"/>
      <c r="O905" s="164"/>
      <c r="P905" s="164"/>
      <c r="Q905" s="164"/>
      <c r="R905" s="164"/>
      <c r="S905" s="164"/>
      <c r="T905" s="164"/>
      <c r="U905" s="164"/>
      <c r="V905" s="164"/>
    </row>
    <row r="906" spans="1:22" ht="12">
      <c r="A906" s="164"/>
      <c r="B906" s="132"/>
      <c r="C906" s="164"/>
      <c r="D906" s="164"/>
      <c r="E906" s="164"/>
      <c r="F906" s="164"/>
      <c r="G906" s="164"/>
      <c r="H906" s="164"/>
      <c r="I906" s="164"/>
      <c r="J906" s="164"/>
      <c r="K906" s="164"/>
      <c r="L906" s="164"/>
      <c r="M906" s="164"/>
      <c r="N906" s="164"/>
      <c r="O906" s="164"/>
      <c r="P906" s="164"/>
      <c r="Q906" s="164"/>
      <c r="R906" s="164"/>
      <c r="S906" s="164"/>
      <c r="T906" s="164"/>
      <c r="U906" s="164"/>
      <c r="V906" s="164"/>
    </row>
    <row r="907" spans="1:22" ht="12">
      <c r="A907" s="164"/>
      <c r="B907" s="132"/>
      <c r="C907" s="164"/>
      <c r="D907" s="164"/>
      <c r="E907" s="164"/>
      <c r="F907" s="164"/>
      <c r="G907" s="164"/>
      <c r="H907" s="164"/>
      <c r="I907" s="164"/>
      <c r="J907" s="164"/>
      <c r="K907" s="164"/>
      <c r="L907" s="164"/>
      <c r="M907" s="164"/>
      <c r="N907" s="164"/>
      <c r="O907" s="164"/>
      <c r="P907" s="164"/>
      <c r="Q907" s="164"/>
      <c r="R907" s="164"/>
      <c r="S907" s="164"/>
      <c r="T907" s="164"/>
      <c r="U907" s="164"/>
      <c r="V907" s="164"/>
    </row>
    <row r="908" spans="1:22" ht="12">
      <c r="A908" s="164"/>
      <c r="B908" s="132"/>
      <c r="C908" s="164"/>
      <c r="D908" s="164"/>
      <c r="E908" s="164"/>
      <c r="F908" s="164"/>
      <c r="G908" s="164"/>
      <c r="H908" s="164"/>
      <c r="I908" s="164"/>
      <c r="J908" s="164"/>
      <c r="K908" s="164"/>
      <c r="L908" s="164"/>
      <c r="M908" s="164"/>
      <c r="N908" s="164"/>
      <c r="O908" s="164"/>
      <c r="P908" s="164"/>
      <c r="Q908" s="164"/>
      <c r="R908" s="164"/>
      <c r="S908" s="164"/>
      <c r="T908" s="164"/>
      <c r="U908" s="164"/>
      <c r="V908" s="164"/>
    </row>
    <row r="909" spans="1:22" ht="12">
      <c r="A909" s="164"/>
      <c r="B909" s="132"/>
      <c r="C909" s="164"/>
      <c r="D909" s="164"/>
      <c r="E909" s="164"/>
      <c r="F909" s="164"/>
      <c r="G909" s="164"/>
      <c r="H909" s="164"/>
      <c r="I909" s="164"/>
      <c r="J909" s="164"/>
      <c r="K909" s="164"/>
      <c r="L909" s="164"/>
      <c r="M909" s="164"/>
      <c r="N909" s="164"/>
      <c r="O909" s="164"/>
      <c r="P909" s="164"/>
      <c r="Q909" s="164"/>
      <c r="R909" s="164"/>
      <c r="S909" s="164"/>
      <c r="T909" s="164"/>
      <c r="U909" s="164"/>
      <c r="V909" s="164"/>
    </row>
    <row r="910" spans="1:22" ht="12">
      <c r="A910" s="164"/>
      <c r="B910" s="132"/>
      <c r="C910" s="164"/>
      <c r="D910" s="164"/>
      <c r="E910" s="164"/>
      <c r="F910" s="164"/>
      <c r="G910" s="164"/>
      <c r="H910" s="164"/>
      <c r="I910" s="164"/>
      <c r="J910" s="164"/>
      <c r="K910" s="164"/>
      <c r="L910" s="164"/>
      <c r="M910" s="164"/>
      <c r="N910" s="164"/>
      <c r="O910" s="164"/>
      <c r="P910" s="164"/>
      <c r="Q910" s="164"/>
      <c r="R910" s="164"/>
      <c r="S910" s="164"/>
      <c r="T910" s="164"/>
      <c r="U910" s="164"/>
      <c r="V910" s="164"/>
    </row>
    <row r="911" spans="1:22" ht="12">
      <c r="A911" s="164"/>
      <c r="B911" s="132"/>
      <c r="C911" s="164"/>
      <c r="D911" s="164"/>
      <c r="E911" s="164"/>
      <c r="F911" s="164"/>
      <c r="G911" s="164"/>
      <c r="H911" s="164"/>
      <c r="I911" s="164"/>
      <c r="J911" s="164"/>
      <c r="K911" s="164"/>
      <c r="L911" s="164"/>
      <c r="M911" s="164"/>
      <c r="N911" s="164"/>
      <c r="O911" s="164"/>
      <c r="P911" s="164"/>
      <c r="Q911" s="164"/>
      <c r="R911" s="164"/>
      <c r="S911" s="164"/>
      <c r="T911" s="164"/>
      <c r="U911" s="164"/>
      <c r="V911" s="164"/>
    </row>
    <row r="912" spans="1:22" ht="12">
      <c r="A912" s="164"/>
      <c r="B912" s="132"/>
      <c r="C912" s="164"/>
      <c r="D912" s="164"/>
      <c r="E912" s="164"/>
      <c r="F912" s="164"/>
      <c r="G912" s="164"/>
      <c r="H912" s="164"/>
      <c r="I912" s="164"/>
      <c r="J912" s="164"/>
      <c r="K912" s="164"/>
      <c r="L912" s="164"/>
      <c r="M912" s="164"/>
      <c r="N912" s="164"/>
      <c r="O912" s="164"/>
      <c r="P912" s="164"/>
      <c r="Q912" s="164"/>
      <c r="R912" s="164"/>
      <c r="S912" s="164"/>
      <c r="T912" s="164"/>
      <c r="U912" s="164"/>
      <c r="V912" s="164"/>
    </row>
    <row r="913" spans="1:22" ht="12">
      <c r="A913" s="164"/>
      <c r="B913" s="132"/>
      <c r="C913" s="164"/>
      <c r="D913" s="164"/>
      <c r="E913" s="164"/>
      <c r="F913" s="164"/>
      <c r="G913" s="164"/>
      <c r="H913" s="164"/>
      <c r="I913" s="164"/>
      <c r="J913" s="164"/>
      <c r="K913" s="164"/>
      <c r="L913" s="164"/>
      <c r="M913" s="164"/>
      <c r="N913" s="164"/>
      <c r="O913" s="164"/>
      <c r="P913" s="164"/>
      <c r="Q913" s="164"/>
      <c r="R913" s="164"/>
      <c r="S913" s="164"/>
      <c r="T913" s="164"/>
      <c r="U913" s="164"/>
      <c r="V913" s="164"/>
    </row>
    <row r="914" spans="1:22" ht="12">
      <c r="A914" s="164"/>
      <c r="B914" s="132"/>
      <c r="C914" s="164"/>
      <c r="D914" s="164"/>
      <c r="E914" s="164"/>
      <c r="F914" s="164"/>
      <c r="G914" s="164"/>
      <c r="H914" s="164"/>
      <c r="I914" s="164"/>
      <c r="J914" s="164"/>
      <c r="K914" s="164"/>
      <c r="L914" s="164"/>
      <c r="M914" s="164"/>
      <c r="N914" s="164"/>
      <c r="O914" s="164"/>
      <c r="P914" s="164"/>
      <c r="Q914" s="164"/>
      <c r="R914" s="164"/>
      <c r="S914" s="164"/>
      <c r="T914" s="164"/>
      <c r="U914" s="164"/>
      <c r="V914" s="164"/>
    </row>
    <row r="915" spans="1:22" ht="12">
      <c r="A915" s="164"/>
      <c r="B915" s="132"/>
      <c r="C915" s="164"/>
      <c r="D915" s="164"/>
      <c r="E915" s="164"/>
      <c r="F915" s="164"/>
      <c r="G915" s="164"/>
      <c r="H915" s="164"/>
      <c r="I915" s="164"/>
      <c r="J915" s="164"/>
      <c r="K915" s="164"/>
      <c r="L915" s="164"/>
      <c r="M915" s="164"/>
      <c r="N915" s="164"/>
      <c r="O915" s="164"/>
      <c r="P915" s="164"/>
      <c r="Q915" s="164"/>
      <c r="R915" s="164"/>
      <c r="S915" s="164"/>
      <c r="T915" s="164"/>
      <c r="U915" s="164"/>
      <c r="V915" s="164"/>
    </row>
    <row r="916" spans="1:22" ht="12">
      <c r="A916" s="164"/>
      <c r="B916" s="132"/>
      <c r="C916" s="164"/>
      <c r="D916" s="164"/>
      <c r="E916" s="164"/>
      <c r="F916" s="164"/>
      <c r="G916" s="164"/>
      <c r="H916" s="164"/>
      <c r="I916" s="164"/>
      <c r="J916" s="164"/>
      <c r="K916" s="164"/>
      <c r="L916" s="164"/>
      <c r="M916" s="164"/>
      <c r="N916" s="164"/>
      <c r="O916" s="164"/>
      <c r="P916" s="164"/>
      <c r="Q916" s="164"/>
      <c r="R916" s="164"/>
      <c r="S916" s="164"/>
      <c r="T916" s="164"/>
      <c r="U916" s="164"/>
      <c r="V916" s="164"/>
    </row>
    <row r="917" spans="1:22" ht="12">
      <c r="A917" s="164"/>
      <c r="B917" s="132"/>
      <c r="C917" s="164"/>
      <c r="D917" s="164"/>
      <c r="E917" s="164"/>
      <c r="F917" s="164"/>
      <c r="G917" s="164"/>
      <c r="H917" s="164"/>
      <c r="I917" s="164"/>
      <c r="J917" s="164"/>
      <c r="K917" s="164"/>
      <c r="L917" s="164"/>
      <c r="M917" s="164"/>
      <c r="N917" s="164"/>
      <c r="O917" s="164"/>
      <c r="P917" s="164"/>
      <c r="Q917" s="164"/>
      <c r="R917" s="164"/>
      <c r="S917" s="164"/>
      <c r="T917" s="164"/>
      <c r="U917" s="164"/>
      <c r="V917" s="164"/>
    </row>
    <row r="918" spans="1:22" ht="12">
      <c r="A918" s="164"/>
      <c r="B918" s="132"/>
      <c r="C918" s="164"/>
      <c r="D918" s="164"/>
      <c r="E918" s="164"/>
      <c r="F918" s="164"/>
      <c r="G918" s="164"/>
      <c r="H918" s="164"/>
      <c r="I918" s="164"/>
      <c r="J918" s="164"/>
      <c r="K918" s="164"/>
      <c r="L918" s="164"/>
      <c r="M918" s="164"/>
      <c r="N918" s="164"/>
      <c r="O918" s="164"/>
      <c r="P918" s="164"/>
      <c r="Q918" s="164"/>
      <c r="R918" s="164"/>
      <c r="S918" s="164"/>
      <c r="T918" s="164"/>
      <c r="U918" s="164"/>
      <c r="V918" s="164"/>
    </row>
    <row r="919" spans="1:22" ht="12">
      <c r="A919" s="164"/>
      <c r="B919" s="132"/>
      <c r="C919" s="164"/>
      <c r="D919" s="164"/>
      <c r="E919" s="164"/>
      <c r="F919" s="164"/>
      <c r="G919" s="164"/>
      <c r="H919" s="164"/>
      <c r="I919" s="164"/>
      <c r="J919" s="164"/>
      <c r="K919" s="164"/>
      <c r="L919" s="164"/>
      <c r="M919" s="164"/>
      <c r="N919" s="164"/>
      <c r="O919" s="164"/>
      <c r="P919" s="164"/>
      <c r="Q919" s="164"/>
      <c r="R919" s="164"/>
      <c r="S919" s="164"/>
      <c r="T919" s="164"/>
      <c r="U919" s="164"/>
      <c r="V919" s="164"/>
    </row>
    <row r="920" spans="1:22" ht="12">
      <c r="A920" s="164"/>
      <c r="B920" s="132"/>
      <c r="C920" s="164"/>
      <c r="D920" s="164"/>
      <c r="E920" s="164"/>
      <c r="F920" s="164"/>
      <c r="G920" s="164"/>
      <c r="H920" s="164"/>
      <c r="I920" s="164"/>
      <c r="J920" s="164"/>
      <c r="K920" s="164"/>
      <c r="L920" s="164"/>
      <c r="M920" s="164"/>
      <c r="N920" s="164"/>
      <c r="O920" s="164"/>
      <c r="P920" s="164"/>
      <c r="Q920" s="164"/>
      <c r="R920" s="164"/>
      <c r="S920" s="164"/>
      <c r="T920" s="164"/>
      <c r="U920" s="164"/>
      <c r="V920" s="164"/>
    </row>
    <row r="921" spans="1:22" ht="12">
      <c r="A921" s="164"/>
      <c r="B921" s="132"/>
      <c r="C921" s="164"/>
      <c r="D921" s="164"/>
      <c r="E921" s="164"/>
      <c r="F921" s="164"/>
      <c r="G921" s="164"/>
      <c r="H921" s="164"/>
      <c r="I921" s="164"/>
      <c r="J921" s="164"/>
      <c r="K921" s="164"/>
      <c r="L921" s="164"/>
      <c r="M921" s="164"/>
      <c r="N921" s="164"/>
      <c r="O921" s="164"/>
      <c r="P921" s="164"/>
      <c r="Q921" s="164"/>
      <c r="R921" s="164"/>
      <c r="S921" s="164"/>
      <c r="T921" s="164"/>
      <c r="U921" s="164"/>
      <c r="V921" s="164"/>
    </row>
    <row r="922" spans="1:22" ht="12">
      <c r="A922" s="164"/>
      <c r="B922" s="132"/>
      <c r="C922" s="164"/>
      <c r="D922" s="164"/>
      <c r="E922" s="164"/>
      <c r="F922" s="164"/>
      <c r="G922" s="164"/>
      <c r="H922" s="164"/>
      <c r="I922" s="164"/>
      <c r="J922" s="164"/>
      <c r="K922" s="164"/>
      <c r="L922" s="164"/>
      <c r="M922" s="164"/>
      <c r="N922" s="164"/>
      <c r="O922" s="164"/>
      <c r="P922" s="164"/>
      <c r="Q922" s="164"/>
      <c r="R922" s="164"/>
      <c r="S922" s="164"/>
      <c r="T922" s="164"/>
      <c r="U922" s="164"/>
      <c r="V922" s="164"/>
    </row>
    <row r="923" spans="1:22" ht="12">
      <c r="A923" s="164"/>
      <c r="B923" s="132"/>
      <c r="C923" s="164"/>
      <c r="D923" s="164"/>
      <c r="E923" s="164"/>
      <c r="F923" s="164"/>
      <c r="G923" s="164"/>
      <c r="H923" s="164"/>
      <c r="I923" s="164"/>
      <c r="J923" s="164"/>
      <c r="K923" s="164"/>
      <c r="L923" s="164"/>
      <c r="M923" s="164"/>
      <c r="N923" s="164"/>
      <c r="O923" s="164"/>
      <c r="P923" s="164"/>
      <c r="Q923" s="164"/>
      <c r="R923" s="164"/>
      <c r="S923" s="164"/>
      <c r="T923" s="164"/>
      <c r="U923" s="164"/>
      <c r="V923" s="164"/>
    </row>
    <row r="924" spans="1:22" ht="12">
      <c r="A924" s="164"/>
      <c r="B924" s="132"/>
      <c r="C924" s="164"/>
      <c r="D924" s="164"/>
      <c r="E924" s="164"/>
      <c r="F924" s="164"/>
      <c r="G924" s="164"/>
      <c r="H924" s="164"/>
      <c r="I924" s="164"/>
      <c r="J924" s="164"/>
      <c r="K924" s="164"/>
      <c r="L924" s="164"/>
      <c r="M924" s="164"/>
      <c r="N924" s="164"/>
      <c r="O924" s="164"/>
      <c r="P924" s="164"/>
      <c r="Q924" s="164"/>
      <c r="R924" s="164"/>
      <c r="S924" s="164"/>
      <c r="T924" s="164"/>
      <c r="U924" s="164"/>
      <c r="V924" s="164"/>
    </row>
    <row r="925" spans="1:22" ht="12">
      <c r="A925" s="164"/>
      <c r="B925" s="132"/>
      <c r="C925" s="164"/>
      <c r="D925" s="164"/>
      <c r="E925" s="164"/>
      <c r="F925" s="164"/>
      <c r="G925" s="164"/>
      <c r="H925" s="164"/>
      <c r="I925" s="164"/>
      <c r="J925" s="164"/>
      <c r="K925" s="164"/>
      <c r="L925" s="164"/>
      <c r="M925" s="164"/>
      <c r="N925" s="164"/>
      <c r="O925" s="164"/>
      <c r="P925" s="164"/>
      <c r="Q925" s="164"/>
      <c r="R925" s="164"/>
      <c r="S925" s="164"/>
      <c r="T925" s="164"/>
      <c r="U925" s="164"/>
      <c r="V925" s="164"/>
    </row>
    <row r="926" spans="1:22" ht="12">
      <c r="A926" s="164"/>
      <c r="B926" s="132"/>
      <c r="C926" s="164"/>
      <c r="D926" s="164"/>
      <c r="E926" s="164"/>
      <c r="F926" s="164"/>
      <c r="G926" s="164"/>
      <c r="H926" s="164"/>
      <c r="I926" s="164"/>
      <c r="J926" s="164"/>
      <c r="K926" s="164"/>
      <c r="L926" s="164"/>
      <c r="M926" s="164"/>
      <c r="N926" s="164"/>
      <c r="O926" s="164"/>
      <c r="P926" s="164"/>
      <c r="Q926" s="164"/>
      <c r="R926" s="164"/>
      <c r="S926" s="164"/>
      <c r="T926" s="164"/>
      <c r="U926" s="164"/>
      <c r="V926" s="164"/>
    </row>
    <row r="927" spans="1:22" ht="12">
      <c r="A927" s="164"/>
      <c r="B927" s="132"/>
      <c r="C927" s="164"/>
      <c r="D927" s="164"/>
      <c r="E927" s="164"/>
      <c r="F927" s="164"/>
      <c r="G927" s="164"/>
      <c r="H927" s="164"/>
      <c r="I927" s="164"/>
      <c r="J927" s="164"/>
      <c r="K927" s="164"/>
      <c r="L927" s="164"/>
      <c r="M927" s="164"/>
      <c r="N927" s="164"/>
      <c r="O927" s="164"/>
      <c r="P927" s="164"/>
      <c r="Q927" s="164"/>
      <c r="R927" s="164"/>
      <c r="S927" s="164"/>
      <c r="T927" s="164"/>
      <c r="U927" s="164"/>
      <c r="V927" s="164"/>
    </row>
    <row r="928" spans="1:22" ht="12">
      <c r="A928" s="164"/>
      <c r="B928" s="132"/>
      <c r="C928" s="164"/>
      <c r="D928" s="164"/>
      <c r="E928" s="164"/>
      <c r="F928" s="164"/>
      <c r="G928" s="164"/>
      <c r="H928" s="164"/>
      <c r="I928" s="164"/>
      <c r="J928" s="164"/>
      <c r="K928" s="164"/>
      <c r="L928" s="164"/>
      <c r="M928" s="164"/>
      <c r="N928" s="164"/>
      <c r="O928" s="164"/>
      <c r="P928" s="164"/>
      <c r="Q928" s="164"/>
      <c r="R928" s="164"/>
      <c r="S928" s="164"/>
      <c r="T928" s="164"/>
      <c r="U928" s="164"/>
      <c r="V928" s="164"/>
    </row>
    <row r="929" spans="1:22" ht="12">
      <c r="A929" s="164"/>
      <c r="B929" s="132"/>
      <c r="C929" s="164"/>
      <c r="D929" s="164"/>
      <c r="E929" s="164"/>
      <c r="F929" s="164"/>
      <c r="G929" s="164"/>
      <c r="H929" s="164"/>
      <c r="I929" s="164"/>
      <c r="J929" s="164"/>
      <c r="K929" s="164"/>
      <c r="L929" s="164"/>
      <c r="M929" s="164"/>
      <c r="N929" s="164"/>
      <c r="O929" s="164"/>
      <c r="P929" s="164"/>
      <c r="Q929" s="164"/>
      <c r="R929" s="164"/>
      <c r="S929" s="164"/>
      <c r="T929" s="164"/>
      <c r="U929" s="164"/>
      <c r="V929" s="164"/>
    </row>
    <row r="930" spans="1:22" ht="12">
      <c r="A930" s="164"/>
      <c r="B930" s="132"/>
      <c r="C930" s="164"/>
      <c r="D930" s="164"/>
      <c r="E930" s="164"/>
      <c r="F930" s="164"/>
      <c r="G930" s="164"/>
      <c r="H930" s="164"/>
      <c r="I930" s="164"/>
      <c r="J930" s="164"/>
      <c r="K930" s="164"/>
      <c r="L930" s="164"/>
      <c r="M930" s="164"/>
      <c r="N930" s="164"/>
      <c r="O930" s="164"/>
      <c r="P930" s="164"/>
      <c r="Q930" s="164"/>
      <c r="R930" s="164"/>
      <c r="S930" s="164"/>
      <c r="T930" s="164"/>
      <c r="U930" s="164"/>
      <c r="V930" s="164"/>
    </row>
    <row r="931" spans="1:22" ht="12">
      <c r="A931" s="164"/>
      <c r="B931" s="132"/>
      <c r="C931" s="164"/>
      <c r="D931" s="164"/>
      <c r="E931" s="164"/>
      <c r="F931" s="164"/>
      <c r="G931" s="164"/>
      <c r="H931" s="164"/>
      <c r="I931" s="164"/>
      <c r="J931" s="164"/>
      <c r="K931" s="164"/>
      <c r="L931" s="164"/>
      <c r="M931" s="164"/>
      <c r="N931" s="164"/>
      <c r="O931" s="164"/>
      <c r="P931" s="164"/>
      <c r="Q931" s="164"/>
      <c r="R931" s="164"/>
      <c r="S931" s="164"/>
      <c r="T931" s="164"/>
      <c r="U931" s="164"/>
      <c r="V931" s="164"/>
    </row>
    <row r="932" spans="1:22" ht="12">
      <c r="A932" s="164"/>
      <c r="B932" s="132"/>
      <c r="C932" s="164"/>
      <c r="D932" s="164"/>
      <c r="E932" s="164"/>
      <c r="F932" s="164"/>
      <c r="G932" s="164"/>
      <c r="H932" s="164"/>
      <c r="I932" s="164"/>
      <c r="J932" s="164"/>
      <c r="K932" s="164"/>
      <c r="L932" s="164"/>
      <c r="M932" s="164"/>
      <c r="N932" s="164"/>
      <c r="O932" s="164"/>
      <c r="P932" s="164"/>
      <c r="Q932" s="164"/>
      <c r="R932" s="164"/>
      <c r="S932" s="164"/>
      <c r="T932" s="164"/>
      <c r="U932" s="164"/>
      <c r="V932" s="164"/>
    </row>
    <row r="933" spans="1:22" ht="12">
      <c r="A933" s="164"/>
      <c r="B933" s="132"/>
      <c r="C933" s="164"/>
      <c r="D933" s="164"/>
      <c r="E933" s="164"/>
      <c r="F933" s="164"/>
      <c r="G933" s="164"/>
      <c r="H933" s="164"/>
      <c r="I933" s="164"/>
      <c r="J933" s="164"/>
      <c r="K933" s="164"/>
      <c r="L933" s="164"/>
      <c r="M933" s="164"/>
      <c r="N933" s="164"/>
      <c r="O933" s="164"/>
      <c r="P933" s="164"/>
      <c r="Q933" s="164"/>
      <c r="R933" s="164"/>
      <c r="S933" s="164"/>
      <c r="T933" s="164"/>
      <c r="U933" s="164"/>
      <c r="V933" s="164"/>
    </row>
    <row r="934" spans="1:22" ht="12">
      <c r="A934" s="164"/>
      <c r="B934" s="132"/>
      <c r="C934" s="164"/>
      <c r="D934" s="164"/>
      <c r="E934" s="164"/>
      <c r="F934" s="164"/>
      <c r="G934" s="164"/>
      <c r="H934" s="164"/>
      <c r="I934" s="164"/>
      <c r="J934" s="164"/>
      <c r="K934" s="164"/>
      <c r="L934" s="164"/>
      <c r="M934" s="164"/>
      <c r="N934" s="164"/>
      <c r="O934" s="164"/>
      <c r="P934" s="164"/>
      <c r="Q934" s="164"/>
      <c r="R934" s="164"/>
      <c r="S934" s="164"/>
      <c r="T934" s="164"/>
      <c r="U934" s="164"/>
      <c r="V934" s="164"/>
    </row>
    <row r="935" spans="1:22" ht="12">
      <c r="A935" s="164"/>
      <c r="B935" s="132"/>
      <c r="C935" s="164"/>
      <c r="D935" s="164"/>
      <c r="E935" s="164"/>
      <c r="F935" s="164"/>
      <c r="G935" s="164"/>
      <c r="H935" s="164"/>
      <c r="I935" s="164"/>
      <c r="J935" s="164"/>
      <c r="K935" s="164"/>
      <c r="L935" s="164"/>
      <c r="M935" s="164"/>
      <c r="N935" s="164"/>
      <c r="O935" s="164"/>
      <c r="P935" s="164"/>
      <c r="Q935" s="164"/>
      <c r="R935" s="164"/>
      <c r="S935" s="164"/>
      <c r="T935" s="164"/>
      <c r="U935" s="164"/>
      <c r="V935" s="164"/>
    </row>
    <row r="936" spans="1:22" ht="12">
      <c r="A936" s="164"/>
      <c r="B936" s="132"/>
      <c r="C936" s="164"/>
      <c r="D936" s="164"/>
      <c r="E936" s="164"/>
      <c r="F936" s="164"/>
      <c r="G936" s="164"/>
      <c r="H936" s="164"/>
      <c r="I936" s="164"/>
      <c r="J936" s="164"/>
      <c r="K936" s="164"/>
      <c r="L936" s="164"/>
      <c r="M936" s="164"/>
      <c r="N936" s="164"/>
      <c r="O936" s="164"/>
      <c r="P936" s="164"/>
      <c r="Q936" s="164"/>
      <c r="R936" s="164"/>
      <c r="S936" s="164"/>
      <c r="T936" s="164"/>
      <c r="U936" s="164"/>
      <c r="V936" s="164"/>
    </row>
    <row r="937" spans="1:22" ht="12">
      <c r="A937" s="164"/>
      <c r="B937" s="132"/>
      <c r="C937" s="164"/>
      <c r="D937" s="164"/>
      <c r="E937" s="164"/>
      <c r="F937" s="164"/>
      <c r="G937" s="164"/>
      <c r="H937" s="164"/>
      <c r="I937" s="164"/>
      <c r="J937" s="164"/>
      <c r="K937" s="164"/>
      <c r="L937" s="164"/>
      <c r="M937" s="164"/>
      <c r="N937" s="164"/>
      <c r="O937" s="164"/>
      <c r="P937" s="164"/>
      <c r="Q937" s="164"/>
      <c r="R937" s="164"/>
      <c r="S937" s="164"/>
      <c r="T937" s="164"/>
      <c r="U937" s="164"/>
      <c r="V937" s="164"/>
    </row>
    <row r="938" spans="1:22" ht="12">
      <c r="A938" s="164"/>
      <c r="B938" s="132"/>
      <c r="C938" s="164"/>
      <c r="D938" s="164"/>
      <c r="E938" s="164"/>
      <c r="F938" s="164"/>
      <c r="G938" s="164"/>
      <c r="H938" s="164"/>
      <c r="I938" s="164"/>
      <c r="J938" s="164"/>
      <c r="K938" s="164"/>
      <c r="L938" s="164"/>
      <c r="M938" s="164"/>
      <c r="N938" s="164"/>
      <c r="O938" s="164"/>
      <c r="P938" s="164"/>
      <c r="Q938" s="164"/>
      <c r="R938" s="164"/>
      <c r="S938" s="164"/>
      <c r="T938" s="164"/>
      <c r="U938" s="164"/>
      <c r="V938" s="164"/>
    </row>
    <row r="939" spans="1:22" ht="12">
      <c r="A939" s="164"/>
      <c r="B939" s="132"/>
      <c r="C939" s="164"/>
      <c r="D939" s="164"/>
      <c r="E939" s="164"/>
      <c r="F939" s="164"/>
      <c r="G939" s="164"/>
      <c r="H939" s="164"/>
      <c r="I939" s="164"/>
      <c r="J939" s="164"/>
      <c r="K939" s="164"/>
      <c r="L939" s="164"/>
      <c r="M939" s="164"/>
      <c r="N939" s="164"/>
      <c r="O939" s="164"/>
      <c r="P939" s="164"/>
      <c r="Q939" s="164"/>
      <c r="R939" s="164"/>
      <c r="S939" s="164"/>
      <c r="T939" s="164"/>
      <c r="U939" s="164"/>
      <c r="V939" s="164"/>
    </row>
    <row r="940" spans="1:22" ht="12">
      <c r="A940" s="164"/>
      <c r="B940" s="132"/>
      <c r="C940" s="164"/>
      <c r="D940" s="164"/>
      <c r="E940" s="164"/>
      <c r="F940" s="164"/>
      <c r="G940" s="164"/>
      <c r="H940" s="164"/>
      <c r="I940" s="164"/>
      <c r="J940" s="164"/>
      <c r="K940" s="164"/>
      <c r="L940" s="164"/>
      <c r="M940" s="164"/>
      <c r="N940" s="164"/>
      <c r="O940" s="164"/>
      <c r="P940" s="164"/>
      <c r="Q940" s="164"/>
      <c r="R940" s="164"/>
      <c r="S940" s="164"/>
      <c r="T940" s="164"/>
      <c r="U940" s="164"/>
      <c r="V940" s="164"/>
    </row>
    <row r="941" spans="1:22" ht="12">
      <c r="A941" s="164"/>
      <c r="B941" s="132"/>
      <c r="C941" s="164"/>
      <c r="D941" s="164"/>
      <c r="E941" s="164"/>
      <c r="F941" s="164"/>
      <c r="G941" s="164"/>
      <c r="H941" s="164"/>
      <c r="I941" s="164"/>
      <c r="J941" s="164"/>
      <c r="K941" s="164"/>
      <c r="L941" s="164"/>
      <c r="M941" s="164"/>
      <c r="N941" s="164"/>
      <c r="O941" s="164"/>
      <c r="P941" s="164"/>
      <c r="Q941" s="164"/>
      <c r="R941" s="164"/>
      <c r="S941" s="164"/>
      <c r="T941" s="164"/>
      <c r="U941" s="164"/>
      <c r="V941" s="164"/>
    </row>
    <row r="942" spans="1:22" ht="12">
      <c r="A942" s="164"/>
      <c r="B942" s="132"/>
      <c r="C942" s="164"/>
      <c r="D942" s="164"/>
      <c r="E942" s="164"/>
      <c r="F942" s="164"/>
      <c r="G942" s="164"/>
      <c r="H942" s="164"/>
      <c r="I942" s="164"/>
      <c r="J942" s="164"/>
      <c r="K942" s="164"/>
      <c r="L942" s="164"/>
      <c r="M942" s="164"/>
      <c r="N942" s="164"/>
      <c r="O942" s="164"/>
      <c r="P942" s="164"/>
      <c r="Q942" s="164"/>
      <c r="R942" s="164"/>
      <c r="S942" s="164"/>
      <c r="T942" s="164"/>
      <c r="U942" s="164"/>
      <c r="V942" s="164"/>
    </row>
    <row r="943" spans="1:22" ht="12">
      <c r="A943" s="164"/>
      <c r="B943" s="132"/>
      <c r="C943" s="164"/>
      <c r="D943" s="164"/>
      <c r="E943" s="164"/>
      <c r="F943" s="164"/>
      <c r="G943" s="164"/>
      <c r="H943" s="164"/>
      <c r="I943" s="164"/>
      <c r="J943" s="164"/>
      <c r="K943" s="164"/>
      <c r="L943" s="164"/>
      <c r="M943" s="164"/>
      <c r="N943" s="164"/>
      <c r="O943" s="164"/>
      <c r="P943" s="164"/>
      <c r="Q943" s="164"/>
      <c r="R943" s="164"/>
      <c r="S943" s="164"/>
      <c r="T943" s="164"/>
      <c r="U943" s="164"/>
      <c r="V943" s="164"/>
    </row>
    <row r="944" spans="1:22" ht="12">
      <c r="A944" s="164"/>
      <c r="B944" s="132"/>
      <c r="C944" s="164"/>
      <c r="D944" s="164"/>
      <c r="E944" s="164"/>
      <c r="F944" s="164"/>
      <c r="G944" s="164"/>
      <c r="H944" s="164"/>
      <c r="I944" s="164"/>
      <c r="J944" s="164"/>
      <c r="K944" s="164"/>
      <c r="L944" s="164"/>
      <c r="M944" s="164"/>
      <c r="N944" s="164"/>
      <c r="O944" s="164"/>
      <c r="P944" s="164"/>
      <c r="Q944" s="164"/>
      <c r="R944" s="164"/>
      <c r="S944" s="164"/>
      <c r="T944" s="164"/>
      <c r="U944" s="164"/>
      <c r="V944" s="164"/>
    </row>
    <row r="945" spans="1:22" ht="12">
      <c r="A945" s="164"/>
      <c r="B945" s="132"/>
      <c r="C945" s="164"/>
      <c r="D945" s="164"/>
      <c r="E945" s="164"/>
      <c r="F945" s="164"/>
      <c r="G945" s="164"/>
      <c r="H945" s="164"/>
      <c r="I945" s="164"/>
      <c r="J945" s="164"/>
      <c r="K945" s="164"/>
      <c r="L945" s="164"/>
      <c r="M945" s="164"/>
      <c r="N945" s="164"/>
      <c r="O945" s="164"/>
      <c r="P945" s="164"/>
      <c r="Q945" s="164"/>
      <c r="R945" s="164"/>
      <c r="S945" s="164"/>
      <c r="T945" s="164"/>
      <c r="U945" s="164"/>
      <c r="V945" s="164"/>
    </row>
    <row r="946" spans="1:22" ht="12">
      <c r="A946" s="164"/>
      <c r="B946" s="132"/>
      <c r="C946" s="164"/>
      <c r="D946" s="164"/>
      <c r="E946" s="164"/>
      <c r="F946" s="164"/>
      <c r="G946" s="164"/>
      <c r="H946" s="164"/>
      <c r="I946" s="164"/>
      <c r="J946" s="164"/>
      <c r="K946" s="164"/>
      <c r="L946" s="164"/>
      <c r="M946" s="164"/>
      <c r="N946" s="164"/>
      <c r="O946" s="164"/>
      <c r="P946" s="164"/>
      <c r="Q946" s="164"/>
      <c r="R946" s="164"/>
      <c r="S946" s="164"/>
      <c r="T946" s="164"/>
      <c r="U946" s="164"/>
      <c r="V946" s="164"/>
    </row>
    <row r="947" spans="1:22" ht="12">
      <c r="A947" s="164"/>
      <c r="B947" s="132"/>
      <c r="C947" s="164"/>
      <c r="D947" s="164"/>
      <c r="E947" s="164"/>
      <c r="F947" s="164"/>
      <c r="G947" s="164"/>
      <c r="H947" s="164"/>
      <c r="I947" s="164"/>
      <c r="J947" s="164"/>
      <c r="K947" s="164"/>
      <c r="L947" s="164"/>
      <c r="M947" s="164"/>
      <c r="N947" s="164"/>
      <c r="O947" s="164"/>
      <c r="P947" s="164"/>
      <c r="Q947" s="164"/>
      <c r="R947" s="164"/>
      <c r="S947" s="164"/>
      <c r="T947" s="164"/>
      <c r="U947" s="164"/>
      <c r="V947" s="164"/>
    </row>
    <row r="948" spans="1:22" ht="12">
      <c r="A948" s="164"/>
      <c r="B948" s="132"/>
      <c r="C948" s="164"/>
      <c r="D948" s="164"/>
      <c r="E948" s="164"/>
      <c r="F948" s="164"/>
      <c r="G948" s="164"/>
      <c r="H948" s="164"/>
      <c r="I948" s="164"/>
      <c r="J948" s="164"/>
      <c r="K948" s="164"/>
      <c r="L948" s="164"/>
      <c r="M948" s="164"/>
      <c r="N948" s="164"/>
      <c r="O948" s="164"/>
      <c r="P948" s="164"/>
      <c r="Q948" s="164"/>
      <c r="R948" s="164"/>
      <c r="S948" s="164"/>
      <c r="T948" s="164"/>
      <c r="U948" s="164"/>
      <c r="V948" s="164"/>
    </row>
    <row r="949" spans="1:22" ht="12">
      <c r="A949" s="164"/>
      <c r="B949" s="132"/>
      <c r="C949" s="164"/>
      <c r="D949" s="164"/>
      <c r="E949" s="164"/>
      <c r="F949" s="164"/>
      <c r="G949" s="164"/>
      <c r="H949" s="164"/>
      <c r="I949" s="164"/>
      <c r="J949" s="164"/>
      <c r="K949" s="164"/>
      <c r="L949" s="164"/>
      <c r="M949" s="164"/>
      <c r="N949" s="164"/>
      <c r="O949" s="164"/>
      <c r="P949" s="164"/>
      <c r="Q949" s="164"/>
      <c r="R949" s="164"/>
      <c r="S949" s="164"/>
      <c r="T949" s="164"/>
      <c r="U949" s="164"/>
      <c r="V949" s="164"/>
    </row>
    <row r="950" spans="1:22" ht="12">
      <c r="A950" s="164"/>
      <c r="B950" s="132"/>
      <c r="C950" s="164"/>
      <c r="D950" s="164"/>
      <c r="E950" s="164"/>
      <c r="F950" s="164"/>
      <c r="G950" s="164"/>
      <c r="H950" s="164"/>
      <c r="I950" s="164"/>
      <c r="J950" s="164"/>
      <c r="K950" s="164"/>
      <c r="L950" s="164"/>
      <c r="M950" s="164"/>
      <c r="N950" s="164"/>
      <c r="O950" s="164"/>
      <c r="P950" s="164"/>
      <c r="Q950" s="164"/>
      <c r="R950" s="164"/>
      <c r="S950" s="164"/>
      <c r="T950" s="164"/>
      <c r="U950" s="164"/>
      <c r="V950" s="164"/>
    </row>
    <row r="951" spans="1:22" ht="12">
      <c r="A951" s="164"/>
      <c r="B951" s="132"/>
      <c r="C951" s="164"/>
      <c r="D951" s="164"/>
      <c r="E951" s="164"/>
      <c r="F951" s="164"/>
      <c r="G951" s="164"/>
      <c r="H951" s="164"/>
      <c r="I951" s="164"/>
      <c r="J951" s="164"/>
      <c r="K951" s="164"/>
      <c r="L951" s="164"/>
      <c r="M951" s="164"/>
      <c r="N951" s="164"/>
      <c r="O951" s="164"/>
      <c r="P951" s="164"/>
      <c r="Q951" s="164"/>
      <c r="R951" s="164"/>
      <c r="S951" s="164"/>
      <c r="T951" s="164"/>
      <c r="U951" s="164"/>
      <c r="V951" s="164"/>
    </row>
    <row r="952" spans="1:22" ht="12">
      <c r="A952" s="164"/>
      <c r="B952" s="132"/>
      <c r="C952" s="164"/>
      <c r="D952" s="164"/>
      <c r="E952" s="164"/>
      <c r="F952" s="164"/>
      <c r="G952" s="164"/>
      <c r="H952" s="164"/>
      <c r="I952" s="164"/>
      <c r="J952" s="164"/>
      <c r="K952" s="164"/>
      <c r="L952" s="164"/>
      <c r="M952" s="164"/>
      <c r="N952" s="164"/>
      <c r="O952" s="164"/>
      <c r="P952" s="164"/>
      <c r="Q952" s="164"/>
      <c r="R952" s="164"/>
      <c r="S952" s="164"/>
      <c r="T952" s="164"/>
      <c r="U952" s="164"/>
      <c r="V952" s="164"/>
    </row>
    <row r="953" spans="1:22" ht="12">
      <c r="A953" s="164"/>
      <c r="B953" s="132"/>
      <c r="C953" s="164"/>
      <c r="D953" s="164"/>
      <c r="E953" s="164"/>
      <c r="F953" s="164"/>
      <c r="G953" s="164"/>
      <c r="H953" s="164"/>
      <c r="I953" s="164"/>
      <c r="J953" s="164"/>
      <c r="K953" s="164"/>
      <c r="L953" s="164"/>
      <c r="M953" s="164"/>
      <c r="N953" s="164"/>
      <c r="O953" s="164"/>
      <c r="P953" s="164"/>
      <c r="Q953" s="164"/>
      <c r="R953" s="164"/>
      <c r="S953" s="164"/>
      <c r="T953" s="164"/>
      <c r="U953" s="164"/>
      <c r="V953" s="164"/>
    </row>
    <row r="954" spans="1:22" ht="12">
      <c r="A954" s="164"/>
      <c r="B954" s="132"/>
      <c r="C954" s="164"/>
      <c r="D954" s="164"/>
      <c r="E954" s="164"/>
      <c r="F954" s="164"/>
      <c r="G954" s="164"/>
      <c r="H954" s="164"/>
      <c r="I954" s="164"/>
      <c r="J954" s="164"/>
      <c r="K954" s="164"/>
      <c r="L954" s="164"/>
      <c r="M954" s="164"/>
      <c r="N954" s="164"/>
      <c r="O954" s="164"/>
      <c r="P954" s="164"/>
      <c r="Q954" s="164"/>
      <c r="R954" s="164"/>
      <c r="S954" s="164"/>
      <c r="T954" s="164"/>
      <c r="U954" s="164"/>
      <c r="V954" s="164"/>
    </row>
    <row r="955" spans="1:22" ht="12">
      <c r="A955" s="164"/>
      <c r="B955" s="132"/>
      <c r="C955" s="164"/>
      <c r="D955" s="164"/>
      <c r="E955" s="164"/>
      <c r="F955" s="164"/>
      <c r="G955" s="164"/>
      <c r="H955" s="164"/>
      <c r="I955" s="164"/>
      <c r="J955" s="164"/>
      <c r="K955" s="164"/>
      <c r="L955" s="164"/>
      <c r="M955" s="164"/>
      <c r="N955" s="164"/>
      <c r="O955" s="164"/>
      <c r="P955" s="164"/>
      <c r="Q955" s="164"/>
      <c r="R955" s="164"/>
      <c r="S955" s="164"/>
      <c r="T955" s="164"/>
      <c r="U955" s="164"/>
      <c r="V955" s="164"/>
    </row>
    <row r="956" spans="1:22" ht="12">
      <c r="A956" s="164"/>
      <c r="B956" s="132"/>
      <c r="C956" s="164"/>
      <c r="D956" s="164"/>
      <c r="E956" s="164"/>
      <c r="F956" s="164"/>
      <c r="G956" s="164"/>
      <c r="H956" s="164"/>
      <c r="I956" s="164"/>
      <c r="J956" s="164"/>
      <c r="K956" s="164"/>
      <c r="L956" s="164"/>
      <c r="M956" s="164"/>
      <c r="N956" s="164"/>
      <c r="O956" s="164"/>
      <c r="P956" s="164"/>
      <c r="Q956" s="164"/>
      <c r="R956" s="164"/>
      <c r="S956" s="164"/>
      <c r="T956" s="164"/>
      <c r="U956" s="164"/>
      <c r="V956" s="164"/>
    </row>
    <row r="957" spans="1:22" ht="12">
      <c r="A957" s="164"/>
      <c r="B957" s="132"/>
      <c r="C957" s="164"/>
      <c r="D957" s="164"/>
      <c r="E957" s="164"/>
      <c r="F957" s="164"/>
      <c r="G957" s="164"/>
      <c r="H957" s="164"/>
      <c r="I957" s="164"/>
      <c r="J957" s="164"/>
      <c r="K957" s="164"/>
      <c r="L957" s="164"/>
      <c r="M957" s="164"/>
      <c r="N957" s="164"/>
      <c r="O957" s="164"/>
      <c r="P957" s="164"/>
      <c r="Q957" s="164"/>
      <c r="R957" s="164"/>
      <c r="S957" s="164"/>
      <c r="T957" s="164"/>
      <c r="U957" s="164"/>
      <c r="V957" s="164"/>
    </row>
    <row r="958" spans="1:22" ht="12">
      <c r="A958" s="164"/>
      <c r="B958" s="132"/>
      <c r="C958" s="164"/>
      <c r="D958" s="164"/>
      <c r="E958" s="164"/>
      <c r="F958" s="164"/>
      <c r="G958" s="164"/>
      <c r="H958" s="164"/>
      <c r="I958" s="164"/>
      <c r="J958" s="164"/>
      <c r="K958" s="164"/>
      <c r="L958" s="164"/>
      <c r="M958" s="164"/>
      <c r="N958" s="164"/>
      <c r="O958" s="164"/>
      <c r="P958" s="164"/>
      <c r="Q958" s="164"/>
      <c r="R958" s="164"/>
      <c r="S958" s="164"/>
      <c r="T958" s="164"/>
      <c r="U958" s="164"/>
      <c r="V958" s="164"/>
    </row>
    <row r="959" spans="1:22" ht="12">
      <c r="A959" s="164"/>
      <c r="B959" s="132"/>
      <c r="C959" s="164"/>
      <c r="D959" s="164"/>
      <c r="E959" s="164"/>
      <c r="F959" s="164"/>
      <c r="G959" s="164"/>
      <c r="H959" s="164"/>
      <c r="I959" s="164"/>
      <c r="J959" s="164"/>
      <c r="K959" s="164"/>
      <c r="L959" s="164"/>
      <c r="M959" s="164"/>
      <c r="N959" s="164"/>
      <c r="O959" s="164"/>
      <c r="P959" s="164"/>
      <c r="Q959" s="164"/>
      <c r="R959" s="164"/>
      <c r="S959" s="164"/>
      <c r="T959" s="164"/>
      <c r="U959" s="164"/>
      <c r="V959" s="164"/>
    </row>
    <row r="960" spans="1:22" ht="12">
      <c r="A960" s="164"/>
      <c r="B960" s="132"/>
      <c r="C960" s="164"/>
      <c r="D960" s="164"/>
      <c r="E960" s="164"/>
      <c r="F960" s="164"/>
      <c r="G960" s="164"/>
      <c r="H960" s="164"/>
      <c r="I960" s="164"/>
      <c r="J960" s="164"/>
      <c r="K960" s="164"/>
      <c r="L960" s="164"/>
      <c r="M960" s="164"/>
      <c r="N960" s="164"/>
      <c r="O960" s="164"/>
      <c r="P960" s="164"/>
      <c r="Q960" s="164"/>
      <c r="R960" s="164"/>
      <c r="S960" s="164"/>
      <c r="T960" s="164"/>
      <c r="U960" s="164"/>
      <c r="V960" s="164"/>
    </row>
    <row r="961" spans="1:22" ht="12">
      <c r="A961" s="164"/>
      <c r="B961" s="132"/>
      <c r="C961" s="164"/>
      <c r="D961" s="164"/>
      <c r="E961" s="164"/>
      <c r="F961" s="164"/>
      <c r="G961" s="164"/>
      <c r="H961" s="164"/>
      <c r="I961" s="164"/>
      <c r="J961" s="164"/>
      <c r="K961" s="164"/>
      <c r="L961" s="164"/>
      <c r="M961" s="164"/>
      <c r="N961" s="164"/>
      <c r="O961" s="164"/>
      <c r="P961" s="164"/>
      <c r="Q961" s="164"/>
      <c r="R961" s="164"/>
      <c r="S961" s="164"/>
      <c r="T961" s="164"/>
      <c r="U961" s="164"/>
      <c r="V961" s="164"/>
    </row>
    <row r="962" spans="1:22" ht="12">
      <c r="A962" s="164"/>
      <c r="B962" s="132"/>
      <c r="C962" s="164"/>
      <c r="D962" s="164"/>
      <c r="E962" s="164"/>
      <c r="F962" s="164"/>
      <c r="G962" s="164"/>
      <c r="H962" s="164"/>
      <c r="I962" s="164"/>
      <c r="J962" s="164"/>
      <c r="K962" s="164"/>
      <c r="L962" s="164"/>
      <c r="M962" s="164"/>
      <c r="N962" s="164"/>
      <c r="O962" s="164"/>
      <c r="P962" s="164"/>
      <c r="Q962" s="164"/>
      <c r="R962" s="164"/>
      <c r="S962" s="164"/>
      <c r="T962" s="164"/>
      <c r="U962" s="164"/>
      <c r="V962" s="164"/>
    </row>
    <row r="963" spans="1:22" ht="12">
      <c r="A963" s="164"/>
      <c r="B963" s="132"/>
      <c r="C963" s="164"/>
      <c r="D963" s="164"/>
      <c r="E963" s="164"/>
      <c r="F963" s="164"/>
      <c r="G963" s="164"/>
      <c r="H963" s="164"/>
      <c r="I963" s="164"/>
      <c r="J963" s="164"/>
      <c r="K963" s="164"/>
      <c r="L963" s="164"/>
      <c r="M963" s="164"/>
      <c r="N963" s="164"/>
      <c r="O963" s="164"/>
      <c r="P963" s="164"/>
      <c r="Q963" s="164"/>
      <c r="R963" s="164"/>
      <c r="S963" s="164"/>
      <c r="T963" s="164"/>
      <c r="U963" s="164"/>
      <c r="V963" s="164"/>
    </row>
    <row r="964" spans="1:22" ht="12">
      <c r="A964" s="164"/>
      <c r="B964" s="132"/>
      <c r="C964" s="164"/>
      <c r="D964" s="164"/>
      <c r="E964" s="164"/>
      <c r="F964" s="164"/>
      <c r="G964" s="164"/>
      <c r="H964" s="164"/>
      <c r="I964" s="164"/>
      <c r="J964" s="164"/>
      <c r="K964" s="164"/>
      <c r="L964" s="164"/>
      <c r="M964" s="164"/>
      <c r="N964" s="164"/>
      <c r="O964" s="164"/>
      <c r="P964" s="164"/>
      <c r="Q964" s="164"/>
      <c r="R964" s="164"/>
      <c r="S964" s="164"/>
      <c r="T964" s="164"/>
      <c r="U964" s="164"/>
      <c r="V964" s="164"/>
    </row>
    <row r="965" spans="1:22" ht="12">
      <c r="A965" s="164"/>
      <c r="B965" s="132"/>
      <c r="C965" s="164"/>
      <c r="D965" s="164"/>
      <c r="E965" s="164"/>
      <c r="F965" s="164"/>
      <c r="G965" s="164"/>
      <c r="H965" s="164"/>
      <c r="I965" s="164"/>
      <c r="J965" s="164"/>
      <c r="K965" s="164"/>
      <c r="L965" s="164"/>
      <c r="M965" s="164"/>
      <c r="N965" s="164"/>
      <c r="O965" s="164"/>
      <c r="P965" s="164"/>
      <c r="Q965" s="164"/>
      <c r="R965" s="164"/>
      <c r="S965" s="164"/>
      <c r="T965" s="164"/>
      <c r="U965" s="164"/>
      <c r="V965" s="164"/>
    </row>
    <row r="966" spans="1:22" ht="12">
      <c r="A966" s="164"/>
      <c r="B966" s="132"/>
      <c r="C966" s="164"/>
      <c r="D966" s="164"/>
      <c r="E966" s="164"/>
      <c r="F966" s="164"/>
      <c r="G966" s="164"/>
      <c r="H966" s="164"/>
      <c r="I966" s="164"/>
      <c r="J966" s="164"/>
      <c r="K966" s="164"/>
      <c r="L966" s="164"/>
      <c r="M966" s="164"/>
      <c r="N966" s="164"/>
      <c r="O966" s="164"/>
      <c r="P966" s="164"/>
      <c r="Q966" s="164"/>
      <c r="R966" s="164"/>
      <c r="S966" s="164"/>
      <c r="T966" s="164"/>
      <c r="U966" s="164"/>
      <c r="V966" s="164"/>
    </row>
    <row r="967" spans="1:22" ht="12">
      <c r="A967" s="164"/>
      <c r="B967" s="132"/>
      <c r="C967" s="164"/>
      <c r="D967" s="164"/>
      <c r="E967" s="164"/>
      <c r="F967" s="164"/>
      <c r="G967" s="164"/>
      <c r="H967" s="164"/>
      <c r="I967" s="164"/>
      <c r="J967" s="164"/>
      <c r="K967" s="164"/>
      <c r="L967" s="164"/>
      <c r="M967" s="164"/>
      <c r="N967" s="164"/>
      <c r="O967" s="164"/>
      <c r="P967" s="164"/>
      <c r="Q967" s="164"/>
      <c r="R967" s="164"/>
      <c r="S967" s="164"/>
      <c r="T967" s="164"/>
      <c r="U967" s="164"/>
      <c r="V967" s="164"/>
    </row>
    <row r="968" spans="1:22" ht="12">
      <c r="A968" s="164"/>
      <c r="B968" s="132"/>
      <c r="C968" s="164"/>
      <c r="D968" s="164"/>
      <c r="E968" s="164"/>
      <c r="F968" s="164"/>
      <c r="G968" s="164"/>
      <c r="H968" s="164"/>
      <c r="I968" s="164"/>
      <c r="J968" s="164"/>
      <c r="K968" s="164"/>
      <c r="L968" s="164"/>
      <c r="M968" s="164"/>
      <c r="N968" s="164"/>
      <c r="O968" s="164"/>
      <c r="P968" s="164"/>
      <c r="Q968" s="164"/>
      <c r="R968" s="164"/>
      <c r="S968" s="164"/>
      <c r="T968" s="164"/>
      <c r="U968" s="164"/>
      <c r="V968" s="164"/>
    </row>
    <row r="969" spans="1:22" ht="12">
      <c r="A969" s="164"/>
      <c r="B969" s="132"/>
      <c r="C969" s="164"/>
      <c r="D969" s="164"/>
      <c r="E969" s="164"/>
      <c r="F969" s="164"/>
      <c r="G969" s="164"/>
      <c r="H969" s="164"/>
      <c r="I969" s="164"/>
      <c r="J969" s="164"/>
      <c r="K969" s="164"/>
      <c r="L969" s="164"/>
      <c r="M969" s="164"/>
      <c r="N969" s="164"/>
      <c r="O969" s="164"/>
      <c r="P969" s="164"/>
      <c r="Q969" s="164"/>
      <c r="R969" s="164"/>
      <c r="S969" s="164"/>
      <c r="T969" s="164"/>
      <c r="U969" s="164"/>
      <c r="V969" s="164"/>
    </row>
    <row r="970" spans="1:22" ht="12">
      <c r="A970" s="164"/>
      <c r="B970" s="132"/>
      <c r="C970" s="164"/>
      <c r="D970" s="164"/>
      <c r="E970" s="164"/>
      <c r="F970" s="164"/>
      <c r="G970" s="164"/>
      <c r="H970" s="164"/>
      <c r="I970" s="164"/>
      <c r="J970" s="164"/>
      <c r="K970" s="164"/>
      <c r="L970" s="164"/>
      <c r="M970" s="164"/>
      <c r="N970" s="164"/>
      <c r="O970" s="164"/>
      <c r="P970" s="164"/>
      <c r="Q970" s="164"/>
      <c r="R970" s="164"/>
      <c r="S970" s="164"/>
      <c r="T970" s="164"/>
      <c r="U970" s="164"/>
      <c r="V970" s="164"/>
    </row>
    <row r="971" spans="1:22" ht="12">
      <c r="A971" s="164"/>
      <c r="B971" s="132"/>
      <c r="C971" s="164"/>
      <c r="D971" s="164"/>
      <c r="E971" s="164"/>
      <c r="F971" s="164"/>
      <c r="G971" s="164"/>
      <c r="H971" s="164"/>
      <c r="I971" s="164"/>
      <c r="J971" s="164"/>
      <c r="K971" s="164"/>
      <c r="L971" s="164"/>
      <c r="M971" s="164"/>
      <c r="N971" s="164"/>
      <c r="O971" s="164"/>
      <c r="P971" s="164"/>
      <c r="Q971" s="164"/>
      <c r="R971" s="164"/>
      <c r="S971" s="164"/>
      <c r="T971" s="164"/>
      <c r="U971" s="164"/>
      <c r="V971" s="164"/>
    </row>
    <row r="972" spans="1:22" ht="12">
      <c r="A972" s="164"/>
      <c r="B972" s="132"/>
      <c r="C972" s="164"/>
      <c r="D972" s="164"/>
      <c r="E972" s="164"/>
      <c r="F972" s="164"/>
      <c r="G972" s="164"/>
      <c r="H972" s="164"/>
      <c r="I972" s="164"/>
      <c r="J972" s="164"/>
      <c r="K972" s="164"/>
      <c r="L972" s="164"/>
      <c r="M972" s="164"/>
      <c r="N972" s="164"/>
      <c r="O972" s="164"/>
      <c r="P972" s="164"/>
      <c r="Q972" s="164"/>
      <c r="R972" s="164"/>
      <c r="S972" s="164"/>
      <c r="T972" s="164"/>
      <c r="U972" s="164"/>
      <c r="V972" s="164"/>
    </row>
    <row r="973" spans="1:22" ht="12">
      <c r="A973" s="164"/>
      <c r="B973" s="132"/>
      <c r="C973" s="164"/>
      <c r="D973" s="164"/>
      <c r="E973" s="164"/>
      <c r="F973" s="164"/>
      <c r="G973" s="164"/>
      <c r="H973" s="164"/>
      <c r="I973" s="164"/>
      <c r="J973" s="164"/>
      <c r="K973" s="164"/>
      <c r="L973" s="164"/>
      <c r="M973" s="164"/>
      <c r="N973" s="164"/>
      <c r="O973" s="164"/>
      <c r="P973" s="164"/>
      <c r="Q973" s="164"/>
      <c r="R973" s="164"/>
      <c r="S973" s="164"/>
      <c r="T973" s="164"/>
      <c r="U973" s="164"/>
      <c r="V973" s="164"/>
    </row>
    <row r="974" spans="1:22" ht="12">
      <c r="A974" s="164"/>
      <c r="B974" s="132"/>
      <c r="C974" s="164"/>
      <c r="D974" s="164"/>
      <c r="E974" s="164"/>
      <c r="F974" s="164"/>
      <c r="G974" s="164"/>
      <c r="H974" s="164"/>
      <c r="I974" s="164"/>
      <c r="J974" s="164"/>
      <c r="K974" s="164"/>
      <c r="L974" s="164"/>
      <c r="M974" s="164"/>
      <c r="N974" s="164"/>
      <c r="O974" s="164"/>
      <c r="P974" s="164"/>
      <c r="Q974" s="164"/>
      <c r="R974" s="164"/>
      <c r="S974" s="164"/>
      <c r="T974" s="164"/>
      <c r="U974" s="164"/>
      <c r="V974" s="164"/>
    </row>
    <row r="975" spans="1:22" ht="12">
      <c r="A975" s="164"/>
      <c r="B975" s="132"/>
      <c r="C975" s="164"/>
      <c r="D975" s="164"/>
      <c r="E975" s="164"/>
      <c r="F975" s="164"/>
      <c r="G975" s="164"/>
      <c r="H975" s="164"/>
      <c r="I975" s="164"/>
      <c r="J975" s="164"/>
      <c r="K975" s="164"/>
      <c r="L975" s="164"/>
      <c r="M975" s="164"/>
      <c r="N975" s="164"/>
      <c r="O975" s="164"/>
      <c r="P975" s="164"/>
      <c r="Q975" s="164"/>
      <c r="R975" s="164"/>
      <c r="S975" s="164"/>
      <c r="T975" s="164"/>
      <c r="U975" s="164"/>
      <c r="V975" s="164"/>
    </row>
    <row r="976" spans="1:22" ht="12">
      <c r="A976" s="164"/>
      <c r="B976" s="132"/>
      <c r="C976" s="164"/>
      <c r="D976" s="164"/>
      <c r="E976" s="164"/>
      <c r="F976" s="164"/>
      <c r="G976" s="164"/>
      <c r="H976" s="164"/>
      <c r="I976" s="164"/>
      <c r="J976" s="164"/>
      <c r="K976" s="164"/>
      <c r="L976" s="164"/>
      <c r="M976" s="164"/>
      <c r="N976" s="164"/>
      <c r="O976" s="164"/>
      <c r="P976" s="164"/>
      <c r="Q976" s="164"/>
      <c r="R976" s="164"/>
      <c r="S976" s="164"/>
      <c r="T976" s="164"/>
      <c r="U976" s="164"/>
      <c r="V976" s="164"/>
    </row>
    <row r="977" spans="1:22" ht="12">
      <c r="A977" s="164"/>
      <c r="B977" s="132"/>
      <c r="C977" s="164"/>
      <c r="D977" s="164"/>
      <c r="E977" s="164"/>
      <c r="F977" s="164"/>
      <c r="G977" s="164"/>
      <c r="H977" s="164"/>
      <c r="I977" s="164"/>
      <c r="J977" s="164"/>
      <c r="K977" s="164"/>
      <c r="L977" s="164"/>
      <c r="M977" s="164"/>
      <c r="N977" s="164"/>
      <c r="O977" s="164"/>
      <c r="P977" s="164"/>
      <c r="Q977" s="164"/>
      <c r="R977" s="164"/>
      <c r="S977" s="164"/>
      <c r="T977" s="164"/>
      <c r="U977" s="164"/>
      <c r="V977" s="164"/>
    </row>
    <row r="978" spans="1:22" ht="12">
      <c r="A978" s="164"/>
      <c r="B978" s="132"/>
      <c r="C978" s="164"/>
      <c r="D978" s="164"/>
      <c r="E978" s="164"/>
      <c r="F978" s="164"/>
      <c r="G978" s="164"/>
      <c r="H978" s="164"/>
      <c r="I978" s="164"/>
      <c r="J978" s="164"/>
      <c r="K978" s="164"/>
      <c r="L978" s="164"/>
      <c r="M978" s="164"/>
      <c r="N978" s="164"/>
      <c r="O978" s="164"/>
      <c r="P978" s="164"/>
      <c r="Q978" s="164"/>
      <c r="R978" s="164"/>
      <c r="S978" s="164"/>
      <c r="T978" s="164"/>
      <c r="U978" s="164"/>
      <c r="V978" s="164"/>
    </row>
    <row r="979" spans="1:22" ht="12">
      <c r="A979" s="164"/>
      <c r="B979" s="132"/>
      <c r="C979" s="164"/>
      <c r="D979" s="164"/>
      <c r="E979" s="164"/>
      <c r="F979" s="164"/>
      <c r="G979" s="164"/>
      <c r="H979" s="164"/>
      <c r="I979" s="164"/>
      <c r="J979" s="164"/>
      <c r="K979" s="164"/>
      <c r="L979" s="164"/>
      <c r="M979" s="164"/>
      <c r="N979" s="164"/>
      <c r="O979" s="164"/>
      <c r="P979" s="164"/>
      <c r="Q979" s="164"/>
      <c r="R979" s="164"/>
      <c r="S979" s="164"/>
      <c r="T979" s="164"/>
      <c r="U979" s="164"/>
      <c r="V979" s="164"/>
    </row>
    <row r="980" spans="1:22" ht="12">
      <c r="A980" s="164"/>
      <c r="B980" s="132"/>
      <c r="C980" s="164"/>
      <c r="D980" s="164"/>
      <c r="E980" s="164"/>
      <c r="F980" s="164"/>
      <c r="G980" s="164"/>
      <c r="H980" s="164"/>
      <c r="I980" s="164"/>
      <c r="J980" s="164"/>
      <c r="K980" s="164"/>
      <c r="L980" s="164"/>
      <c r="M980" s="164"/>
      <c r="N980" s="164"/>
      <c r="O980" s="164"/>
      <c r="P980" s="164"/>
      <c r="Q980" s="164"/>
      <c r="R980" s="164"/>
      <c r="S980" s="164"/>
      <c r="T980" s="164"/>
      <c r="U980" s="164"/>
      <c r="V980" s="164"/>
    </row>
    <row r="981" spans="1:22" ht="12">
      <c r="A981" s="164"/>
      <c r="B981" s="132"/>
      <c r="C981" s="164"/>
      <c r="D981" s="164"/>
      <c r="E981" s="164"/>
      <c r="F981" s="164"/>
      <c r="G981" s="164"/>
      <c r="H981" s="164"/>
      <c r="I981" s="164"/>
      <c r="J981" s="164"/>
      <c r="K981" s="164"/>
      <c r="L981" s="164"/>
      <c r="M981" s="164"/>
      <c r="N981" s="164"/>
      <c r="O981" s="164"/>
      <c r="P981" s="164"/>
      <c r="Q981" s="164"/>
      <c r="R981" s="164"/>
      <c r="S981" s="164"/>
      <c r="T981" s="164"/>
      <c r="U981" s="164"/>
      <c r="V981" s="164"/>
    </row>
    <row r="982" spans="1:22" ht="12">
      <c r="A982" s="164"/>
      <c r="B982" s="132"/>
      <c r="C982" s="164"/>
      <c r="D982" s="164"/>
      <c r="E982" s="164"/>
      <c r="F982" s="164"/>
      <c r="G982" s="164"/>
      <c r="H982" s="164"/>
      <c r="I982" s="164"/>
      <c r="J982" s="164"/>
      <c r="K982" s="164"/>
      <c r="L982" s="164"/>
      <c r="M982" s="164"/>
      <c r="N982" s="164"/>
      <c r="O982" s="164"/>
      <c r="P982" s="164"/>
      <c r="Q982" s="164"/>
      <c r="R982" s="164"/>
      <c r="S982" s="164"/>
      <c r="T982" s="164"/>
      <c r="U982" s="164"/>
      <c r="V982" s="164"/>
    </row>
    <row r="983" spans="1:22" ht="12">
      <c r="A983" s="164"/>
      <c r="B983" s="132"/>
      <c r="C983" s="164"/>
      <c r="D983" s="164"/>
      <c r="E983" s="164"/>
      <c r="F983" s="164"/>
      <c r="G983" s="164"/>
      <c r="H983" s="164"/>
      <c r="I983" s="164"/>
      <c r="J983" s="164"/>
      <c r="K983" s="164"/>
      <c r="L983" s="164"/>
      <c r="M983" s="164"/>
      <c r="N983" s="164"/>
      <c r="O983" s="164"/>
      <c r="P983" s="164"/>
      <c r="Q983" s="164"/>
      <c r="R983" s="164"/>
      <c r="S983" s="164"/>
      <c r="T983" s="164"/>
      <c r="U983" s="164"/>
      <c r="V983" s="164"/>
    </row>
    <row r="984" spans="1:22" ht="12">
      <c r="A984" s="164"/>
      <c r="B984" s="132"/>
      <c r="C984" s="164"/>
      <c r="D984" s="164"/>
      <c r="E984" s="164"/>
      <c r="F984" s="164"/>
      <c r="G984" s="164"/>
      <c r="H984" s="164"/>
      <c r="I984" s="164"/>
      <c r="J984" s="164"/>
      <c r="K984" s="164"/>
      <c r="L984" s="164"/>
      <c r="M984" s="164"/>
      <c r="N984" s="164"/>
      <c r="O984" s="164"/>
      <c r="P984" s="164"/>
      <c r="Q984" s="164"/>
      <c r="R984" s="164"/>
      <c r="S984" s="164"/>
      <c r="T984" s="164"/>
      <c r="U984" s="164"/>
      <c r="V984" s="164"/>
    </row>
    <row r="985" spans="1:22" ht="12">
      <c r="A985" s="164"/>
      <c r="B985" s="132"/>
      <c r="C985" s="164"/>
      <c r="D985" s="164"/>
      <c r="E985" s="164"/>
      <c r="F985" s="164"/>
      <c r="G985" s="164"/>
      <c r="H985" s="164"/>
      <c r="I985" s="164"/>
      <c r="J985" s="164"/>
      <c r="K985" s="164"/>
      <c r="L985" s="164"/>
      <c r="M985" s="164"/>
      <c r="N985" s="164"/>
      <c r="O985" s="164"/>
      <c r="P985" s="164"/>
      <c r="Q985" s="164"/>
      <c r="R985" s="164"/>
      <c r="S985" s="164"/>
      <c r="T985" s="164"/>
      <c r="U985" s="164"/>
      <c r="V985" s="164"/>
    </row>
    <row r="986" spans="1:22" ht="12">
      <c r="A986" s="164"/>
      <c r="B986" s="132"/>
      <c r="C986" s="164"/>
      <c r="D986" s="164"/>
      <c r="E986" s="164"/>
      <c r="F986" s="164"/>
      <c r="G986" s="164"/>
      <c r="H986" s="164"/>
      <c r="I986" s="164"/>
      <c r="J986" s="164"/>
      <c r="K986" s="164"/>
      <c r="L986" s="164"/>
      <c r="M986" s="164"/>
      <c r="N986" s="164"/>
      <c r="O986" s="164"/>
      <c r="P986" s="164"/>
      <c r="Q986" s="164"/>
      <c r="R986" s="164"/>
      <c r="S986" s="164"/>
      <c r="T986" s="164"/>
      <c r="U986" s="164"/>
      <c r="V986" s="164"/>
    </row>
    <row r="987" spans="1:22" ht="12">
      <c r="A987" s="164"/>
      <c r="B987" s="132"/>
      <c r="C987" s="164"/>
      <c r="D987" s="164"/>
      <c r="E987" s="164"/>
      <c r="F987" s="164"/>
      <c r="G987" s="164"/>
      <c r="H987" s="164"/>
      <c r="I987" s="164"/>
      <c r="J987" s="164"/>
      <c r="K987" s="164"/>
      <c r="L987" s="164"/>
      <c r="M987" s="164"/>
      <c r="N987" s="164"/>
      <c r="O987" s="164"/>
      <c r="P987" s="164"/>
      <c r="Q987" s="164"/>
      <c r="R987" s="164"/>
      <c r="S987" s="164"/>
      <c r="T987" s="164"/>
      <c r="U987" s="164"/>
      <c r="V987" s="164"/>
    </row>
    <row r="988" spans="1:22" ht="12">
      <c r="A988" s="164"/>
      <c r="B988" s="132"/>
      <c r="C988" s="164"/>
      <c r="D988" s="164"/>
      <c r="E988" s="164"/>
      <c r="F988" s="164"/>
      <c r="G988" s="164"/>
      <c r="H988" s="164"/>
      <c r="I988" s="164"/>
      <c r="J988" s="164"/>
      <c r="K988" s="164"/>
      <c r="L988" s="164"/>
      <c r="M988" s="164"/>
      <c r="N988" s="164"/>
      <c r="O988" s="164"/>
      <c r="P988" s="164"/>
      <c r="Q988" s="164"/>
      <c r="R988" s="164"/>
      <c r="S988" s="164"/>
      <c r="T988" s="164"/>
      <c r="U988" s="164"/>
      <c r="V988" s="164"/>
    </row>
    <row r="989" spans="1:22" ht="12">
      <c r="A989" s="164"/>
      <c r="B989" s="132"/>
      <c r="C989" s="164"/>
      <c r="D989" s="164"/>
      <c r="E989" s="164"/>
      <c r="F989" s="164"/>
      <c r="G989" s="164"/>
      <c r="H989" s="164"/>
      <c r="I989" s="164"/>
      <c r="J989" s="164"/>
      <c r="K989" s="164"/>
      <c r="L989" s="164"/>
      <c r="M989" s="164"/>
      <c r="N989" s="164"/>
      <c r="O989" s="164"/>
      <c r="P989" s="164"/>
      <c r="Q989" s="164"/>
      <c r="R989" s="164"/>
      <c r="S989" s="164"/>
      <c r="T989" s="164"/>
      <c r="U989" s="164"/>
      <c r="V989" s="164"/>
    </row>
    <row r="990" spans="1:22" ht="12">
      <c r="A990" s="164"/>
      <c r="B990" s="132"/>
      <c r="C990" s="164"/>
      <c r="D990" s="164"/>
      <c r="E990" s="164"/>
      <c r="F990" s="164"/>
      <c r="G990" s="164"/>
      <c r="H990" s="164"/>
      <c r="I990" s="164"/>
      <c r="J990" s="164"/>
      <c r="K990" s="164"/>
      <c r="L990" s="164"/>
      <c r="M990" s="164"/>
      <c r="N990" s="164"/>
      <c r="O990" s="164"/>
      <c r="P990" s="164"/>
      <c r="Q990" s="164"/>
      <c r="R990" s="164"/>
      <c r="S990" s="164"/>
      <c r="T990" s="164"/>
      <c r="U990" s="164"/>
      <c r="V990" s="164"/>
    </row>
    <row r="991" spans="1:22" ht="12">
      <c r="A991" s="164"/>
      <c r="B991" s="132"/>
      <c r="C991" s="164"/>
      <c r="D991" s="164"/>
      <c r="E991" s="164"/>
      <c r="F991" s="164"/>
      <c r="G991" s="164"/>
      <c r="H991" s="164"/>
      <c r="I991" s="164"/>
      <c r="J991" s="164"/>
      <c r="K991" s="164"/>
      <c r="L991" s="164"/>
      <c r="M991" s="164"/>
      <c r="N991" s="164"/>
      <c r="O991" s="164"/>
      <c r="P991" s="164"/>
      <c r="Q991" s="164"/>
      <c r="R991" s="164"/>
      <c r="S991" s="164"/>
      <c r="T991" s="164"/>
      <c r="U991" s="164"/>
      <c r="V991" s="164"/>
    </row>
    <row r="992" spans="1:22" ht="12">
      <c r="A992" s="164"/>
      <c r="B992" s="132"/>
      <c r="C992" s="164"/>
      <c r="D992" s="164"/>
      <c r="E992" s="164"/>
      <c r="F992" s="164"/>
      <c r="G992" s="164"/>
      <c r="H992" s="164"/>
      <c r="I992" s="164"/>
      <c r="J992" s="164"/>
      <c r="K992" s="164"/>
      <c r="L992" s="164"/>
      <c r="M992" s="164"/>
      <c r="N992" s="164"/>
      <c r="O992" s="164"/>
      <c r="P992" s="164"/>
      <c r="Q992" s="164"/>
      <c r="R992" s="164"/>
      <c r="S992" s="164"/>
      <c r="T992" s="164"/>
      <c r="U992" s="164"/>
      <c r="V992" s="164"/>
    </row>
    <row r="993" spans="1:22" ht="12">
      <c r="A993" s="164"/>
      <c r="B993" s="132"/>
      <c r="C993" s="164"/>
      <c r="D993" s="164"/>
      <c r="E993" s="164"/>
      <c r="F993" s="164"/>
      <c r="G993" s="164"/>
      <c r="H993" s="164"/>
      <c r="I993" s="164"/>
      <c r="J993" s="164"/>
      <c r="K993" s="164"/>
      <c r="L993" s="164"/>
      <c r="M993" s="164"/>
      <c r="N993" s="164"/>
      <c r="O993" s="164"/>
      <c r="P993" s="164"/>
      <c r="Q993" s="164"/>
      <c r="R993" s="164"/>
      <c r="S993" s="164"/>
      <c r="T993" s="164"/>
      <c r="U993" s="164"/>
      <c r="V993" s="164"/>
    </row>
    <row r="994" spans="1:22" ht="12">
      <c r="A994" s="164"/>
      <c r="B994" s="132"/>
      <c r="C994" s="164"/>
      <c r="D994" s="164"/>
      <c r="E994" s="164"/>
      <c r="F994" s="164"/>
      <c r="G994" s="164"/>
      <c r="H994" s="164"/>
      <c r="I994" s="164"/>
      <c r="J994" s="164"/>
      <c r="K994" s="164"/>
      <c r="L994" s="164"/>
      <c r="M994" s="164"/>
      <c r="N994" s="164"/>
      <c r="O994" s="164"/>
      <c r="P994" s="164"/>
      <c r="Q994" s="164"/>
      <c r="R994" s="164"/>
      <c r="S994" s="164"/>
      <c r="T994" s="164"/>
      <c r="U994" s="164"/>
      <c r="V994" s="164"/>
    </row>
    <row r="995" spans="1:22" ht="12">
      <c r="A995" s="164"/>
      <c r="B995" s="132"/>
      <c r="C995" s="164"/>
      <c r="D995" s="164"/>
      <c r="E995" s="164"/>
      <c r="F995" s="164"/>
      <c r="G995" s="164"/>
      <c r="H995" s="164"/>
      <c r="I995" s="164"/>
      <c r="J995" s="164"/>
      <c r="K995" s="164"/>
      <c r="L995" s="164"/>
      <c r="M995" s="164"/>
      <c r="N995" s="164"/>
      <c r="O995" s="164"/>
      <c r="P995" s="164"/>
      <c r="Q995" s="164"/>
      <c r="R995" s="164"/>
      <c r="S995" s="164"/>
      <c r="T995" s="164"/>
      <c r="U995" s="164"/>
      <c r="V995" s="164"/>
    </row>
    <row r="996" spans="1:22" ht="12">
      <c r="A996" s="164"/>
      <c r="B996" s="132"/>
      <c r="C996" s="164"/>
      <c r="D996" s="164"/>
      <c r="E996" s="164"/>
      <c r="F996" s="164"/>
      <c r="G996" s="164"/>
      <c r="H996" s="164"/>
      <c r="I996" s="164"/>
      <c r="J996" s="164"/>
      <c r="K996" s="164"/>
      <c r="L996" s="164"/>
      <c r="M996" s="164"/>
      <c r="N996" s="164"/>
      <c r="O996" s="164"/>
      <c r="P996" s="164"/>
      <c r="Q996" s="164"/>
      <c r="R996" s="164"/>
      <c r="S996" s="164"/>
      <c r="T996" s="164"/>
      <c r="U996" s="164"/>
      <c r="V996" s="164"/>
    </row>
    <row r="997" spans="1:22" ht="12">
      <c r="A997" s="164"/>
      <c r="B997" s="132"/>
      <c r="C997" s="164"/>
      <c r="D997" s="164"/>
      <c r="E997" s="164"/>
      <c r="F997" s="164"/>
      <c r="G997" s="164"/>
      <c r="H997" s="164"/>
      <c r="I997" s="164"/>
      <c r="J997" s="164"/>
      <c r="K997" s="164"/>
      <c r="L997" s="164"/>
      <c r="M997" s="164"/>
      <c r="N997" s="164"/>
      <c r="O997" s="164"/>
      <c r="P997" s="164"/>
      <c r="Q997" s="164"/>
      <c r="R997" s="164"/>
      <c r="S997" s="164"/>
      <c r="T997" s="164"/>
      <c r="U997" s="164"/>
      <c r="V997" s="164"/>
    </row>
    <row r="998" spans="1:22" ht="12">
      <c r="A998" s="164"/>
      <c r="B998" s="132"/>
      <c r="C998" s="164"/>
      <c r="D998" s="164"/>
      <c r="E998" s="164"/>
      <c r="F998" s="164"/>
      <c r="G998" s="164"/>
      <c r="H998" s="164"/>
      <c r="I998" s="164"/>
      <c r="J998" s="164"/>
      <c r="K998" s="164"/>
      <c r="L998" s="164"/>
      <c r="M998" s="164"/>
      <c r="N998" s="164"/>
      <c r="O998" s="164"/>
      <c r="P998" s="164"/>
      <c r="Q998" s="164"/>
      <c r="R998" s="164"/>
      <c r="S998" s="164"/>
      <c r="T998" s="164"/>
      <c r="U998" s="164"/>
      <c r="V998" s="164"/>
    </row>
    <row r="999" spans="1:22" ht="12">
      <c r="A999" s="164"/>
      <c r="B999" s="132"/>
      <c r="C999" s="164"/>
      <c r="D999" s="164"/>
      <c r="E999" s="164"/>
      <c r="F999" s="164"/>
      <c r="G999" s="164"/>
      <c r="H999" s="164"/>
      <c r="I999" s="164"/>
      <c r="J999" s="164"/>
      <c r="K999" s="164"/>
      <c r="L999" s="164"/>
      <c r="M999" s="164"/>
      <c r="N999" s="164"/>
      <c r="O999" s="164"/>
      <c r="P999" s="164"/>
      <c r="Q999" s="164"/>
      <c r="R999" s="164"/>
      <c r="S999" s="164"/>
      <c r="T999" s="164"/>
      <c r="U999" s="164"/>
      <c r="V999" s="16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W1000"/>
  <sheetViews>
    <sheetView workbookViewId="0"/>
  </sheetViews>
  <sheetFormatPr defaultColWidth="14.42578125" defaultRowHeight="15" customHeight="1"/>
  <cols>
    <col min="1" max="1" width="6.5703125" customWidth="1"/>
    <col min="2" max="2" width="33.85546875" customWidth="1"/>
    <col min="3" max="3" width="45.5703125" customWidth="1"/>
    <col min="4" max="5" width="11.5703125" customWidth="1"/>
    <col min="6" max="6" width="11.42578125" customWidth="1"/>
    <col min="7" max="23" width="10.5703125" customWidth="1"/>
  </cols>
  <sheetData>
    <row r="1" spans="1:23" ht="14.45">
      <c r="A1" s="3"/>
      <c r="B1" s="4"/>
      <c r="C1" s="5"/>
      <c r="D1" s="5"/>
      <c r="E1" s="5"/>
      <c r="F1" s="5"/>
      <c r="G1" s="6"/>
      <c r="H1" s="6"/>
      <c r="I1" s="6"/>
      <c r="J1" s="6"/>
      <c r="K1" s="6"/>
      <c r="L1" s="6"/>
      <c r="M1" s="6"/>
      <c r="N1" s="6"/>
      <c r="O1" s="6"/>
      <c r="P1" s="6"/>
      <c r="Q1" s="6"/>
      <c r="R1" s="6"/>
      <c r="S1" s="6"/>
      <c r="T1" s="6"/>
      <c r="U1" s="6"/>
      <c r="V1" s="6"/>
      <c r="W1" s="6"/>
    </row>
    <row r="2" spans="1:23" ht="14.45">
      <c r="A2" s="3"/>
      <c r="B2" s="619"/>
      <c r="C2" s="666"/>
      <c r="D2" s="666"/>
      <c r="E2" s="666"/>
      <c r="F2" s="5"/>
      <c r="G2" s="6"/>
      <c r="H2" s="6"/>
      <c r="I2" s="6"/>
      <c r="J2" s="6"/>
      <c r="K2" s="6"/>
      <c r="L2" s="6"/>
      <c r="M2" s="6"/>
      <c r="N2" s="6"/>
      <c r="O2" s="6"/>
      <c r="P2" s="6"/>
      <c r="Q2" s="6"/>
      <c r="R2" s="6"/>
      <c r="S2" s="6"/>
      <c r="T2" s="6"/>
      <c r="U2" s="6"/>
      <c r="V2" s="6"/>
      <c r="W2" s="6"/>
    </row>
    <row r="3" spans="1:23" ht="26.1">
      <c r="A3" s="7" t="s">
        <v>3971</v>
      </c>
      <c r="B3" s="603" t="s">
        <v>4207</v>
      </c>
      <c r="C3" s="667"/>
      <c r="D3" s="7" t="s">
        <v>51</v>
      </c>
      <c r="E3" s="7" t="s">
        <v>52</v>
      </c>
      <c r="F3" s="5"/>
      <c r="G3" s="6"/>
      <c r="H3" s="6"/>
      <c r="I3" s="6"/>
      <c r="J3" s="6"/>
      <c r="K3" s="6"/>
      <c r="L3" s="6"/>
      <c r="M3" s="6"/>
      <c r="N3" s="6"/>
      <c r="O3" s="6"/>
      <c r="P3" s="6"/>
      <c r="Q3" s="6"/>
      <c r="R3" s="6"/>
      <c r="S3" s="6"/>
      <c r="T3" s="6"/>
      <c r="U3" s="6"/>
      <c r="V3" s="6"/>
      <c r="W3" s="6"/>
    </row>
    <row r="4" spans="1:23" ht="14.45">
      <c r="A4" s="53">
        <v>1</v>
      </c>
      <c r="B4" s="626" t="s">
        <v>8152</v>
      </c>
      <c r="C4" s="672"/>
      <c r="D4" s="54"/>
      <c r="E4" s="54"/>
      <c r="F4" s="5"/>
      <c r="G4" s="6"/>
      <c r="H4" s="6"/>
      <c r="I4" s="6"/>
      <c r="J4" s="6"/>
      <c r="K4" s="6"/>
      <c r="L4" s="6"/>
      <c r="M4" s="6"/>
      <c r="N4" s="6"/>
      <c r="O4" s="6"/>
      <c r="P4" s="6"/>
      <c r="Q4" s="6"/>
      <c r="R4" s="6"/>
      <c r="S4" s="6"/>
      <c r="T4" s="6"/>
      <c r="U4" s="6"/>
      <c r="V4" s="6"/>
      <c r="W4" s="6"/>
    </row>
    <row r="5" spans="1:23" ht="14.45">
      <c r="A5" s="8" t="s">
        <v>4180</v>
      </c>
      <c r="B5" s="11" t="s">
        <v>48</v>
      </c>
      <c r="C5" s="12" t="s">
        <v>4387</v>
      </c>
      <c r="D5" s="10"/>
      <c r="E5" s="12"/>
      <c r="F5" s="5"/>
      <c r="G5" s="6"/>
      <c r="H5" s="6"/>
      <c r="I5" s="6"/>
      <c r="J5" s="6"/>
      <c r="K5" s="6"/>
      <c r="L5" s="6"/>
      <c r="M5" s="6"/>
      <c r="N5" s="6"/>
      <c r="O5" s="6"/>
      <c r="P5" s="6"/>
      <c r="Q5" s="6"/>
      <c r="R5" s="6"/>
      <c r="S5" s="6"/>
      <c r="T5" s="6"/>
      <c r="U5" s="6"/>
      <c r="V5" s="6"/>
      <c r="W5" s="6"/>
    </row>
    <row r="6" spans="1:23" ht="14.45">
      <c r="A6" s="8" t="s">
        <v>4183</v>
      </c>
      <c r="B6" s="11" t="s">
        <v>4209</v>
      </c>
      <c r="C6" s="12" t="s">
        <v>4210</v>
      </c>
      <c r="D6" s="10"/>
      <c r="E6" s="12"/>
      <c r="F6" s="5"/>
      <c r="G6" s="6"/>
      <c r="H6" s="6"/>
      <c r="I6" s="6"/>
      <c r="J6" s="6"/>
      <c r="K6" s="6"/>
      <c r="L6" s="6"/>
      <c r="M6" s="6"/>
      <c r="N6" s="6"/>
      <c r="O6" s="6"/>
      <c r="P6" s="6"/>
      <c r="Q6" s="6"/>
      <c r="R6" s="6"/>
      <c r="S6" s="6"/>
      <c r="T6" s="6"/>
      <c r="U6" s="6"/>
      <c r="V6" s="6"/>
      <c r="W6" s="6"/>
    </row>
    <row r="7" spans="1:23" ht="14.45">
      <c r="A7" s="8" t="s">
        <v>4186</v>
      </c>
      <c r="B7" s="11" t="s">
        <v>4211</v>
      </c>
      <c r="C7" s="12" t="s">
        <v>4210</v>
      </c>
      <c r="D7" s="55"/>
      <c r="E7" s="12"/>
      <c r="F7" s="5"/>
      <c r="G7" s="6"/>
      <c r="H7" s="6"/>
      <c r="I7" s="6"/>
      <c r="J7" s="6"/>
      <c r="K7" s="6"/>
      <c r="L7" s="6"/>
      <c r="M7" s="6"/>
      <c r="N7" s="6"/>
      <c r="O7" s="6"/>
      <c r="P7" s="6"/>
      <c r="Q7" s="6"/>
      <c r="R7" s="6"/>
      <c r="S7" s="6"/>
      <c r="T7" s="6"/>
      <c r="U7" s="6"/>
      <c r="V7" s="6"/>
      <c r="W7" s="6"/>
    </row>
    <row r="8" spans="1:23" ht="14.45">
      <c r="A8" s="8" t="s">
        <v>4188</v>
      </c>
      <c r="B8" s="11" t="s">
        <v>8153</v>
      </c>
      <c r="C8" s="16" t="s">
        <v>8154</v>
      </c>
      <c r="D8" s="10"/>
      <c r="E8" s="12"/>
      <c r="F8" s="5"/>
      <c r="G8" s="6"/>
      <c r="H8" s="6"/>
      <c r="I8" s="6"/>
      <c r="J8" s="6"/>
      <c r="K8" s="6"/>
      <c r="L8" s="6"/>
      <c r="M8" s="6"/>
      <c r="N8" s="6"/>
      <c r="O8" s="6"/>
      <c r="P8" s="6"/>
      <c r="Q8" s="6"/>
      <c r="R8" s="6"/>
      <c r="S8" s="6"/>
      <c r="T8" s="6"/>
      <c r="U8" s="6"/>
      <c r="V8" s="6"/>
      <c r="W8" s="6"/>
    </row>
    <row r="9" spans="1:23" ht="38.450000000000003">
      <c r="A9" s="8" t="s">
        <v>4191</v>
      </c>
      <c r="B9" s="11" t="s">
        <v>8155</v>
      </c>
      <c r="C9" s="16" t="s">
        <v>8156</v>
      </c>
      <c r="D9" s="10"/>
      <c r="E9" s="12"/>
      <c r="F9" s="5"/>
      <c r="G9" s="6"/>
      <c r="H9" s="6"/>
      <c r="I9" s="6"/>
      <c r="J9" s="6"/>
      <c r="K9" s="6"/>
      <c r="L9" s="6"/>
      <c r="M9" s="6"/>
      <c r="N9" s="6"/>
      <c r="O9" s="6"/>
      <c r="P9" s="6"/>
      <c r="Q9" s="6"/>
      <c r="R9" s="6"/>
      <c r="S9" s="6"/>
      <c r="T9" s="6"/>
      <c r="U9" s="6"/>
      <c r="V9" s="6"/>
      <c r="W9" s="6"/>
    </row>
    <row r="10" spans="1:23" ht="14.45">
      <c r="A10" s="8" t="s">
        <v>4194</v>
      </c>
      <c r="B10" s="11"/>
      <c r="C10" s="16" t="s">
        <v>8157</v>
      </c>
      <c r="D10" s="55"/>
      <c r="E10" s="12"/>
      <c r="F10" s="5"/>
      <c r="G10" s="6"/>
      <c r="H10" s="6"/>
      <c r="I10" s="6"/>
      <c r="J10" s="6"/>
      <c r="K10" s="6"/>
      <c r="L10" s="6"/>
      <c r="M10" s="6"/>
      <c r="N10" s="6"/>
      <c r="O10" s="6"/>
      <c r="P10" s="6"/>
      <c r="Q10" s="6"/>
      <c r="R10" s="6"/>
      <c r="S10" s="6"/>
      <c r="T10" s="6"/>
      <c r="U10" s="6"/>
      <c r="V10" s="6"/>
      <c r="W10" s="6"/>
    </row>
    <row r="11" spans="1:23" ht="14.45">
      <c r="A11" s="8" t="s">
        <v>4197</v>
      </c>
      <c r="B11" s="11"/>
      <c r="C11" s="16" t="s">
        <v>8158</v>
      </c>
      <c r="D11" s="33"/>
      <c r="E11" s="12"/>
      <c r="F11" s="5"/>
      <c r="G11" s="6"/>
      <c r="H11" s="6"/>
      <c r="I11" s="6"/>
      <c r="J11" s="6"/>
      <c r="K11" s="6"/>
      <c r="L11" s="6"/>
      <c r="M11" s="6"/>
      <c r="N11" s="6"/>
      <c r="O11" s="6"/>
      <c r="P11" s="6"/>
      <c r="Q11" s="6"/>
      <c r="R11" s="6"/>
      <c r="S11" s="6"/>
      <c r="T11" s="6"/>
      <c r="U11" s="6"/>
      <c r="V11" s="6"/>
      <c r="W11" s="6"/>
    </row>
    <row r="12" spans="1:23" ht="14.45">
      <c r="A12" s="8" t="s">
        <v>4200</v>
      </c>
      <c r="B12" s="11" t="s">
        <v>8159</v>
      </c>
      <c r="C12" s="16" t="s">
        <v>8160</v>
      </c>
      <c r="D12" s="10"/>
      <c r="E12" s="12"/>
      <c r="F12" s="5"/>
      <c r="G12" s="6"/>
      <c r="H12" s="6"/>
      <c r="I12" s="6"/>
      <c r="J12" s="6"/>
      <c r="K12" s="6"/>
      <c r="L12" s="6"/>
      <c r="M12" s="6"/>
      <c r="N12" s="6"/>
      <c r="O12" s="6"/>
      <c r="P12" s="6"/>
      <c r="Q12" s="6"/>
      <c r="R12" s="6"/>
      <c r="S12" s="6"/>
      <c r="T12" s="6"/>
      <c r="U12" s="6"/>
      <c r="V12" s="6"/>
      <c r="W12" s="6"/>
    </row>
    <row r="13" spans="1:23" ht="14.45">
      <c r="A13" s="8" t="s">
        <v>4223</v>
      </c>
      <c r="B13" s="11" t="s">
        <v>7026</v>
      </c>
      <c r="C13" s="16" t="s">
        <v>8161</v>
      </c>
      <c r="D13" s="10"/>
      <c r="E13" s="12"/>
      <c r="F13" s="5"/>
      <c r="G13" s="6"/>
      <c r="H13" s="6"/>
      <c r="I13" s="6"/>
      <c r="J13" s="6"/>
      <c r="K13" s="6"/>
      <c r="L13" s="6"/>
      <c r="M13" s="6"/>
      <c r="N13" s="6"/>
      <c r="O13" s="6"/>
      <c r="P13" s="6"/>
      <c r="Q13" s="6"/>
      <c r="R13" s="6"/>
      <c r="S13" s="6"/>
      <c r="T13" s="6"/>
      <c r="U13" s="6"/>
      <c r="V13" s="6"/>
      <c r="W13" s="6"/>
    </row>
    <row r="14" spans="1:23" ht="38.450000000000003">
      <c r="A14" s="8" t="s">
        <v>4226</v>
      </c>
      <c r="B14" s="11" t="s">
        <v>8162</v>
      </c>
      <c r="C14" s="16" t="s">
        <v>8163</v>
      </c>
      <c r="D14" s="10"/>
      <c r="E14" s="12"/>
      <c r="F14" s="5"/>
      <c r="G14" s="6"/>
      <c r="H14" s="6"/>
      <c r="I14" s="6"/>
      <c r="J14" s="6"/>
      <c r="K14" s="6"/>
      <c r="L14" s="6"/>
      <c r="M14" s="6"/>
      <c r="N14" s="6"/>
      <c r="O14" s="6"/>
      <c r="P14" s="6"/>
      <c r="Q14" s="6"/>
      <c r="R14" s="6"/>
      <c r="S14" s="6"/>
      <c r="T14" s="6"/>
      <c r="U14" s="6"/>
      <c r="V14" s="6"/>
      <c r="W14" s="6"/>
    </row>
    <row r="15" spans="1:23" ht="38.450000000000003">
      <c r="A15" s="8" t="s">
        <v>4233</v>
      </c>
      <c r="B15" s="11" t="s">
        <v>8164</v>
      </c>
      <c r="C15" s="16" t="s">
        <v>8165</v>
      </c>
      <c r="D15" s="10"/>
      <c r="E15" s="12"/>
      <c r="F15" s="5"/>
      <c r="G15" s="6"/>
      <c r="H15" s="6"/>
      <c r="I15" s="6"/>
      <c r="J15" s="6"/>
      <c r="K15" s="6"/>
      <c r="L15" s="6"/>
      <c r="M15" s="6"/>
      <c r="N15" s="6"/>
      <c r="O15" s="6"/>
      <c r="P15" s="6"/>
      <c r="Q15" s="6"/>
      <c r="R15" s="6"/>
      <c r="S15" s="6"/>
      <c r="T15" s="6"/>
      <c r="U15" s="6"/>
      <c r="V15" s="6"/>
      <c r="W15" s="6"/>
    </row>
    <row r="16" spans="1:23" ht="14.45">
      <c r="A16" s="8" t="s">
        <v>4236</v>
      </c>
      <c r="B16" s="11" t="s">
        <v>8166</v>
      </c>
      <c r="C16" s="16" t="s">
        <v>7939</v>
      </c>
      <c r="D16" s="10"/>
      <c r="E16" s="12"/>
      <c r="F16" s="5"/>
      <c r="G16" s="6"/>
      <c r="H16" s="6"/>
      <c r="I16" s="6"/>
      <c r="J16" s="6"/>
      <c r="K16" s="6"/>
      <c r="L16" s="6"/>
      <c r="M16" s="6"/>
      <c r="N16" s="6"/>
      <c r="O16" s="6"/>
      <c r="P16" s="6"/>
      <c r="Q16" s="6"/>
      <c r="R16" s="6"/>
      <c r="S16" s="6"/>
      <c r="T16" s="6"/>
      <c r="U16" s="6"/>
      <c r="V16" s="6"/>
      <c r="W16" s="6"/>
    </row>
    <row r="17" spans="1:23" ht="38.450000000000003">
      <c r="A17" s="8" t="s">
        <v>4239</v>
      </c>
      <c r="B17" s="11" t="s">
        <v>8167</v>
      </c>
      <c r="C17" s="16" t="s">
        <v>8168</v>
      </c>
      <c r="D17" s="10"/>
      <c r="E17" s="12"/>
      <c r="F17" s="5"/>
      <c r="G17" s="6"/>
      <c r="H17" s="6"/>
      <c r="I17" s="6"/>
      <c r="J17" s="6"/>
      <c r="K17" s="6"/>
      <c r="L17" s="6"/>
      <c r="M17" s="6"/>
      <c r="N17" s="6"/>
      <c r="O17" s="6"/>
      <c r="P17" s="6"/>
      <c r="Q17" s="6"/>
      <c r="R17" s="6"/>
      <c r="S17" s="6"/>
      <c r="T17" s="6"/>
      <c r="U17" s="6"/>
      <c r="V17" s="6"/>
      <c r="W17" s="6"/>
    </row>
    <row r="18" spans="1:23" ht="14.45">
      <c r="A18" s="8" t="s">
        <v>4242</v>
      </c>
      <c r="B18" s="11" t="s">
        <v>7882</v>
      </c>
      <c r="C18" s="16" t="s">
        <v>8169</v>
      </c>
      <c r="D18" s="10"/>
      <c r="E18" s="12"/>
      <c r="F18" s="5"/>
      <c r="G18" s="6"/>
      <c r="H18" s="6"/>
      <c r="I18" s="6"/>
      <c r="J18" s="6"/>
      <c r="K18" s="6"/>
      <c r="L18" s="6"/>
      <c r="M18" s="6"/>
      <c r="N18" s="6"/>
      <c r="O18" s="6"/>
      <c r="P18" s="6"/>
      <c r="Q18" s="6"/>
      <c r="R18" s="6"/>
      <c r="S18" s="6"/>
      <c r="T18" s="6"/>
      <c r="U18" s="6"/>
      <c r="V18" s="6"/>
      <c r="W18" s="6"/>
    </row>
    <row r="19" spans="1:23" ht="14.45">
      <c r="A19" s="8" t="s">
        <v>4245</v>
      </c>
      <c r="B19" s="11" t="s">
        <v>6995</v>
      </c>
      <c r="C19" s="16" t="s">
        <v>8170</v>
      </c>
      <c r="D19" s="55"/>
      <c r="E19" s="12"/>
      <c r="F19" s="5"/>
      <c r="G19" s="6"/>
      <c r="H19" s="6"/>
      <c r="I19" s="6"/>
      <c r="J19" s="6"/>
      <c r="K19" s="6"/>
      <c r="L19" s="6"/>
      <c r="M19" s="6"/>
      <c r="N19" s="6"/>
      <c r="O19" s="6"/>
      <c r="P19" s="6"/>
      <c r="Q19" s="6"/>
      <c r="R19" s="6"/>
      <c r="S19" s="6"/>
      <c r="T19" s="6"/>
      <c r="U19" s="6"/>
      <c r="V19" s="6"/>
      <c r="W19" s="6"/>
    </row>
    <row r="20" spans="1:23" ht="14.45">
      <c r="A20" s="8" t="s">
        <v>4248</v>
      </c>
      <c r="B20" s="11" t="s">
        <v>6857</v>
      </c>
      <c r="C20" s="16" t="s">
        <v>8171</v>
      </c>
      <c r="D20" s="10"/>
      <c r="E20" s="12"/>
      <c r="F20" s="5"/>
      <c r="G20" s="6"/>
      <c r="H20" s="6"/>
      <c r="I20" s="6"/>
      <c r="J20" s="6"/>
      <c r="K20" s="6"/>
      <c r="L20" s="6"/>
      <c r="M20" s="6"/>
      <c r="N20" s="6"/>
      <c r="O20" s="6"/>
      <c r="P20" s="6"/>
      <c r="Q20" s="6"/>
      <c r="R20" s="6"/>
      <c r="S20" s="6"/>
      <c r="T20" s="6"/>
      <c r="U20" s="6"/>
      <c r="V20" s="6"/>
      <c r="W20" s="6"/>
    </row>
    <row r="21" spans="1:23" ht="15.75" customHeight="1">
      <c r="A21" s="8" t="s">
        <v>4254</v>
      </c>
      <c r="B21" s="11" t="s">
        <v>4261</v>
      </c>
      <c r="C21" s="16" t="s">
        <v>8172</v>
      </c>
      <c r="D21" s="33"/>
      <c r="E21" s="12"/>
      <c r="F21" s="5"/>
      <c r="G21" s="6"/>
      <c r="H21" s="6"/>
      <c r="I21" s="6"/>
      <c r="J21" s="6"/>
      <c r="K21" s="6"/>
      <c r="L21" s="6"/>
      <c r="M21" s="6"/>
      <c r="N21" s="6"/>
      <c r="O21" s="6"/>
      <c r="P21" s="6"/>
      <c r="Q21" s="6"/>
      <c r="R21" s="6"/>
      <c r="S21" s="6"/>
      <c r="T21" s="6"/>
      <c r="U21" s="6"/>
      <c r="V21" s="6"/>
      <c r="W21" s="6"/>
    </row>
    <row r="22" spans="1:23" ht="15.75" customHeight="1">
      <c r="A22" s="27">
        <v>2</v>
      </c>
      <c r="B22" s="627" t="s">
        <v>8173</v>
      </c>
      <c r="C22" s="667"/>
      <c r="D22" s="54"/>
      <c r="E22" s="54"/>
      <c r="F22" s="5"/>
      <c r="G22" s="6"/>
      <c r="H22" s="6"/>
      <c r="I22" s="6"/>
      <c r="J22" s="6"/>
      <c r="K22" s="6"/>
      <c r="L22" s="6"/>
      <c r="M22" s="6"/>
      <c r="N22" s="6"/>
      <c r="O22" s="6"/>
      <c r="P22" s="6"/>
      <c r="Q22" s="6"/>
      <c r="R22" s="6"/>
      <c r="S22" s="6"/>
      <c r="T22" s="6"/>
      <c r="U22" s="6"/>
      <c r="V22" s="6"/>
      <c r="W22" s="6"/>
    </row>
    <row r="23" spans="1:23" ht="15.75" customHeight="1">
      <c r="A23" s="56" t="s">
        <v>4264</v>
      </c>
      <c r="B23" s="11" t="s">
        <v>48</v>
      </c>
      <c r="C23" s="12" t="s">
        <v>4387</v>
      </c>
      <c r="D23" s="10"/>
      <c r="E23" s="12"/>
      <c r="F23" s="5"/>
      <c r="G23" s="6"/>
      <c r="H23" s="6"/>
      <c r="I23" s="6"/>
      <c r="J23" s="6"/>
      <c r="K23" s="6"/>
      <c r="L23" s="6"/>
      <c r="M23" s="6"/>
      <c r="N23" s="6"/>
      <c r="O23" s="6"/>
      <c r="P23" s="6"/>
      <c r="Q23" s="6"/>
      <c r="R23" s="6"/>
      <c r="S23" s="6"/>
      <c r="T23" s="6"/>
      <c r="U23" s="6"/>
      <c r="V23" s="6"/>
      <c r="W23" s="6"/>
    </row>
    <row r="24" spans="1:23" ht="15.75" customHeight="1">
      <c r="A24" s="56" t="s">
        <v>4265</v>
      </c>
      <c r="B24" s="11" t="s">
        <v>4209</v>
      </c>
      <c r="C24" s="12" t="s">
        <v>4210</v>
      </c>
      <c r="D24" s="10"/>
      <c r="E24" s="12"/>
      <c r="F24" s="5"/>
      <c r="G24" s="6"/>
      <c r="H24" s="6"/>
      <c r="I24" s="6"/>
      <c r="J24" s="6"/>
      <c r="K24" s="6"/>
      <c r="L24" s="6"/>
      <c r="M24" s="6"/>
      <c r="N24" s="6"/>
      <c r="O24" s="6"/>
      <c r="P24" s="6"/>
      <c r="Q24" s="6"/>
      <c r="R24" s="6"/>
      <c r="S24" s="6"/>
      <c r="T24" s="6"/>
      <c r="U24" s="6"/>
      <c r="V24" s="6"/>
      <c r="W24" s="6"/>
    </row>
    <row r="25" spans="1:23" ht="15.75" customHeight="1">
      <c r="A25" s="56" t="s">
        <v>4266</v>
      </c>
      <c r="B25" s="11" t="s">
        <v>4211</v>
      </c>
      <c r="C25" s="12" t="s">
        <v>4210</v>
      </c>
      <c r="D25" s="55"/>
      <c r="E25" s="12"/>
      <c r="F25" s="5"/>
      <c r="G25" s="6"/>
      <c r="H25" s="6"/>
      <c r="I25" s="6"/>
      <c r="J25" s="6"/>
      <c r="K25" s="6"/>
      <c r="L25" s="6"/>
      <c r="M25" s="6"/>
      <c r="N25" s="6"/>
      <c r="O25" s="6"/>
      <c r="P25" s="6"/>
      <c r="Q25" s="6"/>
      <c r="R25" s="6"/>
      <c r="S25" s="6"/>
      <c r="T25" s="6"/>
      <c r="U25" s="6"/>
      <c r="V25" s="6"/>
      <c r="W25" s="6"/>
    </row>
    <row r="26" spans="1:23" ht="15.75" customHeight="1">
      <c r="A26" s="56" t="s">
        <v>4269</v>
      </c>
      <c r="B26" s="11" t="s">
        <v>8153</v>
      </c>
      <c r="C26" s="16" t="s">
        <v>8154</v>
      </c>
      <c r="D26" s="12"/>
      <c r="E26" s="12"/>
      <c r="F26" s="5"/>
      <c r="G26" s="6"/>
      <c r="H26" s="6"/>
      <c r="I26" s="6"/>
      <c r="J26" s="6"/>
      <c r="K26" s="6"/>
      <c r="L26" s="6"/>
      <c r="M26" s="6"/>
      <c r="N26" s="6"/>
      <c r="O26" s="6"/>
      <c r="P26" s="6"/>
      <c r="Q26" s="6"/>
      <c r="R26" s="6"/>
      <c r="S26" s="6"/>
      <c r="T26" s="6"/>
      <c r="U26" s="6"/>
      <c r="V26" s="6"/>
      <c r="W26" s="6"/>
    </row>
    <row r="27" spans="1:23" ht="15.75" customHeight="1">
      <c r="A27" s="56" t="s">
        <v>4272</v>
      </c>
      <c r="B27" s="11" t="s">
        <v>8155</v>
      </c>
      <c r="C27" s="16" t="s">
        <v>8156</v>
      </c>
      <c r="D27" s="12"/>
      <c r="E27" s="12"/>
      <c r="F27" s="5"/>
      <c r="G27" s="6"/>
      <c r="H27" s="6"/>
      <c r="I27" s="6"/>
      <c r="J27" s="6"/>
      <c r="K27" s="6"/>
      <c r="L27" s="6"/>
      <c r="M27" s="6"/>
      <c r="N27" s="6"/>
      <c r="O27" s="6"/>
      <c r="P27" s="6"/>
      <c r="Q27" s="6"/>
      <c r="R27" s="6"/>
      <c r="S27" s="6"/>
      <c r="T27" s="6"/>
      <c r="U27" s="6"/>
      <c r="V27" s="6"/>
      <c r="W27" s="6"/>
    </row>
    <row r="28" spans="1:23" ht="15.75" customHeight="1">
      <c r="A28" s="56" t="s">
        <v>4275</v>
      </c>
      <c r="B28" s="11"/>
      <c r="C28" s="16" t="s">
        <v>8157</v>
      </c>
      <c r="D28" s="12"/>
      <c r="E28" s="12"/>
      <c r="F28" s="5"/>
      <c r="G28" s="6"/>
      <c r="H28" s="6"/>
      <c r="I28" s="6"/>
      <c r="J28" s="6"/>
      <c r="K28" s="6"/>
      <c r="L28" s="6"/>
      <c r="M28" s="6"/>
      <c r="N28" s="6"/>
      <c r="O28" s="6"/>
      <c r="P28" s="6"/>
      <c r="Q28" s="6"/>
      <c r="R28" s="6"/>
      <c r="S28" s="6"/>
      <c r="T28" s="6"/>
      <c r="U28" s="6"/>
      <c r="V28" s="6"/>
      <c r="W28" s="6"/>
    </row>
    <row r="29" spans="1:23" ht="15.75" customHeight="1">
      <c r="A29" s="56" t="s">
        <v>4278</v>
      </c>
      <c r="B29" s="11"/>
      <c r="C29" s="16" t="s">
        <v>8158</v>
      </c>
      <c r="D29" s="12"/>
      <c r="E29" s="12"/>
      <c r="F29" s="5"/>
      <c r="G29" s="6"/>
      <c r="H29" s="6"/>
      <c r="I29" s="6"/>
      <c r="J29" s="6"/>
      <c r="K29" s="6"/>
      <c r="L29" s="6"/>
      <c r="M29" s="6"/>
      <c r="N29" s="6"/>
      <c r="O29" s="6"/>
      <c r="P29" s="6"/>
      <c r="Q29" s="6"/>
      <c r="R29" s="6"/>
      <c r="S29" s="6"/>
      <c r="T29" s="6"/>
      <c r="U29" s="6"/>
      <c r="V29" s="6"/>
      <c r="W29" s="6"/>
    </row>
    <row r="30" spans="1:23" ht="15.75" customHeight="1">
      <c r="A30" s="56" t="s">
        <v>4281</v>
      </c>
      <c r="B30" s="11" t="s">
        <v>8159</v>
      </c>
      <c r="C30" s="16" t="s">
        <v>8174</v>
      </c>
      <c r="D30" s="12"/>
      <c r="E30" s="12"/>
      <c r="F30" s="5"/>
      <c r="G30" s="6"/>
      <c r="H30" s="6"/>
      <c r="I30" s="6"/>
      <c r="J30" s="6"/>
      <c r="K30" s="6"/>
      <c r="L30" s="6"/>
      <c r="M30" s="6"/>
      <c r="N30" s="6"/>
      <c r="O30" s="6"/>
      <c r="P30" s="6"/>
      <c r="Q30" s="6"/>
      <c r="R30" s="6"/>
      <c r="S30" s="6"/>
      <c r="T30" s="6"/>
      <c r="U30" s="6"/>
      <c r="V30" s="6"/>
      <c r="W30" s="6"/>
    </row>
    <row r="31" spans="1:23" ht="15.75" customHeight="1">
      <c r="A31" s="56" t="s">
        <v>4284</v>
      </c>
      <c r="B31" s="11" t="s">
        <v>7026</v>
      </c>
      <c r="C31" s="16" t="s">
        <v>8175</v>
      </c>
      <c r="D31" s="12"/>
      <c r="E31" s="12"/>
      <c r="F31" s="5"/>
      <c r="G31" s="6"/>
      <c r="H31" s="6"/>
      <c r="I31" s="6"/>
      <c r="J31" s="6"/>
      <c r="K31" s="6"/>
      <c r="L31" s="6"/>
      <c r="M31" s="6"/>
      <c r="N31" s="6"/>
      <c r="O31" s="6"/>
      <c r="P31" s="6"/>
      <c r="Q31" s="6"/>
      <c r="R31" s="6"/>
      <c r="S31" s="6"/>
      <c r="T31" s="6"/>
      <c r="U31" s="6"/>
      <c r="V31" s="6"/>
      <c r="W31" s="6"/>
    </row>
    <row r="32" spans="1:23" ht="15.75" customHeight="1">
      <c r="A32" s="56" t="s">
        <v>4287</v>
      </c>
      <c r="B32" s="11" t="s">
        <v>8162</v>
      </c>
      <c r="C32" s="16" t="s">
        <v>8176</v>
      </c>
      <c r="D32" s="12"/>
      <c r="E32" s="12"/>
      <c r="F32" s="5"/>
      <c r="G32" s="6"/>
      <c r="H32" s="6"/>
      <c r="I32" s="6"/>
      <c r="J32" s="6"/>
      <c r="K32" s="6"/>
      <c r="L32" s="6"/>
      <c r="M32" s="6"/>
      <c r="N32" s="6"/>
      <c r="O32" s="6"/>
      <c r="P32" s="6"/>
      <c r="Q32" s="6"/>
      <c r="R32" s="6"/>
      <c r="S32" s="6"/>
      <c r="T32" s="6"/>
      <c r="U32" s="6"/>
      <c r="V32" s="6"/>
      <c r="W32" s="6"/>
    </row>
    <row r="33" spans="1:23" ht="15.75" customHeight="1">
      <c r="A33" s="56" t="s">
        <v>5364</v>
      </c>
      <c r="B33" s="11" t="s">
        <v>8164</v>
      </c>
      <c r="C33" s="16" t="s">
        <v>8177</v>
      </c>
      <c r="D33" s="12"/>
      <c r="E33" s="12"/>
      <c r="F33" s="5"/>
      <c r="G33" s="6"/>
      <c r="H33" s="6"/>
      <c r="I33" s="6"/>
      <c r="J33" s="6"/>
      <c r="K33" s="6"/>
      <c r="L33" s="6"/>
      <c r="M33" s="6"/>
      <c r="N33" s="6"/>
      <c r="O33" s="6"/>
      <c r="P33" s="6"/>
      <c r="Q33" s="6"/>
      <c r="R33" s="6"/>
      <c r="S33" s="6"/>
      <c r="T33" s="6"/>
      <c r="U33" s="6"/>
      <c r="V33" s="6"/>
      <c r="W33" s="6"/>
    </row>
    <row r="34" spans="1:23" ht="15.75" customHeight="1">
      <c r="A34" s="56" t="s">
        <v>5365</v>
      </c>
      <c r="B34" s="11" t="s">
        <v>8166</v>
      </c>
      <c r="C34" s="16" t="s">
        <v>7939</v>
      </c>
      <c r="D34" s="12"/>
      <c r="E34" s="12"/>
      <c r="F34" s="5"/>
      <c r="G34" s="6"/>
      <c r="H34" s="6"/>
      <c r="I34" s="6"/>
      <c r="J34" s="6"/>
      <c r="K34" s="6"/>
      <c r="L34" s="6"/>
      <c r="M34" s="6"/>
      <c r="N34" s="6"/>
      <c r="O34" s="6"/>
      <c r="P34" s="6"/>
      <c r="Q34" s="6"/>
      <c r="R34" s="6"/>
      <c r="S34" s="6"/>
      <c r="T34" s="6"/>
      <c r="U34" s="6"/>
      <c r="V34" s="6"/>
      <c r="W34" s="6"/>
    </row>
    <row r="35" spans="1:23" ht="15.75" customHeight="1">
      <c r="A35" s="56" t="s">
        <v>5366</v>
      </c>
      <c r="B35" s="11" t="s">
        <v>8167</v>
      </c>
      <c r="C35" s="16" t="s">
        <v>8168</v>
      </c>
      <c r="D35" s="12"/>
      <c r="E35" s="12"/>
      <c r="F35" s="5"/>
      <c r="G35" s="6"/>
      <c r="H35" s="6"/>
      <c r="I35" s="6"/>
      <c r="J35" s="6"/>
      <c r="K35" s="6"/>
      <c r="L35" s="6"/>
      <c r="M35" s="6"/>
      <c r="N35" s="6"/>
      <c r="O35" s="6"/>
      <c r="P35" s="6"/>
      <c r="Q35" s="6"/>
      <c r="R35" s="6"/>
      <c r="S35" s="6"/>
      <c r="T35" s="6"/>
      <c r="U35" s="6"/>
      <c r="V35" s="6"/>
      <c r="W35" s="6"/>
    </row>
    <row r="36" spans="1:23" ht="15.75" customHeight="1">
      <c r="A36" s="56" t="s">
        <v>5443</v>
      </c>
      <c r="B36" s="11" t="s">
        <v>7882</v>
      </c>
      <c r="C36" s="16" t="s">
        <v>8169</v>
      </c>
      <c r="D36" s="12"/>
      <c r="E36" s="12"/>
      <c r="F36" s="5"/>
      <c r="G36" s="6"/>
      <c r="H36" s="6"/>
      <c r="I36" s="6"/>
      <c r="J36" s="6"/>
      <c r="K36" s="6"/>
      <c r="L36" s="6"/>
      <c r="M36" s="6"/>
      <c r="N36" s="6"/>
      <c r="O36" s="6"/>
      <c r="P36" s="6"/>
      <c r="Q36" s="6"/>
      <c r="R36" s="6"/>
      <c r="S36" s="6"/>
      <c r="T36" s="6"/>
      <c r="U36" s="6"/>
      <c r="V36" s="6"/>
      <c r="W36" s="6"/>
    </row>
    <row r="37" spans="1:23" ht="15.75" customHeight="1">
      <c r="A37" s="56" t="s">
        <v>5445</v>
      </c>
      <c r="B37" s="11" t="s">
        <v>6995</v>
      </c>
      <c r="C37" s="16" t="s">
        <v>8170</v>
      </c>
      <c r="D37" s="12"/>
      <c r="E37" s="12"/>
      <c r="F37" s="5"/>
      <c r="G37" s="6"/>
      <c r="H37" s="6"/>
      <c r="I37" s="6"/>
      <c r="J37" s="6"/>
      <c r="K37" s="6"/>
      <c r="L37" s="6"/>
      <c r="M37" s="6"/>
      <c r="N37" s="6"/>
      <c r="O37" s="6"/>
      <c r="P37" s="6"/>
      <c r="Q37" s="6"/>
      <c r="R37" s="6"/>
      <c r="S37" s="6"/>
      <c r="T37" s="6"/>
      <c r="U37" s="6"/>
      <c r="V37" s="6"/>
      <c r="W37" s="6"/>
    </row>
    <row r="38" spans="1:23" ht="15.75" customHeight="1">
      <c r="A38" s="56" t="s">
        <v>5447</v>
      </c>
      <c r="B38" s="11" t="s">
        <v>6857</v>
      </c>
      <c r="C38" s="16" t="s">
        <v>8178</v>
      </c>
      <c r="D38" s="12"/>
      <c r="E38" s="12"/>
      <c r="F38" s="5"/>
      <c r="G38" s="6"/>
      <c r="H38" s="6"/>
      <c r="I38" s="6"/>
      <c r="J38" s="6"/>
      <c r="K38" s="6"/>
      <c r="L38" s="6"/>
      <c r="M38" s="6"/>
      <c r="N38" s="6"/>
      <c r="O38" s="6"/>
      <c r="P38" s="6"/>
      <c r="Q38" s="6"/>
      <c r="R38" s="6"/>
      <c r="S38" s="6"/>
      <c r="T38" s="6"/>
      <c r="U38" s="6"/>
      <c r="V38" s="6"/>
      <c r="W38" s="6"/>
    </row>
    <row r="39" spans="1:23" ht="15.75" customHeight="1">
      <c r="A39" s="56" t="s">
        <v>5510</v>
      </c>
      <c r="B39" s="11" t="s">
        <v>4261</v>
      </c>
      <c r="C39" s="16" t="s">
        <v>8172</v>
      </c>
      <c r="D39" s="12"/>
      <c r="E39" s="12"/>
      <c r="F39" s="5"/>
      <c r="G39" s="6"/>
      <c r="H39" s="6"/>
      <c r="I39" s="6"/>
      <c r="J39" s="6"/>
      <c r="K39" s="6"/>
      <c r="L39" s="6"/>
      <c r="M39" s="6"/>
      <c r="N39" s="6"/>
      <c r="O39" s="6"/>
      <c r="P39" s="6"/>
      <c r="Q39" s="6"/>
      <c r="R39" s="6"/>
      <c r="S39" s="6"/>
      <c r="T39" s="6"/>
      <c r="U39" s="6"/>
      <c r="V39" s="6"/>
      <c r="W39" s="6"/>
    </row>
    <row r="40" spans="1:23" ht="15.75" customHeight="1">
      <c r="A40" s="53">
        <v>3</v>
      </c>
      <c r="B40" s="626" t="s">
        <v>8179</v>
      </c>
      <c r="C40" s="672"/>
      <c r="D40" s="54"/>
      <c r="E40" s="54"/>
      <c r="F40" s="5"/>
      <c r="G40" s="6"/>
      <c r="H40" s="6"/>
      <c r="I40" s="6"/>
      <c r="J40" s="6"/>
      <c r="K40" s="6"/>
      <c r="L40" s="6"/>
      <c r="M40" s="6"/>
      <c r="N40" s="6"/>
      <c r="O40" s="6"/>
      <c r="P40" s="6"/>
      <c r="Q40" s="6"/>
      <c r="R40" s="6"/>
      <c r="S40" s="6"/>
      <c r="T40" s="6"/>
      <c r="U40" s="6"/>
      <c r="V40" s="6"/>
      <c r="W40" s="6"/>
    </row>
    <row r="41" spans="1:23" ht="15.75" customHeight="1">
      <c r="A41" s="8" t="s">
        <v>4386</v>
      </c>
      <c r="B41" s="11" t="s">
        <v>48</v>
      </c>
      <c r="C41" s="12" t="s">
        <v>4387</v>
      </c>
      <c r="D41" s="12"/>
      <c r="E41" s="12"/>
      <c r="F41" s="5"/>
      <c r="G41" s="6"/>
      <c r="H41" s="6"/>
      <c r="I41" s="6"/>
      <c r="J41" s="6"/>
      <c r="K41" s="6"/>
      <c r="L41" s="6"/>
      <c r="M41" s="6"/>
      <c r="N41" s="6"/>
      <c r="O41" s="6"/>
      <c r="P41" s="6"/>
      <c r="Q41" s="6"/>
      <c r="R41" s="6"/>
      <c r="S41" s="6"/>
      <c r="T41" s="6"/>
      <c r="U41" s="6"/>
      <c r="V41" s="6"/>
      <c r="W41" s="6"/>
    </row>
    <row r="42" spans="1:23" ht="15.75" customHeight="1">
      <c r="A42" s="8" t="s">
        <v>4388</v>
      </c>
      <c r="B42" s="11" t="s">
        <v>4209</v>
      </c>
      <c r="C42" s="12" t="s">
        <v>4210</v>
      </c>
      <c r="D42" s="12"/>
      <c r="E42" s="12"/>
      <c r="F42" s="5"/>
      <c r="G42" s="6"/>
      <c r="H42" s="6"/>
      <c r="I42" s="6"/>
      <c r="J42" s="6"/>
      <c r="K42" s="6"/>
      <c r="L42" s="6"/>
      <c r="M42" s="6"/>
      <c r="N42" s="6"/>
      <c r="O42" s="6"/>
      <c r="P42" s="6"/>
      <c r="Q42" s="6"/>
      <c r="R42" s="6"/>
      <c r="S42" s="6"/>
      <c r="T42" s="6"/>
      <c r="U42" s="6"/>
      <c r="V42" s="6"/>
      <c r="W42" s="6"/>
    </row>
    <row r="43" spans="1:23" ht="15.75" customHeight="1">
      <c r="A43" s="8" t="s">
        <v>4389</v>
      </c>
      <c r="B43" s="11" t="s">
        <v>4211</v>
      </c>
      <c r="C43" s="12" t="s">
        <v>4210</v>
      </c>
      <c r="D43" s="12"/>
      <c r="E43" s="12"/>
      <c r="F43" s="5"/>
      <c r="G43" s="6"/>
      <c r="H43" s="6"/>
      <c r="I43" s="6"/>
      <c r="J43" s="6"/>
      <c r="K43" s="6"/>
      <c r="L43" s="6"/>
      <c r="M43" s="6"/>
      <c r="N43" s="6"/>
      <c r="O43" s="6"/>
      <c r="P43" s="6"/>
      <c r="Q43" s="6"/>
      <c r="R43" s="6"/>
      <c r="S43" s="6"/>
      <c r="T43" s="6"/>
      <c r="U43" s="6"/>
      <c r="V43" s="6"/>
      <c r="W43" s="6"/>
    </row>
    <row r="44" spans="1:23" ht="15.75" customHeight="1">
      <c r="A44" s="8" t="s">
        <v>4390</v>
      </c>
      <c r="B44" s="11" t="s">
        <v>8180</v>
      </c>
      <c r="C44" s="16" t="s">
        <v>8181</v>
      </c>
      <c r="D44" s="12"/>
      <c r="E44" s="12"/>
      <c r="F44" s="5"/>
      <c r="G44" s="6"/>
      <c r="H44" s="6"/>
      <c r="I44" s="6"/>
      <c r="J44" s="6"/>
      <c r="K44" s="6"/>
      <c r="L44" s="6"/>
      <c r="M44" s="6"/>
      <c r="N44" s="6"/>
      <c r="O44" s="6"/>
      <c r="P44" s="6"/>
      <c r="Q44" s="6"/>
      <c r="R44" s="6"/>
      <c r="S44" s="6"/>
      <c r="T44" s="6"/>
      <c r="U44" s="6"/>
      <c r="V44" s="6"/>
      <c r="W44" s="6"/>
    </row>
    <row r="45" spans="1:23" ht="15.75" customHeight="1">
      <c r="A45" s="8" t="s">
        <v>4393</v>
      </c>
      <c r="B45" s="11" t="s">
        <v>7911</v>
      </c>
      <c r="C45" s="16" t="s">
        <v>8182</v>
      </c>
      <c r="D45" s="12"/>
      <c r="E45" s="12"/>
      <c r="F45" s="5"/>
      <c r="G45" s="6"/>
      <c r="H45" s="6"/>
      <c r="I45" s="6"/>
      <c r="J45" s="6"/>
      <c r="K45" s="6"/>
      <c r="L45" s="6"/>
      <c r="M45" s="6"/>
      <c r="N45" s="6"/>
      <c r="O45" s="6"/>
      <c r="P45" s="6"/>
      <c r="Q45" s="6"/>
      <c r="R45" s="6"/>
      <c r="S45" s="6"/>
      <c r="T45" s="6"/>
      <c r="U45" s="6"/>
      <c r="V45" s="6"/>
      <c r="W45" s="6"/>
    </row>
    <row r="46" spans="1:23" ht="15.75" customHeight="1">
      <c r="A46" s="8" t="s">
        <v>4395</v>
      </c>
      <c r="B46" s="11" t="s">
        <v>8183</v>
      </c>
      <c r="C46" s="16" t="s">
        <v>8184</v>
      </c>
      <c r="D46" s="12"/>
      <c r="E46" s="12"/>
      <c r="F46" s="5"/>
      <c r="G46" s="6"/>
      <c r="H46" s="6"/>
      <c r="I46" s="6"/>
      <c r="J46" s="6"/>
      <c r="K46" s="6"/>
      <c r="L46" s="6"/>
      <c r="M46" s="6"/>
      <c r="N46" s="6"/>
      <c r="O46" s="6"/>
      <c r="P46" s="6"/>
      <c r="Q46" s="6"/>
      <c r="R46" s="6"/>
      <c r="S46" s="6"/>
      <c r="T46" s="6"/>
      <c r="U46" s="6"/>
      <c r="V46" s="6"/>
      <c r="W46" s="6"/>
    </row>
    <row r="47" spans="1:23" ht="15.75" customHeight="1">
      <c r="A47" s="8" t="s">
        <v>4397</v>
      </c>
      <c r="B47" s="11" t="s">
        <v>8185</v>
      </c>
      <c r="C47" s="16" t="s">
        <v>8186</v>
      </c>
      <c r="D47" s="12"/>
      <c r="E47" s="12"/>
      <c r="F47" s="5"/>
      <c r="G47" s="6"/>
      <c r="H47" s="6"/>
      <c r="I47" s="6"/>
      <c r="J47" s="6"/>
      <c r="K47" s="6"/>
      <c r="L47" s="6"/>
      <c r="M47" s="6"/>
      <c r="N47" s="6"/>
      <c r="O47" s="6"/>
      <c r="P47" s="6"/>
      <c r="Q47" s="6"/>
      <c r="R47" s="6"/>
      <c r="S47" s="6"/>
      <c r="T47" s="6"/>
      <c r="U47" s="6"/>
      <c r="V47" s="6"/>
      <c r="W47" s="6"/>
    </row>
    <row r="48" spans="1:23" ht="15.75" customHeight="1">
      <c r="A48" s="8" t="s">
        <v>4399</v>
      </c>
      <c r="B48" s="11" t="s">
        <v>8187</v>
      </c>
      <c r="C48" s="16" t="s">
        <v>8188</v>
      </c>
      <c r="D48" s="12"/>
      <c r="E48" s="12"/>
      <c r="F48" s="5"/>
      <c r="G48" s="6"/>
      <c r="H48" s="6"/>
      <c r="I48" s="6"/>
      <c r="J48" s="6"/>
      <c r="K48" s="6"/>
      <c r="L48" s="6"/>
      <c r="M48" s="6"/>
      <c r="N48" s="6"/>
      <c r="O48" s="6"/>
      <c r="P48" s="6"/>
      <c r="Q48" s="6"/>
      <c r="R48" s="6"/>
      <c r="S48" s="6"/>
      <c r="T48" s="6"/>
      <c r="U48" s="6"/>
      <c r="V48" s="6"/>
      <c r="W48" s="6"/>
    </row>
    <row r="49" spans="1:23" ht="15.75" customHeight="1">
      <c r="A49" s="8" t="s">
        <v>4401</v>
      </c>
      <c r="B49" s="11" t="s">
        <v>8189</v>
      </c>
      <c r="C49" s="16" t="s">
        <v>8190</v>
      </c>
      <c r="D49" s="12"/>
      <c r="E49" s="12"/>
      <c r="F49" s="5"/>
      <c r="G49" s="6"/>
      <c r="H49" s="6"/>
      <c r="I49" s="6"/>
      <c r="J49" s="6"/>
      <c r="K49" s="6"/>
      <c r="L49" s="6"/>
      <c r="M49" s="6"/>
      <c r="N49" s="6"/>
      <c r="O49" s="6"/>
      <c r="P49" s="6"/>
      <c r="Q49" s="6"/>
      <c r="R49" s="6"/>
      <c r="S49" s="6"/>
      <c r="T49" s="6"/>
      <c r="U49" s="6"/>
      <c r="V49" s="6"/>
      <c r="W49" s="6"/>
    </row>
    <row r="50" spans="1:23" ht="15.75" customHeight="1">
      <c r="A50" s="8" t="s">
        <v>4403</v>
      </c>
      <c r="B50" s="11" t="s">
        <v>8191</v>
      </c>
      <c r="C50" s="16" t="s">
        <v>8192</v>
      </c>
      <c r="D50" s="12"/>
      <c r="E50" s="12"/>
      <c r="F50" s="5"/>
      <c r="G50" s="6"/>
      <c r="H50" s="6"/>
      <c r="I50" s="6"/>
      <c r="J50" s="6"/>
      <c r="K50" s="6"/>
      <c r="L50" s="6"/>
      <c r="M50" s="6"/>
      <c r="N50" s="6"/>
      <c r="O50" s="6"/>
      <c r="P50" s="6"/>
      <c r="Q50" s="6"/>
      <c r="R50" s="6"/>
      <c r="S50" s="6"/>
      <c r="T50" s="6"/>
      <c r="U50" s="6"/>
      <c r="V50" s="6"/>
      <c r="W50" s="6"/>
    </row>
    <row r="51" spans="1:23" ht="15.75" customHeight="1">
      <c r="A51" s="8" t="s">
        <v>4405</v>
      </c>
      <c r="B51" s="11" t="s">
        <v>8193</v>
      </c>
      <c r="C51" s="16" t="s">
        <v>8194</v>
      </c>
      <c r="D51" s="12"/>
      <c r="E51" s="12"/>
      <c r="F51" s="5"/>
      <c r="G51" s="6"/>
      <c r="H51" s="6"/>
      <c r="I51" s="6"/>
      <c r="J51" s="6"/>
      <c r="K51" s="6"/>
      <c r="L51" s="6"/>
      <c r="M51" s="6"/>
      <c r="N51" s="6"/>
      <c r="O51" s="6"/>
      <c r="P51" s="6"/>
      <c r="Q51" s="6"/>
      <c r="R51" s="6"/>
      <c r="S51" s="6"/>
      <c r="T51" s="6"/>
      <c r="U51" s="6"/>
      <c r="V51" s="6"/>
      <c r="W51" s="6"/>
    </row>
    <row r="52" spans="1:23" ht="15.75" customHeight="1">
      <c r="A52" s="8" t="s">
        <v>4407</v>
      </c>
      <c r="B52" s="11" t="s">
        <v>8195</v>
      </c>
      <c r="C52" s="16" t="s">
        <v>8196</v>
      </c>
      <c r="D52" s="12"/>
      <c r="E52" s="12"/>
      <c r="F52" s="5"/>
      <c r="G52" s="6"/>
      <c r="H52" s="6"/>
      <c r="I52" s="6"/>
      <c r="J52" s="6"/>
      <c r="K52" s="6"/>
      <c r="L52" s="6"/>
      <c r="M52" s="6"/>
      <c r="N52" s="6"/>
      <c r="O52" s="6"/>
      <c r="P52" s="6"/>
      <c r="Q52" s="6"/>
      <c r="R52" s="6"/>
      <c r="S52" s="6"/>
      <c r="T52" s="6"/>
      <c r="U52" s="6"/>
      <c r="V52" s="6"/>
      <c r="W52" s="6"/>
    </row>
    <row r="53" spans="1:23" ht="30" customHeight="1">
      <c r="A53" s="8" t="s">
        <v>4409</v>
      </c>
      <c r="B53" s="11" t="s">
        <v>8197</v>
      </c>
      <c r="C53" s="16" t="s">
        <v>8198</v>
      </c>
      <c r="D53" s="12"/>
      <c r="E53" s="12"/>
      <c r="F53" s="5"/>
      <c r="G53" s="6"/>
      <c r="H53" s="6"/>
      <c r="I53" s="6"/>
      <c r="J53" s="6"/>
      <c r="K53" s="6"/>
      <c r="L53" s="6"/>
      <c r="M53" s="6"/>
      <c r="N53" s="6"/>
      <c r="O53" s="6"/>
      <c r="P53" s="6"/>
      <c r="Q53" s="6"/>
      <c r="R53" s="6"/>
      <c r="S53" s="6"/>
      <c r="T53" s="6"/>
      <c r="U53" s="6"/>
      <c r="V53" s="6"/>
      <c r="W53" s="6"/>
    </row>
    <row r="54" spans="1:23" ht="15.75" customHeight="1">
      <c r="A54" s="8" t="s">
        <v>4411</v>
      </c>
      <c r="B54" s="11" t="s">
        <v>8199</v>
      </c>
      <c r="C54" s="16" t="s">
        <v>8200</v>
      </c>
      <c r="D54" s="12"/>
      <c r="E54" s="12"/>
      <c r="F54" s="5"/>
      <c r="G54" s="6"/>
      <c r="H54" s="6"/>
      <c r="I54" s="6"/>
      <c r="J54" s="6"/>
      <c r="K54" s="6"/>
      <c r="L54" s="6"/>
      <c r="M54" s="6"/>
      <c r="N54" s="6"/>
      <c r="O54" s="6"/>
      <c r="P54" s="6"/>
      <c r="Q54" s="6"/>
      <c r="R54" s="6"/>
      <c r="S54" s="6"/>
      <c r="T54" s="6"/>
      <c r="U54" s="6"/>
      <c r="V54" s="6"/>
      <c r="W54" s="6"/>
    </row>
    <row r="55" spans="1:23" ht="164.25" customHeight="1">
      <c r="A55" s="8" t="s">
        <v>4413</v>
      </c>
      <c r="B55" s="11" t="s">
        <v>8201</v>
      </c>
      <c r="C55" s="16" t="s">
        <v>8202</v>
      </c>
      <c r="D55" s="12"/>
      <c r="E55" s="12"/>
      <c r="F55" s="5"/>
      <c r="G55" s="6"/>
      <c r="H55" s="6"/>
      <c r="I55" s="6"/>
      <c r="J55" s="6"/>
      <c r="K55" s="6"/>
      <c r="L55" s="6"/>
      <c r="M55" s="6"/>
      <c r="N55" s="6"/>
      <c r="O55" s="6"/>
      <c r="P55" s="6"/>
      <c r="Q55" s="6"/>
      <c r="R55" s="6"/>
      <c r="S55" s="6"/>
      <c r="T55" s="6"/>
      <c r="U55" s="6"/>
      <c r="V55" s="6"/>
      <c r="W55" s="6"/>
    </row>
    <row r="56" spans="1:23" ht="15.75" customHeight="1">
      <c r="A56" s="8" t="s">
        <v>4415</v>
      </c>
      <c r="B56" s="11" t="s">
        <v>4219</v>
      </c>
      <c r="C56" s="16" t="s">
        <v>8203</v>
      </c>
      <c r="D56" s="12"/>
      <c r="E56" s="12"/>
      <c r="F56" s="5"/>
      <c r="G56" s="6"/>
      <c r="H56" s="6"/>
      <c r="I56" s="6"/>
      <c r="J56" s="6"/>
      <c r="K56" s="6"/>
      <c r="L56" s="6"/>
      <c r="M56" s="6"/>
      <c r="N56" s="6"/>
      <c r="O56" s="6"/>
      <c r="P56" s="6"/>
      <c r="Q56" s="6"/>
      <c r="R56" s="6"/>
      <c r="S56" s="6"/>
      <c r="T56" s="6"/>
      <c r="U56" s="6"/>
      <c r="V56" s="6"/>
      <c r="W56" s="6"/>
    </row>
    <row r="57" spans="1:23" ht="15.75" customHeight="1">
      <c r="A57" s="8" t="s">
        <v>4417</v>
      </c>
      <c r="B57" s="11" t="s">
        <v>7936</v>
      </c>
      <c r="C57" s="16" t="s">
        <v>8204</v>
      </c>
      <c r="D57" s="12"/>
      <c r="E57" s="12"/>
      <c r="F57" s="5"/>
      <c r="G57" s="6"/>
      <c r="H57" s="6"/>
      <c r="I57" s="6"/>
      <c r="J57" s="6"/>
      <c r="K57" s="6"/>
      <c r="L57" s="6"/>
      <c r="M57" s="6"/>
      <c r="N57" s="6"/>
      <c r="O57" s="6"/>
      <c r="P57" s="6"/>
      <c r="Q57" s="6"/>
      <c r="R57" s="6"/>
      <c r="S57" s="6"/>
      <c r="T57" s="6"/>
      <c r="U57" s="6"/>
      <c r="V57" s="6"/>
      <c r="W57" s="6"/>
    </row>
    <row r="58" spans="1:23" ht="15.75" customHeight="1">
      <c r="A58" s="8" t="s">
        <v>4419</v>
      </c>
      <c r="B58" s="11" t="s">
        <v>8205</v>
      </c>
      <c r="C58" s="16" t="s">
        <v>8206</v>
      </c>
      <c r="D58" s="12"/>
      <c r="E58" s="12"/>
      <c r="F58" s="5"/>
      <c r="G58" s="6"/>
      <c r="H58" s="6"/>
      <c r="I58" s="6"/>
      <c r="J58" s="6"/>
      <c r="K58" s="6"/>
      <c r="L58" s="6"/>
      <c r="M58" s="6"/>
      <c r="N58" s="6"/>
      <c r="O58" s="6"/>
      <c r="P58" s="6"/>
      <c r="Q58" s="6"/>
      <c r="R58" s="6"/>
      <c r="S58" s="6"/>
      <c r="T58" s="6"/>
      <c r="U58" s="6"/>
      <c r="V58" s="6"/>
      <c r="W58" s="6"/>
    </row>
    <row r="59" spans="1:23" ht="203.25" customHeight="1">
      <c r="A59" s="8" t="s">
        <v>4421</v>
      </c>
      <c r="B59" s="11" t="s">
        <v>8207</v>
      </c>
      <c r="C59" s="16" t="s">
        <v>8208</v>
      </c>
      <c r="D59" s="12"/>
      <c r="E59" s="12"/>
      <c r="F59" s="5"/>
      <c r="G59" s="6"/>
      <c r="H59" s="6"/>
      <c r="I59" s="6"/>
      <c r="J59" s="6"/>
      <c r="K59" s="6"/>
      <c r="L59" s="6"/>
      <c r="M59" s="6"/>
      <c r="N59" s="6"/>
      <c r="O59" s="6"/>
      <c r="P59" s="6"/>
      <c r="Q59" s="6"/>
      <c r="R59" s="6"/>
      <c r="S59" s="6"/>
      <c r="T59" s="6"/>
      <c r="U59" s="6"/>
      <c r="V59" s="6"/>
      <c r="W59" s="6"/>
    </row>
    <row r="60" spans="1:23" ht="15.75" customHeight="1">
      <c r="A60" s="8" t="s">
        <v>4423</v>
      </c>
      <c r="B60" s="11" t="s">
        <v>4246</v>
      </c>
      <c r="C60" s="16" t="s">
        <v>8209</v>
      </c>
      <c r="D60" s="12"/>
      <c r="E60" s="12"/>
      <c r="F60" s="5"/>
      <c r="G60" s="6"/>
      <c r="H60" s="6"/>
      <c r="I60" s="6"/>
      <c r="J60" s="6"/>
      <c r="K60" s="6"/>
      <c r="L60" s="6"/>
      <c r="M60" s="6"/>
      <c r="N60" s="6"/>
      <c r="O60" s="6"/>
      <c r="P60" s="6"/>
      <c r="Q60" s="6"/>
      <c r="R60" s="6"/>
      <c r="S60" s="6"/>
      <c r="T60" s="6"/>
      <c r="U60" s="6"/>
      <c r="V60" s="6"/>
      <c r="W60" s="6"/>
    </row>
    <row r="61" spans="1:23" ht="15.75" customHeight="1">
      <c r="A61" s="8" t="s">
        <v>4425</v>
      </c>
      <c r="B61" s="11" t="s">
        <v>7947</v>
      </c>
      <c r="C61" s="16" t="s">
        <v>8210</v>
      </c>
      <c r="D61" s="12"/>
      <c r="E61" s="12"/>
      <c r="F61" s="5"/>
      <c r="G61" s="6"/>
      <c r="H61" s="6"/>
      <c r="I61" s="6"/>
      <c r="J61" s="6"/>
      <c r="K61" s="6"/>
      <c r="L61" s="6"/>
      <c r="M61" s="6"/>
      <c r="N61" s="6"/>
      <c r="O61" s="6"/>
      <c r="P61" s="6"/>
      <c r="Q61" s="6"/>
      <c r="R61" s="6"/>
      <c r="S61" s="6"/>
      <c r="T61" s="6"/>
      <c r="U61" s="6"/>
      <c r="V61" s="6"/>
      <c r="W61" s="6"/>
    </row>
    <row r="62" spans="1:23" ht="15.75" customHeight="1">
      <c r="A62" s="8" t="s">
        <v>4427</v>
      </c>
      <c r="B62" s="11" t="s">
        <v>6857</v>
      </c>
      <c r="C62" s="16" t="s">
        <v>8211</v>
      </c>
      <c r="D62" s="12"/>
      <c r="E62" s="12"/>
      <c r="F62" s="5"/>
      <c r="G62" s="6"/>
      <c r="H62" s="6"/>
      <c r="I62" s="6"/>
      <c r="J62" s="6"/>
      <c r="K62" s="6"/>
      <c r="L62" s="6"/>
      <c r="M62" s="6"/>
      <c r="N62" s="6"/>
      <c r="O62" s="6"/>
      <c r="P62" s="6"/>
      <c r="Q62" s="6"/>
      <c r="R62" s="6"/>
      <c r="S62" s="6"/>
      <c r="T62" s="6"/>
      <c r="U62" s="6"/>
      <c r="V62" s="6"/>
      <c r="W62" s="6"/>
    </row>
    <row r="63" spans="1:23" ht="15.75" customHeight="1">
      <c r="A63" s="8" t="s">
        <v>4428</v>
      </c>
      <c r="B63" s="11" t="s">
        <v>4261</v>
      </c>
      <c r="C63" s="16" t="s">
        <v>8172</v>
      </c>
      <c r="D63" s="12"/>
      <c r="E63" s="12"/>
      <c r="F63" s="5"/>
      <c r="G63" s="6"/>
      <c r="H63" s="6"/>
      <c r="I63" s="6"/>
      <c r="J63" s="6"/>
      <c r="K63" s="6"/>
      <c r="L63" s="6"/>
      <c r="M63" s="6"/>
      <c r="N63" s="6"/>
      <c r="O63" s="6"/>
      <c r="P63" s="6"/>
      <c r="Q63" s="6"/>
      <c r="R63" s="6"/>
      <c r="S63" s="6"/>
      <c r="T63" s="6"/>
      <c r="U63" s="6"/>
      <c r="V63" s="6"/>
      <c r="W63" s="6"/>
    </row>
    <row r="64" spans="1:23" ht="15.75" customHeight="1">
      <c r="A64" s="13">
        <v>4</v>
      </c>
      <c r="B64" s="605" t="s">
        <v>8212</v>
      </c>
      <c r="C64" s="667"/>
      <c r="D64" s="57"/>
      <c r="E64" s="57"/>
      <c r="F64" s="5"/>
      <c r="G64" s="6"/>
      <c r="H64" s="6"/>
      <c r="I64" s="6"/>
      <c r="J64" s="6"/>
      <c r="K64" s="6"/>
      <c r="L64" s="6"/>
      <c r="M64" s="6"/>
      <c r="N64" s="6"/>
      <c r="O64" s="6"/>
      <c r="P64" s="6"/>
      <c r="Q64" s="6"/>
      <c r="R64" s="6"/>
      <c r="S64" s="6"/>
      <c r="T64" s="6"/>
      <c r="U64" s="6"/>
      <c r="V64" s="6"/>
      <c r="W64" s="6"/>
    </row>
    <row r="65" spans="1:23" ht="15.75" customHeight="1">
      <c r="A65" s="8" t="s">
        <v>4446</v>
      </c>
      <c r="B65" s="11" t="s">
        <v>48</v>
      </c>
      <c r="C65" s="12" t="s">
        <v>4387</v>
      </c>
      <c r="D65" s="12"/>
      <c r="E65" s="12"/>
      <c r="F65" s="5"/>
      <c r="G65" s="6"/>
      <c r="H65" s="6"/>
      <c r="I65" s="6"/>
      <c r="J65" s="6"/>
      <c r="K65" s="6"/>
      <c r="L65" s="6"/>
      <c r="M65" s="6"/>
      <c r="N65" s="6"/>
      <c r="O65" s="6"/>
      <c r="P65" s="6"/>
      <c r="Q65" s="6"/>
      <c r="R65" s="6"/>
      <c r="S65" s="6"/>
      <c r="T65" s="6"/>
      <c r="U65" s="6"/>
      <c r="V65" s="6"/>
      <c r="W65" s="6"/>
    </row>
    <row r="66" spans="1:23" ht="15.75" customHeight="1">
      <c r="A66" s="8" t="s">
        <v>4447</v>
      </c>
      <c r="B66" s="11" t="s">
        <v>4209</v>
      </c>
      <c r="C66" s="12" t="s">
        <v>4210</v>
      </c>
      <c r="D66" s="12"/>
      <c r="E66" s="12"/>
      <c r="F66" s="5"/>
      <c r="G66" s="6"/>
      <c r="H66" s="6"/>
      <c r="I66" s="6"/>
      <c r="J66" s="6"/>
      <c r="K66" s="6"/>
      <c r="L66" s="6"/>
      <c r="M66" s="6"/>
      <c r="N66" s="6"/>
      <c r="O66" s="6"/>
      <c r="P66" s="6"/>
      <c r="Q66" s="6"/>
      <c r="R66" s="6"/>
      <c r="S66" s="6"/>
      <c r="T66" s="6"/>
      <c r="U66" s="6"/>
      <c r="V66" s="6"/>
      <c r="W66" s="6"/>
    </row>
    <row r="67" spans="1:23" ht="15.75" customHeight="1">
      <c r="A67" s="8" t="s">
        <v>4448</v>
      </c>
      <c r="B67" s="11" t="s">
        <v>4211</v>
      </c>
      <c r="C67" s="12" t="s">
        <v>4210</v>
      </c>
      <c r="D67" s="12"/>
      <c r="E67" s="12"/>
      <c r="F67" s="5"/>
      <c r="G67" s="6"/>
      <c r="H67" s="6"/>
      <c r="I67" s="6"/>
      <c r="J67" s="6"/>
      <c r="K67" s="6"/>
      <c r="L67" s="6"/>
      <c r="M67" s="6"/>
      <c r="N67" s="6"/>
      <c r="O67" s="6"/>
      <c r="P67" s="6"/>
      <c r="Q67" s="6"/>
      <c r="R67" s="6"/>
      <c r="S67" s="6"/>
      <c r="T67" s="6"/>
      <c r="U67" s="6"/>
      <c r="V67" s="6"/>
      <c r="W67" s="6"/>
    </row>
    <row r="68" spans="1:23" ht="15.75" customHeight="1">
      <c r="A68" s="8" t="s">
        <v>4449</v>
      </c>
      <c r="B68" s="11" t="s">
        <v>7547</v>
      </c>
      <c r="C68" s="12" t="s">
        <v>5685</v>
      </c>
      <c r="D68" s="12"/>
      <c r="E68" s="12"/>
      <c r="F68" s="5"/>
      <c r="G68" s="6"/>
      <c r="H68" s="6"/>
      <c r="I68" s="6"/>
      <c r="J68" s="6"/>
      <c r="K68" s="6"/>
      <c r="L68" s="6"/>
      <c r="M68" s="6"/>
      <c r="N68" s="6"/>
      <c r="O68" s="6"/>
      <c r="P68" s="6"/>
      <c r="Q68" s="6"/>
      <c r="R68" s="6"/>
      <c r="S68" s="6"/>
      <c r="T68" s="6"/>
      <c r="U68" s="6"/>
      <c r="V68" s="6"/>
      <c r="W68" s="6"/>
    </row>
    <row r="69" spans="1:23" ht="15.75" customHeight="1">
      <c r="A69" s="8" t="s">
        <v>4450</v>
      </c>
      <c r="B69" s="11" t="s">
        <v>8213</v>
      </c>
      <c r="C69" s="16" t="s">
        <v>8214</v>
      </c>
      <c r="D69" s="12"/>
      <c r="E69" s="12"/>
      <c r="F69" s="5"/>
      <c r="G69" s="6"/>
      <c r="H69" s="6"/>
      <c r="I69" s="6"/>
      <c r="J69" s="6"/>
      <c r="K69" s="6"/>
      <c r="L69" s="6"/>
      <c r="M69" s="6"/>
      <c r="N69" s="6"/>
      <c r="O69" s="6"/>
      <c r="P69" s="6"/>
      <c r="Q69" s="6"/>
      <c r="R69" s="6"/>
      <c r="S69" s="6"/>
      <c r="T69" s="6"/>
      <c r="U69" s="6"/>
      <c r="V69" s="6"/>
      <c r="W69" s="6"/>
    </row>
    <row r="70" spans="1:23" ht="15.75" customHeight="1">
      <c r="A70" s="8" t="s">
        <v>4451</v>
      </c>
      <c r="B70" s="17" t="s">
        <v>8159</v>
      </c>
      <c r="C70" s="17" t="s">
        <v>8215</v>
      </c>
      <c r="D70" s="12"/>
      <c r="E70" s="12"/>
      <c r="F70" s="5"/>
      <c r="G70" s="6"/>
      <c r="H70" s="6"/>
      <c r="I70" s="6"/>
      <c r="J70" s="6"/>
      <c r="K70" s="6"/>
      <c r="L70" s="6"/>
      <c r="M70" s="6"/>
      <c r="N70" s="6"/>
      <c r="O70" s="6"/>
      <c r="P70" s="6"/>
      <c r="Q70" s="6"/>
      <c r="R70" s="6"/>
      <c r="S70" s="6"/>
      <c r="T70" s="6"/>
      <c r="U70" s="6"/>
      <c r="V70" s="6"/>
      <c r="W70" s="6"/>
    </row>
    <row r="71" spans="1:23" ht="15.75" customHeight="1">
      <c r="A71" s="8" t="s">
        <v>4452</v>
      </c>
      <c r="B71" s="17" t="s">
        <v>8216</v>
      </c>
      <c r="C71" s="17" t="s">
        <v>8217</v>
      </c>
      <c r="D71" s="12"/>
      <c r="E71" s="12"/>
      <c r="F71" s="5"/>
      <c r="G71" s="6"/>
      <c r="H71" s="6"/>
      <c r="I71" s="6"/>
      <c r="J71" s="6"/>
      <c r="K71" s="6"/>
      <c r="L71" s="6"/>
      <c r="M71" s="6"/>
      <c r="N71" s="6"/>
      <c r="O71" s="6"/>
      <c r="P71" s="6"/>
      <c r="Q71" s="6"/>
      <c r="R71" s="6"/>
      <c r="S71" s="6"/>
      <c r="T71" s="6"/>
      <c r="U71" s="6"/>
      <c r="V71" s="6"/>
      <c r="W71" s="6"/>
    </row>
    <row r="72" spans="1:23" ht="15.75" customHeight="1">
      <c r="A72" s="8" t="s">
        <v>4453</v>
      </c>
      <c r="B72" s="17" t="s">
        <v>8218</v>
      </c>
      <c r="C72" s="17" t="s">
        <v>8219</v>
      </c>
      <c r="D72" s="12"/>
      <c r="E72" s="12"/>
      <c r="F72" s="5"/>
      <c r="G72" s="6"/>
      <c r="H72" s="6"/>
      <c r="I72" s="6"/>
      <c r="J72" s="6"/>
      <c r="K72" s="6"/>
      <c r="L72" s="6"/>
      <c r="M72" s="6"/>
      <c r="N72" s="6"/>
      <c r="O72" s="6"/>
      <c r="P72" s="6"/>
      <c r="Q72" s="6"/>
      <c r="R72" s="6"/>
      <c r="S72" s="6"/>
      <c r="T72" s="6"/>
      <c r="U72" s="6"/>
      <c r="V72" s="6"/>
      <c r="W72" s="6"/>
    </row>
    <row r="73" spans="1:23" ht="15.75" customHeight="1">
      <c r="A73" s="8" t="s">
        <v>4454</v>
      </c>
      <c r="B73" s="10" t="s">
        <v>8220</v>
      </c>
      <c r="C73" s="10" t="s">
        <v>8221</v>
      </c>
      <c r="D73" s="12"/>
      <c r="E73" s="12"/>
      <c r="F73" s="5"/>
      <c r="G73" s="6"/>
      <c r="H73" s="6"/>
      <c r="I73" s="6"/>
      <c r="J73" s="6"/>
      <c r="K73" s="6"/>
      <c r="L73" s="6"/>
      <c r="M73" s="6"/>
      <c r="N73" s="6"/>
      <c r="O73" s="6"/>
      <c r="P73" s="6"/>
      <c r="Q73" s="6"/>
      <c r="R73" s="6"/>
      <c r="S73" s="6"/>
      <c r="T73" s="6"/>
      <c r="U73" s="6"/>
      <c r="V73" s="6"/>
      <c r="W73" s="6"/>
    </row>
    <row r="74" spans="1:23" ht="15.75" customHeight="1">
      <c r="A74" s="8" t="s">
        <v>4350</v>
      </c>
      <c r="B74" s="11" t="s">
        <v>7936</v>
      </c>
      <c r="C74" s="16" t="s">
        <v>8222</v>
      </c>
      <c r="D74" s="12"/>
      <c r="E74" s="12"/>
      <c r="F74" s="5"/>
      <c r="G74" s="6"/>
      <c r="H74" s="6"/>
      <c r="I74" s="6"/>
      <c r="J74" s="6"/>
      <c r="K74" s="6"/>
      <c r="L74" s="6"/>
      <c r="M74" s="6"/>
      <c r="N74" s="6"/>
      <c r="O74" s="6"/>
      <c r="P74" s="6"/>
      <c r="Q74" s="6"/>
      <c r="R74" s="6"/>
      <c r="S74" s="6"/>
      <c r="T74" s="6"/>
      <c r="U74" s="6"/>
      <c r="V74" s="6"/>
      <c r="W74" s="6"/>
    </row>
    <row r="75" spans="1:23" ht="15.75" customHeight="1">
      <c r="A75" s="8" t="s">
        <v>4352</v>
      </c>
      <c r="B75" s="10" t="s">
        <v>8223</v>
      </c>
      <c r="C75" s="16" t="s">
        <v>8224</v>
      </c>
      <c r="D75" s="12"/>
      <c r="E75" s="12"/>
      <c r="F75" s="5"/>
      <c r="G75" s="6"/>
      <c r="H75" s="6"/>
      <c r="I75" s="6"/>
      <c r="J75" s="6"/>
      <c r="K75" s="6"/>
      <c r="L75" s="6"/>
      <c r="M75" s="6"/>
      <c r="N75" s="6"/>
      <c r="O75" s="6"/>
      <c r="P75" s="6"/>
      <c r="Q75" s="6"/>
      <c r="R75" s="6"/>
      <c r="S75" s="6"/>
      <c r="T75" s="6"/>
      <c r="U75" s="6"/>
      <c r="V75" s="6"/>
      <c r="W75" s="6"/>
    </row>
    <row r="76" spans="1:23" ht="15.75" customHeight="1">
      <c r="A76" s="8" t="s">
        <v>4354</v>
      </c>
      <c r="B76" s="11" t="s">
        <v>8207</v>
      </c>
      <c r="C76" s="16" t="s">
        <v>8225</v>
      </c>
      <c r="D76" s="12"/>
      <c r="E76" s="12"/>
      <c r="F76" s="5"/>
      <c r="G76" s="6"/>
      <c r="H76" s="6"/>
      <c r="I76" s="6"/>
      <c r="J76" s="6"/>
      <c r="K76" s="6"/>
      <c r="L76" s="6"/>
      <c r="M76" s="6"/>
      <c r="N76" s="6"/>
      <c r="O76" s="6"/>
      <c r="P76" s="6"/>
      <c r="Q76" s="6"/>
      <c r="R76" s="6"/>
      <c r="S76" s="6"/>
      <c r="T76" s="6"/>
      <c r="U76" s="6"/>
      <c r="V76" s="6"/>
      <c r="W76" s="6"/>
    </row>
    <row r="77" spans="1:23" ht="15.75" customHeight="1">
      <c r="A77" s="8" t="s">
        <v>4356</v>
      </c>
      <c r="B77" s="11" t="s">
        <v>4246</v>
      </c>
      <c r="C77" s="16" t="s">
        <v>8226</v>
      </c>
      <c r="D77" s="12"/>
      <c r="E77" s="12"/>
      <c r="F77" s="5"/>
      <c r="G77" s="6"/>
      <c r="H77" s="6"/>
      <c r="I77" s="6"/>
      <c r="J77" s="6"/>
      <c r="K77" s="6"/>
      <c r="L77" s="6"/>
      <c r="M77" s="6"/>
      <c r="N77" s="6"/>
      <c r="O77" s="6"/>
      <c r="P77" s="6"/>
      <c r="Q77" s="6"/>
      <c r="R77" s="6"/>
      <c r="S77" s="6"/>
      <c r="T77" s="6"/>
      <c r="U77" s="6"/>
      <c r="V77" s="6"/>
      <c r="W77" s="6"/>
    </row>
    <row r="78" spans="1:23" ht="15.75" customHeight="1">
      <c r="A78" s="8" t="s">
        <v>4358</v>
      </c>
      <c r="B78" s="11" t="s">
        <v>7944</v>
      </c>
      <c r="C78" s="16" t="s">
        <v>8227</v>
      </c>
      <c r="D78" s="12"/>
      <c r="E78" s="12"/>
      <c r="F78" s="5"/>
      <c r="G78" s="6"/>
      <c r="H78" s="6"/>
      <c r="I78" s="6"/>
      <c r="J78" s="6"/>
      <c r="K78" s="6"/>
      <c r="L78" s="6"/>
      <c r="M78" s="6"/>
      <c r="N78" s="6"/>
      <c r="O78" s="6"/>
      <c r="P78" s="6"/>
      <c r="Q78" s="6"/>
      <c r="R78" s="6"/>
      <c r="S78" s="6"/>
      <c r="T78" s="6"/>
      <c r="U78" s="6"/>
      <c r="V78" s="6"/>
      <c r="W78" s="6"/>
    </row>
    <row r="79" spans="1:23" ht="15.75" customHeight="1">
      <c r="A79" s="8" t="s">
        <v>4360</v>
      </c>
      <c r="B79" s="11" t="s">
        <v>5720</v>
      </c>
      <c r="C79" s="16" t="s">
        <v>8228</v>
      </c>
      <c r="D79" s="12"/>
      <c r="E79" s="12"/>
      <c r="F79" s="5"/>
      <c r="G79" s="6"/>
      <c r="H79" s="6"/>
      <c r="I79" s="6"/>
      <c r="J79" s="6"/>
      <c r="K79" s="6"/>
      <c r="L79" s="6"/>
      <c r="M79" s="6"/>
      <c r="N79" s="6"/>
      <c r="O79" s="6"/>
      <c r="P79" s="6"/>
      <c r="Q79" s="6"/>
      <c r="R79" s="6"/>
      <c r="S79" s="6"/>
      <c r="T79" s="6"/>
      <c r="U79" s="6"/>
      <c r="V79" s="6"/>
      <c r="W79" s="6"/>
    </row>
    <row r="80" spans="1:23" ht="15.75" customHeight="1">
      <c r="A80" s="8" t="s">
        <v>4459</v>
      </c>
      <c r="B80" s="11" t="s">
        <v>5995</v>
      </c>
      <c r="C80" s="12" t="s">
        <v>8229</v>
      </c>
      <c r="D80" s="12"/>
      <c r="E80" s="12"/>
      <c r="F80" s="5"/>
      <c r="G80" s="6"/>
      <c r="H80" s="6"/>
      <c r="I80" s="6"/>
      <c r="J80" s="6"/>
      <c r="K80" s="6"/>
      <c r="L80" s="6"/>
      <c r="M80" s="6"/>
      <c r="N80" s="6"/>
      <c r="O80" s="6"/>
      <c r="P80" s="6"/>
      <c r="Q80" s="6"/>
      <c r="R80" s="6"/>
      <c r="S80" s="6"/>
      <c r="T80" s="6"/>
      <c r="U80" s="6"/>
      <c r="V80" s="6"/>
      <c r="W80" s="6"/>
    </row>
    <row r="81" spans="1:23" ht="15.75" customHeight="1">
      <c r="A81" s="8" t="s">
        <v>4460</v>
      </c>
      <c r="B81" s="11" t="s">
        <v>6995</v>
      </c>
      <c r="C81" s="12" t="s">
        <v>8230</v>
      </c>
      <c r="D81" s="12"/>
      <c r="E81" s="12"/>
      <c r="F81" s="5"/>
      <c r="G81" s="6"/>
      <c r="H81" s="6"/>
      <c r="I81" s="6"/>
      <c r="J81" s="6"/>
      <c r="K81" s="6"/>
      <c r="L81" s="6"/>
      <c r="M81" s="6"/>
      <c r="N81" s="6"/>
      <c r="O81" s="6"/>
      <c r="P81" s="6"/>
      <c r="Q81" s="6"/>
      <c r="R81" s="6"/>
      <c r="S81" s="6"/>
      <c r="T81" s="6"/>
      <c r="U81" s="6"/>
      <c r="V81" s="6"/>
      <c r="W81" s="6"/>
    </row>
    <row r="82" spans="1:23" ht="15.75" customHeight="1">
      <c r="A82" s="8" t="s">
        <v>4462</v>
      </c>
      <c r="B82" s="11" t="s">
        <v>5706</v>
      </c>
      <c r="C82" s="12" t="s">
        <v>8231</v>
      </c>
      <c r="D82" s="12"/>
      <c r="E82" s="12"/>
      <c r="F82" s="5"/>
      <c r="G82" s="6"/>
      <c r="H82" s="6"/>
      <c r="I82" s="6"/>
      <c r="J82" s="6"/>
      <c r="K82" s="6"/>
      <c r="L82" s="6"/>
      <c r="M82" s="6"/>
      <c r="N82" s="6"/>
      <c r="O82" s="6"/>
      <c r="P82" s="6"/>
      <c r="Q82" s="6"/>
      <c r="R82" s="6"/>
      <c r="S82" s="6"/>
      <c r="T82" s="6"/>
      <c r="U82" s="6"/>
      <c r="V82" s="6"/>
      <c r="W82" s="6"/>
    </row>
    <row r="83" spans="1:23" ht="15.75" customHeight="1">
      <c r="A83" s="8" t="s">
        <v>4464</v>
      </c>
      <c r="B83" s="11" t="s">
        <v>8232</v>
      </c>
      <c r="C83" s="16" t="s">
        <v>8233</v>
      </c>
      <c r="D83" s="12"/>
      <c r="E83" s="12"/>
      <c r="F83" s="5"/>
      <c r="G83" s="6"/>
      <c r="H83" s="6"/>
      <c r="I83" s="6"/>
      <c r="J83" s="6"/>
      <c r="K83" s="6"/>
      <c r="L83" s="6"/>
      <c r="M83" s="6"/>
      <c r="N83" s="6"/>
      <c r="O83" s="6"/>
      <c r="P83" s="6"/>
      <c r="Q83" s="6"/>
      <c r="R83" s="6"/>
      <c r="S83" s="6"/>
      <c r="T83" s="6"/>
      <c r="U83" s="6"/>
      <c r="V83" s="6"/>
      <c r="W83" s="6"/>
    </row>
    <row r="84" spans="1:23" ht="15.75" customHeight="1">
      <c r="A84" s="8" t="s">
        <v>4466</v>
      </c>
      <c r="B84" s="11" t="s">
        <v>7947</v>
      </c>
      <c r="C84" s="12" t="s">
        <v>8210</v>
      </c>
      <c r="D84" s="12"/>
      <c r="E84" s="12"/>
      <c r="F84" s="5"/>
      <c r="G84" s="6"/>
      <c r="H84" s="6"/>
      <c r="I84" s="6"/>
      <c r="J84" s="6"/>
      <c r="K84" s="6"/>
      <c r="L84" s="6"/>
      <c r="M84" s="6"/>
      <c r="N84" s="6"/>
      <c r="O84" s="6"/>
      <c r="P84" s="6"/>
      <c r="Q84" s="6"/>
      <c r="R84" s="6"/>
      <c r="S84" s="6"/>
      <c r="T84" s="6"/>
      <c r="U84" s="6"/>
      <c r="V84" s="6"/>
      <c r="W84" s="6"/>
    </row>
    <row r="85" spans="1:23" ht="15.75" customHeight="1">
      <c r="A85" s="8" t="s">
        <v>5781</v>
      </c>
      <c r="B85" s="11" t="s">
        <v>6857</v>
      </c>
      <c r="C85" s="12" t="s">
        <v>8234</v>
      </c>
      <c r="D85" s="12"/>
      <c r="E85" s="12"/>
      <c r="F85" s="5"/>
      <c r="G85" s="6"/>
      <c r="H85" s="6"/>
      <c r="I85" s="6"/>
      <c r="J85" s="6"/>
      <c r="K85" s="6"/>
      <c r="L85" s="6"/>
      <c r="M85" s="6"/>
      <c r="N85" s="6"/>
      <c r="O85" s="6"/>
      <c r="P85" s="6"/>
      <c r="Q85" s="6"/>
      <c r="R85" s="6"/>
      <c r="S85" s="6"/>
      <c r="T85" s="6"/>
      <c r="U85" s="6"/>
      <c r="V85" s="6"/>
      <c r="W85" s="6"/>
    </row>
    <row r="86" spans="1:23" ht="15.75" customHeight="1">
      <c r="A86" s="8" t="s">
        <v>5782</v>
      </c>
      <c r="B86" s="11" t="s">
        <v>8235</v>
      </c>
      <c r="C86" s="12" t="s">
        <v>8236</v>
      </c>
      <c r="D86" s="12"/>
      <c r="E86" s="12"/>
      <c r="F86" s="5"/>
      <c r="G86" s="6"/>
      <c r="H86" s="6"/>
      <c r="I86" s="6"/>
      <c r="J86" s="6"/>
      <c r="K86" s="6"/>
      <c r="L86" s="6"/>
      <c r="M86" s="6"/>
      <c r="N86" s="6"/>
      <c r="O86" s="6"/>
      <c r="P86" s="6"/>
      <c r="Q86" s="6"/>
      <c r="R86" s="6"/>
      <c r="S86" s="6"/>
      <c r="T86" s="6"/>
      <c r="U86" s="6"/>
      <c r="V86" s="6"/>
      <c r="W86" s="6"/>
    </row>
    <row r="87" spans="1:23" ht="15.75" customHeight="1">
      <c r="A87" s="8" t="s">
        <v>6331</v>
      </c>
      <c r="B87" s="11" t="s">
        <v>4261</v>
      </c>
      <c r="C87" s="16" t="s">
        <v>8172</v>
      </c>
      <c r="D87" s="12"/>
      <c r="E87" s="12"/>
      <c r="F87" s="5"/>
      <c r="G87" s="6"/>
      <c r="H87" s="6"/>
      <c r="I87" s="6"/>
      <c r="J87" s="6"/>
      <c r="K87" s="6"/>
      <c r="L87" s="6"/>
      <c r="M87" s="6"/>
      <c r="N87" s="6"/>
      <c r="O87" s="6"/>
      <c r="P87" s="6"/>
      <c r="Q87" s="6"/>
      <c r="R87" s="6"/>
      <c r="S87" s="6"/>
      <c r="T87" s="6"/>
      <c r="U87" s="6"/>
      <c r="V87" s="6"/>
      <c r="W87" s="6"/>
    </row>
    <row r="88" spans="1:23" ht="15.75" customHeight="1">
      <c r="A88" s="53">
        <v>5</v>
      </c>
      <c r="B88" s="626" t="s">
        <v>8237</v>
      </c>
      <c r="C88" s="672"/>
      <c r="D88" s="54"/>
      <c r="E88" s="54"/>
      <c r="F88" s="5"/>
      <c r="G88" s="6"/>
      <c r="H88" s="6"/>
      <c r="I88" s="6"/>
      <c r="J88" s="6"/>
      <c r="K88" s="6"/>
      <c r="L88" s="6"/>
      <c r="M88" s="6"/>
      <c r="N88" s="6"/>
      <c r="O88" s="6"/>
      <c r="P88" s="6"/>
      <c r="Q88" s="6"/>
      <c r="R88" s="6"/>
      <c r="S88" s="6"/>
      <c r="T88" s="6"/>
      <c r="U88" s="6"/>
      <c r="V88" s="6"/>
      <c r="W88" s="6"/>
    </row>
    <row r="89" spans="1:23" ht="15.75" customHeight="1">
      <c r="A89" s="8" t="s">
        <v>4468</v>
      </c>
      <c r="B89" s="11" t="s">
        <v>48</v>
      </c>
      <c r="C89" s="12" t="s">
        <v>4387</v>
      </c>
      <c r="D89" s="12"/>
      <c r="E89" s="12"/>
      <c r="F89" s="5"/>
      <c r="G89" s="6"/>
      <c r="H89" s="6"/>
      <c r="I89" s="6"/>
      <c r="J89" s="6"/>
      <c r="K89" s="6"/>
      <c r="L89" s="6"/>
      <c r="M89" s="6"/>
      <c r="N89" s="6"/>
      <c r="O89" s="6"/>
      <c r="P89" s="6"/>
      <c r="Q89" s="6"/>
      <c r="R89" s="6"/>
      <c r="S89" s="6"/>
      <c r="T89" s="6"/>
      <c r="U89" s="6"/>
      <c r="V89" s="6"/>
      <c r="W89" s="6"/>
    </row>
    <row r="90" spans="1:23" ht="15.75" customHeight="1">
      <c r="A90" s="8" t="s">
        <v>4469</v>
      </c>
      <c r="B90" s="11" t="s">
        <v>4209</v>
      </c>
      <c r="C90" s="23" t="s">
        <v>4210</v>
      </c>
      <c r="D90" s="12"/>
      <c r="E90" s="12"/>
      <c r="F90" s="5"/>
      <c r="G90" s="6"/>
      <c r="H90" s="6"/>
      <c r="I90" s="6"/>
      <c r="J90" s="6"/>
      <c r="K90" s="6"/>
      <c r="L90" s="6"/>
      <c r="M90" s="6"/>
      <c r="N90" s="6"/>
      <c r="O90" s="6"/>
      <c r="P90" s="6"/>
      <c r="Q90" s="6"/>
      <c r="R90" s="6"/>
      <c r="S90" s="6"/>
      <c r="T90" s="6"/>
      <c r="U90" s="6"/>
      <c r="V90" s="6"/>
      <c r="W90" s="6"/>
    </row>
    <row r="91" spans="1:23" ht="15.75" customHeight="1">
      <c r="A91" s="8" t="s">
        <v>4470</v>
      </c>
      <c r="B91" s="11" t="s">
        <v>4211</v>
      </c>
      <c r="C91" s="23" t="s">
        <v>4210</v>
      </c>
      <c r="D91" s="12"/>
      <c r="E91" s="12"/>
      <c r="F91" s="5"/>
      <c r="G91" s="6"/>
      <c r="H91" s="6"/>
      <c r="I91" s="6"/>
      <c r="J91" s="6"/>
      <c r="K91" s="6"/>
      <c r="L91" s="6"/>
      <c r="M91" s="6"/>
      <c r="N91" s="6"/>
      <c r="O91" s="6"/>
      <c r="P91" s="6"/>
      <c r="Q91" s="6"/>
      <c r="R91" s="6"/>
      <c r="S91" s="6"/>
      <c r="T91" s="6"/>
      <c r="U91" s="6"/>
      <c r="V91" s="6"/>
      <c r="W91" s="6"/>
    </row>
    <row r="92" spans="1:23" ht="15.75" customHeight="1">
      <c r="A92" s="8" t="s">
        <v>4471</v>
      </c>
      <c r="B92" s="11" t="s">
        <v>6995</v>
      </c>
      <c r="C92" s="23" t="s">
        <v>8238</v>
      </c>
      <c r="D92" s="12"/>
      <c r="E92" s="12"/>
      <c r="F92" s="5"/>
      <c r="G92" s="6"/>
      <c r="H92" s="6"/>
      <c r="I92" s="6"/>
      <c r="J92" s="6"/>
      <c r="K92" s="6"/>
      <c r="L92" s="6"/>
      <c r="M92" s="6"/>
      <c r="N92" s="6"/>
      <c r="O92" s="6"/>
      <c r="P92" s="6"/>
      <c r="Q92" s="6"/>
      <c r="R92" s="6"/>
      <c r="S92" s="6"/>
      <c r="T92" s="6"/>
      <c r="U92" s="6"/>
      <c r="V92" s="6"/>
      <c r="W92" s="6"/>
    </row>
    <row r="93" spans="1:23" ht="15.75" customHeight="1">
      <c r="A93" s="8" t="s">
        <v>4473</v>
      </c>
      <c r="B93" s="11" t="s">
        <v>8239</v>
      </c>
      <c r="C93" s="23" t="s">
        <v>8240</v>
      </c>
      <c r="D93" s="12"/>
      <c r="E93" s="12"/>
      <c r="F93" s="5"/>
      <c r="G93" s="6"/>
      <c r="H93" s="6"/>
      <c r="I93" s="6"/>
      <c r="J93" s="6"/>
      <c r="K93" s="6"/>
      <c r="L93" s="6"/>
      <c r="M93" s="6"/>
      <c r="N93" s="6"/>
      <c r="O93" s="6"/>
      <c r="P93" s="6"/>
      <c r="Q93" s="6"/>
      <c r="R93" s="6"/>
      <c r="S93" s="6"/>
      <c r="T93" s="6"/>
      <c r="U93" s="6"/>
      <c r="V93" s="6"/>
      <c r="W93" s="6"/>
    </row>
    <row r="94" spans="1:23" ht="15.75" customHeight="1">
      <c r="A94" s="8" t="s">
        <v>4474</v>
      </c>
      <c r="B94" s="11" t="s">
        <v>8241</v>
      </c>
      <c r="C94" s="23" t="s">
        <v>8242</v>
      </c>
      <c r="D94" s="12"/>
      <c r="E94" s="12"/>
      <c r="F94" s="5"/>
      <c r="G94" s="6"/>
      <c r="H94" s="6"/>
      <c r="I94" s="6"/>
      <c r="J94" s="6"/>
      <c r="K94" s="6"/>
      <c r="L94" s="6"/>
      <c r="M94" s="6"/>
      <c r="N94" s="6"/>
      <c r="O94" s="6"/>
      <c r="P94" s="6"/>
      <c r="Q94" s="6"/>
      <c r="R94" s="6"/>
      <c r="S94" s="6"/>
      <c r="T94" s="6"/>
      <c r="U94" s="6"/>
      <c r="V94" s="6"/>
      <c r="W94" s="6"/>
    </row>
    <row r="95" spans="1:23" ht="15.75" customHeight="1">
      <c r="A95" s="8" t="s">
        <v>4475</v>
      </c>
      <c r="B95" s="11" t="s">
        <v>8243</v>
      </c>
      <c r="C95" s="23" t="s">
        <v>8244</v>
      </c>
      <c r="D95" s="12"/>
      <c r="E95" s="12"/>
      <c r="F95" s="5"/>
      <c r="G95" s="6"/>
      <c r="H95" s="6"/>
      <c r="I95" s="6"/>
      <c r="J95" s="6"/>
      <c r="K95" s="6"/>
      <c r="L95" s="6"/>
      <c r="M95" s="6"/>
      <c r="N95" s="6"/>
      <c r="O95" s="6"/>
      <c r="P95" s="6"/>
      <c r="Q95" s="6"/>
      <c r="R95" s="6"/>
      <c r="S95" s="6"/>
      <c r="T95" s="6"/>
      <c r="U95" s="6"/>
      <c r="V95" s="6"/>
      <c r="W95" s="6"/>
    </row>
    <row r="96" spans="1:23" ht="27" customHeight="1">
      <c r="A96" s="8" t="s">
        <v>4477</v>
      </c>
      <c r="B96" s="11" t="s">
        <v>8245</v>
      </c>
      <c r="C96" s="23" t="s">
        <v>8246</v>
      </c>
      <c r="D96" s="12"/>
      <c r="E96" s="12"/>
      <c r="F96" s="5"/>
      <c r="G96" s="6"/>
      <c r="H96" s="6"/>
      <c r="I96" s="6"/>
      <c r="J96" s="6"/>
      <c r="K96" s="6"/>
      <c r="L96" s="6"/>
      <c r="M96" s="6"/>
      <c r="N96" s="6"/>
      <c r="O96" s="6"/>
      <c r="P96" s="6"/>
      <c r="Q96" s="6"/>
      <c r="R96" s="6"/>
      <c r="S96" s="6"/>
      <c r="T96" s="6"/>
      <c r="U96" s="6"/>
      <c r="V96" s="6"/>
      <c r="W96" s="6"/>
    </row>
    <row r="97" spans="1:23" ht="15.75" customHeight="1">
      <c r="A97" s="8" t="s">
        <v>4479</v>
      </c>
      <c r="B97" s="11" t="s">
        <v>8247</v>
      </c>
      <c r="C97" s="23" t="s">
        <v>8248</v>
      </c>
      <c r="D97" s="12"/>
      <c r="E97" s="12"/>
      <c r="F97" s="5"/>
      <c r="G97" s="6"/>
      <c r="H97" s="6"/>
      <c r="I97" s="6"/>
      <c r="J97" s="6"/>
      <c r="K97" s="6"/>
      <c r="L97" s="6"/>
      <c r="M97" s="6"/>
      <c r="N97" s="6"/>
      <c r="O97" s="6"/>
      <c r="P97" s="6"/>
      <c r="Q97" s="6"/>
      <c r="R97" s="6"/>
      <c r="S97" s="6"/>
      <c r="T97" s="6"/>
      <c r="U97" s="6"/>
      <c r="V97" s="6"/>
      <c r="W97" s="6"/>
    </row>
    <row r="98" spans="1:23" ht="41.25" customHeight="1">
      <c r="A98" s="8" t="s">
        <v>4480</v>
      </c>
      <c r="B98" s="11" t="s">
        <v>8249</v>
      </c>
      <c r="C98" s="23" t="s">
        <v>8250</v>
      </c>
      <c r="D98" s="12"/>
      <c r="E98" s="12"/>
      <c r="F98" s="5"/>
      <c r="G98" s="6"/>
      <c r="H98" s="6"/>
      <c r="I98" s="6"/>
      <c r="J98" s="6"/>
      <c r="K98" s="6"/>
      <c r="L98" s="6"/>
      <c r="M98" s="6"/>
      <c r="N98" s="6"/>
      <c r="O98" s="6"/>
      <c r="P98" s="6"/>
      <c r="Q98" s="6"/>
      <c r="R98" s="6"/>
      <c r="S98" s="6"/>
      <c r="T98" s="6"/>
      <c r="U98" s="6"/>
      <c r="V98" s="6"/>
      <c r="W98" s="6"/>
    </row>
    <row r="99" spans="1:23" ht="19.5" customHeight="1">
      <c r="A99" s="8" t="s">
        <v>4482</v>
      </c>
      <c r="B99" s="10" t="s">
        <v>8251</v>
      </c>
      <c r="C99" s="23" t="s">
        <v>8252</v>
      </c>
      <c r="D99" s="12"/>
      <c r="E99" s="12"/>
      <c r="F99" s="5"/>
      <c r="G99" s="6"/>
      <c r="H99" s="6"/>
      <c r="I99" s="6"/>
      <c r="J99" s="6"/>
      <c r="K99" s="6"/>
      <c r="L99" s="6"/>
      <c r="M99" s="6"/>
      <c r="N99" s="6"/>
      <c r="O99" s="6"/>
      <c r="P99" s="6"/>
      <c r="Q99" s="6"/>
      <c r="R99" s="6"/>
      <c r="S99" s="6"/>
      <c r="T99" s="6"/>
      <c r="U99" s="6"/>
      <c r="V99" s="6"/>
      <c r="W99" s="6"/>
    </row>
    <row r="100" spans="1:23" ht="15.75" customHeight="1">
      <c r="A100" s="8" t="s">
        <v>4484</v>
      </c>
      <c r="B100" s="11" t="s">
        <v>8253</v>
      </c>
      <c r="C100" s="23" t="s">
        <v>8254</v>
      </c>
      <c r="D100" s="12"/>
      <c r="E100" s="12"/>
      <c r="F100" s="5"/>
      <c r="G100" s="6"/>
      <c r="H100" s="6"/>
      <c r="I100" s="6"/>
      <c r="J100" s="6"/>
      <c r="K100" s="6"/>
      <c r="L100" s="6"/>
      <c r="M100" s="6"/>
      <c r="N100" s="6"/>
      <c r="O100" s="6"/>
      <c r="P100" s="6"/>
      <c r="Q100" s="6"/>
      <c r="R100" s="6"/>
      <c r="S100" s="6"/>
      <c r="T100" s="6"/>
      <c r="U100" s="6"/>
      <c r="V100" s="6"/>
      <c r="W100" s="6"/>
    </row>
    <row r="101" spans="1:23" ht="37.5" customHeight="1">
      <c r="A101" s="8" t="s">
        <v>4486</v>
      </c>
      <c r="B101" s="9" t="s">
        <v>4261</v>
      </c>
      <c r="C101" s="26" t="s">
        <v>5234</v>
      </c>
      <c r="D101" s="12"/>
      <c r="E101" s="12"/>
      <c r="F101" s="5"/>
      <c r="G101" s="6"/>
      <c r="H101" s="6"/>
      <c r="I101" s="6"/>
      <c r="J101" s="6"/>
      <c r="K101" s="6"/>
      <c r="L101" s="6"/>
      <c r="M101" s="6"/>
      <c r="N101" s="6"/>
      <c r="O101" s="6"/>
      <c r="P101" s="6"/>
      <c r="Q101" s="6"/>
      <c r="R101" s="6"/>
      <c r="S101" s="6"/>
      <c r="T101" s="6"/>
      <c r="U101" s="6"/>
      <c r="V101" s="6"/>
      <c r="W101" s="6"/>
    </row>
    <row r="102" spans="1:23" ht="15.75" customHeight="1">
      <c r="A102" s="53">
        <v>6</v>
      </c>
      <c r="B102" s="626" t="s">
        <v>8255</v>
      </c>
      <c r="C102" s="672"/>
      <c r="D102" s="18"/>
      <c r="E102" s="18"/>
      <c r="F102" s="5"/>
      <c r="G102" s="6"/>
      <c r="H102" s="6"/>
      <c r="I102" s="6"/>
      <c r="J102" s="6"/>
      <c r="K102" s="6"/>
      <c r="L102" s="6"/>
      <c r="M102" s="6"/>
      <c r="N102" s="6"/>
      <c r="O102" s="6"/>
      <c r="P102" s="6"/>
      <c r="Q102" s="6"/>
      <c r="R102" s="6"/>
      <c r="S102" s="6"/>
      <c r="T102" s="6"/>
      <c r="U102" s="6"/>
      <c r="V102" s="6"/>
      <c r="W102" s="6"/>
    </row>
    <row r="103" spans="1:23" ht="15.75" customHeight="1">
      <c r="A103" s="8" t="s">
        <v>4492</v>
      </c>
      <c r="B103" s="11" t="s">
        <v>48</v>
      </c>
      <c r="C103" s="12" t="s">
        <v>4387</v>
      </c>
      <c r="D103" s="12"/>
      <c r="E103" s="12"/>
      <c r="F103" s="5"/>
      <c r="G103" s="6"/>
      <c r="H103" s="6"/>
      <c r="I103" s="6"/>
      <c r="J103" s="6"/>
      <c r="K103" s="6"/>
      <c r="L103" s="6"/>
      <c r="M103" s="6"/>
      <c r="N103" s="6"/>
      <c r="O103" s="6"/>
      <c r="P103" s="6"/>
      <c r="Q103" s="6"/>
      <c r="R103" s="6"/>
      <c r="S103" s="6"/>
      <c r="T103" s="6"/>
      <c r="U103" s="6"/>
      <c r="V103" s="6"/>
      <c r="W103" s="6"/>
    </row>
    <row r="104" spans="1:23" ht="15.75" customHeight="1">
      <c r="A104" s="8" t="s">
        <v>4493</v>
      </c>
      <c r="B104" s="11" t="s">
        <v>4209</v>
      </c>
      <c r="C104" s="23" t="s">
        <v>4210</v>
      </c>
      <c r="D104" s="12"/>
      <c r="E104" s="12"/>
      <c r="F104" s="5"/>
      <c r="G104" s="6"/>
      <c r="H104" s="6"/>
      <c r="I104" s="6"/>
      <c r="J104" s="6"/>
      <c r="K104" s="6"/>
      <c r="L104" s="6"/>
      <c r="M104" s="6"/>
      <c r="N104" s="6"/>
      <c r="O104" s="6"/>
      <c r="P104" s="6"/>
      <c r="Q104" s="6"/>
      <c r="R104" s="6"/>
      <c r="S104" s="6"/>
      <c r="T104" s="6"/>
      <c r="U104" s="6"/>
      <c r="V104" s="6"/>
      <c r="W104" s="6"/>
    </row>
    <row r="105" spans="1:23" ht="15.75" customHeight="1">
      <c r="A105" s="8" t="s">
        <v>4494</v>
      </c>
      <c r="B105" s="11" t="s">
        <v>4211</v>
      </c>
      <c r="C105" s="23" t="s">
        <v>4210</v>
      </c>
      <c r="D105" s="12"/>
      <c r="E105" s="12"/>
      <c r="F105" s="5"/>
      <c r="G105" s="6"/>
      <c r="H105" s="6"/>
      <c r="I105" s="6"/>
      <c r="J105" s="6"/>
      <c r="K105" s="6"/>
      <c r="L105" s="6"/>
      <c r="M105" s="6"/>
      <c r="N105" s="6"/>
      <c r="O105" s="6"/>
      <c r="P105" s="6"/>
      <c r="Q105" s="6"/>
      <c r="R105" s="6"/>
      <c r="S105" s="6"/>
      <c r="T105" s="6"/>
      <c r="U105" s="6"/>
      <c r="V105" s="6"/>
      <c r="W105" s="6"/>
    </row>
    <row r="106" spans="1:23" ht="15.75" customHeight="1">
      <c r="A106" s="8" t="s">
        <v>4495</v>
      </c>
      <c r="B106" s="10" t="s">
        <v>8256</v>
      </c>
      <c r="C106" s="10" t="s">
        <v>8257</v>
      </c>
      <c r="D106" s="12"/>
      <c r="E106" s="12"/>
      <c r="F106" s="5"/>
      <c r="G106" s="6"/>
      <c r="H106" s="6"/>
      <c r="I106" s="6"/>
      <c r="J106" s="6"/>
      <c r="K106" s="6"/>
      <c r="L106" s="6"/>
      <c r="M106" s="6"/>
      <c r="N106" s="6"/>
      <c r="O106" s="6"/>
      <c r="P106" s="6"/>
      <c r="Q106" s="6"/>
      <c r="R106" s="6"/>
      <c r="S106" s="6"/>
      <c r="T106" s="6"/>
      <c r="U106" s="6"/>
      <c r="V106" s="6"/>
      <c r="W106" s="6"/>
    </row>
    <row r="107" spans="1:23" ht="24.75" customHeight="1">
      <c r="A107" s="8" t="s">
        <v>4496</v>
      </c>
      <c r="B107" s="10" t="s">
        <v>8258</v>
      </c>
      <c r="C107" s="10" t="s">
        <v>8259</v>
      </c>
      <c r="D107" s="12"/>
      <c r="E107" s="12"/>
      <c r="F107" s="5"/>
      <c r="G107" s="6"/>
      <c r="H107" s="6"/>
      <c r="I107" s="6"/>
      <c r="J107" s="6"/>
      <c r="K107" s="6"/>
      <c r="L107" s="6"/>
      <c r="M107" s="6"/>
      <c r="N107" s="6"/>
      <c r="O107" s="6"/>
      <c r="P107" s="6"/>
      <c r="Q107" s="6"/>
      <c r="R107" s="6"/>
      <c r="S107" s="6"/>
      <c r="T107" s="6"/>
      <c r="U107" s="6"/>
      <c r="V107" s="6"/>
      <c r="W107" s="6"/>
    </row>
    <row r="108" spans="1:23" ht="15.75" customHeight="1">
      <c r="A108" s="8" t="s">
        <v>4498</v>
      </c>
      <c r="B108" s="10" t="s">
        <v>8260</v>
      </c>
      <c r="C108" s="10" t="s">
        <v>8261</v>
      </c>
      <c r="D108" s="12"/>
      <c r="E108" s="12"/>
      <c r="F108" s="5"/>
      <c r="G108" s="6"/>
      <c r="H108" s="6"/>
      <c r="I108" s="6"/>
      <c r="J108" s="6"/>
      <c r="K108" s="6"/>
      <c r="L108" s="6"/>
      <c r="M108" s="6"/>
      <c r="N108" s="6"/>
      <c r="O108" s="6"/>
      <c r="P108" s="6"/>
      <c r="Q108" s="6"/>
      <c r="R108" s="6"/>
      <c r="S108" s="6"/>
      <c r="T108" s="6"/>
      <c r="U108" s="6"/>
      <c r="V108" s="6"/>
      <c r="W108" s="6"/>
    </row>
    <row r="109" spans="1:23" ht="15.75" customHeight="1">
      <c r="A109" s="8" t="s">
        <v>4500</v>
      </c>
      <c r="B109" s="10" t="s">
        <v>8262</v>
      </c>
      <c r="C109" s="10" t="s">
        <v>8263</v>
      </c>
      <c r="D109" s="12"/>
      <c r="E109" s="12"/>
      <c r="F109" s="5"/>
      <c r="G109" s="6"/>
      <c r="H109" s="6"/>
      <c r="I109" s="6"/>
      <c r="J109" s="6"/>
      <c r="K109" s="6"/>
      <c r="L109" s="6"/>
      <c r="M109" s="6"/>
      <c r="N109" s="6"/>
      <c r="O109" s="6"/>
      <c r="P109" s="6"/>
      <c r="Q109" s="6"/>
      <c r="R109" s="6"/>
      <c r="S109" s="6"/>
      <c r="T109" s="6"/>
      <c r="U109" s="6"/>
      <c r="V109" s="6"/>
      <c r="W109" s="6"/>
    </row>
    <row r="110" spans="1:23" ht="15.75" customHeight="1">
      <c r="A110" s="8" t="s">
        <v>4502</v>
      </c>
      <c r="B110" s="10" t="s">
        <v>8264</v>
      </c>
      <c r="C110" s="10" t="s">
        <v>8265</v>
      </c>
      <c r="D110" s="12"/>
      <c r="E110" s="12"/>
      <c r="F110" s="5"/>
      <c r="G110" s="6"/>
      <c r="H110" s="6"/>
      <c r="I110" s="6"/>
      <c r="J110" s="6"/>
      <c r="K110" s="6"/>
      <c r="L110" s="6"/>
      <c r="M110" s="6"/>
      <c r="N110" s="6"/>
      <c r="O110" s="6"/>
      <c r="P110" s="6"/>
      <c r="Q110" s="6"/>
      <c r="R110" s="6"/>
      <c r="S110" s="6"/>
      <c r="T110" s="6"/>
      <c r="U110" s="6"/>
      <c r="V110" s="6"/>
      <c r="W110" s="6"/>
    </row>
    <row r="111" spans="1:23" ht="15.75" customHeight="1">
      <c r="A111" s="8" t="s">
        <v>4504</v>
      </c>
      <c r="B111" s="10" t="s">
        <v>8266</v>
      </c>
      <c r="C111" s="10" t="s">
        <v>8267</v>
      </c>
      <c r="D111" s="12"/>
      <c r="E111" s="12"/>
      <c r="F111" s="5"/>
      <c r="G111" s="6"/>
      <c r="H111" s="6"/>
      <c r="I111" s="6"/>
      <c r="J111" s="6"/>
      <c r="K111" s="6"/>
      <c r="L111" s="6"/>
      <c r="M111" s="6"/>
      <c r="N111" s="6"/>
      <c r="O111" s="6"/>
      <c r="P111" s="6"/>
      <c r="Q111" s="6"/>
      <c r="R111" s="6"/>
      <c r="S111" s="6"/>
      <c r="T111" s="6"/>
      <c r="U111" s="6"/>
      <c r="V111" s="6"/>
      <c r="W111" s="6"/>
    </row>
    <row r="112" spans="1:23" ht="15.75" customHeight="1">
      <c r="A112" s="8" t="s">
        <v>4506</v>
      </c>
      <c r="B112" s="10" t="s">
        <v>8268</v>
      </c>
      <c r="C112" s="10" t="s">
        <v>8269</v>
      </c>
      <c r="D112" s="12"/>
      <c r="E112" s="12"/>
      <c r="F112" s="5"/>
      <c r="G112" s="6"/>
      <c r="H112" s="6"/>
      <c r="I112" s="6"/>
      <c r="J112" s="6"/>
      <c r="K112" s="6"/>
      <c r="L112" s="6"/>
      <c r="M112" s="6"/>
      <c r="N112" s="6"/>
      <c r="O112" s="6"/>
      <c r="P112" s="6"/>
      <c r="Q112" s="6"/>
      <c r="R112" s="6"/>
      <c r="S112" s="6"/>
      <c r="T112" s="6"/>
      <c r="U112" s="6"/>
      <c r="V112" s="6"/>
      <c r="W112" s="6"/>
    </row>
    <row r="113" spans="1:23" ht="15.75" customHeight="1">
      <c r="A113" s="8" t="s">
        <v>4508</v>
      </c>
      <c r="B113" s="10" t="s">
        <v>8270</v>
      </c>
      <c r="C113" s="10" t="s">
        <v>8271</v>
      </c>
      <c r="D113" s="12"/>
      <c r="E113" s="12"/>
      <c r="F113" s="5"/>
      <c r="G113" s="6"/>
      <c r="H113" s="6"/>
      <c r="I113" s="6"/>
      <c r="J113" s="6"/>
      <c r="K113" s="6"/>
      <c r="L113" s="6"/>
      <c r="M113" s="6"/>
      <c r="N113" s="6"/>
      <c r="O113" s="6"/>
      <c r="P113" s="6"/>
      <c r="Q113" s="6"/>
      <c r="R113" s="6"/>
      <c r="S113" s="6"/>
      <c r="T113" s="6"/>
      <c r="U113" s="6"/>
      <c r="V113" s="6"/>
      <c r="W113" s="6"/>
    </row>
    <row r="114" spans="1:23" ht="15.75" customHeight="1">
      <c r="A114" s="8" t="s">
        <v>4510</v>
      </c>
      <c r="B114" s="10" t="s">
        <v>8272</v>
      </c>
      <c r="C114" s="10" t="s">
        <v>8273</v>
      </c>
      <c r="D114" s="12"/>
      <c r="E114" s="12"/>
      <c r="F114" s="5"/>
      <c r="G114" s="6"/>
      <c r="H114" s="6"/>
      <c r="I114" s="6"/>
      <c r="J114" s="6"/>
      <c r="K114" s="6"/>
      <c r="L114" s="6"/>
      <c r="M114" s="6"/>
      <c r="N114" s="6"/>
      <c r="O114" s="6"/>
      <c r="P114" s="6"/>
      <c r="Q114" s="6"/>
      <c r="R114" s="6"/>
      <c r="S114" s="6"/>
      <c r="T114" s="6"/>
      <c r="U114" s="6"/>
      <c r="V114" s="6"/>
      <c r="W114" s="6"/>
    </row>
    <row r="115" spans="1:23" ht="15.75" customHeight="1">
      <c r="A115" s="8" t="s">
        <v>4512</v>
      </c>
      <c r="B115" s="10" t="s">
        <v>8274</v>
      </c>
      <c r="C115" s="10" t="s">
        <v>8275</v>
      </c>
      <c r="D115" s="12"/>
      <c r="E115" s="12"/>
      <c r="F115" s="5"/>
      <c r="G115" s="6"/>
      <c r="H115" s="6"/>
      <c r="I115" s="6"/>
      <c r="J115" s="6"/>
      <c r="K115" s="6"/>
      <c r="L115" s="6"/>
      <c r="M115" s="6"/>
      <c r="N115" s="6"/>
      <c r="O115" s="6"/>
      <c r="P115" s="6"/>
      <c r="Q115" s="6"/>
      <c r="R115" s="6"/>
      <c r="S115" s="6"/>
      <c r="T115" s="6"/>
      <c r="U115" s="6"/>
      <c r="V115" s="6"/>
      <c r="W115" s="6"/>
    </row>
    <row r="116" spans="1:23" ht="15.75" customHeight="1">
      <c r="A116" s="8" t="s">
        <v>4514</v>
      </c>
      <c r="B116" s="10" t="s">
        <v>8056</v>
      </c>
      <c r="C116" s="10" t="s">
        <v>8276</v>
      </c>
      <c r="D116" s="12"/>
      <c r="E116" s="12"/>
      <c r="F116" s="5"/>
      <c r="G116" s="6"/>
      <c r="H116" s="6"/>
      <c r="I116" s="6"/>
      <c r="J116" s="6"/>
      <c r="K116" s="6"/>
      <c r="L116" s="6"/>
      <c r="M116" s="6"/>
      <c r="N116" s="6"/>
      <c r="O116" s="6"/>
      <c r="P116" s="6"/>
      <c r="Q116" s="6"/>
      <c r="R116" s="6"/>
      <c r="S116" s="6"/>
      <c r="T116" s="6"/>
      <c r="U116" s="6"/>
      <c r="V116" s="6"/>
      <c r="W116" s="6"/>
    </row>
    <row r="117" spans="1:23" ht="15.75" customHeight="1">
      <c r="A117" s="8" t="s">
        <v>4516</v>
      </c>
      <c r="B117" s="10" t="s">
        <v>8277</v>
      </c>
      <c r="C117" s="10" t="s">
        <v>8278</v>
      </c>
      <c r="D117" s="12"/>
      <c r="E117" s="12"/>
      <c r="F117" s="5"/>
      <c r="G117" s="6"/>
      <c r="H117" s="6"/>
      <c r="I117" s="6"/>
      <c r="J117" s="6"/>
      <c r="K117" s="6"/>
      <c r="L117" s="6"/>
      <c r="M117" s="6"/>
      <c r="N117" s="6"/>
      <c r="O117" s="6"/>
      <c r="P117" s="6"/>
      <c r="Q117" s="6"/>
      <c r="R117" s="6"/>
      <c r="S117" s="6"/>
      <c r="T117" s="6"/>
      <c r="U117" s="6"/>
      <c r="V117" s="6"/>
      <c r="W117" s="6"/>
    </row>
    <row r="118" spans="1:23" ht="15.75" customHeight="1">
      <c r="A118" s="8" t="s">
        <v>4518</v>
      </c>
      <c r="B118" s="10" t="s">
        <v>8279</v>
      </c>
      <c r="C118" s="10" t="s">
        <v>8280</v>
      </c>
      <c r="D118" s="12"/>
      <c r="E118" s="12"/>
      <c r="F118" s="5"/>
      <c r="G118" s="6"/>
      <c r="H118" s="6"/>
      <c r="I118" s="6"/>
      <c r="J118" s="6"/>
      <c r="K118" s="6"/>
      <c r="L118" s="6"/>
      <c r="M118" s="6"/>
      <c r="N118" s="6"/>
      <c r="O118" s="6"/>
      <c r="P118" s="6"/>
      <c r="Q118" s="6"/>
      <c r="R118" s="6"/>
      <c r="S118" s="6"/>
      <c r="T118" s="6"/>
      <c r="U118" s="6"/>
      <c r="V118" s="6"/>
      <c r="W118" s="6"/>
    </row>
    <row r="119" spans="1:23" ht="15.75" customHeight="1">
      <c r="A119" s="8" t="s">
        <v>4520</v>
      </c>
      <c r="B119" s="10" t="s">
        <v>7876</v>
      </c>
      <c r="C119" s="10" t="s">
        <v>8281</v>
      </c>
      <c r="D119" s="12"/>
      <c r="E119" s="12"/>
      <c r="F119" s="5"/>
      <c r="G119" s="6"/>
      <c r="H119" s="6"/>
      <c r="I119" s="6"/>
      <c r="J119" s="6"/>
      <c r="K119" s="6"/>
      <c r="L119" s="6"/>
      <c r="M119" s="6"/>
      <c r="N119" s="6"/>
      <c r="O119" s="6"/>
      <c r="P119" s="6"/>
      <c r="Q119" s="6"/>
      <c r="R119" s="6"/>
      <c r="S119" s="6"/>
      <c r="T119" s="6"/>
      <c r="U119" s="6"/>
      <c r="V119" s="6"/>
      <c r="W119" s="6"/>
    </row>
    <row r="120" spans="1:23" ht="15.75" customHeight="1">
      <c r="A120" s="8" t="s">
        <v>4522</v>
      </c>
      <c r="B120" s="10" t="s">
        <v>8282</v>
      </c>
      <c r="C120" s="10" t="s">
        <v>8283</v>
      </c>
      <c r="D120" s="12"/>
      <c r="E120" s="12"/>
      <c r="F120" s="5"/>
      <c r="G120" s="6"/>
      <c r="H120" s="6"/>
      <c r="I120" s="6"/>
      <c r="J120" s="6"/>
      <c r="K120" s="6"/>
      <c r="L120" s="6"/>
      <c r="M120" s="6"/>
      <c r="N120" s="6"/>
      <c r="O120" s="6"/>
      <c r="P120" s="6"/>
      <c r="Q120" s="6"/>
      <c r="R120" s="6"/>
      <c r="S120" s="6"/>
      <c r="T120" s="6"/>
      <c r="U120" s="6"/>
      <c r="V120" s="6"/>
      <c r="W120" s="6"/>
    </row>
    <row r="121" spans="1:23" ht="15.75" customHeight="1">
      <c r="A121" s="8" t="s">
        <v>4524</v>
      </c>
      <c r="B121" s="10" t="s">
        <v>8284</v>
      </c>
      <c r="C121" s="10" t="s">
        <v>8285</v>
      </c>
      <c r="D121" s="12"/>
      <c r="E121" s="12"/>
      <c r="F121" s="5"/>
      <c r="G121" s="6"/>
      <c r="H121" s="6"/>
      <c r="I121" s="6"/>
      <c r="J121" s="6"/>
      <c r="K121" s="6"/>
      <c r="L121" s="6"/>
      <c r="M121" s="6"/>
      <c r="N121" s="6"/>
      <c r="O121" s="6"/>
      <c r="P121" s="6"/>
      <c r="Q121" s="6"/>
      <c r="R121" s="6"/>
      <c r="S121" s="6"/>
      <c r="T121" s="6"/>
      <c r="U121" s="6"/>
      <c r="V121" s="6"/>
      <c r="W121" s="6"/>
    </row>
    <row r="122" spans="1:23" ht="15.75" customHeight="1">
      <c r="A122" s="8" t="s">
        <v>4526</v>
      </c>
      <c r="B122" s="10" t="s">
        <v>8286</v>
      </c>
      <c r="C122" s="10" t="s">
        <v>8287</v>
      </c>
      <c r="D122" s="12"/>
      <c r="E122" s="12"/>
      <c r="F122" s="5"/>
      <c r="G122" s="6"/>
      <c r="H122" s="6"/>
      <c r="I122" s="6"/>
      <c r="J122" s="6"/>
      <c r="K122" s="6"/>
      <c r="L122" s="6"/>
      <c r="M122" s="6"/>
      <c r="N122" s="6"/>
      <c r="O122" s="6"/>
      <c r="P122" s="6"/>
      <c r="Q122" s="6"/>
      <c r="R122" s="6"/>
      <c r="S122" s="6"/>
      <c r="T122" s="6"/>
      <c r="U122" s="6"/>
      <c r="V122" s="6"/>
      <c r="W122" s="6"/>
    </row>
    <row r="123" spans="1:23" ht="15.75" customHeight="1">
      <c r="A123" s="8" t="s">
        <v>4528</v>
      </c>
      <c r="B123" s="10" t="s">
        <v>8065</v>
      </c>
      <c r="C123" s="10" t="s">
        <v>8066</v>
      </c>
      <c r="D123" s="12"/>
      <c r="E123" s="12"/>
      <c r="F123" s="5"/>
      <c r="G123" s="6"/>
      <c r="H123" s="6"/>
      <c r="I123" s="6"/>
      <c r="J123" s="6"/>
      <c r="K123" s="6"/>
      <c r="L123" s="6"/>
      <c r="M123" s="6"/>
      <c r="N123" s="6"/>
      <c r="O123" s="6"/>
      <c r="P123" s="6"/>
      <c r="Q123" s="6"/>
      <c r="R123" s="6"/>
      <c r="S123" s="6"/>
      <c r="T123" s="6"/>
      <c r="U123" s="6"/>
      <c r="V123" s="6"/>
      <c r="W123" s="6"/>
    </row>
    <row r="124" spans="1:23" ht="15.75" customHeight="1">
      <c r="A124" s="8" t="s">
        <v>5803</v>
      </c>
      <c r="B124" s="9" t="s">
        <v>4261</v>
      </c>
      <c r="C124" s="26" t="s">
        <v>5234</v>
      </c>
      <c r="D124" s="12"/>
      <c r="E124" s="12"/>
      <c r="F124" s="5"/>
      <c r="G124" s="6"/>
      <c r="H124" s="6"/>
      <c r="I124" s="6"/>
      <c r="J124" s="6"/>
      <c r="K124" s="6"/>
      <c r="L124" s="6"/>
      <c r="M124" s="6"/>
      <c r="N124" s="6"/>
      <c r="O124" s="6"/>
      <c r="P124" s="6"/>
      <c r="Q124" s="6"/>
      <c r="R124" s="6"/>
      <c r="S124" s="6"/>
      <c r="T124" s="6"/>
      <c r="U124" s="6"/>
      <c r="V124" s="6"/>
      <c r="W124" s="6"/>
    </row>
    <row r="125" spans="1:23" ht="15.75" customHeight="1">
      <c r="A125" s="3"/>
      <c r="B125" s="4"/>
      <c r="C125" s="5"/>
      <c r="D125" s="5"/>
      <c r="E125" s="5"/>
      <c r="F125" s="5"/>
      <c r="G125" s="6"/>
      <c r="H125" s="6"/>
      <c r="I125" s="6"/>
      <c r="J125" s="6"/>
      <c r="K125" s="6"/>
      <c r="L125" s="6"/>
      <c r="M125" s="6"/>
      <c r="N125" s="6"/>
      <c r="O125" s="6"/>
      <c r="P125" s="6"/>
      <c r="Q125" s="6"/>
      <c r="R125" s="6"/>
      <c r="S125" s="6"/>
      <c r="T125" s="6"/>
      <c r="U125" s="6"/>
      <c r="V125" s="6"/>
      <c r="W125" s="6"/>
    </row>
    <row r="126" spans="1:23" ht="15.75" customHeight="1">
      <c r="A126" s="3"/>
      <c r="B126" s="4"/>
      <c r="C126" s="5"/>
      <c r="D126" s="5"/>
      <c r="E126" s="5"/>
      <c r="F126" s="5"/>
      <c r="G126" s="6"/>
      <c r="H126" s="6"/>
      <c r="I126" s="6"/>
      <c r="J126" s="6"/>
      <c r="K126" s="6"/>
      <c r="L126" s="6"/>
      <c r="M126" s="6"/>
      <c r="N126" s="6"/>
      <c r="O126" s="6"/>
      <c r="P126" s="6"/>
      <c r="Q126" s="6"/>
      <c r="R126" s="6"/>
      <c r="S126" s="6"/>
      <c r="T126" s="6"/>
      <c r="U126" s="6"/>
      <c r="V126" s="6"/>
      <c r="W126" s="6"/>
    </row>
    <row r="127" spans="1:23" ht="15.75" customHeight="1">
      <c r="A127" s="3"/>
      <c r="B127" s="4"/>
      <c r="C127" s="5"/>
      <c r="D127" s="5"/>
      <c r="E127" s="5"/>
      <c r="F127" s="5"/>
      <c r="G127" s="6"/>
      <c r="H127" s="6"/>
      <c r="I127" s="6"/>
      <c r="J127" s="6"/>
      <c r="K127" s="6"/>
      <c r="L127" s="6"/>
      <c r="M127" s="6"/>
      <c r="N127" s="6"/>
      <c r="O127" s="6"/>
      <c r="P127" s="6"/>
      <c r="Q127" s="6"/>
      <c r="R127" s="6"/>
      <c r="S127" s="6"/>
      <c r="T127" s="6"/>
      <c r="U127" s="6"/>
      <c r="V127" s="6"/>
      <c r="W127" s="6"/>
    </row>
    <row r="128" spans="1:23" ht="15.75" customHeight="1">
      <c r="A128" s="3"/>
      <c r="B128" s="4"/>
      <c r="C128" s="5"/>
      <c r="D128" s="5"/>
      <c r="E128" s="5"/>
      <c r="F128" s="5"/>
      <c r="G128" s="6"/>
      <c r="H128" s="6"/>
      <c r="I128" s="6"/>
      <c r="J128" s="6"/>
      <c r="K128" s="6"/>
      <c r="L128" s="6"/>
      <c r="M128" s="6"/>
      <c r="N128" s="6"/>
      <c r="O128" s="6"/>
      <c r="P128" s="6"/>
      <c r="Q128" s="6"/>
      <c r="R128" s="6"/>
      <c r="S128" s="6"/>
      <c r="T128" s="6"/>
      <c r="U128" s="6"/>
      <c r="V128" s="6"/>
      <c r="W128" s="6"/>
    </row>
    <row r="129" spans="1:23" ht="15.75" customHeight="1">
      <c r="A129" s="3"/>
      <c r="B129" s="4"/>
      <c r="C129" s="5"/>
      <c r="D129" s="5"/>
      <c r="E129" s="5"/>
      <c r="F129" s="5"/>
      <c r="G129" s="6"/>
      <c r="H129" s="6"/>
      <c r="I129" s="6"/>
      <c r="J129" s="6"/>
      <c r="K129" s="6"/>
      <c r="L129" s="6"/>
      <c r="M129" s="6"/>
      <c r="N129" s="6"/>
      <c r="O129" s="6"/>
      <c r="P129" s="6"/>
      <c r="Q129" s="6"/>
      <c r="R129" s="6"/>
      <c r="S129" s="6"/>
      <c r="T129" s="6"/>
      <c r="U129" s="6"/>
      <c r="V129" s="6"/>
      <c r="W129" s="6"/>
    </row>
    <row r="130" spans="1:23" ht="15.75" customHeight="1">
      <c r="A130" s="3"/>
      <c r="B130" s="4"/>
      <c r="C130" s="5"/>
      <c r="D130" s="5"/>
      <c r="E130" s="5"/>
      <c r="F130" s="5"/>
      <c r="G130" s="6"/>
      <c r="H130" s="6"/>
      <c r="I130" s="6"/>
      <c r="J130" s="6"/>
      <c r="K130" s="6"/>
      <c r="L130" s="6"/>
      <c r="M130" s="6"/>
      <c r="N130" s="6"/>
      <c r="O130" s="6"/>
      <c r="P130" s="6"/>
      <c r="Q130" s="6"/>
      <c r="R130" s="6"/>
      <c r="S130" s="6"/>
      <c r="T130" s="6"/>
      <c r="U130" s="6"/>
      <c r="V130" s="6"/>
      <c r="W130" s="6"/>
    </row>
    <row r="131" spans="1:23" ht="15.75" customHeight="1">
      <c r="A131" s="3"/>
      <c r="B131" s="4"/>
      <c r="C131" s="5"/>
      <c r="D131" s="5"/>
      <c r="E131" s="5"/>
      <c r="F131" s="5"/>
      <c r="G131" s="6"/>
      <c r="H131" s="6"/>
      <c r="I131" s="6"/>
      <c r="J131" s="6"/>
      <c r="K131" s="6"/>
      <c r="L131" s="6"/>
      <c r="M131" s="6"/>
      <c r="N131" s="6"/>
      <c r="O131" s="6"/>
      <c r="P131" s="6"/>
      <c r="Q131" s="6"/>
      <c r="R131" s="6"/>
      <c r="S131" s="6"/>
      <c r="T131" s="6"/>
      <c r="U131" s="6"/>
      <c r="V131" s="6"/>
      <c r="W131" s="6"/>
    </row>
    <row r="132" spans="1:23" ht="15.75" customHeight="1">
      <c r="A132" s="3"/>
      <c r="B132" s="4"/>
      <c r="C132" s="5"/>
      <c r="D132" s="5"/>
      <c r="E132" s="5"/>
      <c r="F132" s="5"/>
      <c r="G132" s="6"/>
      <c r="H132" s="6"/>
      <c r="I132" s="6"/>
      <c r="J132" s="6"/>
      <c r="K132" s="6"/>
      <c r="L132" s="6"/>
      <c r="M132" s="6"/>
      <c r="N132" s="6"/>
      <c r="O132" s="6"/>
      <c r="P132" s="6"/>
      <c r="Q132" s="6"/>
      <c r="R132" s="6"/>
      <c r="S132" s="6"/>
      <c r="T132" s="6"/>
      <c r="U132" s="6"/>
      <c r="V132" s="6"/>
      <c r="W132" s="6"/>
    </row>
    <row r="133" spans="1:23" ht="15.75" customHeight="1">
      <c r="A133" s="3"/>
      <c r="B133" s="4"/>
      <c r="C133" s="5"/>
      <c r="D133" s="5"/>
      <c r="E133" s="5"/>
      <c r="F133" s="5"/>
      <c r="G133" s="6"/>
      <c r="H133" s="6"/>
      <c r="I133" s="6"/>
      <c r="J133" s="6"/>
      <c r="K133" s="6"/>
      <c r="L133" s="6"/>
      <c r="M133" s="6"/>
      <c r="N133" s="6"/>
      <c r="O133" s="6"/>
      <c r="P133" s="6"/>
      <c r="Q133" s="6"/>
      <c r="R133" s="6"/>
      <c r="S133" s="6"/>
      <c r="T133" s="6"/>
      <c r="U133" s="6"/>
      <c r="V133" s="6"/>
      <c r="W133" s="6"/>
    </row>
    <row r="134" spans="1:23" ht="15.75" customHeight="1">
      <c r="A134" s="3"/>
      <c r="B134" s="4"/>
      <c r="C134" s="5"/>
      <c r="D134" s="5"/>
      <c r="E134" s="5"/>
      <c r="F134" s="5"/>
      <c r="G134" s="6"/>
      <c r="H134" s="6"/>
      <c r="I134" s="6"/>
      <c r="J134" s="6"/>
      <c r="K134" s="6"/>
      <c r="L134" s="6"/>
      <c r="M134" s="6"/>
      <c r="N134" s="6"/>
      <c r="O134" s="6"/>
      <c r="P134" s="6"/>
      <c r="Q134" s="6"/>
      <c r="R134" s="6"/>
      <c r="S134" s="6"/>
      <c r="T134" s="6"/>
      <c r="U134" s="6"/>
      <c r="V134" s="6"/>
      <c r="W134" s="6"/>
    </row>
    <row r="135" spans="1:23" ht="15.75" customHeight="1">
      <c r="A135" s="3"/>
      <c r="B135" s="4"/>
      <c r="C135" s="5"/>
      <c r="D135" s="5"/>
      <c r="E135" s="5"/>
      <c r="F135" s="5"/>
      <c r="G135" s="6"/>
      <c r="H135" s="6"/>
      <c r="I135" s="6"/>
      <c r="J135" s="6"/>
      <c r="K135" s="6"/>
      <c r="L135" s="6"/>
      <c r="M135" s="6"/>
      <c r="N135" s="6"/>
      <c r="O135" s="6"/>
      <c r="P135" s="6"/>
      <c r="Q135" s="6"/>
      <c r="R135" s="6"/>
      <c r="S135" s="6"/>
      <c r="T135" s="6"/>
      <c r="U135" s="6"/>
      <c r="V135" s="6"/>
      <c r="W135" s="6"/>
    </row>
    <row r="136" spans="1:23" ht="15.75" customHeight="1">
      <c r="A136" s="3"/>
      <c r="B136" s="4"/>
      <c r="C136" s="5"/>
      <c r="D136" s="5"/>
      <c r="E136" s="5"/>
      <c r="F136" s="5"/>
      <c r="G136" s="6"/>
      <c r="H136" s="6"/>
      <c r="I136" s="6"/>
      <c r="J136" s="6"/>
      <c r="K136" s="6"/>
      <c r="L136" s="6"/>
      <c r="M136" s="6"/>
      <c r="N136" s="6"/>
      <c r="O136" s="6"/>
      <c r="P136" s="6"/>
      <c r="Q136" s="6"/>
      <c r="R136" s="6"/>
      <c r="S136" s="6"/>
      <c r="T136" s="6"/>
      <c r="U136" s="6"/>
      <c r="V136" s="6"/>
      <c r="W136" s="6"/>
    </row>
    <row r="137" spans="1:23" ht="15.75" customHeight="1">
      <c r="A137" s="3"/>
      <c r="B137" s="4"/>
      <c r="C137" s="5"/>
      <c r="D137" s="5"/>
      <c r="E137" s="5"/>
      <c r="F137" s="5"/>
      <c r="G137" s="6"/>
      <c r="H137" s="6"/>
      <c r="I137" s="6"/>
      <c r="J137" s="6"/>
      <c r="K137" s="6"/>
      <c r="L137" s="6"/>
      <c r="M137" s="6"/>
      <c r="N137" s="6"/>
      <c r="O137" s="6"/>
      <c r="P137" s="6"/>
      <c r="Q137" s="6"/>
      <c r="R137" s="6"/>
      <c r="S137" s="6"/>
      <c r="T137" s="6"/>
      <c r="U137" s="6"/>
      <c r="V137" s="6"/>
      <c r="W137" s="6"/>
    </row>
    <row r="138" spans="1:23" ht="15.75" customHeight="1">
      <c r="A138" s="3"/>
      <c r="B138" s="4"/>
      <c r="C138" s="5"/>
      <c r="D138" s="5"/>
      <c r="E138" s="5"/>
      <c r="F138" s="5"/>
      <c r="G138" s="6"/>
      <c r="H138" s="6"/>
      <c r="I138" s="6"/>
      <c r="J138" s="6"/>
      <c r="K138" s="6"/>
      <c r="L138" s="6"/>
      <c r="M138" s="6"/>
      <c r="N138" s="6"/>
      <c r="O138" s="6"/>
      <c r="P138" s="6"/>
      <c r="Q138" s="6"/>
      <c r="R138" s="6"/>
      <c r="S138" s="6"/>
      <c r="T138" s="6"/>
      <c r="U138" s="6"/>
      <c r="V138" s="6"/>
      <c r="W138" s="6"/>
    </row>
    <row r="139" spans="1:23" ht="15.75" customHeight="1">
      <c r="A139" s="3"/>
      <c r="B139" s="4"/>
      <c r="C139" s="5"/>
      <c r="D139" s="5"/>
      <c r="E139" s="5"/>
      <c r="F139" s="5"/>
      <c r="G139" s="6"/>
      <c r="H139" s="6"/>
      <c r="I139" s="6"/>
      <c r="J139" s="6"/>
      <c r="K139" s="6"/>
      <c r="L139" s="6"/>
      <c r="M139" s="6"/>
      <c r="N139" s="6"/>
      <c r="O139" s="6"/>
      <c r="P139" s="6"/>
      <c r="Q139" s="6"/>
      <c r="R139" s="6"/>
      <c r="S139" s="6"/>
      <c r="T139" s="6"/>
      <c r="U139" s="6"/>
      <c r="V139" s="6"/>
      <c r="W139" s="6"/>
    </row>
    <row r="140" spans="1:23" ht="15.75" customHeight="1">
      <c r="A140" s="3"/>
      <c r="B140" s="4"/>
      <c r="C140" s="5"/>
      <c r="D140" s="5"/>
      <c r="E140" s="5"/>
      <c r="F140" s="5"/>
      <c r="G140" s="6"/>
      <c r="H140" s="6"/>
      <c r="I140" s="6"/>
      <c r="J140" s="6"/>
      <c r="K140" s="6"/>
      <c r="L140" s="6"/>
      <c r="M140" s="6"/>
      <c r="N140" s="6"/>
      <c r="O140" s="6"/>
      <c r="P140" s="6"/>
      <c r="Q140" s="6"/>
      <c r="R140" s="6"/>
      <c r="S140" s="6"/>
      <c r="T140" s="6"/>
      <c r="U140" s="6"/>
      <c r="V140" s="6"/>
      <c r="W140" s="6"/>
    </row>
    <row r="141" spans="1:23" ht="15.75" customHeight="1">
      <c r="A141" s="3"/>
      <c r="B141" s="4"/>
      <c r="C141" s="5"/>
      <c r="D141" s="5"/>
      <c r="E141" s="5"/>
      <c r="F141" s="5"/>
      <c r="G141" s="6"/>
      <c r="H141" s="6"/>
      <c r="I141" s="6"/>
      <c r="J141" s="6"/>
      <c r="K141" s="6"/>
      <c r="L141" s="6"/>
      <c r="M141" s="6"/>
      <c r="N141" s="6"/>
      <c r="O141" s="6"/>
      <c r="P141" s="6"/>
      <c r="Q141" s="6"/>
      <c r="R141" s="6"/>
      <c r="S141" s="6"/>
      <c r="T141" s="6"/>
      <c r="U141" s="6"/>
      <c r="V141" s="6"/>
      <c r="W141" s="6"/>
    </row>
    <row r="142" spans="1:23" ht="15.75" customHeight="1">
      <c r="A142" s="3"/>
      <c r="B142" s="4"/>
      <c r="C142" s="5"/>
      <c r="D142" s="5"/>
      <c r="E142" s="5"/>
      <c r="F142" s="5"/>
      <c r="G142" s="6"/>
      <c r="H142" s="6"/>
      <c r="I142" s="6"/>
      <c r="J142" s="6"/>
      <c r="K142" s="6"/>
      <c r="L142" s="6"/>
      <c r="M142" s="6"/>
      <c r="N142" s="6"/>
      <c r="O142" s="6"/>
      <c r="P142" s="6"/>
      <c r="Q142" s="6"/>
      <c r="R142" s="6"/>
      <c r="S142" s="6"/>
      <c r="T142" s="6"/>
      <c r="U142" s="6"/>
      <c r="V142" s="6"/>
      <c r="W142" s="6"/>
    </row>
    <row r="143" spans="1:23" ht="15.75" customHeight="1">
      <c r="A143" s="3"/>
      <c r="B143" s="4"/>
      <c r="C143" s="5"/>
      <c r="D143" s="5"/>
      <c r="E143" s="5"/>
      <c r="F143" s="5"/>
      <c r="G143" s="6"/>
      <c r="H143" s="6"/>
      <c r="I143" s="6"/>
      <c r="J143" s="6"/>
      <c r="K143" s="6"/>
      <c r="L143" s="6"/>
      <c r="M143" s="6"/>
      <c r="N143" s="6"/>
      <c r="O143" s="6"/>
      <c r="P143" s="6"/>
      <c r="Q143" s="6"/>
      <c r="R143" s="6"/>
      <c r="S143" s="6"/>
      <c r="T143" s="6"/>
      <c r="U143" s="6"/>
      <c r="V143" s="6"/>
      <c r="W143" s="6"/>
    </row>
    <row r="144" spans="1:23" ht="15.75" customHeight="1">
      <c r="A144" s="3"/>
      <c r="B144" s="4"/>
      <c r="C144" s="5"/>
      <c r="D144" s="5"/>
      <c r="E144" s="5"/>
      <c r="F144" s="5"/>
      <c r="G144" s="6"/>
      <c r="H144" s="6"/>
      <c r="I144" s="6"/>
      <c r="J144" s="6"/>
      <c r="K144" s="6"/>
      <c r="L144" s="6"/>
      <c r="M144" s="6"/>
      <c r="N144" s="6"/>
      <c r="O144" s="6"/>
      <c r="P144" s="6"/>
      <c r="Q144" s="6"/>
      <c r="R144" s="6"/>
      <c r="S144" s="6"/>
      <c r="T144" s="6"/>
      <c r="U144" s="6"/>
      <c r="V144" s="6"/>
      <c r="W144" s="6"/>
    </row>
    <row r="145" spans="1:23" ht="15.75" customHeight="1">
      <c r="A145" s="3"/>
      <c r="B145" s="4"/>
      <c r="C145" s="5"/>
      <c r="D145" s="5"/>
      <c r="E145" s="5"/>
      <c r="F145" s="5"/>
      <c r="G145" s="6"/>
      <c r="H145" s="6"/>
      <c r="I145" s="6"/>
      <c r="J145" s="6"/>
      <c r="K145" s="6"/>
      <c r="L145" s="6"/>
      <c r="M145" s="6"/>
      <c r="N145" s="6"/>
      <c r="O145" s="6"/>
      <c r="P145" s="6"/>
      <c r="Q145" s="6"/>
      <c r="R145" s="6"/>
      <c r="S145" s="6"/>
      <c r="T145" s="6"/>
      <c r="U145" s="6"/>
      <c r="V145" s="6"/>
      <c r="W145" s="6"/>
    </row>
    <row r="146" spans="1:23" ht="15.75" customHeight="1">
      <c r="A146" s="3"/>
      <c r="B146" s="4"/>
      <c r="C146" s="5"/>
      <c r="D146" s="5"/>
      <c r="E146" s="5"/>
      <c r="F146" s="5"/>
      <c r="G146" s="6"/>
      <c r="H146" s="6"/>
      <c r="I146" s="6"/>
      <c r="J146" s="6"/>
      <c r="K146" s="6"/>
      <c r="L146" s="6"/>
      <c r="M146" s="6"/>
      <c r="N146" s="6"/>
      <c r="O146" s="6"/>
      <c r="P146" s="6"/>
      <c r="Q146" s="6"/>
      <c r="R146" s="6"/>
      <c r="S146" s="6"/>
      <c r="T146" s="6"/>
      <c r="U146" s="6"/>
      <c r="V146" s="6"/>
      <c r="W146" s="6"/>
    </row>
    <row r="147" spans="1:23" ht="15.75" customHeight="1">
      <c r="A147" s="3"/>
      <c r="B147" s="4"/>
      <c r="C147" s="5"/>
      <c r="D147" s="5"/>
      <c r="E147" s="5"/>
      <c r="F147" s="5"/>
      <c r="G147" s="6"/>
      <c r="H147" s="6"/>
      <c r="I147" s="6"/>
      <c r="J147" s="6"/>
      <c r="K147" s="6"/>
      <c r="L147" s="6"/>
      <c r="M147" s="6"/>
      <c r="N147" s="6"/>
      <c r="O147" s="6"/>
      <c r="P147" s="6"/>
      <c r="Q147" s="6"/>
      <c r="R147" s="6"/>
      <c r="S147" s="6"/>
      <c r="T147" s="6"/>
      <c r="U147" s="6"/>
      <c r="V147" s="6"/>
      <c r="W147" s="6"/>
    </row>
    <row r="148" spans="1:23" ht="15.75" customHeight="1">
      <c r="A148" s="3"/>
      <c r="B148" s="4"/>
      <c r="C148" s="5"/>
      <c r="D148" s="5"/>
      <c r="E148" s="5"/>
      <c r="F148" s="5"/>
      <c r="G148" s="6"/>
      <c r="H148" s="6"/>
      <c r="I148" s="6"/>
      <c r="J148" s="6"/>
      <c r="K148" s="6"/>
      <c r="L148" s="6"/>
      <c r="M148" s="6"/>
      <c r="N148" s="6"/>
      <c r="O148" s="6"/>
      <c r="P148" s="6"/>
      <c r="Q148" s="6"/>
      <c r="R148" s="6"/>
      <c r="S148" s="6"/>
      <c r="T148" s="6"/>
      <c r="U148" s="6"/>
      <c r="V148" s="6"/>
      <c r="W148" s="6"/>
    </row>
    <row r="149" spans="1:23" ht="15.75" customHeight="1">
      <c r="A149" s="3"/>
      <c r="B149" s="4"/>
      <c r="C149" s="5"/>
      <c r="D149" s="5"/>
      <c r="E149" s="5"/>
      <c r="F149" s="5"/>
      <c r="G149" s="6"/>
      <c r="H149" s="6"/>
      <c r="I149" s="6"/>
      <c r="J149" s="6"/>
      <c r="K149" s="6"/>
      <c r="L149" s="6"/>
      <c r="M149" s="6"/>
      <c r="N149" s="6"/>
      <c r="O149" s="6"/>
      <c r="P149" s="6"/>
      <c r="Q149" s="6"/>
      <c r="R149" s="6"/>
      <c r="S149" s="6"/>
      <c r="T149" s="6"/>
      <c r="U149" s="6"/>
      <c r="V149" s="6"/>
      <c r="W149" s="6"/>
    </row>
    <row r="150" spans="1:23" ht="15.75" customHeight="1">
      <c r="A150" s="3"/>
      <c r="B150" s="4"/>
      <c r="C150" s="5"/>
      <c r="D150" s="5"/>
      <c r="E150" s="5"/>
      <c r="F150" s="5"/>
      <c r="G150" s="6"/>
      <c r="H150" s="6"/>
      <c r="I150" s="6"/>
      <c r="J150" s="6"/>
      <c r="K150" s="6"/>
      <c r="L150" s="6"/>
      <c r="M150" s="6"/>
      <c r="N150" s="6"/>
      <c r="O150" s="6"/>
      <c r="P150" s="6"/>
      <c r="Q150" s="6"/>
      <c r="R150" s="6"/>
      <c r="S150" s="6"/>
      <c r="T150" s="6"/>
      <c r="U150" s="6"/>
      <c r="V150" s="6"/>
      <c r="W150" s="6"/>
    </row>
    <row r="151" spans="1:23" ht="15.75" customHeight="1">
      <c r="A151" s="3"/>
      <c r="B151" s="4"/>
      <c r="C151" s="5"/>
      <c r="D151" s="5"/>
      <c r="E151" s="5"/>
      <c r="F151" s="5"/>
      <c r="G151" s="6"/>
      <c r="H151" s="6"/>
      <c r="I151" s="6"/>
      <c r="J151" s="6"/>
      <c r="K151" s="6"/>
      <c r="L151" s="6"/>
      <c r="M151" s="6"/>
      <c r="N151" s="6"/>
      <c r="O151" s="6"/>
      <c r="P151" s="6"/>
      <c r="Q151" s="6"/>
      <c r="R151" s="6"/>
      <c r="S151" s="6"/>
      <c r="T151" s="6"/>
      <c r="U151" s="6"/>
      <c r="V151" s="6"/>
      <c r="W151" s="6"/>
    </row>
    <row r="152" spans="1:23" ht="15.75" customHeight="1">
      <c r="A152" s="3"/>
      <c r="B152" s="4"/>
      <c r="C152" s="5"/>
      <c r="D152" s="5"/>
      <c r="E152" s="5"/>
      <c r="F152" s="5"/>
      <c r="G152" s="6"/>
      <c r="H152" s="6"/>
      <c r="I152" s="6"/>
      <c r="J152" s="6"/>
      <c r="K152" s="6"/>
      <c r="L152" s="6"/>
      <c r="M152" s="6"/>
      <c r="N152" s="6"/>
      <c r="O152" s="6"/>
      <c r="P152" s="6"/>
      <c r="Q152" s="6"/>
      <c r="R152" s="6"/>
      <c r="S152" s="6"/>
      <c r="T152" s="6"/>
      <c r="U152" s="6"/>
      <c r="V152" s="6"/>
      <c r="W152" s="6"/>
    </row>
    <row r="153" spans="1:23" ht="15.75" customHeight="1">
      <c r="A153" s="3"/>
      <c r="B153" s="4"/>
      <c r="C153" s="5"/>
      <c r="D153" s="5"/>
      <c r="E153" s="5"/>
      <c r="F153" s="5"/>
      <c r="G153" s="6"/>
      <c r="H153" s="6"/>
      <c r="I153" s="6"/>
      <c r="J153" s="6"/>
      <c r="K153" s="6"/>
      <c r="L153" s="6"/>
      <c r="M153" s="6"/>
      <c r="N153" s="6"/>
      <c r="O153" s="6"/>
      <c r="P153" s="6"/>
      <c r="Q153" s="6"/>
      <c r="R153" s="6"/>
      <c r="S153" s="6"/>
      <c r="T153" s="6"/>
      <c r="U153" s="6"/>
      <c r="V153" s="6"/>
      <c r="W153" s="6"/>
    </row>
    <row r="154" spans="1:23" ht="15.75" customHeight="1">
      <c r="A154" s="3"/>
      <c r="B154" s="4"/>
      <c r="C154" s="5"/>
      <c r="D154" s="5"/>
      <c r="E154" s="5"/>
      <c r="F154" s="5"/>
      <c r="G154" s="6"/>
      <c r="H154" s="6"/>
      <c r="I154" s="6"/>
      <c r="J154" s="6"/>
      <c r="K154" s="6"/>
      <c r="L154" s="6"/>
      <c r="M154" s="6"/>
      <c r="N154" s="6"/>
      <c r="O154" s="6"/>
      <c r="P154" s="6"/>
      <c r="Q154" s="6"/>
      <c r="R154" s="6"/>
      <c r="S154" s="6"/>
      <c r="T154" s="6"/>
      <c r="U154" s="6"/>
      <c r="V154" s="6"/>
      <c r="W154" s="6"/>
    </row>
    <row r="155" spans="1:23" ht="15.75" customHeight="1">
      <c r="A155" s="3"/>
      <c r="B155" s="4"/>
      <c r="C155" s="5"/>
      <c r="D155" s="5"/>
      <c r="E155" s="5"/>
      <c r="F155" s="5"/>
      <c r="G155" s="6"/>
      <c r="H155" s="6"/>
      <c r="I155" s="6"/>
      <c r="J155" s="6"/>
      <c r="K155" s="6"/>
      <c r="L155" s="6"/>
      <c r="M155" s="6"/>
      <c r="N155" s="6"/>
      <c r="O155" s="6"/>
      <c r="P155" s="6"/>
      <c r="Q155" s="6"/>
      <c r="R155" s="6"/>
      <c r="S155" s="6"/>
      <c r="T155" s="6"/>
      <c r="U155" s="6"/>
      <c r="V155" s="6"/>
      <c r="W155" s="6"/>
    </row>
    <row r="156" spans="1:23" ht="15.75" customHeight="1">
      <c r="A156" s="3"/>
      <c r="B156" s="4"/>
      <c r="C156" s="5"/>
      <c r="D156" s="5"/>
      <c r="E156" s="5"/>
      <c r="F156" s="5"/>
      <c r="G156" s="6"/>
      <c r="H156" s="6"/>
      <c r="I156" s="6"/>
      <c r="J156" s="6"/>
      <c r="K156" s="6"/>
      <c r="L156" s="6"/>
      <c r="M156" s="6"/>
      <c r="N156" s="6"/>
      <c r="O156" s="6"/>
      <c r="P156" s="6"/>
      <c r="Q156" s="6"/>
      <c r="R156" s="6"/>
      <c r="S156" s="6"/>
      <c r="T156" s="6"/>
      <c r="U156" s="6"/>
      <c r="V156" s="6"/>
      <c r="W156" s="6"/>
    </row>
    <row r="157" spans="1:23" ht="15.75" customHeight="1">
      <c r="A157" s="3"/>
      <c r="B157" s="4"/>
      <c r="C157" s="5"/>
      <c r="D157" s="5"/>
      <c r="E157" s="5"/>
      <c r="F157" s="5"/>
      <c r="G157" s="6"/>
      <c r="H157" s="6"/>
      <c r="I157" s="6"/>
      <c r="J157" s="6"/>
      <c r="K157" s="6"/>
      <c r="L157" s="6"/>
      <c r="M157" s="6"/>
      <c r="N157" s="6"/>
      <c r="O157" s="6"/>
      <c r="P157" s="6"/>
      <c r="Q157" s="6"/>
      <c r="R157" s="6"/>
      <c r="S157" s="6"/>
      <c r="T157" s="6"/>
      <c r="U157" s="6"/>
      <c r="V157" s="6"/>
      <c r="W157" s="6"/>
    </row>
    <row r="158" spans="1:23" ht="15.75" customHeight="1">
      <c r="A158" s="3"/>
      <c r="B158" s="4"/>
      <c r="C158" s="5"/>
      <c r="D158" s="5"/>
      <c r="E158" s="5"/>
      <c r="F158" s="5"/>
      <c r="G158" s="6"/>
      <c r="H158" s="6"/>
      <c r="I158" s="6"/>
      <c r="J158" s="6"/>
      <c r="K158" s="6"/>
      <c r="L158" s="6"/>
      <c r="M158" s="6"/>
      <c r="N158" s="6"/>
      <c r="O158" s="6"/>
      <c r="P158" s="6"/>
      <c r="Q158" s="6"/>
      <c r="R158" s="6"/>
      <c r="S158" s="6"/>
      <c r="T158" s="6"/>
      <c r="U158" s="6"/>
      <c r="V158" s="6"/>
      <c r="W158" s="6"/>
    </row>
    <row r="159" spans="1:23" ht="15.75" customHeight="1">
      <c r="A159" s="3"/>
      <c r="B159" s="4"/>
      <c r="C159" s="5"/>
      <c r="D159" s="5"/>
      <c r="E159" s="5"/>
      <c r="F159" s="5"/>
      <c r="G159" s="6"/>
      <c r="H159" s="6"/>
      <c r="I159" s="6"/>
      <c r="J159" s="6"/>
      <c r="K159" s="6"/>
      <c r="L159" s="6"/>
      <c r="M159" s="6"/>
      <c r="N159" s="6"/>
      <c r="O159" s="6"/>
      <c r="P159" s="6"/>
      <c r="Q159" s="6"/>
      <c r="R159" s="6"/>
      <c r="S159" s="6"/>
      <c r="T159" s="6"/>
      <c r="U159" s="6"/>
      <c r="V159" s="6"/>
      <c r="W159" s="6"/>
    </row>
    <row r="160" spans="1:23" ht="15.75" customHeight="1">
      <c r="A160" s="3"/>
      <c r="B160" s="4"/>
      <c r="C160" s="5"/>
      <c r="D160" s="5"/>
      <c r="E160" s="5"/>
      <c r="F160" s="5"/>
      <c r="G160" s="6"/>
      <c r="H160" s="6"/>
      <c r="I160" s="6"/>
      <c r="J160" s="6"/>
      <c r="K160" s="6"/>
      <c r="L160" s="6"/>
      <c r="M160" s="6"/>
      <c r="N160" s="6"/>
      <c r="O160" s="6"/>
      <c r="P160" s="6"/>
      <c r="Q160" s="6"/>
      <c r="R160" s="6"/>
      <c r="S160" s="6"/>
      <c r="T160" s="6"/>
      <c r="U160" s="6"/>
      <c r="V160" s="6"/>
      <c r="W160" s="6"/>
    </row>
    <row r="161" spans="1:23" ht="15.75" customHeight="1">
      <c r="A161" s="3"/>
      <c r="B161" s="4"/>
      <c r="C161" s="5"/>
      <c r="D161" s="5"/>
      <c r="E161" s="5"/>
      <c r="F161" s="5"/>
      <c r="G161" s="6"/>
      <c r="H161" s="6"/>
      <c r="I161" s="6"/>
      <c r="J161" s="6"/>
      <c r="K161" s="6"/>
      <c r="L161" s="6"/>
      <c r="M161" s="6"/>
      <c r="N161" s="6"/>
      <c r="O161" s="6"/>
      <c r="P161" s="6"/>
      <c r="Q161" s="6"/>
      <c r="R161" s="6"/>
      <c r="S161" s="6"/>
      <c r="T161" s="6"/>
      <c r="U161" s="6"/>
      <c r="V161" s="6"/>
      <c r="W161" s="6"/>
    </row>
    <row r="162" spans="1:23" ht="15.75" customHeight="1">
      <c r="A162" s="3"/>
      <c r="B162" s="4"/>
      <c r="C162" s="5"/>
      <c r="D162" s="5"/>
      <c r="E162" s="5"/>
      <c r="F162" s="5"/>
      <c r="G162" s="6"/>
      <c r="H162" s="6"/>
      <c r="I162" s="6"/>
      <c r="J162" s="6"/>
      <c r="K162" s="6"/>
      <c r="L162" s="6"/>
      <c r="M162" s="6"/>
      <c r="N162" s="6"/>
      <c r="O162" s="6"/>
      <c r="P162" s="6"/>
      <c r="Q162" s="6"/>
      <c r="R162" s="6"/>
      <c r="S162" s="6"/>
      <c r="T162" s="6"/>
      <c r="U162" s="6"/>
      <c r="V162" s="6"/>
      <c r="W162" s="6"/>
    </row>
    <row r="163" spans="1:23" ht="15.75" customHeight="1">
      <c r="A163" s="3"/>
      <c r="B163" s="4"/>
      <c r="C163" s="5"/>
      <c r="D163" s="5"/>
      <c r="E163" s="5"/>
      <c r="F163" s="5"/>
      <c r="G163" s="6"/>
      <c r="H163" s="6"/>
      <c r="I163" s="6"/>
      <c r="J163" s="6"/>
      <c r="K163" s="6"/>
      <c r="L163" s="6"/>
      <c r="M163" s="6"/>
      <c r="N163" s="6"/>
      <c r="O163" s="6"/>
      <c r="P163" s="6"/>
      <c r="Q163" s="6"/>
      <c r="R163" s="6"/>
      <c r="S163" s="6"/>
      <c r="T163" s="6"/>
      <c r="U163" s="6"/>
      <c r="V163" s="6"/>
      <c r="W163" s="6"/>
    </row>
    <row r="164" spans="1:23" ht="15.75" customHeight="1">
      <c r="A164" s="3"/>
      <c r="B164" s="4"/>
      <c r="C164" s="5"/>
      <c r="D164" s="5"/>
      <c r="E164" s="5"/>
      <c r="F164" s="5"/>
      <c r="G164" s="6"/>
      <c r="H164" s="6"/>
      <c r="I164" s="6"/>
      <c r="J164" s="6"/>
      <c r="K164" s="6"/>
      <c r="L164" s="6"/>
      <c r="M164" s="6"/>
      <c r="N164" s="6"/>
      <c r="O164" s="6"/>
      <c r="P164" s="6"/>
      <c r="Q164" s="6"/>
      <c r="R164" s="6"/>
      <c r="S164" s="6"/>
      <c r="T164" s="6"/>
      <c r="U164" s="6"/>
      <c r="V164" s="6"/>
      <c r="W164" s="6"/>
    </row>
    <row r="165" spans="1:23" ht="15.75" customHeight="1">
      <c r="A165" s="3"/>
      <c r="B165" s="4"/>
      <c r="C165" s="5"/>
      <c r="D165" s="5"/>
      <c r="E165" s="5"/>
      <c r="F165" s="5"/>
      <c r="G165" s="6"/>
      <c r="H165" s="6"/>
      <c r="I165" s="6"/>
      <c r="J165" s="6"/>
      <c r="K165" s="6"/>
      <c r="L165" s="6"/>
      <c r="M165" s="6"/>
      <c r="N165" s="6"/>
      <c r="O165" s="6"/>
      <c r="P165" s="6"/>
      <c r="Q165" s="6"/>
      <c r="R165" s="6"/>
      <c r="S165" s="6"/>
      <c r="T165" s="6"/>
      <c r="U165" s="6"/>
      <c r="V165" s="6"/>
      <c r="W165" s="6"/>
    </row>
    <row r="166" spans="1:23" ht="15.75" customHeight="1">
      <c r="A166" s="3"/>
      <c r="B166" s="4"/>
      <c r="C166" s="5"/>
      <c r="D166" s="5"/>
      <c r="E166" s="5"/>
      <c r="F166" s="5"/>
      <c r="G166" s="6"/>
      <c r="H166" s="6"/>
      <c r="I166" s="6"/>
      <c r="J166" s="6"/>
      <c r="K166" s="6"/>
      <c r="L166" s="6"/>
      <c r="M166" s="6"/>
      <c r="N166" s="6"/>
      <c r="O166" s="6"/>
      <c r="P166" s="6"/>
      <c r="Q166" s="6"/>
      <c r="R166" s="6"/>
      <c r="S166" s="6"/>
      <c r="T166" s="6"/>
      <c r="U166" s="6"/>
      <c r="V166" s="6"/>
      <c r="W166" s="6"/>
    </row>
    <row r="167" spans="1:23" ht="15.75" customHeight="1">
      <c r="A167" s="3"/>
      <c r="B167" s="4"/>
      <c r="C167" s="5"/>
      <c r="D167" s="5"/>
      <c r="E167" s="5"/>
      <c r="F167" s="5"/>
      <c r="G167" s="6"/>
      <c r="H167" s="6"/>
      <c r="I167" s="6"/>
      <c r="J167" s="6"/>
      <c r="K167" s="6"/>
      <c r="L167" s="6"/>
      <c r="M167" s="6"/>
      <c r="N167" s="6"/>
      <c r="O167" s="6"/>
      <c r="P167" s="6"/>
      <c r="Q167" s="6"/>
      <c r="R167" s="6"/>
      <c r="S167" s="6"/>
      <c r="T167" s="6"/>
      <c r="U167" s="6"/>
      <c r="V167" s="6"/>
      <c r="W167" s="6"/>
    </row>
    <row r="168" spans="1:23" ht="15.75" customHeight="1">
      <c r="A168" s="3"/>
      <c r="B168" s="4"/>
      <c r="C168" s="5"/>
      <c r="D168" s="5"/>
      <c r="E168" s="5"/>
      <c r="F168" s="5"/>
      <c r="G168" s="6"/>
      <c r="H168" s="6"/>
      <c r="I168" s="6"/>
      <c r="J168" s="6"/>
      <c r="K168" s="6"/>
      <c r="L168" s="6"/>
      <c r="M168" s="6"/>
      <c r="N168" s="6"/>
      <c r="O168" s="6"/>
      <c r="P168" s="6"/>
      <c r="Q168" s="6"/>
      <c r="R168" s="6"/>
      <c r="S168" s="6"/>
      <c r="T168" s="6"/>
      <c r="U168" s="6"/>
      <c r="V168" s="6"/>
      <c r="W168" s="6"/>
    </row>
    <row r="169" spans="1:23" ht="15.75" customHeight="1">
      <c r="A169" s="3"/>
      <c r="B169" s="4"/>
      <c r="C169" s="5"/>
      <c r="D169" s="5"/>
      <c r="E169" s="5"/>
      <c r="F169" s="5"/>
      <c r="G169" s="6"/>
      <c r="H169" s="6"/>
      <c r="I169" s="6"/>
      <c r="J169" s="6"/>
      <c r="K169" s="6"/>
      <c r="L169" s="6"/>
      <c r="M169" s="6"/>
      <c r="N169" s="6"/>
      <c r="O169" s="6"/>
      <c r="P169" s="6"/>
      <c r="Q169" s="6"/>
      <c r="R169" s="6"/>
      <c r="S169" s="6"/>
      <c r="T169" s="6"/>
      <c r="U169" s="6"/>
      <c r="V169" s="6"/>
      <c r="W169" s="6"/>
    </row>
    <row r="170" spans="1:23" ht="15.75" customHeight="1">
      <c r="A170" s="3"/>
      <c r="B170" s="4"/>
      <c r="C170" s="5"/>
      <c r="D170" s="5"/>
      <c r="E170" s="5"/>
      <c r="F170" s="5"/>
      <c r="G170" s="6"/>
      <c r="H170" s="6"/>
      <c r="I170" s="6"/>
      <c r="J170" s="6"/>
      <c r="K170" s="6"/>
      <c r="L170" s="6"/>
      <c r="M170" s="6"/>
      <c r="N170" s="6"/>
      <c r="O170" s="6"/>
      <c r="P170" s="6"/>
      <c r="Q170" s="6"/>
      <c r="R170" s="6"/>
      <c r="S170" s="6"/>
      <c r="T170" s="6"/>
      <c r="U170" s="6"/>
      <c r="V170" s="6"/>
      <c r="W170" s="6"/>
    </row>
    <row r="171" spans="1:23" ht="15.75" customHeight="1">
      <c r="A171" s="3"/>
      <c r="B171" s="4"/>
      <c r="C171" s="5"/>
      <c r="D171" s="5"/>
      <c r="E171" s="5"/>
      <c r="F171" s="5"/>
      <c r="G171" s="6"/>
      <c r="H171" s="6"/>
      <c r="I171" s="6"/>
      <c r="J171" s="6"/>
      <c r="K171" s="6"/>
      <c r="L171" s="6"/>
      <c r="M171" s="6"/>
      <c r="N171" s="6"/>
      <c r="O171" s="6"/>
      <c r="P171" s="6"/>
      <c r="Q171" s="6"/>
      <c r="R171" s="6"/>
      <c r="S171" s="6"/>
      <c r="T171" s="6"/>
      <c r="U171" s="6"/>
      <c r="V171" s="6"/>
      <c r="W171" s="6"/>
    </row>
    <row r="172" spans="1:23" ht="15.75" customHeight="1">
      <c r="A172" s="3"/>
      <c r="B172" s="4"/>
      <c r="C172" s="5"/>
      <c r="D172" s="5"/>
      <c r="E172" s="5"/>
      <c r="F172" s="5"/>
      <c r="G172" s="6"/>
      <c r="H172" s="6"/>
      <c r="I172" s="6"/>
      <c r="J172" s="6"/>
      <c r="K172" s="6"/>
      <c r="L172" s="6"/>
      <c r="M172" s="6"/>
      <c r="N172" s="6"/>
      <c r="O172" s="6"/>
      <c r="P172" s="6"/>
      <c r="Q172" s="6"/>
      <c r="R172" s="6"/>
      <c r="S172" s="6"/>
      <c r="T172" s="6"/>
      <c r="U172" s="6"/>
      <c r="V172" s="6"/>
      <c r="W172" s="6"/>
    </row>
    <row r="173" spans="1:23" ht="15.75" customHeight="1">
      <c r="A173" s="3"/>
      <c r="B173" s="4"/>
      <c r="C173" s="5"/>
      <c r="D173" s="5"/>
      <c r="E173" s="5"/>
      <c r="F173" s="5"/>
      <c r="G173" s="6"/>
      <c r="H173" s="6"/>
      <c r="I173" s="6"/>
      <c r="J173" s="6"/>
      <c r="K173" s="6"/>
      <c r="L173" s="6"/>
      <c r="M173" s="6"/>
      <c r="N173" s="6"/>
      <c r="O173" s="6"/>
      <c r="P173" s="6"/>
      <c r="Q173" s="6"/>
      <c r="R173" s="6"/>
      <c r="S173" s="6"/>
      <c r="T173" s="6"/>
      <c r="U173" s="6"/>
      <c r="V173" s="6"/>
      <c r="W173" s="6"/>
    </row>
    <row r="174" spans="1:23" ht="15.75" customHeight="1">
      <c r="A174" s="3"/>
      <c r="B174" s="4"/>
      <c r="C174" s="5"/>
      <c r="D174" s="5"/>
      <c r="E174" s="5"/>
      <c r="F174" s="5"/>
      <c r="G174" s="6"/>
      <c r="H174" s="6"/>
      <c r="I174" s="6"/>
      <c r="J174" s="6"/>
      <c r="K174" s="6"/>
      <c r="L174" s="6"/>
      <c r="M174" s="6"/>
      <c r="N174" s="6"/>
      <c r="O174" s="6"/>
      <c r="P174" s="6"/>
      <c r="Q174" s="6"/>
      <c r="R174" s="6"/>
      <c r="S174" s="6"/>
      <c r="T174" s="6"/>
      <c r="U174" s="6"/>
      <c r="V174" s="6"/>
      <c r="W174" s="6"/>
    </row>
    <row r="175" spans="1:23" ht="15.75" customHeight="1">
      <c r="A175" s="3"/>
      <c r="B175" s="4"/>
      <c r="C175" s="5"/>
      <c r="D175" s="5"/>
      <c r="E175" s="5"/>
      <c r="F175" s="5"/>
      <c r="G175" s="6"/>
      <c r="H175" s="6"/>
      <c r="I175" s="6"/>
      <c r="J175" s="6"/>
      <c r="K175" s="6"/>
      <c r="L175" s="6"/>
      <c r="M175" s="6"/>
      <c r="N175" s="6"/>
      <c r="O175" s="6"/>
      <c r="P175" s="6"/>
      <c r="Q175" s="6"/>
      <c r="R175" s="6"/>
      <c r="S175" s="6"/>
      <c r="T175" s="6"/>
      <c r="U175" s="6"/>
      <c r="V175" s="6"/>
      <c r="W175" s="6"/>
    </row>
    <row r="176" spans="1:23" ht="15.75" customHeight="1">
      <c r="A176" s="3"/>
      <c r="B176" s="4"/>
      <c r="C176" s="5"/>
      <c r="D176" s="5"/>
      <c r="E176" s="5"/>
      <c r="F176" s="5"/>
      <c r="G176" s="6"/>
      <c r="H176" s="6"/>
      <c r="I176" s="6"/>
      <c r="J176" s="6"/>
      <c r="K176" s="6"/>
      <c r="L176" s="6"/>
      <c r="M176" s="6"/>
      <c r="N176" s="6"/>
      <c r="O176" s="6"/>
      <c r="P176" s="6"/>
      <c r="Q176" s="6"/>
      <c r="R176" s="6"/>
      <c r="S176" s="6"/>
      <c r="T176" s="6"/>
      <c r="U176" s="6"/>
      <c r="V176" s="6"/>
      <c r="W176" s="6"/>
    </row>
    <row r="177" spans="1:23" ht="15.75" customHeight="1">
      <c r="A177" s="3"/>
      <c r="B177" s="4"/>
      <c r="C177" s="5"/>
      <c r="D177" s="5"/>
      <c r="E177" s="5"/>
      <c r="F177" s="5"/>
      <c r="G177" s="6"/>
      <c r="H177" s="6"/>
      <c r="I177" s="6"/>
      <c r="J177" s="6"/>
      <c r="K177" s="6"/>
      <c r="L177" s="6"/>
      <c r="M177" s="6"/>
      <c r="N177" s="6"/>
      <c r="O177" s="6"/>
      <c r="P177" s="6"/>
      <c r="Q177" s="6"/>
      <c r="R177" s="6"/>
      <c r="S177" s="6"/>
      <c r="T177" s="6"/>
      <c r="U177" s="6"/>
      <c r="V177" s="6"/>
      <c r="W177" s="6"/>
    </row>
    <row r="178" spans="1:23" ht="15.75" customHeight="1">
      <c r="A178" s="3"/>
      <c r="B178" s="4"/>
      <c r="C178" s="5"/>
      <c r="D178" s="5"/>
      <c r="E178" s="5"/>
      <c r="F178" s="5"/>
      <c r="G178" s="6"/>
      <c r="H178" s="6"/>
      <c r="I178" s="6"/>
      <c r="J178" s="6"/>
      <c r="K178" s="6"/>
      <c r="L178" s="6"/>
      <c r="M178" s="6"/>
      <c r="N178" s="6"/>
      <c r="O178" s="6"/>
      <c r="P178" s="6"/>
      <c r="Q178" s="6"/>
      <c r="R178" s="6"/>
      <c r="S178" s="6"/>
      <c r="T178" s="6"/>
      <c r="U178" s="6"/>
      <c r="V178" s="6"/>
      <c r="W178" s="6"/>
    </row>
    <row r="179" spans="1:23" ht="15.75" customHeight="1">
      <c r="A179" s="3"/>
      <c r="B179" s="4"/>
      <c r="C179" s="5"/>
      <c r="D179" s="5"/>
      <c r="E179" s="5"/>
      <c r="F179" s="5"/>
      <c r="G179" s="6"/>
      <c r="H179" s="6"/>
      <c r="I179" s="6"/>
      <c r="J179" s="6"/>
      <c r="K179" s="6"/>
      <c r="L179" s="6"/>
      <c r="M179" s="6"/>
      <c r="N179" s="6"/>
      <c r="O179" s="6"/>
      <c r="P179" s="6"/>
      <c r="Q179" s="6"/>
      <c r="R179" s="6"/>
      <c r="S179" s="6"/>
      <c r="T179" s="6"/>
      <c r="U179" s="6"/>
      <c r="V179" s="6"/>
      <c r="W179" s="6"/>
    </row>
    <row r="180" spans="1:23" ht="15.75" customHeight="1">
      <c r="A180" s="3"/>
      <c r="B180" s="4"/>
      <c r="C180" s="5"/>
      <c r="D180" s="5"/>
      <c r="E180" s="5"/>
      <c r="F180" s="5"/>
      <c r="G180" s="6"/>
      <c r="H180" s="6"/>
      <c r="I180" s="6"/>
      <c r="J180" s="6"/>
      <c r="K180" s="6"/>
      <c r="L180" s="6"/>
      <c r="M180" s="6"/>
      <c r="N180" s="6"/>
      <c r="O180" s="6"/>
      <c r="P180" s="6"/>
      <c r="Q180" s="6"/>
      <c r="R180" s="6"/>
      <c r="S180" s="6"/>
      <c r="T180" s="6"/>
      <c r="U180" s="6"/>
      <c r="V180" s="6"/>
      <c r="W180" s="6"/>
    </row>
    <row r="181" spans="1:23" ht="15.75" customHeight="1">
      <c r="A181" s="3"/>
      <c r="B181" s="4"/>
      <c r="C181" s="5"/>
      <c r="D181" s="5"/>
      <c r="E181" s="5"/>
      <c r="F181" s="5"/>
      <c r="G181" s="6"/>
      <c r="H181" s="6"/>
      <c r="I181" s="6"/>
      <c r="J181" s="6"/>
      <c r="K181" s="6"/>
      <c r="L181" s="6"/>
      <c r="M181" s="6"/>
      <c r="N181" s="6"/>
      <c r="O181" s="6"/>
      <c r="P181" s="6"/>
      <c r="Q181" s="6"/>
      <c r="R181" s="6"/>
      <c r="S181" s="6"/>
      <c r="T181" s="6"/>
      <c r="U181" s="6"/>
      <c r="V181" s="6"/>
      <c r="W181" s="6"/>
    </row>
    <row r="182" spans="1:23" ht="15.75" customHeight="1">
      <c r="A182" s="3"/>
      <c r="B182" s="4"/>
      <c r="C182" s="5"/>
      <c r="D182" s="5"/>
      <c r="E182" s="5"/>
      <c r="F182" s="5"/>
      <c r="G182" s="6"/>
      <c r="H182" s="6"/>
      <c r="I182" s="6"/>
      <c r="J182" s="6"/>
      <c r="K182" s="6"/>
      <c r="L182" s="6"/>
      <c r="M182" s="6"/>
      <c r="N182" s="6"/>
      <c r="O182" s="6"/>
      <c r="P182" s="6"/>
      <c r="Q182" s="6"/>
      <c r="R182" s="6"/>
      <c r="S182" s="6"/>
      <c r="T182" s="6"/>
      <c r="U182" s="6"/>
      <c r="V182" s="6"/>
      <c r="W182" s="6"/>
    </row>
    <row r="183" spans="1:23" ht="15.75" customHeight="1">
      <c r="A183" s="3"/>
      <c r="B183" s="4"/>
      <c r="C183" s="5"/>
      <c r="D183" s="5"/>
      <c r="E183" s="5"/>
      <c r="F183" s="5"/>
      <c r="G183" s="6"/>
      <c r="H183" s="6"/>
      <c r="I183" s="6"/>
      <c r="J183" s="6"/>
      <c r="K183" s="6"/>
      <c r="L183" s="6"/>
      <c r="M183" s="6"/>
      <c r="N183" s="6"/>
      <c r="O183" s="6"/>
      <c r="P183" s="6"/>
      <c r="Q183" s="6"/>
      <c r="R183" s="6"/>
      <c r="S183" s="6"/>
      <c r="T183" s="6"/>
      <c r="U183" s="6"/>
      <c r="V183" s="6"/>
      <c r="W183" s="6"/>
    </row>
    <row r="184" spans="1:23" ht="15.75" customHeight="1">
      <c r="A184" s="3"/>
      <c r="B184" s="4"/>
      <c r="C184" s="5"/>
      <c r="D184" s="5"/>
      <c r="E184" s="5"/>
      <c r="F184" s="5"/>
      <c r="G184" s="6"/>
      <c r="H184" s="6"/>
      <c r="I184" s="6"/>
      <c r="J184" s="6"/>
      <c r="K184" s="6"/>
      <c r="L184" s="6"/>
      <c r="M184" s="6"/>
      <c r="N184" s="6"/>
      <c r="O184" s="6"/>
      <c r="P184" s="6"/>
      <c r="Q184" s="6"/>
      <c r="R184" s="6"/>
      <c r="S184" s="6"/>
      <c r="T184" s="6"/>
      <c r="U184" s="6"/>
      <c r="V184" s="6"/>
      <c r="W184" s="6"/>
    </row>
    <row r="185" spans="1:23" ht="15.75" customHeight="1">
      <c r="A185" s="3"/>
      <c r="B185" s="4"/>
      <c r="C185" s="5"/>
      <c r="D185" s="5"/>
      <c r="E185" s="5"/>
      <c r="F185" s="5"/>
      <c r="G185" s="6"/>
      <c r="H185" s="6"/>
      <c r="I185" s="6"/>
      <c r="J185" s="6"/>
      <c r="K185" s="6"/>
      <c r="L185" s="6"/>
      <c r="M185" s="6"/>
      <c r="N185" s="6"/>
      <c r="O185" s="6"/>
      <c r="P185" s="6"/>
      <c r="Q185" s="6"/>
      <c r="R185" s="6"/>
      <c r="S185" s="6"/>
      <c r="T185" s="6"/>
      <c r="U185" s="6"/>
      <c r="V185" s="6"/>
      <c r="W185" s="6"/>
    </row>
    <row r="186" spans="1:23" ht="15.75" customHeight="1">
      <c r="A186" s="3"/>
      <c r="B186" s="4"/>
      <c r="C186" s="5"/>
      <c r="D186" s="5"/>
      <c r="E186" s="5"/>
      <c r="F186" s="5"/>
      <c r="G186" s="6"/>
      <c r="H186" s="6"/>
      <c r="I186" s="6"/>
      <c r="J186" s="6"/>
      <c r="K186" s="6"/>
      <c r="L186" s="6"/>
      <c r="M186" s="6"/>
      <c r="N186" s="6"/>
      <c r="O186" s="6"/>
      <c r="P186" s="6"/>
      <c r="Q186" s="6"/>
      <c r="R186" s="6"/>
      <c r="S186" s="6"/>
      <c r="T186" s="6"/>
      <c r="U186" s="6"/>
      <c r="V186" s="6"/>
      <c r="W186" s="6"/>
    </row>
    <row r="187" spans="1:23" ht="15.75" customHeight="1">
      <c r="A187" s="3"/>
      <c r="B187" s="4"/>
      <c r="C187" s="5"/>
      <c r="D187" s="5"/>
      <c r="E187" s="5"/>
      <c r="F187" s="5"/>
      <c r="G187" s="6"/>
      <c r="H187" s="6"/>
      <c r="I187" s="6"/>
      <c r="J187" s="6"/>
      <c r="K187" s="6"/>
      <c r="L187" s="6"/>
      <c r="M187" s="6"/>
      <c r="N187" s="6"/>
      <c r="O187" s="6"/>
      <c r="P187" s="6"/>
      <c r="Q187" s="6"/>
      <c r="R187" s="6"/>
      <c r="S187" s="6"/>
      <c r="T187" s="6"/>
      <c r="U187" s="6"/>
      <c r="V187" s="6"/>
      <c r="W187" s="6"/>
    </row>
    <row r="188" spans="1:23" ht="15.75" customHeight="1">
      <c r="A188" s="3"/>
      <c r="B188" s="4"/>
      <c r="C188" s="5"/>
      <c r="D188" s="5"/>
      <c r="E188" s="5"/>
      <c r="F188" s="5"/>
      <c r="G188" s="6"/>
      <c r="H188" s="6"/>
      <c r="I188" s="6"/>
      <c r="J188" s="6"/>
      <c r="K188" s="6"/>
      <c r="L188" s="6"/>
      <c r="M188" s="6"/>
      <c r="N188" s="6"/>
      <c r="O188" s="6"/>
      <c r="P188" s="6"/>
      <c r="Q188" s="6"/>
      <c r="R188" s="6"/>
      <c r="S188" s="6"/>
      <c r="T188" s="6"/>
      <c r="U188" s="6"/>
      <c r="V188" s="6"/>
      <c r="W188" s="6"/>
    </row>
    <row r="189" spans="1:23" ht="15.75" customHeight="1">
      <c r="A189" s="3"/>
      <c r="B189" s="4"/>
      <c r="C189" s="5"/>
      <c r="D189" s="5"/>
      <c r="E189" s="5"/>
      <c r="F189" s="5"/>
      <c r="G189" s="6"/>
      <c r="H189" s="6"/>
      <c r="I189" s="6"/>
      <c r="J189" s="6"/>
      <c r="K189" s="6"/>
      <c r="L189" s="6"/>
      <c r="M189" s="6"/>
      <c r="N189" s="6"/>
      <c r="O189" s="6"/>
      <c r="P189" s="6"/>
      <c r="Q189" s="6"/>
      <c r="R189" s="6"/>
      <c r="S189" s="6"/>
      <c r="T189" s="6"/>
      <c r="U189" s="6"/>
      <c r="V189" s="6"/>
      <c r="W189" s="6"/>
    </row>
    <row r="190" spans="1:23" ht="15.75" customHeight="1">
      <c r="A190" s="3"/>
      <c r="B190" s="4"/>
      <c r="C190" s="5"/>
      <c r="D190" s="5"/>
      <c r="E190" s="5"/>
      <c r="F190" s="5"/>
      <c r="G190" s="6"/>
      <c r="H190" s="6"/>
      <c r="I190" s="6"/>
      <c r="J190" s="6"/>
      <c r="K190" s="6"/>
      <c r="L190" s="6"/>
      <c r="M190" s="6"/>
      <c r="N190" s="6"/>
      <c r="O190" s="6"/>
      <c r="P190" s="6"/>
      <c r="Q190" s="6"/>
      <c r="R190" s="6"/>
      <c r="S190" s="6"/>
      <c r="T190" s="6"/>
      <c r="U190" s="6"/>
      <c r="V190" s="6"/>
      <c r="W190" s="6"/>
    </row>
    <row r="191" spans="1:23" ht="15.75" customHeight="1">
      <c r="A191" s="3"/>
      <c r="B191" s="4"/>
      <c r="C191" s="5"/>
      <c r="D191" s="5"/>
      <c r="E191" s="5"/>
      <c r="F191" s="5"/>
      <c r="G191" s="6"/>
      <c r="H191" s="6"/>
      <c r="I191" s="6"/>
      <c r="J191" s="6"/>
      <c r="K191" s="6"/>
      <c r="L191" s="6"/>
      <c r="M191" s="6"/>
      <c r="N191" s="6"/>
      <c r="O191" s="6"/>
      <c r="P191" s="6"/>
      <c r="Q191" s="6"/>
      <c r="R191" s="6"/>
      <c r="S191" s="6"/>
      <c r="T191" s="6"/>
      <c r="U191" s="6"/>
      <c r="V191" s="6"/>
      <c r="W191" s="6"/>
    </row>
    <row r="192" spans="1:23" ht="15.75" customHeight="1">
      <c r="A192" s="3"/>
      <c r="B192" s="4"/>
      <c r="C192" s="5"/>
      <c r="D192" s="5"/>
      <c r="E192" s="5"/>
      <c r="F192" s="5"/>
      <c r="G192" s="6"/>
      <c r="H192" s="6"/>
      <c r="I192" s="6"/>
      <c r="J192" s="6"/>
      <c r="K192" s="6"/>
      <c r="L192" s="6"/>
      <c r="M192" s="6"/>
      <c r="N192" s="6"/>
      <c r="O192" s="6"/>
      <c r="P192" s="6"/>
      <c r="Q192" s="6"/>
      <c r="R192" s="6"/>
      <c r="S192" s="6"/>
      <c r="T192" s="6"/>
      <c r="U192" s="6"/>
      <c r="V192" s="6"/>
      <c r="W192" s="6"/>
    </row>
    <row r="193" spans="1:23" ht="15.75" customHeight="1">
      <c r="A193" s="3"/>
      <c r="B193" s="4"/>
      <c r="C193" s="5"/>
      <c r="D193" s="5"/>
      <c r="E193" s="5"/>
      <c r="F193" s="5"/>
      <c r="G193" s="6"/>
      <c r="H193" s="6"/>
      <c r="I193" s="6"/>
      <c r="J193" s="6"/>
      <c r="K193" s="6"/>
      <c r="L193" s="6"/>
      <c r="M193" s="6"/>
      <c r="N193" s="6"/>
      <c r="O193" s="6"/>
      <c r="P193" s="6"/>
      <c r="Q193" s="6"/>
      <c r="R193" s="6"/>
      <c r="S193" s="6"/>
      <c r="T193" s="6"/>
      <c r="U193" s="6"/>
      <c r="V193" s="6"/>
      <c r="W193" s="6"/>
    </row>
    <row r="194" spans="1:23" ht="15.75" customHeight="1">
      <c r="A194" s="3"/>
      <c r="B194" s="4"/>
      <c r="C194" s="5"/>
      <c r="D194" s="5"/>
      <c r="E194" s="5"/>
      <c r="F194" s="5"/>
      <c r="G194" s="6"/>
      <c r="H194" s="6"/>
      <c r="I194" s="6"/>
      <c r="J194" s="6"/>
      <c r="K194" s="6"/>
      <c r="L194" s="6"/>
      <c r="M194" s="6"/>
      <c r="N194" s="6"/>
      <c r="O194" s="6"/>
      <c r="P194" s="6"/>
      <c r="Q194" s="6"/>
      <c r="R194" s="6"/>
      <c r="S194" s="6"/>
      <c r="T194" s="6"/>
      <c r="U194" s="6"/>
      <c r="V194" s="6"/>
      <c r="W194" s="6"/>
    </row>
    <row r="195" spans="1:23" ht="15.75" customHeight="1">
      <c r="A195" s="3"/>
      <c r="B195" s="4"/>
      <c r="C195" s="5"/>
      <c r="D195" s="5"/>
      <c r="E195" s="5"/>
      <c r="F195" s="5"/>
      <c r="G195" s="6"/>
      <c r="H195" s="6"/>
      <c r="I195" s="6"/>
      <c r="J195" s="6"/>
      <c r="K195" s="6"/>
      <c r="L195" s="6"/>
      <c r="M195" s="6"/>
      <c r="N195" s="6"/>
      <c r="O195" s="6"/>
      <c r="P195" s="6"/>
      <c r="Q195" s="6"/>
      <c r="R195" s="6"/>
      <c r="S195" s="6"/>
      <c r="T195" s="6"/>
      <c r="U195" s="6"/>
      <c r="V195" s="6"/>
      <c r="W195" s="6"/>
    </row>
    <row r="196" spans="1:23" ht="15.75" customHeight="1">
      <c r="A196" s="3"/>
      <c r="B196" s="4"/>
      <c r="C196" s="5"/>
      <c r="D196" s="5"/>
      <c r="E196" s="5"/>
      <c r="F196" s="5"/>
      <c r="G196" s="6"/>
      <c r="H196" s="6"/>
      <c r="I196" s="6"/>
      <c r="J196" s="6"/>
      <c r="K196" s="6"/>
      <c r="L196" s="6"/>
      <c r="M196" s="6"/>
      <c r="N196" s="6"/>
      <c r="O196" s="6"/>
      <c r="P196" s="6"/>
      <c r="Q196" s="6"/>
      <c r="R196" s="6"/>
      <c r="S196" s="6"/>
      <c r="T196" s="6"/>
      <c r="U196" s="6"/>
      <c r="V196" s="6"/>
      <c r="W196" s="6"/>
    </row>
    <row r="197" spans="1:23" ht="15.75" customHeight="1">
      <c r="A197" s="3"/>
      <c r="B197" s="4"/>
      <c r="C197" s="5"/>
      <c r="D197" s="5"/>
      <c r="E197" s="5"/>
      <c r="F197" s="5"/>
      <c r="G197" s="6"/>
      <c r="H197" s="6"/>
      <c r="I197" s="6"/>
      <c r="J197" s="6"/>
      <c r="K197" s="6"/>
      <c r="L197" s="6"/>
      <c r="M197" s="6"/>
      <c r="N197" s="6"/>
      <c r="O197" s="6"/>
      <c r="P197" s="6"/>
      <c r="Q197" s="6"/>
      <c r="R197" s="6"/>
      <c r="S197" s="6"/>
      <c r="T197" s="6"/>
      <c r="U197" s="6"/>
      <c r="V197" s="6"/>
      <c r="W197" s="6"/>
    </row>
    <row r="198" spans="1:23" ht="15.75" customHeight="1">
      <c r="A198" s="3"/>
      <c r="B198" s="4"/>
      <c r="C198" s="5"/>
      <c r="D198" s="5"/>
      <c r="E198" s="5"/>
      <c r="F198" s="5"/>
      <c r="G198" s="6"/>
      <c r="H198" s="6"/>
      <c r="I198" s="6"/>
      <c r="J198" s="6"/>
      <c r="K198" s="6"/>
      <c r="L198" s="6"/>
      <c r="M198" s="6"/>
      <c r="N198" s="6"/>
      <c r="O198" s="6"/>
      <c r="P198" s="6"/>
      <c r="Q198" s="6"/>
      <c r="R198" s="6"/>
      <c r="S198" s="6"/>
      <c r="T198" s="6"/>
      <c r="U198" s="6"/>
      <c r="V198" s="6"/>
      <c r="W198" s="6"/>
    </row>
    <row r="199" spans="1:23" ht="15.75" customHeight="1">
      <c r="A199" s="3"/>
      <c r="B199" s="4"/>
      <c r="C199" s="5"/>
      <c r="D199" s="5"/>
      <c r="E199" s="5"/>
      <c r="F199" s="5"/>
      <c r="G199" s="6"/>
      <c r="H199" s="6"/>
      <c r="I199" s="6"/>
      <c r="J199" s="6"/>
      <c r="K199" s="6"/>
      <c r="L199" s="6"/>
      <c r="M199" s="6"/>
      <c r="N199" s="6"/>
      <c r="O199" s="6"/>
      <c r="P199" s="6"/>
      <c r="Q199" s="6"/>
      <c r="R199" s="6"/>
      <c r="S199" s="6"/>
      <c r="T199" s="6"/>
      <c r="U199" s="6"/>
      <c r="V199" s="6"/>
      <c r="W199" s="6"/>
    </row>
    <row r="200" spans="1:23" ht="15.75" customHeight="1">
      <c r="A200" s="3"/>
      <c r="B200" s="4"/>
      <c r="C200" s="5"/>
      <c r="D200" s="5"/>
      <c r="E200" s="5"/>
      <c r="F200" s="5"/>
      <c r="G200" s="6"/>
      <c r="H200" s="6"/>
      <c r="I200" s="6"/>
      <c r="J200" s="6"/>
      <c r="K200" s="6"/>
      <c r="L200" s="6"/>
      <c r="M200" s="6"/>
      <c r="N200" s="6"/>
      <c r="O200" s="6"/>
      <c r="P200" s="6"/>
      <c r="Q200" s="6"/>
      <c r="R200" s="6"/>
      <c r="S200" s="6"/>
      <c r="T200" s="6"/>
      <c r="U200" s="6"/>
      <c r="V200" s="6"/>
      <c r="W200" s="6"/>
    </row>
    <row r="201" spans="1:23" ht="15.75" customHeight="1">
      <c r="A201" s="3"/>
      <c r="B201" s="4"/>
      <c r="C201" s="5"/>
      <c r="D201" s="5"/>
      <c r="E201" s="5"/>
      <c r="F201" s="5"/>
      <c r="G201" s="6"/>
      <c r="H201" s="6"/>
      <c r="I201" s="6"/>
      <c r="J201" s="6"/>
      <c r="K201" s="6"/>
      <c r="L201" s="6"/>
      <c r="M201" s="6"/>
      <c r="N201" s="6"/>
      <c r="O201" s="6"/>
      <c r="P201" s="6"/>
      <c r="Q201" s="6"/>
      <c r="R201" s="6"/>
      <c r="S201" s="6"/>
      <c r="T201" s="6"/>
      <c r="U201" s="6"/>
      <c r="V201" s="6"/>
      <c r="W201" s="6"/>
    </row>
    <row r="202" spans="1:23" ht="15.75" customHeight="1">
      <c r="A202" s="3"/>
      <c r="B202" s="4"/>
      <c r="C202" s="5"/>
      <c r="D202" s="5"/>
      <c r="E202" s="5"/>
      <c r="F202" s="5"/>
      <c r="G202" s="6"/>
      <c r="H202" s="6"/>
      <c r="I202" s="6"/>
      <c r="J202" s="6"/>
      <c r="K202" s="6"/>
      <c r="L202" s="6"/>
      <c r="M202" s="6"/>
      <c r="N202" s="6"/>
      <c r="O202" s="6"/>
      <c r="P202" s="6"/>
      <c r="Q202" s="6"/>
      <c r="R202" s="6"/>
      <c r="S202" s="6"/>
      <c r="T202" s="6"/>
      <c r="U202" s="6"/>
      <c r="V202" s="6"/>
      <c r="W202" s="6"/>
    </row>
    <row r="203" spans="1:23" ht="15.75" customHeight="1">
      <c r="A203" s="3"/>
      <c r="B203" s="4"/>
      <c r="C203" s="5"/>
      <c r="D203" s="5"/>
      <c r="E203" s="5"/>
      <c r="F203" s="5"/>
      <c r="G203" s="6"/>
      <c r="H203" s="6"/>
      <c r="I203" s="6"/>
      <c r="J203" s="6"/>
      <c r="K203" s="6"/>
      <c r="L203" s="6"/>
      <c r="M203" s="6"/>
      <c r="N203" s="6"/>
      <c r="O203" s="6"/>
      <c r="P203" s="6"/>
      <c r="Q203" s="6"/>
      <c r="R203" s="6"/>
      <c r="S203" s="6"/>
      <c r="T203" s="6"/>
      <c r="U203" s="6"/>
      <c r="V203" s="6"/>
      <c r="W203" s="6"/>
    </row>
    <row r="204" spans="1:23" ht="15.75" customHeight="1">
      <c r="A204" s="3"/>
      <c r="B204" s="4"/>
      <c r="C204" s="5"/>
      <c r="D204" s="5"/>
      <c r="E204" s="5"/>
      <c r="F204" s="5"/>
      <c r="G204" s="6"/>
      <c r="H204" s="6"/>
      <c r="I204" s="6"/>
      <c r="J204" s="6"/>
      <c r="K204" s="6"/>
      <c r="L204" s="6"/>
      <c r="M204" s="6"/>
      <c r="N204" s="6"/>
      <c r="O204" s="6"/>
      <c r="P204" s="6"/>
      <c r="Q204" s="6"/>
      <c r="R204" s="6"/>
      <c r="S204" s="6"/>
      <c r="T204" s="6"/>
      <c r="U204" s="6"/>
      <c r="V204" s="6"/>
      <c r="W204" s="6"/>
    </row>
    <row r="205" spans="1:23" ht="15.75" customHeight="1">
      <c r="A205" s="3"/>
      <c r="B205" s="4"/>
      <c r="C205" s="5"/>
      <c r="D205" s="5"/>
      <c r="E205" s="5"/>
      <c r="F205" s="5"/>
      <c r="G205" s="6"/>
      <c r="H205" s="6"/>
      <c r="I205" s="6"/>
      <c r="J205" s="6"/>
      <c r="K205" s="6"/>
      <c r="L205" s="6"/>
      <c r="M205" s="6"/>
      <c r="N205" s="6"/>
      <c r="O205" s="6"/>
      <c r="P205" s="6"/>
      <c r="Q205" s="6"/>
      <c r="R205" s="6"/>
      <c r="S205" s="6"/>
      <c r="T205" s="6"/>
      <c r="U205" s="6"/>
      <c r="V205" s="6"/>
      <c r="W205" s="6"/>
    </row>
    <row r="206" spans="1:23" ht="15.75" customHeight="1">
      <c r="A206" s="3"/>
      <c r="B206" s="4"/>
      <c r="C206" s="5"/>
      <c r="D206" s="5"/>
      <c r="E206" s="5"/>
      <c r="F206" s="5"/>
      <c r="G206" s="6"/>
      <c r="H206" s="6"/>
      <c r="I206" s="6"/>
      <c r="J206" s="6"/>
      <c r="K206" s="6"/>
      <c r="L206" s="6"/>
      <c r="M206" s="6"/>
      <c r="N206" s="6"/>
      <c r="O206" s="6"/>
      <c r="P206" s="6"/>
      <c r="Q206" s="6"/>
      <c r="R206" s="6"/>
      <c r="S206" s="6"/>
      <c r="T206" s="6"/>
      <c r="U206" s="6"/>
      <c r="V206" s="6"/>
      <c r="W206" s="6"/>
    </row>
    <row r="207" spans="1:23" ht="15.75" customHeight="1">
      <c r="A207" s="3"/>
      <c r="B207" s="4"/>
      <c r="C207" s="5"/>
      <c r="D207" s="5"/>
      <c r="E207" s="5"/>
      <c r="F207" s="5"/>
      <c r="G207" s="6"/>
      <c r="H207" s="6"/>
      <c r="I207" s="6"/>
      <c r="J207" s="6"/>
      <c r="K207" s="6"/>
      <c r="L207" s="6"/>
      <c r="M207" s="6"/>
      <c r="N207" s="6"/>
      <c r="O207" s="6"/>
      <c r="P207" s="6"/>
      <c r="Q207" s="6"/>
      <c r="R207" s="6"/>
      <c r="S207" s="6"/>
      <c r="T207" s="6"/>
      <c r="U207" s="6"/>
      <c r="V207" s="6"/>
      <c r="W207" s="6"/>
    </row>
    <row r="208" spans="1:23" ht="15.75" customHeight="1">
      <c r="A208" s="3"/>
      <c r="B208" s="4"/>
      <c r="C208" s="5"/>
      <c r="D208" s="5"/>
      <c r="E208" s="5"/>
      <c r="F208" s="5"/>
      <c r="G208" s="6"/>
      <c r="H208" s="6"/>
      <c r="I208" s="6"/>
      <c r="J208" s="6"/>
      <c r="K208" s="6"/>
      <c r="L208" s="6"/>
      <c r="M208" s="6"/>
      <c r="N208" s="6"/>
      <c r="O208" s="6"/>
      <c r="P208" s="6"/>
      <c r="Q208" s="6"/>
      <c r="R208" s="6"/>
      <c r="S208" s="6"/>
      <c r="T208" s="6"/>
      <c r="U208" s="6"/>
      <c r="V208" s="6"/>
      <c r="W208" s="6"/>
    </row>
    <row r="209" spans="1:23" ht="15.75" customHeight="1">
      <c r="A209" s="3"/>
      <c r="B209" s="4"/>
      <c r="C209" s="5"/>
      <c r="D209" s="5"/>
      <c r="E209" s="5"/>
      <c r="F209" s="5"/>
      <c r="G209" s="6"/>
      <c r="H209" s="6"/>
      <c r="I209" s="6"/>
      <c r="J209" s="6"/>
      <c r="K209" s="6"/>
      <c r="L209" s="6"/>
      <c r="M209" s="6"/>
      <c r="N209" s="6"/>
      <c r="O209" s="6"/>
      <c r="P209" s="6"/>
      <c r="Q209" s="6"/>
      <c r="R209" s="6"/>
      <c r="S209" s="6"/>
      <c r="T209" s="6"/>
      <c r="U209" s="6"/>
      <c r="V209" s="6"/>
      <c r="W209" s="6"/>
    </row>
    <row r="210" spans="1:23" ht="15.75" customHeight="1">
      <c r="A210" s="3"/>
      <c r="B210" s="4"/>
      <c r="C210" s="5"/>
      <c r="D210" s="5"/>
      <c r="E210" s="5"/>
      <c r="F210" s="5"/>
      <c r="G210" s="6"/>
      <c r="H210" s="6"/>
      <c r="I210" s="6"/>
      <c r="J210" s="6"/>
      <c r="K210" s="6"/>
      <c r="L210" s="6"/>
      <c r="M210" s="6"/>
      <c r="N210" s="6"/>
      <c r="O210" s="6"/>
      <c r="P210" s="6"/>
      <c r="Q210" s="6"/>
      <c r="R210" s="6"/>
      <c r="S210" s="6"/>
      <c r="T210" s="6"/>
      <c r="U210" s="6"/>
      <c r="V210" s="6"/>
      <c r="W210" s="6"/>
    </row>
    <row r="211" spans="1:23" ht="15.75" customHeight="1">
      <c r="A211" s="3"/>
      <c r="B211" s="4"/>
      <c r="C211" s="5"/>
      <c r="D211" s="5"/>
      <c r="E211" s="5"/>
      <c r="F211" s="5"/>
      <c r="G211" s="6"/>
      <c r="H211" s="6"/>
      <c r="I211" s="6"/>
      <c r="J211" s="6"/>
      <c r="K211" s="6"/>
      <c r="L211" s="6"/>
      <c r="M211" s="6"/>
      <c r="N211" s="6"/>
      <c r="O211" s="6"/>
      <c r="P211" s="6"/>
      <c r="Q211" s="6"/>
      <c r="R211" s="6"/>
      <c r="S211" s="6"/>
      <c r="T211" s="6"/>
      <c r="U211" s="6"/>
      <c r="V211" s="6"/>
      <c r="W211" s="6"/>
    </row>
    <row r="212" spans="1:23" ht="15.75" customHeight="1">
      <c r="A212" s="3"/>
      <c r="B212" s="4"/>
      <c r="C212" s="5"/>
      <c r="D212" s="5"/>
      <c r="E212" s="5"/>
      <c r="F212" s="5"/>
      <c r="G212" s="6"/>
      <c r="H212" s="6"/>
      <c r="I212" s="6"/>
      <c r="J212" s="6"/>
      <c r="K212" s="6"/>
      <c r="L212" s="6"/>
      <c r="M212" s="6"/>
      <c r="N212" s="6"/>
      <c r="O212" s="6"/>
      <c r="P212" s="6"/>
      <c r="Q212" s="6"/>
      <c r="R212" s="6"/>
      <c r="S212" s="6"/>
      <c r="T212" s="6"/>
      <c r="U212" s="6"/>
      <c r="V212" s="6"/>
      <c r="W212" s="6"/>
    </row>
    <row r="213" spans="1:23" ht="15.75" customHeight="1">
      <c r="A213" s="3"/>
      <c r="B213" s="4"/>
      <c r="C213" s="5"/>
      <c r="D213" s="5"/>
      <c r="E213" s="5"/>
      <c r="F213" s="5"/>
      <c r="G213" s="6"/>
      <c r="H213" s="6"/>
      <c r="I213" s="6"/>
      <c r="J213" s="6"/>
      <c r="K213" s="6"/>
      <c r="L213" s="6"/>
      <c r="M213" s="6"/>
      <c r="N213" s="6"/>
      <c r="O213" s="6"/>
      <c r="P213" s="6"/>
      <c r="Q213" s="6"/>
      <c r="R213" s="6"/>
      <c r="S213" s="6"/>
      <c r="T213" s="6"/>
      <c r="U213" s="6"/>
      <c r="V213" s="6"/>
      <c r="W213" s="6"/>
    </row>
    <row r="214" spans="1:23" ht="15.75" customHeight="1">
      <c r="A214" s="3"/>
      <c r="B214" s="4"/>
      <c r="C214" s="5"/>
      <c r="D214" s="5"/>
      <c r="E214" s="5"/>
      <c r="F214" s="5"/>
      <c r="G214" s="6"/>
      <c r="H214" s="6"/>
      <c r="I214" s="6"/>
      <c r="J214" s="6"/>
      <c r="K214" s="6"/>
      <c r="L214" s="6"/>
      <c r="M214" s="6"/>
      <c r="N214" s="6"/>
      <c r="O214" s="6"/>
      <c r="P214" s="6"/>
      <c r="Q214" s="6"/>
      <c r="R214" s="6"/>
      <c r="S214" s="6"/>
      <c r="T214" s="6"/>
      <c r="U214" s="6"/>
      <c r="V214" s="6"/>
      <c r="W214" s="6"/>
    </row>
    <row r="215" spans="1:23" ht="15.75" customHeight="1">
      <c r="A215" s="3"/>
      <c r="B215" s="4"/>
      <c r="C215" s="5"/>
      <c r="D215" s="5"/>
      <c r="E215" s="5"/>
      <c r="F215" s="5"/>
      <c r="G215" s="6"/>
      <c r="H215" s="6"/>
      <c r="I215" s="6"/>
      <c r="J215" s="6"/>
      <c r="K215" s="6"/>
      <c r="L215" s="6"/>
      <c r="M215" s="6"/>
      <c r="N215" s="6"/>
      <c r="O215" s="6"/>
      <c r="P215" s="6"/>
      <c r="Q215" s="6"/>
      <c r="R215" s="6"/>
      <c r="S215" s="6"/>
      <c r="T215" s="6"/>
      <c r="U215" s="6"/>
      <c r="V215" s="6"/>
      <c r="W215" s="6"/>
    </row>
    <row r="216" spans="1:23" ht="15.75" customHeight="1">
      <c r="A216" s="3"/>
      <c r="B216" s="4"/>
      <c r="C216" s="5"/>
      <c r="D216" s="5"/>
      <c r="E216" s="5"/>
      <c r="F216" s="5"/>
      <c r="G216" s="6"/>
      <c r="H216" s="6"/>
      <c r="I216" s="6"/>
      <c r="J216" s="6"/>
      <c r="K216" s="6"/>
      <c r="L216" s="6"/>
      <c r="M216" s="6"/>
      <c r="N216" s="6"/>
      <c r="O216" s="6"/>
      <c r="P216" s="6"/>
      <c r="Q216" s="6"/>
      <c r="R216" s="6"/>
      <c r="S216" s="6"/>
      <c r="T216" s="6"/>
      <c r="U216" s="6"/>
      <c r="V216" s="6"/>
      <c r="W216" s="6"/>
    </row>
    <row r="217" spans="1:23" ht="15.75" customHeight="1">
      <c r="A217" s="3"/>
      <c r="B217" s="4"/>
      <c r="C217" s="5"/>
      <c r="D217" s="5"/>
      <c r="E217" s="5"/>
      <c r="F217" s="5"/>
      <c r="G217" s="6"/>
      <c r="H217" s="6"/>
      <c r="I217" s="6"/>
      <c r="J217" s="6"/>
      <c r="K217" s="6"/>
      <c r="L217" s="6"/>
      <c r="M217" s="6"/>
      <c r="N217" s="6"/>
      <c r="O217" s="6"/>
      <c r="P217" s="6"/>
      <c r="Q217" s="6"/>
      <c r="R217" s="6"/>
      <c r="S217" s="6"/>
      <c r="T217" s="6"/>
      <c r="U217" s="6"/>
      <c r="V217" s="6"/>
      <c r="W217" s="6"/>
    </row>
    <row r="218" spans="1:23" ht="15.75" customHeight="1">
      <c r="A218" s="3"/>
      <c r="B218" s="4"/>
      <c r="C218" s="5"/>
      <c r="D218" s="5"/>
      <c r="E218" s="5"/>
      <c r="F218" s="5"/>
      <c r="G218" s="6"/>
      <c r="H218" s="6"/>
      <c r="I218" s="6"/>
      <c r="J218" s="6"/>
      <c r="K218" s="6"/>
      <c r="L218" s="6"/>
      <c r="M218" s="6"/>
      <c r="N218" s="6"/>
      <c r="O218" s="6"/>
      <c r="P218" s="6"/>
      <c r="Q218" s="6"/>
      <c r="R218" s="6"/>
      <c r="S218" s="6"/>
      <c r="T218" s="6"/>
      <c r="U218" s="6"/>
      <c r="V218" s="6"/>
      <c r="W218" s="6"/>
    </row>
    <row r="219" spans="1:23" ht="15.75" customHeight="1">
      <c r="A219" s="3"/>
      <c r="B219" s="4"/>
      <c r="C219" s="5"/>
      <c r="D219" s="5"/>
      <c r="E219" s="5"/>
      <c r="F219" s="5"/>
      <c r="G219" s="6"/>
      <c r="H219" s="6"/>
      <c r="I219" s="6"/>
      <c r="J219" s="6"/>
      <c r="K219" s="6"/>
      <c r="L219" s="6"/>
      <c r="M219" s="6"/>
      <c r="N219" s="6"/>
      <c r="O219" s="6"/>
      <c r="P219" s="6"/>
      <c r="Q219" s="6"/>
      <c r="R219" s="6"/>
      <c r="S219" s="6"/>
      <c r="T219" s="6"/>
      <c r="U219" s="6"/>
      <c r="V219" s="6"/>
      <c r="W219" s="6"/>
    </row>
    <row r="220" spans="1:23" ht="15.75" customHeight="1">
      <c r="A220" s="3"/>
      <c r="B220" s="4"/>
      <c r="C220" s="5"/>
      <c r="D220" s="5"/>
      <c r="E220" s="5"/>
      <c r="F220" s="5"/>
      <c r="G220" s="6"/>
      <c r="H220" s="6"/>
      <c r="I220" s="6"/>
      <c r="J220" s="6"/>
      <c r="K220" s="6"/>
      <c r="L220" s="6"/>
      <c r="M220" s="6"/>
      <c r="N220" s="6"/>
      <c r="O220" s="6"/>
      <c r="P220" s="6"/>
      <c r="Q220" s="6"/>
      <c r="R220" s="6"/>
      <c r="S220" s="6"/>
      <c r="T220" s="6"/>
      <c r="U220" s="6"/>
      <c r="V220" s="6"/>
      <c r="W220" s="6"/>
    </row>
    <row r="221" spans="1:23" ht="15.75" customHeight="1">
      <c r="A221" s="3"/>
      <c r="B221" s="4"/>
      <c r="C221" s="5"/>
      <c r="D221" s="5"/>
      <c r="E221" s="5"/>
      <c r="F221" s="5"/>
      <c r="G221" s="6"/>
      <c r="H221" s="6"/>
      <c r="I221" s="6"/>
      <c r="J221" s="6"/>
      <c r="K221" s="6"/>
      <c r="L221" s="6"/>
      <c r="M221" s="6"/>
      <c r="N221" s="6"/>
      <c r="O221" s="6"/>
      <c r="P221" s="6"/>
      <c r="Q221" s="6"/>
      <c r="R221" s="6"/>
      <c r="S221" s="6"/>
      <c r="T221" s="6"/>
      <c r="U221" s="6"/>
      <c r="V221" s="6"/>
      <c r="W221" s="6"/>
    </row>
    <row r="222" spans="1:23" ht="15.75" customHeight="1">
      <c r="A222" s="3"/>
      <c r="B222" s="4"/>
      <c r="C222" s="5"/>
      <c r="D222" s="5"/>
      <c r="E222" s="5"/>
      <c r="F222" s="5"/>
      <c r="G222" s="6"/>
      <c r="H222" s="6"/>
      <c r="I222" s="6"/>
      <c r="J222" s="6"/>
      <c r="K222" s="6"/>
      <c r="L222" s="6"/>
      <c r="M222" s="6"/>
      <c r="N222" s="6"/>
      <c r="O222" s="6"/>
      <c r="P222" s="6"/>
      <c r="Q222" s="6"/>
      <c r="R222" s="6"/>
      <c r="S222" s="6"/>
      <c r="T222" s="6"/>
      <c r="U222" s="6"/>
      <c r="V222" s="6"/>
      <c r="W222" s="6"/>
    </row>
    <row r="223" spans="1:23" ht="15.75" customHeight="1">
      <c r="A223" s="3"/>
      <c r="B223" s="4"/>
      <c r="C223" s="5"/>
      <c r="D223" s="5"/>
      <c r="E223" s="5"/>
      <c r="F223" s="5"/>
      <c r="G223" s="6"/>
      <c r="H223" s="6"/>
      <c r="I223" s="6"/>
      <c r="J223" s="6"/>
      <c r="K223" s="6"/>
      <c r="L223" s="6"/>
      <c r="M223" s="6"/>
      <c r="N223" s="6"/>
      <c r="O223" s="6"/>
      <c r="P223" s="6"/>
      <c r="Q223" s="6"/>
      <c r="R223" s="6"/>
      <c r="S223" s="6"/>
      <c r="T223" s="6"/>
      <c r="U223" s="6"/>
      <c r="V223" s="6"/>
      <c r="W223" s="6"/>
    </row>
    <row r="224" spans="1:23" ht="15.75" customHeight="1">
      <c r="A224" s="3"/>
      <c r="B224" s="4"/>
      <c r="C224" s="5"/>
      <c r="D224" s="5"/>
      <c r="E224" s="5"/>
      <c r="F224" s="5"/>
      <c r="G224" s="6"/>
      <c r="H224" s="6"/>
      <c r="I224" s="6"/>
      <c r="J224" s="6"/>
      <c r="K224" s="6"/>
      <c r="L224" s="6"/>
      <c r="M224" s="6"/>
      <c r="N224" s="6"/>
      <c r="O224" s="6"/>
      <c r="P224" s="6"/>
      <c r="Q224" s="6"/>
      <c r="R224" s="6"/>
      <c r="S224" s="6"/>
      <c r="T224" s="6"/>
      <c r="U224" s="6"/>
      <c r="V224" s="6"/>
      <c r="W224" s="6"/>
    </row>
    <row r="225" spans="1:23" ht="15.75" customHeight="1">
      <c r="A225" s="3"/>
      <c r="B225" s="4"/>
      <c r="C225" s="5"/>
      <c r="D225" s="5"/>
      <c r="E225" s="5"/>
      <c r="F225" s="5"/>
      <c r="G225" s="6"/>
      <c r="H225" s="6"/>
      <c r="I225" s="6"/>
      <c r="J225" s="6"/>
      <c r="K225" s="6"/>
      <c r="L225" s="6"/>
      <c r="M225" s="6"/>
      <c r="N225" s="6"/>
      <c r="O225" s="6"/>
      <c r="P225" s="6"/>
      <c r="Q225" s="6"/>
      <c r="R225" s="6"/>
      <c r="S225" s="6"/>
      <c r="T225" s="6"/>
      <c r="U225" s="6"/>
      <c r="V225" s="6"/>
      <c r="W225" s="6"/>
    </row>
    <row r="226" spans="1:23" ht="15.75" customHeight="1">
      <c r="A226" s="3"/>
      <c r="B226" s="4"/>
      <c r="C226" s="5"/>
      <c r="D226" s="5"/>
      <c r="E226" s="5"/>
      <c r="F226" s="5"/>
      <c r="G226" s="6"/>
      <c r="H226" s="6"/>
      <c r="I226" s="6"/>
      <c r="J226" s="6"/>
      <c r="K226" s="6"/>
      <c r="L226" s="6"/>
      <c r="M226" s="6"/>
      <c r="N226" s="6"/>
      <c r="O226" s="6"/>
      <c r="P226" s="6"/>
      <c r="Q226" s="6"/>
      <c r="R226" s="6"/>
      <c r="S226" s="6"/>
      <c r="T226" s="6"/>
      <c r="U226" s="6"/>
      <c r="V226" s="6"/>
      <c r="W226" s="6"/>
    </row>
    <row r="227" spans="1:23" ht="15.75" customHeight="1">
      <c r="A227" s="3"/>
      <c r="B227" s="4"/>
      <c r="C227" s="5"/>
      <c r="D227" s="5"/>
      <c r="E227" s="5"/>
      <c r="F227" s="5"/>
      <c r="G227" s="6"/>
      <c r="H227" s="6"/>
      <c r="I227" s="6"/>
      <c r="J227" s="6"/>
      <c r="K227" s="6"/>
      <c r="L227" s="6"/>
      <c r="M227" s="6"/>
      <c r="N227" s="6"/>
      <c r="O227" s="6"/>
      <c r="P227" s="6"/>
      <c r="Q227" s="6"/>
      <c r="R227" s="6"/>
      <c r="S227" s="6"/>
      <c r="T227" s="6"/>
      <c r="U227" s="6"/>
      <c r="V227" s="6"/>
      <c r="W227" s="6"/>
    </row>
    <row r="228" spans="1:23" ht="15.75" customHeight="1">
      <c r="A228" s="3"/>
      <c r="B228" s="4"/>
      <c r="C228" s="5"/>
      <c r="D228" s="5"/>
      <c r="E228" s="5"/>
      <c r="F228" s="5"/>
      <c r="G228" s="6"/>
      <c r="H228" s="6"/>
      <c r="I228" s="6"/>
      <c r="J228" s="6"/>
      <c r="K228" s="6"/>
      <c r="L228" s="6"/>
      <c r="M228" s="6"/>
      <c r="N228" s="6"/>
      <c r="O228" s="6"/>
      <c r="P228" s="6"/>
      <c r="Q228" s="6"/>
      <c r="R228" s="6"/>
      <c r="S228" s="6"/>
      <c r="T228" s="6"/>
      <c r="U228" s="6"/>
      <c r="V228" s="6"/>
      <c r="W228" s="6"/>
    </row>
    <row r="229" spans="1:23" ht="15.75" customHeight="1">
      <c r="A229" s="3"/>
      <c r="B229" s="4"/>
      <c r="C229" s="5"/>
      <c r="D229" s="5"/>
      <c r="E229" s="5"/>
      <c r="F229" s="5"/>
      <c r="G229" s="6"/>
      <c r="H229" s="6"/>
      <c r="I229" s="6"/>
      <c r="J229" s="6"/>
      <c r="K229" s="6"/>
      <c r="L229" s="6"/>
      <c r="M229" s="6"/>
      <c r="N229" s="6"/>
      <c r="O229" s="6"/>
      <c r="P229" s="6"/>
      <c r="Q229" s="6"/>
      <c r="R229" s="6"/>
      <c r="S229" s="6"/>
      <c r="T229" s="6"/>
      <c r="U229" s="6"/>
      <c r="V229" s="6"/>
      <c r="W229" s="6"/>
    </row>
    <row r="230" spans="1:23" ht="15.75" customHeight="1">
      <c r="A230" s="3"/>
      <c r="B230" s="4"/>
      <c r="C230" s="5"/>
      <c r="D230" s="5"/>
      <c r="E230" s="5"/>
      <c r="F230" s="5"/>
      <c r="G230" s="6"/>
      <c r="H230" s="6"/>
      <c r="I230" s="6"/>
      <c r="J230" s="6"/>
      <c r="K230" s="6"/>
      <c r="L230" s="6"/>
      <c r="M230" s="6"/>
      <c r="N230" s="6"/>
      <c r="O230" s="6"/>
      <c r="P230" s="6"/>
      <c r="Q230" s="6"/>
      <c r="R230" s="6"/>
      <c r="S230" s="6"/>
      <c r="T230" s="6"/>
      <c r="U230" s="6"/>
      <c r="V230" s="6"/>
      <c r="W230" s="6"/>
    </row>
    <row r="231" spans="1:23" ht="15.75" customHeight="1">
      <c r="A231" s="3"/>
      <c r="B231" s="4"/>
      <c r="C231" s="5"/>
      <c r="D231" s="5"/>
      <c r="E231" s="5"/>
      <c r="F231" s="5"/>
      <c r="G231" s="6"/>
      <c r="H231" s="6"/>
      <c r="I231" s="6"/>
      <c r="J231" s="6"/>
      <c r="K231" s="6"/>
      <c r="L231" s="6"/>
      <c r="M231" s="6"/>
      <c r="N231" s="6"/>
      <c r="O231" s="6"/>
      <c r="P231" s="6"/>
      <c r="Q231" s="6"/>
      <c r="R231" s="6"/>
      <c r="S231" s="6"/>
      <c r="T231" s="6"/>
      <c r="U231" s="6"/>
      <c r="V231" s="6"/>
      <c r="W231" s="6"/>
    </row>
    <row r="232" spans="1:23" ht="15.75" customHeight="1">
      <c r="A232" s="3"/>
      <c r="B232" s="4"/>
      <c r="C232" s="5"/>
      <c r="D232" s="5"/>
      <c r="E232" s="5"/>
      <c r="F232" s="5"/>
      <c r="G232" s="6"/>
      <c r="H232" s="6"/>
      <c r="I232" s="6"/>
      <c r="J232" s="6"/>
      <c r="K232" s="6"/>
      <c r="L232" s="6"/>
      <c r="M232" s="6"/>
      <c r="N232" s="6"/>
      <c r="O232" s="6"/>
      <c r="P232" s="6"/>
      <c r="Q232" s="6"/>
      <c r="R232" s="6"/>
      <c r="S232" s="6"/>
      <c r="T232" s="6"/>
      <c r="U232" s="6"/>
      <c r="V232" s="6"/>
      <c r="W232" s="6"/>
    </row>
    <row r="233" spans="1:23" ht="15.75" customHeight="1">
      <c r="A233" s="3"/>
      <c r="B233" s="4"/>
      <c r="C233" s="5"/>
      <c r="D233" s="5"/>
      <c r="E233" s="5"/>
      <c r="F233" s="5"/>
      <c r="G233" s="6"/>
      <c r="H233" s="6"/>
      <c r="I233" s="6"/>
      <c r="J233" s="6"/>
      <c r="K233" s="6"/>
      <c r="L233" s="6"/>
      <c r="M233" s="6"/>
      <c r="N233" s="6"/>
      <c r="O233" s="6"/>
      <c r="P233" s="6"/>
      <c r="Q233" s="6"/>
      <c r="R233" s="6"/>
      <c r="S233" s="6"/>
      <c r="T233" s="6"/>
      <c r="U233" s="6"/>
      <c r="V233" s="6"/>
      <c r="W233" s="6"/>
    </row>
    <row r="234" spans="1:23" ht="15.75" customHeight="1">
      <c r="A234" s="3"/>
      <c r="B234" s="4"/>
      <c r="C234" s="5"/>
      <c r="D234" s="5"/>
      <c r="E234" s="5"/>
      <c r="F234" s="5"/>
      <c r="G234" s="6"/>
      <c r="H234" s="6"/>
      <c r="I234" s="6"/>
      <c r="J234" s="6"/>
      <c r="K234" s="6"/>
      <c r="L234" s="6"/>
      <c r="M234" s="6"/>
      <c r="N234" s="6"/>
      <c r="O234" s="6"/>
      <c r="P234" s="6"/>
      <c r="Q234" s="6"/>
      <c r="R234" s="6"/>
      <c r="S234" s="6"/>
      <c r="T234" s="6"/>
      <c r="U234" s="6"/>
      <c r="V234" s="6"/>
      <c r="W234" s="6"/>
    </row>
    <row r="235" spans="1:23" ht="15.75" customHeight="1">
      <c r="A235" s="3"/>
      <c r="B235" s="4"/>
      <c r="C235" s="5"/>
      <c r="D235" s="5"/>
      <c r="E235" s="5"/>
      <c r="F235" s="5"/>
      <c r="G235" s="6"/>
      <c r="H235" s="6"/>
      <c r="I235" s="6"/>
      <c r="J235" s="6"/>
      <c r="K235" s="6"/>
      <c r="L235" s="6"/>
      <c r="M235" s="6"/>
      <c r="N235" s="6"/>
      <c r="O235" s="6"/>
      <c r="P235" s="6"/>
      <c r="Q235" s="6"/>
      <c r="R235" s="6"/>
      <c r="S235" s="6"/>
      <c r="T235" s="6"/>
      <c r="U235" s="6"/>
      <c r="V235" s="6"/>
      <c r="W235" s="6"/>
    </row>
    <row r="236" spans="1:23" ht="15.75" customHeight="1">
      <c r="A236" s="3"/>
      <c r="B236" s="4"/>
      <c r="C236" s="5"/>
      <c r="D236" s="5"/>
      <c r="E236" s="5"/>
      <c r="F236" s="5"/>
      <c r="G236" s="6"/>
      <c r="H236" s="6"/>
      <c r="I236" s="6"/>
      <c r="J236" s="6"/>
      <c r="K236" s="6"/>
      <c r="L236" s="6"/>
      <c r="M236" s="6"/>
      <c r="N236" s="6"/>
      <c r="O236" s="6"/>
      <c r="P236" s="6"/>
      <c r="Q236" s="6"/>
      <c r="R236" s="6"/>
      <c r="S236" s="6"/>
      <c r="T236" s="6"/>
      <c r="U236" s="6"/>
      <c r="V236" s="6"/>
      <c r="W236" s="6"/>
    </row>
    <row r="237" spans="1:23" ht="15.75" customHeight="1">
      <c r="A237" s="3"/>
      <c r="B237" s="4"/>
      <c r="C237" s="5"/>
      <c r="D237" s="5"/>
      <c r="E237" s="5"/>
      <c r="F237" s="5"/>
      <c r="G237" s="6"/>
      <c r="H237" s="6"/>
      <c r="I237" s="6"/>
      <c r="J237" s="6"/>
      <c r="K237" s="6"/>
      <c r="L237" s="6"/>
      <c r="M237" s="6"/>
      <c r="N237" s="6"/>
      <c r="O237" s="6"/>
      <c r="P237" s="6"/>
      <c r="Q237" s="6"/>
      <c r="R237" s="6"/>
      <c r="S237" s="6"/>
      <c r="T237" s="6"/>
      <c r="U237" s="6"/>
      <c r="V237" s="6"/>
      <c r="W237" s="6"/>
    </row>
    <row r="238" spans="1:23" ht="15.75" customHeight="1">
      <c r="A238" s="3"/>
      <c r="B238" s="4"/>
      <c r="C238" s="5"/>
      <c r="D238" s="5"/>
      <c r="E238" s="5"/>
      <c r="F238" s="5"/>
      <c r="G238" s="6"/>
      <c r="H238" s="6"/>
      <c r="I238" s="6"/>
      <c r="J238" s="6"/>
      <c r="K238" s="6"/>
      <c r="L238" s="6"/>
      <c r="M238" s="6"/>
      <c r="N238" s="6"/>
      <c r="O238" s="6"/>
      <c r="P238" s="6"/>
      <c r="Q238" s="6"/>
      <c r="R238" s="6"/>
      <c r="S238" s="6"/>
      <c r="T238" s="6"/>
      <c r="U238" s="6"/>
      <c r="V238" s="6"/>
      <c r="W238" s="6"/>
    </row>
    <row r="239" spans="1:23" ht="15.75" customHeight="1">
      <c r="A239" s="3"/>
      <c r="B239" s="4"/>
      <c r="C239" s="5"/>
      <c r="D239" s="5"/>
      <c r="E239" s="5"/>
      <c r="F239" s="5"/>
      <c r="G239" s="6"/>
      <c r="H239" s="6"/>
      <c r="I239" s="6"/>
      <c r="J239" s="6"/>
      <c r="K239" s="6"/>
      <c r="L239" s="6"/>
      <c r="M239" s="6"/>
      <c r="N239" s="6"/>
      <c r="O239" s="6"/>
      <c r="P239" s="6"/>
      <c r="Q239" s="6"/>
      <c r="R239" s="6"/>
      <c r="S239" s="6"/>
      <c r="T239" s="6"/>
      <c r="U239" s="6"/>
      <c r="V239" s="6"/>
      <c r="W239" s="6"/>
    </row>
    <row r="240" spans="1:23" ht="15.75" customHeight="1">
      <c r="A240" s="3"/>
      <c r="B240" s="4"/>
      <c r="C240" s="5"/>
      <c r="D240" s="5"/>
      <c r="E240" s="5"/>
      <c r="F240" s="5"/>
      <c r="G240" s="6"/>
      <c r="H240" s="6"/>
      <c r="I240" s="6"/>
      <c r="J240" s="6"/>
      <c r="K240" s="6"/>
      <c r="L240" s="6"/>
      <c r="M240" s="6"/>
      <c r="N240" s="6"/>
      <c r="O240" s="6"/>
      <c r="P240" s="6"/>
      <c r="Q240" s="6"/>
      <c r="R240" s="6"/>
      <c r="S240" s="6"/>
      <c r="T240" s="6"/>
      <c r="U240" s="6"/>
      <c r="V240" s="6"/>
      <c r="W240" s="6"/>
    </row>
    <row r="241" spans="1:23" ht="15.75" customHeight="1">
      <c r="A241" s="3"/>
      <c r="B241" s="4"/>
      <c r="C241" s="5"/>
      <c r="D241" s="5"/>
      <c r="E241" s="5"/>
      <c r="F241" s="5"/>
      <c r="G241" s="6"/>
      <c r="H241" s="6"/>
      <c r="I241" s="6"/>
      <c r="J241" s="6"/>
      <c r="K241" s="6"/>
      <c r="L241" s="6"/>
      <c r="M241" s="6"/>
      <c r="N241" s="6"/>
      <c r="O241" s="6"/>
      <c r="P241" s="6"/>
      <c r="Q241" s="6"/>
      <c r="R241" s="6"/>
      <c r="S241" s="6"/>
      <c r="T241" s="6"/>
      <c r="U241" s="6"/>
      <c r="V241" s="6"/>
      <c r="W241" s="6"/>
    </row>
    <row r="242" spans="1:23" ht="15.75" customHeight="1">
      <c r="A242" s="3"/>
      <c r="B242" s="4"/>
      <c r="C242" s="5"/>
      <c r="D242" s="5"/>
      <c r="E242" s="5"/>
      <c r="F242" s="5"/>
      <c r="G242" s="6"/>
      <c r="H242" s="6"/>
      <c r="I242" s="6"/>
      <c r="J242" s="6"/>
      <c r="K242" s="6"/>
      <c r="L242" s="6"/>
      <c r="M242" s="6"/>
      <c r="N242" s="6"/>
      <c r="O242" s="6"/>
      <c r="P242" s="6"/>
      <c r="Q242" s="6"/>
      <c r="R242" s="6"/>
      <c r="S242" s="6"/>
      <c r="T242" s="6"/>
      <c r="U242" s="6"/>
      <c r="V242" s="6"/>
      <c r="W242" s="6"/>
    </row>
    <row r="243" spans="1:23" ht="15.75" customHeight="1">
      <c r="A243" s="3"/>
      <c r="B243" s="4"/>
      <c r="C243" s="5"/>
      <c r="D243" s="5"/>
      <c r="E243" s="5"/>
      <c r="F243" s="5"/>
      <c r="G243" s="6"/>
      <c r="H243" s="6"/>
      <c r="I243" s="6"/>
      <c r="J243" s="6"/>
      <c r="K243" s="6"/>
      <c r="L243" s="6"/>
      <c r="M243" s="6"/>
      <c r="N243" s="6"/>
      <c r="O243" s="6"/>
      <c r="P243" s="6"/>
      <c r="Q243" s="6"/>
      <c r="R243" s="6"/>
      <c r="S243" s="6"/>
      <c r="T243" s="6"/>
      <c r="U243" s="6"/>
      <c r="V243" s="6"/>
      <c r="W243" s="6"/>
    </row>
    <row r="244" spans="1:23" ht="15.75" customHeight="1">
      <c r="A244" s="3"/>
      <c r="B244" s="4"/>
      <c r="C244" s="5"/>
      <c r="D244" s="5"/>
      <c r="E244" s="5"/>
      <c r="F244" s="5"/>
      <c r="G244" s="6"/>
      <c r="H244" s="6"/>
      <c r="I244" s="6"/>
      <c r="J244" s="6"/>
      <c r="K244" s="6"/>
      <c r="L244" s="6"/>
      <c r="M244" s="6"/>
      <c r="N244" s="6"/>
      <c r="O244" s="6"/>
      <c r="P244" s="6"/>
      <c r="Q244" s="6"/>
      <c r="R244" s="6"/>
      <c r="S244" s="6"/>
      <c r="T244" s="6"/>
      <c r="U244" s="6"/>
      <c r="V244" s="6"/>
      <c r="W244" s="6"/>
    </row>
    <row r="245" spans="1:23" ht="15.75" customHeight="1">
      <c r="A245" s="3"/>
      <c r="B245" s="4"/>
      <c r="C245" s="5"/>
      <c r="D245" s="5"/>
      <c r="E245" s="5"/>
      <c r="F245" s="5"/>
      <c r="G245" s="6"/>
      <c r="H245" s="6"/>
      <c r="I245" s="6"/>
      <c r="J245" s="6"/>
      <c r="K245" s="6"/>
      <c r="L245" s="6"/>
      <c r="M245" s="6"/>
      <c r="N245" s="6"/>
      <c r="O245" s="6"/>
      <c r="P245" s="6"/>
      <c r="Q245" s="6"/>
      <c r="R245" s="6"/>
      <c r="S245" s="6"/>
      <c r="T245" s="6"/>
      <c r="U245" s="6"/>
      <c r="V245" s="6"/>
      <c r="W245" s="6"/>
    </row>
    <row r="246" spans="1:23" ht="15.75" customHeight="1">
      <c r="A246" s="3"/>
      <c r="B246" s="4"/>
      <c r="C246" s="5"/>
      <c r="D246" s="5"/>
      <c r="E246" s="5"/>
      <c r="F246" s="5"/>
      <c r="G246" s="6"/>
      <c r="H246" s="6"/>
      <c r="I246" s="6"/>
      <c r="J246" s="6"/>
      <c r="K246" s="6"/>
      <c r="L246" s="6"/>
      <c r="M246" s="6"/>
      <c r="N246" s="6"/>
      <c r="O246" s="6"/>
      <c r="P246" s="6"/>
      <c r="Q246" s="6"/>
      <c r="R246" s="6"/>
      <c r="S246" s="6"/>
      <c r="T246" s="6"/>
      <c r="U246" s="6"/>
      <c r="V246" s="6"/>
      <c r="W246" s="6"/>
    </row>
    <row r="247" spans="1:23" ht="15.75" customHeight="1">
      <c r="A247" s="3"/>
      <c r="B247" s="4"/>
      <c r="C247" s="5"/>
      <c r="D247" s="5"/>
      <c r="E247" s="5"/>
      <c r="F247" s="5"/>
      <c r="G247" s="6"/>
      <c r="H247" s="6"/>
      <c r="I247" s="6"/>
      <c r="J247" s="6"/>
      <c r="K247" s="6"/>
      <c r="L247" s="6"/>
      <c r="M247" s="6"/>
      <c r="N247" s="6"/>
      <c r="O247" s="6"/>
      <c r="P247" s="6"/>
      <c r="Q247" s="6"/>
      <c r="R247" s="6"/>
      <c r="S247" s="6"/>
      <c r="T247" s="6"/>
      <c r="U247" s="6"/>
      <c r="V247" s="6"/>
      <c r="W247" s="6"/>
    </row>
    <row r="248" spans="1:23" ht="15.75" customHeight="1">
      <c r="A248" s="3"/>
      <c r="B248" s="4"/>
      <c r="C248" s="5"/>
      <c r="D248" s="5"/>
      <c r="E248" s="5"/>
      <c r="F248" s="5"/>
      <c r="G248" s="6"/>
      <c r="H248" s="6"/>
      <c r="I248" s="6"/>
      <c r="J248" s="6"/>
      <c r="K248" s="6"/>
      <c r="L248" s="6"/>
      <c r="M248" s="6"/>
      <c r="N248" s="6"/>
      <c r="O248" s="6"/>
      <c r="P248" s="6"/>
      <c r="Q248" s="6"/>
      <c r="R248" s="6"/>
      <c r="S248" s="6"/>
      <c r="T248" s="6"/>
      <c r="U248" s="6"/>
      <c r="V248" s="6"/>
      <c r="W248" s="6"/>
    </row>
    <row r="249" spans="1:23" ht="15.75" customHeight="1">
      <c r="A249" s="3"/>
      <c r="B249" s="4"/>
      <c r="C249" s="5"/>
      <c r="D249" s="5"/>
      <c r="E249" s="5"/>
      <c r="F249" s="5"/>
      <c r="G249" s="6"/>
      <c r="H249" s="6"/>
      <c r="I249" s="6"/>
      <c r="J249" s="6"/>
      <c r="K249" s="6"/>
      <c r="L249" s="6"/>
      <c r="M249" s="6"/>
      <c r="N249" s="6"/>
      <c r="O249" s="6"/>
      <c r="P249" s="6"/>
      <c r="Q249" s="6"/>
      <c r="R249" s="6"/>
      <c r="S249" s="6"/>
      <c r="T249" s="6"/>
      <c r="U249" s="6"/>
      <c r="V249" s="6"/>
      <c r="W249" s="6"/>
    </row>
    <row r="250" spans="1:23" ht="15.75" customHeight="1">
      <c r="A250" s="3"/>
      <c r="B250" s="4"/>
      <c r="C250" s="5"/>
      <c r="D250" s="5"/>
      <c r="E250" s="5"/>
      <c r="F250" s="5"/>
      <c r="G250" s="6"/>
      <c r="H250" s="6"/>
      <c r="I250" s="6"/>
      <c r="J250" s="6"/>
      <c r="K250" s="6"/>
      <c r="L250" s="6"/>
      <c r="M250" s="6"/>
      <c r="N250" s="6"/>
      <c r="O250" s="6"/>
      <c r="P250" s="6"/>
      <c r="Q250" s="6"/>
      <c r="R250" s="6"/>
      <c r="S250" s="6"/>
      <c r="T250" s="6"/>
      <c r="U250" s="6"/>
      <c r="V250" s="6"/>
      <c r="W250" s="6"/>
    </row>
    <row r="251" spans="1:23" ht="15.75" customHeight="1">
      <c r="A251" s="3"/>
      <c r="B251" s="4"/>
      <c r="C251" s="5"/>
      <c r="D251" s="5"/>
      <c r="E251" s="5"/>
      <c r="F251" s="5"/>
      <c r="G251" s="6"/>
      <c r="H251" s="6"/>
      <c r="I251" s="6"/>
      <c r="J251" s="6"/>
      <c r="K251" s="6"/>
      <c r="L251" s="6"/>
      <c r="M251" s="6"/>
      <c r="N251" s="6"/>
      <c r="O251" s="6"/>
      <c r="P251" s="6"/>
      <c r="Q251" s="6"/>
      <c r="R251" s="6"/>
      <c r="S251" s="6"/>
      <c r="T251" s="6"/>
      <c r="U251" s="6"/>
      <c r="V251" s="6"/>
      <c r="W251" s="6"/>
    </row>
    <row r="252" spans="1:23" ht="15.75" customHeight="1">
      <c r="A252" s="3"/>
      <c r="B252" s="4"/>
      <c r="C252" s="5"/>
      <c r="D252" s="5"/>
      <c r="E252" s="5"/>
      <c r="F252" s="5"/>
      <c r="G252" s="6"/>
      <c r="H252" s="6"/>
      <c r="I252" s="6"/>
      <c r="J252" s="6"/>
      <c r="K252" s="6"/>
      <c r="L252" s="6"/>
      <c r="M252" s="6"/>
      <c r="N252" s="6"/>
      <c r="O252" s="6"/>
      <c r="P252" s="6"/>
      <c r="Q252" s="6"/>
      <c r="R252" s="6"/>
      <c r="S252" s="6"/>
      <c r="T252" s="6"/>
      <c r="U252" s="6"/>
      <c r="V252" s="6"/>
      <c r="W252" s="6"/>
    </row>
    <row r="253" spans="1:23" ht="15.75" customHeight="1">
      <c r="A253" s="3"/>
      <c r="B253" s="4"/>
      <c r="C253" s="5"/>
      <c r="D253" s="5"/>
      <c r="E253" s="5"/>
      <c r="F253" s="5"/>
      <c r="G253" s="6"/>
      <c r="H253" s="6"/>
      <c r="I253" s="6"/>
      <c r="J253" s="6"/>
      <c r="K253" s="6"/>
      <c r="L253" s="6"/>
      <c r="M253" s="6"/>
      <c r="N253" s="6"/>
      <c r="O253" s="6"/>
      <c r="P253" s="6"/>
      <c r="Q253" s="6"/>
      <c r="R253" s="6"/>
      <c r="S253" s="6"/>
      <c r="T253" s="6"/>
      <c r="U253" s="6"/>
      <c r="V253" s="6"/>
      <c r="W253" s="6"/>
    </row>
    <row r="254" spans="1:23" ht="15.75" customHeight="1">
      <c r="A254" s="3"/>
      <c r="B254" s="4"/>
      <c r="C254" s="5"/>
      <c r="D254" s="5"/>
      <c r="E254" s="5"/>
      <c r="F254" s="5"/>
      <c r="G254" s="6"/>
      <c r="H254" s="6"/>
      <c r="I254" s="6"/>
      <c r="J254" s="6"/>
      <c r="K254" s="6"/>
      <c r="L254" s="6"/>
      <c r="M254" s="6"/>
      <c r="N254" s="6"/>
      <c r="O254" s="6"/>
      <c r="P254" s="6"/>
      <c r="Q254" s="6"/>
      <c r="R254" s="6"/>
      <c r="S254" s="6"/>
      <c r="T254" s="6"/>
      <c r="U254" s="6"/>
      <c r="V254" s="6"/>
      <c r="W254" s="6"/>
    </row>
    <row r="255" spans="1:23" ht="15.75" customHeight="1">
      <c r="A255" s="3"/>
      <c r="B255" s="4"/>
      <c r="C255" s="5"/>
      <c r="D255" s="5"/>
      <c r="E255" s="5"/>
      <c r="F255" s="5"/>
      <c r="G255" s="6"/>
      <c r="H255" s="6"/>
      <c r="I255" s="6"/>
      <c r="J255" s="6"/>
      <c r="K255" s="6"/>
      <c r="L255" s="6"/>
      <c r="M255" s="6"/>
      <c r="N255" s="6"/>
      <c r="O255" s="6"/>
      <c r="P255" s="6"/>
      <c r="Q255" s="6"/>
      <c r="R255" s="6"/>
      <c r="S255" s="6"/>
      <c r="T255" s="6"/>
      <c r="U255" s="6"/>
      <c r="V255" s="6"/>
      <c r="W255" s="6"/>
    </row>
    <row r="256" spans="1:23" ht="15.75" customHeight="1">
      <c r="A256" s="3"/>
      <c r="B256" s="4"/>
      <c r="C256" s="5"/>
      <c r="D256" s="5"/>
      <c r="E256" s="5"/>
      <c r="F256" s="5"/>
      <c r="G256" s="6"/>
      <c r="H256" s="6"/>
      <c r="I256" s="6"/>
      <c r="J256" s="6"/>
      <c r="K256" s="6"/>
      <c r="L256" s="6"/>
      <c r="M256" s="6"/>
      <c r="N256" s="6"/>
      <c r="O256" s="6"/>
      <c r="P256" s="6"/>
      <c r="Q256" s="6"/>
      <c r="R256" s="6"/>
      <c r="S256" s="6"/>
      <c r="T256" s="6"/>
      <c r="U256" s="6"/>
      <c r="V256" s="6"/>
      <c r="W256" s="6"/>
    </row>
    <row r="257" spans="1:23" ht="15.75" customHeight="1">
      <c r="A257" s="3"/>
      <c r="B257" s="4"/>
      <c r="C257" s="5"/>
      <c r="D257" s="5"/>
      <c r="E257" s="5"/>
      <c r="F257" s="5"/>
      <c r="G257" s="6"/>
      <c r="H257" s="6"/>
      <c r="I257" s="6"/>
      <c r="J257" s="6"/>
      <c r="K257" s="6"/>
      <c r="L257" s="6"/>
      <c r="M257" s="6"/>
      <c r="N257" s="6"/>
      <c r="O257" s="6"/>
      <c r="P257" s="6"/>
      <c r="Q257" s="6"/>
      <c r="R257" s="6"/>
      <c r="S257" s="6"/>
      <c r="T257" s="6"/>
      <c r="U257" s="6"/>
      <c r="V257" s="6"/>
      <c r="W257" s="6"/>
    </row>
    <row r="258" spans="1:23" ht="15.75" customHeight="1">
      <c r="A258" s="3"/>
      <c r="B258" s="4"/>
      <c r="C258" s="5"/>
      <c r="D258" s="5"/>
      <c r="E258" s="5"/>
      <c r="F258" s="5"/>
      <c r="G258" s="6"/>
      <c r="H258" s="6"/>
      <c r="I258" s="6"/>
      <c r="J258" s="6"/>
      <c r="K258" s="6"/>
      <c r="L258" s="6"/>
      <c r="M258" s="6"/>
      <c r="N258" s="6"/>
      <c r="O258" s="6"/>
      <c r="P258" s="6"/>
      <c r="Q258" s="6"/>
      <c r="R258" s="6"/>
      <c r="S258" s="6"/>
      <c r="T258" s="6"/>
      <c r="U258" s="6"/>
      <c r="V258" s="6"/>
      <c r="W258" s="6"/>
    </row>
    <row r="259" spans="1:23" ht="15.75" customHeight="1">
      <c r="A259" s="3"/>
      <c r="B259" s="4"/>
      <c r="C259" s="5"/>
      <c r="D259" s="5"/>
      <c r="E259" s="5"/>
      <c r="F259" s="5"/>
      <c r="G259" s="6"/>
      <c r="H259" s="6"/>
      <c r="I259" s="6"/>
      <c r="J259" s="6"/>
      <c r="K259" s="6"/>
      <c r="L259" s="6"/>
      <c r="M259" s="6"/>
      <c r="N259" s="6"/>
      <c r="O259" s="6"/>
      <c r="P259" s="6"/>
      <c r="Q259" s="6"/>
      <c r="R259" s="6"/>
      <c r="S259" s="6"/>
      <c r="T259" s="6"/>
      <c r="U259" s="6"/>
      <c r="V259" s="6"/>
      <c r="W259" s="6"/>
    </row>
    <row r="260" spans="1:23" ht="15.75" customHeight="1">
      <c r="A260" s="3"/>
      <c r="B260" s="4"/>
      <c r="C260" s="5"/>
      <c r="D260" s="5"/>
      <c r="E260" s="5"/>
      <c r="F260" s="5"/>
      <c r="G260" s="6"/>
      <c r="H260" s="6"/>
      <c r="I260" s="6"/>
      <c r="J260" s="6"/>
      <c r="K260" s="6"/>
      <c r="L260" s="6"/>
      <c r="M260" s="6"/>
      <c r="N260" s="6"/>
      <c r="O260" s="6"/>
      <c r="P260" s="6"/>
      <c r="Q260" s="6"/>
      <c r="R260" s="6"/>
      <c r="S260" s="6"/>
      <c r="T260" s="6"/>
      <c r="U260" s="6"/>
      <c r="V260" s="6"/>
      <c r="W260" s="6"/>
    </row>
    <row r="261" spans="1:23" ht="15.75" customHeight="1">
      <c r="A261" s="3"/>
      <c r="B261" s="4"/>
      <c r="C261" s="5"/>
      <c r="D261" s="5"/>
      <c r="E261" s="5"/>
      <c r="F261" s="5"/>
      <c r="G261" s="6"/>
      <c r="H261" s="6"/>
      <c r="I261" s="6"/>
      <c r="J261" s="6"/>
      <c r="K261" s="6"/>
      <c r="L261" s="6"/>
      <c r="M261" s="6"/>
      <c r="N261" s="6"/>
      <c r="O261" s="6"/>
      <c r="P261" s="6"/>
      <c r="Q261" s="6"/>
      <c r="R261" s="6"/>
      <c r="S261" s="6"/>
      <c r="T261" s="6"/>
      <c r="U261" s="6"/>
      <c r="V261" s="6"/>
      <c r="W261" s="6"/>
    </row>
    <row r="262" spans="1:23" ht="15.75" customHeight="1">
      <c r="A262" s="3"/>
      <c r="B262" s="4"/>
      <c r="C262" s="5"/>
      <c r="D262" s="5"/>
      <c r="E262" s="5"/>
      <c r="F262" s="5"/>
      <c r="G262" s="6"/>
      <c r="H262" s="6"/>
      <c r="I262" s="6"/>
      <c r="J262" s="6"/>
      <c r="K262" s="6"/>
      <c r="L262" s="6"/>
      <c r="M262" s="6"/>
      <c r="N262" s="6"/>
      <c r="O262" s="6"/>
      <c r="P262" s="6"/>
      <c r="Q262" s="6"/>
      <c r="R262" s="6"/>
      <c r="S262" s="6"/>
      <c r="T262" s="6"/>
      <c r="U262" s="6"/>
      <c r="V262" s="6"/>
      <c r="W262" s="6"/>
    </row>
    <row r="263" spans="1:23" ht="15.75" customHeight="1">
      <c r="A263" s="3"/>
      <c r="B263" s="4"/>
      <c r="C263" s="5"/>
      <c r="D263" s="5"/>
      <c r="E263" s="5"/>
      <c r="F263" s="5"/>
      <c r="G263" s="6"/>
      <c r="H263" s="6"/>
      <c r="I263" s="6"/>
      <c r="J263" s="6"/>
      <c r="K263" s="6"/>
      <c r="L263" s="6"/>
      <c r="M263" s="6"/>
      <c r="N263" s="6"/>
      <c r="O263" s="6"/>
      <c r="P263" s="6"/>
      <c r="Q263" s="6"/>
      <c r="R263" s="6"/>
      <c r="S263" s="6"/>
      <c r="T263" s="6"/>
      <c r="U263" s="6"/>
      <c r="V263" s="6"/>
      <c r="W263" s="6"/>
    </row>
    <row r="264" spans="1:23" ht="15.75" customHeight="1">
      <c r="A264" s="3"/>
      <c r="B264" s="4"/>
      <c r="C264" s="5"/>
      <c r="D264" s="5"/>
      <c r="E264" s="5"/>
      <c r="F264" s="5"/>
      <c r="G264" s="6"/>
      <c r="H264" s="6"/>
      <c r="I264" s="6"/>
      <c r="J264" s="6"/>
      <c r="K264" s="6"/>
      <c r="L264" s="6"/>
      <c r="M264" s="6"/>
      <c r="N264" s="6"/>
      <c r="O264" s="6"/>
      <c r="P264" s="6"/>
      <c r="Q264" s="6"/>
      <c r="R264" s="6"/>
      <c r="S264" s="6"/>
      <c r="T264" s="6"/>
      <c r="U264" s="6"/>
      <c r="V264" s="6"/>
      <c r="W264" s="6"/>
    </row>
    <row r="265" spans="1:23" ht="15.75" customHeight="1">
      <c r="A265" s="3"/>
      <c r="B265" s="4"/>
      <c r="C265" s="5"/>
      <c r="D265" s="5"/>
      <c r="E265" s="5"/>
      <c r="F265" s="5"/>
      <c r="G265" s="6"/>
      <c r="H265" s="6"/>
      <c r="I265" s="6"/>
      <c r="J265" s="6"/>
      <c r="K265" s="6"/>
      <c r="L265" s="6"/>
      <c r="M265" s="6"/>
      <c r="N265" s="6"/>
      <c r="O265" s="6"/>
      <c r="P265" s="6"/>
      <c r="Q265" s="6"/>
      <c r="R265" s="6"/>
      <c r="S265" s="6"/>
      <c r="T265" s="6"/>
      <c r="U265" s="6"/>
      <c r="V265" s="6"/>
      <c r="W265" s="6"/>
    </row>
    <row r="266" spans="1:23" ht="15.75" customHeight="1">
      <c r="A266" s="3"/>
      <c r="B266" s="4"/>
      <c r="C266" s="5"/>
      <c r="D266" s="5"/>
      <c r="E266" s="5"/>
      <c r="F266" s="5"/>
      <c r="G266" s="6"/>
      <c r="H266" s="6"/>
      <c r="I266" s="6"/>
      <c r="J266" s="6"/>
      <c r="K266" s="6"/>
      <c r="L266" s="6"/>
      <c r="M266" s="6"/>
      <c r="N266" s="6"/>
      <c r="O266" s="6"/>
      <c r="P266" s="6"/>
      <c r="Q266" s="6"/>
      <c r="R266" s="6"/>
      <c r="S266" s="6"/>
      <c r="T266" s="6"/>
      <c r="U266" s="6"/>
      <c r="V266" s="6"/>
      <c r="W266" s="6"/>
    </row>
    <row r="267" spans="1:23" ht="15.75" customHeight="1">
      <c r="A267" s="3"/>
      <c r="B267" s="4"/>
      <c r="C267" s="5"/>
      <c r="D267" s="5"/>
      <c r="E267" s="5"/>
      <c r="F267" s="5"/>
      <c r="G267" s="6"/>
      <c r="H267" s="6"/>
      <c r="I267" s="6"/>
      <c r="J267" s="6"/>
      <c r="K267" s="6"/>
      <c r="L267" s="6"/>
      <c r="M267" s="6"/>
      <c r="N267" s="6"/>
      <c r="O267" s="6"/>
      <c r="P267" s="6"/>
      <c r="Q267" s="6"/>
      <c r="R267" s="6"/>
      <c r="S267" s="6"/>
      <c r="T267" s="6"/>
      <c r="U267" s="6"/>
      <c r="V267" s="6"/>
      <c r="W267" s="6"/>
    </row>
    <row r="268" spans="1:23" ht="15.75" customHeight="1">
      <c r="A268" s="3"/>
      <c r="B268" s="4"/>
      <c r="C268" s="5"/>
      <c r="D268" s="5"/>
      <c r="E268" s="5"/>
      <c r="F268" s="5"/>
      <c r="G268" s="6"/>
      <c r="H268" s="6"/>
      <c r="I268" s="6"/>
      <c r="J268" s="6"/>
      <c r="K268" s="6"/>
      <c r="L268" s="6"/>
      <c r="M268" s="6"/>
      <c r="N268" s="6"/>
      <c r="O268" s="6"/>
      <c r="P268" s="6"/>
      <c r="Q268" s="6"/>
      <c r="R268" s="6"/>
      <c r="S268" s="6"/>
      <c r="T268" s="6"/>
      <c r="U268" s="6"/>
      <c r="V268" s="6"/>
      <c r="W268" s="6"/>
    </row>
    <row r="269" spans="1:23" ht="15.75" customHeight="1">
      <c r="A269" s="3"/>
      <c r="B269" s="4"/>
      <c r="C269" s="5"/>
      <c r="D269" s="5"/>
      <c r="E269" s="5"/>
      <c r="F269" s="5"/>
      <c r="G269" s="6"/>
      <c r="H269" s="6"/>
      <c r="I269" s="6"/>
      <c r="J269" s="6"/>
      <c r="K269" s="6"/>
      <c r="L269" s="6"/>
      <c r="M269" s="6"/>
      <c r="N269" s="6"/>
      <c r="O269" s="6"/>
      <c r="P269" s="6"/>
      <c r="Q269" s="6"/>
      <c r="R269" s="6"/>
      <c r="S269" s="6"/>
      <c r="T269" s="6"/>
      <c r="U269" s="6"/>
      <c r="V269" s="6"/>
      <c r="W269" s="6"/>
    </row>
    <row r="270" spans="1:23" ht="15.75" customHeight="1">
      <c r="A270" s="3"/>
      <c r="B270" s="4"/>
      <c r="C270" s="5"/>
      <c r="D270" s="5"/>
      <c r="E270" s="5"/>
      <c r="F270" s="5"/>
      <c r="G270" s="6"/>
      <c r="H270" s="6"/>
      <c r="I270" s="6"/>
      <c r="J270" s="6"/>
      <c r="K270" s="6"/>
      <c r="L270" s="6"/>
      <c r="M270" s="6"/>
      <c r="N270" s="6"/>
      <c r="O270" s="6"/>
      <c r="P270" s="6"/>
      <c r="Q270" s="6"/>
      <c r="R270" s="6"/>
      <c r="S270" s="6"/>
      <c r="T270" s="6"/>
      <c r="U270" s="6"/>
      <c r="V270" s="6"/>
      <c r="W270" s="6"/>
    </row>
    <row r="271" spans="1:23" ht="15.75" customHeight="1">
      <c r="A271" s="3"/>
      <c r="B271" s="4"/>
      <c r="C271" s="5"/>
      <c r="D271" s="5"/>
      <c r="E271" s="5"/>
      <c r="F271" s="5"/>
      <c r="G271" s="6"/>
      <c r="H271" s="6"/>
      <c r="I271" s="6"/>
      <c r="J271" s="6"/>
      <c r="K271" s="6"/>
      <c r="L271" s="6"/>
      <c r="M271" s="6"/>
      <c r="N271" s="6"/>
      <c r="O271" s="6"/>
      <c r="P271" s="6"/>
      <c r="Q271" s="6"/>
      <c r="R271" s="6"/>
      <c r="S271" s="6"/>
      <c r="T271" s="6"/>
      <c r="U271" s="6"/>
      <c r="V271" s="6"/>
      <c r="W271" s="6"/>
    </row>
    <row r="272" spans="1:23" ht="15.75" customHeight="1">
      <c r="A272" s="3"/>
      <c r="B272" s="4"/>
      <c r="C272" s="5"/>
      <c r="D272" s="5"/>
      <c r="E272" s="5"/>
      <c r="F272" s="5"/>
      <c r="G272" s="6"/>
      <c r="H272" s="6"/>
      <c r="I272" s="6"/>
      <c r="J272" s="6"/>
      <c r="K272" s="6"/>
      <c r="L272" s="6"/>
      <c r="M272" s="6"/>
      <c r="N272" s="6"/>
      <c r="O272" s="6"/>
      <c r="P272" s="6"/>
      <c r="Q272" s="6"/>
      <c r="R272" s="6"/>
      <c r="S272" s="6"/>
      <c r="T272" s="6"/>
      <c r="U272" s="6"/>
      <c r="V272" s="6"/>
      <c r="W272" s="6"/>
    </row>
    <row r="273" spans="1:23" ht="15.75" customHeight="1">
      <c r="A273" s="3"/>
      <c r="B273" s="4"/>
      <c r="C273" s="5"/>
      <c r="D273" s="5"/>
      <c r="E273" s="5"/>
      <c r="F273" s="5"/>
      <c r="G273" s="6"/>
      <c r="H273" s="6"/>
      <c r="I273" s="6"/>
      <c r="J273" s="6"/>
      <c r="K273" s="6"/>
      <c r="L273" s="6"/>
      <c r="M273" s="6"/>
      <c r="N273" s="6"/>
      <c r="O273" s="6"/>
      <c r="P273" s="6"/>
      <c r="Q273" s="6"/>
      <c r="R273" s="6"/>
      <c r="S273" s="6"/>
      <c r="T273" s="6"/>
      <c r="U273" s="6"/>
      <c r="V273" s="6"/>
      <c r="W273" s="6"/>
    </row>
    <row r="274" spans="1:23" ht="15.75" customHeight="1">
      <c r="A274" s="3"/>
      <c r="B274" s="4"/>
      <c r="C274" s="5"/>
      <c r="D274" s="5"/>
      <c r="E274" s="5"/>
      <c r="F274" s="5"/>
      <c r="G274" s="6"/>
      <c r="H274" s="6"/>
      <c r="I274" s="6"/>
      <c r="J274" s="6"/>
      <c r="K274" s="6"/>
      <c r="L274" s="6"/>
      <c r="M274" s="6"/>
      <c r="N274" s="6"/>
      <c r="O274" s="6"/>
      <c r="P274" s="6"/>
      <c r="Q274" s="6"/>
      <c r="R274" s="6"/>
      <c r="S274" s="6"/>
      <c r="T274" s="6"/>
      <c r="U274" s="6"/>
      <c r="V274" s="6"/>
      <c r="W274" s="6"/>
    </row>
    <row r="275" spans="1:23" ht="15.75" customHeight="1">
      <c r="A275" s="3"/>
      <c r="B275" s="4"/>
      <c r="C275" s="5"/>
      <c r="D275" s="5"/>
      <c r="E275" s="5"/>
      <c r="F275" s="5"/>
      <c r="G275" s="6"/>
      <c r="H275" s="6"/>
      <c r="I275" s="6"/>
      <c r="J275" s="6"/>
      <c r="K275" s="6"/>
      <c r="L275" s="6"/>
      <c r="M275" s="6"/>
      <c r="N275" s="6"/>
      <c r="O275" s="6"/>
      <c r="P275" s="6"/>
      <c r="Q275" s="6"/>
      <c r="R275" s="6"/>
      <c r="S275" s="6"/>
      <c r="T275" s="6"/>
      <c r="U275" s="6"/>
      <c r="V275" s="6"/>
      <c r="W275" s="6"/>
    </row>
    <row r="276" spans="1:23" ht="15.75" customHeight="1">
      <c r="A276" s="3"/>
      <c r="B276" s="4"/>
      <c r="C276" s="5"/>
      <c r="D276" s="5"/>
      <c r="E276" s="5"/>
      <c r="F276" s="5"/>
      <c r="G276" s="6"/>
      <c r="H276" s="6"/>
      <c r="I276" s="6"/>
      <c r="J276" s="6"/>
      <c r="K276" s="6"/>
      <c r="L276" s="6"/>
      <c r="M276" s="6"/>
      <c r="N276" s="6"/>
      <c r="O276" s="6"/>
      <c r="P276" s="6"/>
      <c r="Q276" s="6"/>
      <c r="R276" s="6"/>
      <c r="S276" s="6"/>
      <c r="T276" s="6"/>
      <c r="U276" s="6"/>
      <c r="V276" s="6"/>
      <c r="W276" s="6"/>
    </row>
    <row r="277" spans="1:23" ht="15.75" customHeight="1">
      <c r="A277" s="3"/>
      <c r="B277" s="4"/>
      <c r="C277" s="5"/>
      <c r="D277" s="5"/>
      <c r="E277" s="5"/>
      <c r="F277" s="5"/>
      <c r="G277" s="6"/>
      <c r="H277" s="6"/>
      <c r="I277" s="6"/>
      <c r="J277" s="6"/>
      <c r="K277" s="6"/>
      <c r="L277" s="6"/>
      <c r="M277" s="6"/>
      <c r="N277" s="6"/>
      <c r="O277" s="6"/>
      <c r="P277" s="6"/>
      <c r="Q277" s="6"/>
      <c r="R277" s="6"/>
      <c r="S277" s="6"/>
      <c r="T277" s="6"/>
      <c r="U277" s="6"/>
      <c r="V277" s="6"/>
      <c r="W277" s="6"/>
    </row>
    <row r="278" spans="1:23" ht="15.75" customHeight="1">
      <c r="A278" s="3"/>
      <c r="B278" s="4"/>
      <c r="C278" s="5"/>
      <c r="D278" s="5"/>
      <c r="E278" s="5"/>
      <c r="F278" s="5"/>
      <c r="G278" s="6"/>
      <c r="H278" s="6"/>
      <c r="I278" s="6"/>
      <c r="J278" s="6"/>
      <c r="K278" s="6"/>
      <c r="L278" s="6"/>
      <c r="M278" s="6"/>
      <c r="N278" s="6"/>
      <c r="O278" s="6"/>
      <c r="P278" s="6"/>
      <c r="Q278" s="6"/>
      <c r="R278" s="6"/>
      <c r="S278" s="6"/>
      <c r="T278" s="6"/>
      <c r="U278" s="6"/>
      <c r="V278" s="6"/>
      <c r="W278" s="6"/>
    </row>
    <row r="279" spans="1:23" ht="15.75" customHeight="1">
      <c r="A279" s="3"/>
      <c r="B279" s="4"/>
      <c r="C279" s="5"/>
      <c r="D279" s="5"/>
      <c r="E279" s="5"/>
      <c r="F279" s="5"/>
      <c r="G279" s="6"/>
      <c r="H279" s="6"/>
      <c r="I279" s="6"/>
      <c r="J279" s="6"/>
      <c r="K279" s="6"/>
      <c r="L279" s="6"/>
      <c r="M279" s="6"/>
      <c r="N279" s="6"/>
      <c r="O279" s="6"/>
      <c r="P279" s="6"/>
      <c r="Q279" s="6"/>
      <c r="R279" s="6"/>
      <c r="S279" s="6"/>
      <c r="T279" s="6"/>
      <c r="U279" s="6"/>
      <c r="V279" s="6"/>
      <c r="W279" s="6"/>
    </row>
    <row r="280" spans="1:23" ht="15.75" customHeight="1">
      <c r="A280" s="3"/>
      <c r="B280" s="4"/>
      <c r="C280" s="5"/>
      <c r="D280" s="5"/>
      <c r="E280" s="5"/>
      <c r="F280" s="5"/>
      <c r="G280" s="6"/>
      <c r="H280" s="6"/>
      <c r="I280" s="6"/>
      <c r="J280" s="6"/>
      <c r="K280" s="6"/>
      <c r="L280" s="6"/>
      <c r="M280" s="6"/>
      <c r="N280" s="6"/>
      <c r="O280" s="6"/>
      <c r="P280" s="6"/>
      <c r="Q280" s="6"/>
      <c r="R280" s="6"/>
      <c r="S280" s="6"/>
      <c r="T280" s="6"/>
      <c r="U280" s="6"/>
      <c r="V280" s="6"/>
      <c r="W280" s="6"/>
    </row>
    <row r="281" spans="1:23" ht="15.75" customHeight="1">
      <c r="A281" s="3"/>
      <c r="B281" s="4"/>
      <c r="C281" s="5"/>
      <c r="D281" s="5"/>
      <c r="E281" s="5"/>
      <c r="F281" s="5"/>
      <c r="G281" s="6"/>
      <c r="H281" s="6"/>
      <c r="I281" s="6"/>
      <c r="J281" s="6"/>
      <c r="K281" s="6"/>
      <c r="L281" s="6"/>
      <c r="M281" s="6"/>
      <c r="N281" s="6"/>
      <c r="O281" s="6"/>
      <c r="P281" s="6"/>
      <c r="Q281" s="6"/>
      <c r="R281" s="6"/>
      <c r="S281" s="6"/>
      <c r="T281" s="6"/>
      <c r="U281" s="6"/>
      <c r="V281" s="6"/>
      <c r="W281" s="6"/>
    </row>
    <row r="282" spans="1:23" ht="15.75" customHeight="1">
      <c r="A282" s="3"/>
      <c r="B282" s="4"/>
      <c r="C282" s="5"/>
      <c r="D282" s="5"/>
      <c r="E282" s="5"/>
      <c r="F282" s="5"/>
      <c r="G282" s="6"/>
      <c r="H282" s="6"/>
      <c r="I282" s="6"/>
      <c r="J282" s="6"/>
      <c r="K282" s="6"/>
      <c r="L282" s="6"/>
      <c r="M282" s="6"/>
      <c r="N282" s="6"/>
      <c r="O282" s="6"/>
      <c r="P282" s="6"/>
      <c r="Q282" s="6"/>
      <c r="R282" s="6"/>
      <c r="S282" s="6"/>
      <c r="T282" s="6"/>
      <c r="U282" s="6"/>
      <c r="V282" s="6"/>
      <c r="W282" s="6"/>
    </row>
    <row r="283" spans="1:23" ht="15.75" customHeight="1">
      <c r="A283" s="3"/>
      <c r="B283" s="4"/>
      <c r="C283" s="5"/>
      <c r="D283" s="5"/>
      <c r="E283" s="5"/>
      <c r="F283" s="5"/>
      <c r="G283" s="6"/>
      <c r="H283" s="6"/>
      <c r="I283" s="6"/>
      <c r="J283" s="6"/>
      <c r="K283" s="6"/>
      <c r="L283" s="6"/>
      <c r="M283" s="6"/>
      <c r="N283" s="6"/>
      <c r="O283" s="6"/>
      <c r="P283" s="6"/>
      <c r="Q283" s="6"/>
      <c r="R283" s="6"/>
      <c r="S283" s="6"/>
      <c r="T283" s="6"/>
      <c r="U283" s="6"/>
      <c r="V283" s="6"/>
      <c r="W283" s="6"/>
    </row>
    <row r="284" spans="1:23" ht="15.75" customHeight="1">
      <c r="A284" s="3"/>
      <c r="B284" s="4"/>
      <c r="C284" s="5"/>
      <c r="D284" s="5"/>
      <c r="E284" s="5"/>
      <c r="F284" s="5"/>
      <c r="G284" s="6"/>
      <c r="H284" s="6"/>
      <c r="I284" s="6"/>
      <c r="J284" s="6"/>
      <c r="K284" s="6"/>
      <c r="L284" s="6"/>
      <c r="M284" s="6"/>
      <c r="N284" s="6"/>
      <c r="O284" s="6"/>
      <c r="P284" s="6"/>
      <c r="Q284" s="6"/>
      <c r="R284" s="6"/>
      <c r="S284" s="6"/>
      <c r="T284" s="6"/>
      <c r="U284" s="6"/>
      <c r="V284" s="6"/>
      <c r="W284" s="6"/>
    </row>
    <row r="285" spans="1:23" ht="15.75" customHeight="1">
      <c r="A285" s="3"/>
      <c r="B285" s="4"/>
      <c r="C285" s="5"/>
      <c r="D285" s="5"/>
      <c r="E285" s="5"/>
      <c r="F285" s="5"/>
      <c r="G285" s="6"/>
      <c r="H285" s="6"/>
      <c r="I285" s="6"/>
      <c r="J285" s="6"/>
      <c r="K285" s="6"/>
      <c r="L285" s="6"/>
      <c r="M285" s="6"/>
      <c r="N285" s="6"/>
      <c r="O285" s="6"/>
      <c r="P285" s="6"/>
      <c r="Q285" s="6"/>
      <c r="R285" s="6"/>
      <c r="S285" s="6"/>
      <c r="T285" s="6"/>
      <c r="U285" s="6"/>
      <c r="V285" s="6"/>
      <c r="W285" s="6"/>
    </row>
    <row r="286" spans="1:23" ht="15.75" customHeight="1">
      <c r="A286" s="3"/>
      <c r="B286" s="4"/>
      <c r="C286" s="5"/>
      <c r="D286" s="5"/>
      <c r="E286" s="5"/>
      <c r="F286" s="5"/>
      <c r="G286" s="6"/>
      <c r="H286" s="6"/>
      <c r="I286" s="6"/>
      <c r="J286" s="6"/>
      <c r="K286" s="6"/>
      <c r="L286" s="6"/>
      <c r="M286" s="6"/>
      <c r="N286" s="6"/>
      <c r="O286" s="6"/>
      <c r="P286" s="6"/>
      <c r="Q286" s="6"/>
      <c r="R286" s="6"/>
      <c r="S286" s="6"/>
      <c r="T286" s="6"/>
      <c r="U286" s="6"/>
      <c r="V286" s="6"/>
      <c r="W286" s="6"/>
    </row>
    <row r="287" spans="1:23" ht="15.75" customHeight="1">
      <c r="A287" s="3"/>
      <c r="B287" s="4"/>
      <c r="C287" s="5"/>
      <c r="D287" s="5"/>
      <c r="E287" s="5"/>
      <c r="F287" s="5"/>
      <c r="G287" s="6"/>
      <c r="H287" s="6"/>
      <c r="I287" s="6"/>
      <c r="J287" s="6"/>
      <c r="K287" s="6"/>
      <c r="L287" s="6"/>
      <c r="M287" s="6"/>
      <c r="N287" s="6"/>
      <c r="O287" s="6"/>
      <c r="P287" s="6"/>
      <c r="Q287" s="6"/>
      <c r="R287" s="6"/>
      <c r="S287" s="6"/>
      <c r="T287" s="6"/>
      <c r="U287" s="6"/>
      <c r="V287" s="6"/>
      <c r="W287" s="6"/>
    </row>
    <row r="288" spans="1:23" ht="15.75" customHeight="1">
      <c r="A288" s="3"/>
      <c r="B288" s="4"/>
      <c r="C288" s="5"/>
      <c r="D288" s="5"/>
      <c r="E288" s="5"/>
      <c r="F288" s="5"/>
      <c r="G288" s="6"/>
      <c r="H288" s="6"/>
      <c r="I288" s="6"/>
      <c r="J288" s="6"/>
      <c r="K288" s="6"/>
      <c r="L288" s="6"/>
      <c r="M288" s="6"/>
      <c r="N288" s="6"/>
      <c r="O288" s="6"/>
      <c r="P288" s="6"/>
      <c r="Q288" s="6"/>
      <c r="R288" s="6"/>
      <c r="S288" s="6"/>
      <c r="T288" s="6"/>
      <c r="U288" s="6"/>
      <c r="V288" s="6"/>
      <c r="W288" s="6"/>
    </row>
    <row r="289" spans="1:23" ht="15.75" customHeight="1">
      <c r="A289" s="3"/>
      <c r="B289" s="4"/>
      <c r="C289" s="5"/>
      <c r="D289" s="5"/>
      <c r="E289" s="5"/>
      <c r="F289" s="5"/>
      <c r="G289" s="6"/>
      <c r="H289" s="6"/>
      <c r="I289" s="6"/>
      <c r="J289" s="6"/>
      <c r="K289" s="6"/>
      <c r="L289" s="6"/>
      <c r="M289" s="6"/>
      <c r="N289" s="6"/>
      <c r="O289" s="6"/>
      <c r="P289" s="6"/>
      <c r="Q289" s="6"/>
      <c r="R289" s="6"/>
      <c r="S289" s="6"/>
      <c r="T289" s="6"/>
      <c r="U289" s="6"/>
      <c r="V289" s="6"/>
      <c r="W289" s="6"/>
    </row>
    <row r="290" spans="1:23" ht="15.75" customHeight="1">
      <c r="A290" s="3"/>
      <c r="B290" s="4"/>
      <c r="C290" s="5"/>
      <c r="D290" s="5"/>
      <c r="E290" s="5"/>
      <c r="F290" s="5"/>
      <c r="G290" s="6"/>
      <c r="H290" s="6"/>
      <c r="I290" s="6"/>
      <c r="J290" s="6"/>
      <c r="K290" s="6"/>
      <c r="L290" s="6"/>
      <c r="M290" s="6"/>
      <c r="N290" s="6"/>
      <c r="O290" s="6"/>
      <c r="P290" s="6"/>
      <c r="Q290" s="6"/>
      <c r="R290" s="6"/>
      <c r="S290" s="6"/>
      <c r="T290" s="6"/>
      <c r="U290" s="6"/>
      <c r="V290" s="6"/>
      <c r="W290" s="6"/>
    </row>
    <row r="291" spans="1:23" ht="15.75" customHeight="1">
      <c r="A291" s="3"/>
      <c r="B291" s="4"/>
      <c r="C291" s="5"/>
      <c r="D291" s="5"/>
      <c r="E291" s="5"/>
      <c r="F291" s="5"/>
      <c r="G291" s="6"/>
      <c r="H291" s="6"/>
      <c r="I291" s="6"/>
      <c r="J291" s="6"/>
      <c r="K291" s="6"/>
      <c r="L291" s="6"/>
      <c r="M291" s="6"/>
      <c r="N291" s="6"/>
      <c r="O291" s="6"/>
      <c r="P291" s="6"/>
      <c r="Q291" s="6"/>
      <c r="R291" s="6"/>
      <c r="S291" s="6"/>
      <c r="T291" s="6"/>
      <c r="U291" s="6"/>
      <c r="V291" s="6"/>
      <c r="W291" s="6"/>
    </row>
    <row r="292" spans="1:23" ht="15.75" customHeight="1">
      <c r="A292" s="3"/>
      <c r="B292" s="4"/>
      <c r="C292" s="5"/>
      <c r="D292" s="5"/>
      <c r="E292" s="5"/>
      <c r="F292" s="5"/>
      <c r="G292" s="6"/>
      <c r="H292" s="6"/>
      <c r="I292" s="6"/>
      <c r="J292" s="6"/>
      <c r="K292" s="6"/>
      <c r="L292" s="6"/>
      <c r="M292" s="6"/>
      <c r="N292" s="6"/>
      <c r="O292" s="6"/>
      <c r="P292" s="6"/>
      <c r="Q292" s="6"/>
      <c r="R292" s="6"/>
      <c r="S292" s="6"/>
      <c r="T292" s="6"/>
      <c r="U292" s="6"/>
      <c r="V292" s="6"/>
      <c r="W292" s="6"/>
    </row>
    <row r="293" spans="1:23" ht="15.75" customHeight="1">
      <c r="A293" s="3"/>
      <c r="B293" s="4"/>
      <c r="C293" s="5"/>
      <c r="D293" s="5"/>
      <c r="E293" s="5"/>
      <c r="F293" s="5"/>
      <c r="G293" s="6"/>
      <c r="H293" s="6"/>
      <c r="I293" s="6"/>
      <c r="J293" s="6"/>
      <c r="K293" s="6"/>
      <c r="L293" s="6"/>
      <c r="M293" s="6"/>
      <c r="N293" s="6"/>
      <c r="O293" s="6"/>
      <c r="P293" s="6"/>
      <c r="Q293" s="6"/>
      <c r="R293" s="6"/>
      <c r="S293" s="6"/>
      <c r="T293" s="6"/>
      <c r="U293" s="6"/>
      <c r="V293" s="6"/>
      <c r="W293" s="6"/>
    </row>
    <row r="294" spans="1:23" ht="15.75" customHeight="1">
      <c r="A294" s="3"/>
      <c r="B294" s="4"/>
      <c r="C294" s="5"/>
      <c r="D294" s="5"/>
      <c r="E294" s="5"/>
      <c r="F294" s="5"/>
      <c r="G294" s="6"/>
      <c r="H294" s="6"/>
      <c r="I294" s="6"/>
      <c r="J294" s="6"/>
      <c r="K294" s="6"/>
      <c r="L294" s="6"/>
      <c r="M294" s="6"/>
      <c r="N294" s="6"/>
      <c r="O294" s="6"/>
      <c r="P294" s="6"/>
      <c r="Q294" s="6"/>
      <c r="R294" s="6"/>
      <c r="S294" s="6"/>
      <c r="T294" s="6"/>
      <c r="U294" s="6"/>
      <c r="V294" s="6"/>
      <c r="W294" s="6"/>
    </row>
    <row r="295" spans="1:23" ht="15.75" customHeight="1">
      <c r="A295" s="3"/>
      <c r="B295" s="4"/>
      <c r="C295" s="5"/>
      <c r="D295" s="5"/>
      <c r="E295" s="5"/>
      <c r="F295" s="5"/>
      <c r="G295" s="6"/>
      <c r="H295" s="6"/>
      <c r="I295" s="6"/>
      <c r="J295" s="6"/>
      <c r="K295" s="6"/>
      <c r="L295" s="6"/>
      <c r="M295" s="6"/>
      <c r="N295" s="6"/>
      <c r="O295" s="6"/>
      <c r="P295" s="6"/>
      <c r="Q295" s="6"/>
      <c r="R295" s="6"/>
      <c r="S295" s="6"/>
      <c r="T295" s="6"/>
      <c r="U295" s="6"/>
      <c r="V295" s="6"/>
      <c r="W295" s="6"/>
    </row>
    <row r="296" spans="1:23" ht="15.75" customHeight="1">
      <c r="A296" s="3"/>
      <c r="B296" s="4"/>
      <c r="C296" s="5"/>
      <c r="D296" s="5"/>
      <c r="E296" s="5"/>
      <c r="F296" s="5"/>
      <c r="G296" s="6"/>
      <c r="H296" s="6"/>
      <c r="I296" s="6"/>
      <c r="J296" s="6"/>
      <c r="K296" s="6"/>
      <c r="L296" s="6"/>
      <c r="M296" s="6"/>
      <c r="N296" s="6"/>
      <c r="O296" s="6"/>
      <c r="P296" s="6"/>
      <c r="Q296" s="6"/>
      <c r="R296" s="6"/>
      <c r="S296" s="6"/>
      <c r="T296" s="6"/>
      <c r="U296" s="6"/>
      <c r="V296" s="6"/>
      <c r="W296" s="6"/>
    </row>
    <row r="297" spans="1:23" ht="15.75" customHeight="1">
      <c r="A297" s="3"/>
      <c r="B297" s="4"/>
      <c r="C297" s="5"/>
      <c r="D297" s="5"/>
      <c r="E297" s="5"/>
      <c r="F297" s="5"/>
      <c r="G297" s="6"/>
      <c r="H297" s="6"/>
      <c r="I297" s="6"/>
      <c r="J297" s="6"/>
      <c r="K297" s="6"/>
      <c r="L297" s="6"/>
      <c r="M297" s="6"/>
      <c r="N297" s="6"/>
      <c r="O297" s="6"/>
      <c r="P297" s="6"/>
      <c r="Q297" s="6"/>
      <c r="R297" s="6"/>
      <c r="S297" s="6"/>
      <c r="T297" s="6"/>
      <c r="U297" s="6"/>
      <c r="V297" s="6"/>
      <c r="W297" s="6"/>
    </row>
    <row r="298" spans="1:23" ht="15.75" customHeight="1">
      <c r="A298" s="3"/>
      <c r="B298" s="4"/>
      <c r="C298" s="5"/>
      <c r="D298" s="5"/>
      <c r="E298" s="5"/>
      <c r="F298" s="5"/>
      <c r="G298" s="6"/>
      <c r="H298" s="6"/>
      <c r="I298" s="6"/>
      <c r="J298" s="6"/>
      <c r="K298" s="6"/>
      <c r="L298" s="6"/>
      <c r="M298" s="6"/>
      <c r="N298" s="6"/>
      <c r="O298" s="6"/>
      <c r="P298" s="6"/>
      <c r="Q298" s="6"/>
      <c r="R298" s="6"/>
      <c r="S298" s="6"/>
      <c r="T298" s="6"/>
      <c r="U298" s="6"/>
      <c r="V298" s="6"/>
      <c r="W298" s="6"/>
    </row>
    <row r="299" spans="1:23" ht="15.75" customHeight="1">
      <c r="A299" s="3"/>
      <c r="B299" s="4"/>
      <c r="C299" s="5"/>
      <c r="D299" s="5"/>
      <c r="E299" s="5"/>
      <c r="F299" s="5"/>
      <c r="G299" s="6"/>
      <c r="H299" s="6"/>
      <c r="I299" s="6"/>
      <c r="J299" s="6"/>
      <c r="K299" s="6"/>
      <c r="L299" s="6"/>
      <c r="M299" s="6"/>
      <c r="N299" s="6"/>
      <c r="O299" s="6"/>
      <c r="P299" s="6"/>
      <c r="Q299" s="6"/>
      <c r="R299" s="6"/>
      <c r="S299" s="6"/>
      <c r="T299" s="6"/>
      <c r="U299" s="6"/>
      <c r="V299" s="6"/>
      <c r="W299" s="6"/>
    </row>
    <row r="300" spans="1:23" ht="15.75" customHeight="1">
      <c r="A300" s="3"/>
      <c r="B300" s="4"/>
      <c r="C300" s="5"/>
      <c r="D300" s="5"/>
      <c r="E300" s="5"/>
      <c r="F300" s="5"/>
      <c r="G300" s="6"/>
      <c r="H300" s="6"/>
      <c r="I300" s="6"/>
      <c r="J300" s="6"/>
      <c r="K300" s="6"/>
      <c r="L300" s="6"/>
      <c r="M300" s="6"/>
      <c r="N300" s="6"/>
      <c r="O300" s="6"/>
      <c r="P300" s="6"/>
      <c r="Q300" s="6"/>
      <c r="R300" s="6"/>
      <c r="S300" s="6"/>
      <c r="T300" s="6"/>
      <c r="U300" s="6"/>
      <c r="V300" s="6"/>
      <c r="W300" s="6"/>
    </row>
    <row r="301" spans="1:23" ht="15.75" customHeight="1">
      <c r="A301" s="3"/>
      <c r="B301" s="4"/>
      <c r="C301" s="5"/>
      <c r="D301" s="5"/>
      <c r="E301" s="5"/>
      <c r="F301" s="5"/>
      <c r="G301" s="6"/>
      <c r="H301" s="6"/>
      <c r="I301" s="6"/>
      <c r="J301" s="6"/>
      <c r="K301" s="6"/>
      <c r="L301" s="6"/>
      <c r="M301" s="6"/>
      <c r="N301" s="6"/>
      <c r="O301" s="6"/>
      <c r="P301" s="6"/>
      <c r="Q301" s="6"/>
      <c r="R301" s="6"/>
      <c r="S301" s="6"/>
      <c r="T301" s="6"/>
      <c r="U301" s="6"/>
      <c r="V301" s="6"/>
      <c r="W301" s="6"/>
    </row>
    <row r="302" spans="1:23" ht="15.75" customHeight="1">
      <c r="A302" s="3"/>
      <c r="B302" s="4"/>
      <c r="C302" s="5"/>
      <c r="D302" s="5"/>
      <c r="E302" s="5"/>
      <c r="F302" s="5"/>
      <c r="G302" s="6"/>
      <c r="H302" s="6"/>
      <c r="I302" s="6"/>
      <c r="J302" s="6"/>
      <c r="K302" s="6"/>
      <c r="L302" s="6"/>
      <c r="M302" s="6"/>
      <c r="N302" s="6"/>
      <c r="O302" s="6"/>
      <c r="P302" s="6"/>
      <c r="Q302" s="6"/>
      <c r="R302" s="6"/>
      <c r="S302" s="6"/>
      <c r="T302" s="6"/>
      <c r="U302" s="6"/>
      <c r="V302" s="6"/>
      <c r="W302" s="6"/>
    </row>
    <row r="303" spans="1:23" ht="15.75" customHeight="1">
      <c r="A303" s="3"/>
      <c r="B303" s="4"/>
      <c r="C303" s="5"/>
      <c r="D303" s="5"/>
      <c r="E303" s="5"/>
      <c r="F303" s="5"/>
      <c r="G303" s="6"/>
      <c r="H303" s="6"/>
      <c r="I303" s="6"/>
      <c r="J303" s="6"/>
      <c r="K303" s="6"/>
      <c r="L303" s="6"/>
      <c r="M303" s="6"/>
      <c r="N303" s="6"/>
      <c r="O303" s="6"/>
      <c r="P303" s="6"/>
      <c r="Q303" s="6"/>
      <c r="R303" s="6"/>
      <c r="S303" s="6"/>
      <c r="T303" s="6"/>
      <c r="U303" s="6"/>
      <c r="V303" s="6"/>
      <c r="W303" s="6"/>
    </row>
    <row r="304" spans="1:23" ht="15.75" customHeight="1">
      <c r="A304" s="3"/>
      <c r="B304" s="4"/>
      <c r="C304" s="5"/>
      <c r="D304" s="5"/>
      <c r="E304" s="5"/>
      <c r="F304" s="5"/>
      <c r="G304" s="6"/>
      <c r="H304" s="6"/>
      <c r="I304" s="6"/>
      <c r="J304" s="6"/>
      <c r="K304" s="6"/>
      <c r="L304" s="6"/>
      <c r="M304" s="6"/>
      <c r="N304" s="6"/>
      <c r="O304" s="6"/>
      <c r="P304" s="6"/>
      <c r="Q304" s="6"/>
      <c r="R304" s="6"/>
      <c r="S304" s="6"/>
      <c r="T304" s="6"/>
      <c r="U304" s="6"/>
      <c r="V304" s="6"/>
      <c r="W304" s="6"/>
    </row>
    <row r="305" spans="1:23" ht="15.75" customHeight="1">
      <c r="A305" s="3"/>
      <c r="B305" s="4"/>
      <c r="C305" s="5"/>
      <c r="D305" s="5"/>
      <c r="E305" s="5"/>
      <c r="F305" s="5"/>
      <c r="G305" s="6"/>
      <c r="H305" s="6"/>
      <c r="I305" s="6"/>
      <c r="J305" s="6"/>
      <c r="K305" s="6"/>
      <c r="L305" s="6"/>
      <c r="M305" s="6"/>
      <c r="N305" s="6"/>
      <c r="O305" s="6"/>
      <c r="P305" s="6"/>
      <c r="Q305" s="6"/>
      <c r="R305" s="6"/>
      <c r="S305" s="6"/>
      <c r="T305" s="6"/>
      <c r="U305" s="6"/>
      <c r="V305" s="6"/>
      <c r="W305" s="6"/>
    </row>
    <row r="306" spans="1:23" ht="15.75" customHeight="1">
      <c r="A306" s="3"/>
      <c r="B306" s="4"/>
      <c r="C306" s="5"/>
      <c r="D306" s="5"/>
      <c r="E306" s="5"/>
      <c r="F306" s="5"/>
      <c r="G306" s="6"/>
      <c r="H306" s="6"/>
      <c r="I306" s="6"/>
      <c r="J306" s="6"/>
      <c r="K306" s="6"/>
      <c r="L306" s="6"/>
      <c r="M306" s="6"/>
      <c r="N306" s="6"/>
      <c r="O306" s="6"/>
      <c r="P306" s="6"/>
      <c r="Q306" s="6"/>
      <c r="R306" s="6"/>
      <c r="S306" s="6"/>
      <c r="T306" s="6"/>
      <c r="U306" s="6"/>
      <c r="V306" s="6"/>
      <c r="W306" s="6"/>
    </row>
    <row r="307" spans="1:23" ht="15.75" customHeight="1">
      <c r="A307" s="3"/>
      <c r="B307" s="4"/>
      <c r="C307" s="5"/>
      <c r="D307" s="5"/>
      <c r="E307" s="5"/>
      <c r="F307" s="5"/>
      <c r="G307" s="6"/>
      <c r="H307" s="6"/>
      <c r="I307" s="6"/>
      <c r="J307" s="6"/>
      <c r="K307" s="6"/>
      <c r="L307" s="6"/>
      <c r="M307" s="6"/>
      <c r="N307" s="6"/>
      <c r="O307" s="6"/>
      <c r="P307" s="6"/>
      <c r="Q307" s="6"/>
      <c r="R307" s="6"/>
      <c r="S307" s="6"/>
      <c r="T307" s="6"/>
      <c r="U307" s="6"/>
      <c r="V307" s="6"/>
      <c r="W307" s="6"/>
    </row>
    <row r="308" spans="1:23" ht="15.75" customHeight="1">
      <c r="A308" s="3"/>
      <c r="B308" s="4"/>
      <c r="C308" s="5"/>
      <c r="D308" s="5"/>
      <c r="E308" s="5"/>
      <c r="F308" s="5"/>
      <c r="G308" s="6"/>
      <c r="H308" s="6"/>
      <c r="I308" s="6"/>
      <c r="J308" s="6"/>
      <c r="K308" s="6"/>
      <c r="L308" s="6"/>
      <c r="M308" s="6"/>
      <c r="N308" s="6"/>
      <c r="O308" s="6"/>
      <c r="P308" s="6"/>
      <c r="Q308" s="6"/>
      <c r="R308" s="6"/>
      <c r="S308" s="6"/>
      <c r="T308" s="6"/>
      <c r="U308" s="6"/>
      <c r="V308" s="6"/>
      <c r="W308" s="6"/>
    </row>
    <row r="309" spans="1:23" ht="15.75" customHeight="1">
      <c r="A309" s="3"/>
      <c r="B309" s="4"/>
      <c r="C309" s="5"/>
      <c r="D309" s="5"/>
      <c r="E309" s="5"/>
      <c r="F309" s="5"/>
      <c r="G309" s="6"/>
      <c r="H309" s="6"/>
      <c r="I309" s="6"/>
      <c r="J309" s="6"/>
      <c r="K309" s="6"/>
      <c r="L309" s="6"/>
      <c r="M309" s="6"/>
      <c r="N309" s="6"/>
      <c r="O309" s="6"/>
      <c r="P309" s="6"/>
      <c r="Q309" s="6"/>
      <c r="R309" s="6"/>
      <c r="S309" s="6"/>
      <c r="T309" s="6"/>
      <c r="U309" s="6"/>
      <c r="V309" s="6"/>
      <c r="W309" s="6"/>
    </row>
    <row r="310" spans="1:23" ht="15.75" customHeight="1">
      <c r="A310" s="3"/>
      <c r="B310" s="4"/>
      <c r="C310" s="5"/>
      <c r="D310" s="5"/>
      <c r="E310" s="5"/>
      <c r="F310" s="5"/>
      <c r="G310" s="6"/>
      <c r="H310" s="6"/>
      <c r="I310" s="6"/>
      <c r="J310" s="6"/>
      <c r="K310" s="6"/>
      <c r="L310" s="6"/>
      <c r="M310" s="6"/>
      <c r="N310" s="6"/>
      <c r="O310" s="6"/>
      <c r="P310" s="6"/>
      <c r="Q310" s="6"/>
      <c r="R310" s="6"/>
      <c r="S310" s="6"/>
      <c r="T310" s="6"/>
      <c r="U310" s="6"/>
      <c r="V310" s="6"/>
      <c r="W310" s="6"/>
    </row>
    <row r="311" spans="1:23" ht="15.75" customHeight="1">
      <c r="A311" s="3"/>
      <c r="B311" s="4"/>
      <c r="C311" s="5"/>
      <c r="D311" s="5"/>
      <c r="E311" s="5"/>
      <c r="F311" s="5"/>
      <c r="G311" s="6"/>
      <c r="H311" s="6"/>
      <c r="I311" s="6"/>
      <c r="J311" s="6"/>
      <c r="K311" s="6"/>
      <c r="L311" s="6"/>
      <c r="M311" s="6"/>
      <c r="N311" s="6"/>
      <c r="O311" s="6"/>
      <c r="P311" s="6"/>
      <c r="Q311" s="6"/>
      <c r="R311" s="6"/>
      <c r="S311" s="6"/>
      <c r="T311" s="6"/>
      <c r="U311" s="6"/>
      <c r="V311" s="6"/>
      <c r="W311" s="6"/>
    </row>
    <row r="312" spans="1:23" ht="15.75" customHeight="1">
      <c r="A312" s="3"/>
      <c r="B312" s="4"/>
      <c r="C312" s="5"/>
      <c r="D312" s="5"/>
      <c r="E312" s="5"/>
      <c r="F312" s="5"/>
      <c r="G312" s="6"/>
      <c r="H312" s="6"/>
      <c r="I312" s="6"/>
      <c r="J312" s="6"/>
      <c r="K312" s="6"/>
      <c r="L312" s="6"/>
      <c r="M312" s="6"/>
      <c r="N312" s="6"/>
      <c r="O312" s="6"/>
      <c r="P312" s="6"/>
      <c r="Q312" s="6"/>
      <c r="R312" s="6"/>
      <c r="S312" s="6"/>
      <c r="T312" s="6"/>
      <c r="U312" s="6"/>
      <c r="V312" s="6"/>
      <c r="W312" s="6"/>
    </row>
    <row r="313" spans="1:23" ht="15.75" customHeight="1">
      <c r="A313" s="3"/>
      <c r="B313" s="4"/>
      <c r="C313" s="5"/>
      <c r="D313" s="5"/>
      <c r="E313" s="5"/>
      <c r="F313" s="5"/>
      <c r="G313" s="6"/>
      <c r="H313" s="6"/>
      <c r="I313" s="6"/>
      <c r="J313" s="6"/>
      <c r="K313" s="6"/>
      <c r="L313" s="6"/>
      <c r="M313" s="6"/>
      <c r="N313" s="6"/>
      <c r="O313" s="6"/>
      <c r="P313" s="6"/>
      <c r="Q313" s="6"/>
      <c r="R313" s="6"/>
      <c r="S313" s="6"/>
      <c r="T313" s="6"/>
      <c r="U313" s="6"/>
      <c r="V313" s="6"/>
      <c r="W313" s="6"/>
    </row>
    <row r="314" spans="1:23" ht="15.75" customHeight="1">
      <c r="A314" s="3"/>
      <c r="B314" s="4"/>
      <c r="C314" s="5"/>
      <c r="D314" s="5"/>
      <c r="E314" s="5"/>
      <c r="F314" s="5"/>
      <c r="G314" s="6"/>
      <c r="H314" s="6"/>
      <c r="I314" s="6"/>
      <c r="J314" s="6"/>
      <c r="K314" s="6"/>
      <c r="L314" s="6"/>
      <c r="M314" s="6"/>
      <c r="N314" s="6"/>
      <c r="O314" s="6"/>
      <c r="P314" s="6"/>
      <c r="Q314" s="6"/>
      <c r="R314" s="6"/>
      <c r="S314" s="6"/>
      <c r="T314" s="6"/>
      <c r="U314" s="6"/>
      <c r="V314" s="6"/>
      <c r="W314" s="6"/>
    </row>
    <row r="315" spans="1:23" ht="15.75" customHeight="1">
      <c r="A315" s="3"/>
      <c r="B315" s="4"/>
      <c r="C315" s="5"/>
      <c r="D315" s="5"/>
      <c r="E315" s="5"/>
      <c r="F315" s="5"/>
      <c r="G315" s="6"/>
      <c r="H315" s="6"/>
      <c r="I315" s="6"/>
      <c r="J315" s="6"/>
      <c r="K315" s="6"/>
      <c r="L315" s="6"/>
      <c r="M315" s="6"/>
      <c r="N315" s="6"/>
      <c r="O315" s="6"/>
      <c r="P315" s="6"/>
      <c r="Q315" s="6"/>
      <c r="R315" s="6"/>
      <c r="S315" s="6"/>
      <c r="T315" s="6"/>
      <c r="U315" s="6"/>
      <c r="V315" s="6"/>
      <c r="W315" s="6"/>
    </row>
    <row r="316" spans="1:23" ht="15.75" customHeight="1">
      <c r="A316" s="3"/>
      <c r="B316" s="4"/>
      <c r="C316" s="5"/>
      <c r="D316" s="5"/>
      <c r="E316" s="5"/>
      <c r="F316" s="5"/>
      <c r="G316" s="6"/>
      <c r="H316" s="6"/>
      <c r="I316" s="6"/>
      <c r="J316" s="6"/>
      <c r="K316" s="6"/>
      <c r="L316" s="6"/>
      <c r="M316" s="6"/>
      <c r="N316" s="6"/>
      <c r="O316" s="6"/>
      <c r="P316" s="6"/>
      <c r="Q316" s="6"/>
      <c r="R316" s="6"/>
      <c r="S316" s="6"/>
      <c r="T316" s="6"/>
      <c r="U316" s="6"/>
      <c r="V316" s="6"/>
      <c r="W316" s="6"/>
    </row>
    <row r="317" spans="1:23" ht="15.75" customHeight="1">
      <c r="A317" s="3"/>
      <c r="B317" s="4"/>
      <c r="C317" s="5"/>
      <c r="D317" s="5"/>
      <c r="E317" s="5"/>
      <c r="F317" s="5"/>
      <c r="G317" s="6"/>
      <c r="H317" s="6"/>
      <c r="I317" s="6"/>
      <c r="J317" s="6"/>
      <c r="K317" s="6"/>
      <c r="L317" s="6"/>
      <c r="M317" s="6"/>
      <c r="N317" s="6"/>
      <c r="O317" s="6"/>
      <c r="P317" s="6"/>
      <c r="Q317" s="6"/>
      <c r="R317" s="6"/>
      <c r="S317" s="6"/>
      <c r="T317" s="6"/>
      <c r="U317" s="6"/>
      <c r="V317" s="6"/>
      <c r="W317" s="6"/>
    </row>
    <row r="318" spans="1:23" ht="15.75" customHeight="1">
      <c r="A318" s="3"/>
      <c r="B318" s="4"/>
      <c r="C318" s="5"/>
      <c r="D318" s="5"/>
      <c r="E318" s="5"/>
      <c r="F318" s="5"/>
      <c r="G318" s="6"/>
      <c r="H318" s="6"/>
      <c r="I318" s="6"/>
      <c r="J318" s="6"/>
      <c r="K318" s="6"/>
      <c r="L318" s="6"/>
      <c r="M318" s="6"/>
      <c r="N318" s="6"/>
      <c r="O318" s="6"/>
      <c r="P318" s="6"/>
      <c r="Q318" s="6"/>
      <c r="R318" s="6"/>
      <c r="S318" s="6"/>
      <c r="T318" s="6"/>
      <c r="U318" s="6"/>
      <c r="V318" s="6"/>
      <c r="W318" s="6"/>
    </row>
    <row r="319" spans="1:23" ht="15.75" customHeight="1">
      <c r="A319" s="3"/>
      <c r="B319" s="4"/>
      <c r="C319" s="5"/>
      <c r="D319" s="5"/>
      <c r="E319" s="5"/>
      <c r="F319" s="5"/>
      <c r="G319" s="6"/>
      <c r="H319" s="6"/>
      <c r="I319" s="6"/>
      <c r="J319" s="6"/>
      <c r="K319" s="6"/>
      <c r="L319" s="6"/>
      <c r="M319" s="6"/>
      <c r="N319" s="6"/>
      <c r="O319" s="6"/>
      <c r="P319" s="6"/>
      <c r="Q319" s="6"/>
      <c r="R319" s="6"/>
      <c r="S319" s="6"/>
      <c r="T319" s="6"/>
      <c r="U319" s="6"/>
      <c r="V319" s="6"/>
      <c r="W319" s="6"/>
    </row>
    <row r="320" spans="1:23" ht="15.75" customHeight="1">
      <c r="A320" s="3"/>
      <c r="B320" s="4"/>
      <c r="C320" s="5"/>
      <c r="D320" s="5"/>
      <c r="E320" s="5"/>
      <c r="F320" s="5"/>
      <c r="G320" s="6"/>
      <c r="H320" s="6"/>
      <c r="I320" s="6"/>
      <c r="J320" s="6"/>
      <c r="K320" s="6"/>
      <c r="L320" s="6"/>
      <c r="M320" s="6"/>
      <c r="N320" s="6"/>
      <c r="O320" s="6"/>
      <c r="P320" s="6"/>
      <c r="Q320" s="6"/>
      <c r="R320" s="6"/>
      <c r="S320" s="6"/>
      <c r="T320" s="6"/>
      <c r="U320" s="6"/>
      <c r="V320" s="6"/>
      <c r="W320" s="6"/>
    </row>
    <row r="321" spans="1:23" ht="15.75" customHeight="1">
      <c r="A321" s="3"/>
      <c r="B321" s="4"/>
      <c r="C321" s="5"/>
      <c r="D321" s="5"/>
      <c r="E321" s="5"/>
      <c r="F321" s="5"/>
      <c r="G321" s="6"/>
      <c r="H321" s="6"/>
      <c r="I321" s="6"/>
      <c r="J321" s="6"/>
      <c r="K321" s="6"/>
      <c r="L321" s="6"/>
      <c r="M321" s="6"/>
      <c r="N321" s="6"/>
      <c r="O321" s="6"/>
      <c r="P321" s="6"/>
      <c r="Q321" s="6"/>
      <c r="R321" s="6"/>
      <c r="S321" s="6"/>
      <c r="T321" s="6"/>
      <c r="U321" s="6"/>
      <c r="V321" s="6"/>
      <c r="W321" s="6"/>
    </row>
    <row r="322" spans="1:23" ht="15.75" customHeight="1">
      <c r="A322" s="3"/>
      <c r="B322" s="4"/>
      <c r="C322" s="5"/>
      <c r="D322" s="5"/>
      <c r="E322" s="5"/>
      <c r="F322" s="5"/>
      <c r="G322" s="6"/>
      <c r="H322" s="6"/>
      <c r="I322" s="6"/>
      <c r="J322" s="6"/>
      <c r="K322" s="6"/>
      <c r="L322" s="6"/>
      <c r="M322" s="6"/>
      <c r="N322" s="6"/>
      <c r="O322" s="6"/>
      <c r="P322" s="6"/>
      <c r="Q322" s="6"/>
      <c r="R322" s="6"/>
      <c r="S322" s="6"/>
      <c r="T322" s="6"/>
      <c r="U322" s="6"/>
      <c r="V322" s="6"/>
      <c r="W322" s="6"/>
    </row>
    <row r="323" spans="1:23" ht="15.75" customHeight="1">
      <c r="A323" s="3"/>
      <c r="B323" s="4"/>
      <c r="C323" s="5"/>
      <c r="D323" s="5"/>
      <c r="E323" s="5"/>
      <c r="F323" s="5"/>
      <c r="G323" s="6"/>
      <c r="H323" s="6"/>
      <c r="I323" s="6"/>
      <c r="J323" s="6"/>
      <c r="K323" s="6"/>
      <c r="L323" s="6"/>
      <c r="M323" s="6"/>
      <c r="N323" s="6"/>
      <c r="O323" s="6"/>
      <c r="P323" s="6"/>
      <c r="Q323" s="6"/>
      <c r="R323" s="6"/>
      <c r="S323" s="6"/>
      <c r="T323" s="6"/>
      <c r="U323" s="6"/>
      <c r="V323" s="6"/>
      <c r="W323" s="6"/>
    </row>
    <row r="324" spans="1:23" ht="15.75" customHeight="1">
      <c r="A324" s="3"/>
      <c r="B324" s="4"/>
      <c r="C324" s="5"/>
      <c r="D324" s="5"/>
      <c r="E324" s="5"/>
      <c r="F324" s="5"/>
      <c r="G324" s="6"/>
      <c r="H324" s="6"/>
      <c r="I324" s="6"/>
      <c r="J324" s="6"/>
      <c r="K324" s="6"/>
      <c r="L324" s="6"/>
      <c r="M324" s="6"/>
      <c r="N324" s="6"/>
      <c r="O324" s="6"/>
      <c r="P324" s="6"/>
      <c r="Q324" s="6"/>
      <c r="R324" s="6"/>
      <c r="S324" s="6"/>
      <c r="T324" s="6"/>
      <c r="U324" s="6"/>
      <c r="V324" s="6"/>
      <c r="W324" s="6"/>
    </row>
    <row r="325" spans="1:23" ht="15.75" customHeight="1"/>
    <row r="326" spans="1:23" ht="15.75" customHeight="1"/>
    <row r="327" spans="1:23" ht="15.75" customHeight="1"/>
    <row r="328" spans="1:23" ht="15.75" customHeight="1"/>
    <row r="329" spans="1:23" ht="15.75" customHeight="1"/>
    <row r="330" spans="1:23" ht="15.75" customHeight="1"/>
    <row r="331" spans="1:23" ht="15.75" customHeight="1"/>
    <row r="332" spans="1:23" ht="15.75" customHeight="1"/>
    <row r="333" spans="1:23" ht="15.75" customHeight="1"/>
    <row r="334" spans="1:23" ht="15.75" customHeight="1"/>
    <row r="335" spans="1:23" ht="15.75" customHeight="1"/>
    <row r="336" spans="1:23"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B64:C64"/>
    <mergeCell ref="B88:C88"/>
    <mergeCell ref="B102:C102"/>
    <mergeCell ref="B2:E2"/>
    <mergeCell ref="B3:C3"/>
    <mergeCell ref="B4:C4"/>
    <mergeCell ref="B22:C22"/>
    <mergeCell ref="B40:C40"/>
  </mergeCells>
  <pageMargins left="0.7" right="0.7" top="0.75" bottom="0.75"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3709C9"/>
    <outlinePr summaryBelow="0" summaryRight="0"/>
  </sheetPr>
  <dimension ref="A1:V982"/>
  <sheetViews>
    <sheetView workbookViewId="0">
      <selection activeCell="D3" sqref="D3"/>
    </sheetView>
  </sheetViews>
  <sheetFormatPr defaultColWidth="14.42578125" defaultRowHeight="15" customHeight="1"/>
  <cols>
    <col min="1" max="1" width="13.42578125" style="225" customWidth="1"/>
    <col min="2" max="2" width="36.42578125" style="225" customWidth="1"/>
    <col min="3" max="16384" width="14.42578125" style="225"/>
  </cols>
  <sheetData>
    <row r="1" spans="1:22" ht="10.5">
      <c r="A1" s="224"/>
      <c r="B1" s="224"/>
      <c r="C1" s="224"/>
      <c r="D1" s="224"/>
      <c r="E1" s="224"/>
      <c r="F1" s="224"/>
      <c r="G1" s="224"/>
      <c r="H1" s="224"/>
      <c r="I1" s="224"/>
      <c r="J1" s="224"/>
      <c r="K1" s="224"/>
      <c r="L1" s="224"/>
      <c r="M1" s="224"/>
      <c r="N1" s="224"/>
      <c r="O1" s="224"/>
      <c r="P1" s="224"/>
      <c r="Q1" s="224"/>
      <c r="R1" s="224"/>
      <c r="S1" s="224"/>
      <c r="T1" s="224"/>
      <c r="U1" s="224"/>
      <c r="V1" s="224"/>
    </row>
    <row r="2" spans="1:22" ht="10.5">
      <c r="A2" s="226" t="s">
        <v>3971</v>
      </c>
      <c r="B2" s="226" t="s">
        <v>4207</v>
      </c>
      <c r="C2" s="226" t="s">
        <v>4288</v>
      </c>
      <c r="D2" s="227" t="s">
        <v>4289</v>
      </c>
      <c r="E2" s="228" t="s">
        <v>4290</v>
      </c>
      <c r="F2" s="228" t="s">
        <v>4291</v>
      </c>
      <c r="G2" s="224"/>
      <c r="H2" s="224"/>
      <c r="I2" s="224"/>
      <c r="J2" s="224"/>
      <c r="K2" s="224"/>
      <c r="L2" s="224"/>
      <c r="M2" s="224"/>
      <c r="N2" s="224"/>
      <c r="O2" s="224"/>
      <c r="P2" s="224"/>
      <c r="Q2" s="224"/>
      <c r="R2" s="224"/>
      <c r="S2" s="224"/>
      <c r="T2" s="224"/>
      <c r="U2" s="224"/>
      <c r="V2" s="224"/>
    </row>
    <row r="3" spans="1:22" ht="10.5">
      <c r="A3" s="229"/>
      <c r="B3" s="230" t="s">
        <v>8288</v>
      </c>
      <c r="C3" s="231"/>
      <c r="D3" s="232"/>
      <c r="E3" s="233"/>
      <c r="F3" s="234">
        <f>E3*D3</f>
        <v>0</v>
      </c>
      <c r="G3" s="224"/>
      <c r="H3" s="224"/>
      <c r="I3" s="224"/>
      <c r="J3" s="224"/>
      <c r="K3" s="224"/>
      <c r="L3" s="224"/>
      <c r="M3" s="224"/>
      <c r="N3" s="224"/>
      <c r="O3" s="224"/>
      <c r="P3" s="224"/>
      <c r="Q3" s="224"/>
      <c r="R3" s="224"/>
      <c r="S3" s="224"/>
      <c r="T3" s="224"/>
      <c r="U3" s="224"/>
      <c r="V3" s="224"/>
    </row>
    <row r="4" spans="1:22" ht="10.5">
      <c r="A4" s="231">
        <v>1</v>
      </c>
      <c r="B4" s="229" t="s">
        <v>8289</v>
      </c>
      <c r="C4" s="231" t="s">
        <v>5172</v>
      </c>
      <c r="D4" s="232">
        <v>0</v>
      </c>
      <c r="E4" s="233"/>
      <c r="F4" s="234">
        <f t="shared" ref="F4:F10" si="0">E4*D4</f>
        <v>0</v>
      </c>
      <c r="G4" s="224"/>
      <c r="H4" s="224"/>
      <c r="I4" s="224"/>
      <c r="J4" s="224"/>
      <c r="K4" s="224"/>
      <c r="L4" s="224"/>
      <c r="M4" s="224"/>
      <c r="N4" s="224"/>
      <c r="O4" s="224"/>
      <c r="P4" s="224"/>
      <c r="Q4" s="224"/>
      <c r="R4" s="224"/>
      <c r="S4" s="224"/>
      <c r="T4" s="224"/>
      <c r="U4" s="224"/>
      <c r="V4" s="224"/>
    </row>
    <row r="5" spans="1:22" ht="21">
      <c r="A5" s="231">
        <v>2</v>
      </c>
      <c r="B5" s="229" t="s">
        <v>8290</v>
      </c>
      <c r="C5" s="231" t="s">
        <v>5172</v>
      </c>
      <c r="D5" s="232">
        <v>2</v>
      </c>
      <c r="E5" s="233"/>
      <c r="F5" s="234">
        <f t="shared" si="0"/>
        <v>0</v>
      </c>
      <c r="G5" s="224"/>
      <c r="H5" s="224"/>
      <c r="I5" s="224"/>
      <c r="J5" s="224"/>
      <c r="K5" s="224"/>
      <c r="L5" s="224"/>
      <c r="M5" s="224"/>
      <c r="N5" s="224"/>
      <c r="O5" s="224"/>
      <c r="P5" s="224"/>
      <c r="Q5" s="224"/>
      <c r="R5" s="224"/>
      <c r="S5" s="224"/>
      <c r="T5" s="224"/>
      <c r="U5" s="224"/>
      <c r="V5" s="224"/>
    </row>
    <row r="6" spans="1:22" ht="10.5">
      <c r="A6" s="231">
        <v>3</v>
      </c>
      <c r="B6" s="229" t="s">
        <v>8291</v>
      </c>
      <c r="C6" s="231" t="s">
        <v>5172</v>
      </c>
      <c r="D6" s="232">
        <v>5000</v>
      </c>
      <c r="E6" s="233"/>
      <c r="F6" s="234">
        <f t="shared" si="0"/>
        <v>0</v>
      </c>
      <c r="G6" s="224"/>
      <c r="H6" s="224"/>
      <c r="I6" s="224"/>
      <c r="J6" s="224"/>
      <c r="K6" s="224"/>
      <c r="L6" s="224"/>
      <c r="M6" s="224"/>
      <c r="N6" s="224"/>
      <c r="O6" s="224"/>
      <c r="P6" s="224"/>
      <c r="Q6" s="224"/>
      <c r="R6" s="224"/>
      <c r="S6" s="224"/>
      <c r="T6" s="224"/>
      <c r="U6" s="224"/>
      <c r="V6" s="224"/>
    </row>
    <row r="7" spans="1:22" ht="10.5">
      <c r="A7" s="231"/>
      <c r="B7" s="235" t="s">
        <v>8292</v>
      </c>
      <c r="C7" s="231"/>
      <c r="D7" s="232">
        <v>0</v>
      </c>
      <c r="E7" s="233"/>
      <c r="F7" s="234">
        <f t="shared" si="0"/>
        <v>0</v>
      </c>
      <c r="G7" s="224"/>
      <c r="H7" s="224"/>
      <c r="I7" s="224"/>
      <c r="J7" s="224"/>
      <c r="K7" s="224"/>
      <c r="L7" s="224"/>
      <c r="M7" s="224"/>
      <c r="N7" s="224"/>
      <c r="O7" s="224"/>
      <c r="P7" s="224"/>
      <c r="Q7" s="224"/>
      <c r="R7" s="224"/>
      <c r="S7" s="224"/>
      <c r="T7" s="224"/>
      <c r="U7" s="224"/>
      <c r="V7" s="224"/>
    </row>
    <row r="8" spans="1:22" ht="10.5">
      <c r="A8" s="231">
        <v>4</v>
      </c>
      <c r="B8" s="229" t="s">
        <v>8293</v>
      </c>
      <c r="C8" s="231" t="s">
        <v>5172</v>
      </c>
      <c r="D8" s="232">
        <v>4</v>
      </c>
      <c r="E8" s="233"/>
      <c r="F8" s="234">
        <f t="shared" si="0"/>
        <v>0</v>
      </c>
      <c r="G8" s="224"/>
      <c r="H8" s="224"/>
      <c r="I8" s="224"/>
      <c r="J8" s="224"/>
      <c r="K8" s="224"/>
      <c r="L8" s="224"/>
      <c r="M8" s="224"/>
      <c r="N8" s="224"/>
      <c r="O8" s="224"/>
      <c r="P8" s="224"/>
      <c r="Q8" s="224"/>
      <c r="R8" s="224"/>
      <c r="S8" s="224"/>
      <c r="T8" s="224"/>
      <c r="U8" s="224"/>
      <c r="V8" s="224"/>
    </row>
    <row r="9" spans="1:22" ht="10.5">
      <c r="A9" s="231">
        <v>5</v>
      </c>
      <c r="B9" s="229" t="s">
        <v>8294</v>
      </c>
      <c r="C9" s="231" t="s">
        <v>5172</v>
      </c>
      <c r="D9" s="232">
        <v>4</v>
      </c>
      <c r="E9" s="233"/>
      <c r="F9" s="234">
        <f t="shared" si="0"/>
        <v>0</v>
      </c>
      <c r="G9" s="224"/>
      <c r="H9" s="224"/>
      <c r="I9" s="224"/>
      <c r="J9" s="224"/>
      <c r="K9" s="224"/>
      <c r="L9" s="224"/>
      <c r="M9" s="224"/>
      <c r="N9" s="224"/>
      <c r="O9" s="224"/>
      <c r="P9" s="224"/>
      <c r="Q9" s="224"/>
      <c r="R9" s="224"/>
      <c r="S9" s="224"/>
      <c r="T9" s="224"/>
      <c r="U9" s="224"/>
      <c r="V9" s="224"/>
    </row>
    <row r="10" spans="1:22" ht="21">
      <c r="A10" s="231">
        <v>6</v>
      </c>
      <c r="B10" s="229" t="s">
        <v>8295</v>
      </c>
      <c r="C10" s="231" t="s">
        <v>8151</v>
      </c>
      <c r="D10" s="232">
        <v>1</v>
      </c>
      <c r="E10" s="233"/>
      <c r="F10" s="234">
        <f t="shared" si="0"/>
        <v>0</v>
      </c>
      <c r="G10" s="224"/>
      <c r="H10" s="224"/>
      <c r="I10" s="224"/>
      <c r="J10" s="224"/>
      <c r="K10" s="224"/>
      <c r="L10" s="224"/>
      <c r="M10" s="224"/>
      <c r="N10" s="224"/>
      <c r="O10" s="224"/>
      <c r="P10" s="224"/>
      <c r="Q10" s="224"/>
      <c r="R10" s="224"/>
      <c r="S10" s="224"/>
      <c r="T10" s="224"/>
      <c r="U10" s="224"/>
      <c r="V10" s="224"/>
    </row>
    <row r="11" spans="1:22" ht="12">
      <c r="A11" s="224"/>
      <c r="B11" s="224"/>
      <c r="C11" s="224"/>
      <c r="D11" s="224"/>
      <c r="E11" s="170" t="s">
        <v>4362</v>
      </c>
      <c r="F11" s="171">
        <f>SUM(F3:F10)</f>
        <v>0</v>
      </c>
      <c r="G11" s="224"/>
      <c r="H11" s="224"/>
      <c r="I11" s="224"/>
      <c r="J11" s="224"/>
      <c r="K11" s="224"/>
      <c r="L11" s="224"/>
      <c r="M11" s="224"/>
      <c r="N11" s="224"/>
      <c r="O11" s="224"/>
      <c r="P11" s="224"/>
      <c r="Q11" s="224"/>
      <c r="R11" s="224"/>
      <c r="S11" s="224"/>
      <c r="T11" s="224"/>
      <c r="U11" s="224"/>
      <c r="V11" s="224"/>
    </row>
    <row r="12" spans="1:22" ht="12">
      <c r="A12" s="224"/>
      <c r="B12" s="224"/>
      <c r="C12" s="224"/>
      <c r="D12" s="224"/>
      <c r="E12" s="170" t="s">
        <v>4363</v>
      </c>
      <c r="F12" s="171">
        <f>F11*19%</f>
        <v>0</v>
      </c>
      <c r="G12" s="224"/>
      <c r="H12" s="224"/>
      <c r="I12" s="224"/>
      <c r="J12" s="224"/>
      <c r="K12" s="224"/>
      <c r="L12" s="224"/>
      <c r="M12" s="224"/>
      <c r="N12" s="224"/>
      <c r="O12" s="224"/>
      <c r="P12" s="224"/>
      <c r="Q12" s="224"/>
      <c r="R12" s="224"/>
      <c r="S12" s="224"/>
      <c r="T12" s="224"/>
      <c r="U12" s="224"/>
      <c r="V12" s="224"/>
    </row>
    <row r="13" spans="1:22" ht="12">
      <c r="A13" s="224"/>
      <c r="B13" s="224"/>
      <c r="C13" s="224"/>
      <c r="D13" s="224"/>
      <c r="E13" s="170" t="s">
        <v>4364</v>
      </c>
      <c r="F13" s="171">
        <f>F11+F12</f>
        <v>0</v>
      </c>
      <c r="G13" s="224"/>
      <c r="H13" s="224"/>
      <c r="I13" s="224"/>
      <c r="J13" s="224"/>
      <c r="K13" s="224"/>
      <c r="L13" s="224"/>
      <c r="M13" s="224"/>
      <c r="N13" s="224"/>
      <c r="O13" s="224"/>
      <c r="P13" s="224"/>
      <c r="Q13" s="224"/>
      <c r="R13" s="224"/>
      <c r="S13" s="224"/>
      <c r="T13" s="224"/>
      <c r="U13" s="224"/>
      <c r="V13" s="224"/>
    </row>
    <row r="14" spans="1:22" ht="10.5">
      <c r="A14" s="224"/>
      <c r="B14" s="224"/>
      <c r="C14" s="224"/>
      <c r="D14" s="224"/>
      <c r="E14" s="224"/>
      <c r="F14" s="224"/>
      <c r="G14" s="224"/>
      <c r="H14" s="224"/>
      <c r="I14" s="224"/>
      <c r="J14" s="224"/>
      <c r="K14" s="224"/>
      <c r="L14" s="224"/>
      <c r="M14" s="224"/>
      <c r="N14" s="224"/>
      <c r="O14" s="224"/>
      <c r="P14" s="224"/>
      <c r="Q14" s="224"/>
      <c r="R14" s="224"/>
      <c r="S14" s="224"/>
      <c r="T14" s="224"/>
      <c r="U14" s="224"/>
      <c r="V14" s="224"/>
    </row>
    <row r="15" spans="1:22" ht="10.5">
      <c r="A15" s="224"/>
      <c r="B15" s="224"/>
      <c r="C15" s="224"/>
      <c r="D15" s="224"/>
      <c r="E15" s="224"/>
      <c r="F15" s="224"/>
      <c r="G15" s="224"/>
      <c r="H15" s="224"/>
      <c r="I15" s="224"/>
      <c r="J15" s="224"/>
      <c r="K15" s="224"/>
      <c r="L15" s="224"/>
      <c r="M15" s="224"/>
      <c r="N15" s="224"/>
      <c r="O15" s="224"/>
      <c r="P15" s="224"/>
      <c r="Q15" s="224"/>
      <c r="R15" s="224"/>
      <c r="S15" s="224"/>
      <c r="T15" s="224"/>
      <c r="U15" s="224"/>
      <c r="V15" s="224"/>
    </row>
    <row r="16" spans="1:22" ht="10.5">
      <c r="A16" s="224"/>
      <c r="B16" s="224"/>
      <c r="C16" s="224"/>
      <c r="D16" s="224"/>
      <c r="E16" s="224"/>
      <c r="F16" s="224"/>
      <c r="G16" s="224"/>
      <c r="H16" s="224"/>
      <c r="I16" s="224"/>
      <c r="J16" s="224"/>
      <c r="K16" s="224"/>
      <c r="L16" s="224"/>
      <c r="M16" s="224"/>
      <c r="N16" s="224"/>
      <c r="O16" s="224"/>
      <c r="P16" s="224"/>
      <c r="Q16" s="224"/>
      <c r="R16" s="224"/>
      <c r="S16" s="224"/>
      <c r="T16" s="224"/>
      <c r="U16" s="224"/>
      <c r="V16" s="224"/>
    </row>
    <row r="17" spans="1:22" ht="10.5">
      <c r="A17" s="224"/>
      <c r="B17" s="224"/>
      <c r="C17" s="224"/>
      <c r="D17" s="224"/>
      <c r="E17" s="224"/>
      <c r="F17" s="224"/>
      <c r="G17" s="224"/>
      <c r="H17" s="224"/>
      <c r="I17" s="224"/>
      <c r="J17" s="224"/>
      <c r="K17" s="224"/>
      <c r="L17" s="224"/>
      <c r="M17" s="224"/>
      <c r="N17" s="224"/>
      <c r="O17" s="224"/>
      <c r="P17" s="224"/>
      <c r="Q17" s="224"/>
      <c r="R17" s="224"/>
      <c r="S17" s="224"/>
      <c r="T17" s="224"/>
      <c r="U17" s="224"/>
      <c r="V17" s="224"/>
    </row>
    <row r="18" spans="1:22" ht="10.5">
      <c r="A18" s="224"/>
      <c r="B18" s="224"/>
      <c r="C18" s="224"/>
      <c r="D18" s="224"/>
      <c r="E18" s="224"/>
      <c r="F18" s="224"/>
      <c r="G18" s="224"/>
      <c r="H18" s="224"/>
      <c r="I18" s="224"/>
      <c r="J18" s="224"/>
      <c r="K18" s="224"/>
      <c r="L18" s="224"/>
      <c r="M18" s="224"/>
      <c r="N18" s="224"/>
      <c r="O18" s="224"/>
      <c r="P18" s="224"/>
      <c r="Q18" s="224"/>
      <c r="R18" s="224"/>
      <c r="S18" s="224"/>
      <c r="T18" s="224"/>
      <c r="U18" s="224"/>
      <c r="V18" s="224"/>
    </row>
    <row r="19" spans="1:22" ht="10.5">
      <c r="A19" s="224"/>
      <c r="B19" s="224"/>
      <c r="C19" s="224"/>
      <c r="D19" s="224"/>
      <c r="E19" s="224"/>
      <c r="F19" s="224"/>
      <c r="G19" s="224"/>
      <c r="H19" s="224"/>
      <c r="I19" s="224"/>
      <c r="J19" s="224"/>
      <c r="K19" s="224"/>
      <c r="L19" s="224"/>
      <c r="M19" s="224"/>
      <c r="N19" s="224"/>
      <c r="O19" s="224"/>
      <c r="P19" s="224"/>
      <c r="Q19" s="224"/>
      <c r="R19" s="224"/>
      <c r="S19" s="224"/>
      <c r="T19" s="224"/>
      <c r="U19" s="224"/>
      <c r="V19" s="224"/>
    </row>
    <row r="20" spans="1:22" ht="10.5">
      <c r="A20" s="224"/>
      <c r="B20" s="224"/>
      <c r="C20" s="224"/>
      <c r="D20" s="224"/>
      <c r="E20" s="224"/>
      <c r="F20" s="224"/>
      <c r="G20" s="224"/>
      <c r="H20" s="224"/>
      <c r="I20" s="224"/>
      <c r="J20" s="224"/>
      <c r="K20" s="224"/>
      <c r="L20" s="224"/>
      <c r="M20" s="224"/>
      <c r="N20" s="224"/>
      <c r="O20" s="224"/>
      <c r="P20" s="224"/>
      <c r="Q20" s="224"/>
      <c r="R20" s="224"/>
      <c r="S20" s="224"/>
      <c r="T20" s="224"/>
      <c r="U20" s="224"/>
      <c r="V20" s="224"/>
    </row>
    <row r="21" spans="1:22" ht="10.5">
      <c r="A21" s="224"/>
      <c r="B21" s="224"/>
      <c r="C21" s="224"/>
      <c r="D21" s="224"/>
      <c r="E21" s="224"/>
      <c r="F21" s="224"/>
      <c r="G21" s="224"/>
      <c r="H21" s="224"/>
      <c r="I21" s="224"/>
      <c r="J21" s="224"/>
      <c r="K21" s="224"/>
      <c r="L21" s="224"/>
      <c r="M21" s="224"/>
      <c r="N21" s="224"/>
      <c r="O21" s="224"/>
      <c r="P21" s="224"/>
      <c r="Q21" s="224"/>
      <c r="R21" s="224"/>
      <c r="S21" s="224"/>
      <c r="T21" s="224"/>
      <c r="U21" s="224"/>
      <c r="V21" s="224"/>
    </row>
    <row r="22" spans="1:22" ht="10.5">
      <c r="A22" s="224"/>
      <c r="B22" s="224"/>
      <c r="C22" s="224"/>
      <c r="D22" s="224"/>
      <c r="E22" s="224"/>
      <c r="F22" s="224"/>
      <c r="G22" s="224"/>
      <c r="H22" s="224"/>
      <c r="I22" s="224"/>
      <c r="J22" s="224"/>
      <c r="K22" s="224"/>
      <c r="L22" s="224"/>
      <c r="M22" s="224"/>
      <c r="N22" s="224"/>
      <c r="O22" s="224"/>
      <c r="P22" s="224"/>
      <c r="Q22" s="224"/>
      <c r="R22" s="224"/>
      <c r="S22" s="224"/>
      <c r="T22" s="224"/>
      <c r="U22" s="224"/>
      <c r="V22" s="224"/>
    </row>
    <row r="23" spans="1:22" ht="10.5">
      <c r="A23" s="224"/>
      <c r="B23" s="224"/>
      <c r="C23" s="224"/>
      <c r="D23" s="224"/>
      <c r="E23" s="224"/>
      <c r="F23" s="224"/>
      <c r="G23" s="224"/>
      <c r="H23" s="224"/>
      <c r="I23" s="224"/>
      <c r="J23" s="224"/>
      <c r="K23" s="224"/>
      <c r="L23" s="224"/>
      <c r="M23" s="224"/>
      <c r="N23" s="224"/>
      <c r="O23" s="224"/>
      <c r="P23" s="224"/>
      <c r="Q23" s="224"/>
      <c r="R23" s="224"/>
      <c r="S23" s="224"/>
      <c r="T23" s="224"/>
      <c r="U23" s="224"/>
      <c r="V23" s="224"/>
    </row>
    <row r="24" spans="1:22" ht="10.5">
      <c r="A24" s="224"/>
      <c r="B24" s="224"/>
      <c r="C24" s="224"/>
      <c r="D24" s="224"/>
      <c r="E24" s="224"/>
      <c r="F24" s="224"/>
      <c r="G24" s="224"/>
      <c r="H24" s="224"/>
      <c r="I24" s="224"/>
      <c r="J24" s="224"/>
      <c r="K24" s="224"/>
      <c r="L24" s="224"/>
      <c r="M24" s="224"/>
      <c r="N24" s="224"/>
      <c r="O24" s="224"/>
      <c r="P24" s="224"/>
      <c r="Q24" s="224"/>
      <c r="R24" s="224"/>
      <c r="S24" s="224"/>
      <c r="T24" s="224"/>
      <c r="U24" s="224"/>
      <c r="V24" s="224"/>
    </row>
    <row r="25" spans="1:22" ht="10.5">
      <c r="A25" s="224"/>
      <c r="B25" s="224"/>
      <c r="C25" s="224"/>
      <c r="D25" s="224"/>
      <c r="E25" s="224"/>
      <c r="F25" s="224"/>
      <c r="G25" s="224"/>
      <c r="H25" s="224"/>
      <c r="I25" s="224"/>
      <c r="J25" s="224"/>
      <c r="K25" s="224"/>
      <c r="L25" s="224"/>
      <c r="M25" s="224"/>
      <c r="N25" s="224"/>
      <c r="O25" s="224"/>
      <c r="P25" s="224"/>
      <c r="Q25" s="224"/>
      <c r="R25" s="224"/>
      <c r="S25" s="224"/>
      <c r="T25" s="224"/>
      <c r="U25" s="224"/>
      <c r="V25" s="224"/>
    </row>
    <row r="26" spans="1:22" ht="10.5">
      <c r="A26" s="224"/>
      <c r="B26" s="224"/>
      <c r="C26" s="224"/>
      <c r="D26" s="224"/>
      <c r="E26" s="224"/>
      <c r="F26" s="224"/>
      <c r="G26" s="224"/>
      <c r="H26" s="224"/>
      <c r="I26" s="224"/>
      <c r="J26" s="224"/>
      <c r="K26" s="224"/>
      <c r="L26" s="224"/>
      <c r="M26" s="224"/>
      <c r="N26" s="224"/>
      <c r="O26" s="224"/>
      <c r="P26" s="224"/>
      <c r="Q26" s="224"/>
      <c r="R26" s="224"/>
      <c r="S26" s="224"/>
      <c r="T26" s="224"/>
      <c r="U26" s="224"/>
      <c r="V26" s="224"/>
    </row>
    <row r="27" spans="1:22" ht="10.5">
      <c r="A27" s="224"/>
      <c r="B27" s="224"/>
      <c r="C27" s="224"/>
      <c r="D27" s="224"/>
      <c r="E27" s="224"/>
      <c r="F27" s="224"/>
      <c r="G27" s="224"/>
      <c r="H27" s="224"/>
      <c r="I27" s="224"/>
      <c r="J27" s="224"/>
      <c r="K27" s="224"/>
      <c r="L27" s="224"/>
      <c r="M27" s="224"/>
      <c r="N27" s="224"/>
      <c r="O27" s="224"/>
      <c r="P27" s="224"/>
      <c r="Q27" s="224"/>
      <c r="R27" s="224"/>
      <c r="S27" s="224"/>
      <c r="T27" s="224"/>
      <c r="U27" s="224"/>
      <c r="V27" s="224"/>
    </row>
    <row r="28" spans="1:22" ht="10.5">
      <c r="A28" s="224"/>
      <c r="B28" s="224"/>
      <c r="C28" s="224"/>
      <c r="D28" s="224"/>
      <c r="E28" s="224"/>
      <c r="F28" s="224"/>
      <c r="G28" s="224"/>
      <c r="H28" s="224"/>
      <c r="I28" s="224"/>
      <c r="J28" s="224"/>
      <c r="K28" s="224"/>
      <c r="L28" s="224"/>
      <c r="M28" s="224"/>
      <c r="N28" s="224"/>
      <c r="O28" s="224"/>
      <c r="P28" s="224"/>
      <c r="Q28" s="224"/>
      <c r="R28" s="224"/>
      <c r="S28" s="224"/>
      <c r="T28" s="224"/>
      <c r="U28" s="224"/>
      <c r="V28" s="224"/>
    </row>
    <row r="29" spans="1:22" ht="10.5">
      <c r="A29" s="224"/>
      <c r="B29" s="224"/>
      <c r="C29" s="224"/>
      <c r="D29" s="224"/>
      <c r="E29" s="224"/>
      <c r="F29" s="224"/>
      <c r="G29" s="224"/>
      <c r="H29" s="224"/>
      <c r="I29" s="224"/>
      <c r="J29" s="224"/>
      <c r="K29" s="224"/>
      <c r="L29" s="224"/>
      <c r="M29" s="224"/>
      <c r="N29" s="224"/>
      <c r="O29" s="224"/>
      <c r="P29" s="224"/>
      <c r="Q29" s="224"/>
      <c r="R29" s="224"/>
      <c r="S29" s="224"/>
      <c r="T29" s="224"/>
      <c r="U29" s="224"/>
      <c r="V29" s="224"/>
    </row>
    <row r="30" spans="1:22" ht="10.5">
      <c r="A30" s="224"/>
      <c r="B30" s="224"/>
      <c r="C30" s="224"/>
      <c r="D30" s="224"/>
      <c r="E30" s="224"/>
      <c r="F30" s="224"/>
      <c r="G30" s="224"/>
      <c r="H30" s="224"/>
      <c r="I30" s="224"/>
      <c r="J30" s="224"/>
      <c r="K30" s="224"/>
      <c r="L30" s="224"/>
      <c r="M30" s="224"/>
      <c r="N30" s="224"/>
      <c r="O30" s="224"/>
      <c r="P30" s="224"/>
      <c r="Q30" s="224"/>
      <c r="R30" s="224"/>
      <c r="S30" s="224"/>
      <c r="T30" s="224"/>
      <c r="U30" s="224"/>
      <c r="V30" s="224"/>
    </row>
    <row r="31" spans="1:22" ht="10.5">
      <c r="A31" s="224"/>
      <c r="B31" s="224"/>
      <c r="C31" s="224"/>
      <c r="D31" s="224"/>
      <c r="E31" s="224"/>
      <c r="F31" s="224"/>
      <c r="G31" s="224"/>
      <c r="H31" s="224"/>
      <c r="I31" s="224"/>
      <c r="J31" s="224"/>
      <c r="K31" s="224"/>
      <c r="L31" s="224"/>
      <c r="M31" s="224"/>
      <c r="N31" s="224"/>
      <c r="O31" s="224"/>
      <c r="P31" s="224"/>
      <c r="Q31" s="224"/>
      <c r="R31" s="224"/>
      <c r="S31" s="224"/>
      <c r="T31" s="224"/>
      <c r="U31" s="224"/>
      <c r="V31" s="224"/>
    </row>
    <row r="32" spans="1:22" ht="10.5">
      <c r="A32" s="224"/>
      <c r="B32" s="224"/>
      <c r="C32" s="224"/>
      <c r="D32" s="224"/>
      <c r="E32" s="224"/>
      <c r="F32" s="224"/>
      <c r="G32" s="224"/>
      <c r="H32" s="224"/>
      <c r="I32" s="224"/>
      <c r="J32" s="224"/>
      <c r="K32" s="224"/>
      <c r="L32" s="224"/>
      <c r="M32" s="224"/>
      <c r="N32" s="224"/>
      <c r="O32" s="224"/>
      <c r="P32" s="224"/>
      <c r="Q32" s="224"/>
      <c r="R32" s="224"/>
      <c r="S32" s="224"/>
      <c r="T32" s="224"/>
      <c r="U32" s="224"/>
      <c r="V32" s="224"/>
    </row>
    <row r="33" spans="1:22" ht="10.5">
      <c r="A33" s="224"/>
      <c r="B33" s="224"/>
      <c r="C33" s="224"/>
      <c r="D33" s="224"/>
      <c r="E33" s="224"/>
      <c r="F33" s="224"/>
      <c r="G33" s="224"/>
      <c r="H33" s="224"/>
      <c r="I33" s="224"/>
      <c r="J33" s="224"/>
      <c r="K33" s="224"/>
      <c r="L33" s="224"/>
      <c r="M33" s="224"/>
      <c r="N33" s="224"/>
      <c r="O33" s="224"/>
      <c r="P33" s="224"/>
      <c r="Q33" s="224"/>
      <c r="R33" s="224"/>
      <c r="S33" s="224"/>
      <c r="T33" s="224"/>
      <c r="U33" s="224"/>
      <c r="V33" s="224"/>
    </row>
    <row r="34" spans="1:22" ht="10.5">
      <c r="A34" s="224"/>
      <c r="B34" s="224"/>
      <c r="C34" s="224"/>
      <c r="D34" s="224"/>
      <c r="E34" s="224"/>
      <c r="F34" s="224"/>
      <c r="G34" s="224"/>
      <c r="H34" s="224"/>
      <c r="I34" s="224"/>
      <c r="J34" s="224"/>
      <c r="K34" s="224"/>
      <c r="L34" s="224"/>
      <c r="M34" s="224"/>
      <c r="N34" s="224"/>
      <c r="O34" s="224"/>
      <c r="P34" s="224"/>
      <c r="Q34" s="224"/>
      <c r="R34" s="224"/>
      <c r="S34" s="224"/>
      <c r="T34" s="224"/>
      <c r="U34" s="224"/>
      <c r="V34" s="224"/>
    </row>
    <row r="35" spans="1:22" ht="10.5">
      <c r="A35" s="224"/>
      <c r="B35" s="224"/>
      <c r="C35" s="224"/>
      <c r="D35" s="224"/>
      <c r="E35" s="224"/>
      <c r="F35" s="224"/>
      <c r="G35" s="224"/>
      <c r="H35" s="224"/>
      <c r="I35" s="224"/>
      <c r="J35" s="224"/>
      <c r="K35" s="224"/>
      <c r="L35" s="224"/>
      <c r="M35" s="224"/>
      <c r="N35" s="224"/>
      <c r="O35" s="224"/>
      <c r="P35" s="224"/>
      <c r="Q35" s="224"/>
      <c r="R35" s="224"/>
      <c r="S35" s="224"/>
      <c r="T35" s="224"/>
      <c r="U35" s="224"/>
      <c r="V35" s="224"/>
    </row>
    <row r="36" spans="1:22" ht="10.5">
      <c r="A36" s="224"/>
      <c r="B36" s="224"/>
      <c r="C36" s="224"/>
      <c r="D36" s="224"/>
      <c r="E36" s="224"/>
      <c r="F36" s="224"/>
      <c r="G36" s="224"/>
      <c r="H36" s="224"/>
      <c r="I36" s="224"/>
      <c r="J36" s="224"/>
      <c r="K36" s="224"/>
      <c r="L36" s="224"/>
      <c r="M36" s="224"/>
      <c r="N36" s="224"/>
      <c r="O36" s="224"/>
      <c r="P36" s="224"/>
      <c r="Q36" s="224"/>
      <c r="R36" s="224"/>
      <c r="S36" s="224"/>
      <c r="T36" s="224"/>
      <c r="U36" s="224"/>
      <c r="V36" s="224"/>
    </row>
    <row r="37" spans="1:22" ht="10.5">
      <c r="A37" s="224"/>
      <c r="B37" s="224"/>
      <c r="C37" s="224"/>
      <c r="D37" s="224"/>
      <c r="E37" s="224"/>
      <c r="F37" s="224"/>
      <c r="G37" s="224"/>
      <c r="H37" s="224"/>
      <c r="I37" s="224"/>
      <c r="J37" s="224"/>
      <c r="K37" s="224"/>
      <c r="L37" s="224"/>
      <c r="M37" s="224"/>
      <c r="N37" s="224"/>
      <c r="O37" s="224"/>
      <c r="P37" s="224"/>
      <c r="Q37" s="224"/>
      <c r="R37" s="224"/>
      <c r="S37" s="224"/>
      <c r="T37" s="224"/>
      <c r="U37" s="224"/>
      <c r="V37" s="224"/>
    </row>
    <row r="38" spans="1:22" ht="10.5">
      <c r="A38" s="224"/>
      <c r="B38" s="224"/>
      <c r="C38" s="224"/>
      <c r="D38" s="224"/>
      <c r="E38" s="224"/>
      <c r="F38" s="224"/>
      <c r="G38" s="224"/>
      <c r="H38" s="224"/>
      <c r="I38" s="224"/>
      <c r="J38" s="224"/>
      <c r="K38" s="224"/>
      <c r="L38" s="224"/>
      <c r="M38" s="224"/>
      <c r="N38" s="224"/>
      <c r="O38" s="224"/>
      <c r="P38" s="224"/>
      <c r="Q38" s="224"/>
      <c r="R38" s="224"/>
      <c r="S38" s="224"/>
      <c r="T38" s="224"/>
      <c r="U38" s="224"/>
      <c r="V38" s="224"/>
    </row>
    <row r="39" spans="1:22" ht="10.5">
      <c r="A39" s="224"/>
      <c r="B39" s="224"/>
      <c r="C39" s="224"/>
      <c r="D39" s="224"/>
      <c r="E39" s="224"/>
      <c r="F39" s="224"/>
      <c r="G39" s="224"/>
      <c r="H39" s="224"/>
      <c r="I39" s="224"/>
      <c r="J39" s="224"/>
      <c r="K39" s="224"/>
      <c r="L39" s="224"/>
      <c r="M39" s="224"/>
      <c r="N39" s="224"/>
      <c r="O39" s="224"/>
      <c r="P39" s="224"/>
      <c r="Q39" s="224"/>
      <c r="R39" s="224"/>
      <c r="S39" s="224"/>
      <c r="T39" s="224"/>
      <c r="U39" s="224"/>
      <c r="V39" s="224"/>
    </row>
    <row r="40" spans="1:22" ht="10.5">
      <c r="A40" s="224"/>
      <c r="B40" s="224"/>
      <c r="C40" s="224"/>
      <c r="D40" s="224"/>
      <c r="E40" s="224"/>
      <c r="F40" s="224"/>
      <c r="G40" s="224"/>
      <c r="H40" s="224"/>
      <c r="I40" s="224"/>
      <c r="J40" s="224"/>
      <c r="K40" s="224"/>
      <c r="L40" s="224"/>
      <c r="M40" s="224"/>
      <c r="N40" s="224"/>
      <c r="O40" s="224"/>
      <c r="P40" s="224"/>
      <c r="Q40" s="224"/>
      <c r="R40" s="224"/>
      <c r="S40" s="224"/>
      <c r="T40" s="224"/>
      <c r="U40" s="224"/>
      <c r="V40" s="224"/>
    </row>
    <row r="41" spans="1:22" ht="10.5">
      <c r="A41" s="224"/>
      <c r="B41" s="224"/>
      <c r="C41" s="224"/>
      <c r="D41" s="224"/>
      <c r="E41" s="224"/>
      <c r="F41" s="224"/>
      <c r="G41" s="224"/>
      <c r="H41" s="224"/>
      <c r="I41" s="224"/>
      <c r="J41" s="224"/>
      <c r="K41" s="224"/>
      <c r="L41" s="224"/>
      <c r="M41" s="224"/>
      <c r="N41" s="224"/>
      <c r="O41" s="224"/>
      <c r="P41" s="224"/>
      <c r="Q41" s="224"/>
      <c r="R41" s="224"/>
      <c r="S41" s="224"/>
      <c r="T41" s="224"/>
      <c r="U41" s="224"/>
      <c r="V41" s="224"/>
    </row>
    <row r="42" spans="1:22" ht="10.5">
      <c r="A42" s="224"/>
      <c r="B42" s="224"/>
      <c r="C42" s="224"/>
      <c r="D42" s="224"/>
      <c r="E42" s="224"/>
      <c r="F42" s="224"/>
      <c r="G42" s="224"/>
      <c r="H42" s="224"/>
      <c r="I42" s="224"/>
      <c r="J42" s="224"/>
      <c r="K42" s="224"/>
      <c r="L42" s="224"/>
      <c r="M42" s="224"/>
      <c r="N42" s="224"/>
      <c r="O42" s="224"/>
      <c r="P42" s="224"/>
      <c r="Q42" s="224"/>
      <c r="R42" s="224"/>
      <c r="S42" s="224"/>
      <c r="T42" s="224"/>
      <c r="U42" s="224"/>
      <c r="V42" s="224"/>
    </row>
    <row r="43" spans="1:22" ht="10.5">
      <c r="A43" s="224"/>
      <c r="B43" s="224"/>
      <c r="C43" s="224"/>
      <c r="D43" s="224"/>
      <c r="E43" s="224"/>
      <c r="F43" s="224"/>
      <c r="G43" s="224"/>
      <c r="H43" s="224"/>
      <c r="I43" s="224"/>
      <c r="J43" s="224"/>
      <c r="K43" s="224"/>
      <c r="L43" s="224"/>
      <c r="M43" s="224"/>
      <c r="N43" s="224"/>
      <c r="O43" s="224"/>
      <c r="P43" s="224"/>
      <c r="Q43" s="224"/>
      <c r="R43" s="224"/>
      <c r="S43" s="224"/>
      <c r="T43" s="224"/>
      <c r="U43" s="224"/>
      <c r="V43" s="224"/>
    </row>
    <row r="44" spans="1:22" ht="10.5">
      <c r="A44" s="224"/>
      <c r="B44" s="224"/>
      <c r="C44" s="224"/>
      <c r="D44" s="224"/>
      <c r="E44" s="224"/>
      <c r="F44" s="224"/>
      <c r="G44" s="224"/>
      <c r="H44" s="224"/>
      <c r="I44" s="224"/>
      <c r="J44" s="224"/>
      <c r="K44" s="224"/>
      <c r="L44" s="224"/>
      <c r="M44" s="224"/>
      <c r="N44" s="224"/>
      <c r="O44" s="224"/>
      <c r="P44" s="224"/>
      <c r="Q44" s="224"/>
      <c r="R44" s="224"/>
      <c r="S44" s="224"/>
      <c r="T44" s="224"/>
      <c r="U44" s="224"/>
      <c r="V44" s="224"/>
    </row>
    <row r="45" spans="1:22" ht="10.5">
      <c r="A45" s="224"/>
      <c r="B45" s="224"/>
      <c r="C45" s="224"/>
      <c r="D45" s="224"/>
      <c r="E45" s="224"/>
      <c r="F45" s="224"/>
      <c r="G45" s="224"/>
      <c r="H45" s="224"/>
      <c r="I45" s="224"/>
      <c r="J45" s="224"/>
      <c r="K45" s="224"/>
      <c r="L45" s="224"/>
      <c r="M45" s="224"/>
      <c r="N45" s="224"/>
      <c r="O45" s="224"/>
      <c r="P45" s="224"/>
      <c r="Q45" s="224"/>
      <c r="R45" s="224"/>
      <c r="S45" s="224"/>
      <c r="T45" s="224"/>
      <c r="U45" s="224"/>
      <c r="V45" s="224"/>
    </row>
    <row r="46" spans="1:22" ht="10.5">
      <c r="A46" s="224"/>
      <c r="B46" s="224"/>
      <c r="C46" s="224"/>
      <c r="D46" s="224"/>
      <c r="E46" s="224"/>
      <c r="F46" s="224"/>
      <c r="G46" s="224"/>
      <c r="H46" s="224"/>
      <c r="I46" s="224"/>
      <c r="J46" s="224"/>
      <c r="K46" s="224"/>
      <c r="L46" s="224"/>
      <c r="M46" s="224"/>
      <c r="N46" s="224"/>
      <c r="O46" s="224"/>
      <c r="P46" s="224"/>
      <c r="Q46" s="224"/>
      <c r="R46" s="224"/>
      <c r="S46" s="224"/>
      <c r="T46" s="224"/>
      <c r="U46" s="224"/>
      <c r="V46" s="224"/>
    </row>
    <row r="47" spans="1:22" ht="10.5">
      <c r="A47" s="224"/>
      <c r="B47" s="224"/>
      <c r="C47" s="224"/>
      <c r="D47" s="224"/>
      <c r="E47" s="224"/>
      <c r="F47" s="224"/>
      <c r="G47" s="224"/>
      <c r="H47" s="224"/>
      <c r="I47" s="224"/>
      <c r="J47" s="224"/>
      <c r="K47" s="224"/>
      <c r="L47" s="224"/>
      <c r="M47" s="224"/>
      <c r="N47" s="224"/>
      <c r="O47" s="224"/>
      <c r="P47" s="224"/>
      <c r="Q47" s="224"/>
      <c r="R47" s="224"/>
      <c r="S47" s="224"/>
      <c r="T47" s="224"/>
      <c r="U47" s="224"/>
      <c r="V47" s="224"/>
    </row>
    <row r="48" spans="1:22" ht="10.5">
      <c r="A48" s="224"/>
      <c r="B48" s="224"/>
      <c r="C48" s="224"/>
      <c r="D48" s="224"/>
      <c r="E48" s="224"/>
      <c r="F48" s="224"/>
      <c r="G48" s="224"/>
      <c r="H48" s="224"/>
      <c r="I48" s="224"/>
      <c r="J48" s="224"/>
      <c r="K48" s="224"/>
      <c r="L48" s="224"/>
      <c r="M48" s="224"/>
      <c r="N48" s="224"/>
      <c r="O48" s="224"/>
      <c r="P48" s="224"/>
      <c r="Q48" s="224"/>
      <c r="R48" s="224"/>
      <c r="S48" s="224"/>
      <c r="T48" s="224"/>
      <c r="U48" s="224"/>
      <c r="V48" s="224"/>
    </row>
    <row r="49" spans="1:22" ht="10.5">
      <c r="A49" s="224"/>
      <c r="B49" s="224"/>
      <c r="C49" s="224"/>
      <c r="D49" s="224"/>
      <c r="E49" s="224"/>
      <c r="F49" s="224"/>
      <c r="G49" s="224"/>
      <c r="H49" s="224"/>
      <c r="I49" s="224"/>
      <c r="J49" s="224"/>
      <c r="K49" s="224"/>
      <c r="L49" s="224"/>
      <c r="M49" s="224"/>
      <c r="N49" s="224"/>
      <c r="O49" s="224"/>
      <c r="P49" s="224"/>
      <c r="Q49" s="224"/>
      <c r="R49" s="224"/>
      <c r="S49" s="224"/>
      <c r="T49" s="224"/>
      <c r="U49" s="224"/>
      <c r="V49" s="224"/>
    </row>
    <row r="50" spans="1:22" ht="10.5">
      <c r="A50" s="224"/>
      <c r="B50" s="224"/>
      <c r="C50" s="224"/>
      <c r="D50" s="224"/>
      <c r="E50" s="224"/>
      <c r="F50" s="224"/>
      <c r="G50" s="224"/>
      <c r="H50" s="224"/>
      <c r="I50" s="224"/>
      <c r="J50" s="224"/>
      <c r="K50" s="224"/>
      <c r="L50" s="224"/>
      <c r="M50" s="224"/>
      <c r="N50" s="224"/>
      <c r="O50" s="224"/>
      <c r="P50" s="224"/>
      <c r="Q50" s="224"/>
      <c r="R50" s="224"/>
      <c r="S50" s="224"/>
      <c r="T50" s="224"/>
      <c r="U50" s="224"/>
      <c r="V50" s="224"/>
    </row>
    <row r="51" spans="1:22" ht="10.5">
      <c r="A51" s="224"/>
      <c r="B51" s="224"/>
      <c r="C51" s="224"/>
      <c r="D51" s="224"/>
      <c r="E51" s="224"/>
      <c r="F51" s="224"/>
      <c r="G51" s="224"/>
      <c r="H51" s="224"/>
      <c r="I51" s="224"/>
      <c r="J51" s="224"/>
      <c r="K51" s="224"/>
      <c r="L51" s="224"/>
      <c r="M51" s="224"/>
      <c r="N51" s="224"/>
      <c r="O51" s="224"/>
      <c r="P51" s="224"/>
      <c r="Q51" s="224"/>
      <c r="R51" s="224"/>
      <c r="S51" s="224"/>
      <c r="T51" s="224"/>
      <c r="U51" s="224"/>
      <c r="V51" s="224"/>
    </row>
    <row r="52" spans="1:22" ht="10.5">
      <c r="A52" s="224"/>
      <c r="B52" s="224"/>
      <c r="C52" s="224"/>
      <c r="D52" s="224"/>
      <c r="E52" s="224"/>
      <c r="F52" s="224"/>
      <c r="G52" s="224"/>
      <c r="H52" s="224"/>
      <c r="I52" s="224"/>
      <c r="J52" s="224"/>
      <c r="K52" s="224"/>
      <c r="L52" s="224"/>
      <c r="M52" s="224"/>
      <c r="N52" s="224"/>
      <c r="O52" s="224"/>
      <c r="P52" s="224"/>
      <c r="Q52" s="224"/>
      <c r="R52" s="224"/>
      <c r="S52" s="224"/>
      <c r="T52" s="224"/>
      <c r="U52" s="224"/>
      <c r="V52" s="224"/>
    </row>
    <row r="53" spans="1:22" ht="10.5">
      <c r="A53" s="224"/>
      <c r="B53" s="224"/>
      <c r="C53" s="224"/>
      <c r="D53" s="224"/>
      <c r="E53" s="224"/>
      <c r="F53" s="224"/>
      <c r="G53" s="224"/>
      <c r="H53" s="224"/>
      <c r="I53" s="224"/>
      <c r="J53" s="224"/>
      <c r="K53" s="224"/>
      <c r="L53" s="224"/>
      <c r="M53" s="224"/>
      <c r="N53" s="224"/>
      <c r="O53" s="224"/>
      <c r="P53" s="224"/>
      <c r="Q53" s="224"/>
      <c r="R53" s="224"/>
      <c r="S53" s="224"/>
      <c r="T53" s="224"/>
      <c r="U53" s="224"/>
      <c r="V53" s="224"/>
    </row>
    <row r="54" spans="1:22" ht="10.5">
      <c r="A54" s="224"/>
      <c r="B54" s="224"/>
      <c r="C54" s="224"/>
      <c r="D54" s="224"/>
      <c r="E54" s="224"/>
      <c r="F54" s="224"/>
      <c r="G54" s="224"/>
      <c r="H54" s="224"/>
      <c r="I54" s="224"/>
      <c r="J54" s="224"/>
      <c r="K54" s="224"/>
      <c r="L54" s="224"/>
      <c r="M54" s="224"/>
      <c r="N54" s="224"/>
      <c r="O54" s="224"/>
      <c r="P54" s="224"/>
      <c r="Q54" s="224"/>
      <c r="R54" s="224"/>
      <c r="S54" s="224"/>
      <c r="T54" s="224"/>
      <c r="U54" s="224"/>
      <c r="V54" s="224"/>
    </row>
    <row r="55" spans="1:22" ht="10.5">
      <c r="A55" s="224"/>
      <c r="B55" s="224"/>
      <c r="C55" s="224"/>
      <c r="D55" s="224"/>
      <c r="E55" s="224"/>
      <c r="F55" s="224"/>
      <c r="G55" s="224"/>
      <c r="H55" s="224"/>
      <c r="I55" s="224"/>
      <c r="J55" s="224"/>
      <c r="K55" s="224"/>
      <c r="L55" s="224"/>
      <c r="M55" s="224"/>
      <c r="N55" s="224"/>
      <c r="O55" s="224"/>
      <c r="P55" s="224"/>
      <c r="Q55" s="224"/>
      <c r="R55" s="224"/>
      <c r="S55" s="224"/>
      <c r="T55" s="224"/>
      <c r="U55" s="224"/>
      <c r="V55" s="224"/>
    </row>
    <row r="56" spans="1:22" ht="10.5">
      <c r="A56" s="224"/>
      <c r="B56" s="224"/>
      <c r="C56" s="224"/>
      <c r="D56" s="224"/>
      <c r="E56" s="224"/>
      <c r="F56" s="224"/>
      <c r="G56" s="224"/>
      <c r="H56" s="224"/>
      <c r="I56" s="224"/>
      <c r="J56" s="224"/>
      <c r="K56" s="224"/>
      <c r="L56" s="224"/>
      <c r="M56" s="224"/>
      <c r="N56" s="224"/>
      <c r="O56" s="224"/>
      <c r="P56" s="224"/>
      <c r="Q56" s="224"/>
      <c r="R56" s="224"/>
      <c r="S56" s="224"/>
      <c r="T56" s="224"/>
      <c r="U56" s="224"/>
      <c r="V56" s="224"/>
    </row>
    <row r="57" spans="1:22" ht="10.5">
      <c r="A57" s="224"/>
      <c r="B57" s="224"/>
      <c r="C57" s="224"/>
      <c r="D57" s="224"/>
      <c r="E57" s="224"/>
      <c r="F57" s="224"/>
      <c r="G57" s="224"/>
      <c r="H57" s="224"/>
      <c r="I57" s="224"/>
      <c r="J57" s="224"/>
      <c r="K57" s="224"/>
      <c r="L57" s="224"/>
      <c r="M57" s="224"/>
      <c r="N57" s="224"/>
      <c r="O57" s="224"/>
      <c r="P57" s="224"/>
      <c r="Q57" s="224"/>
      <c r="R57" s="224"/>
      <c r="S57" s="224"/>
      <c r="T57" s="224"/>
      <c r="U57" s="224"/>
      <c r="V57" s="224"/>
    </row>
    <row r="58" spans="1:22" ht="10.5">
      <c r="A58" s="224"/>
      <c r="B58" s="224"/>
      <c r="C58" s="224"/>
      <c r="D58" s="224"/>
      <c r="E58" s="224"/>
      <c r="F58" s="224"/>
      <c r="G58" s="224"/>
      <c r="H58" s="224"/>
      <c r="I58" s="224"/>
      <c r="J58" s="224"/>
      <c r="K58" s="224"/>
      <c r="L58" s="224"/>
      <c r="M58" s="224"/>
      <c r="N58" s="224"/>
      <c r="O58" s="224"/>
      <c r="P58" s="224"/>
      <c r="Q58" s="224"/>
      <c r="R58" s="224"/>
      <c r="S58" s="224"/>
      <c r="T58" s="224"/>
      <c r="U58" s="224"/>
      <c r="V58" s="224"/>
    </row>
    <row r="59" spans="1:22" ht="10.5">
      <c r="A59" s="224"/>
      <c r="B59" s="224"/>
      <c r="C59" s="224"/>
      <c r="D59" s="224"/>
      <c r="E59" s="224"/>
      <c r="F59" s="224"/>
      <c r="G59" s="224"/>
      <c r="H59" s="224"/>
      <c r="I59" s="224"/>
      <c r="J59" s="224"/>
      <c r="K59" s="224"/>
      <c r="L59" s="224"/>
      <c r="M59" s="224"/>
      <c r="N59" s="224"/>
      <c r="O59" s="224"/>
      <c r="P59" s="224"/>
      <c r="Q59" s="224"/>
      <c r="R59" s="224"/>
      <c r="S59" s="224"/>
      <c r="T59" s="224"/>
      <c r="U59" s="224"/>
      <c r="V59" s="224"/>
    </row>
    <row r="60" spans="1:22" ht="10.5">
      <c r="A60" s="224"/>
      <c r="B60" s="224"/>
      <c r="C60" s="224"/>
      <c r="D60" s="224"/>
      <c r="E60" s="224"/>
      <c r="F60" s="224"/>
      <c r="G60" s="224"/>
      <c r="H60" s="224"/>
      <c r="I60" s="224"/>
      <c r="J60" s="224"/>
      <c r="K60" s="224"/>
      <c r="L60" s="224"/>
      <c r="M60" s="224"/>
      <c r="N60" s="224"/>
      <c r="O60" s="224"/>
      <c r="P60" s="224"/>
      <c r="Q60" s="224"/>
      <c r="R60" s="224"/>
      <c r="S60" s="224"/>
      <c r="T60" s="224"/>
      <c r="U60" s="224"/>
      <c r="V60" s="224"/>
    </row>
    <row r="61" spans="1:22" ht="10.5">
      <c r="A61" s="224"/>
      <c r="B61" s="224"/>
      <c r="C61" s="224"/>
      <c r="D61" s="224"/>
      <c r="E61" s="224"/>
      <c r="F61" s="224"/>
      <c r="G61" s="224"/>
      <c r="H61" s="224"/>
      <c r="I61" s="224"/>
      <c r="J61" s="224"/>
      <c r="K61" s="224"/>
      <c r="L61" s="224"/>
      <c r="M61" s="224"/>
      <c r="N61" s="224"/>
      <c r="O61" s="224"/>
      <c r="P61" s="224"/>
      <c r="Q61" s="224"/>
      <c r="R61" s="224"/>
      <c r="S61" s="224"/>
      <c r="T61" s="224"/>
      <c r="U61" s="224"/>
      <c r="V61" s="224"/>
    </row>
    <row r="62" spans="1:22" ht="10.5">
      <c r="A62" s="224"/>
      <c r="B62" s="224"/>
      <c r="C62" s="224"/>
      <c r="D62" s="224"/>
      <c r="E62" s="224"/>
      <c r="F62" s="224"/>
      <c r="G62" s="224"/>
      <c r="H62" s="224"/>
      <c r="I62" s="224"/>
      <c r="J62" s="224"/>
      <c r="K62" s="224"/>
      <c r="L62" s="224"/>
      <c r="M62" s="224"/>
      <c r="N62" s="224"/>
      <c r="O62" s="224"/>
      <c r="P62" s="224"/>
      <c r="Q62" s="224"/>
      <c r="R62" s="224"/>
      <c r="S62" s="224"/>
      <c r="T62" s="224"/>
      <c r="U62" s="224"/>
      <c r="V62" s="224"/>
    </row>
    <row r="63" spans="1:22" ht="10.5">
      <c r="A63" s="224"/>
      <c r="B63" s="224"/>
      <c r="C63" s="224"/>
      <c r="D63" s="224"/>
      <c r="E63" s="224"/>
      <c r="F63" s="224"/>
      <c r="G63" s="224"/>
      <c r="H63" s="224"/>
      <c r="I63" s="224"/>
      <c r="J63" s="224"/>
      <c r="K63" s="224"/>
      <c r="L63" s="224"/>
      <c r="M63" s="224"/>
      <c r="N63" s="224"/>
      <c r="O63" s="224"/>
      <c r="P63" s="224"/>
      <c r="Q63" s="224"/>
      <c r="R63" s="224"/>
      <c r="S63" s="224"/>
      <c r="T63" s="224"/>
      <c r="U63" s="224"/>
      <c r="V63" s="224"/>
    </row>
    <row r="64" spans="1:22" ht="10.5">
      <c r="A64" s="224"/>
      <c r="B64" s="224"/>
      <c r="C64" s="224"/>
      <c r="D64" s="224"/>
      <c r="E64" s="224"/>
      <c r="F64" s="224"/>
      <c r="G64" s="224"/>
      <c r="H64" s="224"/>
      <c r="I64" s="224"/>
      <c r="J64" s="224"/>
      <c r="K64" s="224"/>
      <c r="L64" s="224"/>
      <c r="M64" s="224"/>
      <c r="N64" s="224"/>
      <c r="O64" s="224"/>
      <c r="P64" s="224"/>
      <c r="Q64" s="224"/>
      <c r="R64" s="224"/>
      <c r="S64" s="224"/>
      <c r="T64" s="224"/>
      <c r="U64" s="224"/>
      <c r="V64" s="224"/>
    </row>
    <row r="65" spans="1:22" ht="10.5">
      <c r="A65" s="224"/>
      <c r="B65" s="224"/>
      <c r="C65" s="224"/>
      <c r="D65" s="224"/>
      <c r="E65" s="224"/>
      <c r="F65" s="224"/>
      <c r="G65" s="224"/>
      <c r="H65" s="224"/>
      <c r="I65" s="224"/>
      <c r="J65" s="224"/>
      <c r="K65" s="224"/>
      <c r="L65" s="224"/>
      <c r="M65" s="224"/>
      <c r="N65" s="224"/>
      <c r="O65" s="224"/>
      <c r="P65" s="224"/>
      <c r="Q65" s="224"/>
      <c r="R65" s="224"/>
      <c r="S65" s="224"/>
      <c r="T65" s="224"/>
      <c r="U65" s="224"/>
      <c r="V65" s="224"/>
    </row>
    <row r="66" spans="1:22" ht="10.5">
      <c r="A66" s="224"/>
      <c r="B66" s="224"/>
      <c r="C66" s="224"/>
      <c r="D66" s="224"/>
      <c r="E66" s="224"/>
      <c r="F66" s="224"/>
      <c r="G66" s="224"/>
      <c r="H66" s="224"/>
      <c r="I66" s="224"/>
      <c r="J66" s="224"/>
      <c r="K66" s="224"/>
      <c r="L66" s="224"/>
      <c r="M66" s="224"/>
      <c r="N66" s="224"/>
      <c r="O66" s="224"/>
      <c r="P66" s="224"/>
      <c r="Q66" s="224"/>
      <c r="R66" s="224"/>
      <c r="S66" s="224"/>
      <c r="T66" s="224"/>
      <c r="U66" s="224"/>
      <c r="V66" s="224"/>
    </row>
    <row r="67" spans="1:22" ht="10.5">
      <c r="A67" s="224"/>
      <c r="B67" s="224"/>
      <c r="C67" s="224"/>
      <c r="D67" s="224"/>
      <c r="E67" s="224"/>
      <c r="F67" s="224"/>
      <c r="G67" s="224"/>
      <c r="H67" s="224"/>
      <c r="I67" s="224"/>
      <c r="J67" s="224"/>
      <c r="K67" s="224"/>
      <c r="L67" s="224"/>
      <c r="M67" s="224"/>
      <c r="N67" s="224"/>
      <c r="O67" s="224"/>
      <c r="P67" s="224"/>
      <c r="Q67" s="224"/>
      <c r="R67" s="224"/>
      <c r="S67" s="224"/>
      <c r="T67" s="224"/>
      <c r="U67" s="224"/>
      <c r="V67" s="224"/>
    </row>
    <row r="68" spans="1:22" ht="10.5">
      <c r="A68" s="224"/>
      <c r="B68" s="224"/>
      <c r="C68" s="224"/>
      <c r="D68" s="224"/>
      <c r="E68" s="224"/>
      <c r="F68" s="224"/>
      <c r="G68" s="224"/>
      <c r="H68" s="224"/>
      <c r="I68" s="224"/>
      <c r="J68" s="224"/>
      <c r="K68" s="224"/>
      <c r="L68" s="224"/>
      <c r="M68" s="224"/>
      <c r="N68" s="224"/>
      <c r="O68" s="224"/>
      <c r="P68" s="224"/>
      <c r="Q68" s="224"/>
      <c r="R68" s="224"/>
      <c r="S68" s="224"/>
      <c r="T68" s="224"/>
      <c r="U68" s="224"/>
      <c r="V68" s="224"/>
    </row>
    <row r="69" spans="1:22" ht="10.5">
      <c r="A69" s="224"/>
      <c r="B69" s="224"/>
      <c r="C69" s="224"/>
      <c r="D69" s="224"/>
      <c r="E69" s="224"/>
      <c r="F69" s="224"/>
      <c r="G69" s="224"/>
      <c r="H69" s="224"/>
      <c r="I69" s="224"/>
      <c r="J69" s="224"/>
      <c r="K69" s="224"/>
      <c r="L69" s="224"/>
      <c r="M69" s="224"/>
      <c r="N69" s="224"/>
      <c r="O69" s="224"/>
      <c r="P69" s="224"/>
      <c r="Q69" s="224"/>
      <c r="R69" s="224"/>
      <c r="S69" s="224"/>
      <c r="T69" s="224"/>
      <c r="U69" s="224"/>
      <c r="V69" s="224"/>
    </row>
    <row r="70" spans="1:22" ht="10.5">
      <c r="A70" s="224"/>
      <c r="B70" s="224"/>
      <c r="C70" s="224"/>
      <c r="D70" s="224"/>
      <c r="E70" s="224"/>
      <c r="F70" s="224"/>
      <c r="G70" s="224"/>
      <c r="H70" s="224"/>
      <c r="I70" s="224"/>
      <c r="J70" s="224"/>
      <c r="K70" s="224"/>
      <c r="L70" s="224"/>
      <c r="M70" s="224"/>
      <c r="N70" s="224"/>
      <c r="O70" s="224"/>
      <c r="P70" s="224"/>
      <c r="Q70" s="224"/>
      <c r="R70" s="224"/>
      <c r="S70" s="224"/>
      <c r="T70" s="224"/>
      <c r="U70" s="224"/>
      <c r="V70" s="224"/>
    </row>
    <row r="71" spans="1:22" ht="10.5">
      <c r="A71" s="224"/>
      <c r="B71" s="224"/>
      <c r="C71" s="224"/>
      <c r="D71" s="224"/>
      <c r="E71" s="224"/>
      <c r="F71" s="224"/>
      <c r="G71" s="224"/>
      <c r="H71" s="224"/>
      <c r="I71" s="224"/>
      <c r="J71" s="224"/>
      <c r="K71" s="224"/>
      <c r="L71" s="224"/>
      <c r="M71" s="224"/>
      <c r="N71" s="224"/>
      <c r="O71" s="224"/>
      <c r="P71" s="224"/>
      <c r="Q71" s="224"/>
      <c r="R71" s="224"/>
      <c r="S71" s="224"/>
      <c r="T71" s="224"/>
      <c r="U71" s="224"/>
      <c r="V71" s="224"/>
    </row>
    <row r="72" spans="1:22" ht="10.5">
      <c r="A72" s="224"/>
      <c r="B72" s="224"/>
      <c r="C72" s="224"/>
      <c r="D72" s="224"/>
      <c r="E72" s="224"/>
      <c r="F72" s="224"/>
      <c r="G72" s="224"/>
      <c r="H72" s="224"/>
      <c r="I72" s="224"/>
      <c r="J72" s="224"/>
      <c r="K72" s="224"/>
      <c r="L72" s="224"/>
      <c r="M72" s="224"/>
      <c r="N72" s="224"/>
      <c r="O72" s="224"/>
      <c r="P72" s="224"/>
      <c r="Q72" s="224"/>
      <c r="R72" s="224"/>
      <c r="S72" s="224"/>
      <c r="T72" s="224"/>
      <c r="U72" s="224"/>
      <c r="V72" s="224"/>
    </row>
    <row r="73" spans="1:22" ht="10.5">
      <c r="A73" s="224"/>
      <c r="B73" s="224"/>
      <c r="C73" s="224"/>
      <c r="D73" s="224"/>
      <c r="E73" s="224"/>
      <c r="F73" s="224"/>
      <c r="G73" s="224"/>
      <c r="H73" s="224"/>
      <c r="I73" s="224"/>
      <c r="J73" s="224"/>
      <c r="K73" s="224"/>
      <c r="L73" s="224"/>
      <c r="M73" s="224"/>
      <c r="N73" s="224"/>
      <c r="O73" s="224"/>
      <c r="P73" s="224"/>
      <c r="Q73" s="224"/>
      <c r="R73" s="224"/>
      <c r="S73" s="224"/>
      <c r="T73" s="224"/>
      <c r="U73" s="224"/>
      <c r="V73" s="224"/>
    </row>
    <row r="74" spans="1:22" ht="10.5">
      <c r="A74" s="224"/>
      <c r="B74" s="224"/>
      <c r="C74" s="224"/>
      <c r="D74" s="224"/>
      <c r="E74" s="224"/>
      <c r="F74" s="224"/>
      <c r="G74" s="224"/>
      <c r="H74" s="224"/>
      <c r="I74" s="224"/>
      <c r="J74" s="224"/>
      <c r="K74" s="224"/>
      <c r="L74" s="224"/>
      <c r="M74" s="224"/>
      <c r="N74" s="224"/>
      <c r="O74" s="224"/>
      <c r="P74" s="224"/>
      <c r="Q74" s="224"/>
      <c r="R74" s="224"/>
      <c r="S74" s="224"/>
      <c r="T74" s="224"/>
      <c r="U74" s="224"/>
      <c r="V74" s="224"/>
    </row>
    <row r="75" spans="1:22" ht="10.5">
      <c r="A75" s="224"/>
      <c r="B75" s="224"/>
      <c r="C75" s="224"/>
      <c r="D75" s="224"/>
      <c r="E75" s="224"/>
      <c r="F75" s="224"/>
      <c r="G75" s="224"/>
      <c r="H75" s="224"/>
      <c r="I75" s="224"/>
      <c r="J75" s="224"/>
      <c r="K75" s="224"/>
      <c r="L75" s="224"/>
      <c r="M75" s="224"/>
      <c r="N75" s="224"/>
      <c r="O75" s="224"/>
      <c r="P75" s="224"/>
      <c r="Q75" s="224"/>
      <c r="R75" s="224"/>
      <c r="S75" s="224"/>
      <c r="T75" s="224"/>
      <c r="U75" s="224"/>
      <c r="V75" s="224"/>
    </row>
    <row r="76" spans="1:22" ht="10.5">
      <c r="A76" s="224"/>
      <c r="B76" s="224"/>
      <c r="C76" s="224"/>
      <c r="D76" s="224"/>
      <c r="E76" s="224"/>
      <c r="F76" s="224"/>
      <c r="G76" s="224"/>
      <c r="H76" s="224"/>
      <c r="I76" s="224"/>
      <c r="J76" s="224"/>
      <c r="K76" s="224"/>
      <c r="L76" s="224"/>
      <c r="M76" s="224"/>
      <c r="N76" s="224"/>
      <c r="O76" s="224"/>
      <c r="P76" s="224"/>
      <c r="Q76" s="224"/>
      <c r="R76" s="224"/>
      <c r="S76" s="224"/>
      <c r="T76" s="224"/>
      <c r="U76" s="224"/>
      <c r="V76" s="224"/>
    </row>
    <row r="77" spans="1:22" ht="10.5">
      <c r="A77" s="224"/>
      <c r="B77" s="224"/>
      <c r="C77" s="224"/>
      <c r="D77" s="224"/>
      <c r="E77" s="224"/>
      <c r="F77" s="224"/>
      <c r="G77" s="224"/>
      <c r="H77" s="224"/>
      <c r="I77" s="224"/>
      <c r="J77" s="224"/>
      <c r="K77" s="224"/>
      <c r="L77" s="224"/>
      <c r="M77" s="224"/>
      <c r="N77" s="224"/>
      <c r="O77" s="224"/>
      <c r="P77" s="224"/>
      <c r="Q77" s="224"/>
      <c r="R77" s="224"/>
      <c r="S77" s="224"/>
      <c r="T77" s="224"/>
      <c r="U77" s="224"/>
      <c r="V77" s="224"/>
    </row>
    <row r="78" spans="1:22" ht="10.5">
      <c r="A78" s="224"/>
      <c r="B78" s="224"/>
      <c r="C78" s="224"/>
      <c r="D78" s="224"/>
      <c r="E78" s="224"/>
      <c r="F78" s="224"/>
      <c r="G78" s="224"/>
      <c r="H78" s="224"/>
      <c r="I78" s="224"/>
      <c r="J78" s="224"/>
      <c r="K78" s="224"/>
      <c r="L78" s="224"/>
      <c r="M78" s="224"/>
      <c r="N78" s="224"/>
      <c r="O78" s="224"/>
      <c r="P78" s="224"/>
      <c r="Q78" s="224"/>
      <c r="R78" s="224"/>
      <c r="S78" s="224"/>
      <c r="T78" s="224"/>
      <c r="U78" s="224"/>
      <c r="V78" s="224"/>
    </row>
    <row r="79" spans="1:22" ht="10.5">
      <c r="A79" s="224"/>
      <c r="B79" s="224"/>
      <c r="C79" s="224"/>
      <c r="D79" s="224"/>
      <c r="E79" s="224"/>
      <c r="F79" s="224"/>
      <c r="G79" s="224"/>
      <c r="H79" s="224"/>
      <c r="I79" s="224"/>
      <c r="J79" s="224"/>
      <c r="K79" s="224"/>
      <c r="L79" s="224"/>
      <c r="M79" s="224"/>
      <c r="N79" s="224"/>
      <c r="O79" s="224"/>
      <c r="P79" s="224"/>
      <c r="Q79" s="224"/>
      <c r="R79" s="224"/>
      <c r="S79" s="224"/>
      <c r="T79" s="224"/>
      <c r="U79" s="224"/>
      <c r="V79" s="224"/>
    </row>
    <row r="80" spans="1:22" ht="10.5">
      <c r="A80" s="224"/>
      <c r="B80" s="224"/>
      <c r="C80" s="224"/>
      <c r="D80" s="224"/>
      <c r="E80" s="224"/>
      <c r="F80" s="224"/>
      <c r="G80" s="224"/>
      <c r="H80" s="224"/>
      <c r="I80" s="224"/>
      <c r="J80" s="224"/>
      <c r="K80" s="224"/>
      <c r="L80" s="224"/>
      <c r="M80" s="224"/>
      <c r="N80" s="224"/>
      <c r="O80" s="224"/>
      <c r="P80" s="224"/>
      <c r="Q80" s="224"/>
      <c r="R80" s="224"/>
      <c r="S80" s="224"/>
      <c r="T80" s="224"/>
      <c r="U80" s="224"/>
      <c r="V80" s="224"/>
    </row>
    <row r="81" spans="1:22" ht="10.5">
      <c r="A81" s="224"/>
      <c r="B81" s="224"/>
      <c r="C81" s="224"/>
      <c r="D81" s="224"/>
      <c r="E81" s="224"/>
      <c r="F81" s="224"/>
      <c r="G81" s="224"/>
      <c r="H81" s="224"/>
      <c r="I81" s="224"/>
      <c r="J81" s="224"/>
      <c r="K81" s="224"/>
      <c r="L81" s="224"/>
      <c r="M81" s="224"/>
      <c r="N81" s="224"/>
      <c r="O81" s="224"/>
      <c r="P81" s="224"/>
      <c r="Q81" s="224"/>
      <c r="R81" s="224"/>
      <c r="S81" s="224"/>
      <c r="T81" s="224"/>
      <c r="U81" s="224"/>
      <c r="V81" s="224"/>
    </row>
    <row r="82" spans="1:22" ht="10.5">
      <c r="A82" s="224"/>
      <c r="B82" s="224"/>
      <c r="C82" s="224"/>
      <c r="D82" s="224"/>
      <c r="E82" s="224"/>
      <c r="F82" s="224"/>
      <c r="G82" s="224"/>
      <c r="H82" s="224"/>
      <c r="I82" s="224"/>
      <c r="J82" s="224"/>
      <c r="K82" s="224"/>
      <c r="L82" s="224"/>
      <c r="M82" s="224"/>
      <c r="N82" s="224"/>
      <c r="O82" s="224"/>
      <c r="P82" s="224"/>
      <c r="Q82" s="224"/>
      <c r="R82" s="224"/>
      <c r="S82" s="224"/>
      <c r="T82" s="224"/>
      <c r="U82" s="224"/>
      <c r="V82" s="224"/>
    </row>
    <row r="83" spans="1:22" ht="10.5">
      <c r="A83" s="224"/>
      <c r="B83" s="224"/>
      <c r="C83" s="224"/>
      <c r="D83" s="224"/>
      <c r="E83" s="224"/>
      <c r="F83" s="224"/>
      <c r="G83" s="224"/>
      <c r="H83" s="224"/>
      <c r="I83" s="224"/>
      <c r="J83" s="224"/>
      <c r="K83" s="224"/>
      <c r="L83" s="224"/>
      <c r="M83" s="224"/>
      <c r="N83" s="224"/>
      <c r="O83" s="224"/>
      <c r="P83" s="224"/>
      <c r="Q83" s="224"/>
      <c r="R83" s="224"/>
      <c r="S83" s="224"/>
      <c r="T83" s="224"/>
      <c r="U83" s="224"/>
      <c r="V83" s="224"/>
    </row>
    <row r="84" spans="1:22" ht="10.5">
      <c r="A84" s="224"/>
      <c r="B84" s="224"/>
      <c r="C84" s="224"/>
      <c r="D84" s="224"/>
      <c r="E84" s="224"/>
      <c r="F84" s="224"/>
      <c r="G84" s="224"/>
      <c r="H84" s="224"/>
      <c r="I84" s="224"/>
      <c r="J84" s="224"/>
      <c r="K84" s="224"/>
      <c r="L84" s="224"/>
      <c r="M84" s="224"/>
      <c r="N84" s="224"/>
      <c r="O84" s="224"/>
      <c r="P84" s="224"/>
      <c r="Q84" s="224"/>
      <c r="R84" s="224"/>
      <c r="S84" s="224"/>
      <c r="T84" s="224"/>
      <c r="U84" s="224"/>
      <c r="V84" s="224"/>
    </row>
    <row r="85" spans="1:22" ht="10.5">
      <c r="A85" s="224"/>
      <c r="B85" s="224"/>
      <c r="C85" s="224"/>
      <c r="D85" s="224"/>
      <c r="E85" s="224"/>
      <c r="F85" s="224"/>
      <c r="G85" s="224"/>
      <c r="H85" s="224"/>
      <c r="I85" s="224"/>
      <c r="J85" s="224"/>
      <c r="K85" s="224"/>
      <c r="L85" s="224"/>
      <c r="M85" s="224"/>
      <c r="N85" s="224"/>
      <c r="O85" s="224"/>
      <c r="P85" s="224"/>
      <c r="Q85" s="224"/>
      <c r="R85" s="224"/>
      <c r="S85" s="224"/>
      <c r="T85" s="224"/>
      <c r="U85" s="224"/>
      <c r="V85" s="224"/>
    </row>
    <row r="86" spans="1:22" ht="10.5">
      <c r="A86" s="224"/>
      <c r="B86" s="224"/>
      <c r="C86" s="224"/>
      <c r="D86" s="224"/>
      <c r="E86" s="224"/>
      <c r="F86" s="224"/>
      <c r="G86" s="224"/>
      <c r="H86" s="224"/>
      <c r="I86" s="224"/>
      <c r="J86" s="224"/>
      <c r="K86" s="224"/>
      <c r="L86" s="224"/>
      <c r="M86" s="224"/>
      <c r="N86" s="224"/>
      <c r="O86" s="224"/>
      <c r="P86" s="224"/>
      <c r="Q86" s="224"/>
      <c r="R86" s="224"/>
      <c r="S86" s="224"/>
      <c r="T86" s="224"/>
      <c r="U86" s="224"/>
      <c r="V86" s="224"/>
    </row>
    <row r="87" spans="1:22" ht="10.5">
      <c r="A87" s="224"/>
      <c r="B87" s="224"/>
      <c r="C87" s="224"/>
      <c r="D87" s="224"/>
      <c r="E87" s="224"/>
      <c r="F87" s="224"/>
      <c r="G87" s="224"/>
      <c r="H87" s="224"/>
      <c r="I87" s="224"/>
      <c r="J87" s="224"/>
      <c r="K87" s="224"/>
      <c r="L87" s="224"/>
      <c r="M87" s="224"/>
      <c r="N87" s="224"/>
      <c r="O87" s="224"/>
      <c r="P87" s="224"/>
      <c r="Q87" s="224"/>
      <c r="R87" s="224"/>
      <c r="S87" s="224"/>
      <c r="T87" s="224"/>
      <c r="U87" s="224"/>
      <c r="V87" s="224"/>
    </row>
    <row r="88" spans="1:22" ht="10.5">
      <c r="A88" s="224"/>
      <c r="B88" s="224"/>
      <c r="C88" s="224"/>
      <c r="D88" s="224"/>
      <c r="E88" s="224"/>
      <c r="F88" s="224"/>
      <c r="G88" s="224"/>
      <c r="H88" s="224"/>
      <c r="I88" s="224"/>
      <c r="J88" s="224"/>
      <c r="K88" s="224"/>
      <c r="L88" s="224"/>
      <c r="M88" s="224"/>
      <c r="N88" s="224"/>
      <c r="O88" s="224"/>
      <c r="P88" s="224"/>
      <c r="Q88" s="224"/>
      <c r="R88" s="224"/>
      <c r="S88" s="224"/>
      <c r="T88" s="224"/>
      <c r="U88" s="224"/>
      <c r="V88" s="224"/>
    </row>
    <row r="89" spans="1:22" ht="10.5">
      <c r="A89" s="224"/>
      <c r="B89" s="224"/>
      <c r="C89" s="224"/>
      <c r="D89" s="224"/>
      <c r="E89" s="224"/>
      <c r="F89" s="224"/>
      <c r="G89" s="224"/>
      <c r="H89" s="224"/>
      <c r="I89" s="224"/>
      <c r="J89" s="224"/>
      <c r="K89" s="224"/>
      <c r="L89" s="224"/>
      <c r="M89" s="224"/>
      <c r="N89" s="224"/>
      <c r="O89" s="224"/>
      <c r="P89" s="224"/>
      <c r="Q89" s="224"/>
      <c r="R89" s="224"/>
      <c r="S89" s="224"/>
      <c r="T89" s="224"/>
      <c r="U89" s="224"/>
      <c r="V89" s="224"/>
    </row>
    <row r="90" spans="1:22" ht="10.5">
      <c r="A90" s="224"/>
      <c r="B90" s="224"/>
      <c r="C90" s="224"/>
      <c r="D90" s="224"/>
      <c r="E90" s="224"/>
      <c r="F90" s="224"/>
      <c r="G90" s="224"/>
      <c r="H90" s="224"/>
      <c r="I90" s="224"/>
      <c r="J90" s="224"/>
      <c r="K90" s="224"/>
      <c r="L90" s="224"/>
      <c r="M90" s="224"/>
      <c r="N90" s="224"/>
      <c r="O90" s="224"/>
      <c r="P90" s="224"/>
      <c r="Q90" s="224"/>
      <c r="R90" s="224"/>
      <c r="S90" s="224"/>
      <c r="T90" s="224"/>
      <c r="U90" s="224"/>
      <c r="V90" s="224"/>
    </row>
    <row r="91" spans="1:22" ht="10.5">
      <c r="A91" s="224"/>
      <c r="B91" s="224"/>
      <c r="C91" s="224"/>
      <c r="D91" s="224"/>
      <c r="E91" s="224"/>
      <c r="F91" s="224"/>
      <c r="G91" s="224"/>
      <c r="H91" s="224"/>
      <c r="I91" s="224"/>
      <c r="J91" s="224"/>
      <c r="K91" s="224"/>
      <c r="L91" s="224"/>
      <c r="M91" s="224"/>
      <c r="N91" s="224"/>
      <c r="O91" s="224"/>
      <c r="P91" s="224"/>
      <c r="Q91" s="224"/>
      <c r="R91" s="224"/>
      <c r="S91" s="224"/>
      <c r="T91" s="224"/>
      <c r="U91" s="224"/>
      <c r="V91" s="224"/>
    </row>
    <row r="92" spans="1:22" ht="10.5">
      <c r="A92" s="224"/>
      <c r="B92" s="224"/>
      <c r="C92" s="224"/>
      <c r="D92" s="224"/>
      <c r="E92" s="224"/>
      <c r="F92" s="224"/>
      <c r="G92" s="224"/>
      <c r="H92" s="224"/>
      <c r="I92" s="224"/>
      <c r="J92" s="224"/>
      <c r="K92" s="224"/>
      <c r="L92" s="224"/>
      <c r="M92" s="224"/>
      <c r="N92" s="224"/>
      <c r="O92" s="224"/>
      <c r="P92" s="224"/>
      <c r="Q92" s="224"/>
      <c r="R92" s="224"/>
      <c r="S92" s="224"/>
      <c r="T92" s="224"/>
      <c r="U92" s="224"/>
      <c r="V92" s="224"/>
    </row>
    <row r="93" spans="1:22" ht="10.5">
      <c r="A93" s="224"/>
      <c r="B93" s="224"/>
      <c r="C93" s="224"/>
      <c r="D93" s="224"/>
      <c r="E93" s="224"/>
      <c r="F93" s="224"/>
      <c r="G93" s="224"/>
      <c r="H93" s="224"/>
      <c r="I93" s="224"/>
      <c r="J93" s="224"/>
      <c r="K93" s="224"/>
      <c r="L93" s="224"/>
      <c r="M93" s="224"/>
      <c r="N93" s="224"/>
      <c r="O93" s="224"/>
      <c r="P93" s="224"/>
      <c r="Q93" s="224"/>
      <c r="R93" s="224"/>
      <c r="S93" s="224"/>
      <c r="T93" s="224"/>
      <c r="U93" s="224"/>
      <c r="V93" s="224"/>
    </row>
    <row r="94" spans="1:22" ht="10.5">
      <c r="A94" s="224"/>
      <c r="B94" s="224"/>
      <c r="C94" s="224"/>
      <c r="D94" s="224"/>
      <c r="E94" s="224"/>
      <c r="F94" s="224"/>
      <c r="G94" s="224"/>
      <c r="H94" s="224"/>
      <c r="I94" s="224"/>
      <c r="J94" s="224"/>
      <c r="K94" s="224"/>
      <c r="L94" s="224"/>
      <c r="M94" s="224"/>
      <c r="N94" s="224"/>
      <c r="O94" s="224"/>
      <c r="P94" s="224"/>
      <c r="Q94" s="224"/>
      <c r="R94" s="224"/>
      <c r="S94" s="224"/>
      <c r="T94" s="224"/>
      <c r="U94" s="224"/>
      <c r="V94" s="224"/>
    </row>
    <row r="95" spans="1:22" ht="10.5">
      <c r="A95" s="224"/>
      <c r="B95" s="224"/>
      <c r="C95" s="224"/>
      <c r="D95" s="224"/>
      <c r="E95" s="224"/>
      <c r="F95" s="224"/>
      <c r="G95" s="224"/>
      <c r="H95" s="224"/>
      <c r="I95" s="224"/>
      <c r="J95" s="224"/>
      <c r="K95" s="224"/>
      <c r="L95" s="224"/>
      <c r="M95" s="224"/>
      <c r="N95" s="224"/>
      <c r="O95" s="224"/>
      <c r="P95" s="224"/>
      <c r="Q95" s="224"/>
      <c r="R95" s="224"/>
      <c r="S95" s="224"/>
      <c r="T95" s="224"/>
      <c r="U95" s="224"/>
      <c r="V95" s="224"/>
    </row>
    <row r="96" spans="1:22" ht="10.5">
      <c r="A96" s="224"/>
      <c r="B96" s="224"/>
      <c r="C96" s="224"/>
      <c r="D96" s="224"/>
      <c r="E96" s="224"/>
      <c r="F96" s="224"/>
      <c r="G96" s="224"/>
      <c r="H96" s="224"/>
      <c r="I96" s="224"/>
      <c r="J96" s="224"/>
      <c r="K96" s="224"/>
      <c r="L96" s="224"/>
      <c r="M96" s="224"/>
      <c r="N96" s="224"/>
      <c r="O96" s="224"/>
      <c r="P96" s="224"/>
      <c r="Q96" s="224"/>
      <c r="R96" s="224"/>
      <c r="S96" s="224"/>
      <c r="T96" s="224"/>
      <c r="U96" s="224"/>
      <c r="V96" s="224"/>
    </row>
    <row r="97" spans="1:22" ht="10.5">
      <c r="A97" s="224"/>
      <c r="B97" s="224"/>
      <c r="C97" s="224"/>
      <c r="D97" s="224"/>
      <c r="E97" s="224"/>
      <c r="F97" s="224"/>
      <c r="G97" s="224"/>
      <c r="H97" s="224"/>
      <c r="I97" s="224"/>
      <c r="J97" s="224"/>
      <c r="K97" s="224"/>
      <c r="L97" s="224"/>
      <c r="M97" s="224"/>
      <c r="N97" s="224"/>
      <c r="O97" s="224"/>
      <c r="P97" s="224"/>
      <c r="Q97" s="224"/>
      <c r="R97" s="224"/>
      <c r="S97" s="224"/>
      <c r="T97" s="224"/>
      <c r="U97" s="224"/>
      <c r="V97" s="224"/>
    </row>
    <row r="98" spans="1:22" ht="10.5">
      <c r="A98" s="224"/>
      <c r="B98" s="224"/>
      <c r="C98" s="224"/>
      <c r="D98" s="224"/>
      <c r="E98" s="224"/>
      <c r="F98" s="224"/>
      <c r="G98" s="224"/>
      <c r="H98" s="224"/>
      <c r="I98" s="224"/>
      <c r="J98" s="224"/>
      <c r="K98" s="224"/>
      <c r="L98" s="224"/>
      <c r="M98" s="224"/>
      <c r="N98" s="224"/>
      <c r="O98" s="224"/>
      <c r="P98" s="224"/>
      <c r="Q98" s="224"/>
      <c r="R98" s="224"/>
      <c r="S98" s="224"/>
      <c r="T98" s="224"/>
      <c r="U98" s="224"/>
      <c r="V98" s="224"/>
    </row>
    <row r="99" spans="1:22" ht="10.5">
      <c r="A99" s="224"/>
      <c r="B99" s="224"/>
      <c r="C99" s="224"/>
      <c r="D99" s="224"/>
      <c r="E99" s="224"/>
      <c r="F99" s="224"/>
      <c r="G99" s="224"/>
      <c r="H99" s="224"/>
      <c r="I99" s="224"/>
      <c r="J99" s="224"/>
      <c r="K99" s="224"/>
      <c r="L99" s="224"/>
      <c r="M99" s="224"/>
      <c r="N99" s="224"/>
      <c r="O99" s="224"/>
      <c r="P99" s="224"/>
      <c r="Q99" s="224"/>
      <c r="R99" s="224"/>
      <c r="S99" s="224"/>
      <c r="T99" s="224"/>
      <c r="U99" s="224"/>
      <c r="V99" s="224"/>
    </row>
    <row r="100" spans="1:22" ht="10.5">
      <c r="A100" s="224"/>
      <c r="B100" s="224"/>
      <c r="C100" s="224"/>
      <c r="D100" s="224"/>
      <c r="E100" s="224"/>
      <c r="F100" s="224"/>
      <c r="G100" s="224"/>
      <c r="H100" s="224"/>
      <c r="I100" s="224"/>
      <c r="J100" s="224"/>
      <c r="K100" s="224"/>
      <c r="L100" s="224"/>
      <c r="M100" s="224"/>
      <c r="N100" s="224"/>
      <c r="O100" s="224"/>
      <c r="P100" s="224"/>
      <c r="Q100" s="224"/>
      <c r="R100" s="224"/>
      <c r="S100" s="224"/>
      <c r="T100" s="224"/>
      <c r="U100" s="224"/>
      <c r="V100" s="224"/>
    </row>
    <row r="101" spans="1:22" ht="10.5">
      <c r="A101" s="224"/>
      <c r="B101" s="224"/>
      <c r="C101" s="224"/>
      <c r="D101" s="224"/>
      <c r="E101" s="224"/>
      <c r="F101" s="224"/>
      <c r="G101" s="224"/>
      <c r="H101" s="224"/>
      <c r="I101" s="224"/>
      <c r="J101" s="224"/>
      <c r="K101" s="224"/>
      <c r="L101" s="224"/>
      <c r="M101" s="224"/>
      <c r="N101" s="224"/>
      <c r="O101" s="224"/>
      <c r="P101" s="224"/>
      <c r="Q101" s="224"/>
      <c r="R101" s="224"/>
      <c r="S101" s="224"/>
      <c r="T101" s="224"/>
      <c r="U101" s="224"/>
      <c r="V101" s="224"/>
    </row>
    <row r="102" spans="1:22" ht="10.5">
      <c r="A102" s="224"/>
      <c r="B102" s="224"/>
      <c r="C102" s="224"/>
      <c r="D102" s="224"/>
      <c r="E102" s="224"/>
      <c r="F102" s="224"/>
      <c r="G102" s="224"/>
      <c r="H102" s="224"/>
      <c r="I102" s="224"/>
      <c r="J102" s="224"/>
      <c r="K102" s="224"/>
      <c r="L102" s="224"/>
      <c r="M102" s="224"/>
      <c r="N102" s="224"/>
      <c r="O102" s="224"/>
      <c r="P102" s="224"/>
      <c r="Q102" s="224"/>
      <c r="R102" s="224"/>
      <c r="S102" s="224"/>
      <c r="T102" s="224"/>
      <c r="U102" s="224"/>
      <c r="V102" s="224"/>
    </row>
    <row r="103" spans="1:22" ht="10.5">
      <c r="A103" s="224"/>
      <c r="B103" s="224"/>
      <c r="C103" s="224"/>
      <c r="D103" s="224"/>
      <c r="E103" s="224"/>
      <c r="F103" s="224"/>
      <c r="G103" s="224"/>
      <c r="H103" s="224"/>
      <c r="I103" s="224"/>
      <c r="J103" s="224"/>
      <c r="K103" s="224"/>
      <c r="L103" s="224"/>
      <c r="M103" s="224"/>
      <c r="N103" s="224"/>
      <c r="O103" s="224"/>
      <c r="P103" s="224"/>
      <c r="Q103" s="224"/>
      <c r="R103" s="224"/>
      <c r="S103" s="224"/>
      <c r="T103" s="224"/>
      <c r="U103" s="224"/>
      <c r="V103" s="224"/>
    </row>
    <row r="104" spans="1:22" ht="10.5">
      <c r="A104" s="224"/>
      <c r="B104" s="224"/>
      <c r="C104" s="224"/>
      <c r="D104" s="224"/>
      <c r="E104" s="224"/>
      <c r="F104" s="224"/>
      <c r="G104" s="224"/>
      <c r="H104" s="224"/>
      <c r="I104" s="224"/>
      <c r="J104" s="224"/>
      <c r="K104" s="224"/>
      <c r="L104" s="224"/>
      <c r="M104" s="224"/>
      <c r="N104" s="224"/>
      <c r="O104" s="224"/>
      <c r="P104" s="224"/>
      <c r="Q104" s="224"/>
      <c r="R104" s="224"/>
      <c r="S104" s="224"/>
      <c r="T104" s="224"/>
      <c r="U104" s="224"/>
      <c r="V104" s="224"/>
    </row>
    <row r="105" spans="1:22" ht="10.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row>
    <row r="106" spans="1:22" ht="10.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row>
    <row r="107" spans="1:22" ht="10.5">
      <c r="A107" s="224"/>
      <c r="B107" s="224"/>
      <c r="C107" s="224"/>
      <c r="D107" s="224"/>
      <c r="E107" s="224"/>
      <c r="F107" s="224"/>
      <c r="G107" s="224"/>
      <c r="H107" s="224"/>
      <c r="I107" s="224"/>
      <c r="J107" s="224"/>
      <c r="K107" s="224"/>
      <c r="L107" s="224"/>
      <c r="M107" s="224"/>
      <c r="N107" s="224"/>
      <c r="O107" s="224"/>
      <c r="P107" s="224"/>
      <c r="Q107" s="224"/>
      <c r="R107" s="224"/>
      <c r="S107" s="224"/>
      <c r="T107" s="224"/>
      <c r="U107" s="224"/>
      <c r="V107" s="224"/>
    </row>
    <row r="108" spans="1:22" ht="10.5">
      <c r="A108" s="224"/>
      <c r="B108" s="224"/>
      <c r="C108" s="224"/>
      <c r="D108" s="224"/>
      <c r="E108" s="224"/>
      <c r="F108" s="224"/>
      <c r="G108" s="224"/>
      <c r="H108" s="224"/>
      <c r="I108" s="224"/>
      <c r="J108" s="224"/>
      <c r="K108" s="224"/>
      <c r="L108" s="224"/>
      <c r="M108" s="224"/>
      <c r="N108" s="224"/>
      <c r="O108" s="224"/>
      <c r="P108" s="224"/>
      <c r="Q108" s="224"/>
      <c r="R108" s="224"/>
      <c r="S108" s="224"/>
      <c r="T108" s="224"/>
      <c r="U108" s="224"/>
      <c r="V108" s="224"/>
    </row>
    <row r="109" spans="1:22" ht="10.5">
      <c r="A109" s="224"/>
      <c r="B109" s="224"/>
      <c r="C109" s="224"/>
      <c r="D109" s="224"/>
      <c r="E109" s="224"/>
      <c r="F109" s="224"/>
      <c r="G109" s="224"/>
      <c r="H109" s="224"/>
      <c r="I109" s="224"/>
      <c r="J109" s="224"/>
      <c r="K109" s="224"/>
      <c r="L109" s="224"/>
      <c r="M109" s="224"/>
      <c r="N109" s="224"/>
      <c r="O109" s="224"/>
      <c r="P109" s="224"/>
      <c r="Q109" s="224"/>
      <c r="R109" s="224"/>
      <c r="S109" s="224"/>
      <c r="T109" s="224"/>
      <c r="U109" s="224"/>
      <c r="V109" s="224"/>
    </row>
    <row r="110" spans="1:22" ht="10.5">
      <c r="A110" s="224"/>
      <c r="B110" s="224"/>
      <c r="C110" s="224"/>
      <c r="D110" s="224"/>
      <c r="E110" s="224"/>
      <c r="F110" s="224"/>
      <c r="G110" s="224"/>
      <c r="H110" s="224"/>
      <c r="I110" s="224"/>
      <c r="J110" s="224"/>
      <c r="K110" s="224"/>
      <c r="L110" s="224"/>
      <c r="M110" s="224"/>
      <c r="N110" s="224"/>
      <c r="O110" s="224"/>
      <c r="P110" s="224"/>
      <c r="Q110" s="224"/>
      <c r="R110" s="224"/>
      <c r="S110" s="224"/>
      <c r="T110" s="224"/>
      <c r="U110" s="224"/>
      <c r="V110" s="224"/>
    </row>
    <row r="111" spans="1:22" ht="10.5">
      <c r="A111" s="224"/>
      <c r="B111" s="224"/>
      <c r="C111" s="224"/>
      <c r="D111" s="224"/>
      <c r="E111" s="224"/>
      <c r="F111" s="224"/>
      <c r="G111" s="224"/>
      <c r="H111" s="224"/>
      <c r="I111" s="224"/>
      <c r="J111" s="224"/>
      <c r="K111" s="224"/>
      <c r="L111" s="224"/>
      <c r="M111" s="224"/>
      <c r="N111" s="224"/>
      <c r="O111" s="224"/>
      <c r="P111" s="224"/>
      <c r="Q111" s="224"/>
      <c r="R111" s="224"/>
      <c r="S111" s="224"/>
      <c r="T111" s="224"/>
      <c r="U111" s="224"/>
      <c r="V111" s="224"/>
    </row>
    <row r="112" spans="1:22" ht="10.5">
      <c r="A112" s="224"/>
      <c r="B112" s="224"/>
      <c r="C112" s="224"/>
      <c r="D112" s="224"/>
      <c r="E112" s="224"/>
      <c r="F112" s="224"/>
      <c r="G112" s="224"/>
      <c r="H112" s="224"/>
      <c r="I112" s="224"/>
      <c r="J112" s="224"/>
      <c r="K112" s="224"/>
      <c r="L112" s="224"/>
      <c r="M112" s="224"/>
      <c r="N112" s="224"/>
      <c r="O112" s="224"/>
      <c r="P112" s="224"/>
      <c r="Q112" s="224"/>
      <c r="R112" s="224"/>
      <c r="S112" s="224"/>
      <c r="T112" s="224"/>
      <c r="U112" s="224"/>
      <c r="V112" s="224"/>
    </row>
    <row r="113" spans="1:22" ht="10.5">
      <c r="A113" s="224"/>
      <c r="B113" s="224"/>
      <c r="C113" s="224"/>
      <c r="D113" s="224"/>
      <c r="E113" s="224"/>
      <c r="F113" s="224"/>
      <c r="G113" s="224"/>
      <c r="H113" s="224"/>
      <c r="I113" s="224"/>
      <c r="J113" s="224"/>
      <c r="K113" s="224"/>
      <c r="L113" s="224"/>
      <c r="M113" s="224"/>
      <c r="N113" s="224"/>
      <c r="O113" s="224"/>
      <c r="P113" s="224"/>
      <c r="Q113" s="224"/>
      <c r="R113" s="224"/>
      <c r="S113" s="224"/>
      <c r="T113" s="224"/>
      <c r="U113" s="224"/>
      <c r="V113" s="224"/>
    </row>
    <row r="114" spans="1:22" ht="10.5">
      <c r="A114" s="224"/>
      <c r="B114" s="224"/>
      <c r="C114" s="224"/>
      <c r="D114" s="224"/>
      <c r="E114" s="224"/>
      <c r="F114" s="224"/>
      <c r="G114" s="224"/>
      <c r="H114" s="224"/>
      <c r="I114" s="224"/>
      <c r="J114" s="224"/>
      <c r="K114" s="224"/>
      <c r="L114" s="224"/>
      <c r="M114" s="224"/>
      <c r="N114" s="224"/>
      <c r="O114" s="224"/>
      <c r="P114" s="224"/>
      <c r="Q114" s="224"/>
      <c r="R114" s="224"/>
      <c r="S114" s="224"/>
      <c r="T114" s="224"/>
      <c r="U114" s="224"/>
      <c r="V114" s="224"/>
    </row>
    <row r="115" spans="1:22" ht="10.5">
      <c r="A115" s="224"/>
      <c r="B115" s="224"/>
      <c r="C115" s="224"/>
      <c r="D115" s="224"/>
      <c r="E115" s="224"/>
      <c r="F115" s="224"/>
      <c r="G115" s="224"/>
      <c r="H115" s="224"/>
      <c r="I115" s="224"/>
      <c r="J115" s="224"/>
      <c r="K115" s="224"/>
      <c r="L115" s="224"/>
      <c r="M115" s="224"/>
      <c r="N115" s="224"/>
      <c r="O115" s="224"/>
      <c r="P115" s="224"/>
      <c r="Q115" s="224"/>
      <c r="R115" s="224"/>
      <c r="S115" s="224"/>
      <c r="T115" s="224"/>
      <c r="U115" s="224"/>
      <c r="V115" s="224"/>
    </row>
    <row r="116" spans="1:22" ht="10.5">
      <c r="A116" s="224"/>
      <c r="B116" s="224"/>
      <c r="C116" s="224"/>
      <c r="D116" s="224"/>
      <c r="E116" s="224"/>
      <c r="F116" s="224"/>
      <c r="G116" s="224"/>
      <c r="H116" s="224"/>
      <c r="I116" s="224"/>
      <c r="J116" s="224"/>
      <c r="K116" s="224"/>
      <c r="L116" s="224"/>
      <c r="M116" s="224"/>
      <c r="N116" s="224"/>
      <c r="O116" s="224"/>
      <c r="P116" s="224"/>
      <c r="Q116" s="224"/>
      <c r="R116" s="224"/>
      <c r="S116" s="224"/>
      <c r="T116" s="224"/>
      <c r="U116" s="224"/>
      <c r="V116" s="224"/>
    </row>
    <row r="117" spans="1:22" ht="10.5">
      <c r="A117" s="224"/>
      <c r="B117" s="224"/>
      <c r="C117" s="224"/>
      <c r="D117" s="224"/>
      <c r="E117" s="224"/>
      <c r="F117" s="224"/>
      <c r="G117" s="224"/>
      <c r="H117" s="224"/>
      <c r="I117" s="224"/>
      <c r="J117" s="224"/>
      <c r="K117" s="224"/>
      <c r="L117" s="224"/>
      <c r="M117" s="224"/>
      <c r="N117" s="224"/>
      <c r="O117" s="224"/>
      <c r="P117" s="224"/>
      <c r="Q117" s="224"/>
      <c r="R117" s="224"/>
      <c r="S117" s="224"/>
      <c r="T117" s="224"/>
      <c r="U117" s="224"/>
      <c r="V117" s="224"/>
    </row>
    <row r="118" spans="1:22" ht="10.5">
      <c r="A118" s="224"/>
      <c r="B118" s="224"/>
      <c r="C118" s="224"/>
      <c r="D118" s="224"/>
      <c r="E118" s="224"/>
      <c r="F118" s="224"/>
      <c r="G118" s="224"/>
      <c r="H118" s="224"/>
      <c r="I118" s="224"/>
      <c r="J118" s="224"/>
      <c r="K118" s="224"/>
      <c r="L118" s="224"/>
      <c r="M118" s="224"/>
      <c r="N118" s="224"/>
      <c r="O118" s="224"/>
      <c r="P118" s="224"/>
      <c r="Q118" s="224"/>
      <c r="R118" s="224"/>
      <c r="S118" s="224"/>
      <c r="T118" s="224"/>
      <c r="U118" s="224"/>
      <c r="V118" s="224"/>
    </row>
    <row r="119" spans="1:22" ht="10.5">
      <c r="A119" s="224"/>
      <c r="B119" s="224"/>
      <c r="C119" s="224"/>
      <c r="D119" s="224"/>
      <c r="E119" s="224"/>
      <c r="F119" s="224"/>
      <c r="G119" s="224"/>
      <c r="H119" s="224"/>
      <c r="I119" s="224"/>
      <c r="J119" s="224"/>
      <c r="K119" s="224"/>
      <c r="L119" s="224"/>
      <c r="M119" s="224"/>
      <c r="N119" s="224"/>
      <c r="O119" s="224"/>
      <c r="P119" s="224"/>
      <c r="Q119" s="224"/>
      <c r="R119" s="224"/>
      <c r="S119" s="224"/>
      <c r="T119" s="224"/>
      <c r="U119" s="224"/>
      <c r="V119" s="224"/>
    </row>
    <row r="120" spans="1:22" ht="10.5">
      <c r="A120" s="224"/>
      <c r="B120" s="224"/>
      <c r="C120" s="224"/>
      <c r="D120" s="224"/>
      <c r="E120" s="224"/>
      <c r="F120" s="224"/>
      <c r="G120" s="224"/>
      <c r="H120" s="224"/>
      <c r="I120" s="224"/>
      <c r="J120" s="224"/>
      <c r="K120" s="224"/>
      <c r="L120" s="224"/>
      <c r="M120" s="224"/>
      <c r="N120" s="224"/>
      <c r="O120" s="224"/>
      <c r="P120" s="224"/>
      <c r="Q120" s="224"/>
      <c r="R120" s="224"/>
      <c r="S120" s="224"/>
      <c r="T120" s="224"/>
      <c r="U120" s="224"/>
      <c r="V120" s="224"/>
    </row>
    <row r="121" spans="1:22" ht="10.5">
      <c r="A121" s="224"/>
      <c r="B121" s="224"/>
      <c r="C121" s="224"/>
      <c r="D121" s="224"/>
      <c r="E121" s="224"/>
      <c r="F121" s="224"/>
      <c r="G121" s="224"/>
      <c r="H121" s="224"/>
      <c r="I121" s="224"/>
      <c r="J121" s="224"/>
      <c r="K121" s="224"/>
      <c r="L121" s="224"/>
      <c r="M121" s="224"/>
      <c r="N121" s="224"/>
      <c r="O121" s="224"/>
      <c r="P121" s="224"/>
      <c r="Q121" s="224"/>
      <c r="R121" s="224"/>
      <c r="S121" s="224"/>
      <c r="T121" s="224"/>
      <c r="U121" s="224"/>
      <c r="V121" s="224"/>
    </row>
    <row r="122" spans="1:22" ht="10.5">
      <c r="A122" s="224"/>
      <c r="B122" s="224"/>
      <c r="C122" s="224"/>
      <c r="D122" s="224"/>
      <c r="E122" s="224"/>
      <c r="F122" s="224"/>
      <c r="G122" s="224"/>
      <c r="H122" s="224"/>
      <c r="I122" s="224"/>
      <c r="J122" s="224"/>
      <c r="K122" s="224"/>
      <c r="L122" s="224"/>
      <c r="M122" s="224"/>
      <c r="N122" s="224"/>
      <c r="O122" s="224"/>
      <c r="P122" s="224"/>
      <c r="Q122" s="224"/>
      <c r="R122" s="224"/>
      <c r="S122" s="224"/>
      <c r="T122" s="224"/>
      <c r="U122" s="224"/>
      <c r="V122" s="224"/>
    </row>
    <row r="123" spans="1:22" ht="10.5">
      <c r="A123" s="224"/>
      <c r="B123" s="224"/>
      <c r="C123" s="224"/>
      <c r="D123" s="224"/>
      <c r="E123" s="224"/>
      <c r="F123" s="224"/>
      <c r="G123" s="224"/>
      <c r="H123" s="224"/>
      <c r="I123" s="224"/>
      <c r="J123" s="224"/>
      <c r="K123" s="224"/>
      <c r="L123" s="224"/>
      <c r="M123" s="224"/>
      <c r="N123" s="224"/>
      <c r="O123" s="224"/>
      <c r="P123" s="224"/>
      <c r="Q123" s="224"/>
      <c r="R123" s="224"/>
      <c r="S123" s="224"/>
      <c r="T123" s="224"/>
      <c r="U123" s="224"/>
      <c r="V123" s="224"/>
    </row>
    <row r="124" spans="1:22" ht="10.5">
      <c r="A124" s="224"/>
      <c r="B124" s="224"/>
      <c r="C124" s="224"/>
      <c r="D124" s="224"/>
      <c r="E124" s="224"/>
      <c r="F124" s="224"/>
      <c r="G124" s="224"/>
      <c r="H124" s="224"/>
      <c r="I124" s="224"/>
      <c r="J124" s="224"/>
      <c r="K124" s="224"/>
      <c r="L124" s="224"/>
      <c r="M124" s="224"/>
      <c r="N124" s="224"/>
      <c r="O124" s="224"/>
      <c r="P124" s="224"/>
      <c r="Q124" s="224"/>
      <c r="R124" s="224"/>
      <c r="S124" s="224"/>
      <c r="T124" s="224"/>
      <c r="U124" s="224"/>
      <c r="V124" s="224"/>
    </row>
    <row r="125" spans="1:22" ht="10.5">
      <c r="A125" s="224"/>
      <c r="B125" s="224"/>
      <c r="C125" s="224"/>
      <c r="D125" s="224"/>
      <c r="E125" s="224"/>
      <c r="F125" s="224"/>
      <c r="G125" s="224"/>
      <c r="H125" s="224"/>
      <c r="I125" s="224"/>
      <c r="J125" s="224"/>
      <c r="K125" s="224"/>
      <c r="L125" s="224"/>
      <c r="M125" s="224"/>
      <c r="N125" s="224"/>
      <c r="O125" s="224"/>
      <c r="P125" s="224"/>
      <c r="Q125" s="224"/>
      <c r="R125" s="224"/>
      <c r="S125" s="224"/>
      <c r="T125" s="224"/>
      <c r="U125" s="224"/>
      <c r="V125" s="224"/>
    </row>
    <row r="126" spans="1:22" ht="10.5">
      <c r="A126" s="224"/>
      <c r="B126" s="224"/>
      <c r="C126" s="224"/>
      <c r="D126" s="224"/>
      <c r="E126" s="224"/>
      <c r="F126" s="224"/>
      <c r="G126" s="224"/>
      <c r="H126" s="224"/>
      <c r="I126" s="224"/>
      <c r="J126" s="224"/>
      <c r="K126" s="224"/>
      <c r="L126" s="224"/>
      <c r="M126" s="224"/>
      <c r="N126" s="224"/>
      <c r="O126" s="224"/>
      <c r="P126" s="224"/>
      <c r="Q126" s="224"/>
      <c r="R126" s="224"/>
      <c r="S126" s="224"/>
      <c r="T126" s="224"/>
      <c r="U126" s="224"/>
      <c r="V126" s="224"/>
    </row>
    <row r="127" spans="1:22" ht="10.5">
      <c r="A127" s="224"/>
      <c r="B127" s="224"/>
      <c r="C127" s="224"/>
      <c r="D127" s="224"/>
      <c r="E127" s="224"/>
      <c r="F127" s="224"/>
      <c r="G127" s="224"/>
      <c r="H127" s="224"/>
      <c r="I127" s="224"/>
      <c r="J127" s="224"/>
      <c r="K127" s="224"/>
      <c r="L127" s="224"/>
      <c r="M127" s="224"/>
      <c r="N127" s="224"/>
      <c r="O127" s="224"/>
      <c r="P127" s="224"/>
      <c r="Q127" s="224"/>
      <c r="R127" s="224"/>
      <c r="S127" s="224"/>
      <c r="T127" s="224"/>
      <c r="U127" s="224"/>
      <c r="V127" s="224"/>
    </row>
    <row r="128" spans="1:22" ht="10.5">
      <c r="A128" s="224"/>
      <c r="B128" s="224"/>
      <c r="C128" s="224"/>
      <c r="D128" s="224"/>
      <c r="E128" s="224"/>
      <c r="F128" s="224"/>
      <c r="G128" s="224"/>
      <c r="H128" s="224"/>
      <c r="I128" s="224"/>
      <c r="J128" s="224"/>
      <c r="K128" s="224"/>
      <c r="L128" s="224"/>
      <c r="M128" s="224"/>
      <c r="N128" s="224"/>
      <c r="O128" s="224"/>
      <c r="P128" s="224"/>
      <c r="Q128" s="224"/>
      <c r="R128" s="224"/>
      <c r="S128" s="224"/>
      <c r="T128" s="224"/>
      <c r="U128" s="224"/>
      <c r="V128" s="224"/>
    </row>
    <row r="129" spans="1:22" ht="10.5">
      <c r="A129" s="224"/>
      <c r="B129" s="224"/>
      <c r="C129" s="224"/>
      <c r="D129" s="224"/>
      <c r="E129" s="224"/>
      <c r="F129" s="224"/>
      <c r="G129" s="224"/>
      <c r="H129" s="224"/>
      <c r="I129" s="224"/>
      <c r="J129" s="224"/>
      <c r="K129" s="224"/>
      <c r="L129" s="224"/>
      <c r="M129" s="224"/>
      <c r="N129" s="224"/>
      <c r="O129" s="224"/>
      <c r="P129" s="224"/>
      <c r="Q129" s="224"/>
      <c r="R129" s="224"/>
      <c r="S129" s="224"/>
      <c r="T129" s="224"/>
      <c r="U129" s="224"/>
      <c r="V129" s="224"/>
    </row>
    <row r="130" spans="1:22" ht="10.5">
      <c r="A130" s="224"/>
      <c r="B130" s="224"/>
      <c r="C130" s="224"/>
      <c r="D130" s="224"/>
      <c r="E130" s="224"/>
      <c r="F130" s="224"/>
      <c r="G130" s="224"/>
      <c r="H130" s="224"/>
      <c r="I130" s="224"/>
      <c r="J130" s="224"/>
      <c r="K130" s="224"/>
      <c r="L130" s="224"/>
      <c r="M130" s="224"/>
      <c r="N130" s="224"/>
      <c r="O130" s="224"/>
      <c r="P130" s="224"/>
      <c r="Q130" s="224"/>
      <c r="R130" s="224"/>
      <c r="S130" s="224"/>
      <c r="T130" s="224"/>
      <c r="U130" s="224"/>
      <c r="V130" s="224"/>
    </row>
    <row r="131" spans="1:22" ht="10.5">
      <c r="A131" s="224"/>
      <c r="B131" s="224"/>
      <c r="C131" s="224"/>
      <c r="D131" s="224"/>
      <c r="E131" s="224"/>
      <c r="F131" s="224"/>
      <c r="G131" s="224"/>
      <c r="H131" s="224"/>
      <c r="I131" s="224"/>
      <c r="J131" s="224"/>
      <c r="K131" s="224"/>
      <c r="L131" s="224"/>
      <c r="M131" s="224"/>
      <c r="N131" s="224"/>
      <c r="O131" s="224"/>
      <c r="P131" s="224"/>
      <c r="Q131" s="224"/>
      <c r="R131" s="224"/>
      <c r="S131" s="224"/>
      <c r="T131" s="224"/>
      <c r="U131" s="224"/>
      <c r="V131" s="224"/>
    </row>
    <row r="132" spans="1:22" ht="10.5">
      <c r="A132" s="224"/>
      <c r="B132" s="224"/>
      <c r="C132" s="224"/>
      <c r="D132" s="224"/>
      <c r="E132" s="224"/>
      <c r="F132" s="224"/>
      <c r="G132" s="224"/>
      <c r="H132" s="224"/>
      <c r="I132" s="224"/>
      <c r="J132" s="224"/>
      <c r="K132" s="224"/>
      <c r="L132" s="224"/>
      <c r="M132" s="224"/>
      <c r="N132" s="224"/>
      <c r="O132" s="224"/>
      <c r="P132" s="224"/>
      <c r="Q132" s="224"/>
      <c r="R132" s="224"/>
      <c r="S132" s="224"/>
      <c r="T132" s="224"/>
      <c r="U132" s="224"/>
      <c r="V132" s="224"/>
    </row>
    <row r="133" spans="1:22" ht="10.5">
      <c r="A133" s="224"/>
      <c r="B133" s="224"/>
      <c r="C133" s="224"/>
      <c r="D133" s="224"/>
      <c r="E133" s="224"/>
      <c r="F133" s="224"/>
      <c r="G133" s="224"/>
      <c r="H133" s="224"/>
      <c r="I133" s="224"/>
      <c r="J133" s="224"/>
      <c r="K133" s="224"/>
      <c r="L133" s="224"/>
      <c r="M133" s="224"/>
      <c r="N133" s="224"/>
      <c r="O133" s="224"/>
      <c r="P133" s="224"/>
      <c r="Q133" s="224"/>
      <c r="R133" s="224"/>
      <c r="S133" s="224"/>
      <c r="T133" s="224"/>
      <c r="U133" s="224"/>
      <c r="V133" s="224"/>
    </row>
    <row r="134" spans="1:22" ht="10.5">
      <c r="A134" s="224"/>
      <c r="B134" s="224"/>
      <c r="C134" s="224"/>
      <c r="D134" s="224"/>
      <c r="E134" s="224"/>
      <c r="F134" s="224"/>
      <c r="G134" s="224"/>
      <c r="H134" s="224"/>
      <c r="I134" s="224"/>
      <c r="J134" s="224"/>
      <c r="K134" s="224"/>
      <c r="L134" s="224"/>
      <c r="M134" s="224"/>
      <c r="N134" s="224"/>
      <c r="O134" s="224"/>
      <c r="P134" s="224"/>
      <c r="Q134" s="224"/>
      <c r="R134" s="224"/>
      <c r="S134" s="224"/>
      <c r="T134" s="224"/>
      <c r="U134" s="224"/>
      <c r="V134" s="224"/>
    </row>
    <row r="135" spans="1:22" ht="10.5">
      <c r="A135" s="224"/>
      <c r="B135" s="224"/>
      <c r="C135" s="224"/>
      <c r="D135" s="224"/>
      <c r="E135" s="224"/>
      <c r="F135" s="224"/>
      <c r="G135" s="224"/>
      <c r="H135" s="224"/>
      <c r="I135" s="224"/>
      <c r="J135" s="224"/>
      <c r="K135" s="224"/>
      <c r="L135" s="224"/>
      <c r="M135" s="224"/>
      <c r="N135" s="224"/>
      <c r="O135" s="224"/>
      <c r="P135" s="224"/>
      <c r="Q135" s="224"/>
      <c r="R135" s="224"/>
      <c r="S135" s="224"/>
      <c r="T135" s="224"/>
      <c r="U135" s="224"/>
      <c r="V135" s="224"/>
    </row>
    <row r="136" spans="1:22" ht="10.5">
      <c r="A136" s="224"/>
      <c r="B136" s="224"/>
      <c r="C136" s="224"/>
      <c r="D136" s="224"/>
      <c r="E136" s="224"/>
      <c r="F136" s="224"/>
      <c r="G136" s="224"/>
      <c r="H136" s="224"/>
      <c r="I136" s="224"/>
      <c r="J136" s="224"/>
      <c r="K136" s="224"/>
      <c r="L136" s="224"/>
      <c r="M136" s="224"/>
      <c r="N136" s="224"/>
      <c r="O136" s="224"/>
      <c r="P136" s="224"/>
      <c r="Q136" s="224"/>
      <c r="R136" s="224"/>
      <c r="S136" s="224"/>
      <c r="T136" s="224"/>
      <c r="U136" s="224"/>
      <c r="V136" s="224"/>
    </row>
    <row r="137" spans="1:22" ht="10.5">
      <c r="A137" s="224"/>
      <c r="B137" s="224"/>
      <c r="C137" s="224"/>
      <c r="D137" s="224"/>
      <c r="E137" s="224"/>
      <c r="F137" s="224"/>
      <c r="G137" s="224"/>
      <c r="H137" s="224"/>
      <c r="I137" s="224"/>
      <c r="J137" s="224"/>
      <c r="K137" s="224"/>
      <c r="L137" s="224"/>
      <c r="M137" s="224"/>
      <c r="N137" s="224"/>
      <c r="O137" s="224"/>
      <c r="P137" s="224"/>
      <c r="Q137" s="224"/>
      <c r="R137" s="224"/>
      <c r="S137" s="224"/>
      <c r="T137" s="224"/>
      <c r="U137" s="224"/>
      <c r="V137" s="224"/>
    </row>
    <row r="138" spans="1:22" ht="10.5">
      <c r="A138" s="224"/>
      <c r="B138" s="224"/>
      <c r="C138" s="224"/>
      <c r="D138" s="224"/>
      <c r="E138" s="224"/>
      <c r="F138" s="224"/>
      <c r="G138" s="224"/>
      <c r="H138" s="224"/>
      <c r="I138" s="224"/>
      <c r="J138" s="224"/>
      <c r="K138" s="224"/>
      <c r="L138" s="224"/>
      <c r="M138" s="224"/>
      <c r="N138" s="224"/>
      <c r="O138" s="224"/>
      <c r="P138" s="224"/>
      <c r="Q138" s="224"/>
      <c r="R138" s="224"/>
      <c r="S138" s="224"/>
      <c r="T138" s="224"/>
      <c r="U138" s="224"/>
      <c r="V138" s="224"/>
    </row>
    <row r="139" spans="1:22" ht="10.5">
      <c r="A139" s="224"/>
      <c r="B139" s="224"/>
      <c r="C139" s="224"/>
      <c r="D139" s="224"/>
      <c r="E139" s="224"/>
      <c r="F139" s="224"/>
      <c r="G139" s="224"/>
      <c r="H139" s="224"/>
      <c r="I139" s="224"/>
      <c r="J139" s="224"/>
      <c r="K139" s="224"/>
      <c r="L139" s="224"/>
      <c r="M139" s="224"/>
      <c r="N139" s="224"/>
      <c r="O139" s="224"/>
      <c r="P139" s="224"/>
      <c r="Q139" s="224"/>
      <c r="R139" s="224"/>
      <c r="S139" s="224"/>
      <c r="T139" s="224"/>
      <c r="U139" s="224"/>
      <c r="V139" s="224"/>
    </row>
    <row r="140" spans="1:22" ht="10.5">
      <c r="A140" s="224"/>
      <c r="B140" s="224"/>
      <c r="C140" s="224"/>
      <c r="D140" s="224"/>
      <c r="E140" s="224"/>
      <c r="F140" s="224"/>
      <c r="G140" s="224"/>
      <c r="H140" s="224"/>
      <c r="I140" s="224"/>
      <c r="J140" s="224"/>
      <c r="K140" s="224"/>
      <c r="L140" s="224"/>
      <c r="M140" s="224"/>
      <c r="N140" s="224"/>
      <c r="O140" s="224"/>
      <c r="P140" s="224"/>
      <c r="Q140" s="224"/>
      <c r="R140" s="224"/>
      <c r="S140" s="224"/>
      <c r="T140" s="224"/>
      <c r="U140" s="224"/>
      <c r="V140" s="224"/>
    </row>
    <row r="141" spans="1:22" ht="10.5">
      <c r="A141" s="224"/>
      <c r="B141" s="224"/>
      <c r="C141" s="224"/>
      <c r="D141" s="224"/>
      <c r="E141" s="224"/>
      <c r="F141" s="224"/>
      <c r="G141" s="224"/>
      <c r="H141" s="224"/>
      <c r="I141" s="224"/>
      <c r="J141" s="224"/>
      <c r="K141" s="224"/>
      <c r="L141" s="224"/>
      <c r="M141" s="224"/>
      <c r="N141" s="224"/>
      <c r="O141" s="224"/>
      <c r="P141" s="224"/>
      <c r="Q141" s="224"/>
      <c r="R141" s="224"/>
      <c r="S141" s="224"/>
      <c r="T141" s="224"/>
      <c r="U141" s="224"/>
      <c r="V141" s="224"/>
    </row>
    <row r="142" spans="1:22" ht="10.5">
      <c r="A142" s="224"/>
      <c r="B142" s="224"/>
      <c r="C142" s="224"/>
      <c r="D142" s="224"/>
      <c r="E142" s="224"/>
      <c r="F142" s="224"/>
      <c r="G142" s="224"/>
      <c r="H142" s="224"/>
      <c r="I142" s="224"/>
      <c r="J142" s="224"/>
      <c r="K142" s="224"/>
      <c r="L142" s="224"/>
      <c r="M142" s="224"/>
      <c r="N142" s="224"/>
      <c r="O142" s="224"/>
      <c r="P142" s="224"/>
      <c r="Q142" s="224"/>
      <c r="R142" s="224"/>
      <c r="S142" s="224"/>
      <c r="T142" s="224"/>
      <c r="U142" s="224"/>
      <c r="V142" s="224"/>
    </row>
    <row r="143" spans="1:22" ht="10.5">
      <c r="A143" s="224"/>
      <c r="B143" s="224"/>
      <c r="C143" s="224"/>
      <c r="D143" s="224"/>
      <c r="E143" s="224"/>
      <c r="F143" s="224"/>
      <c r="G143" s="224"/>
      <c r="H143" s="224"/>
      <c r="I143" s="224"/>
      <c r="J143" s="224"/>
      <c r="K143" s="224"/>
      <c r="L143" s="224"/>
      <c r="M143" s="224"/>
      <c r="N143" s="224"/>
      <c r="O143" s="224"/>
      <c r="P143" s="224"/>
      <c r="Q143" s="224"/>
      <c r="R143" s="224"/>
      <c r="S143" s="224"/>
      <c r="T143" s="224"/>
      <c r="U143" s="224"/>
      <c r="V143" s="224"/>
    </row>
    <row r="144" spans="1:22" ht="10.5">
      <c r="A144" s="224"/>
      <c r="B144" s="224"/>
      <c r="C144" s="224"/>
      <c r="D144" s="224"/>
      <c r="E144" s="224"/>
      <c r="F144" s="224"/>
      <c r="G144" s="224"/>
      <c r="H144" s="224"/>
      <c r="I144" s="224"/>
      <c r="J144" s="224"/>
      <c r="K144" s="224"/>
      <c r="L144" s="224"/>
      <c r="M144" s="224"/>
      <c r="N144" s="224"/>
      <c r="O144" s="224"/>
      <c r="P144" s="224"/>
      <c r="Q144" s="224"/>
      <c r="R144" s="224"/>
      <c r="S144" s="224"/>
      <c r="T144" s="224"/>
      <c r="U144" s="224"/>
      <c r="V144" s="224"/>
    </row>
    <row r="145" spans="1:22" ht="10.5">
      <c r="A145" s="224"/>
      <c r="B145" s="224"/>
      <c r="C145" s="224"/>
      <c r="D145" s="224"/>
      <c r="E145" s="224"/>
      <c r="F145" s="224"/>
      <c r="G145" s="224"/>
      <c r="H145" s="224"/>
      <c r="I145" s="224"/>
      <c r="J145" s="224"/>
      <c r="K145" s="224"/>
      <c r="L145" s="224"/>
      <c r="M145" s="224"/>
      <c r="N145" s="224"/>
      <c r="O145" s="224"/>
      <c r="P145" s="224"/>
      <c r="Q145" s="224"/>
      <c r="R145" s="224"/>
      <c r="S145" s="224"/>
      <c r="T145" s="224"/>
      <c r="U145" s="224"/>
      <c r="V145" s="224"/>
    </row>
    <row r="146" spans="1:22" ht="10.5">
      <c r="A146" s="224"/>
      <c r="B146" s="224"/>
      <c r="C146" s="224"/>
      <c r="D146" s="224"/>
      <c r="E146" s="224"/>
      <c r="F146" s="224"/>
      <c r="G146" s="224"/>
      <c r="H146" s="224"/>
      <c r="I146" s="224"/>
      <c r="J146" s="224"/>
      <c r="K146" s="224"/>
      <c r="L146" s="224"/>
      <c r="M146" s="224"/>
      <c r="N146" s="224"/>
      <c r="O146" s="224"/>
      <c r="P146" s="224"/>
      <c r="Q146" s="224"/>
      <c r="R146" s="224"/>
      <c r="S146" s="224"/>
      <c r="T146" s="224"/>
      <c r="U146" s="224"/>
      <c r="V146" s="224"/>
    </row>
    <row r="147" spans="1:22" ht="10.5">
      <c r="A147" s="224"/>
      <c r="B147" s="224"/>
      <c r="C147" s="224"/>
      <c r="D147" s="224"/>
      <c r="E147" s="224"/>
      <c r="F147" s="224"/>
      <c r="G147" s="224"/>
      <c r="H147" s="224"/>
      <c r="I147" s="224"/>
      <c r="J147" s="224"/>
      <c r="K147" s="224"/>
      <c r="L147" s="224"/>
      <c r="M147" s="224"/>
      <c r="N147" s="224"/>
      <c r="O147" s="224"/>
      <c r="P147" s="224"/>
      <c r="Q147" s="224"/>
      <c r="R147" s="224"/>
      <c r="S147" s="224"/>
      <c r="T147" s="224"/>
      <c r="U147" s="224"/>
      <c r="V147" s="224"/>
    </row>
    <row r="148" spans="1:22" ht="10.5">
      <c r="A148" s="224"/>
      <c r="B148" s="224"/>
      <c r="C148" s="224"/>
      <c r="D148" s="224"/>
      <c r="E148" s="224"/>
      <c r="F148" s="224"/>
      <c r="G148" s="224"/>
      <c r="H148" s="224"/>
      <c r="I148" s="224"/>
      <c r="J148" s="224"/>
      <c r="K148" s="224"/>
      <c r="L148" s="224"/>
      <c r="M148" s="224"/>
      <c r="N148" s="224"/>
      <c r="O148" s="224"/>
      <c r="P148" s="224"/>
      <c r="Q148" s="224"/>
      <c r="R148" s="224"/>
      <c r="S148" s="224"/>
      <c r="T148" s="224"/>
      <c r="U148" s="224"/>
      <c r="V148" s="224"/>
    </row>
    <row r="149" spans="1:22" ht="10.5">
      <c r="A149" s="224"/>
      <c r="B149" s="224"/>
      <c r="C149" s="224"/>
      <c r="D149" s="224"/>
      <c r="E149" s="224"/>
      <c r="F149" s="224"/>
      <c r="G149" s="224"/>
      <c r="H149" s="224"/>
      <c r="I149" s="224"/>
      <c r="J149" s="224"/>
      <c r="K149" s="224"/>
      <c r="L149" s="224"/>
      <c r="M149" s="224"/>
      <c r="N149" s="224"/>
      <c r="O149" s="224"/>
      <c r="P149" s="224"/>
      <c r="Q149" s="224"/>
      <c r="R149" s="224"/>
      <c r="S149" s="224"/>
      <c r="T149" s="224"/>
      <c r="U149" s="224"/>
      <c r="V149" s="224"/>
    </row>
    <row r="150" spans="1:22" ht="10.5">
      <c r="A150" s="224"/>
      <c r="B150" s="224"/>
      <c r="C150" s="224"/>
      <c r="D150" s="224"/>
      <c r="E150" s="224"/>
      <c r="F150" s="224"/>
      <c r="G150" s="224"/>
      <c r="H150" s="224"/>
      <c r="I150" s="224"/>
      <c r="J150" s="224"/>
      <c r="K150" s="224"/>
      <c r="L150" s="224"/>
      <c r="M150" s="224"/>
      <c r="N150" s="224"/>
      <c r="O150" s="224"/>
      <c r="P150" s="224"/>
      <c r="Q150" s="224"/>
      <c r="R150" s="224"/>
      <c r="S150" s="224"/>
      <c r="T150" s="224"/>
      <c r="U150" s="224"/>
      <c r="V150" s="224"/>
    </row>
    <row r="151" spans="1:22" ht="10.5">
      <c r="A151" s="224"/>
      <c r="B151" s="224"/>
      <c r="C151" s="224"/>
      <c r="D151" s="224"/>
      <c r="E151" s="224"/>
      <c r="F151" s="224"/>
      <c r="G151" s="224"/>
      <c r="H151" s="224"/>
      <c r="I151" s="224"/>
      <c r="J151" s="224"/>
      <c r="K151" s="224"/>
      <c r="L151" s="224"/>
      <c r="M151" s="224"/>
      <c r="N151" s="224"/>
      <c r="O151" s="224"/>
      <c r="P151" s="224"/>
      <c r="Q151" s="224"/>
      <c r="R151" s="224"/>
      <c r="S151" s="224"/>
      <c r="T151" s="224"/>
      <c r="U151" s="224"/>
      <c r="V151" s="224"/>
    </row>
    <row r="152" spans="1:22" ht="10.5">
      <c r="A152" s="224"/>
      <c r="B152" s="224"/>
      <c r="C152" s="224"/>
      <c r="D152" s="224"/>
      <c r="E152" s="224"/>
      <c r="F152" s="224"/>
      <c r="G152" s="224"/>
      <c r="H152" s="224"/>
      <c r="I152" s="224"/>
      <c r="J152" s="224"/>
      <c r="K152" s="224"/>
      <c r="L152" s="224"/>
      <c r="M152" s="224"/>
      <c r="N152" s="224"/>
      <c r="O152" s="224"/>
      <c r="P152" s="224"/>
      <c r="Q152" s="224"/>
      <c r="R152" s="224"/>
      <c r="S152" s="224"/>
      <c r="T152" s="224"/>
      <c r="U152" s="224"/>
      <c r="V152" s="224"/>
    </row>
    <row r="153" spans="1:22" ht="10.5">
      <c r="A153" s="224"/>
      <c r="B153" s="224"/>
      <c r="C153" s="224"/>
      <c r="D153" s="224"/>
      <c r="E153" s="224"/>
      <c r="F153" s="224"/>
      <c r="G153" s="224"/>
      <c r="H153" s="224"/>
      <c r="I153" s="224"/>
      <c r="J153" s="224"/>
      <c r="K153" s="224"/>
      <c r="L153" s="224"/>
      <c r="M153" s="224"/>
      <c r="N153" s="224"/>
      <c r="O153" s="224"/>
      <c r="P153" s="224"/>
      <c r="Q153" s="224"/>
      <c r="R153" s="224"/>
      <c r="S153" s="224"/>
      <c r="T153" s="224"/>
      <c r="U153" s="224"/>
      <c r="V153" s="224"/>
    </row>
    <row r="154" spans="1:22" ht="10.5">
      <c r="A154" s="224"/>
      <c r="B154" s="224"/>
      <c r="C154" s="224"/>
      <c r="D154" s="224"/>
      <c r="E154" s="224"/>
      <c r="F154" s="224"/>
      <c r="G154" s="224"/>
      <c r="H154" s="224"/>
      <c r="I154" s="224"/>
      <c r="J154" s="224"/>
      <c r="K154" s="224"/>
      <c r="L154" s="224"/>
      <c r="M154" s="224"/>
      <c r="N154" s="224"/>
      <c r="O154" s="224"/>
      <c r="P154" s="224"/>
      <c r="Q154" s="224"/>
      <c r="R154" s="224"/>
      <c r="S154" s="224"/>
      <c r="T154" s="224"/>
      <c r="U154" s="224"/>
      <c r="V154" s="224"/>
    </row>
    <row r="155" spans="1:22" ht="10.5">
      <c r="A155" s="224"/>
      <c r="B155" s="224"/>
      <c r="C155" s="224"/>
      <c r="D155" s="224"/>
      <c r="E155" s="224"/>
      <c r="F155" s="224"/>
      <c r="G155" s="224"/>
      <c r="H155" s="224"/>
      <c r="I155" s="224"/>
      <c r="J155" s="224"/>
      <c r="K155" s="224"/>
      <c r="L155" s="224"/>
      <c r="M155" s="224"/>
      <c r="N155" s="224"/>
      <c r="O155" s="224"/>
      <c r="P155" s="224"/>
      <c r="Q155" s="224"/>
      <c r="R155" s="224"/>
      <c r="S155" s="224"/>
      <c r="T155" s="224"/>
      <c r="U155" s="224"/>
      <c r="V155" s="224"/>
    </row>
    <row r="156" spans="1:22" ht="10.5">
      <c r="A156" s="224"/>
      <c r="B156" s="224"/>
      <c r="C156" s="224"/>
      <c r="D156" s="224"/>
      <c r="E156" s="224"/>
      <c r="F156" s="224"/>
      <c r="G156" s="224"/>
      <c r="H156" s="224"/>
      <c r="I156" s="224"/>
      <c r="J156" s="224"/>
      <c r="K156" s="224"/>
      <c r="L156" s="224"/>
      <c r="M156" s="224"/>
      <c r="N156" s="224"/>
      <c r="O156" s="224"/>
      <c r="P156" s="224"/>
      <c r="Q156" s="224"/>
      <c r="R156" s="224"/>
      <c r="S156" s="224"/>
      <c r="T156" s="224"/>
      <c r="U156" s="224"/>
      <c r="V156" s="224"/>
    </row>
    <row r="157" spans="1:22" ht="10.5">
      <c r="A157" s="224"/>
      <c r="B157" s="224"/>
      <c r="C157" s="224"/>
      <c r="D157" s="224"/>
      <c r="E157" s="224"/>
      <c r="F157" s="224"/>
      <c r="G157" s="224"/>
      <c r="H157" s="224"/>
      <c r="I157" s="224"/>
      <c r="J157" s="224"/>
      <c r="K157" s="224"/>
      <c r="L157" s="224"/>
      <c r="M157" s="224"/>
      <c r="N157" s="224"/>
      <c r="O157" s="224"/>
      <c r="P157" s="224"/>
      <c r="Q157" s="224"/>
      <c r="R157" s="224"/>
      <c r="S157" s="224"/>
      <c r="T157" s="224"/>
      <c r="U157" s="224"/>
      <c r="V157" s="224"/>
    </row>
    <row r="158" spans="1:22" ht="10.5">
      <c r="A158" s="224"/>
      <c r="B158" s="224"/>
      <c r="C158" s="224"/>
      <c r="D158" s="224"/>
      <c r="E158" s="224"/>
      <c r="F158" s="224"/>
      <c r="G158" s="224"/>
      <c r="H158" s="224"/>
      <c r="I158" s="224"/>
      <c r="J158" s="224"/>
      <c r="K158" s="224"/>
      <c r="L158" s="224"/>
      <c r="M158" s="224"/>
      <c r="N158" s="224"/>
      <c r="O158" s="224"/>
      <c r="P158" s="224"/>
      <c r="Q158" s="224"/>
      <c r="R158" s="224"/>
      <c r="S158" s="224"/>
      <c r="T158" s="224"/>
      <c r="U158" s="224"/>
      <c r="V158" s="224"/>
    </row>
    <row r="159" spans="1:22" ht="10.5">
      <c r="A159" s="224"/>
      <c r="B159" s="224"/>
      <c r="C159" s="224"/>
      <c r="D159" s="224"/>
      <c r="E159" s="224"/>
      <c r="F159" s="224"/>
      <c r="G159" s="224"/>
      <c r="H159" s="224"/>
      <c r="I159" s="224"/>
      <c r="J159" s="224"/>
      <c r="K159" s="224"/>
      <c r="L159" s="224"/>
      <c r="M159" s="224"/>
      <c r="N159" s="224"/>
      <c r="O159" s="224"/>
      <c r="P159" s="224"/>
      <c r="Q159" s="224"/>
      <c r="R159" s="224"/>
      <c r="S159" s="224"/>
      <c r="T159" s="224"/>
      <c r="U159" s="224"/>
      <c r="V159" s="224"/>
    </row>
    <row r="160" spans="1:22" ht="10.5">
      <c r="A160" s="224"/>
      <c r="B160" s="224"/>
      <c r="C160" s="224"/>
      <c r="D160" s="224"/>
      <c r="E160" s="224"/>
      <c r="F160" s="224"/>
      <c r="G160" s="224"/>
      <c r="H160" s="224"/>
      <c r="I160" s="224"/>
      <c r="J160" s="224"/>
      <c r="K160" s="224"/>
      <c r="L160" s="224"/>
      <c r="M160" s="224"/>
      <c r="N160" s="224"/>
      <c r="O160" s="224"/>
      <c r="P160" s="224"/>
      <c r="Q160" s="224"/>
      <c r="R160" s="224"/>
      <c r="S160" s="224"/>
      <c r="T160" s="224"/>
      <c r="U160" s="224"/>
      <c r="V160" s="224"/>
    </row>
    <row r="161" spans="1:22" ht="10.5">
      <c r="A161" s="224"/>
      <c r="B161" s="224"/>
      <c r="C161" s="224"/>
      <c r="D161" s="224"/>
      <c r="E161" s="224"/>
      <c r="F161" s="224"/>
      <c r="G161" s="224"/>
      <c r="H161" s="224"/>
      <c r="I161" s="224"/>
      <c r="J161" s="224"/>
      <c r="K161" s="224"/>
      <c r="L161" s="224"/>
      <c r="M161" s="224"/>
      <c r="N161" s="224"/>
      <c r="O161" s="224"/>
      <c r="P161" s="224"/>
      <c r="Q161" s="224"/>
      <c r="R161" s="224"/>
      <c r="S161" s="224"/>
      <c r="T161" s="224"/>
      <c r="U161" s="224"/>
      <c r="V161" s="224"/>
    </row>
    <row r="162" spans="1:22" ht="10.5">
      <c r="A162" s="224"/>
      <c r="B162" s="224"/>
      <c r="C162" s="224"/>
      <c r="D162" s="224"/>
      <c r="E162" s="224"/>
      <c r="F162" s="224"/>
      <c r="G162" s="224"/>
      <c r="H162" s="224"/>
      <c r="I162" s="224"/>
      <c r="J162" s="224"/>
      <c r="K162" s="224"/>
      <c r="L162" s="224"/>
      <c r="M162" s="224"/>
      <c r="N162" s="224"/>
      <c r="O162" s="224"/>
      <c r="P162" s="224"/>
      <c r="Q162" s="224"/>
      <c r="R162" s="224"/>
      <c r="S162" s="224"/>
      <c r="T162" s="224"/>
      <c r="U162" s="224"/>
      <c r="V162" s="224"/>
    </row>
    <row r="163" spans="1:22" ht="10.5">
      <c r="A163" s="224"/>
      <c r="B163" s="224"/>
      <c r="C163" s="224"/>
      <c r="D163" s="224"/>
      <c r="E163" s="224"/>
      <c r="F163" s="224"/>
      <c r="G163" s="224"/>
      <c r="H163" s="224"/>
      <c r="I163" s="224"/>
      <c r="J163" s="224"/>
      <c r="K163" s="224"/>
      <c r="L163" s="224"/>
      <c r="M163" s="224"/>
      <c r="N163" s="224"/>
      <c r="O163" s="224"/>
      <c r="P163" s="224"/>
      <c r="Q163" s="224"/>
      <c r="R163" s="224"/>
      <c r="S163" s="224"/>
      <c r="T163" s="224"/>
      <c r="U163" s="224"/>
      <c r="V163" s="224"/>
    </row>
    <row r="164" spans="1:22" ht="10.5">
      <c r="A164" s="224"/>
      <c r="B164" s="224"/>
      <c r="C164" s="224"/>
      <c r="D164" s="224"/>
      <c r="E164" s="224"/>
      <c r="F164" s="224"/>
      <c r="G164" s="224"/>
      <c r="H164" s="224"/>
      <c r="I164" s="224"/>
      <c r="J164" s="224"/>
      <c r="K164" s="224"/>
      <c r="L164" s="224"/>
      <c r="M164" s="224"/>
      <c r="N164" s="224"/>
      <c r="O164" s="224"/>
      <c r="P164" s="224"/>
      <c r="Q164" s="224"/>
      <c r="R164" s="224"/>
      <c r="S164" s="224"/>
      <c r="T164" s="224"/>
      <c r="U164" s="224"/>
      <c r="V164" s="224"/>
    </row>
    <row r="165" spans="1:22" ht="10.5">
      <c r="A165" s="224"/>
      <c r="B165" s="224"/>
      <c r="C165" s="224"/>
      <c r="D165" s="224"/>
      <c r="E165" s="224"/>
      <c r="F165" s="224"/>
      <c r="G165" s="224"/>
      <c r="H165" s="224"/>
      <c r="I165" s="224"/>
      <c r="J165" s="224"/>
      <c r="K165" s="224"/>
      <c r="L165" s="224"/>
      <c r="M165" s="224"/>
      <c r="N165" s="224"/>
      <c r="O165" s="224"/>
      <c r="P165" s="224"/>
      <c r="Q165" s="224"/>
      <c r="R165" s="224"/>
      <c r="S165" s="224"/>
      <c r="T165" s="224"/>
      <c r="U165" s="224"/>
      <c r="V165" s="224"/>
    </row>
    <row r="166" spans="1:22" ht="10.5">
      <c r="A166" s="224"/>
      <c r="B166" s="224"/>
      <c r="C166" s="224"/>
      <c r="D166" s="224"/>
      <c r="E166" s="224"/>
      <c r="F166" s="224"/>
      <c r="G166" s="224"/>
      <c r="H166" s="224"/>
      <c r="I166" s="224"/>
      <c r="J166" s="224"/>
      <c r="K166" s="224"/>
      <c r="L166" s="224"/>
      <c r="M166" s="224"/>
      <c r="N166" s="224"/>
      <c r="O166" s="224"/>
      <c r="P166" s="224"/>
      <c r="Q166" s="224"/>
      <c r="R166" s="224"/>
      <c r="S166" s="224"/>
      <c r="T166" s="224"/>
      <c r="U166" s="224"/>
      <c r="V166" s="224"/>
    </row>
    <row r="167" spans="1:22" ht="10.5">
      <c r="A167" s="224"/>
      <c r="B167" s="224"/>
      <c r="C167" s="224"/>
      <c r="D167" s="224"/>
      <c r="E167" s="224"/>
      <c r="F167" s="224"/>
      <c r="G167" s="224"/>
      <c r="H167" s="224"/>
      <c r="I167" s="224"/>
      <c r="J167" s="224"/>
      <c r="K167" s="224"/>
      <c r="L167" s="224"/>
      <c r="M167" s="224"/>
      <c r="N167" s="224"/>
      <c r="O167" s="224"/>
      <c r="P167" s="224"/>
      <c r="Q167" s="224"/>
      <c r="R167" s="224"/>
      <c r="S167" s="224"/>
      <c r="T167" s="224"/>
      <c r="U167" s="224"/>
      <c r="V167" s="224"/>
    </row>
    <row r="168" spans="1:22" ht="10.5">
      <c r="A168" s="224"/>
      <c r="B168" s="224"/>
      <c r="C168" s="224"/>
      <c r="D168" s="224"/>
      <c r="E168" s="224"/>
      <c r="F168" s="224"/>
      <c r="G168" s="224"/>
      <c r="H168" s="224"/>
      <c r="I168" s="224"/>
      <c r="J168" s="224"/>
      <c r="K168" s="224"/>
      <c r="L168" s="224"/>
      <c r="M168" s="224"/>
      <c r="N168" s="224"/>
      <c r="O168" s="224"/>
      <c r="P168" s="224"/>
      <c r="Q168" s="224"/>
      <c r="R168" s="224"/>
      <c r="S168" s="224"/>
      <c r="T168" s="224"/>
      <c r="U168" s="224"/>
      <c r="V168" s="224"/>
    </row>
    <row r="169" spans="1:22" ht="10.5">
      <c r="A169" s="224"/>
      <c r="B169" s="224"/>
      <c r="C169" s="224"/>
      <c r="D169" s="224"/>
      <c r="E169" s="224"/>
      <c r="F169" s="224"/>
      <c r="G169" s="224"/>
      <c r="H169" s="224"/>
      <c r="I169" s="224"/>
      <c r="J169" s="224"/>
      <c r="K169" s="224"/>
      <c r="L169" s="224"/>
      <c r="M169" s="224"/>
      <c r="N169" s="224"/>
      <c r="O169" s="224"/>
      <c r="P169" s="224"/>
      <c r="Q169" s="224"/>
      <c r="R169" s="224"/>
      <c r="S169" s="224"/>
      <c r="T169" s="224"/>
      <c r="U169" s="224"/>
      <c r="V169" s="224"/>
    </row>
    <row r="170" spans="1:22" ht="10.5">
      <c r="A170" s="224"/>
      <c r="B170" s="224"/>
      <c r="C170" s="224"/>
      <c r="D170" s="224"/>
      <c r="E170" s="224"/>
      <c r="F170" s="224"/>
      <c r="G170" s="224"/>
      <c r="H170" s="224"/>
      <c r="I170" s="224"/>
      <c r="J170" s="224"/>
      <c r="K170" s="224"/>
      <c r="L170" s="224"/>
      <c r="M170" s="224"/>
      <c r="N170" s="224"/>
      <c r="O170" s="224"/>
      <c r="P170" s="224"/>
      <c r="Q170" s="224"/>
      <c r="R170" s="224"/>
      <c r="S170" s="224"/>
      <c r="T170" s="224"/>
      <c r="U170" s="224"/>
      <c r="V170" s="224"/>
    </row>
    <row r="171" spans="1:22" ht="10.5">
      <c r="A171" s="224"/>
      <c r="B171" s="224"/>
      <c r="C171" s="224"/>
      <c r="D171" s="224"/>
      <c r="E171" s="224"/>
      <c r="F171" s="224"/>
      <c r="G171" s="224"/>
      <c r="H171" s="224"/>
      <c r="I171" s="224"/>
      <c r="J171" s="224"/>
      <c r="K171" s="224"/>
      <c r="L171" s="224"/>
      <c r="M171" s="224"/>
      <c r="N171" s="224"/>
      <c r="O171" s="224"/>
      <c r="P171" s="224"/>
      <c r="Q171" s="224"/>
      <c r="R171" s="224"/>
      <c r="S171" s="224"/>
      <c r="T171" s="224"/>
      <c r="U171" s="224"/>
      <c r="V171" s="224"/>
    </row>
    <row r="172" spans="1:22" ht="10.5">
      <c r="A172" s="224"/>
      <c r="B172" s="224"/>
      <c r="C172" s="224"/>
      <c r="D172" s="224"/>
      <c r="E172" s="224"/>
      <c r="F172" s="224"/>
      <c r="G172" s="224"/>
      <c r="H172" s="224"/>
      <c r="I172" s="224"/>
      <c r="J172" s="224"/>
      <c r="K172" s="224"/>
      <c r="L172" s="224"/>
      <c r="M172" s="224"/>
      <c r="N172" s="224"/>
      <c r="O172" s="224"/>
      <c r="P172" s="224"/>
      <c r="Q172" s="224"/>
      <c r="R172" s="224"/>
      <c r="S172" s="224"/>
      <c r="T172" s="224"/>
      <c r="U172" s="224"/>
      <c r="V172" s="224"/>
    </row>
    <row r="173" spans="1:22" ht="10.5">
      <c r="A173" s="224"/>
      <c r="B173" s="224"/>
      <c r="C173" s="224"/>
      <c r="D173" s="224"/>
      <c r="E173" s="224"/>
      <c r="F173" s="224"/>
      <c r="G173" s="224"/>
      <c r="H173" s="224"/>
      <c r="I173" s="224"/>
      <c r="J173" s="224"/>
      <c r="K173" s="224"/>
      <c r="L173" s="224"/>
      <c r="M173" s="224"/>
      <c r="N173" s="224"/>
      <c r="O173" s="224"/>
      <c r="P173" s="224"/>
      <c r="Q173" s="224"/>
      <c r="R173" s="224"/>
      <c r="S173" s="224"/>
      <c r="T173" s="224"/>
      <c r="U173" s="224"/>
      <c r="V173" s="224"/>
    </row>
    <row r="174" spans="1:22" ht="10.5">
      <c r="A174" s="224"/>
      <c r="B174" s="224"/>
      <c r="C174" s="224"/>
      <c r="D174" s="224"/>
      <c r="E174" s="224"/>
      <c r="F174" s="224"/>
      <c r="G174" s="224"/>
      <c r="H174" s="224"/>
      <c r="I174" s="224"/>
      <c r="J174" s="224"/>
      <c r="K174" s="224"/>
      <c r="L174" s="224"/>
      <c r="M174" s="224"/>
      <c r="N174" s="224"/>
      <c r="O174" s="224"/>
      <c r="P174" s="224"/>
      <c r="Q174" s="224"/>
      <c r="R174" s="224"/>
      <c r="S174" s="224"/>
      <c r="T174" s="224"/>
      <c r="U174" s="224"/>
      <c r="V174" s="224"/>
    </row>
    <row r="175" spans="1:22" ht="10.5">
      <c r="A175" s="224"/>
      <c r="B175" s="224"/>
      <c r="C175" s="224"/>
      <c r="D175" s="224"/>
      <c r="E175" s="224"/>
      <c r="F175" s="224"/>
      <c r="G175" s="224"/>
      <c r="H175" s="224"/>
      <c r="I175" s="224"/>
      <c r="J175" s="224"/>
      <c r="K175" s="224"/>
      <c r="L175" s="224"/>
      <c r="M175" s="224"/>
      <c r="N175" s="224"/>
      <c r="O175" s="224"/>
      <c r="P175" s="224"/>
      <c r="Q175" s="224"/>
      <c r="R175" s="224"/>
      <c r="S175" s="224"/>
      <c r="T175" s="224"/>
      <c r="U175" s="224"/>
      <c r="V175" s="224"/>
    </row>
    <row r="176" spans="1:22" ht="10.5">
      <c r="A176" s="224"/>
      <c r="B176" s="224"/>
      <c r="C176" s="224"/>
      <c r="D176" s="224"/>
      <c r="E176" s="224"/>
      <c r="F176" s="224"/>
      <c r="G176" s="224"/>
      <c r="H176" s="224"/>
      <c r="I176" s="224"/>
      <c r="J176" s="224"/>
      <c r="K176" s="224"/>
      <c r="L176" s="224"/>
      <c r="M176" s="224"/>
      <c r="N176" s="224"/>
      <c r="O176" s="224"/>
      <c r="P176" s="224"/>
      <c r="Q176" s="224"/>
      <c r="R176" s="224"/>
      <c r="S176" s="224"/>
      <c r="T176" s="224"/>
      <c r="U176" s="224"/>
      <c r="V176" s="224"/>
    </row>
    <row r="177" spans="1:22" ht="10.5">
      <c r="A177" s="224"/>
      <c r="B177" s="224"/>
      <c r="C177" s="224"/>
      <c r="D177" s="224"/>
      <c r="E177" s="224"/>
      <c r="F177" s="224"/>
      <c r="G177" s="224"/>
      <c r="H177" s="224"/>
      <c r="I177" s="224"/>
      <c r="J177" s="224"/>
      <c r="K177" s="224"/>
      <c r="L177" s="224"/>
      <c r="M177" s="224"/>
      <c r="N177" s="224"/>
      <c r="O177" s="224"/>
      <c r="P177" s="224"/>
      <c r="Q177" s="224"/>
      <c r="R177" s="224"/>
      <c r="S177" s="224"/>
      <c r="T177" s="224"/>
      <c r="U177" s="224"/>
      <c r="V177" s="224"/>
    </row>
    <row r="178" spans="1:22" ht="10.5">
      <c r="A178" s="224"/>
      <c r="B178" s="224"/>
      <c r="C178" s="224"/>
      <c r="D178" s="224"/>
      <c r="E178" s="224"/>
      <c r="F178" s="224"/>
      <c r="G178" s="224"/>
      <c r="H178" s="224"/>
      <c r="I178" s="224"/>
      <c r="J178" s="224"/>
      <c r="K178" s="224"/>
      <c r="L178" s="224"/>
      <c r="M178" s="224"/>
      <c r="N178" s="224"/>
      <c r="O178" s="224"/>
      <c r="P178" s="224"/>
      <c r="Q178" s="224"/>
      <c r="R178" s="224"/>
      <c r="S178" s="224"/>
      <c r="T178" s="224"/>
      <c r="U178" s="224"/>
      <c r="V178" s="224"/>
    </row>
    <row r="179" spans="1:22" ht="10.5">
      <c r="A179" s="224"/>
      <c r="B179" s="224"/>
      <c r="C179" s="224"/>
      <c r="D179" s="224"/>
      <c r="E179" s="224"/>
      <c r="F179" s="224"/>
      <c r="G179" s="224"/>
      <c r="H179" s="224"/>
      <c r="I179" s="224"/>
      <c r="J179" s="224"/>
      <c r="K179" s="224"/>
      <c r="L179" s="224"/>
      <c r="M179" s="224"/>
      <c r="N179" s="224"/>
      <c r="O179" s="224"/>
      <c r="P179" s="224"/>
      <c r="Q179" s="224"/>
      <c r="R179" s="224"/>
      <c r="S179" s="224"/>
      <c r="T179" s="224"/>
      <c r="U179" s="224"/>
      <c r="V179" s="224"/>
    </row>
    <row r="180" spans="1:22" ht="10.5">
      <c r="A180" s="224"/>
      <c r="B180" s="224"/>
      <c r="C180" s="224"/>
      <c r="D180" s="224"/>
      <c r="E180" s="224"/>
      <c r="F180" s="224"/>
      <c r="G180" s="224"/>
      <c r="H180" s="224"/>
      <c r="I180" s="224"/>
      <c r="J180" s="224"/>
      <c r="K180" s="224"/>
      <c r="L180" s="224"/>
      <c r="M180" s="224"/>
      <c r="N180" s="224"/>
      <c r="O180" s="224"/>
      <c r="P180" s="224"/>
      <c r="Q180" s="224"/>
      <c r="R180" s="224"/>
      <c r="S180" s="224"/>
      <c r="T180" s="224"/>
      <c r="U180" s="224"/>
      <c r="V180" s="224"/>
    </row>
    <row r="181" spans="1:22" ht="10.5">
      <c r="A181" s="224"/>
      <c r="B181" s="224"/>
      <c r="C181" s="224"/>
      <c r="D181" s="224"/>
      <c r="E181" s="224"/>
      <c r="F181" s="224"/>
      <c r="G181" s="224"/>
      <c r="H181" s="224"/>
      <c r="I181" s="224"/>
      <c r="J181" s="224"/>
      <c r="K181" s="224"/>
      <c r="L181" s="224"/>
      <c r="M181" s="224"/>
      <c r="N181" s="224"/>
      <c r="O181" s="224"/>
      <c r="P181" s="224"/>
      <c r="Q181" s="224"/>
      <c r="R181" s="224"/>
      <c r="S181" s="224"/>
      <c r="T181" s="224"/>
      <c r="U181" s="224"/>
      <c r="V181" s="224"/>
    </row>
    <row r="182" spans="1:22" ht="10.5">
      <c r="A182" s="224"/>
      <c r="B182" s="224"/>
      <c r="C182" s="224"/>
      <c r="D182" s="224"/>
      <c r="E182" s="224"/>
      <c r="F182" s="224"/>
      <c r="G182" s="224"/>
      <c r="H182" s="224"/>
      <c r="I182" s="224"/>
      <c r="J182" s="224"/>
      <c r="K182" s="224"/>
      <c r="L182" s="224"/>
      <c r="M182" s="224"/>
      <c r="N182" s="224"/>
      <c r="O182" s="224"/>
      <c r="P182" s="224"/>
      <c r="Q182" s="224"/>
      <c r="R182" s="224"/>
      <c r="S182" s="224"/>
      <c r="T182" s="224"/>
      <c r="U182" s="224"/>
      <c r="V182" s="224"/>
    </row>
    <row r="183" spans="1:22" ht="10.5">
      <c r="A183" s="224"/>
      <c r="B183" s="224"/>
      <c r="C183" s="224"/>
      <c r="D183" s="224"/>
      <c r="E183" s="224"/>
      <c r="F183" s="224"/>
      <c r="G183" s="224"/>
      <c r="H183" s="224"/>
      <c r="I183" s="224"/>
      <c r="J183" s="224"/>
      <c r="K183" s="224"/>
      <c r="L183" s="224"/>
      <c r="M183" s="224"/>
      <c r="N183" s="224"/>
      <c r="O183" s="224"/>
      <c r="P183" s="224"/>
      <c r="Q183" s="224"/>
      <c r="R183" s="224"/>
      <c r="S183" s="224"/>
      <c r="T183" s="224"/>
      <c r="U183" s="224"/>
      <c r="V183" s="224"/>
    </row>
    <row r="184" spans="1:22" ht="10.5">
      <c r="A184" s="224"/>
      <c r="B184" s="224"/>
      <c r="C184" s="224"/>
      <c r="D184" s="224"/>
      <c r="E184" s="224"/>
      <c r="F184" s="224"/>
      <c r="G184" s="224"/>
      <c r="H184" s="224"/>
      <c r="I184" s="224"/>
      <c r="J184" s="224"/>
      <c r="K184" s="224"/>
      <c r="L184" s="224"/>
      <c r="M184" s="224"/>
      <c r="N184" s="224"/>
      <c r="O184" s="224"/>
      <c r="P184" s="224"/>
      <c r="Q184" s="224"/>
      <c r="R184" s="224"/>
      <c r="S184" s="224"/>
      <c r="T184" s="224"/>
      <c r="U184" s="224"/>
      <c r="V184" s="224"/>
    </row>
    <row r="185" spans="1:22" ht="10.5">
      <c r="A185" s="224"/>
      <c r="B185" s="224"/>
      <c r="C185" s="224"/>
      <c r="D185" s="224"/>
      <c r="E185" s="224"/>
      <c r="F185" s="224"/>
      <c r="G185" s="224"/>
      <c r="H185" s="224"/>
      <c r="I185" s="224"/>
      <c r="J185" s="224"/>
      <c r="K185" s="224"/>
      <c r="L185" s="224"/>
      <c r="M185" s="224"/>
      <c r="N185" s="224"/>
      <c r="O185" s="224"/>
      <c r="P185" s="224"/>
      <c r="Q185" s="224"/>
      <c r="R185" s="224"/>
      <c r="S185" s="224"/>
      <c r="T185" s="224"/>
      <c r="U185" s="224"/>
      <c r="V185" s="224"/>
    </row>
    <row r="186" spans="1:22" ht="10.5">
      <c r="A186" s="224"/>
      <c r="B186" s="224"/>
      <c r="C186" s="224"/>
      <c r="D186" s="224"/>
      <c r="E186" s="224"/>
      <c r="F186" s="224"/>
      <c r="G186" s="224"/>
      <c r="H186" s="224"/>
      <c r="I186" s="224"/>
      <c r="J186" s="224"/>
      <c r="K186" s="224"/>
      <c r="L186" s="224"/>
      <c r="M186" s="224"/>
      <c r="N186" s="224"/>
      <c r="O186" s="224"/>
      <c r="P186" s="224"/>
      <c r="Q186" s="224"/>
      <c r="R186" s="224"/>
      <c r="S186" s="224"/>
      <c r="T186" s="224"/>
      <c r="U186" s="224"/>
      <c r="V186" s="224"/>
    </row>
    <row r="187" spans="1:22" ht="10.5">
      <c r="A187" s="224"/>
      <c r="B187" s="224"/>
      <c r="C187" s="224"/>
      <c r="D187" s="224"/>
      <c r="E187" s="224"/>
      <c r="F187" s="224"/>
      <c r="G187" s="224"/>
      <c r="H187" s="224"/>
      <c r="I187" s="224"/>
      <c r="J187" s="224"/>
      <c r="K187" s="224"/>
      <c r="L187" s="224"/>
      <c r="M187" s="224"/>
      <c r="N187" s="224"/>
      <c r="O187" s="224"/>
      <c r="P187" s="224"/>
      <c r="Q187" s="224"/>
      <c r="R187" s="224"/>
      <c r="S187" s="224"/>
      <c r="T187" s="224"/>
      <c r="U187" s="224"/>
      <c r="V187" s="224"/>
    </row>
    <row r="188" spans="1:22" ht="10.5">
      <c r="A188" s="224"/>
      <c r="B188" s="224"/>
      <c r="C188" s="224"/>
      <c r="D188" s="224"/>
      <c r="E188" s="224"/>
      <c r="F188" s="224"/>
      <c r="G188" s="224"/>
      <c r="H188" s="224"/>
      <c r="I188" s="224"/>
      <c r="J188" s="224"/>
      <c r="K188" s="224"/>
      <c r="L188" s="224"/>
      <c r="M188" s="224"/>
      <c r="N188" s="224"/>
      <c r="O188" s="224"/>
      <c r="P188" s="224"/>
      <c r="Q188" s="224"/>
      <c r="R188" s="224"/>
      <c r="S188" s="224"/>
      <c r="T188" s="224"/>
      <c r="U188" s="224"/>
      <c r="V188" s="224"/>
    </row>
    <row r="189" spans="1:22" ht="10.5">
      <c r="A189" s="224"/>
      <c r="B189" s="224"/>
      <c r="C189" s="224"/>
      <c r="D189" s="224"/>
      <c r="E189" s="224"/>
      <c r="F189" s="224"/>
      <c r="G189" s="224"/>
      <c r="H189" s="224"/>
      <c r="I189" s="224"/>
      <c r="J189" s="224"/>
      <c r="K189" s="224"/>
      <c r="L189" s="224"/>
      <c r="M189" s="224"/>
      <c r="N189" s="224"/>
      <c r="O189" s="224"/>
      <c r="P189" s="224"/>
      <c r="Q189" s="224"/>
      <c r="R189" s="224"/>
      <c r="S189" s="224"/>
      <c r="T189" s="224"/>
      <c r="U189" s="224"/>
      <c r="V189" s="224"/>
    </row>
    <row r="190" spans="1:22" ht="10.5">
      <c r="A190" s="224"/>
      <c r="B190" s="224"/>
      <c r="C190" s="224"/>
      <c r="D190" s="224"/>
      <c r="E190" s="224"/>
      <c r="F190" s="224"/>
      <c r="G190" s="224"/>
      <c r="H190" s="224"/>
      <c r="I190" s="224"/>
      <c r="J190" s="224"/>
      <c r="K190" s="224"/>
      <c r="L190" s="224"/>
      <c r="M190" s="224"/>
      <c r="N190" s="224"/>
      <c r="O190" s="224"/>
      <c r="P190" s="224"/>
      <c r="Q190" s="224"/>
      <c r="R190" s="224"/>
      <c r="S190" s="224"/>
      <c r="T190" s="224"/>
      <c r="U190" s="224"/>
      <c r="V190" s="224"/>
    </row>
    <row r="191" spans="1:22" ht="10.5">
      <c r="A191" s="224"/>
      <c r="B191" s="224"/>
      <c r="C191" s="224"/>
      <c r="D191" s="224"/>
      <c r="E191" s="224"/>
      <c r="F191" s="224"/>
      <c r="G191" s="224"/>
      <c r="H191" s="224"/>
      <c r="I191" s="224"/>
      <c r="J191" s="224"/>
      <c r="K191" s="224"/>
      <c r="L191" s="224"/>
      <c r="M191" s="224"/>
      <c r="N191" s="224"/>
      <c r="O191" s="224"/>
      <c r="P191" s="224"/>
      <c r="Q191" s="224"/>
      <c r="R191" s="224"/>
      <c r="S191" s="224"/>
      <c r="T191" s="224"/>
      <c r="U191" s="224"/>
      <c r="V191" s="224"/>
    </row>
    <row r="192" spans="1:22" ht="10.5">
      <c r="A192" s="224"/>
      <c r="B192" s="224"/>
      <c r="C192" s="224"/>
      <c r="D192" s="224"/>
      <c r="E192" s="224"/>
      <c r="F192" s="224"/>
      <c r="G192" s="224"/>
      <c r="H192" s="224"/>
      <c r="I192" s="224"/>
      <c r="J192" s="224"/>
      <c r="K192" s="224"/>
      <c r="L192" s="224"/>
      <c r="M192" s="224"/>
      <c r="N192" s="224"/>
      <c r="O192" s="224"/>
      <c r="P192" s="224"/>
      <c r="Q192" s="224"/>
      <c r="R192" s="224"/>
      <c r="S192" s="224"/>
      <c r="T192" s="224"/>
      <c r="U192" s="224"/>
      <c r="V192" s="224"/>
    </row>
    <row r="193" spans="1:22" ht="10.5">
      <c r="A193" s="224"/>
      <c r="B193" s="224"/>
      <c r="C193" s="224"/>
      <c r="D193" s="224"/>
      <c r="E193" s="224"/>
      <c r="F193" s="224"/>
      <c r="G193" s="224"/>
      <c r="H193" s="224"/>
      <c r="I193" s="224"/>
      <c r="J193" s="224"/>
      <c r="K193" s="224"/>
      <c r="L193" s="224"/>
      <c r="M193" s="224"/>
      <c r="N193" s="224"/>
      <c r="O193" s="224"/>
      <c r="P193" s="224"/>
      <c r="Q193" s="224"/>
      <c r="R193" s="224"/>
      <c r="S193" s="224"/>
      <c r="T193" s="224"/>
      <c r="U193" s="224"/>
      <c r="V193" s="224"/>
    </row>
    <row r="194" spans="1:22" ht="10.5">
      <c r="A194" s="224"/>
      <c r="B194" s="224"/>
      <c r="C194" s="224"/>
      <c r="D194" s="224"/>
      <c r="E194" s="224"/>
      <c r="F194" s="224"/>
      <c r="G194" s="224"/>
      <c r="H194" s="224"/>
      <c r="I194" s="224"/>
      <c r="J194" s="224"/>
      <c r="K194" s="224"/>
      <c r="L194" s="224"/>
      <c r="M194" s="224"/>
      <c r="N194" s="224"/>
      <c r="O194" s="224"/>
      <c r="P194" s="224"/>
      <c r="Q194" s="224"/>
      <c r="R194" s="224"/>
      <c r="S194" s="224"/>
      <c r="T194" s="224"/>
      <c r="U194" s="224"/>
      <c r="V194" s="224"/>
    </row>
    <row r="195" spans="1:22" ht="10.5">
      <c r="A195" s="224"/>
      <c r="B195" s="224"/>
      <c r="C195" s="224"/>
      <c r="D195" s="224"/>
      <c r="E195" s="224"/>
      <c r="F195" s="224"/>
      <c r="G195" s="224"/>
      <c r="H195" s="224"/>
      <c r="I195" s="224"/>
      <c r="J195" s="224"/>
      <c r="K195" s="224"/>
      <c r="L195" s="224"/>
      <c r="M195" s="224"/>
      <c r="N195" s="224"/>
      <c r="O195" s="224"/>
      <c r="P195" s="224"/>
      <c r="Q195" s="224"/>
      <c r="R195" s="224"/>
      <c r="S195" s="224"/>
      <c r="T195" s="224"/>
      <c r="U195" s="224"/>
      <c r="V195" s="224"/>
    </row>
    <row r="196" spans="1:22" ht="10.5">
      <c r="A196" s="224"/>
      <c r="B196" s="224"/>
      <c r="C196" s="224"/>
      <c r="D196" s="224"/>
      <c r="E196" s="224"/>
      <c r="F196" s="224"/>
      <c r="G196" s="224"/>
      <c r="H196" s="224"/>
      <c r="I196" s="224"/>
      <c r="J196" s="224"/>
      <c r="K196" s="224"/>
      <c r="L196" s="224"/>
      <c r="M196" s="224"/>
      <c r="N196" s="224"/>
      <c r="O196" s="224"/>
      <c r="P196" s="224"/>
      <c r="Q196" s="224"/>
      <c r="R196" s="224"/>
      <c r="S196" s="224"/>
      <c r="T196" s="224"/>
      <c r="U196" s="224"/>
      <c r="V196" s="224"/>
    </row>
    <row r="197" spans="1:22" ht="10.5">
      <c r="A197" s="224"/>
      <c r="B197" s="224"/>
      <c r="C197" s="224"/>
      <c r="D197" s="224"/>
      <c r="E197" s="224"/>
      <c r="F197" s="224"/>
      <c r="G197" s="224"/>
      <c r="H197" s="224"/>
      <c r="I197" s="224"/>
      <c r="J197" s="224"/>
      <c r="K197" s="224"/>
      <c r="L197" s="224"/>
      <c r="M197" s="224"/>
      <c r="N197" s="224"/>
      <c r="O197" s="224"/>
      <c r="P197" s="224"/>
      <c r="Q197" s="224"/>
      <c r="R197" s="224"/>
      <c r="S197" s="224"/>
      <c r="T197" s="224"/>
      <c r="U197" s="224"/>
      <c r="V197" s="224"/>
    </row>
    <row r="198" spans="1:22" ht="10.5">
      <c r="A198" s="224"/>
      <c r="B198" s="224"/>
      <c r="C198" s="224"/>
      <c r="D198" s="224"/>
      <c r="E198" s="224"/>
      <c r="F198" s="224"/>
      <c r="G198" s="224"/>
      <c r="H198" s="224"/>
      <c r="I198" s="224"/>
      <c r="J198" s="224"/>
      <c r="K198" s="224"/>
      <c r="L198" s="224"/>
      <c r="M198" s="224"/>
      <c r="N198" s="224"/>
      <c r="O198" s="224"/>
      <c r="P198" s="224"/>
      <c r="Q198" s="224"/>
      <c r="R198" s="224"/>
      <c r="S198" s="224"/>
      <c r="T198" s="224"/>
      <c r="U198" s="224"/>
      <c r="V198" s="224"/>
    </row>
    <row r="199" spans="1:22" ht="10.5">
      <c r="A199" s="224"/>
      <c r="B199" s="224"/>
      <c r="C199" s="224"/>
      <c r="D199" s="224"/>
      <c r="E199" s="224"/>
      <c r="F199" s="224"/>
      <c r="G199" s="224"/>
      <c r="H199" s="224"/>
      <c r="I199" s="224"/>
      <c r="J199" s="224"/>
      <c r="K199" s="224"/>
      <c r="L199" s="224"/>
      <c r="M199" s="224"/>
      <c r="N199" s="224"/>
      <c r="O199" s="224"/>
      <c r="P199" s="224"/>
      <c r="Q199" s="224"/>
      <c r="R199" s="224"/>
      <c r="S199" s="224"/>
      <c r="T199" s="224"/>
      <c r="U199" s="224"/>
      <c r="V199" s="224"/>
    </row>
    <row r="200" spans="1:22" ht="10.5">
      <c r="A200" s="224"/>
      <c r="B200" s="224"/>
      <c r="C200" s="224"/>
      <c r="D200" s="224"/>
      <c r="E200" s="224"/>
      <c r="F200" s="224"/>
      <c r="G200" s="224"/>
      <c r="H200" s="224"/>
      <c r="I200" s="224"/>
      <c r="J200" s="224"/>
      <c r="K200" s="224"/>
      <c r="L200" s="224"/>
      <c r="M200" s="224"/>
      <c r="N200" s="224"/>
      <c r="O200" s="224"/>
      <c r="P200" s="224"/>
      <c r="Q200" s="224"/>
      <c r="R200" s="224"/>
      <c r="S200" s="224"/>
      <c r="T200" s="224"/>
      <c r="U200" s="224"/>
      <c r="V200" s="224"/>
    </row>
    <row r="201" spans="1:22" ht="10.5">
      <c r="A201" s="224"/>
      <c r="B201" s="224"/>
      <c r="C201" s="224"/>
      <c r="D201" s="224"/>
      <c r="E201" s="224"/>
      <c r="F201" s="224"/>
      <c r="G201" s="224"/>
      <c r="H201" s="224"/>
      <c r="I201" s="224"/>
      <c r="J201" s="224"/>
      <c r="K201" s="224"/>
      <c r="L201" s="224"/>
      <c r="M201" s="224"/>
      <c r="N201" s="224"/>
      <c r="O201" s="224"/>
      <c r="P201" s="224"/>
      <c r="Q201" s="224"/>
      <c r="R201" s="224"/>
      <c r="S201" s="224"/>
      <c r="T201" s="224"/>
      <c r="U201" s="224"/>
      <c r="V201" s="224"/>
    </row>
    <row r="202" spans="1:22" ht="10.5">
      <c r="A202" s="224"/>
      <c r="B202" s="224"/>
      <c r="C202" s="224"/>
      <c r="D202" s="224"/>
      <c r="E202" s="224"/>
      <c r="F202" s="224"/>
      <c r="G202" s="224"/>
      <c r="H202" s="224"/>
      <c r="I202" s="224"/>
      <c r="J202" s="224"/>
      <c r="K202" s="224"/>
      <c r="L202" s="224"/>
      <c r="M202" s="224"/>
      <c r="N202" s="224"/>
      <c r="O202" s="224"/>
      <c r="P202" s="224"/>
      <c r="Q202" s="224"/>
      <c r="R202" s="224"/>
      <c r="S202" s="224"/>
      <c r="T202" s="224"/>
      <c r="U202" s="224"/>
      <c r="V202" s="224"/>
    </row>
    <row r="203" spans="1:22" ht="10.5">
      <c r="A203" s="224"/>
      <c r="B203" s="224"/>
      <c r="C203" s="224"/>
      <c r="D203" s="224"/>
      <c r="E203" s="224"/>
      <c r="F203" s="224"/>
      <c r="G203" s="224"/>
      <c r="H203" s="224"/>
      <c r="I203" s="224"/>
      <c r="J203" s="224"/>
      <c r="K203" s="224"/>
      <c r="L203" s="224"/>
      <c r="M203" s="224"/>
      <c r="N203" s="224"/>
      <c r="O203" s="224"/>
      <c r="P203" s="224"/>
      <c r="Q203" s="224"/>
      <c r="R203" s="224"/>
      <c r="S203" s="224"/>
      <c r="T203" s="224"/>
      <c r="U203" s="224"/>
      <c r="V203" s="224"/>
    </row>
    <row r="204" spans="1:22" ht="10.5">
      <c r="A204" s="224"/>
      <c r="B204" s="224"/>
      <c r="C204" s="224"/>
      <c r="D204" s="224"/>
      <c r="E204" s="224"/>
      <c r="F204" s="224"/>
      <c r="G204" s="224"/>
      <c r="H204" s="224"/>
      <c r="I204" s="224"/>
      <c r="J204" s="224"/>
      <c r="K204" s="224"/>
      <c r="L204" s="224"/>
      <c r="M204" s="224"/>
      <c r="N204" s="224"/>
      <c r="O204" s="224"/>
      <c r="P204" s="224"/>
      <c r="Q204" s="224"/>
      <c r="R204" s="224"/>
      <c r="S204" s="224"/>
      <c r="T204" s="224"/>
      <c r="U204" s="224"/>
      <c r="V204" s="224"/>
    </row>
    <row r="205" spans="1:22" ht="10.5">
      <c r="A205" s="224"/>
      <c r="B205" s="224"/>
      <c r="C205" s="224"/>
      <c r="D205" s="224"/>
      <c r="E205" s="224"/>
      <c r="F205" s="224"/>
      <c r="G205" s="224"/>
      <c r="H205" s="224"/>
      <c r="I205" s="224"/>
      <c r="J205" s="224"/>
      <c r="K205" s="224"/>
      <c r="L205" s="224"/>
      <c r="M205" s="224"/>
      <c r="N205" s="224"/>
      <c r="O205" s="224"/>
      <c r="P205" s="224"/>
      <c r="Q205" s="224"/>
      <c r="R205" s="224"/>
      <c r="S205" s="224"/>
      <c r="T205" s="224"/>
      <c r="U205" s="224"/>
      <c r="V205" s="224"/>
    </row>
    <row r="206" spans="1:22" ht="10.5">
      <c r="A206" s="224"/>
      <c r="B206" s="224"/>
      <c r="C206" s="224"/>
      <c r="D206" s="224"/>
      <c r="E206" s="224"/>
      <c r="F206" s="224"/>
      <c r="G206" s="224"/>
      <c r="H206" s="224"/>
      <c r="I206" s="224"/>
      <c r="J206" s="224"/>
      <c r="K206" s="224"/>
      <c r="L206" s="224"/>
      <c r="M206" s="224"/>
      <c r="N206" s="224"/>
      <c r="O206" s="224"/>
      <c r="P206" s="224"/>
      <c r="Q206" s="224"/>
      <c r="R206" s="224"/>
      <c r="S206" s="224"/>
      <c r="T206" s="224"/>
      <c r="U206" s="224"/>
      <c r="V206" s="224"/>
    </row>
    <row r="207" spans="1:22" ht="10.5">
      <c r="A207" s="224"/>
      <c r="B207" s="224"/>
      <c r="C207" s="224"/>
      <c r="D207" s="224"/>
      <c r="E207" s="224"/>
      <c r="F207" s="224"/>
      <c r="G207" s="224"/>
      <c r="H207" s="224"/>
      <c r="I207" s="224"/>
      <c r="J207" s="224"/>
      <c r="K207" s="224"/>
      <c r="L207" s="224"/>
      <c r="M207" s="224"/>
      <c r="N207" s="224"/>
      <c r="O207" s="224"/>
      <c r="P207" s="224"/>
      <c r="Q207" s="224"/>
      <c r="R207" s="224"/>
      <c r="S207" s="224"/>
      <c r="T207" s="224"/>
      <c r="U207" s="224"/>
      <c r="V207" s="224"/>
    </row>
    <row r="208" spans="1:22" ht="10.5">
      <c r="A208" s="224"/>
      <c r="B208" s="224"/>
      <c r="C208" s="224"/>
      <c r="D208" s="224"/>
      <c r="E208" s="224"/>
      <c r="F208" s="224"/>
      <c r="G208" s="224"/>
      <c r="H208" s="224"/>
      <c r="I208" s="224"/>
      <c r="J208" s="224"/>
      <c r="K208" s="224"/>
      <c r="L208" s="224"/>
      <c r="M208" s="224"/>
      <c r="N208" s="224"/>
      <c r="O208" s="224"/>
      <c r="P208" s="224"/>
      <c r="Q208" s="224"/>
      <c r="R208" s="224"/>
      <c r="S208" s="224"/>
      <c r="T208" s="224"/>
      <c r="U208" s="224"/>
      <c r="V208" s="224"/>
    </row>
    <row r="209" spans="1:22" ht="10.5">
      <c r="A209" s="224"/>
      <c r="B209" s="224"/>
      <c r="C209" s="224"/>
      <c r="D209" s="224"/>
      <c r="E209" s="224"/>
      <c r="F209" s="224"/>
      <c r="G209" s="224"/>
      <c r="H209" s="224"/>
      <c r="I209" s="224"/>
      <c r="J209" s="224"/>
      <c r="K209" s="224"/>
      <c r="L209" s="224"/>
      <c r="M209" s="224"/>
      <c r="N209" s="224"/>
      <c r="O209" s="224"/>
      <c r="P209" s="224"/>
      <c r="Q209" s="224"/>
      <c r="R209" s="224"/>
      <c r="S209" s="224"/>
      <c r="T209" s="224"/>
      <c r="U209" s="224"/>
      <c r="V209" s="224"/>
    </row>
    <row r="210" spans="1:22" ht="10.5">
      <c r="A210" s="224"/>
      <c r="B210" s="224"/>
      <c r="C210" s="224"/>
      <c r="D210" s="224"/>
      <c r="E210" s="224"/>
      <c r="F210" s="224"/>
      <c r="G210" s="224"/>
      <c r="H210" s="224"/>
      <c r="I210" s="224"/>
      <c r="J210" s="224"/>
      <c r="K210" s="224"/>
      <c r="L210" s="224"/>
      <c r="M210" s="224"/>
      <c r="N210" s="224"/>
      <c r="O210" s="224"/>
      <c r="P210" s="224"/>
      <c r="Q210" s="224"/>
      <c r="R210" s="224"/>
      <c r="S210" s="224"/>
      <c r="T210" s="224"/>
      <c r="U210" s="224"/>
      <c r="V210" s="224"/>
    </row>
    <row r="211" spans="1:22" ht="10.5">
      <c r="A211" s="224"/>
      <c r="B211" s="224"/>
      <c r="C211" s="224"/>
      <c r="D211" s="224"/>
      <c r="E211" s="224"/>
      <c r="F211" s="224"/>
      <c r="G211" s="224"/>
      <c r="H211" s="224"/>
      <c r="I211" s="224"/>
      <c r="J211" s="224"/>
      <c r="K211" s="224"/>
      <c r="L211" s="224"/>
      <c r="M211" s="224"/>
      <c r="N211" s="224"/>
      <c r="O211" s="224"/>
      <c r="P211" s="224"/>
      <c r="Q211" s="224"/>
      <c r="R211" s="224"/>
      <c r="S211" s="224"/>
      <c r="T211" s="224"/>
      <c r="U211" s="224"/>
      <c r="V211" s="224"/>
    </row>
    <row r="212" spans="1:22" ht="10.5">
      <c r="A212" s="224"/>
      <c r="B212" s="224"/>
      <c r="C212" s="224"/>
      <c r="D212" s="224"/>
      <c r="E212" s="224"/>
      <c r="F212" s="224"/>
      <c r="G212" s="224"/>
      <c r="H212" s="224"/>
      <c r="I212" s="224"/>
      <c r="J212" s="224"/>
      <c r="K212" s="224"/>
      <c r="L212" s="224"/>
      <c r="M212" s="224"/>
      <c r="N212" s="224"/>
      <c r="O212" s="224"/>
      <c r="P212" s="224"/>
      <c r="Q212" s="224"/>
      <c r="R212" s="224"/>
      <c r="S212" s="224"/>
      <c r="T212" s="224"/>
      <c r="U212" s="224"/>
      <c r="V212" s="224"/>
    </row>
    <row r="213" spans="1:22" ht="10.5">
      <c r="A213" s="224"/>
      <c r="B213" s="224"/>
      <c r="C213" s="224"/>
      <c r="D213" s="224"/>
      <c r="E213" s="224"/>
      <c r="F213" s="224"/>
      <c r="G213" s="224"/>
      <c r="H213" s="224"/>
      <c r="I213" s="224"/>
      <c r="J213" s="224"/>
      <c r="K213" s="224"/>
      <c r="L213" s="224"/>
      <c r="M213" s="224"/>
      <c r="N213" s="224"/>
      <c r="O213" s="224"/>
      <c r="P213" s="224"/>
      <c r="Q213" s="224"/>
      <c r="R213" s="224"/>
      <c r="S213" s="224"/>
      <c r="T213" s="224"/>
      <c r="U213" s="224"/>
      <c r="V213" s="224"/>
    </row>
    <row r="214" spans="1:22" ht="10.5">
      <c r="A214" s="224"/>
      <c r="B214" s="224"/>
      <c r="C214" s="224"/>
      <c r="D214" s="224"/>
      <c r="E214" s="224"/>
      <c r="F214" s="224"/>
      <c r="G214" s="224"/>
      <c r="H214" s="224"/>
      <c r="I214" s="224"/>
      <c r="J214" s="224"/>
      <c r="K214" s="224"/>
      <c r="L214" s="224"/>
      <c r="M214" s="224"/>
      <c r="N214" s="224"/>
      <c r="O214" s="224"/>
      <c r="P214" s="224"/>
      <c r="Q214" s="224"/>
      <c r="R214" s="224"/>
      <c r="S214" s="224"/>
      <c r="T214" s="224"/>
      <c r="U214" s="224"/>
      <c r="V214" s="224"/>
    </row>
    <row r="215" spans="1:22" ht="10.5">
      <c r="A215" s="224"/>
      <c r="B215" s="224"/>
      <c r="C215" s="224"/>
      <c r="D215" s="224"/>
      <c r="E215" s="224"/>
      <c r="F215" s="224"/>
      <c r="G215" s="224"/>
      <c r="H215" s="224"/>
      <c r="I215" s="224"/>
      <c r="J215" s="224"/>
      <c r="K215" s="224"/>
      <c r="L215" s="224"/>
      <c r="M215" s="224"/>
      <c r="N215" s="224"/>
      <c r="O215" s="224"/>
      <c r="P215" s="224"/>
      <c r="Q215" s="224"/>
      <c r="R215" s="224"/>
      <c r="S215" s="224"/>
      <c r="T215" s="224"/>
      <c r="U215" s="224"/>
      <c r="V215" s="224"/>
    </row>
    <row r="216" spans="1:22" ht="10.5">
      <c r="A216" s="224"/>
      <c r="B216" s="224"/>
      <c r="C216" s="224"/>
      <c r="D216" s="224"/>
      <c r="E216" s="224"/>
      <c r="F216" s="224"/>
      <c r="G216" s="224"/>
      <c r="H216" s="224"/>
      <c r="I216" s="224"/>
      <c r="J216" s="224"/>
      <c r="K216" s="224"/>
      <c r="L216" s="224"/>
      <c r="M216" s="224"/>
      <c r="N216" s="224"/>
      <c r="O216" s="224"/>
      <c r="P216" s="224"/>
      <c r="Q216" s="224"/>
      <c r="R216" s="224"/>
      <c r="S216" s="224"/>
      <c r="T216" s="224"/>
      <c r="U216" s="224"/>
      <c r="V216" s="224"/>
    </row>
    <row r="217" spans="1:22" ht="10.5">
      <c r="A217" s="224"/>
      <c r="B217" s="224"/>
      <c r="C217" s="224"/>
      <c r="D217" s="224"/>
      <c r="E217" s="224"/>
      <c r="F217" s="224"/>
      <c r="G217" s="224"/>
      <c r="H217" s="224"/>
      <c r="I217" s="224"/>
      <c r="J217" s="224"/>
      <c r="K217" s="224"/>
      <c r="L217" s="224"/>
      <c r="M217" s="224"/>
      <c r="N217" s="224"/>
      <c r="O217" s="224"/>
      <c r="P217" s="224"/>
      <c r="Q217" s="224"/>
      <c r="R217" s="224"/>
      <c r="S217" s="224"/>
      <c r="T217" s="224"/>
      <c r="U217" s="224"/>
      <c r="V217" s="224"/>
    </row>
    <row r="218" spans="1:22" ht="10.5">
      <c r="A218" s="224"/>
      <c r="B218" s="224"/>
      <c r="C218" s="224"/>
      <c r="D218" s="224"/>
      <c r="E218" s="224"/>
      <c r="F218" s="224"/>
      <c r="G218" s="224"/>
      <c r="H218" s="224"/>
      <c r="I218" s="224"/>
      <c r="J218" s="224"/>
      <c r="K218" s="224"/>
      <c r="L218" s="224"/>
      <c r="M218" s="224"/>
      <c r="N218" s="224"/>
      <c r="O218" s="224"/>
      <c r="P218" s="224"/>
      <c r="Q218" s="224"/>
      <c r="R218" s="224"/>
      <c r="S218" s="224"/>
      <c r="T218" s="224"/>
      <c r="U218" s="224"/>
      <c r="V218" s="224"/>
    </row>
    <row r="219" spans="1:22" ht="10.5">
      <c r="A219" s="224"/>
      <c r="B219" s="224"/>
      <c r="C219" s="224"/>
      <c r="D219" s="224"/>
      <c r="E219" s="224"/>
      <c r="F219" s="224"/>
      <c r="G219" s="224"/>
      <c r="H219" s="224"/>
      <c r="I219" s="224"/>
      <c r="J219" s="224"/>
      <c r="K219" s="224"/>
      <c r="L219" s="224"/>
      <c r="M219" s="224"/>
      <c r="N219" s="224"/>
      <c r="O219" s="224"/>
      <c r="P219" s="224"/>
      <c r="Q219" s="224"/>
      <c r="R219" s="224"/>
      <c r="S219" s="224"/>
      <c r="T219" s="224"/>
      <c r="U219" s="224"/>
      <c r="V219" s="224"/>
    </row>
    <row r="220" spans="1:22" ht="10.5">
      <c r="A220" s="224"/>
      <c r="B220" s="224"/>
      <c r="C220" s="224"/>
      <c r="D220" s="224"/>
      <c r="E220" s="224"/>
      <c r="F220" s="224"/>
      <c r="G220" s="224"/>
      <c r="H220" s="224"/>
      <c r="I220" s="224"/>
      <c r="J220" s="224"/>
      <c r="K220" s="224"/>
      <c r="L220" s="224"/>
      <c r="M220" s="224"/>
      <c r="N220" s="224"/>
      <c r="O220" s="224"/>
      <c r="P220" s="224"/>
      <c r="Q220" s="224"/>
      <c r="R220" s="224"/>
      <c r="S220" s="224"/>
      <c r="T220" s="224"/>
      <c r="U220" s="224"/>
      <c r="V220" s="224"/>
    </row>
    <row r="221" spans="1:22" ht="10.5">
      <c r="A221" s="224"/>
      <c r="B221" s="224"/>
      <c r="C221" s="224"/>
      <c r="D221" s="224"/>
      <c r="E221" s="224"/>
      <c r="F221" s="224"/>
      <c r="G221" s="224"/>
      <c r="H221" s="224"/>
      <c r="I221" s="224"/>
      <c r="J221" s="224"/>
      <c r="K221" s="224"/>
      <c r="L221" s="224"/>
      <c r="M221" s="224"/>
      <c r="N221" s="224"/>
      <c r="O221" s="224"/>
      <c r="P221" s="224"/>
      <c r="Q221" s="224"/>
      <c r="R221" s="224"/>
      <c r="S221" s="224"/>
      <c r="T221" s="224"/>
      <c r="U221" s="224"/>
      <c r="V221" s="224"/>
    </row>
    <row r="222" spans="1:22" ht="10.5">
      <c r="A222" s="224"/>
      <c r="B222" s="224"/>
      <c r="C222" s="224"/>
      <c r="D222" s="224"/>
      <c r="E222" s="224"/>
      <c r="F222" s="224"/>
      <c r="G222" s="224"/>
      <c r="H222" s="224"/>
      <c r="I222" s="224"/>
      <c r="J222" s="224"/>
      <c r="K222" s="224"/>
      <c r="L222" s="224"/>
      <c r="M222" s="224"/>
      <c r="N222" s="224"/>
      <c r="O222" s="224"/>
      <c r="P222" s="224"/>
      <c r="Q222" s="224"/>
      <c r="R222" s="224"/>
      <c r="S222" s="224"/>
      <c r="T222" s="224"/>
      <c r="U222" s="224"/>
      <c r="V222" s="224"/>
    </row>
    <row r="223" spans="1:22" ht="10.5">
      <c r="A223" s="224"/>
      <c r="B223" s="224"/>
      <c r="C223" s="224"/>
      <c r="D223" s="224"/>
      <c r="E223" s="224"/>
      <c r="F223" s="224"/>
      <c r="G223" s="224"/>
      <c r="H223" s="224"/>
      <c r="I223" s="224"/>
      <c r="J223" s="224"/>
      <c r="K223" s="224"/>
      <c r="L223" s="224"/>
      <c r="M223" s="224"/>
      <c r="N223" s="224"/>
      <c r="O223" s="224"/>
      <c r="P223" s="224"/>
      <c r="Q223" s="224"/>
      <c r="R223" s="224"/>
      <c r="S223" s="224"/>
      <c r="T223" s="224"/>
      <c r="U223" s="224"/>
      <c r="V223" s="224"/>
    </row>
    <row r="224" spans="1:22" ht="10.5">
      <c r="A224" s="224"/>
      <c r="B224" s="224"/>
      <c r="C224" s="224"/>
      <c r="D224" s="224"/>
      <c r="E224" s="224"/>
      <c r="F224" s="224"/>
      <c r="G224" s="224"/>
      <c r="H224" s="224"/>
      <c r="I224" s="224"/>
      <c r="J224" s="224"/>
      <c r="K224" s="224"/>
      <c r="L224" s="224"/>
      <c r="M224" s="224"/>
      <c r="N224" s="224"/>
      <c r="O224" s="224"/>
      <c r="P224" s="224"/>
      <c r="Q224" s="224"/>
      <c r="R224" s="224"/>
      <c r="S224" s="224"/>
      <c r="T224" s="224"/>
      <c r="U224" s="224"/>
      <c r="V224" s="224"/>
    </row>
    <row r="225" spans="1:22" ht="10.5">
      <c r="A225" s="224"/>
      <c r="B225" s="224"/>
      <c r="C225" s="224"/>
      <c r="D225" s="224"/>
      <c r="E225" s="224"/>
      <c r="F225" s="224"/>
      <c r="G225" s="224"/>
      <c r="H225" s="224"/>
      <c r="I225" s="224"/>
      <c r="J225" s="224"/>
      <c r="K225" s="224"/>
      <c r="L225" s="224"/>
      <c r="M225" s="224"/>
      <c r="N225" s="224"/>
      <c r="O225" s="224"/>
      <c r="P225" s="224"/>
      <c r="Q225" s="224"/>
      <c r="R225" s="224"/>
      <c r="S225" s="224"/>
      <c r="T225" s="224"/>
      <c r="U225" s="224"/>
      <c r="V225" s="224"/>
    </row>
    <row r="226" spans="1:22" ht="10.5">
      <c r="A226" s="224"/>
      <c r="B226" s="224"/>
      <c r="C226" s="224"/>
      <c r="D226" s="224"/>
      <c r="E226" s="224"/>
      <c r="F226" s="224"/>
      <c r="G226" s="224"/>
      <c r="H226" s="224"/>
      <c r="I226" s="224"/>
      <c r="J226" s="224"/>
      <c r="K226" s="224"/>
      <c r="L226" s="224"/>
      <c r="M226" s="224"/>
      <c r="N226" s="224"/>
      <c r="O226" s="224"/>
      <c r="P226" s="224"/>
      <c r="Q226" s="224"/>
      <c r="R226" s="224"/>
      <c r="S226" s="224"/>
      <c r="T226" s="224"/>
      <c r="U226" s="224"/>
      <c r="V226" s="224"/>
    </row>
    <row r="227" spans="1:22" ht="10.5">
      <c r="A227" s="224"/>
      <c r="B227" s="224"/>
      <c r="C227" s="224"/>
      <c r="D227" s="224"/>
      <c r="E227" s="224"/>
      <c r="F227" s="224"/>
      <c r="G227" s="224"/>
      <c r="H227" s="224"/>
      <c r="I227" s="224"/>
      <c r="J227" s="224"/>
      <c r="K227" s="224"/>
      <c r="L227" s="224"/>
      <c r="M227" s="224"/>
      <c r="N227" s="224"/>
      <c r="O227" s="224"/>
      <c r="P227" s="224"/>
      <c r="Q227" s="224"/>
      <c r="R227" s="224"/>
      <c r="S227" s="224"/>
      <c r="T227" s="224"/>
      <c r="U227" s="224"/>
      <c r="V227" s="224"/>
    </row>
    <row r="228" spans="1:22" ht="10.5">
      <c r="A228" s="224"/>
      <c r="B228" s="224"/>
      <c r="C228" s="224"/>
      <c r="D228" s="224"/>
      <c r="E228" s="224"/>
      <c r="F228" s="224"/>
      <c r="G228" s="224"/>
      <c r="H228" s="224"/>
      <c r="I228" s="224"/>
      <c r="J228" s="224"/>
      <c r="K228" s="224"/>
      <c r="L228" s="224"/>
      <c r="M228" s="224"/>
      <c r="N228" s="224"/>
      <c r="O228" s="224"/>
      <c r="P228" s="224"/>
      <c r="Q228" s="224"/>
      <c r="R228" s="224"/>
      <c r="S228" s="224"/>
      <c r="T228" s="224"/>
      <c r="U228" s="224"/>
      <c r="V228" s="224"/>
    </row>
    <row r="229" spans="1:22" ht="10.5">
      <c r="A229" s="224"/>
      <c r="B229" s="224"/>
      <c r="C229" s="224"/>
      <c r="D229" s="224"/>
      <c r="E229" s="224"/>
      <c r="F229" s="224"/>
      <c r="G229" s="224"/>
      <c r="H229" s="224"/>
      <c r="I229" s="224"/>
      <c r="J229" s="224"/>
      <c r="K229" s="224"/>
      <c r="L229" s="224"/>
      <c r="M229" s="224"/>
      <c r="N229" s="224"/>
      <c r="O229" s="224"/>
      <c r="P229" s="224"/>
      <c r="Q229" s="224"/>
      <c r="R229" s="224"/>
      <c r="S229" s="224"/>
      <c r="T229" s="224"/>
      <c r="U229" s="224"/>
      <c r="V229" s="224"/>
    </row>
    <row r="230" spans="1:22" ht="10.5">
      <c r="A230" s="224"/>
      <c r="B230" s="224"/>
      <c r="C230" s="224"/>
      <c r="D230" s="224"/>
      <c r="E230" s="224"/>
      <c r="F230" s="224"/>
      <c r="G230" s="224"/>
      <c r="H230" s="224"/>
      <c r="I230" s="224"/>
      <c r="J230" s="224"/>
      <c r="K230" s="224"/>
      <c r="L230" s="224"/>
      <c r="M230" s="224"/>
      <c r="N230" s="224"/>
      <c r="O230" s="224"/>
      <c r="P230" s="224"/>
      <c r="Q230" s="224"/>
      <c r="R230" s="224"/>
      <c r="S230" s="224"/>
      <c r="T230" s="224"/>
      <c r="U230" s="224"/>
      <c r="V230" s="224"/>
    </row>
    <row r="231" spans="1:22" ht="10.5">
      <c r="A231" s="224"/>
      <c r="B231" s="224"/>
      <c r="C231" s="224"/>
      <c r="D231" s="224"/>
      <c r="E231" s="224"/>
      <c r="F231" s="224"/>
      <c r="G231" s="224"/>
      <c r="H231" s="224"/>
      <c r="I231" s="224"/>
      <c r="J231" s="224"/>
      <c r="K231" s="224"/>
      <c r="L231" s="224"/>
      <c r="M231" s="224"/>
      <c r="N231" s="224"/>
      <c r="O231" s="224"/>
      <c r="P231" s="224"/>
      <c r="Q231" s="224"/>
      <c r="R231" s="224"/>
      <c r="S231" s="224"/>
      <c r="T231" s="224"/>
      <c r="U231" s="224"/>
      <c r="V231" s="224"/>
    </row>
    <row r="232" spans="1:22" ht="10.5">
      <c r="A232" s="224"/>
      <c r="B232" s="224"/>
      <c r="C232" s="224"/>
      <c r="D232" s="224"/>
      <c r="E232" s="224"/>
      <c r="F232" s="224"/>
      <c r="G232" s="224"/>
      <c r="H232" s="224"/>
      <c r="I232" s="224"/>
      <c r="J232" s="224"/>
      <c r="K232" s="224"/>
      <c r="L232" s="224"/>
      <c r="M232" s="224"/>
      <c r="N232" s="224"/>
      <c r="O232" s="224"/>
      <c r="P232" s="224"/>
      <c r="Q232" s="224"/>
      <c r="R232" s="224"/>
      <c r="S232" s="224"/>
      <c r="T232" s="224"/>
      <c r="U232" s="224"/>
      <c r="V232" s="224"/>
    </row>
    <row r="233" spans="1:22" ht="10.5">
      <c r="A233" s="224"/>
      <c r="B233" s="224"/>
      <c r="C233" s="224"/>
      <c r="D233" s="224"/>
      <c r="E233" s="224"/>
      <c r="F233" s="224"/>
      <c r="G233" s="224"/>
      <c r="H233" s="224"/>
      <c r="I233" s="224"/>
      <c r="J233" s="224"/>
      <c r="K233" s="224"/>
      <c r="L233" s="224"/>
      <c r="M233" s="224"/>
      <c r="N233" s="224"/>
      <c r="O233" s="224"/>
      <c r="P233" s="224"/>
      <c r="Q233" s="224"/>
      <c r="R233" s="224"/>
      <c r="S233" s="224"/>
      <c r="T233" s="224"/>
      <c r="U233" s="224"/>
      <c r="V233" s="224"/>
    </row>
    <row r="234" spans="1:22" ht="10.5">
      <c r="A234" s="224"/>
      <c r="B234" s="224"/>
      <c r="C234" s="224"/>
      <c r="D234" s="224"/>
      <c r="E234" s="224"/>
      <c r="F234" s="224"/>
      <c r="G234" s="224"/>
      <c r="H234" s="224"/>
      <c r="I234" s="224"/>
      <c r="J234" s="224"/>
      <c r="K234" s="224"/>
      <c r="L234" s="224"/>
      <c r="M234" s="224"/>
      <c r="N234" s="224"/>
      <c r="O234" s="224"/>
      <c r="P234" s="224"/>
      <c r="Q234" s="224"/>
      <c r="R234" s="224"/>
      <c r="S234" s="224"/>
      <c r="T234" s="224"/>
      <c r="U234" s="224"/>
      <c r="V234" s="224"/>
    </row>
    <row r="235" spans="1:22" ht="10.5">
      <c r="A235" s="224"/>
      <c r="B235" s="224"/>
      <c r="C235" s="224"/>
      <c r="D235" s="224"/>
      <c r="E235" s="224"/>
      <c r="F235" s="224"/>
      <c r="G235" s="224"/>
      <c r="H235" s="224"/>
      <c r="I235" s="224"/>
      <c r="J235" s="224"/>
      <c r="K235" s="224"/>
      <c r="L235" s="224"/>
      <c r="M235" s="224"/>
      <c r="N235" s="224"/>
      <c r="O235" s="224"/>
      <c r="P235" s="224"/>
      <c r="Q235" s="224"/>
      <c r="R235" s="224"/>
      <c r="S235" s="224"/>
      <c r="T235" s="224"/>
      <c r="U235" s="224"/>
      <c r="V235" s="224"/>
    </row>
    <row r="236" spans="1:22" ht="10.5">
      <c r="A236" s="224"/>
      <c r="B236" s="224"/>
      <c r="C236" s="224"/>
      <c r="D236" s="224"/>
      <c r="E236" s="224"/>
      <c r="F236" s="224"/>
      <c r="G236" s="224"/>
      <c r="H236" s="224"/>
      <c r="I236" s="224"/>
      <c r="J236" s="224"/>
      <c r="K236" s="224"/>
      <c r="L236" s="224"/>
      <c r="M236" s="224"/>
      <c r="N236" s="224"/>
      <c r="O236" s="224"/>
      <c r="P236" s="224"/>
      <c r="Q236" s="224"/>
      <c r="R236" s="224"/>
      <c r="S236" s="224"/>
      <c r="T236" s="224"/>
      <c r="U236" s="224"/>
      <c r="V236" s="224"/>
    </row>
    <row r="237" spans="1:22" ht="10.5">
      <c r="A237" s="224"/>
      <c r="B237" s="224"/>
      <c r="C237" s="224"/>
      <c r="D237" s="224"/>
      <c r="E237" s="224"/>
      <c r="F237" s="224"/>
      <c r="G237" s="224"/>
      <c r="H237" s="224"/>
      <c r="I237" s="224"/>
      <c r="J237" s="224"/>
      <c r="K237" s="224"/>
      <c r="L237" s="224"/>
      <c r="M237" s="224"/>
      <c r="N237" s="224"/>
      <c r="O237" s="224"/>
      <c r="P237" s="224"/>
      <c r="Q237" s="224"/>
      <c r="R237" s="224"/>
      <c r="S237" s="224"/>
      <c r="T237" s="224"/>
      <c r="U237" s="224"/>
      <c r="V237" s="224"/>
    </row>
    <row r="238" spans="1:22" ht="10.5">
      <c r="A238" s="224"/>
      <c r="B238" s="224"/>
      <c r="C238" s="224"/>
      <c r="D238" s="224"/>
      <c r="E238" s="224"/>
      <c r="F238" s="224"/>
      <c r="G238" s="224"/>
      <c r="H238" s="224"/>
      <c r="I238" s="224"/>
      <c r="J238" s="224"/>
      <c r="K238" s="224"/>
      <c r="L238" s="224"/>
      <c r="M238" s="224"/>
      <c r="N238" s="224"/>
      <c r="O238" s="224"/>
      <c r="P238" s="224"/>
      <c r="Q238" s="224"/>
      <c r="R238" s="224"/>
      <c r="S238" s="224"/>
      <c r="T238" s="224"/>
      <c r="U238" s="224"/>
      <c r="V238" s="224"/>
    </row>
    <row r="239" spans="1:22" ht="10.5">
      <c r="A239" s="224"/>
      <c r="B239" s="224"/>
      <c r="C239" s="224"/>
      <c r="D239" s="224"/>
      <c r="E239" s="224"/>
      <c r="F239" s="224"/>
      <c r="G239" s="224"/>
      <c r="H239" s="224"/>
      <c r="I239" s="224"/>
      <c r="J239" s="224"/>
      <c r="K239" s="224"/>
      <c r="L239" s="224"/>
      <c r="M239" s="224"/>
      <c r="N239" s="224"/>
      <c r="O239" s="224"/>
      <c r="P239" s="224"/>
      <c r="Q239" s="224"/>
      <c r="R239" s="224"/>
      <c r="S239" s="224"/>
      <c r="T239" s="224"/>
      <c r="U239" s="224"/>
      <c r="V239" s="224"/>
    </row>
    <row r="240" spans="1:22" ht="10.5">
      <c r="A240" s="224"/>
      <c r="B240" s="224"/>
      <c r="C240" s="224"/>
      <c r="D240" s="224"/>
      <c r="E240" s="224"/>
      <c r="F240" s="224"/>
      <c r="G240" s="224"/>
      <c r="H240" s="224"/>
      <c r="I240" s="224"/>
      <c r="J240" s="224"/>
      <c r="K240" s="224"/>
      <c r="L240" s="224"/>
      <c r="M240" s="224"/>
      <c r="N240" s="224"/>
      <c r="O240" s="224"/>
      <c r="P240" s="224"/>
      <c r="Q240" s="224"/>
      <c r="R240" s="224"/>
      <c r="S240" s="224"/>
      <c r="T240" s="224"/>
      <c r="U240" s="224"/>
      <c r="V240" s="224"/>
    </row>
    <row r="241" spans="1:22" ht="10.5">
      <c r="A241" s="224"/>
      <c r="B241" s="224"/>
      <c r="C241" s="224"/>
      <c r="D241" s="224"/>
      <c r="E241" s="224"/>
      <c r="F241" s="224"/>
      <c r="G241" s="224"/>
      <c r="H241" s="224"/>
      <c r="I241" s="224"/>
      <c r="J241" s="224"/>
      <c r="K241" s="224"/>
      <c r="L241" s="224"/>
      <c r="M241" s="224"/>
      <c r="N241" s="224"/>
      <c r="O241" s="224"/>
      <c r="P241" s="224"/>
      <c r="Q241" s="224"/>
      <c r="R241" s="224"/>
      <c r="S241" s="224"/>
      <c r="T241" s="224"/>
      <c r="U241" s="224"/>
      <c r="V241" s="224"/>
    </row>
    <row r="242" spans="1:22" ht="10.5">
      <c r="A242" s="224"/>
      <c r="B242" s="224"/>
      <c r="C242" s="224"/>
      <c r="D242" s="224"/>
      <c r="E242" s="224"/>
      <c r="F242" s="224"/>
      <c r="G242" s="224"/>
      <c r="H242" s="224"/>
      <c r="I242" s="224"/>
      <c r="J242" s="224"/>
      <c r="K242" s="224"/>
      <c r="L242" s="224"/>
      <c r="M242" s="224"/>
      <c r="N242" s="224"/>
      <c r="O242" s="224"/>
      <c r="P242" s="224"/>
      <c r="Q242" s="224"/>
      <c r="R242" s="224"/>
      <c r="S242" s="224"/>
      <c r="T242" s="224"/>
      <c r="U242" s="224"/>
      <c r="V242" s="224"/>
    </row>
    <row r="243" spans="1:22" ht="10.5">
      <c r="A243" s="224"/>
      <c r="B243" s="224"/>
      <c r="C243" s="224"/>
      <c r="D243" s="224"/>
      <c r="E243" s="224"/>
      <c r="F243" s="224"/>
      <c r="G243" s="224"/>
      <c r="H243" s="224"/>
      <c r="I243" s="224"/>
      <c r="J243" s="224"/>
      <c r="K243" s="224"/>
      <c r="L243" s="224"/>
      <c r="M243" s="224"/>
      <c r="N243" s="224"/>
      <c r="O243" s="224"/>
      <c r="P243" s="224"/>
      <c r="Q243" s="224"/>
      <c r="R243" s="224"/>
      <c r="S243" s="224"/>
      <c r="T243" s="224"/>
      <c r="U243" s="224"/>
      <c r="V243" s="224"/>
    </row>
    <row r="244" spans="1:22" ht="10.5">
      <c r="A244" s="224"/>
      <c r="B244" s="224"/>
      <c r="C244" s="224"/>
      <c r="D244" s="224"/>
      <c r="E244" s="224"/>
      <c r="F244" s="224"/>
      <c r="G244" s="224"/>
      <c r="H244" s="224"/>
      <c r="I244" s="224"/>
      <c r="J244" s="224"/>
      <c r="K244" s="224"/>
      <c r="L244" s="224"/>
      <c r="M244" s="224"/>
      <c r="N244" s="224"/>
      <c r="O244" s="224"/>
      <c r="P244" s="224"/>
      <c r="Q244" s="224"/>
      <c r="R244" s="224"/>
      <c r="S244" s="224"/>
      <c r="T244" s="224"/>
      <c r="U244" s="224"/>
      <c r="V244" s="224"/>
    </row>
    <row r="245" spans="1:22" ht="10.5">
      <c r="A245" s="224"/>
      <c r="B245" s="224"/>
      <c r="C245" s="224"/>
      <c r="D245" s="224"/>
      <c r="E245" s="224"/>
      <c r="F245" s="224"/>
      <c r="G245" s="224"/>
      <c r="H245" s="224"/>
      <c r="I245" s="224"/>
      <c r="J245" s="224"/>
      <c r="K245" s="224"/>
      <c r="L245" s="224"/>
      <c r="M245" s="224"/>
      <c r="N245" s="224"/>
      <c r="O245" s="224"/>
      <c r="P245" s="224"/>
      <c r="Q245" s="224"/>
      <c r="R245" s="224"/>
      <c r="S245" s="224"/>
      <c r="T245" s="224"/>
      <c r="U245" s="224"/>
      <c r="V245" s="224"/>
    </row>
    <row r="246" spans="1:22" ht="10.5">
      <c r="A246" s="224"/>
      <c r="B246" s="224"/>
      <c r="C246" s="224"/>
      <c r="D246" s="224"/>
      <c r="E246" s="224"/>
      <c r="F246" s="224"/>
      <c r="G246" s="224"/>
      <c r="H246" s="224"/>
      <c r="I246" s="224"/>
      <c r="J246" s="224"/>
      <c r="K246" s="224"/>
      <c r="L246" s="224"/>
      <c r="M246" s="224"/>
      <c r="N246" s="224"/>
      <c r="O246" s="224"/>
      <c r="P246" s="224"/>
      <c r="Q246" s="224"/>
      <c r="R246" s="224"/>
      <c r="S246" s="224"/>
      <c r="T246" s="224"/>
      <c r="U246" s="224"/>
      <c r="V246" s="224"/>
    </row>
    <row r="247" spans="1:22" ht="10.5">
      <c r="A247" s="224"/>
      <c r="B247" s="224"/>
      <c r="C247" s="224"/>
      <c r="D247" s="224"/>
      <c r="E247" s="224"/>
      <c r="F247" s="224"/>
      <c r="G247" s="224"/>
      <c r="H247" s="224"/>
      <c r="I247" s="224"/>
      <c r="J247" s="224"/>
      <c r="K247" s="224"/>
      <c r="L247" s="224"/>
      <c r="M247" s="224"/>
      <c r="N247" s="224"/>
      <c r="O247" s="224"/>
      <c r="P247" s="224"/>
      <c r="Q247" s="224"/>
      <c r="R247" s="224"/>
      <c r="S247" s="224"/>
      <c r="T247" s="224"/>
      <c r="U247" s="224"/>
      <c r="V247" s="224"/>
    </row>
    <row r="248" spans="1:22" ht="10.5">
      <c r="A248" s="224"/>
      <c r="B248" s="224"/>
      <c r="C248" s="224"/>
      <c r="D248" s="224"/>
      <c r="E248" s="224"/>
      <c r="F248" s="224"/>
      <c r="G248" s="224"/>
      <c r="H248" s="224"/>
      <c r="I248" s="224"/>
      <c r="J248" s="224"/>
      <c r="K248" s="224"/>
      <c r="L248" s="224"/>
      <c r="M248" s="224"/>
      <c r="N248" s="224"/>
      <c r="O248" s="224"/>
      <c r="P248" s="224"/>
      <c r="Q248" s="224"/>
      <c r="R248" s="224"/>
      <c r="S248" s="224"/>
      <c r="T248" s="224"/>
      <c r="U248" s="224"/>
      <c r="V248" s="224"/>
    </row>
    <row r="249" spans="1:22" ht="10.5">
      <c r="A249" s="224"/>
      <c r="B249" s="224"/>
      <c r="C249" s="224"/>
      <c r="D249" s="224"/>
      <c r="E249" s="224"/>
      <c r="F249" s="224"/>
      <c r="G249" s="224"/>
      <c r="H249" s="224"/>
      <c r="I249" s="224"/>
      <c r="J249" s="224"/>
      <c r="K249" s="224"/>
      <c r="L249" s="224"/>
      <c r="M249" s="224"/>
      <c r="N249" s="224"/>
      <c r="O249" s="224"/>
      <c r="P249" s="224"/>
      <c r="Q249" s="224"/>
      <c r="R249" s="224"/>
      <c r="S249" s="224"/>
      <c r="T249" s="224"/>
      <c r="U249" s="224"/>
      <c r="V249" s="224"/>
    </row>
    <row r="250" spans="1:22" ht="10.5">
      <c r="A250" s="224"/>
      <c r="B250" s="224"/>
      <c r="C250" s="224"/>
      <c r="D250" s="224"/>
      <c r="E250" s="224"/>
      <c r="F250" s="224"/>
      <c r="G250" s="224"/>
      <c r="H250" s="224"/>
      <c r="I250" s="224"/>
      <c r="J250" s="224"/>
      <c r="K250" s="224"/>
      <c r="L250" s="224"/>
      <c r="M250" s="224"/>
      <c r="N250" s="224"/>
      <c r="O250" s="224"/>
      <c r="P250" s="224"/>
      <c r="Q250" s="224"/>
      <c r="R250" s="224"/>
      <c r="S250" s="224"/>
      <c r="T250" s="224"/>
      <c r="U250" s="224"/>
      <c r="V250" s="224"/>
    </row>
    <row r="251" spans="1:22" ht="10.5">
      <c r="A251" s="224"/>
      <c r="B251" s="224"/>
      <c r="C251" s="224"/>
      <c r="D251" s="224"/>
      <c r="E251" s="224"/>
      <c r="F251" s="224"/>
      <c r="G251" s="224"/>
      <c r="H251" s="224"/>
      <c r="I251" s="224"/>
      <c r="J251" s="224"/>
      <c r="K251" s="224"/>
      <c r="L251" s="224"/>
      <c r="M251" s="224"/>
      <c r="N251" s="224"/>
      <c r="O251" s="224"/>
      <c r="P251" s="224"/>
      <c r="Q251" s="224"/>
      <c r="R251" s="224"/>
      <c r="S251" s="224"/>
      <c r="T251" s="224"/>
      <c r="U251" s="224"/>
      <c r="V251" s="224"/>
    </row>
    <row r="252" spans="1:22" ht="10.5">
      <c r="A252" s="224"/>
      <c r="B252" s="224"/>
      <c r="C252" s="224"/>
      <c r="D252" s="224"/>
      <c r="E252" s="224"/>
      <c r="F252" s="224"/>
      <c r="G252" s="224"/>
      <c r="H252" s="224"/>
      <c r="I252" s="224"/>
      <c r="J252" s="224"/>
      <c r="K252" s="224"/>
      <c r="L252" s="224"/>
      <c r="M252" s="224"/>
      <c r="N252" s="224"/>
      <c r="O252" s="224"/>
      <c r="P252" s="224"/>
      <c r="Q252" s="224"/>
      <c r="R252" s="224"/>
      <c r="S252" s="224"/>
      <c r="T252" s="224"/>
      <c r="U252" s="224"/>
      <c r="V252" s="224"/>
    </row>
    <row r="253" spans="1:22" ht="10.5">
      <c r="A253" s="224"/>
      <c r="B253" s="224"/>
      <c r="C253" s="224"/>
      <c r="D253" s="224"/>
      <c r="E253" s="224"/>
      <c r="F253" s="224"/>
      <c r="G253" s="224"/>
      <c r="H253" s="224"/>
      <c r="I253" s="224"/>
      <c r="J253" s="224"/>
      <c r="K253" s="224"/>
      <c r="L253" s="224"/>
      <c r="M253" s="224"/>
      <c r="N253" s="224"/>
      <c r="O253" s="224"/>
      <c r="P253" s="224"/>
      <c r="Q253" s="224"/>
      <c r="R253" s="224"/>
      <c r="S253" s="224"/>
      <c r="T253" s="224"/>
      <c r="U253" s="224"/>
      <c r="V253" s="224"/>
    </row>
    <row r="254" spans="1:22" ht="10.5">
      <c r="A254" s="224"/>
      <c r="B254" s="224"/>
      <c r="C254" s="224"/>
      <c r="D254" s="224"/>
      <c r="E254" s="224"/>
      <c r="F254" s="224"/>
      <c r="G254" s="224"/>
      <c r="H254" s="224"/>
      <c r="I254" s="224"/>
      <c r="J254" s="224"/>
      <c r="K254" s="224"/>
      <c r="L254" s="224"/>
      <c r="M254" s="224"/>
      <c r="N254" s="224"/>
      <c r="O254" s="224"/>
      <c r="P254" s="224"/>
      <c r="Q254" s="224"/>
      <c r="R254" s="224"/>
      <c r="S254" s="224"/>
      <c r="T254" s="224"/>
      <c r="U254" s="224"/>
      <c r="V254" s="224"/>
    </row>
    <row r="255" spans="1:22" ht="10.5">
      <c r="A255" s="224"/>
      <c r="B255" s="224"/>
      <c r="C255" s="224"/>
      <c r="D255" s="224"/>
      <c r="E255" s="224"/>
      <c r="F255" s="224"/>
      <c r="G255" s="224"/>
      <c r="H255" s="224"/>
      <c r="I255" s="224"/>
      <c r="J255" s="224"/>
      <c r="K255" s="224"/>
      <c r="L255" s="224"/>
      <c r="M255" s="224"/>
      <c r="N255" s="224"/>
      <c r="O255" s="224"/>
      <c r="P255" s="224"/>
      <c r="Q255" s="224"/>
      <c r="R255" s="224"/>
      <c r="S255" s="224"/>
      <c r="T255" s="224"/>
      <c r="U255" s="224"/>
      <c r="V255" s="224"/>
    </row>
    <row r="256" spans="1:22" ht="10.5">
      <c r="A256" s="224"/>
      <c r="B256" s="224"/>
      <c r="C256" s="224"/>
      <c r="D256" s="224"/>
      <c r="E256" s="224"/>
      <c r="F256" s="224"/>
      <c r="G256" s="224"/>
      <c r="H256" s="224"/>
      <c r="I256" s="224"/>
      <c r="J256" s="224"/>
      <c r="K256" s="224"/>
      <c r="L256" s="224"/>
      <c r="M256" s="224"/>
      <c r="N256" s="224"/>
      <c r="O256" s="224"/>
      <c r="P256" s="224"/>
      <c r="Q256" s="224"/>
      <c r="R256" s="224"/>
      <c r="S256" s="224"/>
      <c r="T256" s="224"/>
      <c r="U256" s="224"/>
      <c r="V256" s="224"/>
    </row>
    <row r="257" spans="1:22" ht="10.5">
      <c r="A257" s="224"/>
      <c r="B257" s="224"/>
      <c r="C257" s="224"/>
      <c r="D257" s="224"/>
      <c r="E257" s="224"/>
      <c r="F257" s="224"/>
      <c r="G257" s="224"/>
      <c r="H257" s="224"/>
      <c r="I257" s="224"/>
      <c r="J257" s="224"/>
      <c r="K257" s="224"/>
      <c r="L257" s="224"/>
      <c r="M257" s="224"/>
      <c r="N257" s="224"/>
      <c r="O257" s="224"/>
      <c r="P257" s="224"/>
      <c r="Q257" s="224"/>
      <c r="R257" s="224"/>
      <c r="S257" s="224"/>
      <c r="T257" s="224"/>
      <c r="U257" s="224"/>
      <c r="V257" s="224"/>
    </row>
    <row r="258" spans="1:22" ht="10.5">
      <c r="A258" s="224"/>
      <c r="B258" s="224"/>
      <c r="C258" s="224"/>
      <c r="D258" s="224"/>
      <c r="E258" s="224"/>
      <c r="F258" s="224"/>
      <c r="G258" s="224"/>
      <c r="H258" s="224"/>
      <c r="I258" s="224"/>
      <c r="J258" s="224"/>
      <c r="K258" s="224"/>
      <c r="L258" s="224"/>
      <c r="M258" s="224"/>
      <c r="N258" s="224"/>
      <c r="O258" s="224"/>
      <c r="P258" s="224"/>
      <c r="Q258" s="224"/>
      <c r="R258" s="224"/>
      <c r="S258" s="224"/>
      <c r="T258" s="224"/>
      <c r="U258" s="224"/>
      <c r="V258" s="224"/>
    </row>
    <row r="259" spans="1:22" ht="10.5">
      <c r="A259" s="224"/>
      <c r="B259" s="224"/>
      <c r="C259" s="224"/>
      <c r="D259" s="224"/>
      <c r="E259" s="224"/>
      <c r="F259" s="224"/>
      <c r="G259" s="224"/>
      <c r="H259" s="224"/>
      <c r="I259" s="224"/>
      <c r="J259" s="224"/>
      <c r="K259" s="224"/>
      <c r="L259" s="224"/>
      <c r="M259" s="224"/>
      <c r="N259" s="224"/>
      <c r="O259" s="224"/>
      <c r="P259" s="224"/>
      <c r="Q259" s="224"/>
      <c r="R259" s="224"/>
      <c r="S259" s="224"/>
      <c r="T259" s="224"/>
      <c r="U259" s="224"/>
      <c r="V259" s="224"/>
    </row>
    <row r="260" spans="1:22" ht="10.5">
      <c r="A260" s="224"/>
      <c r="B260" s="224"/>
      <c r="C260" s="224"/>
      <c r="D260" s="224"/>
      <c r="E260" s="224"/>
      <c r="F260" s="224"/>
      <c r="G260" s="224"/>
      <c r="H260" s="224"/>
      <c r="I260" s="224"/>
      <c r="J260" s="224"/>
      <c r="K260" s="224"/>
      <c r="L260" s="224"/>
      <c r="M260" s="224"/>
      <c r="N260" s="224"/>
      <c r="O260" s="224"/>
      <c r="P260" s="224"/>
      <c r="Q260" s="224"/>
      <c r="R260" s="224"/>
      <c r="S260" s="224"/>
      <c r="T260" s="224"/>
      <c r="U260" s="224"/>
      <c r="V260" s="224"/>
    </row>
    <row r="261" spans="1:22" ht="10.5">
      <c r="A261" s="224"/>
      <c r="B261" s="224"/>
      <c r="C261" s="224"/>
      <c r="D261" s="224"/>
      <c r="E261" s="224"/>
      <c r="F261" s="224"/>
      <c r="G261" s="224"/>
      <c r="H261" s="224"/>
      <c r="I261" s="224"/>
      <c r="J261" s="224"/>
      <c r="K261" s="224"/>
      <c r="L261" s="224"/>
      <c r="M261" s="224"/>
      <c r="N261" s="224"/>
      <c r="O261" s="224"/>
      <c r="P261" s="224"/>
      <c r="Q261" s="224"/>
      <c r="R261" s="224"/>
      <c r="S261" s="224"/>
      <c r="T261" s="224"/>
      <c r="U261" s="224"/>
      <c r="V261" s="224"/>
    </row>
    <row r="262" spans="1:22" ht="10.5">
      <c r="A262" s="224"/>
      <c r="B262" s="224"/>
      <c r="C262" s="224"/>
      <c r="D262" s="224"/>
      <c r="E262" s="224"/>
      <c r="F262" s="224"/>
      <c r="G262" s="224"/>
      <c r="H262" s="224"/>
      <c r="I262" s="224"/>
      <c r="J262" s="224"/>
      <c r="K262" s="224"/>
      <c r="L262" s="224"/>
      <c r="M262" s="224"/>
      <c r="N262" s="224"/>
      <c r="O262" s="224"/>
      <c r="P262" s="224"/>
      <c r="Q262" s="224"/>
      <c r="R262" s="224"/>
      <c r="S262" s="224"/>
      <c r="T262" s="224"/>
      <c r="U262" s="224"/>
      <c r="V262" s="224"/>
    </row>
    <row r="263" spans="1:22" ht="10.5">
      <c r="A263" s="224"/>
      <c r="B263" s="224"/>
      <c r="C263" s="224"/>
      <c r="D263" s="224"/>
      <c r="E263" s="224"/>
      <c r="F263" s="224"/>
      <c r="G263" s="224"/>
      <c r="H263" s="224"/>
      <c r="I263" s="224"/>
      <c r="J263" s="224"/>
      <c r="K263" s="224"/>
      <c r="L263" s="224"/>
      <c r="M263" s="224"/>
      <c r="N263" s="224"/>
      <c r="O263" s="224"/>
      <c r="P263" s="224"/>
      <c r="Q263" s="224"/>
      <c r="R263" s="224"/>
      <c r="S263" s="224"/>
      <c r="T263" s="224"/>
      <c r="U263" s="224"/>
      <c r="V263" s="224"/>
    </row>
    <row r="264" spans="1:22" ht="10.5">
      <c r="A264" s="224"/>
      <c r="B264" s="224"/>
      <c r="C264" s="224"/>
      <c r="D264" s="224"/>
      <c r="E264" s="224"/>
      <c r="F264" s="224"/>
      <c r="G264" s="224"/>
      <c r="H264" s="224"/>
      <c r="I264" s="224"/>
      <c r="J264" s="224"/>
      <c r="K264" s="224"/>
      <c r="L264" s="224"/>
      <c r="M264" s="224"/>
      <c r="N264" s="224"/>
      <c r="O264" s="224"/>
      <c r="P264" s="224"/>
      <c r="Q264" s="224"/>
      <c r="R264" s="224"/>
      <c r="S264" s="224"/>
      <c r="T264" s="224"/>
      <c r="U264" s="224"/>
      <c r="V264" s="224"/>
    </row>
    <row r="265" spans="1:22" ht="10.5">
      <c r="A265" s="224"/>
      <c r="B265" s="224"/>
      <c r="C265" s="224"/>
      <c r="D265" s="224"/>
      <c r="E265" s="224"/>
      <c r="F265" s="224"/>
      <c r="G265" s="224"/>
      <c r="H265" s="224"/>
      <c r="I265" s="224"/>
      <c r="J265" s="224"/>
      <c r="K265" s="224"/>
      <c r="L265" s="224"/>
      <c r="M265" s="224"/>
      <c r="N265" s="224"/>
      <c r="O265" s="224"/>
      <c r="P265" s="224"/>
      <c r="Q265" s="224"/>
      <c r="R265" s="224"/>
      <c r="S265" s="224"/>
      <c r="T265" s="224"/>
      <c r="U265" s="224"/>
      <c r="V265" s="224"/>
    </row>
    <row r="266" spans="1:22" ht="10.5">
      <c r="A266" s="224"/>
      <c r="B266" s="224"/>
      <c r="C266" s="224"/>
      <c r="D266" s="224"/>
      <c r="E266" s="224"/>
      <c r="F266" s="224"/>
      <c r="G266" s="224"/>
      <c r="H266" s="224"/>
      <c r="I266" s="224"/>
      <c r="J266" s="224"/>
      <c r="K266" s="224"/>
      <c r="L266" s="224"/>
      <c r="M266" s="224"/>
      <c r="N266" s="224"/>
      <c r="O266" s="224"/>
      <c r="P266" s="224"/>
      <c r="Q266" s="224"/>
      <c r="R266" s="224"/>
      <c r="S266" s="224"/>
      <c r="T266" s="224"/>
      <c r="U266" s="224"/>
      <c r="V266" s="224"/>
    </row>
    <row r="267" spans="1:22" ht="10.5">
      <c r="A267" s="224"/>
      <c r="B267" s="224"/>
      <c r="C267" s="224"/>
      <c r="D267" s="224"/>
      <c r="E267" s="224"/>
      <c r="F267" s="224"/>
      <c r="G267" s="224"/>
      <c r="H267" s="224"/>
      <c r="I267" s="224"/>
      <c r="J267" s="224"/>
      <c r="K267" s="224"/>
      <c r="L267" s="224"/>
      <c r="M267" s="224"/>
      <c r="N267" s="224"/>
      <c r="O267" s="224"/>
      <c r="P267" s="224"/>
      <c r="Q267" s="224"/>
      <c r="R267" s="224"/>
      <c r="S267" s="224"/>
      <c r="T267" s="224"/>
      <c r="U267" s="224"/>
      <c r="V267" s="224"/>
    </row>
    <row r="268" spans="1:22" ht="10.5">
      <c r="A268" s="224"/>
      <c r="B268" s="224"/>
      <c r="C268" s="224"/>
      <c r="D268" s="224"/>
      <c r="E268" s="224"/>
      <c r="F268" s="224"/>
      <c r="G268" s="224"/>
      <c r="H268" s="224"/>
      <c r="I268" s="224"/>
      <c r="J268" s="224"/>
      <c r="K268" s="224"/>
      <c r="L268" s="224"/>
      <c r="M268" s="224"/>
      <c r="N268" s="224"/>
      <c r="O268" s="224"/>
      <c r="P268" s="224"/>
      <c r="Q268" s="224"/>
      <c r="R268" s="224"/>
      <c r="S268" s="224"/>
      <c r="T268" s="224"/>
      <c r="U268" s="224"/>
      <c r="V268" s="224"/>
    </row>
    <row r="269" spans="1:22" ht="10.5">
      <c r="A269" s="224"/>
      <c r="B269" s="224"/>
      <c r="C269" s="224"/>
      <c r="D269" s="224"/>
      <c r="E269" s="224"/>
      <c r="F269" s="224"/>
      <c r="G269" s="224"/>
      <c r="H269" s="224"/>
      <c r="I269" s="224"/>
      <c r="J269" s="224"/>
      <c r="K269" s="224"/>
      <c r="L269" s="224"/>
      <c r="M269" s="224"/>
      <c r="N269" s="224"/>
      <c r="O269" s="224"/>
      <c r="P269" s="224"/>
      <c r="Q269" s="224"/>
      <c r="R269" s="224"/>
      <c r="S269" s="224"/>
      <c r="T269" s="224"/>
      <c r="U269" s="224"/>
      <c r="V269" s="224"/>
    </row>
    <row r="270" spans="1:22" ht="10.5">
      <c r="A270" s="224"/>
      <c r="B270" s="224"/>
      <c r="C270" s="224"/>
      <c r="D270" s="224"/>
      <c r="E270" s="224"/>
      <c r="F270" s="224"/>
      <c r="G270" s="224"/>
      <c r="H270" s="224"/>
      <c r="I270" s="224"/>
      <c r="J270" s="224"/>
      <c r="K270" s="224"/>
      <c r="L270" s="224"/>
      <c r="M270" s="224"/>
      <c r="N270" s="224"/>
      <c r="O270" s="224"/>
      <c r="P270" s="224"/>
      <c r="Q270" s="224"/>
      <c r="R270" s="224"/>
      <c r="S270" s="224"/>
      <c r="T270" s="224"/>
      <c r="U270" s="224"/>
      <c r="V270" s="224"/>
    </row>
    <row r="271" spans="1:22" ht="10.5">
      <c r="A271" s="224"/>
      <c r="B271" s="224"/>
      <c r="C271" s="224"/>
      <c r="D271" s="224"/>
      <c r="E271" s="224"/>
      <c r="F271" s="224"/>
      <c r="G271" s="224"/>
      <c r="H271" s="224"/>
      <c r="I271" s="224"/>
      <c r="J271" s="224"/>
      <c r="K271" s="224"/>
      <c r="L271" s="224"/>
      <c r="M271" s="224"/>
      <c r="N271" s="224"/>
      <c r="O271" s="224"/>
      <c r="P271" s="224"/>
      <c r="Q271" s="224"/>
      <c r="R271" s="224"/>
      <c r="S271" s="224"/>
      <c r="T271" s="224"/>
      <c r="U271" s="224"/>
      <c r="V271" s="224"/>
    </row>
    <row r="272" spans="1:22" ht="10.5">
      <c r="A272" s="224"/>
      <c r="B272" s="224"/>
      <c r="C272" s="224"/>
      <c r="D272" s="224"/>
      <c r="E272" s="224"/>
      <c r="F272" s="224"/>
      <c r="G272" s="224"/>
      <c r="H272" s="224"/>
      <c r="I272" s="224"/>
      <c r="J272" s="224"/>
      <c r="K272" s="224"/>
      <c r="L272" s="224"/>
      <c r="M272" s="224"/>
      <c r="N272" s="224"/>
      <c r="O272" s="224"/>
      <c r="P272" s="224"/>
      <c r="Q272" s="224"/>
      <c r="R272" s="224"/>
      <c r="S272" s="224"/>
      <c r="T272" s="224"/>
      <c r="U272" s="224"/>
      <c r="V272" s="224"/>
    </row>
    <row r="273" spans="1:22" ht="10.5">
      <c r="A273" s="224"/>
      <c r="B273" s="224"/>
      <c r="C273" s="224"/>
      <c r="D273" s="224"/>
      <c r="E273" s="224"/>
      <c r="F273" s="224"/>
      <c r="G273" s="224"/>
      <c r="H273" s="224"/>
      <c r="I273" s="224"/>
      <c r="J273" s="224"/>
      <c r="K273" s="224"/>
      <c r="L273" s="224"/>
      <c r="M273" s="224"/>
      <c r="N273" s="224"/>
      <c r="O273" s="224"/>
      <c r="P273" s="224"/>
      <c r="Q273" s="224"/>
      <c r="R273" s="224"/>
      <c r="S273" s="224"/>
      <c r="T273" s="224"/>
      <c r="U273" s="224"/>
      <c r="V273" s="224"/>
    </row>
    <row r="274" spans="1:22" ht="10.5">
      <c r="A274" s="224"/>
      <c r="B274" s="224"/>
      <c r="C274" s="224"/>
      <c r="D274" s="224"/>
      <c r="E274" s="224"/>
      <c r="F274" s="224"/>
      <c r="G274" s="224"/>
      <c r="H274" s="224"/>
      <c r="I274" s="224"/>
      <c r="J274" s="224"/>
      <c r="K274" s="224"/>
      <c r="L274" s="224"/>
      <c r="M274" s="224"/>
      <c r="N274" s="224"/>
      <c r="O274" s="224"/>
      <c r="P274" s="224"/>
      <c r="Q274" s="224"/>
      <c r="R274" s="224"/>
      <c r="S274" s="224"/>
      <c r="T274" s="224"/>
      <c r="U274" s="224"/>
      <c r="V274" s="224"/>
    </row>
    <row r="275" spans="1:22" ht="10.5">
      <c r="A275" s="224"/>
      <c r="B275" s="224"/>
      <c r="C275" s="224"/>
      <c r="D275" s="224"/>
      <c r="E275" s="224"/>
      <c r="F275" s="224"/>
      <c r="G275" s="224"/>
      <c r="H275" s="224"/>
      <c r="I275" s="224"/>
      <c r="J275" s="224"/>
      <c r="K275" s="224"/>
      <c r="L275" s="224"/>
      <c r="M275" s="224"/>
      <c r="N275" s="224"/>
      <c r="O275" s="224"/>
      <c r="P275" s="224"/>
      <c r="Q275" s="224"/>
      <c r="R275" s="224"/>
      <c r="S275" s="224"/>
      <c r="T275" s="224"/>
      <c r="U275" s="224"/>
      <c r="V275" s="224"/>
    </row>
    <row r="276" spans="1:22" ht="10.5">
      <c r="A276" s="224"/>
      <c r="B276" s="224"/>
      <c r="C276" s="224"/>
      <c r="D276" s="224"/>
      <c r="E276" s="224"/>
      <c r="F276" s="224"/>
      <c r="G276" s="224"/>
      <c r="H276" s="224"/>
      <c r="I276" s="224"/>
      <c r="J276" s="224"/>
      <c r="K276" s="224"/>
      <c r="L276" s="224"/>
      <c r="M276" s="224"/>
      <c r="N276" s="224"/>
      <c r="O276" s="224"/>
      <c r="P276" s="224"/>
      <c r="Q276" s="224"/>
      <c r="R276" s="224"/>
      <c r="S276" s="224"/>
      <c r="T276" s="224"/>
      <c r="U276" s="224"/>
      <c r="V276" s="224"/>
    </row>
    <row r="277" spans="1:22" ht="10.5">
      <c r="A277" s="224"/>
      <c r="B277" s="224"/>
      <c r="C277" s="224"/>
      <c r="D277" s="224"/>
      <c r="E277" s="224"/>
      <c r="F277" s="224"/>
      <c r="G277" s="224"/>
      <c r="H277" s="224"/>
      <c r="I277" s="224"/>
      <c r="J277" s="224"/>
      <c r="K277" s="224"/>
      <c r="L277" s="224"/>
      <c r="M277" s="224"/>
      <c r="N277" s="224"/>
      <c r="O277" s="224"/>
      <c r="P277" s="224"/>
      <c r="Q277" s="224"/>
      <c r="R277" s="224"/>
      <c r="S277" s="224"/>
      <c r="T277" s="224"/>
      <c r="U277" s="224"/>
      <c r="V277" s="224"/>
    </row>
    <row r="278" spans="1:22" ht="10.5">
      <c r="A278" s="224"/>
      <c r="B278" s="224"/>
      <c r="C278" s="224"/>
      <c r="D278" s="224"/>
      <c r="E278" s="224"/>
      <c r="F278" s="224"/>
      <c r="G278" s="224"/>
      <c r="H278" s="224"/>
      <c r="I278" s="224"/>
      <c r="J278" s="224"/>
      <c r="K278" s="224"/>
      <c r="L278" s="224"/>
      <c r="M278" s="224"/>
      <c r="N278" s="224"/>
      <c r="O278" s="224"/>
      <c r="P278" s="224"/>
      <c r="Q278" s="224"/>
      <c r="R278" s="224"/>
      <c r="S278" s="224"/>
      <c r="T278" s="224"/>
      <c r="U278" s="224"/>
      <c r="V278" s="224"/>
    </row>
    <row r="279" spans="1:22" ht="10.5">
      <c r="A279" s="224"/>
      <c r="B279" s="224"/>
      <c r="C279" s="224"/>
      <c r="D279" s="224"/>
      <c r="E279" s="224"/>
      <c r="F279" s="224"/>
      <c r="G279" s="224"/>
      <c r="H279" s="224"/>
      <c r="I279" s="224"/>
      <c r="J279" s="224"/>
      <c r="K279" s="224"/>
      <c r="L279" s="224"/>
      <c r="M279" s="224"/>
      <c r="N279" s="224"/>
      <c r="O279" s="224"/>
      <c r="P279" s="224"/>
      <c r="Q279" s="224"/>
      <c r="R279" s="224"/>
      <c r="S279" s="224"/>
      <c r="T279" s="224"/>
      <c r="U279" s="224"/>
      <c r="V279" s="224"/>
    </row>
    <row r="280" spans="1:22" ht="10.5">
      <c r="A280" s="224"/>
      <c r="B280" s="224"/>
      <c r="C280" s="224"/>
      <c r="D280" s="224"/>
      <c r="E280" s="224"/>
      <c r="F280" s="224"/>
      <c r="G280" s="224"/>
      <c r="H280" s="224"/>
      <c r="I280" s="224"/>
      <c r="J280" s="224"/>
      <c r="K280" s="224"/>
      <c r="L280" s="224"/>
      <c r="M280" s="224"/>
      <c r="N280" s="224"/>
      <c r="O280" s="224"/>
      <c r="P280" s="224"/>
      <c r="Q280" s="224"/>
      <c r="R280" s="224"/>
      <c r="S280" s="224"/>
      <c r="T280" s="224"/>
      <c r="U280" s="224"/>
      <c r="V280" s="224"/>
    </row>
    <row r="281" spans="1:22" ht="10.5">
      <c r="A281" s="224"/>
      <c r="B281" s="224"/>
      <c r="C281" s="224"/>
      <c r="D281" s="224"/>
      <c r="E281" s="224"/>
      <c r="F281" s="224"/>
      <c r="G281" s="224"/>
      <c r="H281" s="224"/>
      <c r="I281" s="224"/>
      <c r="J281" s="224"/>
      <c r="K281" s="224"/>
      <c r="L281" s="224"/>
      <c r="M281" s="224"/>
      <c r="N281" s="224"/>
      <c r="O281" s="224"/>
      <c r="P281" s="224"/>
      <c r="Q281" s="224"/>
      <c r="R281" s="224"/>
      <c r="S281" s="224"/>
      <c r="T281" s="224"/>
      <c r="U281" s="224"/>
      <c r="V281" s="224"/>
    </row>
    <row r="282" spans="1:22" ht="10.5">
      <c r="A282" s="224"/>
      <c r="B282" s="224"/>
      <c r="C282" s="224"/>
      <c r="D282" s="224"/>
      <c r="E282" s="224"/>
      <c r="F282" s="224"/>
      <c r="G282" s="224"/>
      <c r="H282" s="224"/>
      <c r="I282" s="224"/>
      <c r="J282" s="224"/>
      <c r="K282" s="224"/>
      <c r="L282" s="224"/>
      <c r="M282" s="224"/>
      <c r="N282" s="224"/>
      <c r="O282" s="224"/>
      <c r="P282" s="224"/>
      <c r="Q282" s="224"/>
      <c r="R282" s="224"/>
      <c r="S282" s="224"/>
      <c r="T282" s="224"/>
      <c r="U282" s="224"/>
      <c r="V282" s="224"/>
    </row>
    <row r="283" spans="1:22" ht="10.5">
      <c r="A283" s="224"/>
      <c r="B283" s="224"/>
      <c r="C283" s="224"/>
      <c r="D283" s="224"/>
      <c r="E283" s="224"/>
      <c r="F283" s="224"/>
      <c r="G283" s="224"/>
      <c r="H283" s="224"/>
      <c r="I283" s="224"/>
      <c r="J283" s="224"/>
      <c r="K283" s="224"/>
      <c r="L283" s="224"/>
      <c r="M283" s="224"/>
      <c r="N283" s="224"/>
      <c r="O283" s="224"/>
      <c r="P283" s="224"/>
      <c r="Q283" s="224"/>
      <c r="R283" s="224"/>
      <c r="S283" s="224"/>
      <c r="T283" s="224"/>
      <c r="U283" s="224"/>
      <c r="V283" s="224"/>
    </row>
    <row r="284" spans="1:22" ht="10.5">
      <c r="A284" s="224"/>
      <c r="B284" s="224"/>
      <c r="C284" s="224"/>
      <c r="D284" s="224"/>
      <c r="E284" s="224"/>
      <c r="F284" s="224"/>
      <c r="G284" s="224"/>
      <c r="H284" s="224"/>
      <c r="I284" s="224"/>
      <c r="J284" s="224"/>
      <c r="K284" s="224"/>
      <c r="L284" s="224"/>
      <c r="M284" s="224"/>
      <c r="N284" s="224"/>
      <c r="O284" s="224"/>
      <c r="P284" s="224"/>
      <c r="Q284" s="224"/>
      <c r="R284" s="224"/>
      <c r="S284" s="224"/>
      <c r="T284" s="224"/>
      <c r="U284" s="224"/>
      <c r="V284" s="224"/>
    </row>
    <row r="285" spans="1:22" ht="10.5">
      <c r="A285" s="224"/>
      <c r="B285" s="224"/>
      <c r="C285" s="224"/>
      <c r="D285" s="224"/>
      <c r="E285" s="224"/>
      <c r="F285" s="224"/>
      <c r="G285" s="224"/>
      <c r="H285" s="224"/>
      <c r="I285" s="224"/>
      <c r="J285" s="224"/>
      <c r="K285" s="224"/>
      <c r="L285" s="224"/>
      <c r="M285" s="224"/>
      <c r="N285" s="224"/>
      <c r="O285" s="224"/>
      <c r="P285" s="224"/>
      <c r="Q285" s="224"/>
      <c r="R285" s="224"/>
      <c r="S285" s="224"/>
      <c r="T285" s="224"/>
      <c r="U285" s="224"/>
      <c r="V285" s="224"/>
    </row>
    <row r="286" spans="1:22" ht="10.5">
      <c r="A286" s="224"/>
      <c r="B286" s="224"/>
      <c r="C286" s="224"/>
      <c r="D286" s="224"/>
      <c r="E286" s="224"/>
      <c r="F286" s="224"/>
      <c r="G286" s="224"/>
      <c r="H286" s="224"/>
      <c r="I286" s="224"/>
      <c r="J286" s="224"/>
      <c r="K286" s="224"/>
      <c r="L286" s="224"/>
      <c r="M286" s="224"/>
      <c r="N286" s="224"/>
      <c r="O286" s="224"/>
      <c r="P286" s="224"/>
      <c r="Q286" s="224"/>
      <c r="R286" s="224"/>
      <c r="S286" s="224"/>
      <c r="T286" s="224"/>
      <c r="U286" s="224"/>
      <c r="V286" s="224"/>
    </row>
    <row r="287" spans="1:22" ht="10.5">
      <c r="A287" s="224"/>
      <c r="B287" s="224"/>
      <c r="C287" s="224"/>
      <c r="D287" s="224"/>
      <c r="E287" s="224"/>
      <c r="F287" s="224"/>
      <c r="G287" s="224"/>
      <c r="H287" s="224"/>
      <c r="I287" s="224"/>
      <c r="J287" s="224"/>
      <c r="K287" s="224"/>
      <c r="L287" s="224"/>
      <c r="M287" s="224"/>
      <c r="N287" s="224"/>
      <c r="O287" s="224"/>
      <c r="P287" s="224"/>
      <c r="Q287" s="224"/>
      <c r="R287" s="224"/>
      <c r="S287" s="224"/>
      <c r="T287" s="224"/>
      <c r="U287" s="224"/>
      <c r="V287" s="224"/>
    </row>
    <row r="288" spans="1:22" ht="10.5">
      <c r="A288" s="224"/>
      <c r="B288" s="224"/>
      <c r="C288" s="224"/>
      <c r="D288" s="224"/>
      <c r="E288" s="224"/>
      <c r="F288" s="224"/>
      <c r="G288" s="224"/>
      <c r="H288" s="224"/>
      <c r="I288" s="224"/>
      <c r="J288" s="224"/>
      <c r="K288" s="224"/>
      <c r="L288" s="224"/>
      <c r="M288" s="224"/>
      <c r="N288" s="224"/>
      <c r="O288" s="224"/>
      <c r="P288" s="224"/>
      <c r="Q288" s="224"/>
      <c r="R288" s="224"/>
      <c r="S288" s="224"/>
      <c r="T288" s="224"/>
      <c r="U288" s="224"/>
      <c r="V288" s="224"/>
    </row>
    <row r="289" spans="1:22" ht="10.5">
      <c r="A289" s="224"/>
      <c r="B289" s="224"/>
      <c r="C289" s="224"/>
      <c r="D289" s="224"/>
      <c r="E289" s="224"/>
      <c r="F289" s="224"/>
      <c r="G289" s="224"/>
      <c r="H289" s="224"/>
      <c r="I289" s="224"/>
      <c r="J289" s="224"/>
      <c r="K289" s="224"/>
      <c r="L289" s="224"/>
      <c r="M289" s="224"/>
      <c r="N289" s="224"/>
      <c r="O289" s="224"/>
      <c r="P289" s="224"/>
      <c r="Q289" s="224"/>
      <c r="R289" s="224"/>
      <c r="S289" s="224"/>
      <c r="T289" s="224"/>
      <c r="U289" s="224"/>
      <c r="V289" s="224"/>
    </row>
    <row r="290" spans="1:22" ht="10.5">
      <c r="A290" s="224"/>
      <c r="B290" s="224"/>
      <c r="C290" s="224"/>
      <c r="D290" s="224"/>
      <c r="E290" s="224"/>
      <c r="F290" s="224"/>
      <c r="G290" s="224"/>
      <c r="H290" s="224"/>
      <c r="I290" s="224"/>
      <c r="J290" s="224"/>
      <c r="K290" s="224"/>
      <c r="L290" s="224"/>
      <c r="M290" s="224"/>
      <c r="N290" s="224"/>
      <c r="O290" s="224"/>
      <c r="P290" s="224"/>
      <c r="Q290" s="224"/>
      <c r="R290" s="224"/>
      <c r="S290" s="224"/>
      <c r="T290" s="224"/>
      <c r="U290" s="224"/>
      <c r="V290" s="224"/>
    </row>
    <row r="291" spans="1:22" ht="10.5">
      <c r="A291" s="224"/>
      <c r="B291" s="224"/>
      <c r="C291" s="224"/>
      <c r="D291" s="224"/>
      <c r="E291" s="224"/>
      <c r="F291" s="224"/>
      <c r="G291" s="224"/>
      <c r="H291" s="224"/>
      <c r="I291" s="224"/>
      <c r="J291" s="224"/>
      <c r="K291" s="224"/>
      <c r="L291" s="224"/>
      <c r="M291" s="224"/>
      <c r="N291" s="224"/>
      <c r="O291" s="224"/>
      <c r="P291" s="224"/>
      <c r="Q291" s="224"/>
      <c r="R291" s="224"/>
      <c r="S291" s="224"/>
      <c r="T291" s="224"/>
      <c r="U291" s="224"/>
      <c r="V291" s="224"/>
    </row>
    <row r="292" spans="1:22" ht="10.5">
      <c r="A292" s="224"/>
      <c r="B292" s="224"/>
      <c r="C292" s="224"/>
      <c r="D292" s="224"/>
      <c r="E292" s="224"/>
      <c r="F292" s="224"/>
      <c r="G292" s="224"/>
      <c r="H292" s="224"/>
      <c r="I292" s="224"/>
      <c r="J292" s="224"/>
      <c r="K292" s="224"/>
      <c r="L292" s="224"/>
      <c r="M292" s="224"/>
      <c r="N292" s="224"/>
      <c r="O292" s="224"/>
      <c r="P292" s="224"/>
      <c r="Q292" s="224"/>
      <c r="R292" s="224"/>
      <c r="S292" s="224"/>
      <c r="T292" s="224"/>
      <c r="U292" s="224"/>
      <c r="V292" s="224"/>
    </row>
    <row r="293" spans="1:22" ht="10.5">
      <c r="A293" s="224"/>
      <c r="B293" s="224"/>
      <c r="C293" s="224"/>
      <c r="D293" s="224"/>
      <c r="E293" s="224"/>
      <c r="F293" s="224"/>
      <c r="G293" s="224"/>
      <c r="H293" s="224"/>
      <c r="I293" s="224"/>
      <c r="J293" s="224"/>
      <c r="K293" s="224"/>
      <c r="L293" s="224"/>
      <c r="M293" s="224"/>
      <c r="N293" s="224"/>
      <c r="O293" s="224"/>
      <c r="P293" s="224"/>
      <c r="Q293" s="224"/>
      <c r="R293" s="224"/>
      <c r="S293" s="224"/>
      <c r="T293" s="224"/>
      <c r="U293" s="224"/>
      <c r="V293" s="224"/>
    </row>
    <row r="294" spans="1:22" ht="10.5">
      <c r="A294" s="224"/>
      <c r="B294" s="224"/>
      <c r="C294" s="224"/>
      <c r="D294" s="224"/>
      <c r="E294" s="224"/>
      <c r="F294" s="224"/>
      <c r="G294" s="224"/>
      <c r="H294" s="224"/>
      <c r="I294" s="224"/>
      <c r="J294" s="224"/>
      <c r="K294" s="224"/>
      <c r="L294" s="224"/>
      <c r="M294" s="224"/>
      <c r="N294" s="224"/>
      <c r="O294" s="224"/>
      <c r="P294" s="224"/>
      <c r="Q294" s="224"/>
      <c r="R294" s="224"/>
      <c r="S294" s="224"/>
      <c r="T294" s="224"/>
      <c r="U294" s="224"/>
      <c r="V294" s="224"/>
    </row>
    <row r="295" spans="1:22" ht="10.5">
      <c r="A295" s="224"/>
      <c r="B295" s="224"/>
      <c r="C295" s="224"/>
      <c r="D295" s="224"/>
      <c r="E295" s="224"/>
      <c r="F295" s="224"/>
      <c r="G295" s="224"/>
      <c r="H295" s="224"/>
      <c r="I295" s="224"/>
      <c r="J295" s="224"/>
      <c r="K295" s="224"/>
      <c r="L295" s="224"/>
      <c r="M295" s="224"/>
      <c r="N295" s="224"/>
      <c r="O295" s="224"/>
      <c r="P295" s="224"/>
      <c r="Q295" s="224"/>
      <c r="R295" s="224"/>
      <c r="S295" s="224"/>
      <c r="T295" s="224"/>
      <c r="U295" s="224"/>
      <c r="V295" s="224"/>
    </row>
    <row r="296" spans="1:22" ht="10.5">
      <c r="A296" s="224"/>
      <c r="B296" s="224"/>
      <c r="C296" s="224"/>
      <c r="D296" s="224"/>
      <c r="E296" s="224"/>
      <c r="F296" s="224"/>
      <c r="G296" s="224"/>
      <c r="H296" s="224"/>
      <c r="I296" s="224"/>
      <c r="J296" s="224"/>
      <c r="K296" s="224"/>
      <c r="L296" s="224"/>
      <c r="M296" s="224"/>
      <c r="N296" s="224"/>
      <c r="O296" s="224"/>
      <c r="P296" s="224"/>
      <c r="Q296" s="224"/>
      <c r="R296" s="224"/>
      <c r="S296" s="224"/>
      <c r="T296" s="224"/>
      <c r="U296" s="224"/>
      <c r="V296" s="224"/>
    </row>
    <row r="297" spans="1:22" ht="10.5">
      <c r="A297" s="224"/>
      <c r="B297" s="224"/>
      <c r="C297" s="224"/>
      <c r="D297" s="224"/>
      <c r="E297" s="224"/>
      <c r="F297" s="224"/>
      <c r="G297" s="224"/>
      <c r="H297" s="224"/>
      <c r="I297" s="224"/>
      <c r="J297" s="224"/>
      <c r="K297" s="224"/>
      <c r="L297" s="224"/>
      <c r="M297" s="224"/>
      <c r="N297" s="224"/>
      <c r="O297" s="224"/>
      <c r="P297" s="224"/>
      <c r="Q297" s="224"/>
      <c r="R297" s="224"/>
      <c r="S297" s="224"/>
      <c r="T297" s="224"/>
      <c r="U297" s="224"/>
      <c r="V297" s="224"/>
    </row>
    <row r="298" spans="1:22" ht="10.5">
      <c r="A298" s="224"/>
      <c r="B298" s="224"/>
      <c r="C298" s="224"/>
      <c r="D298" s="224"/>
      <c r="E298" s="224"/>
      <c r="F298" s="224"/>
      <c r="G298" s="224"/>
      <c r="H298" s="224"/>
      <c r="I298" s="224"/>
      <c r="J298" s="224"/>
      <c r="K298" s="224"/>
      <c r="L298" s="224"/>
      <c r="M298" s="224"/>
      <c r="N298" s="224"/>
      <c r="O298" s="224"/>
      <c r="P298" s="224"/>
      <c r="Q298" s="224"/>
      <c r="R298" s="224"/>
      <c r="S298" s="224"/>
      <c r="T298" s="224"/>
      <c r="U298" s="224"/>
      <c r="V298" s="224"/>
    </row>
    <row r="299" spans="1:22" ht="10.5">
      <c r="A299" s="224"/>
      <c r="B299" s="224"/>
      <c r="C299" s="224"/>
      <c r="D299" s="224"/>
      <c r="E299" s="224"/>
      <c r="F299" s="224"/>
      <c r="G299" s="224"/>
      <c r="H299" s="224"/>
      <c r="I299" s="224"/>
      <c r="J299" s="224"/>
      <c r="K299" s="224"/>
      <c r="L299" s="224"/>
      <c r="M299" s="224"/>
      <c r="N299" s="224"/>
      <c r="O299" s="224"/>
      <c r="P299" s="224"/>
      <c r="Q299" s="224"/>
      <c r="R299" s="224"/>
      <c r="S299" s="224"/>
      <c r="T299" s="224"/>
      <c r="U299" s="224"/>
      <c r="V299" s="224"/>
    </row>
    <row r="300" spans="1:22" ht="10.5">
      <c r="A300" s="224"/>
      <c r="B300" s="224"/>
      <c r="C300" s="224"/>
      <c r="D300" s="224"/>
      <c r="E300" s="224"/>
      <c r="F300" s="224"/>
      <c r="G300" s="224"/>
      <c r="H300" s="224"/>
      <c r="I300" s="224"/>
      <c r="J300" s="224"/>
      <c r="K300" s="224"/>
      <c r="L300" s="224"/>
      <c r="M300" s="224"/>
      <c r="N300" s="224"/>
      <c r="O300" s="224"/>
      <c r="P300" s="224"/>
      <c r="Q300" s="224"/>
      <c r="R300" s="224"/>
      <c r="S300" s="224"/>
      <c r="T300" s="224"/>
      <c r="U300" s="224"/>
      <c r="V300" s="224"/>
    </row>
    <row r="301" spans="1:22" ht="10.5">
      <c r="A301" s="224"/>
      <c r="B301" s="224"/>
      <c r="C301" s="224"/>
      <c r="D301" s="224"/>
      <c r="E301" s="224"/>
      <c r="F301" s="224"/>
      <c r="G301" s="224"/>
      <c r="H301" s="224"/>
      <c r="I301" s="224"/>
      <c r="J301" s="224"/>
      <c r="K301" s="224"/>
      <c r="L301" s="224"/>
      <c r="M301" s="224"/>
      <c r="N301" s="224"/>
      <c r="O301" s="224"/>
      <c r="P301" s="224"/>
      <c r="Q301" s="224"/>
      <c r="R301" s="224"/>
      <c r="S301" s="224"/>
      <c r="T301" s="224"/>
      <c r="U301" s="224"/>
      <c r="V301" s="224"/>
    </row>
    <row r="302" spans="1:22" ht="10.5">
      <c r="A302" s="224"/>
      <c r="B302" s="224"/>
      <c r="C302" s="224"/>
      <c r="D302" s="224"/>
      <c r="E302" s="224"/>
      <c r="F302" s="224"/>
      <c r="G302" s="224"/>
      <c r="H302" s="224"/>
      <c r="I302" s="224"/>
      <c r="J302" s="224"/>
      <c r="K302" s="224"/>
      <c r="L302" s="224"/>
      <c r="M302" s="224"/>
      <c r="N302" s="224"/>
      <c r="O302" s="224"/>
      <c r="P302" s="224"/>
      <c r="Q302" s="224"/>
      <c r="R302" s="224"/>
      <c r="S302" s="224"/>
      <c r="T302" s="224"/>
      <c r="U302" s="224"/>
      <c r="V302" s="224"/>
    </row>
    <row r="303" spans="1:22" ht="10.5">
      <c r="A303" s="224"/>
      <c r="B303" s="224"/>
      <c r="C303" s="224"/>
      <c r="D303" s="224"/>
      <c r="E303" s="224"/>
      <c r="F303" s="224"/>
      <c r="G303" s="224"/>
      <c r="H303" s="224"/>
      <c r="I303" s="224"/>
      <c r="J303" s="224"/>
      <c r="K303" s="224"/>
      <c r="L303" s="224"/>
      <c r="M303" s="224"/>
      <c r="N303" s="224"/>
      <c r="O303" s="224"/>
      <c r="P303" s="224"/>
      <c r="Q303" s="224"/>
      <c r="R303" s="224"/>
      <c r="S303" s="224"/>
      <c r="T303" s="224"/>
      <c r="U303" s="224"/>
      <c r="V303" s="224"/>
    </row>
    <row r="304" spans="1:22" ht="10.5">
      <c r="A304" s="224"/>
      <c r="B304" s="224"/>
      <c r="C304" s="224"/>
      <c r="D304" s="224"/>
      <c r="E304" s="224"/>
      <c r="F304" s="224"/>
      <c r="G304" s="224"/>
      <c r="H304" s="224"/>
      <c r="I304" s="224"/>
      <c r="J304" s="224"/>
      <c r="K304" s="224"/>
      <c r="L304" s="224"/>
      <c r="M304" s="224"/>
      <c r="N304" s="224"/>
      <c r="O304" s="224"/>
      <c r="P304" s="224"/>
      <c r="Q304" s="224"/>
      <c r="R304" s="224"/>
      <c r="S304" s="224"/>
      <c r="T304" s="224"/>
      <c r="U304" s="224"/>
      <c r="V304" s="224"/>
    </row>
    <row r="305" spans="1:22" ht="10.5">
      <c r="A305" s="224"/>
      <c r="B305" s="224"/>
      <c r="C305" s="224"/>
      <c r="D305" s="224"/>
      <c r="E305" s="224"/>
      <c r="F305" s="224"/>
      <c r="G305" s="224"/>
      <c r="H305" s="224"/>
      <c r="I305" s="224"/>
      <c r="J305" s="224"/>
      <c r="K305" s="224"/>
      <c r="L305" s="224"/>
      <c r="M305" s="224"/>
      <c r="N305" s="224"/>
      <c r="O305" s="224"/>
      <c r="P305" s="224"/>
      <c r="Q305" s="224"/>
      <c r="R305" s="224"/>
      <c r="S305" s="224"/>
      <c r="T305" s="224"/>
      <c r="U305" s="224"/>
      <c r="V305" s="224"/>
    </row>
    <row r="306" spans="1:22" ht="10.5">
      <c r="A306" s="224"/>
      <c r="B306" s="224"/>
      <c r="C306" s="224"/>
      <c r="D306" s="224"/>
      <c r="E306" s="224"/>
      <c r="F306" s="224"/>
      <c r="G306" s="224"/>
      <c r="H306" s="224"/>
      <c r="I306" s="224"/>
      <c r="J306" s="224"/>
      <c r="K306" s="224"/>
      <c r="L306" s="224"/>
      <c r="M306" s="224"/>
      <c r="N306" s="224"/>
      <c r="O306" s="224"/>
      <c r="P306" s="224"/>
      <c r="Q306" s="224"/>
      <c r="R306" s="224"/>
      <c r="S306" s="224"/>
      <c r="T306" s="224"/>
      <c r="U306" s="224"/>
      <c r="V306" s="224"/>
    </row>
    <row r="307" spans="1:22" ht="10.5">
      <c r="A307" s="224"/>
      <c r="B307" s="224"/>
      <c r="C307" s="224"/>
      <c r="D307" s="224"/>
      <c r="E307" s="224"/>
      <c r="F307" s="224"/>
      <c r="G307" s="224"/>
      <c r="H307" s="224"/>
      <c r="I307" s="224"/>
      <c r="J307" s="224"/>
      <c r="K307" s="224"/>
      <c r="L307" s="224"/>
      <c r="M307" s="224"/>
      <c r="N307" s="224"/>
      <c r="O307" s="224"/>
      <c r="P307" s="224"/>
      <c r="Q307" s="224"/>
      <c r="R307" s="224"/>
      <c r="S307" s="224"/>
      <c r="T307" s="224"/>
      <c r="U307" s="224"/>
      <c r="V307" s="224"/>
    </row>
    <row r="308" spans="1:22" ht="10.5">
      <c r="A308" s="224"/>
      <c r="B308" s="224"/>
      <c r="C308" s="224"/>
      <c r="D308" s="224"/>
      <c r="E308" s="224"/>
      <c r="F308" s="224"/>
      <c r="G308" s="224"/>
      <c r="H308" s="224"/>
      <c r="I308" s="224"/>
      <c r="J308" s="224"/>
      <c r="K308" s="224"/>
      <c r="L308" s="224"/>
      <c r="M308" s="224"/>
      <c r="N308" s="224"/>
      <c r="O308" s="224"/>
      <c r="P308" s="224"/>
      <c r="Q308" s="224"/>
      <c r="R308" s="224"/>
      <c r="S308" s="224"/>
      <c r="T308" s="224"/>
      <c r="U308" s="224"/>
      <c r="V308" s="224"/>
    </row>
    <row r="309" spans="1:22" ht="10.5">
      <c r="A309" s="224"/>
      <c r="B309" s="224"/>
      <c r="C309" s="224"/>
      <c r="D309" s="224"/>
      <c r="E309" s="224"/>
      <c r="F309" s="224"/>
      <c r="G309" s="224"/>
      <c r="H309" s="224"/>
      <c r="I309" s="224"/>
      <c r="J309" s="224"/>
      <c r="K309" s="224"/>
      <c r="L309" s="224"/>
      <c r="M309" s="224"/>
      <c r="N309" s="224"/>
      <c r="O309" s="224"/>
      <c r="P309" s="224"/>
      <c r="Q309" s="224"/>
      <c r="R309" s="224"/>
      <c r="S309" s="224"/>
      <c r="T309" s="224"/>
      <c r="U309" s="224"/>
      <c r="V309" s="224"/>
    </row>
    <row r="310" spans="1:22" ht="10.5">
      <c r="A310" s="224"/>
      <c r="B310" s="224"/>
      <c r="C310" s="224"/>
      <c r="D310" s="224"/>
      <c r="E310" s="224"/>
      <c r="F310" s="224"/>
      <c r="G310" s="224"/>
      <c r="H310" s="224"/>
      <c r="I310" s="224"/>
      <c r="J310" s="224"/>
      <c r="K310" s="224"/>
      <c r="L310" s="224"/>
      <c r="M310" s="224"/>
      <c r="N310" s="224"/>
      <c r="O310" s="224"/>
      <c r="P310" s="224"/>
      <c r="Q310" s="224"/>
      <c r="R310" s="224"/>
      <c r="S310" s="224"/>
      <c r="T310" s="224"/>
      <c r="U310" s="224"/>
      <c r="V310" s="224"/>
    </row>
    <row r="311" spans="1:22" ht="10.5">
      <c r="A311" s="224"/>
      <c r="B311" s="224"/>
      <c r="C311" s="224"/>
      <c r="D311" s="224"/>
      <c r="E311" s="224"/>
      <c r="F311" s="224"/>
      <c r="G311" s="224"/>
      <c r="H311" s="224"/>
      <c r="I311" s="224"/>
      <c r="J311" s="224"/>
      <c r="K311" s="224"/>
      <c r="L311" s="224"/>
      <c r="M311" s="224"/>
      <c r="N311" s="224"/>
      <c r="O311" s="224"/>
      <c r="P311" s="224"/>
      <c r="Q311" s="224"/>
      <c r="R311" s="224"/>
      <c r="S311" s="224"/>
      <c r="T311" s="224"/>
      <c r="U311" s="224"/>
      <c r="V311" s="224"/>
    </row>
    <row r="312" spans="1:22" ht="10.5">
      <c r="A312" s="224"/>
      <c r="B312" s="224"/>
      <c r="C312" s="224"/>
      <c r="D312" s="224"/>
      <c r="E312" s="224"/>
      <c r="F312" s="224"/>
      <c r="G312" s="224"/>
      <c r="H312" s="224"/>
      <c r="I312" s="224"/>
      <c r="J312" s="224"/>
      <c r="K312" s="224"/>
      <c r="L312" s="224"/>
      <c r="M312" s="224"/>
      <c r="N312" s="224"/>
      <c r="O312" s="224"/>
      <c r="P312" s="224"/>
      <c r="Q312" s="224"/>
      <c r="R312" s="224"/>
      <c r="S312" s="224"/>
      <c r="T312" s="224"/>
      <c r="U312" s="224"/>
      <c r="V312" s="224"/>
    </row>
    <row r="313" spans="1:22" ht="10.5">
      <c r="A313" s="224"/>
      <c r="B313" s="224"/>
      <c r="C313" s="224"/>
      <c r="D313" s="224"/>
      <c r="E313" s="224"/>
      <c r="F313" s="224"/>
      <c r="G313" s="224"/>
      <c r="H313" s="224"/>
      <c r="I313" s="224"/>
      <c r="J313" s="224"/>
      <c r="K313" s="224"/>
      <c r="L313" s="224"/>
      <c r="M313" s="224"/>
      <c r="N313" s="224"/>
      <c r="O313" s="224"/>
      <c r="P313" s="224"/>
      <c r="Q313" s="224"/>
      <c r="R313" s="224"/>
      <c r="S313" s="224"/>
      <c r="T313" s="224"/>
      <c r="U313" s="224"/>
      <c r="V313" s="224"/>
    </row>
    <row r="314" spans="1:22" ht="10.5">
      <c r="A314" s="224"/>
      <c r="B314" s="224"/>
      <c r="C314" s="224"/>
      <c r="D314" s="224"/>
      <c r="E314" s="224"/>
      <c r="F314" s="224"/>
      <c r="G314" s="224"/>
      <c r="H314" s="224"/>
      <c r="I314" s="224"/>
      <c r="J314" s="224"/>
      <c r="K314" s="224"/>
      <c r="L314" s="224"/>
      <c r="M314" s="224"/>
      <c r="N314" s="224"/>
      <c r="O314" s="224"/>
      <c r="P314" s="224"/>
      <c r="Q314" s="224"/>
      <c r="R314" s="224"/>
      <c r="S314" s="224"/>
      <c r="T314" s="224"/>
      <c r="U314" s="224"/>
      <c r="V314" s="224"/>
    </row>
    <row r="315" spans="1:22" ht="10.5">
      <c r="A315" s="224"/>
      <c r="B315" s="224"/>
      <c r="C315" s="224"/>
      <c r="D315" s="224"/>
      <c r="E315" s="224"/>
      <c r="F315" s="224"/>
      <c r="G315" s="224"/>
      <c r="H315" s="224"/>
      <c r="I315" s="224"/>
      <c r="J315" s="224"/>
      <c r="K315" s="224"/>
      <c r="L315" s="224"/>
      <c r="M315" s="224"/>
      <c r="N315" s="224"/>
      <c r="O315" s="224"/>
      <c r="P315" s="224"/>
      <c r="Q315" s="224"/>
      <c r="R315" s="224"/>
      <c r="S315" s="224"/>
      <c r="T315" s="224"/>
      <c r="U315" s="224"/>
      <c r="V315" s="224"/>
    </row>
    <row r="316" spans="1:22" ht="10.5">
      <c r="A316" s="224"/>
      <c r="B316" s="224"/>
      <c r="C316" s="224"/>
      <c r="D316" s="224"/>
      <c r="E316" s="224"/>
      <c r="F316" s="224"/>
      <c r="G316" s="224"/>
      <c r="H316" s="224"/>
      <c r="I316" s="224"/>
      <c r="J316" s="224"/>
      <c r="K316" s="224"/>
      <c r="L316" s="224"/>
      <c r="M316" s="224"/>
      <c r="N316" s="224"/>
      <c r="O316" s="224"/>
      <c r="P316" s="224"/>
      <c r="Q316" s="224"/>
      <c r="R316" s="224"/>
      <c r="S316" s="224"/>
      <c r="T316" s="224"/>
      <c r="U316" s="224"/>
      <c r="V316" s="224"/>
    </row>
    <row r="317" spans="1:22" ht="10.5">
      <c r="A317" s="224"/>
      <c r="B317" s="224"/>
      <c r="C317" s="224"/>
      <c r="D317" s="224"/>
      <c r="E317" s="224"/>
      <c r="F317" s="224"/>
      <c r="G317" s="224"/>
      <c r="H317" s="224"/>
      <c r="I317" s="224"/>
      <c r="J317" s="224"/>
      <c r="K317" s="224"/>
      <c r="L317" s="224"/>
      <c r="M317" s="224"/>
      <c r="N317" s="224"/>
      <c r="O317" s="224"/>
      <c r="P317" s="224"/>
      <c r="Q317" s="224"/>
      <c r="R317" s="224"/>
      <c r="S317" s="224"/>
      <c r="T317" s="224"/>
      <c r="U317" s="224"/>
      <c r="V317" s="224"/>
    </row>
    <row r="318" spans="1:22" ht="10.5">
      <c r="A318" s="224"/>
      <c r="B318" s="224"/>
      <c r="C318" s="224"/>
      <c r="D318" s="224"/>
      <c r="E318" s="224"/>
      <c r="F318" s="224"/>
      <c r="G318" s="224"/>
      <c r="H318" s="224"/>
      <c r="I318" s="224"/>
      <c r="J318" s="224"/>
      <c r="K318" s="224"/>
      <c r="L318" s="224"/>
      <c r="M318" s="224"/>
      <c r="N318" s="224"/>
      <c r="O318" s="224"/>
      <c r="P318" s="224"/>
      <c r="Q318" s="224"/>
      <c r="R318" s="224"/>
      <c r="S318" s="224"/>
      <c r="T318" s="224"/>
      <c r="U318" s="224"/>
      <c r="V318" s="224"/>
    </row>
    <row r="319" spans="1:22" ht="10.5">
      <c r="A319" s="224"/>
      <c r="B319" s="224"/>
      <c r="C319" s="224"/>
      <c r="D319" s="224"/>
      <c r="E319" s="224"/>
      <c r="F319" s="224"/>
      <c r="G319" s="224"/>
      <c r="H319" s="224"/>
      <c r="I319" s="224"/>
      <c r="J319" s="224"/>
      <c r="K319" s="224"/>
      <c r="L319" s="224"/>
      <c r="M319" s="224"/>
      <c r="N319" s="224"/>
      <c r="O319" s="224"/>
      <c r="P319" s="224"/>
      <c r="Q319" s="224"/>
      <c r="R319" s="224"/>
      <c r="S319" s="224"/>
      <c r="T319" s="224"/>
      <c r="U319" s="224"/>
      <c r="V319" s="224"/>
    </row>
    <row r="320" spans="1:22" ht="10.5">
      <c r="A320" s="224"/>
      <c r="B320" s="224"/>
      <c r="C320" s="224"/>
      <c r="D320" s="224"/>
      <c r="E320" s="224"/>
      <c r="F320" s="224"/>
      <c r="G320" s="224"/>
      <c r="H320" s="224"/>
      <c r="I320" s="224"/>
      <c r="J320" s="224"/>
      <c r="K320" s="224"/>
      <c r="L320" s="224"/>
      <c r="M320" s="224"/>
      <c r="N320" s="224"/>
      <c r="O320" s="224"/>
      <c r="P320" s="224"/>
      <c r="Q320" s="224"/>
      <c r="R320" s="224"/>
      <c r="S320" s="224"/>
      <c r="T320" s="224"/>
      <c r="U320" s="224"/>
      <c r="V320" s="224"/>
    </row>
    <row r="321" spans="1:22" ht="10.5">
      <c r="A321" s="224"/>
      <c r="B321" s="224"/>
      <c r="C321" s="224"/>
      <c r="D321" s="224"/>
      <c r="E321" s="224"/>
      <c r="F321" s="224"/>
      <c r="G321" s="224"/>
      <c r="H321" s="224"/>
      <c r="I321" s="224"/>
      <c r="J321" s="224"/>
      <c r="K321" s="224"/>
      <c r="L321" s="224"/>
      <c r="M321" s="224"/>
      <c r="N321" s="224"/>
      <c r="O321" s="224"/>
      <c r="P321" s="224"/>
      <c r="Q321" s="224"/>
      <c r="R321" s="224"/>
      <c r="S321" s="224"/>
      <c r="T321" s="224"/>
      <c r="U321" s="224"/>
      <c r="V321" s="224"/>
    </row>
    <row r="322" spans="1:22" ht="10.5">
      <c r="A322" s="224"/>
      <c r="B322" s="224"/>
      <c r="C322" s="224"/>
      <c r="D322" s="224"/>
      <c r="E322" s="224"/>
      <c r="F322" s="224"/>
      <c r="G322" s="224"/>
      <c r="H322" s="224"/>
      <c r="I322" s="224"/>
      <c r="J322" s="224"/>
      <c r="K322" s="224"/>
      <c r="L322" s="224"/>
      <c r="M322" s="224"/>
      <c r="N322" s="224"/>
      <c r="O322" s="224"/>
      <c r="P322" s="224"/>
      <c r="Q322" s="224"/>
      <c r="R322" s="224"/>
      <c r="S322" s="224"/>
      <c r="T322" s="224"/>
      <c r="U322" s="224"/>
      <c r="V322" s="224"/>
    </row>
    <row r="323" spans="1:22" ht="10.5">
      <c r="A323" s="224"/>
      <c r="B323" s="224"/>
      <c r="C323" s="224"/>
      <c r="D323" s="224"/>
      <c r="E323" s="224"/>
      <c r="F323" s="224"/>
      <c r="G323" s="224"/>
      <c r="H323" s="224"/>
      <c r="I323" s="224"/>
      <c r="J323" s="224"/>
      <c r="K323" s="224"/>
      <c r="L323" s="224"/>
      <c r="M323" s="224"/>
      <c r="N323" s="224"/>
      <c r="O323" s="224"/>
      <c r="P323" s="224"/>
      <c r="Q323" s="224"/>
      <c r="R323" s="224"/>
      <c r="S323" s="224"/>
      <c r="T323" s="224"/>
      <c r="U323" s="224"/>
      <c r="V323" s="224"/>
    </row>
    <row r="324" spans="1:22" ht="10.5">
      <c r="A324" s="224"/>
      <c r="B324" s="224"/>
      <c r="C324" s="224"/>
      <c r="D324" s="224"/>
      <c r="E324" s="224"/>
      <c r="F324" s="224"/>
      <c r="G324" s="224"/>
      <c r="H324" s="224"/>
      <c r="I324" s="224"/>
      <c r="J324" s="224"/>
      <c r="K324" s="224"/>
      <c r="L324" s="224"/>
      <c r="M324" s="224"/>
      <c r="N324" s="224"/>
      <c r="O324" s="224"/>
      <c r="P324" s="224"/>
      <c r="Q324" s="224"/>
      <c r="R324" s="224"/>
      <c r="S324" s="224"/>
      <c r="T324" s="224"/>
      <c r="U324" s="224"/>
      <c r="V324" s="224"/>
    </row>
    <row r="325" spans="1:22" ht="10.5">
      <c r="A325" s="224"/>
      <c r="B325" s="224"/>
      <c r="C325" s="224"/>
      <c r="D325" s="224"/>
      <c r="E325" s="224"/>
      <c r="F325" s="224"/>
      <c r="G325" s="224"/>
      <c r="H325" s="224"/>
      <c r="I325" s="224"/>
      <c r="J325" s="224"/>
      <c r="K325" s="224"/>
      <c r="L325" s="224"/>
      <c r="M325" s="224"/>
      <c r="N325" s="224"/>
      <c r="O325" s="224"/>
      <c r="P325" s="224"/>
      <c r="Q325" s="224"/>
      <c r="R325" s="224"/>
      <c r="S325" s="224"/>
      <c r="T325" s="224"/>
      <c r="U325" s="224"/>
      <c r="V325" s="224"/>
    </row>
    <row r="326" spans="1:22" ht="10.5">
      <c r="A326" s="224"/>
      <c r="B326" s="224"/>
      <c r="C326" s="224"/>
      <c r="D326" s="224"/>
      <c r="E326" s="224"/>
      <c r="F326" s="224"/>
      <c r="G326" s="224"/>
      <c r="H326" s="224"/>
      <c r="I326" s="224"/>
      <c r="J326" s="224"/>
      <c r="K326" s="224"/>
      <c r="L326" s="224"/>
      <c r="M326" s="224"/>
      <c r="N326" s="224"/>
      <c r="O326" s="224"/>
      <c r="P326" s="224"/>
      <c r="Q326" s="224"/>
      <c r="R326" s="224"/>
      <c r="S326" s="224"/>
      <c r="T326" s="224"/>
      <c r="U326" s="224"/>
      <c r="V326" s="224"/>
    </row>
    <row r="327" spans="1:22" ht="10.5">
      <c r="A327" s="224"/>
      <c r="B327" s="224"/>
      <c r="C327" s="224"/>
      <c r="D327" s="224"/>
      <c r="E327" s="224"/>
      <c r="F327" s="224"/>
      <c r="G327" s="224"/>
      <c r="H327" s="224"/>
      <c r="I327" s="224"/>
      <c r="J327" s="224"/>
      <c r="K327" s="224"/>
      <c r="L327" s="224"/>
      <c r="M327" s="224"/>
      <c r="N327" s="224"/>
      <c r="O327" s="224"/>
      <c r="P327" s="224"/>
      <c r="Q327" s="224"/>
      <c r="R327" s="224"/>
      <c r="S327" s="224"/>
      <c r="T327" s="224"/>
      <c r="U327" s="224"/>
      <c r="V327" s="224"/>
    </row>
    <row r="328" spans="1:22" ht="10.5">
      <c r="A328" s="224"/>
      <c r="B328" s="224"/>
      <c r="C328" s="224"/>
      <c r="D328" s="224"/>
      <c r="E328" s="224"/>
      <c r="F328" s="224"/>
      <c r="G328" s="224"/>
      <c r="H328" s="224"/>
      <c r="I328" s="224"/>
      <c r="J328" s="224"/>
      <c r="K328" s="224"/>
      <c r="L328" s="224"/>
      <c r="M328" s="224"/>
      <c r="N328" s="224"/>
      <c r="O328" s="224"/>
      <c r="P328" s="224"/>
      <c r="Q328" s="224"/>
      <c r="R328" s="224"/>
      <c r="S328" s="224"/>
      <c r="T328" s="224"/>
      <c r="U328" s="224"/>
      <c r="V328" s="224"/>
    </row>
    <row r="329" spans="1:22" ht="10.5">
      <c r="A329" s="224"/>
      <c r="B329" s="224"/>
      <c r="C329" s="224"/>
      <c r="D329" s="224"/>
      <c r="E329" s="224"/>
      <c r="F329" s="224"/>
      <c r="G329" s="224"/>
      <c r="H329" s="224"/>
      <c r="I329" s="224"/>
      <c r="J329" s="224"/>
      <c r="K329" s="224"/>
      <c r="L329" s="224"/>
      <c r="M329" s="224"/>
      <c r="N329" s="224"/>
      <c r="O329" s="224"/>
      <c r="P329" s="224"/>
      <c r="Q329" s="224"/>
      <c r="R329" s="224"/>
      <c r="S329" s="224"/>
      <c r="T329" s="224"/>
      <c r="U329" s="224"/>
      <c r="V329" s="224"/>
    </row>
    <row r="330" spans="1:22" ht="10.5">
      <c r="A330" s="224"/>
      <c r="B330" s="224"/>
      <c r="C330" s="224"/>
      <c r="D330" s="224"/>
      <c r="E330" s="224"/>
      <c r="F330" s="224"/>
      <c r="G330" s="224"/>
      <c r="H330" s="224"/>
      <c r="I330" s="224"/>
      <c r="J330" s="224"/>
      <c r="K330" s="224"/>
      <c r="L330" s="224"/>
      <c r="M330" s="224"/>
      <c r="N330" s="224"/>
      <c r="O330" s="224"/>
      <c r="P330" s="224"/>
      <c r="Q330" s="224"/>
      <c r="R330" s="224"/>
      <c r="S330" s="224"/>
      <c r="T330" s="224"/>
      <c r="U330" s="224"/>
      <c r="V330" s="224"/>
    </row>
    <row r="331" spans="1:22" ht="10.5">
      <c r="A331" s="224"/>
      <c r="B331" s="224"/>
      <c r="C331" s="224"/>
      <c r="D331" s="224"/>
      <c r="E331" s="224"/>
      <c r="F331" s="224"/>
      <c r="G331" s="224"/>
      <c r="H331" s="224"/>
      <c r="I331" s="224"/>
      <c r="J331" s="224"/>
      <c r="K331" s="224"/>
      <c r="L331" s="224"/>
      <c r="M331" s="224"/>
      <c r="N331" s="224"/>
      <c r="O331" s="224"/>
      <c r="P331" s="224"/>
      <c r="Q331" s="224"/>
      <c r="R331" s="224"/>
      <c r="S331" s="224"/>
      <c r="T331" s="224"/>
      <c r="U331" s="224"/>
      <c r="V331" s="224"/>
    </row>
    <row r="332" spans="1:22" ht="10.5">
      <c r="A332" s="224"/>
      <c r="B332" s="224"/>
      <c r="C332" s="224"/>
      <c r="D332" s="224"/>
      <c r="E332" s="224"/>
      <c r="F332" s="224"/>
      <c r="G332" s="224"/>
      <c r="H332" s="224"/>
      <c r="I332" s="224"/>
      <c r="J332" s="224"/>
      <c r="K332" s="224"/>
      <c r="L332" s="224"/>
      <c r="M332" s="224"/>
      <c r="N332" s="224"/>
      <c r="O332" s="224"/>
      <c r="P332" s="224"/>
      <c r="Q332" s="224"/>
      <c r="R332" s="224"/>
      <c r="S332" s="224"/>
      <c r="T332" s="224"/>
      <c r="U332" s="224"/>
      <c r="V332" s="224"/>
    </row>
    <row r="333" spans="1:22" ht="10.5">
      <c r="A333" s="224"/>
      <c r="B333" s="224"/>
      <c r="C333" s="224"/>
      <c r="D333" s="224"/>
      <c r="E333" s="224"/>
      <c r="F333" s="224"/>
      <c r="G333" s="224"/>
      <c r="H333" s="224"/>
      <c r="I333" s="224"/>
      <c r="J333" s="224"/>
      <c r="K333" s="224"/>
      <c r="L333" s="224"/>
      <c r="M333" s="224"/>
      <c r="N333" s="224"/>
      <c r="O333" s="224"/>
      <c r="P333" s="224"/>
      <c r="Q333" s="224"/>
      <c r="R333" s="224"/>
      <c r="S333" s="224"/>
      <c r="T333" s="224"/>
      <c r="U333" s="224"/>
      <c r="V333" s="224"/>
    </row>
    <row r="334" spans="1:22" ht="10.5">
      <c r="A334" s="224"/>
      <c r="B334" s="224"/>
      <c r="C334" s="224"/>
      <c r="D334" s="224"/>
      <c r="E334" s="224"/>
      <c r="F334" s="224"/>
      <c r="G334" s="224"/>
      <c r="H334" s="224"/>
      <c r="I334" s="224"/>
      <c r="J334" s="224"/>
      <c r="K334" s="224"/>
      <c r="L334" s="224"/>
      <c r="M334" s="224"/>
      <c r="N334" s="224"/>
      <c r="O334" s="224"/>
      <c r="P334" s="224"/>
      <c r="Q334" s="224"/>
      <c r="R334" s="224"/>
      <c r="S334" s="224"/>
      <c r="T334" s="224"/>
      <c r="U334" s="224"/>
      <c r="V334" s="224"/>
    </row>
    <row r="335" spans="1:22" ht="10.5">
      <c r="A335" s="224"/>
      <c r="B335" s="224"/>
      <c r="C335" s="224"/>
      <c r="D335" s="224"/>
      <c r="E335" s="224"/>
      <c r="F335" s="224"/>
      <c r="G335" s="224"/>
      <c r="H335" s="224"/>
      <c r="I335" s="224"/>
      <c r="J335" s="224"/>
      <c r="K335" s="224"/>
      <c r="L335" s="224"/>
      <c r="M335" s="224"/>
      <c r="N335" s="224"/>
      <c r="O335" s="224"/>
      <c r="P335" s="224"/>
      <c r="Q335" s="224"/>
      <c r="R335" s="224"/>
      <c r="S335" s="224"/>
      <c r="T335" s="224"/>
      <c r="U335" s="224"/>
      <c r="V335" s="224"/>
    </row>
    <row r="336" spans="1:22" ht="10.5">
      <c r="A336" s="224"/>
      <c r="B336" s="224"/>
      <c r="C336" s="224"/>
      <c r="D336" s="224"/>
      <c r="E336" s="224"/>
      <c r="F336" s="224"/>
      <c r="G336" s="224"/>
      <c r="H336" s="224"/>
      <c r="I336" s="224"/>
      <c r="J336" s="224"/>
      <c r="K336" s="224"/>
      <c r="L336" s="224"/>
      <c r="M336" s="224"/>
      <c r="N336" s="224"/>
      <c r="O336" s="224"/>
      <c r="P336" s="224"/>
      <c r="Q336" s="224"/>
      <c r="R336" s="224"/>
      <c r="S336" s="224"/>
      <c r="T336" s="224"/>
      <c r="U336" s="224"/>
      <c r="V336" s="224"/>
    </row>
    <row r="337" spans="1:22" ht="10.5">
      <c r="A337" s="224"/>
      <c r="B337" s="224"/>
      <c r="C337" s="224"/>
      <c r="D337" s="224"/>
      <c r="E337" s="224"/>
      <c r="F337" s="224"/>
      <c r="G337" s="224"/>
      <c r="H337" s="224"/>
      <c r="I337" s="224"/>
      <c r="J337" s="224"/>
      <c r="K337" s="224"/>
      <c r="L337" s="224"/>
      <c r="M337" s="224"/>
      <c r="N337" s="224"/>
      <c r="O337" s="224"/>
      <c r="P337" s="224"/>
      <c r="Q337" s="224"/>
      <c r="R337" s="224"/>
      <c r="S337" s="224"/>
      <c r="T337" s="224"/>
      <c r="U337" s="224"/>
      <c r="V337" s="224"/>
    </row>
    <row r="338" spans="1:22" ht="10.5">
      <c r="A338" s="224"/>
      <c r="B338" s="224"/>
      <c r="C338" s="224"/>
      <c r="D338" s="224"/>
      <c r="E338" s="224"/>
      <c r="F338" s="224"/>
      <c r="G338" s="224"/>
      <c r="H338" s="224"/>
      <c r="I338" s="224"/>
      <c r="J338" s="224"/>
      <c r="K338" s="224"/>
      <c r="L338" s="224"/>
      <c r="M338" s="224"/>
      <c r="N338" s="224"/>
      <c r="O338" s="224"/>
      <c r="P338" s="224"/>
      <c r="Q338" s="224"/>
      <c r="R338" s="224"/>
      <c r="S338" s="224"/>
      <c r="T338" s="224"/>
      <c r="U338" s="224"/>
      <c r="V338" s="224"/>
    </row>
    <row r="339" spans="1:22" ht="10.5">
      <c r="A339" s="224"/>
      <c r="B339" s="224"/>
      <c r="C339" s="224"/>
      <c r="D339" s="224"/>
      <c r="E339" s="224"/>
      <c r="F339" s="224"/>
      <c r="G339" s="224"/>
      <c r="H339" s="224"/>
      <c r="I339" s="224"/>
      <c r="J339" s="224"/>
      <c r="K339" s="224"/>
      <c r="L339" s="224"/>
      <c r="M339" s="224"/>
      <c r="N339" s="224"/>
      <c r="O339" s="224"/>
      <c r="P339" s="224"/>
      <c r="Q339" s="224"/>
      <c r="R339" s="224"/>
      <c r="S339" s="224"/>
      <c r="T339" s="224"/>
      <c r="U339" s="224"/>
      <c r="V339" s="224"/>
    </row>
    <row r="340" spans="1:22" ht="10.5">
      <c r="A340" s="224"/>
      <c r="B340" s="224"/>
      <c r="C340" s="224"/>
      <c r="D340" s="224"/>
      <c r="E340" s="224"/>
      <c r="F340" s="224"/>
      <c r="G340" s="224"/>
      <c r="H340" s="224"/>
      <c r="I340" s="224"/>
      <c r="J340" s="224"/>
      <c r="K340" s="224"/>
      <c r="L340" s="224"/>
      <c r="M340" s="224"/>
      <c r="N340" s="224"/>
      <c r="O340" s="224"/>
      <c r="P340" s="224"/>
      <c r="Q340" s="224"/>
      <c r="R340" s="224"/>
      <c r="S340" s="224"/>
      <c r="T340" s="224"/>
      <c r="U340" s="224"/>
      <c r="V340" s="224"/>
    </row>
    <row r="341" spans="1:22" ht="10.5">
      <c r="A341" s="224"/>
      <c r="B341" s="224"/>
      <c r="C341" s="224"/>
      <c r="D341" s="224"/>
      <c r="E341" s="224"/>
      <c r="F341" s="224"/>
      <c r="G341" s="224"/>
      <c r="H341" s="224"/>
      <c r="I341" s="224"/>
      <c r="J341" s="224"/>
      <c r="K341" s="224"/>
      <c r="L341" s="224"/>
      <c r="M341" s="224"/>
      <c r="N341" s="224"/>
      <c r="O341" s="224"/>
      <c r="P341" s="224"/>
      <c r="Q341" s="224"/>
      <c r="R341" s="224"/>
      <c r="S341" s="224"/>
      <c r="T341" s="224"/>
      <c r="U341" s="224"/>
      <c r="V341" s="224"/>
    </row>
    <row r="342" spans="1:22" ht="10.5">
      <c r="A342" s="224"/>
      <c r="B342" s="224"/>
      <c r="C342" s="224"/>
      <c r="D342" s="224"/>
      <c r="E342" s="224"/>
      <c r="F342" s="224"/>
      <c r="G342" s="224"/>
      <c r="H342" s="224"/>
      <c r="I342" s="224"/>
      <c r="J342" s="224"/>
      <c r="K342" s="224"/>
      <c r="L342" s="224"/>
      <c r="M342" s="224"/>
      <c r="N342" s="224"/>
      <c r="O342" s="224"/>
      <c r="P342" s="224"/>
      <c r="Q342" s="224"/>
      <c r="R342" s="224"/>
      <c r="S342" s="224"/>
      <c r="T342" s="224"/>
      <c r="U342" s="224"/>
      <c r="V342" s="224"/>
    </row>
    <row r="343" spans="1:22" ht="10.5">
      <c r="A343" s="224"/>
      <c r="B343" s="224"/>
      <c r="C343" s="224"/>
      <c r="D343" s="224"/>
      <c r="E343" s="224"/>
      <c r="F343" s="224"/>
      <c r="G343" s="224"/>
      <c r="H343" s="224"/>
      <c r="I343" s="224"/>
      <c r="J343" s="224"/>
      <c r="K343" s="224"/>
      <c r="L343" s="224"/>
      <c r="M343" s="224"/>
      <c r="N343" s="224"/>
      <c r="O343" s="224"/>
      <c r="P343" s="224"/>
      <c r="Q343" s="224"/>
      <c r="R343" s="224"/>
      <c r="S343" s="224"/>
      <c r="T343" s="224"/>
      <c r="U343" s="224"/>
      <c r="V343" s="224"/>
    </row>
    <row r="344" spans="1:22" ht="10.5">
      <c r="A344" s="224"/>
      <c r="B344" s="224"/>
      <c r="C344" s="224"/>
      <c r="D344" s="224"/>
      <c r="E344" s="224"/>
      <c r="F344" s="224"/>
      <c r="G344" s="224"/>
      <c r="H344" s="224"/>
      <c r="I344" s="224"/>
      <c r="J344" s="224"/>
      <c r="K344" s="224"/>
      <c r="L344" s="224"/>
      <c r="M344" s="224"/>
      <c r="N344" s="224"/>
      <c r="O344" s="224"/>
      <c r="P344" s="224"/>
      <c r="Q344" s="224"/>
      <c r="R344" s="224"/>
      <c r="S344" s="224"/>
      <c r="T344" s="224"/>
      <c r="U344" s="224"/>
      <c r="V344" s="224"/>
    </row>
    <row r="345" spans="1:22" ht="10.5">
      <c r="A345" s="224"/>
      <c r="B345" s="224"/>
      <c r="C345" s="224"/>
      <c r="D345" s="224"/>
      <c r="E345" s="224"/>
      <c r="F345" s="224"/>
      <c r="G345" s="224"/>
      <c r="H345" s="224"/>
      <c r="I345" s="224"/>
      <c r="J345" s="224"/>
      <c r="K345" s="224"/>
      <c r="L345" s="224"/>
      <c r="M345" s="224"/>
      <c r="N345" s="224"/>
      <c r="O345" s="224"/>
      <c r="P345" s="224"/>
      <c r="Q345" s="224"/>
      <c r="R345" s="224"/>
      <c r="S345" s="224"/>
      <c r="T345" s="224"/>
      <c r="U345" s="224"/>
      <c r="V345" s="224"/>
    </row>
    <row r="346" spans="1:22" ht="10.5">
      <c r="A346" s="224"/>
      <c r="B346" s="224"/>
      <c r="C346" s="224"/>
      <c r="D346" s="224"/>
      <c r="E346" s="224"/>
      <c r="F346" s="224"/>
      <c r="G346" s="224"/>
      <c r="H346" s="224"/>
      <c r="I346" s="224"/>
      <c r="J346" s="224"/>
      <c r="K346" s="224"/>
      <c r="L346" s="224"/>
      <c r="M346" s="224"/>
      <c r="N346" s="224"/>
      <c r="O346" s="224"/>
      <c r="P346" s="224"/>
      <c r="Q346" s="224"/>
      <c r="R346" s="224"/>
      <c r="S346" s="224"/>
      <c r="T346" s="224"/>
      <c r="U346" s="224"/>
      <c r="V346" s="224"/>
    </row>
    <row r="347" spans="1:22" ht="10.5">
      <c r="A347" s="224"/>
      <c r="B347" s="224"/>
      <c r="C347" s="224"/>
      <c r="D347" s="224"/>
      <c r="E347" s="224"/>
      <c r="F347" s="224"/>
      <c r="G347" s="224"/>
      <c r="H347" s="224"/>
      <c r="I347" s="224"/>
      <c r="J347" s="224"/>
      <c r="K347" s="224"/>
      <c r="L347" s="224"/>
      <c r="M347" s="224"/>
      <c r="N347" s="224"/>
      <c r="O347" s="224"/>
      <c r="P347" s="224"/>
      <c r="Q347" s="224"/>
      <c r="R347" s="224"/>
      <c r="S347" s="224"/>
      <c r="T347" s="224"/>
      <c r="U347" s="224"/>
      <c r="V347" s="224"/>
    </row>
    <row r="348" spans="1:22" ht="10.5">
      <c r="A348" s="224"/>
      <c r="B348" s="224"/>
      <c r="C348" s="224"/>
      <c r="D348" s="224"/>
      <c r="E348" s="224"/>
      <c r="F348" s="224"/>
      <c r="G348" s="224"/>
      <c r="H348" s="224"/>
      <c r="I348" s="224"/>
      <c r="J348" s="224"/>
      <c r="K348" s="224"/>
      <c r="L348" s="224"/>
      <c r="M348" s="224"/>
      <c r="N348" s="224"/>
      <c r="O348" s="224"/>
      <c r="P348" s="224"/>
      <c r="Q348" s="224"/>
      <c r="R348" s="224"/>
      <c r="S348" s="224"/>
      <c r="T348" s="224"/>
      <c r="U348" s="224"/>
      <c r="V348" s="224"/>
    </row>
    <row r="349" spans="1:22" ht="10.5">
      <c r="A349" s="224"/>
      <c r="B349" s="224"/>
      <c r="C349" s="224"/>
      <c r="D349" s="224"/>
      <c r="E349" s="224"/>
      <c r="F349" s="224"/>
      <c r="G349" s="224"/>
      <c r="H349" s="224"/>
      <c r="I349" s="224"/>
      <c r="J349" s="224"/>
      <c r="K349" s="224"/>
      <c r="L349" s="224"/>
      <c r="M349" s="224"/>
      <c r="N349" s="224"/>
      <c r="O349" s="224"/>
      <c r="P349" s="224"/>
      <c r="Q349" s="224"/>
      <c r="R349" s="224"/>
      <c r="S349" s="224"/>
      <c r="T349" s="224"/>
      <c r="U349" s="224"/>
      <c r="V349" s="224"/>
    </row>
    <row r="350" spans="1:22" ht="10.5">
      <c r="A350" s="224"/>
      <c r="B350" s="224"/>
      <c r="C350" s="224"/>
      <c r="D350" s="224"/>
      <c r="E350" s="224"/>
      <c r="F350" s="224"/>
      <c r="G350" s="224"/>
      <c r="H350" s="224"/>
      <c r="I350" s="224"/>
      <c r="J350" s="224"/>
      <c r="K350" s="224"/>
      <c r="L350" s="224"/>
      <c r="M350" s="224"/>
      <c r="N350" s="224"/>
      <c r="O350" s="224"/>
      <c r="P350" s="224"/>
      <c r="Q350" s="224"/>
      <c r="R350" s="224"/>
      <c r="S350" s="224"/>
      <c r="T350" s="224"/>
      <c r="U350" s="224"/>
      <c r="V350" s="224"/>
    </row>
    <row r="351" spans="1:22" ht="10.5">
      <c r="A351" s="224"/>
      <c r="B351" s="224"/>
      <c r="C351" s="224"/>
      <c r="D351" s="224"/>
      <c r="E351" s="224"/>
      <c r="F351" s="224"/>
      <c r="G351" s="224"/>
      <c r="H351" s="224"/>
      <c r="I351" s="224"/>
      <c r="J351" s="224"/>
      <c r="K351" s="224"/>
      <c r="L351" s="224"/>
      <c r="M351" s="224"/>
      <c r="N351" s="224"/>
      <c r="O351" s="224"/>
      <c r="P351" s="224"/>
      <c r="Q351" s="224"/>
      <c r="R351" s="224"/>
      <c r="S351" s="224"/>
      <c r="T351" s="224"/>
      <c r="U351" s="224"/>
      <c r="V351" s="224"/>
    </row>
    <row r="352" spans="1:22" ht="10.5">
      <c r="A352" s="224"/>
      <c r="B352" s="224"/>
      <c r="C352" s="224"/>
      <c r="D352" s="224"/>
      <c r="E352" s="224"/>
      <c r="F352" s="224"/>
      <c r="G352" s="224"/>
      <c r="H352" s="224"/>
      <c r="I352" s="224"/>
      <c r="J352" s="224"/>
      <c r="K352" s="224"/>
      <c r="L352" s="224"/>
      <c r="M352" s="224"/>
      <c r="N352" s="224"/>
      <c r="O352" s="224"/>
      <c r="P352" s="224"/>
      <c r="Q352" s="224"/>
      <c r="R352" s="224"/>
      <c r="S352" s="224"/>
      <c r="T352" s="224"/>
      <c r="U352" s="224"/>
      <c r="V352" s="224"/>
    </row>
    <row r="353" spans="1:22" ht="10.5">
      <c r="A353" s="224"/>
      <c r="B353" s="224"/>
      <c r="C353" s="224"/>
      <c r="D353" s="224"/>
      <c r="E353" s="224"/>
      <c r="F353" s="224"/>
      <c r="G353" s="224"/>
      <c r="H353" s="224"/>
      <c r="I353" s="224"/>
      <c r="J353" s="224"/>
      <c r="K353" s="224"/>
      <c r="L353" s="224"/>
      <c r="M353" s="224"/>
      <c r="N353" s="224"/>
      <c r="O353" s="224"/>
      <c r="P353" s="224"/>
      <c r="Q353" s="224"/>
      <c r="R353" s="224"/>
      <c r="S353" s="224"/>
      <c r="T353" s="224"/>
      <c r="U353" s="224"/>
      <c r="V353" s="224"/>
    </row>
    <row r="354" spans="1:22" ht="10.5">
      <c r="A354" s="224"/>
      <c r="B354" s="224"/>
      <c r="C354" s="224"/>
      <c r="D354" s="224"/>
      <c r="E354" s="224"/>
      <c r="F354" s="224"/>
      <c r="G354" s="224"/>
      <c r="H354" s="224"/>
      <c r="I354" s="224"/>
      <c r="J354" s="224"/>
      <c r="K354" s="224"/>
      <c r="L354" s="224"/>
      <c r="M354" s="224"/>
      <c r="N354" s="224"/>
      <c r="O354" s="224"/>
      <c r="P354" s="224"/>
      <c r="Q354" s="224"/>
      <c r="R354" s="224"/>
      <c r="S354" s="224"/>
      <c r="T354" s="224"/>
      <c r="U354" s="224"/>
      <c r="V354" s="224"/>
    </row>
    <row r="355" spans="1:22" ht="10.5">
      <c r="A355" s="224"/>
      <c r="B355" s="224"/>
      <c r="C355" s="224"/>
      <c r="D355" s="224"/>
      <c r="E355" s="224"/>
      <c r="F355" s="224"/>
      <c r="G355" s="224"/>
      <c r="H355" s="224"/>
      <c r="I355" s="224"/>
      <c r="J355" s="224"/>
      <c r="K355" s="224"/>
      <c r="L355" s="224"/>
      <c r="M355" s="224"/>
      <c r="N355" s="224"/>
      <c r="O355" s="224"/>
      <c r="P355" s="224"/>
      <c r="Q355" s="224"/>
      <c r="R355" s="224"/>
      <c r="S355" s="224"/>
      <c r="T355" s="224"/>
      <c r="U355" s="224"/>
      <c r="V355" s="224"/>
    </row>
    <row r="356" spans="1:22" ht="10.5">
      <c r="A356" s="224"/>
      <c r="B356" s="224"/>
      <c r="C356" s="224"/>
      <c r="D356" s="224"/>
      <c r="E356" s="224"/>
      <c r="F356" s="224"/>
      <c r="G356" s="224"/>
      <c r="H356" s="224"/>
      <c r="I356" s="224"/>
      <c r="J356" s="224"/>
      <c r="K356" s="224"/>
      <c r="L356" s="224"/>
      <c r="M356" s="224"/>
      <c r="N356" s="224"/>
      <c r="O356" s="224"/>
      <c r="P356" s="224"/>
      <c r="Q356" s="224"/>
      <c r="R356" s="224"/>
      <c r="S356" s="224"/>
      <c r="T356" s="224"/>
      <c r="U356" s="224"/>
      <c r="V356" s="224"/>
    </row>
    <row r="357" spans="1:22" ht="10.5">
      <c r="A357" s="224"/>
      <c r="B357" s="224"/>
      <c r="C357" s="224"/>
      <c r="D357" s="224"/>
      <c r="E357" s="224"/>
      <c r="F357" s="224"/>
      <c r="G357" s="224"/>
      <c r="H357" s="224"/>
      <c r="I357" s="224"/>
      <c r="J357" s="224"/>
      <c r="K357" s="224"/>
      <c r="L357" s="224"/>
      <c r="M357" s="224"/>
      <c r="N357" s="224"/>
      <c r="O357" s="224"/>
      <c r="P357" s="224"/>
      <c r="Q357" s="224"/>
      <c r="R357" s="224"/>
      <c r="S357" s="224"/>
      <c r="T357" s="224"/>
      <c r="U357" s="224"/>
      <c r="V357" s="224"/>
    </row>
    <row r="358" spans="1:22" ht="10.5">
      <c r="A358" s="224"/>
      <c r="B358" s="224"/>
      <c r="C358" s="224"/>
      <c r="D358" s="224"/>
      <c r="E358" s="224"/>
      <c r="F358" s="224"/>
      <c r="G358" s="224"/>
      <c r="H358" s="224"/>
      <c r="I358" s="224"/>
      <c r="J358" s="224"/>
      <c r="K358" s="224"/>
      <c r="L358" s="224"/>
      <c r="M358" s="224"/>
      <c r="N358" s="224"/>
      <c r="O358" s="224"/>
      <c r="P358" s="224"/>
      <c r="Q358" s="224"/>
      <c r="R358" s="224"/>
      <c r="S358" s="224"/>
      <c r="T358" s="224"/>
      <c r="U358" s="224"/>
      <c r="V358" s="224"/>
    </row>
    <row r="359" spans="1:22" ht="10.5">
      <c r="A359" s="224"/>
      <c r="B359" s="224"/>
      <c r="C359" s="224"/>
      <c r="D359" s="224"/>
      <c r="E359" s="224"/>
      <c r="F359" s="224"/>
      <c r="G359" s="224"/>
      <c r="H359" s="224"/>
      <c r="I359" s="224"/>
      <c r="J359" s="224"/>
      <c r="K359" s="224"/>
      <c r="L359" s="224"/>
      <c r="M359" s="224"/>
      <c r="N359" s="224"/>
      <c r="O359" s="224"/>
      <c r="P359" s="224"/>
      <c r="Q359" s="224"/>
      <c r="R359" s="224"/>
      <c r="S359" s="224"/>
      <c r="T359" s="224"/>
      <c r="U359" s="224"/>
      <c r="V359" s="224"/>
    </row>
    <row r="360" spans="1:22" ht="10.5">
      <c r="A360" s="224"/>
      <c r="B360" s="224"/>
      <c r="C360" s="224"/>
      <c r="D360" s="224"/>
      <c r="E360" s="224"/>
      <c r="F360" s="224"/>
      <c r="G360" s="224"/>
      <c r="H360" s="224"/>
      <c r="I360" s="224"/>
      <c r="J360" s="224"/>
      <c r="K360" s="224"/>
      <c r="L360" s="224"/>
      <c r="M360" s="224"/>
      <c r="N360" s="224"/>
      <c r="O360" s="224"/>
      <c r="P360" s="224"/>
      <c r="Q360" s="224"/>
      <c r="R360" s="224"/>
      <c r="S360" s="224"/>
      <c r="T360" s="224"/>
      <c r="U360" s="224"/>
      <c r="V360" s="224"/>
    </row>
    <row r="361" spans="1:22" ht="10.5">
      <c r="A361" s="224"/>
      <c r="B361" s="224"/>
      <c r="C361" s="224"/>
      <c r="D361" s="224"/>
      <c r="E361" s="224"/>
      <c r="F361" s="224"/>
      <c r="G361" s="224"/>
      <c r="H361" s="224"/>
      <c r="I361" s="224"/>
      <c r="J361" s="224"/>
      <c r="K361" s="224"/>
      <c r="L361" s="224"/>
      <c r="M361" s="224"/>
      <c r="N361" s="224"/>
      <c r="O361" s="224"/>
      <c r="P361" s="224"/>
      <c r="Q361" s="224"/>
      <c r="R361" s="224"/>
      <c r="S361" s="224"/>
      <c r="T361" s="224"/>
      <c r="U361" s="224"/>
      <c r="V361" s="224"/>
    </row>
    <row r="362" spans="1:22" ht="10.5">
      <c r="A362" s="224"/>
      <c r="B362" s="224"/>
      <c r="C362" s="224"/>
      <c r="D362" s="224"/>
      <c r="E362" s="224"/>
      <c r="F362" s="224"/>
      <c r="G362" s="224"/>
      <c r="H362" s="224"/>
      <c r="I362" s="224"/>
      <c r="J362" s="224"/>
      <c r="K362" s="224"/>
      <c r="L362" s="224"/>
      <c r="M362" s="224"/>
      <c r="N362" s="224"/>
      <c r="O362" s="224"/>
      <c r="P362" s="224"/>
      <c r="Q362" s="224"/>
      <c r="R362" s="224"/>
      <c r="S362" s="224"/>
      <c r="T362" s="224"/>
      <c r="U362" s="224"/>
      <c r="V362" s="224"/>
    </row>
    <row r="363" spans="1:22" ht="10.5">
      <c r="A363" s="224"/>
      <c r="B363" s="224"/>
      <c r="C363" s="224"/>
      <c r="D363" s="224"/>
      <c r="E363" s="224"/>
      <c r="F363" s="224"/>
      <c r="G363" s="224"/>
      <c r="H363" s="224"/>
      <c r="I363" s="224"/>
      <c r="J363" s="224"/>
      <c r="K363" s="224"/>
      <c r="L363" s="224"/>
      <c r="M363" s="224"/>
      <c r="N363" s="224"/>
      <c r="O363" s="224"/>
      <c r="P363" s="224"/>
      <c r="Q363" s="224"/>
      <c r="R363" s="224"/>
      <c r="S363" s="224"/>
      <c r="T363" s="224"/>
      <c r="U363" s="224"/>
      <c r="V363" s="224"/>
    </row>
    <row r="364" spans="1:22" ht="10.5">
      <c r="A364" s="224"/>
      <c r="B364" s="224"/>
      <c r="C364" s="224"/>
      <c r="D364" s="224"/>
      <c r="E364" s="224"/>
      <c r="F364" s="224"/>
      <c r="G364" s="224"/>
      <c r="H364" s="224"/>
      <c r="I364" s="224"/>
      <c r="J364" s="224"/>
      <c r="K364" s="224"/>
      <c r="L364" s="224"/>
      <c r="M364" s="224"/>
      <c r="N364" s="224"/>
      <c r="O364" s="224"/>
      <c r="P364" s="224"/>
      <c r="Q364" s="224"/>
      <c r="R364" s="224"/>
      <c r="S364" s="224"/>
      <c r="T364" s="224"/>
      <c r="U364" s="224"/>
      <c r="V364" s="224"/>
    </row>
    <row r="365" spans="1:22" ht="10.5">
      <c r="A365" s="224"/>
      <c r="B365" s="224"/>
      <c r="C365" s="224"/>
      <c r="D365" s="224"/>
      <c r="E365" s="224"/>
      <c r="F365" s="224"/>
      <c r="G365" s="224"/>
      <c r="H365" s="224"/>
      <c r="I365" s="224"/>
      <c r="J365" s="224"/>
      <c r="K365" s="224"/>
      <c r="L365" s="224"/>
      <c r="M365" s="224"/>
      <c r="N365" s="224"/>
      <c r="O365" s="224"/>
      <c r="P365" s="224"/>
      <c r="Q365" s="224"/>
      <c r="R365" s="224"/>
      <c r="S365" s="224"/>
      <c r="T365" s="224"/>
      <c r="U365" s="224"/>
      <c r="V365" s="224"/>
    </row>
    <row r="366" spans="1:22" ht="10.5">
      <c r="A366" s="224"/>
      <c r="B366" s="224"/>
      <c r="C366" s="224"/>
      <c r="D366" s="224"/>
      <c r="E366" s="224"/>
      <c r="F366" s="224"/>
      <c r="G366" s="224"/>
      <c r="H366" s="224"/>
      <c r="I366" s="224"/>
      <c r="J366" s="224"/>
      <c r="K366" s="224"/>
      <c r="L366" s="224"/>
      <c r="M366" s="224"/>
      <c r="N366" s="224"/>
      <c r="O366" s="224"/>
      <c r="P366" s="224"/>
      <c r="Q366" s="224"/>
      <c r="R366" s="224"/>
      <c r="S366" s="224"/>
      <c r="T366" s="224"/>
      <c r="U366" s="224"/>
      <c r="V366" s="224"/>
    </row>
    <row r="367" spans="1:22" ht="10.5">
      <c r="A367" s="224"/>
      <c r="B367" s="224"/>
      <c r="C367" s="224"/>
      <c r="D367" s="224"/>
      <c r="E367" s="224"/>
      <c r="F367" s="224"/>
      <c r="G367" s="224"/>
      <c r="H367" s="224"/>
      <c r="I367" s="224"/>
      <c r="J367" s="224"/>
      <c r="K367" s="224"/>
      <c r="L367" s="224"/>
      <c r="M367" s="224"/>
      <c r="N367" s="224"/>
      <c r="O367" s="224"/>
      <c r="P367" s="224"/>
      <c r="Q367" s="224"/>
      <c r="R367" s="224"/>
      <c r="S367" s="224"/>
      <c r="T367" s="224"/>
      <c r="U367" s="224"/>
      <c r="V367" s="224"/>
    </row>
    <row r="368" spans="1:22" ht="10.5">
      <c r="A368" s="224"/>
      <c r="B368" s="224"/>
      <c r="C368" s="224"/>
      <c r="D368" s="224"/>
      <c r="E368" s="224"/>
      <c r="F368" s="224"/>
      <c r="G368" s="224"/>
      <c r="H368" s="224"/>
      <c r="I368" s="224"/>
      <c r="J368" s="224"/>
      <c r="K368" s="224"/>
      <c r="L368" s="224"/>
      <c r="M368" s="224"/>
      <c r="N368" s="224"/>
      <c r="O368" s="224"/>
      <c r="P368" s="224"/>
      <c r="Q368" s="224"/>
      <c r="R368" s="224"/>
      <c r="S368" s="224"/>
      <c r="T368" s="224"/>
      <c r="U368" s="224"/>
      <c r="V368" s="224"/>
    </row>
    <row r="369" spans="1:22" ht="10.5">
      <c r="A369" s="224"/>
      <c r="B369" s="224"/>
      <c r="C369" s="224"/>
      <c r="D369" s="224"/>
      <c r="E369" s="224"/>
      <c r="F369" s="224"/>
      <c r="G369" s="224"/>
      <c r="H369" s="224"/>
      <c r="I369" s="224"/>
      <c r="J369" s="224"/>
      <c r="K369" s="224"/>
      <c r="L369" s="224"/>
      <c r="M369" s="224"/>
      <c r="N369" s="224"/>
      <c r="O369" s="224"/>
      <c r="P369" s="224"/>
      <c r="Q369" s="224"/>
      <c r="R369" s="224"/>
      <c r="S369" s="224"/>
      <c r="T369" s="224"/>
      <c r="U369" s="224"/>
      <c r="V369" s="224"/>
    </row>
    <row r="370" spans="1:22" ht="10.5">
      <c r="A370" s="224"/>
      <c r="B370" s="224"/>
      <c r="C370" s="224"/>
      <c r="D370" s="224"/>
      <c r="E370" s="224"/>
      <c r="F370" s="224"/>
      <c r="G370" s="224"/>
      <c r="H370" s="224"/>
      <c r="I370" s="224"/>
      <c r="J370" s="224"/>
      <c r="K370" s="224"/>
      <c r="L370" s="224"/>
      <c r="M370" s="224"/>
      <c r="N370" s="224"/>
      <c r="O370" s="224"/>
      <c r="P370" s="224"/>
      <c r="Q370" s="224"/>
      <c r="R370" s="224"/>
      <c r="S370" s="224"/>
      <c r="T370" s="224"/>
      <c r="U370" s="224"/>
      <c r="V370" s="224"/>
    </row>
    <row r="371" spans="1:22" ht="10.5">
      <c r="A371" s="224"/>
      <c r="B371" s="224"/>
      <c r="C371" s="224"/>
      <c r="D371" s="224"/>
      <c r="E371" s="224"/>
      <c r="F371" s="224"/>
      <c r="G371" s="224"/>
      <c r="H371" s="224"/>
      <c r="I371" s="224"/>
      <c r="J371" s="224"/>
      <c r="K371" s="224"/>
      <c r="L371" s="224"/>
      <c r="M371" s="224"/>
      <c r="N371" s="224"/>
      <c r="O371" s="224"/>
      <c r="P371" s="224"/>
      <c r="Q371" s="224"/>
      <c r="R371" s="224"/>
      <c r="S371" s="224"/>
      <c r="T371" s="224"/>
      <c r="U371" s="224"/>
      <c r="V371" s="224"/>
    </row>
    <row r="372" spans="1:22" ht="10.5">
      <c r="A372" s="224"/>
      <c r="B372" s="224"/>
      <c r="C372" s="224"/>
      <c r="D372" s="224"/>
      <c r="E372" s="224"/>
      <c r="F372" s="224"/>
      <c r="G372" s="224"/>
      <c r="H372" s="224"/>
      <c r="I372" s="224"/>
      <c r="J372" s="224"/>
      <c r="K372" s="224"/>
      <c r="L372" s="224"/>
      <c r="M372" s="224"/>
      <c r="N372" s="224"/>
      <c r="O372" s="224"/>
      <c r="P372" s="224"/>
      <c r="Q372" s="224"/>
      <c r="R372" s="224"/>
      <c r="S372" s="224"/>
      <c r="T372" s="224"/>
      <c r="U372" s="224"/>
      <c r="V372" s="224"/>
    </row>
    <row r="373" spans="1:22" ht="10.5">
      <c r="A373" s="224"/>
      <c r="B373" s="224"/>
      <c r="C373" s="224"/>
      <c r="D373" s="224"/>
      <c r="E373" s="224"/>
      <c r="F373" s="224"/>
      <c r="G373" s="224"/>
      <c r="H373" s="224"/>
      <c r="I373" s="224"/>
      <c r="J373" s="224"/>
      <c r="K373" s="224"/>
      <c r="L373" s="224"/>
      <c r="M373" s="224"/>
      <c r="N373" s="224"/>
      <c r="O373" s="224"/>
      <c r="P373" s="224"/>
      <c r="Q373" s="224"/>
      <c r="R373" s="224"/>
      <c r="S373" s="224"/>
      <c r="T373" s="224"/>
      <c r="U373" s="224"/>
      <c r="V373" s="224"/>
    </row>
    <row r="374" spans="1:22" ht="10.5">
      <c r="A374" s="224"/>
      <c r="B374" s="224"/>
      <c r="C374" s="224"/>
      <c r="D374" s="224"/>
      <c r="E374" s="224"/>
      <c r="F374" s="224"/>
      <c r="G374" s="224"/>
      <c r="H374" s="224"/>
      <c r="I374" s="224"/>
      <c r="J374" s="224"/>
      <c r="K374" s="224"/>
      <c r="L374" s="224"/>
      <c r="M374" s="224"/>
      <c r="N374" s="224"/>
      <c r="O374" s="224"/>
      <c r="P374" s="224"/>
      <c r="Q374" s="224"/>
      <c r="R374" s="224"/>
      <c r="S374" s="224"/>
      <c r="T374" s="224"/>
      <c r="U374" s="224"/>
      <c r="V374" s="224"/>
    </row>
    <row r="375" spans="1:22" ht="10.5">
      <c r="A375" s="224"/>
      <c r="B375" s="224"/>
      <c r="C375" s="224"/>
      <c r="D375" s="224"/>
      <c r="E375" s="224"/>
      <c r="F375" s="224"/>
      <c r="G375" s="224"/>
      <c r="H375" s="224"/>
      <c r="I375" s="224"/>
      <c r="J375" s="224"/>
      <c r="K375" s="224"/>
      <c r="L375" s="224"/>
      <c r="M375" s="224"/>
      <c r="N375" s="224"/>
      <c r="O375" s="224"/>
      <c r="P375" s="224"/>
      <c r="Q375" s="224"/>
      <c r="R375" s="224"/>
      <c r="S375" s="224"/>
      <c r="T375" s="224"/>
      <c r="U375" s="224"/>
      <c r="V375" s="224"/>
    </row>
    <row r="376" spans="1:22" ht="10.5">
      <c r="A376" s="224"/>
      <c r="B376" s="224"/>
      <c r="C376" s="224"/>
      <c r="D376" s="224"/>
      <c r="E376" s="224"/>
      <c r="F376" s="224"/>
      <c r="G376" s="224"/>
      <c r="H376" s="224"/>
      <c r="I376" s="224"/>
      <c r="J376" s="224"/>
      <c r="K376" s="224"/>
      <c r="L376" s="224"/>
      <c r="M376" s="224"/>
      <c r="N376" s="224"/>
      <c r="O376" s="224"/>
      <c r="P376" s="224"/>
      <c r="Q376" s="224"/>
      <c r="R376" s="224"/>
      <c r="S376" s="224"/>
      <c r="T376" s="224"/>
      <c r="U376" s="224"/>
      <c r="V376" s="224"/>
    </row>
    <row r="377" spans="1:22" ht="10.5">
      <c r="A377" s="224"/>
      <c r="B377" s="224"/>
      <c r="C377" s="224"/>
      <c r="D377" s="224"/>
      <c r="E377" s="224"/>
      <c r="F377" s="224"/>
      <c r="G377" s="224"/>
      <c r="H377" s="224"/>
      <c r="I377" s="224"/>
      <c r="J377" s="224"/>
      <c r="K377" s="224"/>
      <c r="L377" s="224"/>
      <c r="M377" s="224"/>
      <c r="N377" s="224"/>
      <c r="O377" s="224"/>
      <c r="P377" s="224"/>
      <c r="Q377" s="224"/>
      <c r="R377" s="224"/>
      <c r="S377" s="224"/>
      <c r="T377" s="224"/>
      <c r="U377" s="224"/>
      <c r="V377" s="224"/>
    </row>
    <row r="378" spans="1:22" ht="10.5">
      <c r="A378" s="224"/>
      <c r="B378" s="224"/>
      <c r="C378" s="224"/>
      <c r="D378" s="224"/>
      <c r="E378" s="224"/>
      <c r="F378" s="224"/>
      <c r="G378" s="224"/>
      <c r="H378" s="224"/>
      <c r="I378" s="224"/>
      <c r="J378" s="224"/>
      <c r="K378" s="224"/>
      <c r="L378" s="224"/>
      <c r="M378" s="224"/>
      <c r="N378" s="224"/>
      <c r="O378" s="224"/>
      <c r="P378" s="224"/>
      <c r="Q378" s="224"/>
      <c r="R378" s="224"/>
      <c r="S378" s="224"/>
      <c r="T378" s="224"/>
      <c r="U378" s="224"/>
      <c r="V378" s="224"/>
    </row>
    <row r="379" spans="1:22" ht="10.5">
      <c r="A379" s="224"/>
      <c r="B379" s="224"/>
      <c r="C379" s="224"/>
      <c r="D379" s="224"/>
      <c r="E379" s="224"/>
      <c r="F379" s="224"/>
      <c r="G379" s="224"/>
      <c r="H379" s="224"/>
      <c r="I379" s="224"/>
      <c r="J379" s="224"/>
      <c r="K379" s="224"/>
      <c r="L379" s="224"/>
      <c r="M379" s="224"/>
      <c r="N379" s="224"/>
      <c r="O379" s="224"/>
      <c r="P379" s="224"/>
      <c r="Q379" s="224"/>
      <c r="R379" s="224"/>
      <c r="S379" s="224"/>
      <c r="T379" s="224"/>
      <c r="U379" s="224"/>
      <c r="V379" s="224"/>
    </row>
    <row r="380" spans="1:22" ht="10.5">
      <c r="A380" s="224"/>
      <c r="B380" s="224"/>
      <c r="C380" s="224"/>
      <c r="D380" s="224"/>
      <c r="E380" s="224"/>
      <c r="F380" s="224"/>
      <c r="G380" s="224"/>
      <c r="H380" s="224"/>
      <c r="I380" s="224"/>
      <c r="J380" s="224"/>
      <c r="K380" s="224"/>
      <c r="L380" s="224"/>
      <c r="M380" s="224"/>
      <c r="N380" s="224"/>
      <c r="O380" s="224"/>
      <c r="P380" s="224"/>
      <c r="Q380" s="224"/>
      <c r="R380" s="224"/>
      <c r="S380" s="224"/>
      <c r="T380" s="224"/>
      <c r="U380" s="224"/>
      <c r="V380" s="224"/>
    </row>
    <row r="381" spans="1:22" ht="10.5">
      <c r="A381" s="224"/>
      <c r="B381" s="224"/>
      <c r="C381" s="224"/>
      <c r="D381" s="224"/>
      <c r="E381" s="224"/>
      <c r="F381" s="224"/>
      <c r="G381" s="224"/>
      <c r="H381" s="224"/>
      <c r="I381" s="224"/>
      <c r="J381" s="224"/>
      <c r="K381" s="224"/>
      <c r="L381" s="224"/>
      <c r="M381" s="224"/>
      <c r="N381" s="224"/>
      <c r="O381" s="224"/>
      <c r="P381" s="224"/>
      <c r="Q381" s="224"/>
      <c r="R381" s="224"/>
      <c r="S381" s="224"/>
      <c r="T381" s="224"/>
      <c r="U381" s="224"/>
      <c r="V381" s="224"/>
    </row>
    <row r="382" spans="1:22" ht="10.5">
      <c r="A382" s="224"/>
      <c r="B382" s="224"/>
      <c r="C382" s="224"/>
      <c r="D382" s="224"/>
      <c r="E382" s="224"/>
      <c r="F382" s="224"/>
      <c r="G382" s="224"/>
      <c r="H382" s="224"/>
      <c r="I382" s="224"/>
      <c r="J382" s="224"/>
      <c r="K382" s="224"/>
      <c r="L382" s="224"/>
      <c r="M382" s="224"/>
      <c r="N382" s="224"/>
      <c r="O382" s="224"/>
      <c r="P382" s="224"/>
      <c r="Q382" s="224"/>
      <c r="R382" s="224"/>
      <c r="S382" s="224"/>
      <c r="T382" s="224"/>
      <c r="U382" s="224"/>
      <c r="V382" s="224"/>
    </row>
    <row r="383" spans="1:22" ht="10.5">
      <c r="A383" s="224"/>
      <c r="B383" s="224"/>
      <c r="C383" s="224"/>
      <c r="D383" s="224"/>
      <c r="E383" s="224"/>
      <c r="F383" s="224"/>
      <c r="G383" s="224"/>
      <c r="H383" s="224"/>
      <c r="I383" s="224"/>
      <c r="J383" s="224"/>
      <c r="K383" s="224"/>
      <c r="L383" s="224"/>
      <c r="M383" s="224"/>
      <c r="N383" s="224"/>
      <c r="O383" s="224"/>
      <c r="P383" s="224"/>
      <c r="Q383" s="224"/>
      <c r="R383" s="224"/>
      <c r="S383" s="224"/>
      <c r="T383" s="224"/>
      <c r="U383" s="224"/>
      <c r="V383" s="224"/>
    </row>
    <row r="384" spans="1:22" ht="10.5">
      <c r="A384" s="224"/>
      <c r="B384" s="224"/>
      <c r="C384" s="224"/>
      <c r="D384" s="224"/>
      <c r="E384" s="224"/>
      <c r="F384" s="224"/>
      <c r="G384" s="224"/>
      <c r="H384" s="224"/>
      <c r="I384" s="224"/>
      <c r="J384" s="224"/>
      <c r="K384" s="224"/>
      <c r="L384" s="224"/>
      <c r="M384" s="224"/>
      <c r="N384" s="224"/>
      <c r="O384" s="224"/>
      <c r="P384" s="224"/>
      <c r="Q384" s="224"/>
      <c r="R384" s="224"/>
      <c r="S384" s="224"/>
      <c r="T384" s="224"/>
      <c r="U384" s="224"/>
      <c r="V384" s="224"/>
    </row>
    <row r="385" spans="1:22" ht="10.5">
      <c r="A385" s="224"/>
      <c r="B385" s="224"/>
      <c r="C385" s="224"/>
      <c r="D385" s="224"/>
      <c r="E385" s="224"/>
      <c r="F385" s="224"/>
      <c r="G385" s="224"/>
      <c r="H385" s="224"/>
      <c r="I385" s="224"/>
      <c r="J385" s="224"/>
      <c r="K385" s="224"/>
      <c r="L385" s="224"/>
      <c r="M385" s="224"/>
      <c r="N385" s="224"/>
      <c r="O385" s="224"/>
      <c r="P385" s="224"/>
      <c r="Q385" s="224"/>
      <c r="R385" s="224"/>
      <c r="S385" s="224"/>
      <c r="T385" s="224"/>
      <c r="U385" s="224"/>
      <c r="V385" s="224"/>
    </row>
    <row r="386" spans="1:22" ht="10.5">
      <c r="A386" s="224"/>
      <c r="B386" s="224"/>
      <c r="C386" s="224"/>
      <c r="D386" s="224"/>
      <c r="E386" s="224"/>
      <c r="F386" s="224"/>
      <c r="G386" s="224"/>
      <c r="H386" s="224"/>
      <c r="I386" s="224"/>
      <c r="J386" s="224"/>
      <c r="K386" s="224"/>
      <c r="L386" s="224"/>
      <c r="M386" s="224"/>
      <c r="N386" s="224"/>
      <c r="O386" s="224"/>
      <c r="P386" s="224"/>
      <c r="Q386" s="224"/>
      <c r="R386" s="224"/>
      <c r="S386" s="224"/>
      <c r="T386" s="224"/>
      <c r="U386" s="224"/>
      <c r="V386" s="224"/>
    </row>
    <row r="387" spans="1:22" ht="10.5">
      <c r="A387" s="224"/>
      <c r="B387" s="224"/>
      <c r="C387" s="224"/>
      <c r="D387" s="224"/>
      <c r="E387" s="224"/>
      <c r="F387" s="224"/>
      <c r="G387" s="224"/>
      <c r="H387" s="224"/>
      <c r="I387" s="224"/>
      <c r="J387" s="224"/>
      <c r="K387" s="224"/>
      <c r="L387" s="224"/>
      <c r="M387" s="224"/>
      <c r="N387" s="224"/>
      <c r="O387" s="224"/>
      <c r="P387" s="224"/>
      <c r="Q387" s="224"/>
      <c r="R387" s="224"/>
      <c r="S387" s="224"/>
      <c r="T387" s="224"/>
      <c r="U387" s="224"/>
      <c r="V387" s="224"/>
    </row>
    <row r="388" spans="1:22" ht="10.5">
      <c r="A388" s="224"/>
      <c r="B388" s="224"/>
      <c r="C388" s="224"/>
      <c r="D388" s="224"/>
      <c r="E388" s="224"/>
      <c r="F388" s="224"/>
      <c r="G388" s="224"/>
      <c r="H388" s="224"/>
      <c r="I388" s="224"/>
      <c r="J388" s="224"/>
      <c r="K388" s="224"/>
      <c r="L388" s="224"/>
      <c r="M388" s="224"/>
      <c r="N388" s="224"/>
      <c r="O388" s="224"/>
      <c r="P388" s="224"/>
      <c r="Q388" s="224"/>
      <c r="R388" s="224"/>
      <c r="S388" s="224"/>
      <c r="T388" s="224"/>
      <c r="U388" s="224"/>
      <c r="V388" s="224"/>
    </row>
    <row r="389" spans="1:22" ht="10.5">
      <c r="A389" s="224"/>
      <c r="B389" s="224"/>
      <c r="C389" s="224"/>
      <c r="D389" s="224"/>
      <c r="E389" s="224"/>
      <c r="F389" s="224"/>
      <c r="G389" s="224"/>
      <c r="H389" s="224"/>
      <c r="I389" s="224"/>
      <c r="J389" s="224"/>
      <c r="K389" s="224"/>
      <c r="L389" s="224"/>
      <c r="M389" s="224"/>
      <c r="N389" s="224"/>
      <c r="O389" s="224"/>
      <c r="P389" s="224"/>
      <c r="Q389" s="224"/>
      <c r="R389" s="224"/>
      <c r="S389" s="224"/>
      <c r="T389" s="224"/>
      <c r="U389" s="224"/>
      <c r="V389" s="224"/>
    </row>
    <row r="390" spans="1:22" ht="10.5">
      <c r="A390" s="224"/>
      <c r="B390" s="224"/>
      <c r="C390" s="224"/>
      <c r="D390" s="224"/>
      <c r="E390" s="224"/>
      <c r="F390" s="224"/>
      <c r="G390" s="224"/>
      <c r="H390" s="224"/>
      <c r="I390" s="224"/>
      <c r="J390" s="224"/>
      <c r="K390" s="224"/>
      <c r="L390" s="224"/>
      <c r="M390" s="224"/>
      <c r="N390" s="224"/>
      <c r="O390" s="224"/>
      <c r="P390" s="224"/>
      <c r="Q390" s="224"/>
      <c r="R390" s="224"/>
      <c r="S390" s="224"/>
      <c r="T390" s="224"/>
      <c r="U390" s="224"/>
      <c r="V390" s="224"/>
    </row>
    <row r="391" spans="1:22" ht="10.5">
      <c r="A391" s="224"/>
      <c r="B391" s="224"/>
      <c r="C391" s="224"/>
      <c r="D391" s="224"/>
      <c r="E391" s="224"/>
      <c r="F391" s="224"/>
      <c r="G391" s="224"/>
      <c r="H391" s="224"/>
      <c r="I391" s="224"/>
      <c r="J391" s="224"/>
      <c r="K391" s="224"/>
      <c r="L391" s="224"/>
      <c r="M391" s="224"/>
      <c r="N391" s="224"/>
      <c r="O391" s="224"/>
      <c r="P391" s="224"/>
      <c r="Q391" s="224"/>
      <c r="R391" s="224"/>
      <c r="S391" s="224"/>
      <c r="T391" s="224"/>
      <c r="U391" s="224"/>
      <c r="V391" s="224"/>
    </row>
    <row r="392" spans="1:22" ht="10.5">
      <c r="A392" s="224"/>
      <c r="B392" s="224"/>
      <c r="C392" s="224"/>
      <c r="D392" s="224"/>
      <c r="E392" s="224"/>
      <c r="F392" s="224"/>
      <c r="G392" s="224"/>
      <c r="H392" s="224"/>
      <c r="I392" s="224"/>
      <c r="J392" s="224"/>
      <c r="K392" s="224"/>
      <c r="L392" s="224"/>
      <c r="M392" s="224"/>
      <c r="N392" s="224"/>
      <c r="O392" s="224"/>
      <c r="P392" s="224"/>
      <c r="Q392" s="224"/>
      <c r="R392" s="224"/>
      <c r="S392" s="224"/>
      <c r="T392" s="224"/>
      <c r="U392" s="224"/>
      <c r="V392" s="224"/>
    </row>
    <row r="393" spans="1:22" ht="10.5">
      <c r="A393" s="224"/>
      <c r="B393" s="224"/>
      <c r="C393" s="224"/>
      <c r="D393" s="224"/>
      <c r="E393" s="224"/>
      <c r="F393" s="224"/>
      <c r="G393" s="224"/>
      <c r="H393" s="224"/>
      <c r="I393" s="224"/>
      <c r="J393" s="224"/>
      <c r="K393" s="224"/>
      <c r="L393" s="224"/>
      <c r="M393" s="224"/>
      <c r="N393" s="224"/>
      <c r="O393" s="224"/>
      <c r="P393" s="224"/>
      <c r="Q393" s="224"/>
      <c r="R393" s="224"/>
      <c r="S393" s="224"/>
      <c r="T393" s="224"/>
      <c r="U393" s="224"/>
      <c r="V393" s="224"/>
    </row>
    <row r="394" spans="1:22" ht="10.5">
      <c r="A394" s="224"/>
      <c r="B394" s="224"/>
      <c r="C394" s="224"/>
      <c r="D394" s="224"/>
      <c r="E394" s="224"/>
      <c r="F394" s="224"/>
      <c r="G394" s="224"/>
      <c r="H394" s="224"/>
      <c r="I394" s="224"/>
      <c r="J394" s="224"/>
      <c r="K394" s="224"/>
      <c r="L394" s="224"/>
      <c r="M394" s="224"/>
      <c r="N394" s="224"/>
      <c r="O394" s="224"/>
      <c r="P394" s="224"/>
      <c r="Q394" s="224"/>
      <c r="R394" s="224"/>
      <c r="S394" s="224"/>
      <c r="T394" s="224"/>
      <c r="U394" s="224"/>
      <c r="V394" s="224"/>
    </row>
    <row r="395" spans="1:22" ht="10.5">
      <c r="A395" s="224"/>
      <c r="B395" s="224"/>
      <c r="C395" s="224"/>
      <c r="D395" s="224"/>
      <c r="E395" s="224"/>
      <c r="F395" s="224"/>
      <c r="G395" s="224"/>
      <c r="H395" s="224"/>
      <c r="I395" s="224"/>
      <c r="J395" s="224"/>
      <c r="K395" s="224"/>
      <c r="L395" s="224"/>
      <c r="M395" s="224"/>
      <c r="N395" s="224"/>
      <c r="O395" s="224"/>
      <c r="P395" s="224"/>
      <c r="Q395" s="224"/>
      <c r="R395" s="224"/>
      <c r="S395" s="224"/>
      <c r="T395" s="224"/>
      <c r="U395" s="224"/>
      <c r="V395" s="224"/>
    </row>
    <row r="396" spans="1:22" ht="10.5">
      <c r="A396" s="224"/>
      <c r="B396" s="224"/>
      <c r="C396" s="224"/>
      <c r="D396" s="224"/>
      <c r="E396" s="224"/>
      <c r="F396" s="224"/>
      <c r="G396" s="224"/>
      <c r="H396" s="224"/>
      <c r="I396" s="224"/>
      <c r="J396" s="224"/>
      <c r="K396" s="224"/>
      <c r="L396" s="224"/>
      <c r="M396" s="224"/>
      <c r="N396" s="224"/>
      <c r="O396" s="224"/>
      <c r="P396" s="224"/>
      <c r="Q396" s="224"/>
      <c r="R396" s="224"/>
      <c r="S396" s="224"/>
      <c r="T396" s="224"/>
      <c r="U396" s="224"/>
      <c r="V396" s="224"/>
    </row>
    <row r="397" spans="1:22" ht="10.5">
      <c r="A397" s="224"/>
      <c r="B397" s="224"/>
      <c r="C397" s="224"/>
      <c r="D397" s="224"/>
      <c r="E397" s="224"/>
      <c r="F397" s="224"/>
      <c r="G397" s="224"/>
      <c r="H397" s="224"/>
      <c r="I397" s="224"/>
      <c r="J397" s="224"/>
      <c r="K397" s="224"/>
      <c r="L397" s="224"/>
      <c r="M397" s="224"/>
      <c r="N397" s="224"/>
      <c r="O397" s="224"/>
      <c r="P397" s="224"/>
      <c r="Q397" s="224"/>
      <c r="R397" s="224"/>
      <c r="S397" s="224"/>
      <c r="T397" s="224"/>
      <c r="U397" s="224"/>
      <c r="V397" s="224"/>
    </row>
    <row r="398" spans="1:22" ht="10.5">
      <c r="A398" s="224"/>
      <c r="B398" s="224"/>
      <c r="C398" s="224"/>
      <c r="D398" s="224"/>
      <c r="E398" s="224"/>
      <c r="F398" s="224"/>
      <c r="G398" s="224"/>
      <c r="H398" s="224"/>
      <c r="I398" s="224"/>
      <c r="J398" s="224"/>
      <c r="K398" s="224"/>
      <c r="L398" s="224"/>
      <c r="M398" s="224"/>
      <c r="N398" s="224"/>
      <c r="O398" s="224"/>
      <c r="P398" s="224"/>
      <c r="Q398" s="224"/>
      <c r="R398" s="224"/>
      <c r="S398" s="224"/>
      <c r="T398" s="224"/>
      <c r="U398" s="224"/>
      <c r="V398" s="224"/>
    </row>
    <row r="399" spans="1:22" ht="10.5">
      <c r="A399" s="224"/>
      <c r="B399" s="224"/>
      <c r="C399" s="224"/>
      <c r="D399" s="224"/>
      <c r="E399" s="224"/>
      <c r="F399" s="224"/>
      <c r="G399" s="224"/>
      <c r="H399" s="224"/>
      <c r="I399" s="224"/>
      <c r="J399" s="224"/>
      <c r="K399" s="224"/>
      <c r="L399" s="224"/>
      <c r="M399" s="224"/>
      <c r="N399" s="224"/>
      <c r="O399" s="224"/>
      <c r="P399" s="224"/>
      <c r="Q399" s="224"/>
      <c r="R399" s="224"/>
      <c r="S399" s="224"/>
      <c r="T399" s="224"/>
      <c r="U399" s="224"/>
      <c r="V399" s="224"/>
    </row>
    <row r="400" spans="1:22" ht="10.5">
      <c r="A400" s="224"/>
      <c r="B400" s="224"/>
      <c r="C400" s="224"/>
      <c r="D400" s="224"/>
      <c r="E400" s="224"/>
      <c r="F400" s="224"/>
      <c r="G400" s="224"/>
      <c r="H400" s="224"/>
      <c r="I400" s="224"/>
      <c r="J400" s="224"/>
      <c r="K400" s="224"/>
      <c r="L400" s="224"/>
      <c r="M400" s="224"/>
      <c r="N400" s="224"/>
      <c r="O400" s="224"/>
      <c r="P400" s="224"/>
      <c r="Q400" s="224"/>
      <c r="R400" s="224"/>
      <c r="S400" s="224"/>
      <c r="T400" s="224"/>
      <c r="U400" s="224"/>
      <c r="V400" s="224"/>
    </row>
    <row r="401" spans="1:22" ht="10.5">
      <c r="A401" s="224"/>
      <c r="B401" s="224"/>
      <c r="C401" s="224"/>
      <c r="D401" s="224"/>
      <c r="E401" s="224"/>
      <c r="F401" s="224"/>
      <c r="G401" s="224"/>
      <c r="H401" s="224"/>
      <c r="I401" s="224"/>
      <c r="J401" s="224"/>
      <c r="K401" s="224"/>
      <c r="L401" s="224"/>
      <c r="M401" s="224"/>
      <c r="N401" s="224"/>
      <c r="O401" s="224"/>
      <c r="P401" s="224"/>
      <c r="Q401" s="224"/>
      <c r="R401" s="224"/>
      <c r="S401" s="224"/>
      <c r="T401" s="224"/>
      <c r="U401" s="224"/>
      <c r="V401" s="224"/>
    </row>
    <row r="402" spans="1:22" ht="10.5">
      <c r="A402" s="224"/>
      <c r="B402" s="224"/>
      <c r="C402" s="224"/>
      <c r="D402" s="224"/>
      <c r="E402" s="224"/>
      <c r="F402" s="224"/>
      <c r="G402" s="224"/>
      <c r="H402" s="224"/>
      <c r="I402" s="224"/>
      <c r="J402" s="224"/>
      <c r="K402" s="224"/>
      <c r="L402" s="224"/>
      <c r="M402" s="224"/>
      <c r="N402" s="224"/>
      <c r="O402" s="224"/>
      <c r="P402" s="224"/>
      <c r="Q402" s="224"/>
      <c r="R402" s="224"/>
      <c r="S402" s="224"/>
      <c r="T402" s="224"/>
      <c r="U402" s="224"/>
      <c r="V402" s="224"/>
    </row>
    <row r="403" spans="1:22" ht="10.5">
      <c r="A403" s="224"/>
      <c r="B403" s="224"/>
      <c r="C403" s="224"/>
      <c r="D403" s="224"/>
      <c r="E403" s="224"/>
      <c r="F403" s="224"/>
      <c r="G403" s="224"/>
      <c r="H403" s="224"/>
      <c r="I403" s="224"/>
      <c r="J403" s="224"/>
      <c r="K403" s="224"/>
      <c r="L403" s="224"/>
      <c r="M403" s="224"/>
      <c r="N403" s="224"/>
      <c r="O403" s="224"/>
      <c r="P403" s="224"/>
      <c r="Q403" s="224"/>
      <c r="R403" s="224"/>
      <c r="S403" s="224"/>
      <c r="T403" s="224"/>
      <c r="U403" s="224"/>
      <c r="V403" s="224"/>
    </row>
    <row r="404" spans="1:22" ht="10.5">
      <c r="A404" s="224"/>
      <c r="B404" s="224"/>
      <c r="C404" s="224"/>
      <c r="D404" s="224"/>
      <c r="E404" s="224"/>
      <c r="F404" s="224"/>
      <c r="G404" s="224"/>
      <c r="H404" s="224"/>
      <c r="I404" s="224"/>
      <c r="J404" s="224"/>
      <c r="K404" s="224"/>
      <c r="L404" s="224"/>
      <c r="M404" s="224"/>
      <c r="N404" s="224"/>
      <c r="O404" s="224"/>
      <c r="P404" s="224"/>
      <c r="Q404" s="224"/>
      <c r="R404" s="224"/>
      <c r="S404" s="224"/>
      <c r="T404" s="224"/>
      <c r="U404" s="224"/>
      <c r="V404" s="224"/>
    </row>
    <row r="405" spans="1:22" ht="10.5">
      <c r="A405" s="224"/>
      <c r="B405" s="224"/>
      <c r="C405" s="224"/>
      <c r="D405" s="224"/>
      <c r="E405" s="224"/>
      <c r="F405" s="224"/>
      <c r="G405" s="224"/>
      <c r="H405" s="224"/>
      <c r="I405" s="224"/>
      <c r="J405" s="224"/>
      <c r="K405" s="224"/>
      <c r="L405" s="224"/>
      <c r="M405" s="224"/>
      <c r="N405" s="224"/>
      <c r="O405" s="224"/>
      <c r="P405" s="224"/>
      <c r="Q405" s="224"/>
      <c r="R405" s="224"/>
      <c r="S405" s="224"/>
      <c r="T405" s="224"/>
      <c r="U405" s="224"/>
      <c r="V405" s="224"/>
    </row>
    <row r="406" spans="1:22" ht="10.5">
      <c r="A406" s="224"/>
      <c r="B406" s="224"/>
      <c r="C406" s="224"/>
      <c r="D406" s="224"/>
      <c r="E406" s="224"/>
      <c r="F406" s="224"/>
      <c r="G406" s="224"/>
      <c r="H406" s="224"/>
      <c r="I406" s="224"/>
      <c r="J406" s="224"/>
      <c r="K406" s="224"/>
      <c r="L406" s="224"/>
      <c r="M406" s="224"/>
      <c r="N406" s="224"/>
      <c r="O406" s="224"/>
      <c r="P406" s="224"/>
      <c r="Q406" s="224"/>
      <c r="R406" s="224"/>
      <c r="S406" s="224"/>
      <c r="T406" s="224"/>
      <c r="U406" s="224"/>
      <c r="V406" s="224"/>
    </row>
    <row r="407" spans="1:22" ht="10.5">
      <c r="A407" s="224"/>
      <c r="B407" s="224"/>
      <c r="C407" s="224"/>
      <c r="D407" s="224"/>
      <c r="E407" s="224"/>
      <c r="F407" s="224"/>
      <c r="G407" s="224"/>
      <c r="H407" s="224"/>
      <c r="I407" s="224"/>
      <c r="J407" s="224"/>
      <c r="K407" s="224"/>
      <c r="L407" s="224"/>
      <c r="M407" s="224"/>
      <c r="N407" s="224"/>
      <c r="O407" s="224"/>
      <c r="P407" s="224"/>
      <c r="Q407" s="224"/>
      <c r="R407" s="224"/>
      <c r="S407" s="224"/>
      <c r="T407" s="224"/>
      <c r="U407" s="224"/>
      <c r="V407" s="224"/>
    </row>
    <row r="408" spans="1:22" ht="10.5">
      <c r="A408" s="224"/>
      <c r="B408" s="224"/>
      <c r="C408" s="224"/>
      <c r="D408" s="224"/>
      <c r="E408" s="224"/>
      <c r="F408" s="224"/>
      <c r="G408" s="224"/>
      <c r="H408" s="224"/>
      <c r="I408" s="224"/>
      <c r="J408" s="224"/>
      <c r="K408" s="224"/>
      <c r="L408" s="224"/>
      <c r="M408" s="224"/>
      <c r="N408" s="224"/>
      <c r="O408" s="224"/>
      <c r="P408" s="224"/>
      <c r="Q408" s="224"/>
      <c r="R408" s="224"/>
      <c r="S408" s="224"/>
      <c r="T408" s="224"/>
      <c r="U408" s="224"/>
      <c r="V408" s="224"/>
    </row>
    <row r="409" spans="1:22" ht="10.5">
      <c r="A409" s="224"/>
      <c r="B409" s="224"/>
      <c r="C409" s="224"/>
      <c r="D409" s="224"/>
      <c r="E409" s="224"/>
      <c r="F409" s="224"/>
      <c r="G409" s="224"/>
      <c r="H409" s="224"/>
      <c r="I409" s="224"/>
      <c r="J409" s="224"/>
      <c r="K409" s="224"/>
      <c r="L409" s="224"/>
      <c r="M409" s="224"/>
      <c r="N409" s="224"/>
      <c r="O409" s="224"/>
      <c r="P409" s="224"/>
      <c r="Q409" s="224"/>
      <c r="R409" s="224"/>
      <c r="S409" s="224"/>
      <c r="T409" s="224"/>
      <c r="U409" s="224"/>
      <c r="V409" s="224"/>
    </row>
    <row r="410" spans="1:22" ht="10.5">
      <c r="A410" s="224"/>
      <c r="B410" s="224"/>
      <c r="C410" s="224"/>
      <c r="D410" s="224"/>
      <c r="E410" s="224"/>
      <c r="F410" s="224"/>
      <c r="G410" s="224"/>
      <c r="H410" s="224"/>
      <c r="I410" s="224"/>
      <c r="J410" s="224"/>
      <c r="K410" s="224"/>
      <c r="L410" s="224"/>
      <c r="M410" s="224"/>
      <c r="N410" s="224"/>
      <c r="O410" s="224"/>
      <c r="P410" s="224"/>
      <c r="Q410" s="224"/>
      <c r="R410" s="224"/>
      <c r="S410" s="224"/>
      <c r="T410" s="224"/>
      <c r="U410" s="224"/>
      <c r="V410" s="224"/>
    </row>
    <row r="411" spans="1:22" ht="10.5">
      <c r="A411" s="224"/>
      <c r="B411" s="224"/>
      <c r="C411" s="224"/>
      <c r="D411" s="224"/>
      <c r="E411" s="224"/>
      <c r="F411" s="224"/>
      <c r="G411" s="224"/>
      <c r="H411" s="224"/>
      <c r="I411" s="224"/>
      <c r="J411" s="224"/>
      <c r="K411" s="224"/>
      <c r="L411" s="224"/>
      <c r="M411" s="224"/>
      <c r="N411" s="224"/>
      <c r="O411" s="224"/>
      <c r="P411" s="224"/>
      <c r="Q411" s="224"/>
      <c r="R411" s="224"/>
      <c r="S411" s="224"/>
      <c r="T411" s="224"/>
      <c r="U411" s="224"/>
      <c r="V411" s="224"/>
    </row>
    <row r="412" spans="1:22" ht="10.5">
      <c r="A412" s="224"/>
      <c r="B412" s="224"/>
      <c r="C412" s="224"/>
      <c r="D412" s="224"/>
      <c r="E412" s="224"/>
      <c r="F412" s="224"/>
      <c r="G412" s="224"/>
      <c r="H412" s="224"/>
      <c r="I412" s="224"/>
      <c r="J412" s="224"/>
      <c r="K412" s="224"/>
      <c r="L412" s="224"/>
      <c r="M412" s="224"/>
      <c r="N412" s="224"/>
      <c r="O412" s="224"/>
      <c r="P412" s="224"/>
      <c r="Q412" s="224"/>
      <c r="R412" s="224"/>
      <c r="S412" s="224"/>
      <c r="T412" s="224"/>
      <c r="U412" s="224"/>
      <c r="V412" s="224"/>
    </row>
    <row r="413" spans="1:22" ht="10.5">
      <c r="A413" s="224"/>
      <c r="B413" s="224"/>
      <c r="C413" s="224"/>
      <c r="D413" s="224"/>
      <c r="E413" s="224"/>
      <c r="F413" s="224"/>
      <c r="G413" s="224"/>
      <c r="H413" s="224"/>
      <c r="I413" s="224"/>
      <c r="J413" s="224"/>
      <c r="K413" s="224"/>
      <c r="L413" s="224"/>
      <c r="M413" s="224"/>
      <c r="N413" s="224"/>
      <c r="O413" s="224"/>
      <c r="P413" s="224"/>
      <c r="Q413" s="224"/>
      <c r="R413" s="224"/>
      <c r="S413" s="224"/>
      <c r="T413" s="224"/>
      <c r="U413" s="224"/>
      <c r="V413" s="224"/>
    </row>
    <row r="414" spans="1:22" ht="10.5">
      <c r="A414" s="224"/>
      <c r="B414" s="224"/>
      <c r="C414" s="224"/>
      <c r="D414" s="224"/>
      <c r="E414" s="224"/>
      <c r="F414" s="224"/>
      <c r="G414" s="224"/>
      <c r="H414" s="224"/>
      <c r="I414" s="224"/>
      <c r="J414" s="224"/>
      <c r="K414" s="224"/>
      <c r="L414" s="224"/>
      <c r="M414" s="224"/>
      <c r="N414" s="224"/>
      <c r="O414" s="224"/>
      <c r="P414" s="224"/>
      <c r="Q414" s="224"/>
      <c r="R414" s="224"/>
      <c r="S414" s="224"/>
      <c r="T414" s="224"/>
      <c r="U414" s="224"/>
      <c r="V414" s="224"/>
    </row>
    <row r="415" spans="1:22" ht="10.5">
      <c r="A415" s="224"/>
      <c r="B415" s="224"/>
      <c r="C415" s="224"/>
      <c r="D415" s="224"/>
      <c r="E415" s="224"/>
      <c r="F415" s="224"/>
      <c r="G415" s="224"/>
      <c r="H415" s="224"/>
      <c r="I415" s="224"/>
      <c r="J415" s="224"/>
      <c r="K415" s="224"/>
      <c r="L415" s="224"/>
      <c r="M415" s="224"/>
      <c r="N415" s="224"/>
      <c r="O415" s="224"/>
      <c r="P415" s="224"/>
      <c r="Q415" s="224"/>
      <c r="R415" s="224"/>
      <c r="S415" s="224"/>
      <c r="T415" s="224"/>
      <c r="U415" s="224"/>
      <c r="V415" s="224"/>
    </row>
    <row r="416" spans="1:22" ht="10.5">
      <c r="A416" s="224"/>
      <c r="B416" s="224"/>
      <c r="C416" s="224"/>
      <c r="D416" s="224"/>
      <c r="E416" s="224"/>
      <c r="F416" s="224"/>
      <c r="G416" s="224"/>
      <c r="H416" s="224"/>
      <c r="I416" s="224"/>
      <c r="J416" s="224"/>
      <c r="K416" s="224"/>
      <c r="L416" s="224"/>
      <c r="M416" s="224"/>
      <c r="N416" s="224"/>
      <c r="O416" s="224"/>
      <c r="P416" s="224"/>
      <c r="Q416" s="224"/>
      <c r="R416" s="224"/>
      <c r="S416" s="224"/>
      <c r="T416" s="224"/>
      <c r="U416" s="224"/>
      <c r="V416" s="224"/>
    </row>
    <row r="417" spans="1:22" ht="10.5">
      <c r="A417" s="224"/>
      <c r="B417" s="224"/>
      <c r="C417" s="224"/>
      <c r="D417" s="224"/>
      <c r="E417" s="224"/>
      <c r="F417" s="224"/>
      <c r="G417" s="224"/>
      <c r="H417" s="224"/>
      <c r="I417" s="224"/>
      <c r="J417" s="224"/>
      <c r="K417" s="224"/>
      <c r="L417" s="224"/>
      <c r="M417" s="224"/>
      <c r="N417" s="224"/>
      <c r="O417" s="224"/>
      <c r="P417" s="224"/>
      <c r="Q417" s="224"/>
      <c r="R417" s="224"/>
      <c r="S417" s="224"/>
      <c r="T417" s="224"/>
      <c r="U417" s="224"/>
      <c r="V417" s="224"/>
    </row>
    <row r="418" spans="1:22" ht="10.5">
      <c r="A418" s="224"/>
      <c r="B418" s="224"/>
      <c r="C418" s="224"/>
      <c r="D418" s="224"/>
      <c r="E418" s="224"/>
      <c r="F418" s="224"/>
      <c r="G418" s="224"/>
      <c r="H418" s="224"/>
      <c r="I418" s="224"/>
      <c r="J418" s="224"/>
      <c r="K418" s="224"/>
      <c r="L418" s="224"/>
      <c r="M418" s="224"/>
      <c r="N418" s="224"/>
      <c r="O418" s="224"/>
      <c r="P418" s="224"/>
      <c r="Q418" s="224"/>
      <c r="R418" s="224"/>
      <c r="S418" s="224"/>
      <c r="T418" s="224"/>
      <c r="U418" s="224"/>
      <c r="V418" s="224"/>
    </row>
    <row r="419" spans="1:22" ht="10.5">
      <c r="A419" s="224"/>
      <c r="B419" s="224"/>
      <c r="C419" s="224"/>
      <c r="D419" s="224"/>
      <c r="E419" s="224"/>
      <c r="F419" s="224"/>
      <c r="G419" s="224"/>
      <c r="H419" s="224"/>
      <c r="I419" s="224"/>
      <c r="J419" s="224"/>
      <c r="K419" s="224"/>
      <c r="L419" s="224"/>
      <c r="M419" s="224"/>
      <c r="N419" s="224"/>
      <c r="O419" s="224"/>
      <c r="P419" s="224"/>
      <c r="Q419" s="224"/>
      <c r="R419" s="224"/>
      <c r="S419" s="224"/>
      <c r="T419" s="224"/>
      <c r="U419" s="224"/>
      <c r="V419" s="224"/>
    </row>
    <row r="420" spans="1:22" ht="10.5">
      <c r="A420" s="224"/>
      <c r="B420" s="224"/>
      <c r="C420" s="224"/>
      <c r="D420" s="224"/>
      <c r="E420" s="224"/>
      <c r="F420" s="224"/>
      <c r="G420" s="224"/>
      <c r="H420" s="224"/>
      <c r="I420" s="224"/>
      <c r="J420" s="224"/>
      <c r="K420" s="224"/>
      <c r="L420" s="224"/>
      <c r="M420" s="224"/>
      <c r="N420" s="224"/>
      <c r="O420" s="224"/>
      <c r="P420" s="224"/>
      <c r="Q420" s="224"/>
      <c r="R420" s="224"/>
      <c r="S420" s="224"/>
      <c r="T420" s="224"/>
      <c r="U420" s="224"/>
      <c r="V420" s="224"/>
    </row>
    <row r="421" spans="1:22" ht="10.5">
      <c r="A421" s="224"/>
      <c r="B421" s="224"/>
      <c r="C421" s="224"/>
      <c r="D421" s="224"/>
      <c r="E421" s="224"/>
      <c r="F421" s="224"/>
      <c r="G421" s="224"/>
      <c r="H421" s="224"/>
      <c r="I421" s="224"/>
      <c r="J421" s="224"/>
      <c r="K421" s="224"/>
      <c r="L421" s="224"/>
      <c r="M421" s="224"/>
      <c r="N421" s="224"/>
      <c r="O421" s="224"/>
      <c r="P421" s="224"/>
      <c r="Q421" s="224"/>
      <c r="R421" s="224"/>
      <c r="S421" s="224"/>
      <c r="T421" s="224"/>
      <c r="U421" s="224"/>
      <c r="V421" s="224"/>
    </row>
    <row r="422" spans="1:22" ht="10.5">
      <c r="A422" s="224"/>
      <c r="B422" s="224"/>
      <c r="C422" s="224"/>
      <c r="D422" s="224"/>
      <c r="E422" s="224"/>
      <c r="F422" s="224"/>
      <c r="G422" s="224"/>
      <c r="H422" s="224"/>
      <c r="I422" s="224"/>
      <c r="J422" s="224"/>
      <c r="K422" s="224"/>
      <c r="L422" s="224"/>
      <c r="M422" s="224"/>
      <c r="N422" s="224"/>
      <c r="O422" s="224"/>
      <c r="P422" s="224"/>
      <c r="Q422" s="224"/>
      <c r="R422" s="224"/>
      <c r="S422" s="224"/>
      <c r="T422" s="224"/>
      <c r="U422" s="224"/>
      <c r="V422" s="224"/>
    </row>
    <row r="423" spans="1:22" ht="10.5">
      <c r="A423" s="224"/>
      <c r="B423" s="224"/>
      <c r="C423" s="224"/>
      <c r="D423" s="224"/>
      <c r="E423" s="224"/>
      <c r="F423" s="224"/>
      <c r="G423" s="224"/>
      <c r="H423" s="224"/>
      <c r="I423" s="224"/>
      <c r="J423" s="224"/>
      <c r="K423" s="224"/>
      <c r="L423" s="224"/>
      <c r="M423" s="224"/>
      <c r="N423" s="224"/>
      <c r="O423" s="224"/>
      <c r="P423" s="224"/>
      <c r="Q423" s="224"/>
      <c r="R423" s="224"/>
      <c r="S423" s="224"/>
      <c r="T423" s="224"/>
      <c r="U423" s="224"/>
      <c r="V423" s="224"/>
    </row>
    <row r="424" spans="1:22" ht="10.5">
      <c r="A424" s="224"/>
      <c r="B424" s="224"/>
      <c r="C424" s="224"/>
      <c r="D424" s="224"/>
      <c r="E424" s="224"/>
      <c r="F424" s="224"/>
      <c r="G424" s="224"/>
      <c r="H424" s="224"/>
      <c r="I424" s="224"/>
      <c r="J424" s="224"/>
      <c r="K424" s="224"/>
      <c r="L424" s="224"/>
      <c r="M424" s="224"/>
      <c r="N424" s="224"/>
      <c r="O424" s="224"/>
      <c r="P424" s="224"/>
      <c r="Q424" s="224"/>
      <c r="R424" s="224"/>
      <c r="S424" s="224"/>
      <c r="T424" s="224"/>
      <c r="U424" s="224"/>
      <c r="V424" s="224"/>
    </row>
    <row r="425" spans="1:22" ht="10.5">
      <c r="A425" s="224"/>
      <c r="B425" s="224"/>
      <c r="C425" s="224"/>
      <c r="D425" s="224"/>
      <c r="E425" s="224"/>
      <c r="F425" s="224"/>
      <c r="G425" s="224"/>
      <c r="H425" s="224"/>
      <c r="I425" s="224"/>
      <c r="J425" s="224"/>
      <c r="K425" s="224"/>
      <c r="L425" s="224"/>
      <c r="M425" s="224"/>
      <c r="N425" s="224"/>
      <c r="O425" s="224"/>
      <c r="P425" s="224"/>
      <c r="Q425" s="224"/>
      <c r="R425" s="224"/>
      <c r="S425" s="224"/>
      <c r="T425" s="224"/>
      <c r="U425" s="224"/>
      <c r="V425" s="224"/>
    </row>
    <row r="426" spans="1:22" ht="10.5">
      <c r="A426" s="224"/>
      <c r="B426" s="224"/>
      <c r="C426" s="224"/>
      <c r="D426" s="224"/>
      <c r="E426" s="224"/>
      <c r="F426" s="224"/>
      <c r="G426" s="224"/>
      <c r="H426" s="224"/>
      <c r="I426" s="224"/>
      <c r="J426" s="224"/>
      <c r="K426" s="224"/>
      <c r="L426" s="224"/>
      <c r="M426" s="224"/>
      <c r="N426" s="224"/>
      <c r="O426" s="224"/>
      <c r="P426" s="224"/>
      <c r="Q426" s="224"/>
      <c r="R426" s="224"/>
      <c r="S426" s="224"/>
      <c r="T426" s="224"/>
      <c r="U426" s="224"/>
      <c r="V426" s="224"/>
    </row>
    <row r="427" spans="1:22" ht="10.5">
      <c r="A427" s="224"/>
      <c r="B427" s="224"/>
      <c r="C427" s="224"/>
      <c r="D427" s="224"/>
      <c r="E427" s="224"/>
      <c r="F427" s="224"/>
      <c r="G427" s="224"/>
      <c r="H427" s="224"/>
      <c r="I427" s="224"/>
      <c r="J427" s="224"/>
      <c r="K427" s="224"/>
      <c r="L427" s="224"/>
      <c r="M427" s="224"/>
      <c r="N427" s="224"/>
      <c r="O427" s="224"/>
      <c r="P427" s="224"/>
      <c r="Q427" s="224"/>
      <c r="R427" s="224"/>
      <c r="S427" s="224"/>
      <c r="T427" s="224"/>
      <c r="U427" s="224"/>
      <c r="V427" s="224"/>
    </row>
    <row r="428" spans="1:22" ht="10.5">
      <c r="A428" s="224"/>
      <c r="B428" s="224"/>
      <c r="C428" s="224"/>
      <c r="D428" s="224"/>
      <c r="E428" s="224"/>
      <c r="F428" s="224"/>
      <c r="G428" s="224"/>
      <c r="H428" s="224"/>
      <c r="I428" s="224"/>
      <c r="J428" s="224"/>
      <c r="K428" s="224"/>
      <c r="L428" s="224"/>
      <c r="M428" s="224"/>
      <c r="N428" s="224"/>
      <c r="O428" s="224"/>
      <c r="P428" s="224"/>
      <c r="Q428" s="224"/>
      <c r="R428" s="224"/>
      <c r="S428" s="224"/>
      <c r="T428" s="224"/>
      <c r="U428" s="224"/>
      <c r="V428" s="224"/>
    </row>
    <row r="429" spans="1:22" ht="10.5">
      <c r="A429" s="224"/>
      <c r="B429" s="224"/>
      <c r="C429" s="224"/>
      <c r="D429" s="224"/>
      <c r="E429" s="224"/>
      <c r="F429" s="224"/>
      <c r="G429" s="224"/>
      <c r="H429" s="224"/>
      <c r="I429" s="224"/>
      <c r="J429" s="224"/>
      <c r="K429" s="224"/>
      <c r="L429" s="224"/>
      <c r="M429" s="224"/>
      <c r="N429" s="224"/>
      <c r="O429" s="224"/>
      <c r="P429" s="224"/>
      <c r="Q429" s="224"/>
      <c r="R429" s="224"/>
      <c r="S429" s="224"/>
      <c r="T429" s="224"/>
      <c r="U429" s="224"/>
      <c r="V429" s="224"/>
    </row>
    <row r="430" spans="1:22" ht="10.5">
      <c r="A430" s="224"/>
      <c r="B430" s="224"/>
      <c r="C430" s="224"/>
      <c r="D430" s="224"/>
      <c r="E430" s="224"/>
      <c r="F430" s="224"/>
      <c r="G430" s="224"/>
      <c r="H430" s="224"/>
      <c r="I430" s="224"/>
      <c r="J430" s="224"/>
      <c r="K430" s="224"/>
      <c r="L430" s="224"/>
      <c r="M430" s="224"/>
      <c r="N430" s="224"/>
      <c r="O430" s="224"/>
      <c r="P430" s="224"/>
      <c r="Q430" s="224"/>
      <c r="R430" s="224"/>
      <c r="S430" s="224"/>
      <c r="T430" s="224"/>
      <c r="U430" s="224"/>
      <c r="V430" s="224"/>
    </row>
    <row r="431" spans="1:22" ht="10.5">
      <c r="A431" s="224"/>
      <c r="B431" s="224"/>
      <c r="C431" s="224"/>
      <c r="D431" s="224"/>
      <c r="E431" s="224"/>
      <c r="F431" s="224"/>
      <c r="G431" s="224"/>
      <c r="H431" s="224"/>
      <c r="I431" s="224"/>
      <c r="J431" s="224"/>
      <c r="K431" s="224"/>
      <c r="L431" s="224"/>
      <c r="M431" s="224"/>
      <c r="N431" s="224"/>
      <c r="O431" s="224"/>
      <c r="P431" s="224"/>
      <c r="Q431" s="224"/>
      <c r="R431" s="224"/>
      <c r="S431" s="224"/>
      <c r="T431" s="224"/>
      <c r="U431" s="224"/>
      <c r="V431" s="224"/>
    </row>
    <row r="432" spans="1:22" ht="10.5">
      <c r="A432" s="224"/>
      <c r="B432" s="224"/>
      <c r="C432" s="224"/>
      <c r="D432" s="224"/>
      <c r="E432" s="224"/>
      <c r="F432" s="224"/>
      <c r="G432" s="224"/>
      <c r="H432" s="224"/>
      <c r="I432" s="224"/>
      <c r="J432" s="224"/>
      <c r="K432" s="224"/>
      <c r="L432" s="224"/>
      <c r="M432" s="224"/>
      <c r="N432" s="224"/>
      <c r="O432" s="224"/>
      <c r="P432" s="224"/>
      <c r="Q432" s="224"/>
      <c r="R432" s="224"/>
      <c r="S432" s="224"/>
      <c r="T432" s="224"/>
      <c r="U432" s="224"/>
      <c r="V432" s="224"/>
    </row>
    <row r="433" spans="1:22" ht="10.5">
      <c r="A433" s="224"/>
      <c r="B433" s="224"/>
      <c r="C433" s="224"/>
      <c r="D433" s="224"/>
      <c r="E433" s="224"/>
      <c r="F433" s="224"/>
      <c r="G433" s="224"/>
      <c r="H433" s="224"/>
      <c r="I433" s="224"/>
      <c r="J433" s="224"/>
      <c r="K433" s="224"/>
      <c r="L433" s="224"/>
      <c r="M433" s="224"/>
      <c r="N433" s="224"/>
      <c r="O433" s="224"/>
      <c r="P433" s="224"/>
      <c r="Q433" s="224"/>
      <c r="R433" s="224"/>
      <c r="S433" s="224"/>
      <c r="T433" s="224"/>
      <c r="U433" s="224"/>
      <c r="V433" s="224"/>
    </row>
    <row r="434" spans="1:22" ht="10.5">
      <c r="A434" s="224"/>
      <c r="B434" s="224"/>
      <c r="C434" s="224"/>
      <c r="D434" s="224"/>
      <c r="E434" s="224"/>
      <c r="F434" s="224"/>
      <c r="G434" s="224"/>
      <c r="H434" s="224"/>
      <c r="I434" s="224"/>
      <c r="J434" s="224"/>
      <c r="K434" s="224"/>
      <c r="L434" s="224"/>
      <c r="M434" s="224"/>
      <c r="N434" s="224"/>
      <c r="O434" s="224"/>
      <c r="P434" s="224"/>
      <c r="Q434" s="224"/>
      <c r="R434" s="224"/>
      <c r="S434" s="224"/>
      <c r="T434" s="224"/>
      <c r="U434" s="224"/>
      <c r="V434" s="224"/>
    </row>
    <row r="435" spans="1:22" ht="10.5">
      <c r="A435" s="224"/>
      <c r="B435" s="224"/>
      <c r="C435" s="224"/>
      <c r="D435" s="224"/>
      <c r="E435" s="224"/>
      <c r="F435" s="224"/>
      <c r="G435" s="224"/>
      <c r="H435" s="224"/>
      <c r="I435" s="224"/>
      <c r="J435" s="224"/>
      <c r="K435" s="224"/>
      <c r="L435" s="224"/>
      <c r="M435" s="224"/>
      <c r="N435" s="224"/>
      <c r="O435" s="224"/>
      <c r="P435" s="224"/>
      <c r="Q435" s="224"/>
      <c r="R435" s="224"/>
      <c r="S435" s="224"/>
      <c r="T435" s="224"/>
      <c r="U435" s="224"/>
      <c r="V435" s="224"/>
    </row>
    <row r="436" spans="1:22" ht="10.5">
      <c r="A436" s="224"/>
      <c r="B436" s="224"/>
      <c r="C436" s="224"/>
      <c r="D436" s="224"/>
      <c r="E436" s="224"/>
      <c r="F436" s="224"/>
      <c r="G436" s="224"/>
      <c r="H436" s="224"/>
      <c r="I436" s="224"/>
      <c r="J436" s="224"/>
      <c r="K436" s="224"/>
      <c r="L436" s="224"/>
      <c r="M436" s="224"/>
      <c r="N436" s="224"/>
      <c r="O436" s="224"/>
      <c r="P436" s="224"/>
      <c r="Q436" s="224"/>
      <c r="R436" s="224"/>
      <c r="S436" s="224"/>
      <c r="T436" s="224"/>
      <c r="U436" s="224"/>
      <c r="V436" s="224"/>
    </row>
    <row r="437" spans="1:22" ht="10.5">
      <c r="A437" s="224"/>
      <c r="B437" s="224"/>
      <c r="C437" s="224"/>
      <c r="D437" s="224"/>
      <c r="E437" s="224"/>
      <c r="F437" s="224"/>
      <c r="G437" s="224"/>
      <c r="H437" s="224"/>
      <c r="I437" s="224"/>
      <c r="J437" s="224"/>
      <c r="K437" s="224"/>
      <c r="L437" s="224"/>
      <c r="M437" s="224"/>
      <c r="N437" s="224"/>
      <c r="O437" s="224"/>
      <c r="P437" s="224"/>
      <c r="Q437" s="224"/>
      <c r="R437" s="224"/>
      <c r="S437" s="224"/>
      <c r="T437" s="224"/>
      <c r="U437" s="224"/>
      <c r="V437" s="224"/>
    </row>
    <row r="438" spans="1:22" ht="10.5">
      <c r="A438" s="224"/>
      <c r="B438" s="224"/>
      <c r="C438" s="224"/>
      <c r="D438" s="224"/>
      <c r="E438" s="224"/>
      <c r="F438" s="224"/>
      <c r="G438" s="224"/>
      <c r="H438" s="224"/>
      <c r="I438" s="224"/>
      <c r="J438" s="224"/>
      <c r="K438" s="224"/>
      <c r="L438" s="224"/>
      <c r="M438" s="224"/>
      <c r="N438" s="224"/>
      <c r="O438" s="224"/>
      <c r="P438" s="224"/>
      <c r="Q438" s="224"/>
      <c r="R438" s="224"/>
      <c r="S438" s="224"/>
      <c r="T438" s="224"/>
      <c r="U438" s="224"/>
      <c r="V438" s="224"/>
    </row>
    <row r="439" spans="1:22" ht="10.5">
      <c r="A439" s="224"/>
      <c r="B439" s="224"/>
      <c r="C439" s="224"/>
      <c r="D439" s="224"/>
      <c r="E439" s="224"/>
      <c r="F439" s="224"/>
      <c r="G439" s="224"/>
      <c r="H439" s="224"/>
      <c r="I439" s="224"/>
      <c r="J439" s="224"/>
      <c r="K439" s="224"/>
      <c r="L439" s="224"/>
      <c r="M439" s="224"/>
      <c r="N439" s="224"/>
      <c r="O439" s="224"/>
      <c r="P439" s="224"/>
      <c r="Q439" s="224"/>
      <c r="R439" s="224"/>
      <c r="S439" s="224"/>
      <c r="T439" s="224"/>
      <c r="U439" s="224"/>
      <c r="V439" s="224"/>
    </row>
    <row r="440" spans="1:22" ht="10.5">
      <c r="A440" s="224"/>
      <c r="B440" s="224"/>
      <c r="C440" s="224"/>
      <c r="D440" s="224"/>
      <c r="E440" s="224"/>
      <c r="F440" s="224"/>
      <c r="G440" s="224"/>
      <c r="H440" s="224"/>
      <c r="I440" s="224"/>
      <c r="J440" s="224"/>
      <c r="K440" s="224"/>
      <c r="L440" s="224"/>
      <c r="M440" s="224"/>
      <c r="N440" s="224"/>
      <c r="O440" s="224"/>
      <c r="P440" s="224"/>
      <c r="Q440" s="224"/>
      <c r="R440" s="224"/>
      <c r="S440" s="224"/>
      <c r="T440" s="224"/>
      <c r="U440" s="224"/>
      <c r="V440" s="224"/>
    </row>
    <row r="441" spans="1:22" ht="10.5">
      <c r="A441" s="224"/>
      <c r="B441" s="224"/>
      <c r="C441" s="224"/>
      <c r="D441" s="224"/>
      <c r="E441" s="224"/>
      <c r="F441" s="224"/>
      <c r="G441" s="224"/>
      <c r="H441" s="224"/>
      <c r="I441" s="224"/>
      <c r="J441" s="224"/>
      <c r="K441" s="224"/>
      <c r="L441" s="224"/>
      <c r="M441" s="224"/>
      <c r="N441" s="224"/>
      <c r="O441" s="224"/>
      <c r="P441" s="224"/>
      <c r="Q441" s="224"/>
      <c r="R441" s="224"/>
      <c r="S441" s="224"/>
      <c r="T441" s="224"/>
      <c r="U441" s="224"/>
      <c r="V441" s="224"/>
    </row>
    <row r="442" spans="1:22" ht="10.5">
      <c r="A442" s="224"/>
      <c r="B442" s="224"/>
      <c r="C442" s="224"/>
      <c r="D442" s="224"/>
      <c r="E442" s="224"/>
      <c r="F442" s="224"/>
      <c r="G442" s="224"/>
      <c r="H442" s="224"/>
      <c r="I442" s="224"/>
      <c r="J442" s="224"/>
      <c r="K442" s="224"/>
      <c r="L442" s="224"/>
      <c r="M442" s="224"/>
      <c r="N442" s="224"/>
      <c r="O442" s="224"/>
      <c r="P442" s="224"/>
      <c r="Q442" s="224"/>
      <c r="R442" s="224"/>
      <c r="S442" s="224"/>
      <c r="T442" s="224"/>
      <c r="U442" s="224"/>
      <c r="V442" s="224"/>
    </row>
    <row r="443" spans="1:22" ht="10.5">
      <c r="A443" s="224"/>
      <c r="B443" s="224"/>
      <c r="C443" s="224"/>
      <c r="D443" s="224"/>
      <c r="E443" s="224"/>
      <c r="F443" s="224"/>
      <c r="G443" s="224"/>
      <c r="H443" s="224"/>
      <c r="I443" s="224"/>
      <c r="J443" s="224"/>
      <c r="K443" s="224"/>
      <c r="L443" s="224"/>
      <c r="M443" s="224"/>
      <c r="N443" s="224"/>
      <c r="O443" s="224"/>
      <c r="P443" s="224"/>
      <c r="Q443" s="224"/>
      <c r="R443" s="224"/>
      <c r="S443" s="224"/>
      <c r="T443" s="224"/>
      <c r="U443" s="224"/>
      <c r="V443" s="224"/>
    </row>
    <row r="444" spans="1:22" ht="10.5">
      <c r="A444" s="224"/>
      <c r="B444" s="224"/>
      <c r="C444" s="224"/>
      <c r="D444" s="224"/>
      <c r="E444" s="224"/>
      <c r="F444" s="224"/>
      <c r="G444" s="224"/>
      <c r="H444" s="224"/>
      <c r="I444" s="224"/>
      <c r="J444" s="224"/>
      <c r="K444" s="224"/>
      <c r="L444" s="224"/>
      <c r="M444" s="224"/>
      <c r="N444" s="224"/>
      <c r="O444" s="224"/>
      <c r="P444" s="224"/>
      <c r="Q444" s="224"/>
      <c r="R444" s="224"/>
      <c r="S444" s="224"/>
      <c r="T444" s="224"/>
      <c r="U444" s="224"/>
      <c r="V444" s="224"/>
    </row>
    <row r="445" spans="1:22" ht="10.5">
      <c r="A445" s="224"/>
      <c r="B445" s="224"/>
      <c r="C445" s="224"/>
      <c r="D445" s="224"/>
      <c r="E445" s="224"/>
      <c r="F445" s="224"/>
      <c r="G445" s="224"/>
      <c r="H445" s="224"/>
      <c r="I445" s="224"/>
      <c r="J445" s="224"/>
      <c r="K445" s="224"/>
      <c r="L445" s="224"/>
      <c r="M445" s="224"/>
      <c r="N445" s="224"/>
      <c r="O445" s="224"/>
      <c r="P445" s="224"/>
      <c r="Q445" s="224"/>
      <c r="R445" s="224"/>
      <c r="S445" s="224"/>
      <c r="T445" s="224"/>
      <c r="U445" s="224"/>
      <c r="V445" s="224"/>
    </row>
    <row r="446" spans="1:22" ht="10.5">
      <c r="A446" s="224"/>
      <c r="B446" s="224"/>
      <c r="C446" s="224"/>
      <c r="D446" s="224"/>
      <c r="E446" s="224"/>
      <c r="F446" s="224"/>
      <c r="G446" s="224"/>
      <c r="H446" s="224"/>
      <c r="I446" s="224"/>
      <c r="J446" s="224"/>
      <c r="K446" s="224"/>
      <c r="L446" s="224"/>
      <c r="M446" s="224"/>
      <c r="N446" s="224"/>
      <c r="O446" s="224"/>
      <c r="P446" s="224"/>
      <c r="Q446" s="224"/>
      <c r="R446" s="224"/>
      <c r="S446" s="224"/>
      <c r="T446" s="224"/>
      <c r="U446" s="224"/>
      <c r="V446" s="224"/>
    </row>
    <row r="447" spans="1:22" ht="10.5">
      <c r="A447" s="224"/>
      <c r="B447" s="224"/>
      <c r="C447" s="224"/>
      <c r="D447" s="224"/>
      <c r="E447" s="224"/>
      <c r="F447" s="224"/>
      <c r="G447" s="224"/>
      <c r="H447" s="224"/>
      <c r="I447" s="224"/>
      <c r="J447" s="224"/>
      <c r="K447" s="224"/>
      <c r="L447" s="224"/>
      <c r="M447" s="224"/>
      <c r="N447" s="224"/>
      <c r="O447" s="224"/>
      <c r="P447" s="224"/>
      <c r="Q447" s="224"/>
      <c r="R447" s="224"/>
      <c r="S447" s="224"/>
      <c r="T447" s="224"/>
      <c r="U447" s="224"/>
      <c r="V447" s="224"/>
    </row>
    <row r="448" spans="1:22" ht="10.5">
      <c r="A448" s="224"/>
      <c r="B448" s="224"/>
      <c r="C448" s="224"/>
      <c r="D448" s="224"/>
      <c r="E448" s="224"/>
      <c r="F448" s="224"/>
      <c r="G448" s="224"/>
      <c r="H448" s="224"/>
      <c r="I448" s="224"/>
      <c r="J448" s="224"/>
      <c r="K448" s="224"/>
      <c r="L448" s="224"/>
      <c r="M448" s="224"/>
      <c r="N448" s="224"/>
      <c r="O448" s="224"/>
      <c r="P448" s="224"/>
      <c r="Q448" s="224"/>
      <c r="R448" s="224"/>
      <c r="S448" s="224"/>
      <c r="T448" s="224"/>
      <c r="U448" s="224"/>
      <c r="V448" s="224"/>
    </row>
    <row r="449" spans="1:22" ht="10.5">
      <c r="A449" s="224"/>
      <c r="B449" s="224"/>
      <c r="C449" s="224"/>
      <c r="D449" s="224"/>
      <c r="E449" s="224"/>
      <c r="F449" s="224"/>
      <c r="G449" s="224"/>
      <c r="H449" s="224"/>
      <c r="I449" s="224"/>
      <c r="J449" s="224"/>
      <c r="K449" s="224"/>
      <c r="L449" s="224"/>
      <c r="M449" s="224"/>
      <c r="N449" s="224"/>
      <c r="O449" s="224"/>
      <c r="P449" s="224"/>
      <c r="Q449" s="224"/>
      <c r="R449" s="224"/>
      <c r="S449" s="224"/>
      <c r="T449" s="224"/>
      <c r="U449" s="224"/>
      <c r="V449" s="224"/>
    </row>
    <row r="450" spans="1:22" ht="10.5">
      <c r="A450" s="224"/>
      <c r="B450" s="224"/>
      <c r="C450" s="224"/>
      <c r="D450" s="224"/>
      <c r="E450" s="224"/>
      <c r="F450" s="224"/>
      <c r="G450" s="224"/>
      <c r="H450" s="224"/>
      <c r="I450" s="224"/>
      <c r="J450" s="224"/>
      <c r="K450" s="224"/>
      <c r="L450" s="224"/>
      <c r="M450" s="224"/>
      <c r="N450" s="224"/>
      <c r="O450" s="224"/>
      <c r="P450" s="224"/>
      <c r="Q450" s="224"/>
      <c r="R450" s="224"/>
      <c r="S450" s="224"/>
      <c r="T450" s="224"/>
      <c r="U450" s="224"/>
      <c r="V450" s="224"/>
    </row>
    <row r="451" spans="1:22" ht="10.5">
      <c r="A451" s="224"/>
      <c r="B451" s="224"/>
      <c r="C451" s="224"/>
      <c r="D451" s="224"/>
      <c r="E451" s="224"/>
      <c r="F451" s="224"/>
      <c r="G451" s="224"/>
      <c r="H451" s="224"/>
      <c r="I451" s="224"/>
      <c r="J451" s="224"/>
      <c r="K451" s="224"/>
      <c r="L451" s="224"/>
      <c r="M451" s="224"/>
      <c r="N451" s="224"/>
      <c r="O451" s="224"/>
      <c r="P451" s="224"/>
      <c r="Q451" s="224"/>
      <c r="R451" s="224"/>
      <c r="S451" s="224"/>
      <c r="T451" s="224"/>
      <c r="U451" s="224"/>
      <c r="V451" s="224"/>
    </row>
    <row r="452" spans="1:22" ht="10.5">
      <c r="A452" s="224"/>
      <c r="B452" s="224"/>
      <c r="C452" s="224"/>
      <c r="D452" s="224"/>
      <c r="E452" s="224"/>
      <c r="F452" s="224"/>
      <c r="G452" s="224"/>
      <c r="H452" s="224"/>
      <c r="I452" s="224"/>
      <c r="J452" s="224"/>
      <c r="K452" s="224"/>
      <c r="L452" s="224"/>
      <c r="M452" s="224"/>
      <c r="N452" s="224"/>
      <c r="O452" s="224"/>
      <c r="P452" s="224"/>
      <c r="Q452" s="224"/>
      <c r="R452" s="224"/>
      <c r="S452" s="224"/>
      <c r="T452" s="224"/>
      <c r="U452" s="224"/>
      <c r="V452" s="224"/>
    </row>
    <row r="453" spans="1:22" ht="10.5">
      <c r="A453" s="224"/>
      <c r="B453" s="224"/>
      <c r="C453" s="224"/>
      <c r="D453" s="224"/>
      <c r="E453" s="224"/>
      <c r="F453" s="224"/>
      <c r="G453" s="224"/>
      <c r="H453" s="224"/>
      <c r="I453" s="224"/>
      <c r="J453" s="224"/>
      <c r="K453" s="224"/>
      <c r="L453" s="224"/>
      <c r="M453" s="224"/>
      <c r="N453" s="224"/>
      <c r="O453" s="224"/>
      <c r="P453" s="224"/>
      <c r="Q453" s="224"/>
      <c r="R453" s="224"/>
      <c r="S453" s="224"/>
      <c r="T453" s="224"/>
      <c r="U453" s="224"/>
      <c r="V453" s="224"/>
    </row>
    <row r="454" spans="1:22" ht="10.5">
      <c r="A454" s="224"/>
      <c r="B454" s="224"/>
      <c r="C454" s="224"/>
      <c r="D454" s="224"/>
      <c r="E454" s="224"/>
      <c r="F454" s="224"/>
      <c r="G454" s="224"/>
      <c r="H454" s="224"/>
      <c r="I454" s="224"/>
      <c r="J454" s="224"/>
      <c r="K454" s="224"/>
      <c r="L454" s="224"/>
      <c r="M454" s="224"/>
      <c r="N454" s="224"/>
      <c r="O454" s="224"/>
      <c r="P454" s="224"/>
      <c r="Q454" s="224"/>
      <c r="R454" s="224"/>
      <c r="S454" s="224"/>
      <c r="T454" s="224"/>
      <c r="U454" s="224"/>
      <c r="V454" s="224"/>
    </row>
    <row r="455" spans="1:22" ht="10.5">
      <c r="A455" s="224"/>
      <c r="B455" s="224"/>
      <c r="C455" s="224"/>
      <c r="D455" s="224"/>
      <c r="E455" s="224"/>
      <c r="F455" s="224"/>
      <c r="G455" s="224"/>
      <c r="H455" s="224"/>
      <c r="I455" s="224"/>
      <c r="J455" s="224"/>
      <c r="K455" s="224"/>
      <c r="L455" s="224"/>
      <c r="M455" s="224"/>
      <c r="N455" s="224"/>
      <c r="O455" s="224"/>
      <c r="P455" s="224"/>
      <c r="Q455" s="224"/>
      <c r="R455" s="224"/>
      <c r="S455" s="224"/>
      <c r="T455" s="224"/>
      <c r="U455" s="224"/>
      <c r="V455" s="224"/>
    </row>
    <row r="456" spans="1:22" ht="10.5">
      <c r="A456" s="224"/>
      <c r="B456" s="224"/>
      <c r="C456" s="224"/>
      <c r="D456" s="224"/>
      <c r="E456" s="224"/>
      <c r="F456" s="224"/>
      <c r="G456" s="224"/>
      <c r="H456" s="224"/>
      <c r="I456" s="224"/>
      <c r="J456" s="224"/>
      <c r="K456" s="224"/>
      <c r="L456" s="224"/>
      <c r="M456" s="224"/>
      <c r="N456" s="224"/>
      <c r="O456" s="224"/>
      <c r="P456" s="224"/>
      <c r="Q456" s="224"/>
      <c r="R456" s="224"/>
      <c r="S456" s="224"/>
      <c r="T456" s="224"/>
      <c r="U456" s="224"/>
      <c r="V456" s="224"/>
    </row>
    <row r="457" spans="1:22" ht="10.5">
      <c r="A457" s="224"/>
      <c r="B457" s="224"/>
      <c r="C457" s="224"/>
      <c r="D457" s="224"/>
      <c r="E457" s="224"/>
      <c r="F457" s="224"/>
      <c r="G457" s="224"/>
      <c r="H457" s="224"/>
      <c r="I457" s="224"/>
      <c r="J457" s="224"/>
      <c r="K457" s="224"/>
      <c r="L457" s="224"/>
      <c r="M457" s="224"/>
      <c r="N457" s="224"/>
      <c r="O457" s="224"/>
      <c r="P457" s="224"/>
      <c r="Q457" s="224"/>
      <c r="R457" s="224"/>
      <c r="S457" s="224"/>
      <c r="T457" s="224"/>
      <c r="U457" s="224"/>
      <c r="V457" s="224"/>
    </row>
    <row r="458" spans="1:22" ht="10.5">
      <c r="A458" s="224"/>
      <c r="B458" s="224"/>
      <c r="C458" s="224"/>
      <c r="D458" s="224"/>
      <c r="E458" s="224"/>
      <c r="F458" s="224"/>
      <c r="G458" s="224"/>
      <c r="H458" s="224"/>
      <c r="I458" s="224"/>
      <c r="J458" s="224"/>
      <c r="K458" s="224"/>
      <c r="L458" s="224"/>
      <c r="M458" s="224"/>
      <c r="N458" s="224"/>
      <c r="O458" s="224"/>
      <c r="P458" s="224"/>
      <c r="Q458" s="224"/>
      <c r="R458" s="224"/>
      <c r="S458" s="224"/>
      <c r="T458" s="224"/>
      <c r="U458" s="224"/>
      <c r="V458" s="224"/>
    </row>
    <row r="459" spans="1:22" ht="10.5">
      <c r="A459" s="224"/>
      <c r="B459" s="224"/>
      <c r="C459" s="224"/>
      <c r="D459" s="224"/>
      <c r="E459" s="224"/>
      <c r="F459" s="224"/>
      <c r="G459" s="224"/>
      <c r="H459" s="224"/>
      <c r="I459" s="224"/>
      <c r="J459" s="224"/>
      <c r="K459" s="224"/>
      <c r="L459" s="224"/>
      <c r="M459" s="224"/>
      <c r="N459" s="224"/>
      <c r="O459" s="224"/>
      <c r="P459" s="224"/>
      <c r="Q459" s="224"/>
      <c r="R459" s="224"/>
      <c r="S459" s="224"/>
      <c r="T459" s="224"/>
      <c r="U459" s="224"/>
      <c r="V459" s="224"/>
    </row>
    <row r="460" spans="1:22" ht="10.5">
      <c r="A460" s="224"/>
      <c r="B460" s="224"/>
      <c r="C460" s="224"/>
      <c r="D460" s="224"/>
      <c r="E460" s="224"/>
      <c r="F460" s="224"/>
      <c r="G460" s="224"/>
      <c r="H460" s="224"/>
      <c r="I460" s="224"/>
      <c r="J460" s="224"/>
      <c r="K460" s="224"/>
      <c r="L460" s="224"/>
      <c r="M460" s="224"/>
      <c r="N460" s="224"/>
      <c r="O460" s="224"/>
      <c r="P460" s="224"/>
      <c r="Q460" s="224"/>
      <c r="R460" s="224"/>
      <c r="S460" s="224"/>
      <c r="T460" s="224"/>
      <c r="U460" s="224"/>
      <c r="V460" s="224"/>
    </row>
    <row r="461" spans="1:22" ht="10.5">
      <c r="A461" s="224"/>
      <c r="B461" s="224"/>
      <c r="C461" s="224"/>
      <c r="D461" s="224"/>
      <c r="E461" s="224"/>
      <c r="F461" s="224"/>
      <c r="G461" s="224"/>
      <c r="H461" s="224"/>
      <c r="I461" s="224"/>
      <c r="J461" s="224"/>
      <c r="K461" s="224"/>
      <c r="L461" s="224"/>
      <c r="M461" s="224"/>
      <c r="N461" s="224"/>
      <c r="O461" s="224"/>
      <c r="P461" s="224"/>
      <c r="Q461" s="224"/>
      <c r="R461" s="224"/>
      <c r="S461" s="224"/>
      <c r="T461" s="224"/>
      <c r="U461" s="224"/>
      <c r="V461" s="224"/>
    </row>
    <row r="462" spans="1:22" ht="10.5">
      <c r="A462" s="224"/>
      <c r="B462" s="224"/>
      <c r="C462" s="224"/>
      <c r="D462" s="224"/>
      <c r="E462" s="224"/>
      <c r="F462" s="224"/>
      <c r="G462" s="224"/>
      <c r="H462" s="224"/>
      <c r="I462" s="224"/>
      <c r="J462" s="224"/>
      <c r="K462" s="224"/>
      <c r="L462" s="224"/>
      <c r="M462" s="224"/>
      <c r="N462" s="224"/>
      <c r="O462" s="224"/>
      <c r="P462" s="224"/>
      <c r="Q462" s="224"/>
      <c r="R462" s="224"/>
      <c r="S462" s="224"/>
      <c r="T462" s="224"/>
      <c r="U462" s="224"/>
      <c r="V462" s="224"/>
    </row>
    <row r="463" spans="1:22" ht="10.5">
      <c r="A463" s="224"/>
      <c r="B463" s="224"/>
      <c r="C463" s="224"/>
      <c r="D463" s="224"/>
      <c r="E463" s="224"/>
      <c r="F463" s="224"/>
      <c r="G463" s="224"/>
      <c r="H463" s="224"/>
      <c r="I463" s="224"/>
      <c r="J463" s="224"/>
      <c r="K463" s="224"/>
      <c r="L463" s="224"/>
      <c r="M463" s="224"/>
      <c r="N463" s="224"/>
      <c r="O463" s="224"/>
      <c r="P463" s="224"/>
      <c r="Q463" s="224"/>
      <c r="R463" s="224"/>
      <c r="S463" s="224"/>
      <c r="T463" s="224"/>
      <c r="U463" s="224"/>
      <c r="V463" s="224"/>
    </row>
    <row r="464" spans="1:22" ht="10.5">
      <c r="A464" s="224"/>
      <c r="B464" s="224"/>
      <c r="C464" s="224"/>
      <c r="D464" s="224"/>
      <c r="E464" s="224"/>
      <c r="F464" s="224"/>
      <c r="G464" s="224"/>
      <c r="H464" s="224"/>
      <c r="I464" s="224"/>
      <c r="J464" s="224"/>
      <c r="K464" s="224"/>
      <c r="L464" s="224"/>
      <c r="M464" s="224"/>
      <c r="N464" s="224"/>
      <c r="O464" s="224"/>
      <c r="P464" s="224"/>
      <c r="Q464" s="224"/>
      <c r="R464" s="224"/>
      <c r="S464" s="224"/>
      <c r="T464" s="224"/>
      <c r="U464" s="224"/>
      <c r="V464" s="224"/>
    </row>
    <row r="465" spans="1:22" ht="10.5">
      <c r="A465" s="224"/>
      <c r="B465" s="224"/>
      <c r="C465" s="224"/>
      <c r="D465" s="224"/>
      <c r="E465" s="224"/>
      <c r="F465" s="224"/>
      <c r="G465" s="224"/>
      <c r="H465" s="224"/>
      <c r="I465" s="224"/>
      <c r="J465" s="224"/>
      <c r="K465" s="224"/>
      <c r="L465" s="224"/>
      <c r="M465" s="224"/>
      <c r="N465" s="224"/>
      <c r="O465" s="224"/>
      <c r="P465" s="224"/>
      <c r="Q465" s="224"/>
      <c r="R465" s="224"/>
      <c r="S465" s="224"/>
      <c r="T465" s="224"/>
      <c r="U465" s="224"/>
      <c r="V465" s="224"/>
    </row>
    <row r="466" spans="1:22" ht="10.5">
      <c r="A466" s="224"/>
      <c r="B466" s="224"/>
      <c r="C466" s="224"/>
      <c r="D466" s="224"/>
      <c r="E466" s="224"/>
      <c r="F466" s="224"/>
      <c r="G466" s="224"/>
      <c r="H466" s="224"/>
      <c r="I466" s="224"/>
      <c r="J466" s="224"/>
      <c r="K466" s="224"/>
      <c r="L466" s="224"/>
      <c r="M466" s="224"/>
      <c r="N466" s="224"/>
      <c r="O466" s="224"/>
      <c r="P466" s="224"/>
      <c r="Q466" s="224"/>
      <c r="R466" s="224"/>
      <c r="S466" s="224"/>
      <c r="T466" s="224"/>
      <c r="U466" s="224"/>
      <c r="V466" s="224"/>
    </row>
    <row r="467" spans="1:22" ht="10.5">
      <c r="A467" s="224"/>
      <c r="B467" s="224"/>
      <c r="C467" s="224"/>
      <c r="D467" s="224"/>
      <c r="E467" s="224"/>
      <c r="F467" s="224"/>
      <c r="G467" s="224"/>
      <c r="H467" s="224"/>
      <c r="I467" s="224"/>
      <c r="J467" s="224"/>
      <c r="K467" s="224"/>
      <c r="L467" s="224"/>
      <c r="M467" s="224"/>
      <c r="N467" s="224"/>
      <c r="O467" s="224"/>
      <c r="P467" s="224"/>
      <c r="Q467" s="224"/>
      <c r="R467" s="224"/>
      <c r="S467" s="224"/>
      <c r="T467" s="224"/>
      <c r="U467" s="224"/>
      <c r="V467" s="224"/>
    </row>
    <row r="468" spans="1:22" ht="10.5">
      <c r="A468" s="224"/>
      <c r="B468" s="224"/>
      <c r="C468" s="224"/>
      <c r="D468" s="224"/>
      <c r="E468" s="224"/>
      <c r="F468" s="224"/>
      <c r="G468" s="224"/>
      <c r="H468" s="224"/>
      <c r="I468" s="224"/>
      <c r="J468" s="224"/>
      <c r="K468" s="224"/>
      <c r="L468" s="224"/>
      <c r="M468" s="224"/>
      <c r="N468" s="224"/>
      <c r="O468" s="224"/>
      <c r="P468" s="224"/>
      <c r="Q468" s="224"/>
      <c r="R468" s="224"/>
      <c r="S468" s="224"/>
      <c r="T468" s="224"/>
      <c r="U468" s="224"/>
      <c r="V468" s="224"/>
    </row>
    <row r="469" spans="1:22" ht="10.5">
      <c r="A469" s="224"/>
      <c r="B469" s="224"/>
      <c r="C469" s="224"/>
      <c r="D469" s="224"/>
      <c r="E469" s="224"/>
      <c r="F469" s="224"/>
      <c r="G469" s="224"/>
      <c r="H469" s="224"/>
      <c r="I469" s="224"/>
      <c r="J469" s="224"/>
      <c r="K469" s="224"/>
      <c r="L469" s="224"/>
      <c r="M469" s="224"/>
      <c r="N469" s="224"/>
      <c r="O469" s="224"/>
      <c r="P469" s="224"/>
      <c r="Q469" s="224"/>
      <c r="R469" s="224"/>
      <c r="S469" s="224"/>
      <c r="T469" s="224"/>
      <c r="U469" s="224"/>
      <c r="V469" s="224"/>
    </row>
    <row r="470" spans="1:22" ht="10.5">
      <c r="A470" s="224"/>
      <c r="B470" s="224"/>
      <c r="C470" s="224"/>
      <c r="D470" s="224"/>
      <c r="E470" s="224"/>
      <c r="F470" s="224"/>
      <c r="G470" s="224"/>
      <c r="H470" s="224"/>
      <c r="I470" s="224"/>
      <c r="J470" s="224"/>
      <c r="K470" s="224"/>
      <c r="L470" s="224"/>
      <c r="M470" s="224"/>
      <c r="N470" s="224"/>
      <c r="O470" s="224"/>
      <c r="P470" s="224"/>
      <c r="Q470" s="224"/>
      <c r="R470" s="224"/>
      <c r="S470" s="224"/>
      <c r="T470" s="224"/>
      <c r="U470" s="224"/>
      <c r="V470" s="224"/>
    </row>
    <row r="471" spans="1:22" ht="10.5">
      <c r="A471" s="224"/>
      <c r="B471" s="224"/>
      <c r="C471" s="224"/>
      <c r="D471" s="224"/>
      <c r="E471" s="224"/>
      <c r="F471" s="224"/>
      <c r="G471" s="224"/>
      <c r="H471" s="224"/>
      <c r="I471" s="224"/>
      <c r="J471" s="224"/>
      <c r="K471" s="224"/>
      <c r="L471" s="224"/>
      <c r="M471" s="224"/>
      <c r="N471" s="224"/>
      <c r="O471" s="224"/>
      <c r="P471" s="224"/>
      <c r="Q471" s="224"/>
      <c r="R471" s="224"/>
      <c r="S471" s="224"/>
      <c r="T471" s="224"/>
      <c r="U471" s="224"/>
      <c r="V471" s="224"/>
    </row>
    <row r="472" spans="1:22" ht="10.5">
      <c r="A472" s="224"/>
      <c r="B472" s="224"/>
      <c r="C472" s="224"/>
      <c r="D472" s="224"/>
      <c r="E472" s="224"/>
      <c r="F472" s="224"/>
      <c r="G472" s="224"/>
      <c r="H472" s="224"/>
      <c r="I472" s="224"/>
      <c r="J472" s="224"/>
      <c r="K472" s="224"/>
      <c r="L472" s="224"/>
      <c r="M472" s="224"/>
      <c r="N472" s="224"/>
      <c r="O472" s="224"/>
      <c r="P472" s="224"/>
      <c r="Q472" s="224"/>
      <c r="R472" s="224"/>
      <c r="S472" s="224"/>
      <c r="T472" s="224"/>
      <c r="U472" s="224"/>
      <c r="V472" s="224"/>
    </row>
    <row r="473" spans="1:22" ht="10.5">
      <c r="A473" s="224"/>
      <c r="B473" s="224"/>
      <c r="C473" s="224"/>
      <c r="D473" s="224"/>
      <c r="E473" s="224"/>
      <c r="F473" s="224"/>
      <c r="G473" s="224"/>
      <c r="H473" s="224"/>
      <c r="I473" s="224"/>
      <c r="J473" s="224"/>
      <c r="K473" s="224"/>
      <c r="L473" s="224"/>
      <c r="M473" s="224"/>
      <c r="N473" s="224"/>
      <c r="O473" s="224"/>
      <c r="P473" s="224"/>
      <c r="Q473" s="224"/>
      <c r="R473" s="224"/>
      <c r="S473" s="224"/>
      <c r="T473" s="224"/>
      <c r="U473" s="224"/>
      <c r="V473" s="224"/>
    </row>
    <row r="474" spans="1:22" ht="10.5">
      <c r="A474" s="224"/>
      <c r="B474" s="224"/>
      <c r="C474" s="224"/>
      <c r="D474" s="224"/>
      <c r="E474" s="224"/>
      <c r="F474" s="224"/>
      <c r="G474" s="224"/>
      <c r="H474" s="224"/>
      <c r="I474" s="224"/>
      <c r="J474" s="224"/>
      <c r="K474" s="224"/>
      <c r="L474" s="224"/>
      <c r="M474" s="224"/>
      <c r="N474" s="224"/>
      <c r="O474" s="224"/>
      <c r="P474" s="224"/>
      <c r="Q474" s="224"/>
      <c r="R474" s="224"/>
      <c r="S474" s="224"/>
      <c r="T474" s="224"/>
      <c r="U474" s="224"/>
      <c r="V474" s="224"/>
    </row>
    <row r="475" spans="1:22" ht="10.5">
      <c r="A475" s="224"/>
      <c r="B475" s="224"/>
      <c r="C475" s="224"/>
      <c r="D475" s="224"/>
      <c r="E475" s="224"/>
      <c r="F475" s="224"/>
      <c r="G475" s="224"/>
      <c r="H475" s="224"/>
      <c r="I475" s="224"/>
      <c r="J475" s="224"/>
      <c r="K475" s="224"/>
      <c r="L475" s="224"/>
      <c r="M475" s="224"/>
      <c r="N475" s="224"/>
      <c r="O475" s="224"/>
      <c r="P475" s="224"/>
      <c r="Q475" s="224"/>
      <c r="R475" s="224"/>
      <c r="S475" s="224"/>
      <c r="T475" s="224"/>
      <c r="U475" s="224"/>
      <c r="V475" s="224"/>
    </row>
    <row r="476" spans="1:22" ht="10.5">
      <c r="A476" s="224"/>
      <c r="B476" s="224"/>
      <c r="C476" s="224"/>
      <c r="D476" s="224"/>
      <c r="E476" s="224"/>
      <c r="F476" s="224"/>
      <c r="G476" s="224"/>
      <c r="H476" s="224"/>
      <c r="I476" s="224"/>
      <c r="J476" s="224"/>
      <c r="K476" s="224"/>
      <c r="L476" s="224"/>
      <c r="M476" s="224"/>
      <c r="N476" s="224"/>
      <c r="O476" s="224"/>
      <c r="P476" s="224"/>
      <c r="Q476" s="224"/>
      <c r="R476" s="224"/>
      <c r="S476" s="224"/>
      <c r="T476" s="224"/>
      <c r="U476" s="224"/>
      <c r="V476" s="224"/>
    </row>
    <row r="477" spans="1:22" ht="10.5">
      <c r="A477" s="224"/>
      <c r="B477" s="224"/>
      <c r="C477" s="224"/>
      <c r="D477" s="224"/>
      <c r="E477" s="224"/>
      <c r="F477" s="224"/>
      <c r="G477" s="224"/>
      <c r="H477" s="224"/>
      <c r="I477" s="224"/>
      <c r="J477" s="224"/>
      <c r="K477" s="224"/>
      <c r="L477" s="224"/>
      <c r="M477" s="224"/>
      <c r="N477" s="224"/>
      <c r="O477" s="224"/>
      <c r="P477" s="224"/>
      <c r="Q477" s="224"/>
      <c r="R477" s="224"/>
      <c r="S477" s="224"/>
      <c r="T477" s="224"/>
      <c r="U477" s="224"/>
      <c r="V477" s="224"/>
    </row>
    <row r="478" spans="1:22" ht="10.5">
      <c r="A478" s="224"/>
      <c r="B478" s="224"/>
      <c r="C478" s="224"/>
      <c r="D478" s="224"/>
      <c r="E478" s="224"/>
      <c r="F478" s="224"/>
      <c r="G478" s="224"/>
      <c r="H478" s="224"/>
      <c r="I478" s="224"/>
      <c r="J478" s="224"/>
      <c r="K478" s="224"/>
      <c r="L478" s="224"/>
      <c r="M478" s="224"/>
      <c r="N478" s="224"/>
      <c r="O478" s="224"/>
      <c r="P478" s="224"/>
      <c r="Q478" s="224"/>
      <c r="R478" s="224"/>
      <c r="S478" s="224"/>
      <c r="T478" s="224"/>
      <c r="U478" s="224"/>
      <c r="V478" s="224"/>
    </row>
    <row r="479" spans="1:22" ht="10.5">
      <c r="A479" s="224"/>
      <c r="B479" s="224"/>
      <c r="C479" s="224"/>
      <c r="D479" s="224"/>
      <c r="E479" s="224"/>
      <c r="F479" s="224"/>
      <c r="G479" s="224"/>
      <c r="H479" s="224"/>
      <c r="I479" s="224"/>
      <c r="J479" s="224"/>
      <c r="K479" s="224"/>
      <c r="L479" s="224"/>
      <c r="M479" s="224"/>
      <c r="N479" s="224"/>
      <c r="O479" s="224"/>
      <c r="P479" s="224"/>
      <c r="Q479" s="224"/>
      <c r="R479" s="224"/>
      <c r="S479" s="224"/>
      <c r="T479" s="224"/>
      <c r="U479" s="224"/>
      <c r="V479" s="224"/>
    </row>
    <row r="480" spans="1:22" ht="10.5">
      <c r="A480" s="224"/>
      <c r="B480" s="224"/>
      <c r="C480" s="224"/>
      <c r="D480" s="224"/>
      <c r="E480" s="224"/>
      <c r="F480" s="224"/>
      <c r="G480" s="224"/>
      <c r="H480" s="224"/>
      <c r="I480" s="224"/>
      <c r="J480" s="224"/>
      <c r="K480" s="224"/>
      <c r="L480" s="224"/>
      <c r="M480" s="224"/>
      <c r="N480" s="224"/>
      <c r="O480" s="224"/>
      <c r="P480" s="224"/>
      <c r="Q480" s="224"/>
      <c r="R480" s="224"/>
      <c r="S480" s="224"/>
      <c r="T480" s="224"/>
      <c r="U480" s="224"/>
      <c r="V480" s="224"/>
    </row>
    <row r="481" spans="1:22" ht="10.5">
      <c r="A481" s="224"/>
      <c r="B481" s="224"/>
      <c r="C481" s="224"/>
      <c r="D481" s="224"/>
      <c r="E481" s="224"/>
      <c r="F481" s="224"/>
      <c r="G481" s="224"/>
      <c r="H481" s="224"/>
      <c r="I481" s="224"/>
      <c r="J481" s="224"/>
      <c r="K481" s="224"/>
      <c r="L481" s="224"/>
      <c r="M481" s="224"/>
      <c r="N481" s="224"/>
      <c r="O481" s="224"/>
      <c r="P481" s="224"/>
      <c r="Q481" s="224"/>
      <c r="R481" s="224"/>
      <c r="S481" s="224"/>
      <c r="T481" s="224"/>
      <c r="U481" s="224"/>
      <c r="V481" s="224"/>
    </row>
    <row r="482" spans="1:22" ht="10.5">
      <c r="A482" s="224"/>
      <c r="B482" s="224"/>
      <c r="C482" s="224"/>
      <c r="D482" s="224"/>
      <c r="E482" s="224"/>
      <c r="F482" s="224"/>
      <c r="G482" s="224"/>
      <c r="H482" s="224"/>
      <c r="I482" s="224"/>
      <c r="J482" s="224"/>
      <c r="K482" s="224"/>
      <c r="L482" s="224"/>
      <c r="M482" s="224"/>
      <c r="N482" s="224"/>
      <c r="O482" s="224"/>
      <c r="P482" s="224"/>
      <c r="Q482" s="224"/>
      <c r="R482" s="224"/>
      <c r="S482" s="224"/>
      <c r="T482" s="224"/>
      <c r="U482" s="224"/>
      <c r="V482" s="224"/>
    </row>
    <row r="483" spans="1:22" ht="10.5">
      <c r="A483" s="224"/>
      <c r="B483" s="224"/>
      <c r="C483" s="224"/>
      <c r="D483" s="224"/>
      <c r="E483" s="224"/>
      <c r="F483" s="224"/>
      <c r="G483" s="224"/>
      <c r="H483" s="224"/>
      <c r="I483" s="224"/>
      <c r="J483" s="224"/>
      <c r="K483" s="224"/>
      <c r="L483" s="224"/>
      <c r="M483" s="224"/>
      <c r="N483" s="224"/>
      <c r="O483" s="224"/>
      <c r="P483" s="224"/>
      <c r="Q483" s="224"/>
      <c r="R483" s="224"/>
      <c r="S483" s="224"/>
      <c r="T483" s="224"/>
      <c r="U483" s="224"/>
      <c r="V483" s="224"/>
    </row>
    <row r="484" spans="1:22" ht="10.5">
      <c r="A484" s="224"/>
      <c r="B484" s="224"/>
      <c r="C484" s="224"/>
      <c r="D484" s="224"/>
      <c r="E484" s="224"/>
      <c r="F484" s="224"/>
      <c r="G484" s="224"/>
      <c r="H484" s="224"/>
      <c r="I484" s="224"/>
      <c r="J484" s="224"/>
      <c r="K484" s="224"/>
      <c r="L484" s="224"/>
      <c r="M484" s="224"/>
      <c r="N484" s="224"/>
      <c r="O484" s="224"/>
      <c r="P484" s="224"/>
      <c r="Q484" s="224"/>
      <c r="R484" s="224"/>
      <c r="S484" s="224"/>
      <c r="T484" s="224"/>
      <c r="U484" s="224"/>
      <c r="V484" s="224"/>
    </row>
    <row r="485" spans="1:22" ht="10.5">
      <c r="A485" s="224"/>
      <c r="B485" s="224"/>
      <c r="C485" s="224"/>
      <c r="D485" s="224"/>
      <c r="E485" s="224"/>
      <c r="F485" s="224"/>
      <c r="G485" s="224"/>
      <c r="H485" s="224"/>
      <c r="I485" s="224"/>
      <c r="J485" s="224"/>
      <c r="K485" s="224"/>
      <c r="L485" s="224"/>
      <c r="M485" s="224"/>
      <c r="N485" s="224"/>
      <c r="O485" s="224"/>
      <c r="P485" s="224"/>
      <c r="Q485" s="224"/>
      <c r="R485" s="224"/>
      <c r="S485" s="224"/>
      <c r="T485" s="224"/>
      <c r="U485" s="224"/>
      <c r="V485" s="224"/>
    </row>
    <row r="486" spans="1:22" ht="10.5">
      <c r="A486" s="224"/>
      <c r="B486" s="224"/>
      <c r="C486" s="224"/>
      <c r="D486" s="224"/>
      <c r="E486" s="224"/>
      <c r="F486" s="224"/>
      <c r="G486" s="224"/>
      <c r="H486" s="224"/>
      <c r="I486" s="224"/>
      <c r="J486" s="224"/>
      <c r="K486" s="224"/>
      <c r="L486" s="224"/>
      <c r="M486" s="224"/>
      <c r="N486" s="224"/>
      <c r="O486" s="224"/>
      <c r="P486" s="224"/>
      <c r="Q486" s="224"/>
      <c r="R486" s="224"/>
      <c r="S486" s="224"/>
      <c r="T486" s="224"/>
      <c r="U486" s="224"/>
      <c r="V486" s="224"/>
    </row>
    <row r="487" spans="1:22" ht="10.5">
      <c r="A487" s="224"/>
      <c r="B487" s="224"/>
      <c r="C487" s="224"/>
      <c r="D487" s="224"/>
      <c r="E487" s="224"/>
      <c r="F487" s="224"/>
      <c r="G487" s="224"/>
      <c r="H487" s="224"/>
      <c r="I487" s="224"/>
      <c r="J487" s="224"/>
      <c r="K487" s="224"/>
      <c r="L487" s="224"/>
      <c r="M487" s="224"/>
      <c r="N487" s="224"/>
      <c r="O487" s="224"/>
      <c r="P487" s="224"/>
      <c r="Q487" s="224"/>
      <c r="R487" s="224"/>
      <c r="S487" s="224"/>
      <c r="T487" s="224"/>
      <c r="U487" s="224"/>
      <c r="V487" s="224"/>
    </row>
    <row r="488" spans="1:22" ht="10.5">
      <c r="A488" s="224"/>
      <c r="B488" s="224"/>
      <c r="C488" s="224"/>
      <c r="D488" s="224"/>
      <c r="E488" s="224"/>
      <c r="F488" s="224"/>
      <c r="G488" s="224"/>
      <c r="H488" s="224"/>
      <c r="I488" s="224"/>
      <c r="J488" s="224"/>
      <c r="K488" s="224"/>
      <c r="L488" s="224"/>
      <c r="M488" s="224"/>
      <c r="N488" s="224"/>
      <c r="O488" s="224"/>
      <c r="P488" s="224"/>
      <c r="Q488" s="224"/>
      <c r="R488" s="224"/>
      <c r="S488" s="224"/>
      <c r="T488" s="224"/>
      <c r="U488" s="224"/>
      <c r="V488" s="224"/>
    </row>
    <row r="489" spans="1:22" ht="10.5">
      <c r="A489" s="224"/>
      <c r="B489" s="224"/>
      <c r="C489" s="224"/>
      <c r="D489" s="224"/>
      <c r="E489" s="224"/>
      <c r="F489" s="224"/>
      <c r="G489" s="224"/>
      <c r="H489" s="224"/>
      <c r="I489" s="224"/>
      <c r="J489" s="224"/>
      <c r="K489" s="224"/>
      <c r="L489" s="224"/>
      <c r="M489" s="224"/>
      <c r="N489" s="224"/>
      <c r="O489" s="224"/>
      <c r="P489" s="224"/>
      <c r="Q489" s="224"/>
      <c r="R489" s="224"/>
      <c r="S489" s="224"/>
      <c r="T489" s="224"/>
      <c r="U489" s="224"/>
      <c r="V489" s="224"/>
    </row>
    <row r="490" spans="1:22" ht="10.5">
      <c r="A490" s="224"/>
      <c r="B490" s="224"/>
      <c r="C490" s="224"/>
      <c r="D490" s="224"/>
      <c r="E490" s="224"/>
      <c r="F490" s="224"/>
      <c r="G490" s="224"/>
      <c r="H490" s="224"/>
      <c r="I490" s="224"/>
      <c r="J490" s="224"/>
      <c r="K490" s="224"/>
      <c r="L490" s="224"/>
      <c r="M490" s="224"/>
      <c r="N490" s="224"/>
      <c r="O490" s="224"/>
      <c r="P490" s="224"/>
      <c r="Q490" s="224"/>
      <c r="R490" s="224"/>
      <c r="S490" s="224"/>
      <c r="T490" s="224"/>
      <c r="U490" s="224"/>
      <c r="V490" s="224"/>
    </row>
    <row r="491" spans="1:22" ht="10.5">
      <c r="A491" s="224"/>
      <c r="B491" s="224"/>
      <c r="C491" s="224"/>
      <c r="D491" s="224"/>
      <c r="E491" s="224"/>
      <c r="F491" s="224"/>
      <c r="G491" s="224"/>
      <c r="H491" s="224"/>
      <c r="I491" s="224"/>
      <c r="J491" s="224"/>
      <c r="K491" s="224"/>
      <c r="L491" s="224"/>
      <c r="M491" s="224"/>
      <c r="N491" s="224"/>
      <c r="O491" s="224"/>
      <c r="P491" s="224"/>
      <c r="Q491" s="224"/>
      <c r="R491" s="224"/>
      <c r="S491" s="224"/>
      <c r="T491" s="224"/>
      <c r="U491" s="224"/>
      <c r="V491" s="224"/>
    </row>
    <row r="492" spans="1:22" ht="10.5">
      <c r="A492" s="224"/>
      <c r="B492" s="224"/>
      <c r="C492" s="224"/>
      <c r="D492" s="224"/>
      <c r="E492" s="224"/>
      <c r="F492" s="224"/>
      <c r="G492" s="224"/>
      <c r="H492" s="224"/>
      <c r="I492" s="224"/>
      <c r="J492" s="224"/>
      <c r="K492" s="224"/>
      <c r="L492" s="224"/>
      <c r="M492" s="224"/>
      <c r="N492" s="224"/>
      <c r="O492" s="224"/>
      <c r="P492" s="224"/>
      <c r="Q492" s="224"/>
      <c r="R492" s="224"/>
      <c r="S492" s="224"/>
      <c r="T492" s="224"/>
      <c r="U492" s="224"/>
      <c r="V492" s="224"/>
    </row>
    <row r="493" spans="1:22" ht="10.5">
      <c r="A493" s="224"/>
      <c r="B493" s="224"/>
      <c r="C493" s="224"/>
      <c r="D493" s="224"/>
      <c r="E493" s="224"/>
      <c r="F493" s="224"/>
      <c r="G493" s="224"/>
      <c r="H493" s="224"/>
      <c r="I493" s="224"/>
      <c r="J493" s="224"/>
      <c r="K493" s="224"/>
      <c r="L493" s="224"/>
      <c r="M493" s="224"/>
      <c r="N493" s="224"/>
      <c r="O493" s="224"/>
      <c r="P493" s="224"/>
      <c r="Q493" s="224"/>
      <c r="R493" s="224"/>
      <c r="S493" s="224"/>
      <c r="T493" s="224"/>
      <c r="U493" s="224"/>
      <c r="V493" s="224"/>
    </row>
    <row r="494" spans="1:22" ht="10.5">
      <c r="A494" s="224"/>
      <c r="B494" s="224"/>
      <c r="C494" s="224"/>
      <c r="D494" s="224"/>
      <c r="E494" s="224"/>
      <c r="F494" s="224"/>
      <c r="G494" s="224"/>
      <c r="H494" s="224"/>
      <c r="I494" s="224"/>
      <c r="J494" s="224"/>
      <c r="K494" s="224"/>
      <c r="L494" s="224"/>
      <c r="M494" s="224"/>
      <c r="N494" s="224"/>
      <c r="O494" s="224"/>
      <c r="P494" s="224"/>
      <c r="Q494" s="224"/>
      <c r="R494" s="224"/>
      <c r="S494" s="224"/>
      <c r="T494" s="224"/>
      <c r="U494" s="224"/>
      <c r="V494" s="224"/>
    </row>
    <row r="495" spans="1:22" ht="10.5">
      <c r="A495" s="224"/>
      <c r="B495" s="224"/>
      <c r="C495" s="224"/>
      <c r="D495" s="224"/>
      <c r="E495" s="224"/>
      <c r="F495" s="224"/>
      <c r="G495" s="224"/>
      <c r="H495" s="224"/>
      <c r="I495" s="224"/>
      <c r="J495" s="224"/>
      <c r="K495" s="224"/>
      <c r="L495" s="224"/>
      <c r="M495" s="224"/>
      <c r="N495" s="224"/>
      <c r="O495" s="224"/>
      <c r="P495" s="224"/>
      <c r="Q495" s="224"/>
      <c r="R495" s="224"/>
      <c r="S495" s="224"/>
      <c r="T495" s="224"/>
      <c r="U495" s="224"/>
      <c r="V495" s="224"/>
    </row>
    <row r="496" spans="1:22" ht="10.5">
      <c r="A496" s="224"/>
      <c r="B496" s="224"/>
      <c r="C496" s="224"/>
      <c r="D496" s="224"/>
      <c r="E496" s="224"/>
      <c r="F496" s="224"/>
      <c r="G496" s="224"/>
      <c r="H496" s="224"/>
      <c r="I496" s="224"/>
      <c r="J496" s="224"/>
      <c r="K496" s="224"/>
      <c r="L496" s="224"/>
      <c r="M496" s="224"/>
      <c r="N496" s="224"/>
      <c r="O496" s="224"/>
      <c r="P496" s="224"/>
      <c r="Q496" s="224"/>
      <c r="R496" s="224"/>
      <c r="S496" s="224"/>
      <c r="T496" s="224"/>
      <c r="U496" s="224"/>
      <c r="V496" s="224"/>
    </row>
    <row r="497" spans="1:22" ht="10.5">
      <c r="A497" s="224"/>
      <c r="B497" s="224"/>
      <c r="C497" s="224"/>
      <c r="D497" s="224"/>
      <c r="E497" s="224"/>
      <c r="F497" s="224"/>
      <c r="G497" s="224"/>
      <c r="H497" s="224"/>
      <c r="I497" s="224"/>
      <c r="J497" s="224"/>
      <c r="K497" s="224"/>
      <c r="L497" s="224"/>
      <c r="M497" s="224"/>
      <c r="N497" s="224"/>
      <c r="O497" s="224"/>
      <c r="P497" s="224"/>
      <c r="Q497" s="224"/>
      <c r="R497" s="224"/>
      <c r="S497" s="224"/>
      <c r="T497" s="224"/>
      <c r="U497" s="224"/>
      <c r="V497" s="224"/>
    </row>
    <row r="498" spans="1:22" ht="10.5">
      <c r="A498" s="224"/>
      <c r="B498" s="224"/>
      <c r="C498" s="224"/>
      <c r="D498" s="224"/>
      <c r="E498" s="224"/>
      <c r="F498" s="224"/>
      <c r="G498" s="224"/>
      <c r="H498" s="224"/>
      <c r="I498" s="224"/>
      <c r="J498" s="224"/>
      <c r="K498" s="224"/>
      <c r="L498" s="224"/>
      <c r="M498" s="224"/>
      <c r="N498" s="224"/>
      <c r="O498" s="224"/>
      <c r="P498" s="224"/>
      <c r="Q498" s="224"/>
      <c r="R498" s="224"/>
      <c r="S498" s="224"/>
      <c r="T498" s="224"/>
      <c r="U498" s="224"/>
      <c r="V498" s="224"/>
    </row>
    <row r="499" spans="1:22" ht="10.5">
      <c r="A499" s="224"/>
      <c r="B499" s="224"/>
      <c r="C499" s="224"/>
      <c r="D499" s="224"/>
      <c r="E499" s="224"/>
      <c r="F499" s="224"/>
      <c r="G499" s="224"/>
      <c r="H499" s="224"/>
      <c r="I499" s="224"/>
      <c r="J499" s="224"/>
      <c r="K499" s="224"/>
      <c r="L499" s="224"/>
      <c r="M499" s="224"/>
      <c r="N499" s="224"/>
      <c r="O499" s="224"/>
      <c r="P499" s="224"/>
      <c r="Q499" s="224"/>
      <c r="R499" s="224"/>
      <c r="S499" s="224"/>
      <c r="T499" s="224"/>
      <c r="U499" s="224"/>
      <c r="V499" s="224"/>
    </row>
    <row r="500" spans="1:22" ht="10.5">
      <c r="A500" s="224"/>
      <c r="B500" s="224"/>
      <c r="C500" s="224"/>
      <c r="D500" s="224"/>
      <c r="E500" s="224"/>
      <c r="F500" s="224"/>
      <c r="G500" s="224"/>
      <c r="H500" s="224"/>
      <c r="I500" s="224"/>
      <c r="J500" s="224"/>
      <c r="K500" s="224"/>
      <c r="L500" s="224"/>
      <c r="M500" s="224"/>
      <c r="N500" s="224"/>
      <c r="O500" s="224"/>
      <c r="P500" s="224"/>
      <c r="Q500" s="224"/>
      <c r="R500" s="224"/>
      <c r="S500" s="224"/>
      <c r="T500" s="224"/>
      <c r="U500" s="224"/>
      <c r="V500" s="224"/>
    </row>
    <row r="501" spans="1:22" ht="10.5">
      <c r="A501" s="224"/>
      <c r="B501" s="224"/>
      <c r="C501" s="224"/>
      <c r="D501" s="224"/>
      <c r="E501" s="224"/>
      <c r="F501" s="224"/>
      <c r="G501" s="224"/>
      <c r="H501" s="224"/>
      <c r="I501" s="224"/>
      <c r="J501" s="224"/>
      <c r="K501" s="224"/>
      <c r="L501" s="224"/>
      <c r="M501" s="224"/>
      <c r="N501" s="224"/>
      <c r="O501" s="224"/>
      <c r="P501" s="224"/>
      <c r="Q501" s="224"/>
      <c r="R501" s="224"/>
      <c r="S501" s="224"/>
      <c r="T501" s="224"/>
      <c r="U501" s="224"/>
      <c r="V501" s="224"/>
    </row>
    <row r="502" spans="1:22" ht="10.5">
      <c r="A502" s="224"/>
      <c r="B502" s="224"/>
      <c r="C502" s="224"/>
      <c r="D502" s="224"/>
      <c r="E502" s="224"/>
      <c r="F502" s="224"/>
      <c r="G502" s="224"/>
      <c r="H502" s="224"/>
      <c r="I502" s="224"/>
      <c r="J502" s="224"/>
      <c r="K502" s="224"/>
      <c r="L502" s="224"/>
      <c r="M502" s="224"/>
      <c r="N502" s="224"/>
      <c r="O502" s="224"/>
      <c r="P502" s="224"/>
      <c r="Q502" s="224"/>
      <c r="R502" s="224"/>
      <c r="S502" s="224"/>
      <c r="T502" s="224"/>
      <c r="U502" s="224"/>
      <c r="V502" s="224"/>
    </row>
    <row r="503" spans="1:22" ht="10.5">
      <c r="A503" s="224"/>
      <c r="B503" s="224"/>
      <c r="C503" s="224"/>
      <c r="D503" s="224"/>
      <c r="E503" s="224"/>
      <c r="F503" s="224"/>
      <c r="G503" s="224"/>
      <c r="H503" s="224"/>
      <c r="I503" s="224"/>
      <c r="J503" s="224"/>
      <c r="K503" s="224"/>
      <c r="L503" s="224"/>
      <c r="M503" s="224"/>
      <c r="N503" s="224"/>
      <c r="O503" s="224"/>
      <c r="P503" s="224"/>
      <c r="Q503" s="224"/>
      <c r="R503" s="224"/>
      <c r="S503" s="224"/>
      <c r="T503" s="224"/>
      <c r="U503" s="224"/>
      <c r="V503" s="224"/>
    </row>
    <row r="504" spans="1:22" ht="10.5">
      <c r="A504" s="224"/>
      <c r="B504" s="224"/>
      <c r="C504" s="224"/>
      <c r="D504" s="224"/>
      <c r="E504" s="224"/>
      <c r="F504" s="224"/>
      <c r="G504" s="224"/>
      <c r="H504" s="224"/>
      <c r="I504" s="224"/>
      <c r="J504" s="224"/>
      <c r="K504" s="224"/>
      <c r="L504" s="224"/>
      <c r="M504" s="224"/>
      <c r="N504" s="224"/>
      <c r="O504" s="224"/>
      <c r="P504" s="224"/>
      <c r="Q504" s="224"/>
      <c r="R504" s="224"/>
      <c r="S504" s="224"/>
      <c r="T504" s="224"/>
      <c r="U504" s="224"/>
      <c r="V504" s="224"/>
    </row>
    <row r="505" spans="1:22" ht="10.5">
      <c r="A505" s="224"/>
      <c r="B505" s="224"/>
      <c r="C505" s="224"/>
      <c r="D505" s="224"/>
      <c r="E505" s="224"/>
      <c r="F505" s="224"/>
      <c r="G505" s="224"/>
      <c r="H505" s="224"/>
      <c r="I505" s="224"/>
      <c r="J505" s="224"/>
      <c r="K505" s="224"/>
      <c r="L505" s="224"/>
      <c r="M505" s="224"/>
      <c r="N505" s="224"/>
      <c r="O505" s="224"/>
      <c r="P505" s="224"/>
      <c r="Q505" s="224"/>
      <c r="R505" s="224"/>
      <c r="S505" s="224"/>
      <c r="T505" s="224"/>
      <c r="U505" s="224"/>
      <c r="V505" s="224"/>
    </row>
    <row r="506" spans="1:22" ht="10.5">
      <c r="A506" s="224"/>
      <c r="B506" s="224"/>
      <c r="C506" s="224"/>
      <c r="D506" s="224"/>
      <c r="E506" s="224"/>
      <c r="F506" s="224"/>
      <c r="G506" s="224"/>
      <c r="H506" s="224"/>
      <c r="I506" s="224"/>
      <c r="J506" s="224"/>
      <c r="K506" s="224"/>
      <c r="L506" s="224"/>
      <c r="M506" s="224"/>
      <c r="N506" s="224"/>
      <c r="O506" s="224"/>
      <c r="P506" s="224"/>
      <c r="Q506" s="224"/>
      <c r="R506" s="224"/>
      <c r="S506" s="224"/>
      <c r="T506" s="224"/>
      <c r="U506" s="224"/>
      <c r="V506" s="224"/>
    </row>
    <row r="507" spans="1:22" ht="10.5">
      <c r="A507" s="224"/>
      <c r="B507" s="224"/>
      <c r="C507" s="224"/>
      <c r="D507" s="224"/>
      <c r="E507" s="224"/>
      <c r="F507" s="224"/>
      <c r="G507" s="224"/>
      <c r="H507" s="224"/>
      <c r="I507" s="224"/>
      <c r="J507" s="224"/>
      <c r="K507" s="224"/>
      <c r="L507" s="224"/>
      <c r="M507" s="224"/>
      <c r="N507" s="224"/>
      <c r="O507" s="224"/>
      <c r="P507" s="224"/>
      <c r="Q507" s="224"/>
      <c r="R507" s="224"/>
      <c r="S507" s="224"/>
      <c r="T507" s="224"/>
      <c r="U507" s="224"/>
      <c r="V507" s="224"/>
    </row>
    <row r="508" spans="1:22" ht="10.5">
      <c r="A508" s="224"/>
      <c r="B508" s="224"/>
      <c r="C508" s="224"/>
      <c r="D508" s="224"/>
      <c r="E508" s="224"/>
      <c r="F508" s="224"/>
      <c r="G508" s="224"/>
      <c r="H508" s="224"/>
      <c r="I508" s="224"/>
      <c r="J508" s="224"/>
      <c r="K508" s="224"/>
      <c r="L508" s="224"/>
      <c r="M508" s="224"/>
      <c r="N508" s="224"/>
      <c r="O508" s="224"/>
      <c r="P508" s="224"/>
      <c r="Q508" s="224"/>
      <c r="R508" s="224"/>
      <c r="S508" s="224"/>
      <c r="T508" s="224"/>
      <c r="U508" s="224"/>
      <c r="V508" s="224"/>
    </row>
    <row r="509" spans="1:22" ht="10.5">
      <c r="A509" s="224"/>
      <c r="B509" s="224"/>
      <c r="C509" s="224"/>
      <c r="D509" s="224"/>
      <c r="E509" s="224"/>
      <c r="F509" s="224"/>
      <c r="G509" s="224"/>
      <c r="H509" s="224"/>
      <c r="I509" s="224"/>
      <c r="J509" s="224"/>
      <c r="K509" s="224"/>
      <c r="L509" s="224"/>
      <c r="M509" s="224"/>
      <c r="N509" s="224"/>
      <c r="O509" s="224"/>
      <c r="P509" s="224"/>
      <c r="Q509" s="224"/>
      <c r="R509" s="224"/>
      <c r="S509" s="224"/>
      <c r="T509" s="224"/>
      <c r="U509" s="224"/>
      <c r="V509" s="224"/>
    </row>
    <row r="510" spans="1:22" ht="10.5">
      <c r="A510" s="224"/>
      <c r="B510" s="224"/>
      <c r="C510" s="224"/>
      <c r="D510" s="224"/>
      <c r="E510" s="224"/>
      <c r="F510" s="224"/>
      <c r="G510" s="224"/>
      <c r="H510" s="224"/>
      <c r="I510" s="224"/>
      <c r="J510" s="224"/>
      <c r="K510" s="224"/>
      <c r="L510" s="224"/>
      <c r="M510" s="224"/>
      <c r="N510" s="224"/>
      <c r="O510" s="224"/>
      <c r="P510" s="224"/>
      <c r="Q510" s="224"/>
      <c r="R510" s="224"/>
      <c r="S510" s="224"/>
      <c r="T510" s="224"/>
      <c r="U510" s="224"/>
      <c r="V510" s="224"/>
    </row>
    <row r="511" spans="1:22" ht="10.5">
      <c r="A511" s="224"/>
      <c r="B511" s="224"/>
      <c r="C511" s="224"/>
      <c r="D511" s="224"/>
      <c r="E511" s="224"/>
      <c r="F511" s="224"/>
      <c r="G511" s="224"/>
      <c r="H511" s="224"/>
      <c r="I511" s="224"/>
      <c r="J511" s="224"/>
      <c r="K511" s="224"/>
      <c r="L511" s="224"/>
      <c r="M511" s="224"/>
      <c r="N511" s="224"/>
      <c r="O511" s="224"/>
      <c r="P511" s="224"/>
      <c r="Q511" s="224"/>
      <c r="R511" s="224"/>
      <c r="S511" s="224"/>
      <c r="T511" s="224"/>
      <c r="U511" s="224"/>
      <c r="V511" s="224"/>
    </row>
    <row r="512" spans="1:22" ht="10.5">
      <c r="A512" s="224"/>
      <c r="B512" s="224"/>
      <c r="C512" s="224"/>
      <c r="D512" s="224"/>
      <c r="E512" s="224"/>
      <c r="F512" s="224"/>
      <c r="G512" s="224"/>
      <c r="H512" s="224"/>
      <c r="I512" s="224"/>
      <c r="J512" s="224"/>
      <c r="K512" s="224"/>
      <c r="L512" s="224"/>
      <c r="M512" s="224"/>
      <c r="N512" s="224"/>
      <c r="O512" s="224"/>
      <c r="P512" s="224"/>
      <c r="Q512" s="224"/>
      <c r="R512" s="224"/>
      <c r="S512" s="224"/>
      <c r="T512" s="224"/>
      <c r="U512" s="224"/>
      <c r="V512" s="224"/>
    </row>
    <row r="513" spans="1:22" ht="10.5">
      <c r="A513" s="224"/>
      <c r="B513" s="224"/>
      <c r="C513" s="224"/>
      <c r="D513" s="224"/>
      <c r="E513" s="224"/>
      <c r="F513" s="224"/>
      <c r="G513" s="224"/>
      <c r="H513" s="224"/>
      <c r="I513" s="224"/>
      <c r="J513" s="224"/>
      <c r="K513" s="224"/>
      <c r="L513" s="224"/>
      <c r="M513" s="224"/>
      <c r="N513" s="224"/>
      <c r="O513" s="224"/>
      <c r="P513" s="224"/>
      <c r="Q513" s="224"/>
      <c r="R513" s="224"/>
      <c r="S513" s="224"/>
      <c r="T513" s="224"/>
      <c r="U513" s="224"/>
      <c r="V513" s="224"/>
    </row>
    <row r="514" spans="1:22" ht="10.5">
      <c r="A514" s="224"/>
      <c r="B514" s="224"/>
      <c r="C514" s="224"/>
      <c r="D514" s="224"/>
      <c r="E514" s="224"/>
      <c r="F514" s="224"/>
      <c r="G514" s="224"/>
      <c r="H514" s="224"/>
      <c r="I514" s="224"/>
      <c r="J514" s="224"/>
      <c r="K514" s="224"/>
      <c r="L514" s="224"/>
      <c r="M514" s="224"/>
      <c r="N514" s="224"/>
      <c r="O514" s="224"/>
      <c r="P514" s="224"/>
      <c r="Q514" s="224"/>
      <c r="R514" s="224"/>
      <c r="S514" s="224"/>
      <c r="T514" s="224"/>
      <c r="U514" s="224"/>
      <c r="V514" s="224"/>
    </row>
    <row r="515" spans="1:22" ht="10.5">
      <c r="A515" s="224"/>
      <c r="B515" s="224"/>
      <c r="C515" s="224"/>
      <c r="D515" s="224"/>
      <c r="E515" s="224"/>
      <c r="F515" s="224"/>
      <c r="G515" s="224"/>
      <c r="H515" s="224"/>
      <c r="I515" s="224"/>
      <c r="J515" s="224"/>
      <c r="K515" s="224"/>
      <c r="L515" s="224"/>
      <c r="M515" s="224"/>
      <c r="N515" s="224"/>
      <c r="O515" s="224"/>
      <c r="P515" s="224"/>
      <c r="Q515" s="224"/>
      <c r="R515" s="224"/>
      <c r="S515" s="224"/>
      <c r="T515" s="224"/>
      <c r="U515" s="224"/>
      <c r="V515" s="224"/>
    </row>
    <row r="516" spans="1:22" ht="10.5">
      <c r="A516" s="224"/>
      <c r="B516" s="224"/>
      <c r="C516" s="224"/>
      <c r="D516" s="224"/>
      <c r="E516" s="224"/>
      <c r="F516" s="224"/>
      <c r="G516" s="224"/>
      <c r="H516" s="224"/>
      <c r="I516" s="224"/>
      <c r="J516" s="224"/>
      <c r="K516" s="224"/>
      <c r="L516" s="224"/>
      <c r="M516" s="224"/>
      <c r="N516" s="224"/>
      <c r="O516" s="224"/>
      <c r="P516" s="224"/>
      <c r="Q516" s="224"/>
      <c r="R516" s="224"/>
      <c r="S516" s="224"/>
      <c r="T516" s="224"/>
      <c r="U516" s="224"/>
      <c r="V516" s="224"/>
    </row>
    <row r="517" spans="1:22" ht="10.5">
      <c r="A517" s="224"/>
      <c r="B517" s="224"/>
      <c r="C517" s="224"/>
      <c r="D517" s="224"/>
      <c r="E517" s="224"/>
      <c r="F517" s="224"/>
      <c r="G517" s="224"/>
      <c r="H517" s="224"/>
      <c r="I517" s="224"/>
      <c r="J517" s="224"/>
      <c r="K517" s="224"/>
      <c r="L517" s="224"/>
      <c r="M517" s="224"/>
      <c r="N517" s="224"/>
      <c r="O517" s="224"/>
      <c r="P517" s="224"/>
      <c r="Q517" s="224"/>
      <c r="R517" s="224"/>
      <c r="S517" s="224"/>
      <c r="T517" s="224"/>
      <c r="U517" s="224"/>
      <c r="V517" s="224"/>
    </row>
    <row r="518" spans="1:22" ht="10.5">
      <c r="A518" s="224"/>
      <c r="B518" s="224"/>
      <c r="C518" s="224"/>
      <c r="D518" s="224"/>
      <c r="E518" s="224"/>
      <c r="F518" s="224"/>
      <c r="G518" s="224"/>
      <c r="H518" s="224"/>
      <c r="I518" s="224"/>
      <c r="J518" s="224"/>
      <c r="K518" s="224"/>
      <c r="L518" s="224"/>
      <c r="M518" s="224"/>
      <c r="N518" s="224"/>
      <c r="O518" s="224"/>
      <c r="P518" s="224"/>
      <c r="Q518" s="224"/>
      <c r="R518" s="224"/>
      <c r="S518" s="224"/>
      <c r="T518" s="224"/>
      <c r="U518" s="224"/>
      <c r="V518" s="224"/>
    </row>
    <row r="519" spans="1:22" ht="10.5">
      <c r="A519" s="224"/>
      <c r="B519" s="224"/>
      <c r="C519" s="224"/>
      <c r="D519" s="224"/>
      <c r="E519" s="224"/>
      <c r="F519" s="224"/>
      <c r="G519" s="224"/>
      <c r="H519" s="224"/>
      <c r="I519" s="224"/>
      <c r="J519" s="224"/>
      <c r="K519" s="224"/>
      <c r="L519" s="224"/>
      <c r="M519" s="224"/>
      <c r="N519" s="224"/>
      <c r="O519" s="224"/>
      <c r="P519" s="224"/>
      <c r="Q519" s="224"/>
      <c r="R519" s="224"/>
      <c r="S519" s="224"/>
      <c r="T519" s="224"/>
      <c r="U519" s="224"/>
      <c r="V519" s="224"/>
    </row>
    <row r="520" spans="1:22" ht="10.5">
      <c r="A520" s="224"/>
      <c r="B520" s="224"/>
      <c r="C520" s="224"/>
      <c r="D520" s="224"/>
      <c r="E520" s="224"/>
      <c r="F520" s="224"/>
      <c r="G520" s="224"/>
      <c r="H520" s="224"/>
      <c r="I520" s="224"/>
      <c r="J520" s="224"/>
      <c r="K520" s="224"/>
      <c r="L520" s="224"/>
      <c r="M520" s="224"/>
      <c r="N520" s="224"/>
      <c r="O520" s="224"/>
      <c r="P520" s="224"/>
      <c r="Q520" s="224"/>
      <c r="R520" s="224"/>
      <c r="S520" s="224"/>
      <c r="T520" s="224"/>
      <c r="U520" s="224"/>
      <c r="V520" s="224"/>
    </row>
    <row r="521" spans="1:22" ht="10.5">
      <c r="A521" s="224"/>
      <c r="B521" s="224"/>
      <c r="C521" s="224"/>
      <c r="D521" s="224"/>
      <c r="E521" s="224"/>
      <c r="F521" s="224"/>
      <c r="G521" s="224"/>
      <c r="H521" s="224"/>
      <c r="I521" s="224"/>
      <c r="J521" s="224"/>
      <c r="K521" s="224"/>
      <c r="L521" s="224"/>
      <c r="M521" s="224"/>
      <c r="N521" s="224"/>
      <c r="O521" s="224"/>
      <c r="P521" s="224"/>
      <c r="Q521" s="224"/>
      <c r="R521" s="224"/>
      <c r="S521" s="224"/>
      <c r="T521" s="224"/>
      <c r="U521" s="224"/>
      <c r="V521" s="224"/>
    </row>
    <row r="522" spans="1:22" ht="10.5">
      <c r="A522" s="224"/>
      <c r="B522" s="224"/>
      <c r="C522" s="224"/>
      <c r="D522" s="224"/>
      <c r="E522" s="224"/>
      <c r="F522" s="224"/>
      <c r="G522" s="224"/>
      <c r="H522" s="224"/>
      <c r="I522" s="224"/>
      <c r="J522" s="224"/>
      <c r="K522" s="224"/>
      <c r="L522" s="224"/>
      <c r="M522" s="224"/>
      <c r="N522" s="224"/>
      <c r="O522" s="224"/>
      <c r="P522" s="224"/>
      <c r="Q522" s="224"/>
      <c r="R522" s="224"/>
      <c r="S522" s="224"/>
      <c r="T522" s="224"/>
      <c r="U522" s="224"/>
      <c r="V522" s="224"/>
    </row>
    <row r="523" spans="1:22" ht="10.5">
      <c r="A523" s="224"/>
      <c r="B523" s="224"/>
      <c r="C523" s="224"/>
      <c r="D523" s="224"/>
      <c r="E523" s="224"/>
      <c r="F523" s="224"/>
      <c r="G523" s="224"/>
      <c r="H523" s="224"/>
      <c r="I523" s="224"/>
      <c r="J523" s="224"/>
      <c r="K523" s="224"/>
      <c r="L523" s="224"/>
      <c r="M523" s="224"/>
      <c r="N523" s="224"/>
      <c r="O523" s="224"/>
      <c r="P523" s="224"/>
      <c r="Q523" s="224"/>
      <c r="R523" s="224"/>
      <c r="S523" s="224"/>
      <c r="T523" s="224"/>
      <c r="U523" s="224"/>
      <c r="V523" s="224"/>
    </row>
    <row r="524" spans="1:22" ht="10.5">
      <c r="A524" s="224"/>
      <c r="B524" s="224"/>
      <c r="C524" s="224"/>
      <c r="D524" s="224"/>
      <c r="E524" s="224"/>
      <c r="F524" s="224"/>
      <c r="G524" s="224"/>
      <c r="H524" s="224"/>
      <c r="I524" s="224"/>
      <c r="J524" s="224"/>
      <c r="K524" s="224"/>
      <c r="L524" s="224"/>
      <c r="M524" s="224"/>
      <c r="N524" s="224"/>
      <c r="O524" s="224"/>
      <c r="P524" s="224"/>
      <c r="Q524" s="224"/>
      <c r="R524" s="224"/>
      <c r="S524" s="224"/>
      <c r="T524" s="224"/>
      <c r="U524" s="224"/>
      <c r="V524" s="224"/>
    </row>
    <row r="525" spans="1:22" ht="10.5">
      <c r="A525" s="224"/>
      <c r="B525" s="224"/>
      <c r="C525" s="224"/>
      <c r="D525" s="224"/>
      <c r="E525" s="224"/>
      <c r="F525" s="224"/>
      <c r="G525" s="224"/>
      <c r="H525" s="224"/>
      <c r="I525" s="224"/>
      <c r="J525" s="224"/>
      <c r="K525" s="224"/>
      <c r="L525" s="224"/>
      <c r="M525" s="224"/>
      <c r="N525" s="224"/>
      <c r="O525" s="224"/>
      <c r="P525" s="224"/>
      <c r="Q525" s="224"/>
      <c r="R525" s="224"/>
      <c r="S525" s="224"/>
      <c r="T525" s="224"/>
      <c r="U525" s="224"/>
      <c r="V525" s="224"/>
    </row>
    <row r="526" spans="1:22" ht="10.5">
      <c r="A526" s="224"/>
      <c r="B526" s="224"/>
      <c r="C526" s="224"/>
      <c r="D526" s="224"/>
      <c r="E526" s="224"/>
      <c r="F526" s="224"/>
      <c r="G526" s="224"/>
      <c r="H526" s="224"/>
      <c r="I526" s="224"/>
      <c r="J526" s="224"/>
      <c r="K526" s="224"/>
      <c r="L526" s="224"/>
      <c r="M526" s="224"/>
      <c r="N526" s="224"/>
      <c r="O526" s="224"/>
      <c r="P526" s="224"/>
      <c r="Q526" s="224"/>
      <c r="R526" s="224"/>
      <c r="S526" s="224"/>
      <c r="T526" s="224"/>
      <c r="U526" s="224"/>
      <c r="V526" s="224"/>
    </row>
    <row r="527" spans="1:22" ht="10.5">
      <c r="A527" s="224"/>
      <c r="B527" s="224"/>
      <c r="C527" s="224"/>
      <c r="D527" s="224"/>
      <c r="E527" s="224"/>
      <c r="F527" s="224"/>
      <c r="G527" s="224"/>
      <c r="H527" s="224"/>
      <c r="I527" s="224"/>
      <c r="J527" s="224"/>
      <c r="K527" s="224"/>
      <c r="L527" s="224"/>
      <c r="M527" s="224"/>
      <c r="N527" s="224"/>
      <c r="O527" s="224"/>
      <c r="P527" s="224"/>
      <c r="Q527" s="224"/>
      <c r="R527" s="224"/>
      <c r="S527" s="224"/>
      <c r="T527" s="224"/>
      <c r="U527" s="224"/>
      <c r="V527" s="224"/>
    </row>
    <row r="528" spans="1:22" ht="10.5">
      <c r="A528" s="224"/>
      <c r="B528" s="224"/>
      <c r="C528" s="224"/>
      <c r="D528" s="224"/>
      <c r="E528" s="224"/>
      <c r="F528" s="224"/>
      <c r="G528" s="224"/>
      <c r="H528" s="224"/>
      <c r="I528" s="224"/>
      <c r="J528" s="224"/>
      <c r="K528" s="224"/>
      <c r="L528" s="224"/>
      <c r="M528" s="224"/>
      <c r="N528" s="224"/>
      <c r="O528" s="224"/>
      <c r="P528" s="224"/>
      <c r="Q528" s="224"/>
      <c r="R528" s="224"/>
      <c r="S528" s="224"/>
      <c r="T528" s="224"/>
      <c r="U528" s="224"/>
      <c r="V528" s="224"/>
    </row>
    <row r="529" spans="1:22" ht="10.5">
      <c r="A529" s="224"/>
      <c r="B529" s="224"/>
      <c r="C529" s="224"/>
      <c r="D529" s="224"/>
      <c r="E529" s="224"/>
      <c r="F529" s="224"/>
      <c r="G529" s="224"/>
      <c r="H529" s="224"/>
      <c r="I529" s="224"/>
      <c r="J529" s="224"/>
      <c r="K529" s="224"/>
      <c r="L529" s="224"/>
      <c r="M529" s="224"/>
      <c r="N529" s="224"/>
      <c r="O529" s="224"/>
      <c r="P529" s="224"/>
      <c r="Q529" s="224"/>
      <c r="R529" s="224"/>
      <c r="S529" s="224"/>
      <c r="T529" s="224"/>
      <c r="U529" s="224"/>
      <c r="V529" s="224"/>
    </row>
    <row r="530" spans="1:22" ht="10.5">
      <c r="A530" s="224"/>
      <c r="B530" s="224"/>
      <c r="C530" s="224"/>
      <c r="D530" s="224"/>
      <c r="E530" s="224"/>
      <c r="F530" s="224"/>
      <c r="G530" s="224"/>
      <c r="H530" s="224"/>
      <c r="I530" s="224"/>
      <c r="J530" s="224"/>
      <c r="K530" s="224"/>
      <c r="L530" s="224"/>
      <c r="M530" s="224"/>
      <c r="N530" s="224"/>
      <c r="O530" s="224"/>
      <c r="P530" s="224"/>
      <c r="Q530" s="224"/>
      <c r="R530" s="224"/>
      <c r="S530" s="224"/>
      <c r="T530" s="224"/>
      <c r="U530" s="224"/>
      <c r="V530" s="224"/>
    </row>
    <row r="531" spans="1:22" ht="10.5">
      <c r="A531" s="224"/>
      <c r="B531" s="224"/>
      <c r="C531" s="224"/>
      <c r="D531" s="224"/>
      <c r="E531" s="224"/>
      <c r="F531" s="224"/>
      <c r="G531" s="224"/>
      <c r="H531" s="224"/>
      <c r="I531" s="224"/>
      <c r="J531" s="224"/>
      <c r="K531" s="224"/>
      <c r="L531" s="224"/>
      <c r="M531" s="224"/>
      <c r="N531" s="224"/>
      <c r="O531" s="224"/>
      <c r="P531" s="224"/>
      <c r="Q531" s="224"/>
      <c r="R531" s="224"/>
      <c r="S531" s="224"/>
      <c r="T531" s="224"/>
      <c r="U531" s="224"/>
      <c r="V531" s="224"/>
    </row>
    <row r="532" spans="1:22" ht="10.5">
      <c r="A532" s="224"/>
      <c r="B532" s="224"/>
      <c r="C532" s="224"/>
      <c r="D532" s="224"/>
      <c r="E532" s="224"/>
      <c r="F532" s="224"/>
      <c r="G532" s="224"/>
      <c r="H532" s="224"/>
      <c r="I532" s="224"/>
      <c r="J532" s="224"/>
      <c r="K532" s="224"/>
      <c r="L532" s="224"/>
      <c r="M532" s="224"/>
      <c r="N532" s="224"/>
      <c r="O532" s="224"/>
      <c r="P532" s="224"/>
      <c r="Q532" s="224"/>
      <c r="R532" s="224"/>
      <c r="S532" s="224"/>
      <c r="T532" s="224"/>
      <c r="U532" s="224"/>
      <c r="V532" s="224"/>
    </row>
    <row r="533" spans="1:22" ht="10.5">
      <c r="A533" s="224"/>
      <c r="B533" s="224"/>
      <c r="C533" s="224"/>
      <c r="D533" s="224"/>
      <c r="E533" s="224"/>
      <c r="F533" s="224"/>
      <c r="G533" s="224"/>
      <c r="H533" s="224"/>
      <c r="I533" s="224"/>
      <c r="J533" s="224"/>
      <c r="K533" s="224"/>
      <c r="L533" s="224"/>
      <c r="M533" s="224"/>
      <c r="N533" s="224"/>
      <c r="O533" s="224"/>
      <c r="P533" s="224"/>
      <c r="Q533" s="224"/>
      <c r="R533" s="224"/>
      <c r="S533" s="224"/>
      <c r="T533" s="224"/>
      <c r="U533" s="224"/>
      <c r="V533" s="224"/>
    </row>
    <row r="534" spans="1:22" ht="10.5">
      <c r="A534" s="224"/>
      <c r="B534" s="224"/>
      <c r="C534" s="224"/>
      <c r="D534" s="224"/>
      <c r="E534" s="224"/>
      <c r="F534" s="224"/>
      <c r="G534" s="224"/>
      <c r="H534" s="224"/>
      <c r="I534" s="224"/>
      <c r="J534" s="224"/>
      <c r="K534" s="224"/>
      <c r="L534" s="224"/>
      <c r="M534" s="224"/>
      <c r="N534" s="224"/>
      <c r="O534" s="224"/>
      <c r="P534" s="224"/>
      <c r="Q534" s="224"/>
      <c r="R534" s="224"/>
      <c r="S534" s="224"/>
      <c r="T534" s="224"/>
      <c r="U534" s="224"/>
      <c r="V534" s="224"/>
    </row>
    <row r="535" spans="1:22" ht="10.5">
      <c r="A535" s="224"/>
      <c r="B535" s="224"/>
      <c r="C535" s="224"/>
      <c r="D535" s="224"/>
      <c r="E535" s="224"/>
      <c r="F535" s="224"/>
      <c r="G535" s="224"/>
      <c r="H535" s="224"/>
      <c r="I535" s="224"/>
      <c r="J535" s="224"/>
      <c r="K535" s="224"/>
      <c r="L535" s="224"/>
      <c r="M535" s="224"/>
      <c r="N535" s="224"/>
      <c r="O535" s="224"/>
      <c r="P535" s="224"/>
      <c r="Q535" s="224"/>
      <c r="R535" s="224"/>
      <c r="S535" s="224"/>
      <c r="T535" s="224"/>
      <c r="U535" s="224"/>
      <c r="V535" s="224"/>
    </row>
    <row r="536" spans="1:22" ht="10.5">
      <c r="A536" s="224"/>
      <c r="B536" s="224"/>
      <c r="C536" s="224"/>
      <c r="D536" s="224"/>
      <c r="E536" s="224"/>
      <c r="F536" s="224"/>
      <c r="G536" s="224"/>
      <c r="H536" s="224"/>
      <c r="I536" s="224"/>
      <c r="J536" s="224"/>
      <c r="K536" s="224"/>
      <c r="L536" s="224"/>
      <c r="M536" s="224"/>
      <c r="N536" s="224"/>
      <c r="O536" s="224"/>
      <c r="P536" s="224"/>
      <c r="Q536" s="224"/>
      <c r="R536" s="224"/>
      <c r="S536" s="224"/>
      <c r="T536" s="224"/>
      <c r="U536" s="224"/>
      <c r="V536" s="224"/>
    </row>
    <row r="537" spans="1:22" ht="10.5">
      <c r="A537" s="224"/>
      <c r="B537" s="224"/>
      <c r="C537" s="224"/>
      <c r="D537" s="224"/>
      <c r="E537" s="224"/>
      <c r="F537" s="224"/>
      <c r="G537" s="224"/>
      <c r="H537" s="224"/>
      <c r="I537" s="224"/>
      <c r="J537" s="224"/>
      <c r="K537" s="224"/>
      <c r="L537" s="224"/>
      <c r="M537" s="224"/>
      <c r="N537" s="224"/>
      <c r="O537" s="224"/>
      <c r="P537" s="224"/>
      <c r="Q537" s="224"/>
      <c r="R537" s="224"/>
      <c r="S537" s="224"/>
      <c r="T537" s="224"/>
      <c r="U537" s="224"/>
      <c r="V537" s="224"/>
    </row>
    <row r="538" spans="1:22" ht="10.5">
      <c r="A538" s="224"/>
      <c r="B538" s="224"/>
      <c r="C538" s="224"/>
      <c r="D538" s="224"/>
      <c r="E538" s="224"/>
      <c r="F538" s="224"/>
      <c r="G538" s="224"/>
      <c r="H538" s="224"/>
      <c r="I538" s="224"/>
      <c r="J538" s="224"/>
      <c r="K538" s="224"/>
      <c r="L538" s="224"/>
      <c r="M538" s="224"/>
      <c r="N538" s="224"/>
      <c r="O538" s="224"/>
      <c r="P538" s="224"/>
      <c r="Q538" s="224"/>
      <c r="R538" s="224"/>
      <c r="S538" s="224"/>
      <c r="T538" s="224"/>
      <c r="U538" s="224"/>
      <c r="V538" s="224"/>
    </row>
    <row r="539" spans="1:22" ht="10.5">
      <c r="A539" s="224"/>
      <c r="B539" s="224"/>
      <c r="C539" s="224"/>
      <c r="D539" s="224"/>
      <c r="E539" s="224"/>
      <c r="F539" s="224"/>
      <c r="G539" s="224"/>
      <c r="H539" s="224"/>
      <c r="I539" s="224"/>
      <c r="J539" s="224"/>
      <c r="K539" s="224"/>
      <c r="L539" s="224"/>
      <c r="M539" s="224"/>
      <c r="N539" s="224"/>
      <c r="O539" s="224"/>
      <c r="P539" s="224"/>
      <c r="Q539" s="224"/>
      <c r="R539" s="224"/>
      <c r="S539" s="224"/>
      <c r="T539" s="224"/>
      <c r="U539" s="224"/>
      <c r="V539" s="224"/>
    </row>
    <row r="540" spans="1:22" ht="10.5">
      <c r="A540" s="224"/>
      <c r="B540" s="224"/>
      <c r="C540" s="224"/>
      <c r="D540" s="224"/>
      <c r="E540" s="224"/>
      <c r="F540" s="224"/>
      <c r="G540" s="224"/>
      <c r="H540" s="224"/>
      <c r="I540" s="224"/>
      <c r="J540" s="224"/>
      <c r="K540" s="224"/>
      <c r="L540" s="224"/>
      <c r="M540" s="224"/>
      <c r="N540" s="224"/>
      <c r="O540" s="224"/>
      <c r="P540" s="224"/>
      <c r="Q540" s="224"/>
      <c r="R540" s="224"/>
      <c r="S540" s="224"/>
      <c r="T540" s="224"/>
      <c r="U540" s="224"/>
      <c r="V540" s="224"/>
    </row>
    <row r="541" spans="1:22" ht="10.5">
      <c r="A541" s="224"/>
      <c r="B541" s="224"/>
      <c r="C541" s="224"/>
      <c r="D541" s="224"/>
      <c r="E541" s="224"/>
      <c r="F541" s="224"/>
      <c r="G541" s="224"/>
      <c r="H541" s="224"/>
      <c r="I541" s="224"/>
      <c r="J541" s="224"/>
      <c r="K541" s="224"/>
      <c r="L541" s="224"/>
      <c r="M541" s="224"/>
      <c r="N541" s="224"/>
      <c r="O541" s="224"/>
      <c r="P541" s="224"/>
      <c r="Q541" s="224"/>
      <c r="R541" s="224"/>
      <c r="S541" s="224"/>
      <c r="T541" s="224"/>
      <c r="U541" s="224"/>
      <c r="V541" s="224"/>
    </row>
    <row r="542" spans="1:22" ht="10.5">
      <c r="A542" s="224"/>
      <c r="B542" s="224"/>
      <c r="C542" s="224"/>
      <c r="D542" s="224"/>
      <c r="E542" s="224"/>
      <c r="F542" s="224"/>
      <c r="G542" s="224"/>
      <c r="H542" s="224"/>
      <c r="I542" s="224"/>
      <c r="J542" s="224"/>
      <c r="K542" s="224"/>
      <c r="L542" s="224"/>
      <c r="M542" s="224"/>
      <c r="N542" s="224"/>
      <c r="O542" s="224"/>
      <c r="P542" s="224"/>
      <c r="Q542" s="224"/>
      <c r="R542" s="224"/>
      <c r="S542" s="224"/>
      <c r="T542" s="224"/>
      <c r="U542" s="224"/>
      <c r="V542" s="224"/>
    </row>
    <row r="543" spans="1:22" ht="10.5">
      <c r="A543" s="224"/>
      <c r="B543" s="224"/>
      <c r="C543" s="224"/>
      <c r="D543" s="224"/>
      <c r="E543" s="224"/>
      <c r="F543" s="224"/>
      <c r="G543" s="224"/>
      <c r="H543" s="224"/>
      <c r="I543" s="224"/>
      <c r="J543" s="224"/>
      <c r="K543" s="224"/>
      <c r="L543" s="224"/>
      <c r="M543" s="224"/>
      <c r="N543" s="224"/>
      <c r="O543" s="224"/>
      <c r="P543" s="224"/>
      <c r="Q543" s="224"/>
      <c r="R543" s="224"/>
      <c r="S543" s="224"/>
      <c r="T543" s="224"/>
      <c r="U543" s="224"/>
      <c r="V543" s="224"/>
    </row>
    <row r="544" spans="1:22" ht="10.5">
      <c r="A544" s="224"/>
      <c r="B544" s="224"/>
      <c r="C544" s="224"/>
      <c r="D544" s="224"/>
      <c r="E544" s="224"/>
      <c r="F544" s="224"/>
      <c r="G544" s="224"/>
      <c r="H544" s="224"/>
      <c r="I544" s="224"/>
      <c r="J544" s="224"/>
      <c r="K544" s="224"/>
      <c r="L544" s="224"/>
      <c r="M544" s="224"/>
      <c r="N544" s="224"/>
      <c r="O544" s="224"/>
      <c r="P544" s="224"/>
      <c r="Q544" s="224"/>
      <c r="R544" s="224"/>
      <c r="S544" s="224"/>
      <c r="T544" s="224"/>
      <c r="U544" s="224"/>
      <c r="V544" s="224"/>
    </row>
    <row r="545" spans="1:22" ht="10.5">
      <c r="A545" s="224"/>
      <c r="B545" s="224"/>
      <c r="C545" s="224"/>
      <c r="D545" s="224"/>
      <c r="E545" s="224"/>
      <c r="F545" s="224"/>
      <c r="G545" s="224"/>
      <c r="H545" s="224"/>
      <c r="I545" s="224"/>
      <c r="J545" s="224"/>
      <c r="K545" s="224"/>
      <c r="L545" s="224"/>
      <c r="M545" s="224"/>
      <c r="N545" s="224"/>
      <c r="O545" s="224"/>
      <c r="P545" s="224"/>
      <c r="Q545" s="224"/>
      <c r="R545" s="224"/>
      <c r="S545" s="224"/>
      <c r="T545" s="224"/>
      <c r="U545" s="224"/>
      <c r="V545" s="224"/>
    </row>
    <row r="546" spans="1:22" ht="10.5">
      <c r="A546" s="224"/>
      <c r="B546" s="224"/>
      <c r="C546" s="224"/>
      <c r="D546" s="224"/>
      <c r="E546" s="224"/>
      <c r="F546" s="224"/>
      <c r="G546" s="224"/>
      <c r="H546" s="224"/>
      <c r="I546" s="224"/>
      <c r="J546" s="224"/>
      <c r="K546" s="224"/>
      <c r="L546" s="224"/>
      <c r="M546" s="224"/>
      <c r="N546" s="224"/>
      <c r="O546" s="224"/>
      <c r="P546" s="224"/>
      <c r="Q546" s="224"/>
      <c r="R546" s="224"/>
      <c r="S546" s="224"/>
      <c r="T546" s="224"/>
      <c r="U546" s="224"/>
      <c r="V546" s="224"/>
    </row>
    <row r="547" spans="1:22" ht="10.5">
      <c r="A547" s="224"/>
      <c r="B547" s="224"/>
      <c r="C547" s="224"/>
      <c r="D547" s="224"/>
      <c r="E547" s="224"/>
      <c r="F547" s="224"/>
      <c r="G547" s="224"/>
      <c r="H547" s="224"/>
      <c r="I547" s="224"/>
      <c r="J547" s="224"/>
      <c r="K547" s="224"/>
      <c r="L547" s="224"/>
      <c r="M547" s="224"/>
      <c r="N547" s="224"/>
      <c r="O547" s="224"/>
      <c r="P547" s="224"/>
      <c r="Q547" s="224"/>
      <c r="R547" s="224"/>
      <c r="S547" s="224"/>
      <c r="T547" s="224"/>
      <c r="U547" s="224"/>
      <c r="V547" s="224"/>
    </row>
    <row r="548" spans="1:22" ht="10.5">
      <c r="A548" s="224"/>
      <c r="B548" s="224"/>
      <c r="C548" s="224"/>
      <c r="D548" s="224"/>
      <c r="E548" s="224"/>
      <c r="F548" s="224"/>
      <c r="G548" s="224"/>
      <c r="H548" s="224"/>
      <c r="I548" s="224"/>
      <c r="J548" s="224"/>
      <c r="K548" s="224"/>
      <c r="L548" s="224"/>
      <c r="M548" s="224"/>
      <c r="N548" s="224"/>
      <c r="O548" s="224"/>
      <c r="P548" s="224"/>
      <c r="Q548" s="224"/>
      <c r="R548" s="224"/>
      <c r="S548" s="224"/>
      <c r="T548" s="224"/>
      <c r="U548" s="224"/>
      <c r="V548" s="224"/>
    </row>
    <row r="549" spans="1:22" ht="10.5">
      <c r="A549" s="224"/>
      <c r="B549" s="224"/>
      <c r="C549" s="224"/>
      <c r="D549" s="224"/>
      <c r="E549" s="224"/>
      <c r="F549" s="224"/>
      <c r="G549" s="224"/>
      <c r="H549" s="224"/>
      <c r="I549" s="224"/>
      <c r="J549" s="224"/>
      <c r="K549" s="224"/>
      <c r="L549" s="224"/>
      <c r="M549" s="224"/>
      <c r="N549" s="224"/>
      <c r="O549" s="224"/>
      <c r="P549" s="224"/>
      <c r="Q549" s="224"/>
      <c r="R549" s="224"/>
      <c r="S549" s="224"/>
      <c r="T549" s="224"/>
      <c r="U549" s="224"/>
      <c r="V549" s="224"/>
    </row>
    <row r="550" spans="1:22" ht="10.5">
      <c r="A550" s="224"/>
      <c r="B550" s="224"/>
      <c r="C550" s="224"/>
      <c r="D550" s="224"/>
      <c r="E550" s="224"/>
      <c r="F550" s="224"/>
      <c r="G550" s="224"/>
      <c r="H550" s="224"/>
      <c r="I550" s="224"/>
      <c r="J550" s="224"/>
      <c r="K550" s="224"/>
      <c r="L550" s="224"/>
      <c r="M550" s="224"/>
      <c r="N550" s="224"/>
      <c r="O550" s="224"/>
      <c r="P550" s="224"/>
      <c r="Q550" s="224"/>
      <c r="R550" s="224"/>
      <c r="S550" s="224"/>
      <c r="T550" s="224"/>
      <c r="U550" s="224"/>
      <c r="V550" s="224"/>
    </row>
    <row r="551" spans="1:22" ht="10.5">
      <c r="A551" s="224"/>
      <c r="B551" s="224"/>
      <c r="C551" s="224"/>
      <c r="D551" s="224"/>
      <c r="E551" s="224"/>
      <c r="F551" s="224"/>
      <c r="G551" s="224"/>
      <c r="H551" s="224"/>
      <c r="I551" s="224"/>
      <c r="J551" s="224"/>
      <c r="K551" s="224"/>
      <c r="L551" s="224"/>
      <c r="M551" s="224"/>
      <c r="N551" s="224"/>
      <c r="O551" s="224"/>
      <c r="P551" s="224"/>
      <c r="Q551" s="224"/>
      <c r="R551" s="224"/>
      <c r="S551" s="224"/>
      <c r="T551" s="224"/>
      <c r="U551" s="224"/>
      <c r="V551" s="224"/>
    </row>
    <row r="552" spans="1:22" ht="10.5">
      <c r="A552" s="224"/>
      <c r="B552" s="224"/>
      <c r="C552" s="224"/>
      <c r="D552" s="224"/>
      <c r="E552" s="224"/>
      <c r="F552" s="224"/>
      <c r="G552" s="224"/>
      <c r="H552" s="224"/>
      <c r="I552" s="224"/>
      <c r="J552" s="224"/>
      <c r="K552" s="224"/>
      <c r="L552" s="224"/>
      <c r="M552" s="224"/>
      <c r="N552" s="224"/>
      <c r="O552" s="224"/>
      <c r="P552" s="224"/>
      <c r="Q552" s="224"/>
      <c r="R552" s="224"/>
      <c r="S552" s="224"/>
      <c r="T552" s="224"/>
      <c r="U552" s="224"/>
      <c r="V552" s="224"/>
    </row>
    <row r="553" spans="1:22" ht="10.5">
      <c r="A553" s="224"/>
      <c r="B553" s="224"/>
      <c r="C553" s="224"/>
      <c r="D553" s="224"/>
      <c r="E553" s="224"/>
      <c r="F553" s="224"/>
      <c r="G553" s="224"/>
      <c r="H553" s="224"/>
      <c r="I553" s="224"/>
      <c r="J553" s="224"/>
      <c r="K553" s="224"/>
      <c r="L553" s="224"/>
      <c r="M553" s="224"/>
      <c r="N553" s="224"/>
      <c r="O553" s="224"/>
      <c r="P553" s="224"/>
      <c r="Q553" s="224"/>
      <c r="R553" s="224"/>
      <c r="S553" s="224"/>
      <c r="T553" s="224"/>
      <c r="U553" s="224"/>
      <c r="V553" s="224"/>
    </row>
    <row r="554" spans="1:22" ht="10.5">
      <c r="A554" s="224"/>
      <c r="B554" s="224"/>
      <c r="C554" s="224"/>
      <c r="D554" s="224"/>
      <c r="E554" s="224"/>
      <c r="F554" s="224"/>
      <c r="G554" s="224"/>
      <c r="H554" s="224"/>
      <c r="I554" s="224"/>
      <c r="J554" s="224"/>
      <c r="K554" s="224"/>
      <c r="L554" s="224"/>
      <c r="M554" s="224"/>
      <c r="N554" s="224"/>
      <c r="O554" s="224"/>
      <c r="P554" s="224"/>
      <c r="Q554" s="224"/>
      <c r="R554" s="224"/>
      <c r="S554" s="224"/>
      <c r="T554" s="224"/>
      <c r="U554" s="224"/>
      <c r="V554" s="224"/>
    </row>
    <row r="555" spans="1:22" ht="10.5">
      <c r="A555" s="224"/>
      <c r="B555" s="224"/>
      <c r="C555" s="224"/>
      <c r="D555" s="224"/>
      <c r="E555" s="224"/>
      <c r="F555" s="224"/>
      <c r="G555" s="224"/>
      <c r="H555" s="224"/>
      <c r="I555" s="224"/>
      <c r="J555" s="224"/>
      <c r="K555" s="224"/>
      <c r="L555" s="224"/>
      <c r="M555" s="224"/>
      <c r="N555" s="224"/>
      <c r="O555" s="224"/>
      <c r="P555" s="224"/>
      <c r="Q555" s="224"/>
      <c r="R555" s="224"/>
      <c r="S555" s="224"/>
      <c r="T555" s="224"/>
      <c r="U555" s="224"/>
      <c r="V555" s="224"/>
    </row>
    <row r="556" spans="1:22" ht="10.5">
      <c r="A556" s="224"/>
      <c r="B556" s="224"/>
      <c r="C556" s="224"/>
      <c r="D556" s="224"/>
      <c r="E556" s="224"/>
      <c r="F556" s="224"/>
      <c r="G556" s="224"/>
      <c r="H556" s="224"/>
      <c r="I556" s="224"/>
      <c r="J556" s="224"/>
      <c r="K556" s="224"/>
      <c r="L556" s="224"/>
      <c r="M556" s="224"/>
      <c r="N556" s="224"/>
      <c r="O556" s="224"/>
      <c r="P556" s="224"/>
      <c r="Q556" s="224"/>
      <c r="R556" s="224"/>
      <c r="S556" s="224"/>
      <c r="T556" s="224"/>
      <c r="U556" s="224"/>
      <c r="V556" s="224"/>
    </row>
    <row r="557" spans="1:22" ht="10.5">
      <c r="A557" s="224"/>
      <c r="B557" s="224"/>
      <c r="C557" s="224"/>
      <c r="D557" s="224"/>
      <c r="E557" s="224"/>
      <c r="F557" s="224"/>
      <c r="G557" s="224"/>
      <c r="H557" s="224"/>
      <c r="I557" s="224"/>
      <c r="J557" s="224"/>
      <c r="K557" s="224"/>
      <c r="L557" s="224"/>
      <c r="M557" s="224"/>
      <c r="N557" s="224"/>
      <c r="O557" s="224"/>
      <c r="P557" s="224"/>
      <c r="Q557" s="224"/>
      <c r="R557" s="224"/>
      <c r="S557" s="224"/>
      <c r="T557" s="224"/>
      <c r="U557" s="224"/>
      <c r="V557" s="224"/>
    </row>
    <row r="558" spans="1:22" ht="10.5">
      <c r="A558" s="224"/>
      <c r="B558" s="224"/>
      <c r="C558" s="224"/>
      <c r="D558" s="224"/>
      <c r="E558" s="224"/>
      <c r="F558" s="224"/>
      <c r="G558" s="224"/>
      <c r="H558" s="224"/>
      <c r="I558" s="224"/>
      <c r="J558" s="224"/>
      <c r="K558" s="224"/>
      <c r="L558" s="224"/>
      <c r="M558" s="224"/>
      <c r="N558" s="224"/>
      <c r="O558" s="224"/>
      <c r="P558" s="224"/>
      <c r="Q558" s="224"/>
      <c r="R558" s="224"/>
      <c r="S558" s="224"/>
      <c r="T558" s="224"/>
      <c r="U558" s="224"/>
      <c r="V558" s="224"/>
    </row>
    <row r="559" spans="1:22" ht="10.5">
      <c r="A559" s="224"/>
      <c r="B559" s="224"/>
      <c r="C559" s="224"/>
      <c r="D559" s="224"/>
      <c r="E559" s="224"/>
      <c r="F559" s="224"/>
      <c r="G559" s="224"/>
      <c r="H559" s="224"/>
      <c r="I559" s="224"/>
      <c r="J559" s="224"/>
      <c r="K559" s="224"/>
      <c r="L559" s="224"/>
      <c r="M559" s="224"/>
      <c r="N559" s="224"/>
      <c r="O559" s="224"/>
      <c r="P559" s="224"/>
      <c r="Q559" s="224"/>
      <c r="R559" s="224"/>
      <c r="S559" s="224"/>
      <c r="T559" s="224"/>
      <c r="U559" s="224"/>
      <c r="V559" s="224"/>
    </row>
    <row r="560" spans="1:22" ht="10.5">
      <c r="A560" s="224"/>
      <c r="B560" s="224"/>
      <c r="C560" s="224"/>
      <c r="D560" s="224"/>
      <c r="E560" s="224"/>
      <c r="F560" s="224"/>
      <c r="G560" s="224"/>
      <c r="H560" s="224"/>
      <c r="I560" s="224"/>
      <c r="J560" s="224"/>
      <c r="K560" s="224"/>
      <c r="L560" s="224"/>
      <c r="M560" s="224"/>
      <c r="N560" s="224"/>
      <c r="O560" s="224"/>
      <c r="P560" s="224"/>
      <c r="Q560" s="224"/>
      <c r="R560" s="224"/>
      <c r="S560" s="224"/>
      <c r="T560" s="224"/>
      <c r="U560" s="224"/>
      <c r="V560" s="224"/>
    </row>
    <row r="561" spans="1:22" ht="10.5">
      <c r="A561" s="224"/>
      <c r="B561" s="224"/>
      <c r="C561" s="224"/>
      <c r="D561" s="224"/>
      <c r="E561" s="224"/>
      <c r="F561" s="224"/>
      <c r="G561" s="224"/>
      <c r="H561" s="224"/>
      <c r="I561" s="224"/>
      <c r="J561" s="224"/>
      <c r="K561" s="224"/>
      <c r="L561" s="224"/>
      <c r="M561" s="224"/>
      <c r="N561" s="224"/>
      <c r="O561" s="224"/>
      <c r="P561" s="224"/>
      <c r="Q561" s="224"/>
      <c r="R561" s="224"/>
      <c r="S561" s="224"/>
      <c r="T561" s="224"/>
      <c r="U561" s="224"/>
      <c r="V561" s="224"/>
    </row>
    <row r="562" spans="1:22" ht="10.5">
      <c r="A562" s="224"/>
      <c r="B562" s="224"/>
      <c r="C562" s="224"/>
      <c r="D562" s="224"/>
      <c r="E562" s="224"/>
      <c r="F562" s="224"/>
      <c r="G562" s="224"/>
      <c r="H562" s="224"/>
      <c r="I562" s="224"/>
      <c r="J562" s="224"/>
      <c r="K562" s="224"/>
      <c r="L562" s="224"/>
      <c r="M562" s="224"/>
      <c r="N562" s="224"/>
      <c r="O562" s="224"/>
      <c r="P562" s="224"/>
      <c r="Q562" s="224"/>
      <c r="R562" s="224"/>
      <c r="S562" s="224"/>
      <c r="T562" s="224"/>
      <c r="U562" s="224"/>
      <c r="V562" s="224"/>
    </row>
    <row r="563" spans="1:22" ht="10.5">
      <c r="A563" s="224"/>
      <c r="B563" s="224"/>
      <c r="C563" s="224"/>
      <c r="D563" s="224"/>
      <c r="E563" s="224"/>
      <c r="F563" s="224"/>
      <c r="G563" s="224"/>
      <c r="H563" s="224"/>
      <c r="I563" s="224"/>
      <c r="J563" s="224"/>
      <c r="K563" s="224"/>
      <c r="L563" s="224"/>
      <c r="M563" s="224"/>
      <c r="N563" s="224"/>
      <c r="O563" s="224"/>
      <c r="P563" s="224"/>
      <c r="Q563" s="224"/>
      <c r="R563" s="224"/>
      <c r="S563" s="224"/>
      <c r="T563" s="224"/>
      <c r="U563" s="224"/>
      <c r="V563" s="224"/>
    </row>
    <row r="564" spans="1:22" ht="10.5">
      <c r="A564" s="224"/>
      <c r="B564" s="224"/>
      <c r="C564" s="224"/>
      <c r="D564" s="224"/>
      <c r="E564" s="224"/>
      <c r="F564" s="224"/>
      <c r="G564" s="224"/>
      <c r="H564" s="224"/>
      <c r="I564" s="224"/>
      <c r="J564" s="224"/>
      <c r="K564" s="224"/>
      <c r="L564" s="224"/>
      <c r="M564" s="224"/>
      <c r="N564" s="224"/>
      <c r="O564" s="224"/>
      <c r="P564" s="224"/>
      <c r="Q564" s="224"/>
      <c r="R564" s="224"/>
      <c r="S564" s="224"/>
      <c r="T564" s="224"/>
      <c r="U564" s="224"/>
      <c r="V564" s="224"/>
    </row>
    <row r="565" spans="1:22" ht="10.5">
      <c r="A565" s="224"/>
      <c r="B565" s="224"/>
      <c r="C565" s="224"/>
      <c r="D565" s="224"/>
      <c r="E565" s="224"/>
      <c r="F565" s="224"/>
      <c r="G565" s="224"/>
      <c r="H565" s="224"/>
      <c r="I565" s="224"/>
      <c r="J565" s="224"/>
      <c r="K565" s="224"/>
      <c r="L565" s="224"/>
      <c r="M565" s="224"/>
      <c r="N565" s="224"/>
      <c r="O565" s="224"/>
      <c r="P565" s="224"/>
      <c r="Q565" s="224"/>
      <c r="R565" s="224"/>
      <c r="S565" s="224"/>
      <c r="T565" s="224"/>
      <c r="U565" s="224"/>
      <c r="V565" s="224"/>
    </row>
    <row r="566" spans="1:22" ht="10.5">
      <c r="A566" s="224"/>
      <c r="B566" s="224"/>
      <c r="C566" s="224"/>
      <c r="D566" s="224"/>
      <c r="E566" s="224"/>
      <c r="F566" s="224"/>
      <c r="G566" s="224"/>
      <c r="H566" s="224"/>
      <c r="I566" s="224"/>
      <c r="J566" s="224"/>
      <c r="K566" s="224"/>
      <c r="L566" s="224"/>
      <c r="M566" s="224"/>
      <c r="N566" s="224"/>
      <c r="O566" s="224"/>
      <c r="P566" s="224"/>
      <c r="Q566" s="224"/>
      <c r="R566" s="224"/>
      <c r="S566" s="224"/>
      <c r="T566" s="224"/>
      <c r="U566" s="224"/>
      <c r="V566" s="224"/>
    </row>
    <row r="567" spans="1:22" ht="10.5">
      <c r="A567" s="224"/>
      <c r="B567" s="224"/>
      <c r="C567" s="224"/>
      <c r="D567" s="224"/>
      <c r="E567" s="224"/>
      <c r="F567" s="224"/>
      <c r="G567" s="224"/>
      <c r="H567" s="224"/>
      <c r="I567" s="224"/>
      <c r="J567" s="224"/>
      <c r="K567" s="224"/>
      <c r="L567" s="224"/>
      <c r="M567" s="224"/>
      <c r="N567" s="224"/>
      <c r="O567" s="224"/>
      <c r="P567" s="224"/>
      <c r="Q567" s="224"/>
      <c r="R567" s="224"/>
      <c r="S567" s="224"/>
      <c r="T567" s="224"/>
      <c r="U567" s="224"/>
      <c r="V567" s="224"/>
    </row>
    <row r="568" spans="1:22" ht="10.5">
      <c r="A568" s="224"/>
      <c r="B568" s="224"/>
      <c r="C568" s="224"/>
      <c r="D568" s="224"/>
      <c r="E568" s="224"/>
      <c r="F568" s="224"/>
      <c r="G568" s="224"/>
      <c r="H568" s="224"/>
      <c r="I568" s="224"/>
      <c r="J568" s="224"/>
      <c r="K568" s="224"/>
      <c r="L568" s="224"/>
      <c r="M568" s="224"/>
      <c r="N568" s="224"/>
      <c r="O568" s="224"/>
      <c r="P568" s="224"/>
      <c r="Q568" s="224"/>
      <c r="R568" s="224"/>
      <c r="S568" s="224"/>
      <c r="T568" s="224"/>
      <c r="U568" s="224"/>
      <c r="V568" s="224"/>
    </row>
    <row r="569" spans="1:22" ht="10.5">
      <c r="A569" s="224"/>
      <c r="B569" s="224"/>
      <c r="C569" s="224"/>
      <c r="D569" s="224"/>
      <c r="E569" s="224"/>
      <c r="F569" s="224"/>
      <c r="G569" s="224"/>
      <c r="H569" s="224"/>
      <c r="I569" s="224"/>
      <c r="J569" s="224"/>
      <c r="K569" s="224"/>
      <c r="L569" s="224"/>
      <c r="M569" s="224"/>
      <c r="N569" s="224"/>
      <c r="O569" s="224"/>
      <c r="P569" s="224"/>
      <c r="Q569" s="224"/>
      <c r="R569" s="224"/>
      <c r="S569" s="224"/>
      <c r="T569" s="224"/>
      <c r="U569" s="224"/>
      <c r="V569" s="224"/>
    </row>
    <row r="570" spans="1:22" ht="10.5">
      <c r="A570" s="224"/>
      <c r="B570" s="224"/>
      <c r="C570" s="224"/>
      <c r="D570" s="224"/>
      <c r="E570" s="224"/>
      <c r="F570" s="224"/>
      <c r="G570" s="224"/>
      <c r="H570" s="224"/>
      <c r="I570" s="224"/>
      <c r="J570" s="224"/>
      <c r="K570" s="224"/>
      <c r="L570" s="224"/>
      <c r="M570" s="224"/>
      <c r="N570" s="224"/>
      <c r="O570" s="224"/>
      <c r="P570" s="224"/>
      <c r="Q570" s="224"/>
      <c r="R570" s="224"/>
      <c r="S570" s="224"/>
      <c r="T570" s="224"/>
      <c r="U570" s="224"/>
      <c r="V570" s="224"/>
    </row>
    <row r="571" spans="1:22" ht="10.5">
      <c r="A571" s="224"/>
      <c r="B571" s="224"/>
      <c r="C571" s="224"/>
      <c r="D571" s="224"/>
      <c r="E571" s="224"/>
      <c r="F571" s="224"/>
      <c r="G571" s="224"/>
      <c r="H571" s="224"/>
      <c r="I571" s="224"/>
      <c r="J571" s="224"/>
      <c r="K571" s="224"/>
      <c r="L571" s="224"/>
      <c r="M571" s="224"/>
      <c r="N571" s="224"/>
      <c r="O571" s="224"/>
      <c r="P571" s="224"/>
      <c r="Q571" s="224"/>
      <c r="R571" s="224"/>
      <c r="S571" s="224"/>
      <c r="T571" s="224"/>
      <c r="U571" s="224"/>
      <c r="V571" s="224"/>
    </row>
    <row r="572" spans="1:22" ht="10.5">
      <c r="A572" s="224"/>
      <c r="B572" s="224"/>
      <c r="C572" s="224"/>
      <c r="D572" s="224"/>
      <c r="E572" s="224"/>
      <c r="F572" s="224"/>
      <c r="G572" s="224"/>
      <c r="H572" s="224"/>
      <c r="I572" s="224"/>
      <c r="J572" s="224"/>
      <c r="K572" s="224"/>
      <c r="L572" s="224"/>
      <c r="M572" s="224"/>
      <c r="N572" s="224"/>
      <c r="O572" s="224"/>
      <c r="P572" s="224"/>
      <c r="Q572" s="224"/>
      <c r="R572" s="224"/>
      <c r="S572" s="224"/>
      <c r="T572" s="224"/>
      <c r="U572" s="224"/>
      <c r="V572" s="224"/>
    </row>
    <row r="573" spans="1:22" ht="10.5">
      <c r="A573" s="224"/>
      <c r="B573" s="224"/>
      <c r="C573" s="224"/>
      <c r="D573" s="224"/>
      <c r="E573" s="224"/>
      <c r="F573" s="224"/>
      <c r="G573" s="224"/>
      <c r="H573" s="224"/>
      <c r="I573" s="224"/>
      <c r="J573" s="224"/>
      <c r="K573" s="224"/>
      <c r="L573" s="224"/>
      <c r="M573" s="224"/>
      <c r="N573" s="224"/>
      <c r="O573" s="224"/>
      <c r="P573" s="224"/>
      <c r="Q573" s="224"/>
      <c r="R573" s="224"/>
      <c r="S573" s="224"/>
      <c r="T573" s="224"/>
      <c r="U573" s="224"/>
      <c r="V573" s="224"/>
    </row>
    <row r="574" spans="1:22" ht="10.5">
      <c r="A574" s="224"/>
      <c r="B574" s="224"/>
      <c r="C574" s="224"/>
      <c r="D574" s="224"/>
      <c r="E574" s="224"/>
      <c r="F574" s="224"/>
      <c r="G574" s="224"/>
      <c r="H574" s="224"/>
      <c r="I574" s="224"/>
      <c r="J574" s="224"/>
      <c r="K574" s="224"/>
      <c r="L574" s="224"/>
      <c r="M574" s="224"/>
      <c r="N574" s="224"/>
      <c r="O574" s="224"/>
      <c r="P574" s="224"/>
      <c r="Q574" s="224"/>
      <c r="R574" s="224"/>
      <c r="S574" s="224"/>
      <c r="T574" s="224"/>
      <c r="U574" s="224"/>
      <c r="V574" s="224"/>
    </row>
    <row r="575" spans="1:22" ht="10.5">
      <c r="A575" s="224"/>
      <c r="B575" s="224"/>
      <c r="C575" s="224"/>
      <c r="D575" s="224"/>
      <c r="E575" s="224"/>
      <c r="F575" s="224"/>
      <c r="G575" s="224"/>
      <c r="H575" s="224"/>
      <c r="I575" s="224"/>
      <c r="J575" s="224"/>
      <c r="K575" s="224"/>
      <c r="L575" s="224"/>
      <c r="M575" s="224"/>
      <c r="N575" s="224"/>
      <c r="O575" s="224"/>
      <c r="P575" s="224"/>
      <c r="Q575" s="224"/>
      <c r="R575" s="224"/>
      <c r="S575" s="224"/>
      <c r="T575" s="224"/>
      <c r="U575" s="224"/>
      <c r="V575" s="224"/>
    </row>
    <row r="576" spans="1:22" ht="10.5">
      <c r="A576" s="224"/>
      <c r="B576" s="224"/>
      <c r="C576" s="224"/>
      <c r="D576" s="224"/>
      <c r="E576" s="224"/>
      <c r="F576" s="224"/>
      <c r="G576" s="224"/>
      <c r="H576" s="224"/>
      <c r="I576" s="224"/>
      <c r="J576" s="224"/>
      <c r="K576" s="224"/>
      <c r="L576" s="224"/>
      <c r="M576" s="224"/>
      <c r="N576" s="224"/>
      <c r="O576" s="224"/>
      <c r="P576" s="224"/>
      <c r="Q576" s="224"/>
      <c r="R576" s="224"/>
      <c r="S576" s="224"/>
      <c r="T576" s="224"/>
      <c r="U576" s="224"/>
      <c r="V576" s="224"/>
    </row>
    <row r="577" spans="1:22" ht="10.5">
      <c r="A577" s="224"/>
      <c r="B577" s="224"/>
      <c r="C577" s="224"/>
      <c r="D577" s="224"/>
      <c r="E577" s="224"/>
      <c r="F577" s="224"/>
      <c r="G577" s="224"/>
      <c r="H577" s="224"/>
      <c r="I577" s="224"/>
      <c r="J577" s="224"/>
      <c r="K577" s="224"/>
      <c r="L577" s="224"/>
      <c r="M577" s="224"/>
      <c r="N577" s="224"/>
      <c r="O577" s="224"/>
      <c r="P577" s="224"/>
      <c r="Q577" s="224"/>
      <c r="R577" s="224"/>
      <c r="S577" s="224"/>
      <c r="T577" s="224"/>
      <c r="U577" s="224"/>
      <c r="V577" s="224"/>
    </row>
    <row r="578" spans="1:22" ht="10.5">
      <c r="A578" s="224"/>
      <c r="B578" s="224"/>
      <c r="C578" s="224"/>
      <c r="D578" s="224"/>
      <c r="E578" s="224"/>
      <c r="F578" s="224"/>
      <c r="G578" s="224"/>
      <c r="H578" s="224"/>
      <c r="I578" s="224"/>
      <c r="J578" s="224"/>
      <c r="K578" s="224"/>
      <c r="L578" s="224"/>
      <c r="M578" s="224"/>
      <c r="N578" s="224"/>
      <c r="O578" s="224"/>
      <c r="P578" s="224"/>
      <c r="Q578" s="224"/>
      <c r="R578" s="224"/>
      <c r="S578" s="224"/>
      <c r="T578" s="224"/>
      <c r="U578" s="224"/>
      <c r="V578" s="224"/>
    </row>
    <row r="579" spans="1:22" ht="10.5">
      <c r="A579" s="224"/>
      <c r="B579" s="224"/>
      <c r="C579" s="224"/>
      <c r="D579" s="224"/>
      <c r="E579" s="224"/>
      <c r="F579" s="224"/>
      <c r="G579" s="224"/>
      <c r="H579" s="224"/>
      <c r="I579" s="224"/>
      <c r="J579" s="224"/>
      <c r="K579" s="224"/>
      <c r="L579" s="224"/>
      <c r="M579" s="224"/>
      <c r="N579" s="224"/>
      <c r="O579" s="224"/>
      <c r="P579" s="224"/>
      <c r="Q579" s="224"/>
      <c r="R579" s="224"/>
      <c r="S579" s="224"/>
      <c r="T579" s="224"/>
      <c r="U579" s="224"/>
      <c r="V579" s="224"/>
    </row>
    <row r="580" spans="1:22" ht="10.5">
      <c r="A580" s="224"/>
      <c r="B580" s="224"/>
      <c r="C580" s="224"/>
      <c r="D580" s="224"/>
      <c r="E580" s="224"/>
      <c r="F580" s="224"/>
      <c r="G580" s="224"/>
      <c r="H580" s="224"/>
      <c r="I580" s="224"/>
      <c r="J580" s="224"/>
      <c r="K580" s="224"/>
      <c r="L580" s="224"/>
      <c r="M580" s="224"/>
      <c r="N580" s="224"/>
      <c r="O580" s="224"/>
      <c r="P580" s="224"/>
      <c r="Q580" s="224"/>
      <c r="R580" s="224"/>
      <c r="S580" s="224"/>
      <c r="T580" s="224"/>
      <c r="U580" s="224"/>
      <c r="V580" s="224"/>
    </row>
    <row r="581" spans="1:22" ht="10.5">
      <c r="A581" s="224"/>
      <c r="B581" s="224"/>
      <c r="C581" s="224"/>
      <c r="D581" s="224"/>
      <c r="E581" s="224"/>
      <c r="F581" s="224"/>
      <c r="G581" s="224"/>
      <c r="H581" s="224"/>
      <c r="I581" s="224"/>
      <c r="J581" s="224"/>
      <c r="K581" s="224"/>
      <c r="L581" s="224"/>
      <c r="M581" s="224"/>
      <c r="N581" s="224"/>
      <c r="O581" s="224"/>
      <c r="P581" s="224"/>
      <c r="Q581" s="224"/>
      <c r="R581" s="224"/>
      <c r="S581" s="224"/>
      <c r="T581" s="224"/>
      <c r="U581" s="224"/>
      <c r="V581" s="224"/>
    </row>
    <row r="582" spans="1:22" ht="10.5">
      <c r="A582" s="224"/>
      <c r="B582" s="224"/>
      <c r="C582" s="224"/>
      <c r="D582" s="224"/>
      <c r="E582" s="224"/>
      <c r="F582" s="224"/>
      <c r="G582" s="224"/>
      <c r="H582" s="224"/>
      <c r="I582" s="224"/>
      <c r="J582" s="224"/>
      <c r="K582" s="224"/>
      <c r="L582" s="224"/>
      <c r="M582" s="224"/>
      <c r="N582" s="224"/>
      <c r="O582" s="224"/>
      <c r="P582" s="224"/>
      <c r="Q582" s="224"/>
      <c r="R582" s="224"/>
      <c r="S582" s="224"/>
      <c r="T582" s="224"/>
      <c r="U582" s="224"/>
      <c r="V582" s="224"/>
    </row>
    <row r="583" spans="1:22" ht="10.5">
      <c r="A583" s="224"/>
      <c r="B583" s="224"/>
      <c r="C583" s="224"/>
      <c r="D583" s="224"/>
      <c r="E583" s="224"/>
      <c r="F583" s="224"/>
      <c r="G583" s="224"/>
      <c r="H583" s="224"/>
      <c r="I583" s="224"/>
      <c r="J583" s="224"/>
      <c r="K583" s="224"/>
      <c r="L583" s="224"/>
      <c r="M583" s="224"/>
      <c r="N583" s="224"/>
      <c r="O583" s="224"/>
      <c r="P583" s="224"/>
      <c r="Q583" s="224"/>
      <c r="R583" s="224"/>
      <c r="S583" s="224"/>
      <c r="T583" s="224"/>
      <c r="U583" s="224"/>
      <c r="V583" s="224"/>
    </row>
    <row r="584" spans="1:22" ht="10.5">
      <c r="A584" s="224"/>
      <c r="B584" s="224"/>
      <c r="C584" s="224"/>
      <c r="D584" s="224"/>
      <c r="E584" s="224"/>
      <c r="F584" s="224"/>
      <c r="G584" s="224"/>
      <c r="H584" s="224"/>
      <c r="I584" s="224"/>
      <c r="J584" s="224"/>
      <c r="K584" s="224"/>
      <c r="L584" s="224"/>
      <c r="M584" s="224"/>
      <c r="N584" s="224"/>
      <c r="O584" s="224"/>
      <c r="P584" s="224"/>
      <c r="Q584" s="224"/>
      <c r="R584" s="224"/>
      <c r="S584" s="224"/>
      <c r="T584" s="224"/>
      <c r="U584" s="224"/>
      <c r="V584" s="224"/>
    </row>
    <row r="585" spans="1:22" ht="10.5">
      <c r="A585" s="224"/>
      <c r="B585" s="224"/>
      <c r="C585" s="224"/>
      <c r="D585" s="224"/>
      <c r="E585" s="224"/>
      <c r="F585" s="224"/>
      <c r="G585" s="224"/>
      <c r="H585" s="224"/>
      <c r="I585" s="224"/>
      <c r="J585" s="224"/>
      <c r="K585" s="224"/>
      <c r="L585" s="224"/>
      <c r="M585" s="224"/>
      <c r="N585" s="224"/>
      <c r="O585" s="224"/>
      <c r="P585" s="224"/>
      <c r="Q585" s="224"/>
      <c r="R585" s="224"/>
      <c r="S585" s="224"/>
      <c r="T585" s="224"/>
      <c r="U585" s="224"/>
      <c r="V585" s="224"/>
    </row>
    <row r="586" spans="1:22" ht="10.5">
      <c r="A586" s="224"/>
      <c r="B586" s="224"/>
      <c r="C586" s="224"/>
      <c r="D586" s="224"/>
      <c r="E586" s="224"/>
      <c r="F586" s="224"/>
      <c r="G586" s="224"/>
      <c r="H586" s="224"/>
      <c r="I586" s="224"/>
      <c r="J586" s="224"/>
      <c r="K586" s="224"/>
      <c r="L586" s="224"/>
      <c r="M586" s="224"/>
      <c r="N586" s="224"/>
      <c r="O586" s="224"/>
      <c r="P586" s="224"/>
      <c r="Q586" s="224"/>
      <c r="R586" s="224"/>
      <c r="S586" s="224"/>
      <c r="T586" s="224"/>
      <c r="U586" s="224"/>
      <c r="V586" s="224"/>
    </row>
    <row r="587" spans="1:22" ht="10.5">
      <c r="A587" s="224"/>
      <c r="B587" s="224"/>
      <c r="C587" s="224"/>
      <c r="D587" s="224"/>
      <c r="E587" s="224"/>
      <c r="F587" s="224"/>
      <c r="G587" s="224"/>
      <c r="H587" s="224"/>
      <c r="I587" s="224"/>
      <c r="J587" s="224"/>
      <c r="K587" s="224"/>
      <c r="L587" s="224"/>
      <c r="M587" s="224"/>
      <c r="N587" s="224"/>
      <c r="O587" s="224"/>
      <c r="P587" s="224"/>
      <c r="Q587" s="224"/>
      <c r="R587" s="224"/>
      <c r="S587" s="224"/>
      <c r="T587" s="224"/>
      <c r="U587" s="224"/>
      <c r="V587" s="224"/>
    </row>
    <row r="588" spans="1:22" ht="10.5">
      <c r="A588" s="224"/>
      <c r="B588" s="224"/>
      <c r="C588" s="224"/>
      <c r="D588" s="224"/>
      <c r="E588" s="224"/>
      <c r="F588" s="224"/>
      <c r="G588" s="224"/>
      <c r="H588" s="224"/>
      <c r="I588" s="224"/>
      <c r="J588" s="224"/>
      <c r="K588" s="224"/>
      <c r="L588" s="224"/>
      <c r="M588" s="224"/>
      <c r="N588" s="224"/>
      <c r="O588" s="224"/>
      <c r="P588" s="224"/>
      <c r="Q588" s="224"/>
      <c r="R588" s="224"/>
      <c r="S588" s="224"/>
      <c r="T588" s="224"/>
      <c r="U588" s="224"/>
      <c r="V588" s="224"/>
    </row>
    <row r="589" spans="1:22" ht="10.5">
      <c r="A589" s="224"/>
      <c r="B589" s="224"/>
      <c r="C589" s="224"/>
      <c r="D589" s="224"/>
      <c r="E589" s="224"/>
      <c r="F589" s="224"/>
      <c r="G589" s="224"/>
      <c r="H589" s="224"/>
      <c r="I589" s="224"/>
      <c r="J589" s="224"/>
      <c r="K589" s="224"/>
      <c r="L589" s="224"/>
      <c r="M589" s="224"/>
      <c r="N589" s="224"/>
      <c r="O589" s="224"/>
      <c r="P589" s="224"/>
      <c r="Q589" s="224"/>
      <c r="R589" s="224"/>
      <c r="S589" s="224"/>
      <c r="T589" s="224"/>
      <c r="U589" s="224"/>
      <c r="V589" s="224"/>
    </row>
    <row r="590" spans="1:22" ht="10.5">
      <c r="A590" s="224"/>
      <c r="B590" s="224"/>
      <c r="C590" s="224"/>
      <c r="D590" s="224"/>
      <c r="E590" s="224"/>
      <c r="F590" s="224"/>
      <c r="G590" s="224"/>
      <c r="H590" s="224"/>
      <c r="I590" s="224"/>
      <c r="J590" s="224"/>
      <c r="K590" s="224"/>
      <c r="L590" s="224"/>
      <c r="M590" s="224"/>
      <c r="N590" s="224"/>
      <c r="O590" s="224"/>
      <c r="P590" s="224"/>
      <c r="Q590" s="224"/>
      <c r="R590" s="224"/>
      <c r="S590" s="224"/>
      <c r="T590" s="224"/>
      <c r="U590" s="224"/>
      <c r="V590" s="224"/>
    </row>
    <row r="591" spans="1:22" ht="10.5">
      <c r="A591" s="224"/>
      <c r="B591" s="224"/>
      <c r="C591" s="224"/>
      <c r="D591" s="224"/>
      <c r="E591" s="224"/>
      <c r="F591" s="224"/>
      <c r="G591" s="224"/>
      <c r="H591" s="224"/>
      <c r="I591" s="224"/>
      <c r="J591" s="224"/>
      <c r="K591" s="224"/>
      <c r="L591" s="224"/>
      <c r="M591" s="224"/>
      <c r="N591" s="224"/>
      <c r="O591" s="224"/>
      <c r="P591" s="224"/>
      <c r="Q591" s="224"/>
      <c r="R591" s="224"/>
      <c r="S591" s="224"/>
      <c r="T591" s="224"/>
      <c r="U591" s="224"/>
      <c r="V591" s="224"/>
    </row>
    <row r="592" spans="1:22" ht="10.5">
      <c r="A592" s="224"/>
      <c r="B592" s="224"/>
      <c r="C592" s="224"/>
      <c r="D592" s="224"/>
      <c r="E592" s="224"/>
      <c r="F592" s="224"/>
      <c r="G592" s="224"/>
      <c r="H592" s="224"/>
      <c r="I592" s="224"/>
      <c r="J592" s="224"/>
      <c r="K592" s="224"/>
      <c r="L592" s="224"/>
      <c r="M592" s="224"/>
      <c r="N592" s="224"/>
      <c r="O592" s="224"/>
      <c r="P592" s="224"/>
      <c r="Q592" s="224"/>
      <c r="R592" s="224"/>
      <c r="S592" s="224"/>
      <c r="T592" s="224"/>
      <c r="U592" s="224"/>
      <c r="V592" s="224"/>
    </row>
    <row r="593" spans="1:22" ht="10.5">
      <c r="A593" s="224"/>
      <c r="B593" s="224"/>
      <c r="C593" s="224"/>
      <c r="D593" s="224"/>
      <c r="E593" s="224"/>
      <c r="F593" s="224"/>
      <c r="G593" s="224"/>
      <c r="H593" s="224"/>
      <c r="I593" s="224"/>
      <c r="J593" s="224"/>
      <c r="K593" s="224"/>
      <c r="L593" s="224"/>
      <c r="M593" s="224"/>
      <c r="N593" s="224"/>
      <c r="O593" s="224"/>
      <c r="P593" s="224"/>
      <c r="Q593" s="224"/>
      <c r="R593" s="224"/>
      <c r="S593" s="224"/>
      <c r="T593" s="224"/>
      <c r="U593" s="224"/>
      <c r="V593" s="224"/>
    </row>
    <row r="594" spans="1:22" ht="10.5">
      <c r="A594" s="224"/>
      <c r="B594" s="224"/>
      <c r="C594" s="224"/>
      <c r="D594" s="224"/>
      <c r="E594" s="224"/>
      <c r="F594" s="224"/>
      <c r="G594" s="224"/>
      <c r="H594" s="224"/>
      <c r="I594" s="224"/>
      <c r="J594" s="224"/>
      <c r="K594" s="224"/>
      <c r="L594" s="224"/>
      <c r="M594" s="224"/>
      <c r="N594" s="224"/>
      <c r="O594" s="224"/>
      <c r="P594" s="224"/>
      <c r="Q594" s="224"/>
      <c r="R594" s="224"/>
      <c r="S594" s="224"/>
      <c r="T594" s="224"/>
      <c r="U594" s="224"/>
      <c r="V594" s="224"/>
    </row>
    <row r="595" spans="1:22" ht="10.5">
      <c r="A595" s="224"/>
      <c r="B595" s="224"/>
      <c r="C595" s="224"/>
      <c r="D595" s="224"/>
      <c r="E595" s="224"/>
      <c r="F595" s="224"/>
      <c r="G595" s="224"/>
      <c r="H595" s="224"/>
      <c r="I595" s="224"/>
      <c r="J595" s="224"/>
      <c r="K595" s="224"/>
      <c r="L595" s="224"/>
      <c r="M595" s="224"/>
      <c r="N595" s="224"/>
      <c r="O595" s="224"/>
      <c r="P595" s="224"/>
      <c r="Q595" s="224"/>
      <c r="R595" s="224"/>
      <c r="S595" s="224"/>
      <c r="T595" s="224"/>
      <c r="U595" s="224"/>
      <c r="V595" s="224"/>
    </row>
    <row r="596" spans="1:22" ht="10.5">
      <c r="A596" s="224"/>
      <c r="B596" s="224"/>
      <c r="C596" s="224"/>
      <c r="D596" s="224"/>
      <c r="E596" s="224"/>
      <c r="F596" s="224"/>
      <c r="G596" s="224"/>
      <c r="H596" s="224"/>
      <c r="I596" s="224"/>
      <c r="J596" s="224"/>
      <c r="K596" s="224"/>
      <c r="L596" s="224"/>
      <c r="M596" s="224"/>
      <c r="N596" s="224"/>
      <c r="O596" s="224"/>
      <c r="P596" s="224"/>
      <c r="Q596" s="224"/>
      <c r="R596" s="224"/>
      <c r="S596" s="224"/>
      <c r="T596" s="224"/>
      <c r="U596" s="224"/>
      <c r="V596" s="224"/>
    </row>
    <row r="597" spans="1:22" ht="10.5">
      <c r="A597" s="224"/>
      <c r="B597" s="224"/>
      <c r="C597" s="224"/>
      <c r="D597" s="224"/>
      <c r="E597" s="224"/>
      <c r="F597" s="224"/>
      <c r="G597" s="224"/>
      <c r="H597" s="224"/>
      <c r="I597" s="224"/>
      <c r="J597" s="224"/>
      <c r="K597" s="224"/>
      <c r="L597" s="224"/>
      <c r="M597" s="224"/>
      <c r="N597" s="224"/>
      <c r="O597" s="224"/>
      <c r="P597" s="224"/>
      <c r="Q597" s="224"/>
      <c r="R597" s="224"/>
      <c r="S597" s="224"/>
      <c r="T597" s="224"/>
      <c r="U597" s="224"/>
      <c r="V597" s="224"/>
    </row>
    <row r="598" spans="1:22" ht="10.5">
      <c r="A598" s="224"/>
      <c r="B598" s="224"/>
      <c r="C598" s="224"/>
      <c r="D598" s="224"/>
      <c r="E598" s="224"/>
      <c r="F598" s="224"/>
      <c r="G598" s="224"/>
      <c r="H598" s="224"/>
      <c r="I598" s="224"/>
      <c r="J598" s="224"/>
      <c r="K598" s="224"/>
      <c r="L598" s="224"/>
      <c r="M598" s="224"/>
      <c r="N598" s="224"/>
      <c r="O598" s="224"/>
      <c r="P598" s="224"/>
      <c r="Q598" s="224"/>
      <c r="R598" s="224"/>
      <c r="S598" s="224"/>
      <c r="T598" s="224"/>
      <c r="U598" s="224"/>
      <c r="V598" s="224"/>
    </row>
    <row r="599" spans="1:22" ht="10.5">
      <c r="A599" s="224"/>
      <c r="B599" s="224"/>
      <c r="C599" s="224"/>
      <c r="D599" s="224"/>
      <c r="E599" s="224"/>
      <c r="F599" s="224"/>
      <c r="G599" s="224"/>
      <c r="H599" s="224"/>
      <c r="I599" s="224"/>
      <c r="J599" s="224"/>
      <c r="K599" s="224"/>
      <c r="L599" s="224"/>
      <c r="M599" s="224"/>
      <c r="N599" s="224"/>
      <c r="O599" s="224"/>
      <c r="P599" s="224"/>
      <c r="Q599" s="224"/>
      <c r="R599" s="224"/>
      <c r="S599" s="224"/>
      <c r="T599" s="224"/>
      <c r="U599" s="224"/>
      <c r="V599" s="224"/>
    </row>
    <row r="600" spans="1:22" ht="10.5">
      <c r="A600" s="224"/>
      <c r="B600" s="224"/>
      <c r="C600" s="224"/>
      <c r="D600" s="224"/>
      <c r="E600" s="224"/>
      <c r="F600" s="224"/>
      <c r="G600" s="224"/>
      <c r="H600" s="224"/>
      <c r="I600" s="224"/>
      <c r="J600" s="224"/>
      <c r="K600" s="224"/>
      <c r="L600" s="224"/>
      <c r="M600" s="224"/>
      <c r="N600" s="224"/>
      <c r="O600" s="224"/>
      <c r="P600" s="224"/>
      <c r="Q600" s="224"/>
      <c r="R600" s="224"/>
      <c r="S600" s="224"/>
      <c r="T600" s="224"/>
      <c r="U600" s="224"/>
      <c r="V600" s="224"/>
    </row>
    <row r="601" spans="1:22" ht="10.5">
      <c r="A601" s="224"/>
      <c r="B601" s="224"/>
      <c r="C601" s="224"/>
      <c r="D601" s="224"/>
      <c r="E601" s="224"/>
      <c r="F601" s="224"/>
      <c r="G601" s="224"/>
      <c r="H601" s="224"/>
      <c r="I601" s="224"/>
      <c r="J601" s="224"/>
      <c r="K601" s="224"/>
      <c r="L601" s="224"/>
      <c r="M601" s="224"/>
      <c r="N601" s="224"/>
      <c r="O601" s="224"/>
      <c r="P601" s="224"/>
      <c r="Q601" s="224"/>
      <c r="R601" s="224"/>
      <c r="S601" s="224"/>
      <c r="T601" s="224"/>
      <c r="U601" s="224"/>
      <c r="V601" s="224"/>
    </row>
    <row r="602" spans="1:22" ht="10.5">
      <c r="A602" s="224"/>
      <c r="B602" s="224"/>
      <c r="C602" s="224"/>
      <c r="D602" s="224"/>
      <c r="E602" s="224"/>
      <c r="F602" s="224"/>
      <c r="G602" s="224"/>
      <c r="H602" s="224"/>
      <c r="I602" s="224"/>
      <c r="J602" s="224"/>
      <c r="K602" s="224"/>
      <c r="L602" s="224"/>
      <c r="M602" s="224"/>
      <c r="N602" s="224"/>
      <c r="O602" s="224"/>
      <c r="P602" s="224"/>
      <c r="Q602" s="224"/>
      <c r="R602" s="224"/>
      <c r="S602" s="224"/>
      <c r="T602" s="224"/>
      <c r="U602" s="224"/>
      <c r="V602" s="224"/>
    </row>
    <row r="603" spans="1:22" ht="10.5">
      <c r="A603" s="224"/>
      <c r="B603" s="224"/>
      <c r="C603" s="224"/>
      <c r="D603" s="224"/>
      <c r="E603" s="224"/>
      <c r="F603" s="224"/>
      <c r="G603" s="224"/>
      <c r="H603" s="224"/>
      <c r="I603" s="224"/>
      <c r="J603" s="224"/>
      <c r="K603" s="224"/>
      <c r="L603" s="224"/>
      <c r="M603" s="224"/>
      <c r="N603" s="224"/>
      <c r="O603" s="224"/>
      <c r="P603" s="224"/>
      <c r="Q603" s="224"/>
      <c r="R603" s="224"/>
      <c r="S603" s="224"/>
      <c r="T603" s="224"/>
      <c r="U603" s="224"/>
      <c r="V603" s="224"/>
    </row>
    <row r="604" spans="1:22" ht="10.5">
      <c r="A604" s="224"/>
      <c r="B604" s="224"/>
      <c r="C604" s="224"/>
      <c r="D604" s="224"/>
      <c r="E604" s="224"/>
      <c r="F604" s="224"/>
      <c r="G604" s="224"/>
      <c r="H604" s="224"/>
      <c r="I604" s="224"/>
      <c r="J604" s="224"/>
      <c r="K604" s="224"/>
      <c r="L604" s="224"/>
      <c r="M604" s="224"/>
      <c r="N604" s="224"/>
      <c r="O604" s="224"/>
      <c r="P604" s="224"/>
      <c r="Q604" s="224"/>
      <c r="R604" s="224"/>
      <c r="S604" s="224"/>
      <c r="T604" s="224"/>
      <c r="U604" s="224"/>
      <c r="V604" s="224"/>
    </row>
    <row r="605" spans="1:22" ht="10.5">
      <c r="A605" s="224"/>
      <c r="B605" s="224"/>
      <c r="C605" s="224"/>
      <c r="D605" s="224"/>
      <c r="E605" s="224"/>
      <c r="F605" s="224"/>
      <c r="G605" s="224"/>
      <c r="H605" s="224"/>
      <c r="I605" s="224"/>
      <c r="J605" s="224"/>
      <c r="K605" s="224"/>
      <c r="L605" s="224"/>
      <c r="M605" s="224"/>
      <c r="N605" s="224"/>
      <c r="O605" s="224"/>
      <c r="P605" s="224"/>
      <c r="Q605" s="224"/>
      <c r="R605" s="224"/>
      <c r="S605" s="224"/>
      <c r="T605" s="224"/>
      <c r="U605" s="224"/>
      <c r="V605" s="224"/>
    </row>
    <row r="606" spans="1:22" ht="10.5">
      <c r="A606" s="224"/>
      <c r="B606" s="224"/>
      <c r="C606" s="224"/>
      <c r="D606" s="224"/>
      <c r="E606" s="224"/>
      <c r="F606" s="224"/>
      <c r="G606" s="224"/>
      <c r="H606" s="224"/>
      <c r="I606" s="224"/>
      <c r="J606" s="224"/>
      <c r="K606" s="224"/>
      <c r="L606" s="224"/>
      <c r="M606" s="224"/>
      <c r="N606" s="224"/>
      <c r="O606" s="224"/>
      <c r="P606" s="224"/>
      <c r="Q606" s="224"/>
      <c r="R606" s="224"/>
      <c r="S606" s="224"/>
      <c r="T606" s="224"/>
      <c r="U606" s="224"/>
      <c r="V606" s="224"/>
    </row>
    <row r="607" spans="1:22" ht="10.5">
      <c r="A607" s="224"/>
      <c r="B607" s="224"/>
      <c r="C607" s="224"/>
      <c r="D607" s="224"/>
      <c r="E607" s="224"/>
      <c r="F607" s="224"/>
      <c r="G607" s="224"/>
      <c r="H607" s="224"/>
      <c r="I607" s="224"/>
      <c r="J607" s="224"/>
      <c r="K607" s="224"/>
      <c r="L607" s="224"/>
      <c r="M607" s="224"/>
      <c r="N607" s="224"/>
      <c r="O607" s="224"/>
      <c r="P607" s="224"/>
      <c r="Q607" s="224"/>
      <c r="R607" s="224"/>
      <c r="S607" s="224"/>
      <c r="T607" s="224"/>
      <c r="U607" s="224"/>
      <c r="V607" s="224"/>
    </row>
    <row r="608" spans="1:22" ht="10.5">
      <c r="A608" s="224"/>
      <c r="B608" s="224"/>
      <c r="C608" s="224"/>
      <c r="D608" s="224"/>
      <c r="E608" s="224"/>
      <c r="F608" s="224"/>
      <c r="G608" s="224"/>
      <c r="H608" s="224"/>
      <c r="I608" s="224"/>
      <c r="J608" s="224"/>
      <c r="K608" s="224"/>
      <c r="L608" s="224"/>
      <c r="M608" s="224"/>
      <c r="N608" s="224"/>
      <c r="O608" s="224"/>
      <c r="P608" s="224"/>
      <c r="Q608" s="224"/>
      <c r="R608" s="224"/>
      <c r="S608" s="224"/>
      <c r="T608" s="224"/>
      <c r="U608" s="224"/>
      <c r="V608" s="224"/>
    </row>
    <row r="609" spans="1:22" ht="10.5">
      <c r="A609" s="224"/>
      <c r="B609" s="224"/>
      <c r="C609" s="224"/>
      <c r="D609" s="224"/>
      <c r="E609" s="224"/>
      <c r="F609" s="224"/>
      <c r="G609" s="224"/>
      <c r="H609" s="224"/>
      <c r="I609" s="224"/>
      <c r="J609" s="224"/>
      <c r="K609" s="224"/>
      <c r="L609" s="224"/>
      <c r="M609" s="224"/>
      <c r="N609" s="224"/>
      <c r="O609" s="224"/>
      <c r="P609" s="224"/>
      <c r="Q609" s="224"/>
      <c r="R609" s="224"/>
      <c r="S609" s="224"/>
      <c r="T609" s="224"/>
      <c r="U609" s="224"/>
      <c r="V609" s="224"/>
    </row>
    <row r="610" spans="1:22" ht="10.5">
      <c r="A610" s="224"/>
      <c r="B610" s="224"/>
      <c r="C610" s="224"/>
      <c r="D610" s="224"/>
      <c r="E610" s="224"/>
      <c r="F610" s="224"/>
      <c r="G610" s="224"/>
      <c r="H610" s="224"/>
      <c r="I610" s="224"/>
      <c r="J610" s="224"/>
      <c r="K610" s="224"/>
      <c r="L610" s="224"/>
      <c r="M610" s="224"/>
      <c r="N610" s="224"/>
      <c r="O610" s="224"/>
      <c r="P610" s="224"/>
      <c r="Q610" s="224"/>
      <c r="R610" s="224"/>
      <c r="S610" s="224"/>
      <c r="T610" s="224"/>
      <c r="U610" s="224"/>
      <c r="V610" s="224"/>
    </row>
    <row r="611" spans="1:22" ht="10.5">
      <c r="A611" s="224"/>
      <c r="B611" s="224"/>
      <c r="C611" s="224"/>
      <c r="D611" s="224"/>
      <c r="E611" s="224"/>
      <c r="F611" s="224"/>
      <c r="G611" s="224"/>
      <c r="H611" s="224"/>
      <c r="I611" s="224"/>
      <c r="J611" s="224"/>
      <c r="K611" s="224"/>
      <c r="L611" s="224"/>
      <c r="M611" s="224"/>
      <c r="N611" s="224"/>
      <c r="O611" s="224"/>
      <c r="P611" s="224"/>
      <c r="Q611" s="224"/>
      <c r="R611" s="224"/>
      <c r="S611" s="224"/>
      <c r="T611" s="224"/>
      <c r="U611" s="224"/>
      <c r="V611" s="224"/>
    </row>
    <row r="612" spans="1:22" ht="10.5">
      <c r="A612" s="224"/>
      <c r="B612" s="224"/>
      <c r="C612" s="224"/>
      <c r="D612" s="224"/>
      <c r="E612" s="224"/>
      <c r="F612" s="224"/>
      <c r="G612" s="224"/>
      <c r="H612" s="224"/>
      <c r="I612" s="224"/>
      <c r="J612" s="224"/>
      <c r="K612" s="224"/>
      <c r="L612" s="224"/>
      <c r="M612" s="224"/>
      <c r="N612" s="224"/>
      <c r="O612" s="224"/>
      <c r="P612" s="224"/>
      <c r="Q612" s="224"/>
      <c r="R612" s="224"/>
      <c r="S612" s="224"/>
      <c r="T612" s="224"/>
      <c r="U612" s="224"/>
      <c r="V612" s="224"/>
    </row>
    <row r="613" spans="1:22" ht="10.5">
      <c r="A613" s="224"/>
      <c r="B613" s="224"/>
      <c r="C613" s="224"/>
      <c r="D613" s="224"/>
      <c r="E613" s="224"/>
      <c r="F613" s="224"/>
      <c r="G613" s="224"/>
      <c r="H613" s="224"/>
      <c r="I613" s="224"/>
      <c r="J613" s="224"/>
      <c r="K613" s="224"/>
      <c r="L613" s="224"/>
      <c r="M613" s="224"/>
      <c r="N613" s="224"/>
      <c r="O613" s="224"/>
      <c r="P613" s="224"/>
      <c r="Q613" s="224"/>
      <c r="R613" s="224"/>
      <c r="S613" s="224"/>
      <c r="T613" s="224"/>
      <c r="U613" s="224"/>
      <c r="V613" s="224"/>
    </row>
    <row r="614" spans="1:22" ht="10.5">
      <c r="A614" s="224"/>
      <c r="B614" s="224"/>
      <c r="C614" s="224"/>
      <c r="D614" s="224"/>
      <c r="E614" s="224"/>
      <c r="F614" s="224"/>
      <c r="G614" s="224"/>
      <c r="H614" s="224"/>
      <c r="I614" s="224"/>
      <c r="J614" s="224"/>
      <c r="K614" s="224"/>
      <c r="L614" s="224"/>
      <c r="M614" s="224"/>
      <c r="N614" s="224"/>
      <c r="O614" s="224"/>
      <c r="P614" s="224"/>
      <c r="Q614" s="224"/>
      <c r="R614" s="224"/>
      <c r="S614" s="224"/>
      <c r="T614" s="224"/>
      <c r="U614" s="224"/>
      <c r="V614" s="224"/>
    </row>
    <row r="615" spans="1:22" ht="10.5">
      <c r="A615" s="224"/>
      <c r="B615" s="224"/>
      <c r="C615" s="224"/>
      <c r="D615" s="224"/>
      <c r="E615" s="224"/>
      <c r="F615" s="224"/>
      <c r="G615" s="224"/>
      <c r="H615" s="224"/>
      <c r="I615" s="224"/>
      <c r="J615" s="224"/>
      <c r="K615" s="224"/>
      <c r="L615" s="224"/>
      <c r="M615" s="224"/>
      <c r="N615" s="224"/>
      <c r="O615" s="224"/>
      <c r="P615" s="224"/>
      <c r="Q615" s="224"/>
      <c r="R615" s="224"/>
      <c r="S615" s="224"/>
      <c r="T615" s="224"/>
      <c r="U615" s="224"/>
      <c r="V615" s="224"/>
    </row>
    <row r="616" spans="1:22" ht="10.5">
      <c r="A616" s="224"/>
      <c r="B616" s="224"/>
      <c r="C616" s="224"/>
      <c r="D616" s="224"/>
      <c r="E616" s="224"/>
      <c r="F616" s="224"/>
      <c r="G616" s="224"/>
      <c r="H616" s="224"/>
      <c r="I616" s="224"/>
      <c r="J616" s="224"/>
      <c r="K616" s="224"/>
      <c r="L616" s="224"/>
      <c r="M616" s="224"/>
      <c r="N616" s="224"/>
      <c r="O616" s="224"/>
      <c r="P616" s="224"/>
      <c r="Q616" s="224"/>
      <c r="R616" s="224"/>
      <c r="S616" s="224"/>
      <c r="T616" s="224"/>
      <c r="U616" s="224"/>
      <c r="V616" s="224"/>
    </row>
    <row r="617" spans="1:22" ht="10.5">
      <c r="A617" s="224"/>
      <c r="B617" s="224"/>
      <c r="C617" s="224"/>
      <c r="D617" s="224"/>
      <c r="E617" s="224"/>
      <c r="F617" s="224"/>
      <c r="G617" s="224"/>
      <c r="H617" s="224"/>
      <c r="I617" s="224"/>
      <c r="J617" s="224"/>
      <c r="K617" s="224"/>
      <c r="L617" s="224"/>
      <c r="M617" s="224"/>
      <c r="N617" s="224"/>
      <c r="O617" s="224"/>
      <c r="P617" s="224"/>
      <c r="Q617" s="224"/>
      <c r="R617" s="224"/>
      <c r="S617" s="224"/>
      <c r="T617" s="224"/>
      <c r="U617" s="224"/>
      <c r="V617" s="224"/>
    </row>
    <row r="618" spans="1:22" ht="10.5">
      <c r="A618" s="224"/>
      <c r="B618" s="224"/>
      <c r="C618" s="224"/>
      <c r="D618" s="224"/>
      <c r="E618" s="224"/>
      <c r="F618" s="224"/>
      <c r="G618" s="224"/>
      <c r="H618" s="224"/>
      <c r="I618" s="224"/>
      <c r="J618" s="224"/>
      <c r="K618" s="224"/>
      <c r="L618" s="224"/>
      <c r="M618" s="224"/>
      <c r="N618" s="224"/>
      <c r="O618" s="224"/>
      <c r="P618" s="224"/>
      <c r="Q618" s="224"/>
      <c r="R618" s="224"/>
      <c r="S618" s="224"/>
      <c r="T618" s="224"/>
      <c r="U618" s="224"/>
      <c r="V618" s="224"/>
    </row>
    <row r="619" spans="1:22" ht="10.5">
      <c r="A619" s="224"/>
      <c r="B619" s="224"/>
      <c r="C619" s="224"/>
      <c r="D619" s="224"/>
      <c r="E619" s="224"/>
      <c r="F619" s="224"/>
      <c r="G619" s="224"/>
      <c r="H619" s="224"/>
      <c r="I619" s="224"/>
      <c r="J619" s="224"/>
      <c r="K619" s="224"/>
      <c r="L619" s="224"/>
      <c r="M619" s="224"/>
      <c r="N619" s="224"/>
      <c r="O619" s="224"/>
      <c r="P619" s="224"/>
      <c r="Q619" s="224"/>
      <c r="R619" s="224"/>
      <c r="S619" s="224"/>
      <c r="T619" s="224"/>
      <c r="U619" s="224"/>
      <c r="V619" s="224"/>
    </row>
    <row r="620" spans="1:22" ht="10.5">
      <c r="A620" s="224"/>
      <c r="B620" s="224"/>
      <c r="C620" s="224"/>
      <c r="D620" s="224"/>
      <c r="E620" s="224"/>
      <c r="F620" s="224"/>
      <c r="G620" s="224"/>
      <c r="H620" s="224"/>
      <c r="I620" s="224"/>
      <c r="J620" s="224"/>
      <c r="K620" s="224"/>
      <c r="L620" s="224"/>
      <c r="M620" s="224"/>
      <c r="N620" s="224"/>
      <c r="O620" s="224"/>
      <c r="P620" s="224"/>
      <c r="Q620" s="224"/>
      <c r="R620" s="224"/>
      <c r="S620" s="224"/>
      <c r="T620" s="224"/>
      <c r="U620" s="224"/>
      <c r="V620" s="224"/>
    </row>
    <row r="621" spans="1:22" ht="10.5">
      <c r="A621" s="224"/>
      <c r="B621" s="224"/>
      <c r="C621" s="224"/>
      <c r="D621" s="224"/>
      <c r="E621" s="224"/>
      <c r="F621" s="224"/>
      <c r="G621" s="224"/>
      <c r="H621" s="224"/>
      <c r="I621" s="224"/>
      <c r="J621" s="224"/>
      <c r="K621" s="224"/>
      <c r="L621" s="224"/>
      <c r="M621" s="224"/>
      <c r="N621" s="224"/>
      <c r="O621" s="224"/>
      <c r="P621" s="224"/>
      <c r="Q621" s="224"/>
      <c r="R621" s="224"/>
      <c r="S621" s="224"/>
      <c r="T621" s="224"/>
      <c r="U621" s="224"/>
      <c r="V621" s="224"/>
    </row>
    <row r="622" spans="1:22" ht="10.5">
      <c r="A622" s="224"/>
      <c r="B622" s="224"/>
      <c r="C622" s="224"/>
      <c r="D622" s="224"/>
      <c r="E622" s="224"/>
      <c r="F622" s="224"/>
      <c r="G622" s="224"/>
      <c r="H622" s="224"/>
      <c r="I622" s="224"/>
      <c r="J622" s="224"/>
      <c r="K622" s="224"/>
      <c r="L622" s="224"/>
      <c r="M622" s="224"/>
      <c r="N622" s="224"/>
      <c r="O622" s="224"/>
      <c r="P622" s="224"/>
      <c r="Q622" s="224"/>
      <c r="R622" s="224"/>
      <c r="S622" s="224"/>
      <c r="T622" s="224"/>
      <c r="U622" s="224"/>
      <c r="V622" s="224"/>
    </row>
    <row r="623" spans="1:22" ht="10.5">
      <c r="A623" s="224"/>
      <c r="B623" s="224"/>
      <c r="C623" s="224"/>
      <c r="D623" s="224"/>
      <c r="E623" s="224"/>
      <c r="F623" s="224"/>
      <c r="G623" s="224"/>
      <c r="H623" s="224"/>
      <c r="I623" s="224"/>
      <c r="J623" s="224"/>
      <c r="K623" s="224"/>
      <c r="L623" s="224"/>
      <c r="M623" s="224"/>
      <c r="N623" s="224"/>
      <c r="O623" s="224"/>
      <c r="P623" s="224"/>
      <c r="Q623" s="224"/>
      <c r="R623" s="224"/>
      <c r="S623" s="224"/>
      <c r="T623" s="224"/>
      <c r="U623" s="224"/>
      <c r="V623" s="224"/>
    </row>
    <row r="624" spans="1:22" ht="10.5">
      <c r="A624" s="224"/>
      <c r="B624" s="224"/>
      <c r="C624" s="224"/>
      <c r="D624" s="224"/>
      <c r="E624" s="224"/>
      <c r="F624" s="224"/>
      <c r="G624" s="224"/>
      <c r="H624" s="224"/>
      <c r="I624" s="224"/>
      <c r="J624" s="224"/>
      <c r="K624" s="224"/>
      <c r="L624" s="224"/>
      <c r="M624" s="224"/>
      <c r="N624" s="224"/>
      <c r="O624" s="224"/>
      <c r="P624" s="224"/>
      <c r="Q624" s="224"/>
      <c r="R624" s="224"/>
      <c r="S624" s="224"/>
      <c r="T624" s="224"/>
      <c r="U624" s="224"/>
      <c r="V624" s="224"/>
    </row>
    <row r="625" spans="1:22" ht="10.5">
      <c r="A625" s="224"/>
      <c r="B625" s="224"/>
      <c r="C625" s="224"/>
      <c r="D625" s="224"/>
      <c r="E625" s="224"/>
      <c r="F625" s="224"/>
      <c r="G625" s="224"/>
      <c r="H625" s="224"/>
      <c r="I625" s="224"/>
      <c r="J625" s="224"/>
      <c r="K625" s="224"/>
      <c r="L625" s="224"/>
      <c r="M625" s="224"/>
      <c r="N625" s="224"/>
      <c r="O625" s="224"/>
      <c r="P625" s="224"/>
      <c r="Q625" s="224"/>
      <c r="R625" s="224"/>
      <c r="S625" s="224"/>
      <c r="T625" s="224"/>
      <c r="U625" s="224"/>
      <c r="V625" s="224"/>
    </row>
    <row r="626" spans="1:22" ht="10.5">
      <c r="A626" s="224"/>
      <c r="B626" s="224"/>
      <c r="C626" s="224"/>
      <c r="D626" s="224"/>
      <c r="E626" s="224"/>
      <c r="F626" s="224"/>
      <c r="G626" s="224"/>
      <c r="H626" s="224"/>
      <c r="I626" s="224"/>
      <c r="J626" s="224"/>
      <c r="K626" s="224"/>
      <c r="L626" s="224"/>
      <c r="M626" s="224"/>
      <c r="N626" s="224"/>
      <c r="O626" s="224"/>
      <c r="P626" s="224"/>
      <c r="Q626" s="224"/>
      <c r="R626" s="224"/>
      <c r="S626" s="224"/>
      <c r="T626" s="224"/>
      <c r="U626" s="224"/>
      <c r="V626" s="224"/>
    </row>
    <row r="627" spans="1:22" ht="10.5">
      <c r="A627" s="224"/>
      <c r="B627" s="224"/>
      <c r="C627" s="224"/>
      <c r="D627" s="224"/>
      <c r="E627" s="224"/>
      <c r="F627" s="224"/>
      <c r="G627" s="224"/>
      <c r="H627" s="224"/>
      <c r="I627" s="224"/>
      <c r="J627" s="224"/>
      <c r="K627" s="224"/>
      <c r="L627" s="224"/>
      <c r="M627" s="224"/>
      <c r="N627" s="224"/>
      <c r="O627" s="224"/>
      <c r="P627" s="224"/>
      <c r="Q627" s="224"/>
      <c r="R627" s="224"/>
      <c r="S627" s="224"/>
      <c r="T627" s="224"/>
      <c r="U627" s="224"/>
      <c r="V627" s="224"/>
    </row>
    <row r="628" spans="1:22" ht="10.5">
      <c r="A628" s="224"/>
      <c r="B628" s="224"/>
      <c r="C628" s="224"/>
      <c r="D628" s="224"/>
      <c r="E628" s="224"/>
      <c r="F628" s="224"/>
      <c r="G628" s="224"/>
      <c r="H628" s="224"/>
      <c r="I628" s="224"/>
      <c r="J628" s="224"/>
      <c r="K628" s="224"/>
      <c r="L628" s="224"/>
      <c r="M628" s="224"/>
      <c r="N628" s="224"/>
      <c r="O628" s="224"/>
      <c r="P628" s="224"/>
      <c r="Q628" s="224"/>
      <c r="R628" s="224"/>
      <c r="S628" s="224"/>
      <c r="T628" s="224"/>
      <c r="U628" s="224"/>
      <c r="V628" s="224"/>
    </row>
    <row r="629" spans="1:22" ht="10.5">
      <c r="A629" s="224"/>
      <c r="B629" s="224"/>
      <c r="C629" s="224"/>
      <c r="D629" s="224"/>
      <c r="E629" s="224"/>
      <c r="F629" s="224"/>
      <c r="G629" s="224"/>
      <c r="H629" s="224"/>
      <c r="I629" s="224"/>
      <c r="J629" s="224"/>
      <c r="K629" s="224"/>
      <c r="L629" s="224"/>
      <c r="M629" s="224"/>
      <c r="N629" s="224"/>
      <c r="O629" s="224"/>
      <c r="P629" s="224"/>
      <c r="Q629" s="224"/>
      <c r="R629" s="224"/>
      <c r="S629" s="224"/>
      <c r="T629" s="224"/>
      <c r="U629" s="224"/>
      <c r="V629" s="224"/>
    </row>
    <row r="630" spans="1:22" ht="10.5">
      <c r="A630" s="224"/>
      <c r="B630" s="224"/>
      <c r="C630" s="224"/>
      <c r="D630" s="224"/>
      <c r="E630" s="224"/>
      <c r="F630" s="224"/>
      <c r="G630" s="224"/>
      <c r="H630" s="224"/>
      <c r="I630" s="224"/>
      <c r="J630" s="224"/>
      <c r="K630" s="224"/>
      <c r="L630" s="224"/>
      <c r="M630" s="224"/>
      <c r="N630" s="224"/>
      <c r="O630" s="224"/>
      <c r="P630" s="224"/>
      <c r="Q630" s="224"/>
      <c r="R630" s="224"/>
      <c r="S630" s="224"/>
      <c r="T630" s="224"/>
      <c r="U630" s="224"/>
      <c r="V630" s="224"/>
    </row>
    <row r="631" spans="1:22" ht="10.5">
      <c r="A631" s="224"/>
      <c r="B631" s="224"/>
      <c r="C631" s="224"/>
      <c r="D631" s="224"/>
      <c r="E631" s="224"/>
      <c r="F631" s="224"/>
      <c r="G631" s="224"/>
      <c r="H631" s="224"/>
      <c r="I631" s="224"/>
      <c r="J631" s="224"/>
      <c r="K631" s="224"/>
      <c r="L631" s="224"/>
      <c r="M631" s="224"/>
      <c r="N631" s="224"/>
      <c r="O631" s="224"/>
      <c r="P631" s="224"/>
      <c r="Q631" s="224"/>
      <c r="R631" s="224"/>
      <c r="S631" s="224"/>
      <c r="T631" s="224"/>
      <c r="U631" s="224"/>
      <c r="V631" s="224"/>
    </row>
    <row r="632" spans="1:22" ht="10.5">
      <c r="A632" s="224"/>
      <c r="B632" s="224"/>
      <c r="C632" s="224"/>
      <c r="D632" s="224"/>
      <c r="E632" s="224"/>
      <c r="F632" s="224"/>
      <c r="G632" s="224"/>
      <c r="H632" s="224"/>
      <c r="I632" s="224"/>
      <c r="J632" s="224"/>
      <c r="K632" s="224"/>
      <c r="L632" s="224"/>
      <c r="M632" s="224"/>
      <c r="N632" s="224"/>
      <c r="O632" s="224"/>
      <c r="P632" s="224"/>
      <c r="Q632" s="224"/>
      <c r="R632" s="224"/>
      <c r="S632" s="224"/>
      <c r="T632" s="224"/>
      <c r="U632" s="224"/>
      <c r="V632" s="224"/>
    </row>
    <row r="633" spans="1:22" ht="10.5">
      <c r="A633" s="224"/>
      <c r="B633" s="224"/>
      <c r="C633" s="224"/>
      <c r="D633" s="224"/>
      <c r="E633" s="224"/>
      <c r="F633" s="224"/>
      <c r="G633" s="224"/>
      <c r="H633" s="224"/>
      <c r="I633" s="224"/>
      <c r="J633" s="224"/>
      <c r="K633" s="224"/>
      <c r="L633" s="224"/>
      <c r="M633" s="224"/>
      <c r="N633" s="224"/>
      <c r="O633" s="224"/>
      <c r="P633" s="224"/>
      <c r="Q633" s="224"/>
      <c r="R633" s="224"/>
      <c r="S633" s="224"/>
      <c r="T633" s="224"/>
      <c r="U633" s="224"/>
      <c r="V633" s="224"/>
    </row>
    <row r="634" spans="1:22" ht="10.5">
      <c r="A634" s="224"/>
      <c r="B634" s="224"/>
      <c r="C634" s="224"/>
      <c r="D634" s="224"/>
      <c r="E634" s="224"/>
      <c r="F634" s="224"/>
      <c r="G634" s="224"/>
      <c r="H634" s="224"/>
      <c r="I634" s="224"/>
      <c r="J634" s="224"/>
      <c r="K634" s="224"/>
      <c r="L634" s="224"/>
      <c r="M634" s="224"/>
      <c r="N634" s="224"/>
      <c r="O634" s="224"/>
      <c r="P634" s="224"/>
      <c r="Q634" s="224"/>
      <c r="R634" s="224"/>
      <c r="S634" s="224"/>
      <c r="T634" s="224"/>
      <c r="U634" s="224"/>
      <c r="V634" s="224"/>
    </row>
    <row r="635" spans="1:22" ht="10.5">
      <c r="A635" s="224"/>
      <c r="B635" s="224"/>
      <c r="C635" s="224"/>
      <c r="D635" s="224"/>
      <c r="E635" s="224"/>
      <c r="F635" s="224"/>
      <c r="G635" s="224"/>
      <c r="H635" s="224"/>
      <c r="I635" s="224"/>
      <c r="J635" s="224"/>
      <c r="K635" s="224"/>
      <c r="L635" s="224"/>
      <c r="M635" s="224"/>
      <c r="N635" s="224"/>
      <c r="O635" s="224"/>
      <c r="P635" s="224"/>
      <c r="Q635" s="224"/>
      <c r="R635" s="224"/>
      <c r="S635" s="224"/>
      <c r="T635" s="224"/>
      <c r="U635" s="224"/>
      <c r="V635" s="224"/>
    </row>
    <row r="636" spans="1:22" ht="10.5">
      <c r="A636" s="224"/>
      <c r="B636" s="224"/>
      <c r="C636" s="224"/>
      <c r="D636" s="224"/>
      <c r="E636" s="224"/>
      <c r="F636" s="224"/>
      <c r="G636" s="224"/>
      <c r="H636" s="224"/>
      <c r="I636" s="224"/>
      <c r="J636" s="224"/>
      <c r="K636" s="224"/>
      <c r="L636" s="224"/>
      <c r="M636" s="224"/>
      <c r="N636" s="224"/>
      <c r="O636" s="224"/>
      <c r="P636" s="224"/>
      <c r="Q636" s="224"/>
      <c r="R636" s="224"/>
      <c r="S636" s="224"/>
      <c r="T636" s="224"/>
      <c r="U636" s="224"/>
      <c r="V636" s="224"/>
    </row>
    <row r="637" spans="1:22" ht="10.5">
      <c r="A637" s="224"/>
      <c r="B637" s="224"/>
      <c r="C637" s="224"/>
      <c r="D637" s="224"/>
      <c r="E637" s="224"/>
      <c r="F637" s="224"/>
      <c r="G637" s="224"/>
      <c r="H637" s="224"/>
      <c r="I637" s="224"/>
      <c r="J637" s="224"/>
      <c r="K637" s="224"/>
      <c r="L637" s="224"/>
      <c r="M637" s="224"/>
      <c r="N637" s="224"/>
      <c r="O637" s="224"/>
      <c r="P637" s="224"/>
      <c r="Q637" s="224"/>
      <c r="R637" s="224"/>
      <c r="S637" s="224"/>
      <c r="T637" s="224"/>
      <c r="U637" s="224"/>
      <c r="V637" s="224"/>
    </row>
    <row r="638" spans="1:22" ht="10.5">
      <c r="A638" s="224"/>
      <c r="B638" s="224"/>
      <c r="C638" s="224"/>
      <c r="D638" s="224"/>
      <c r="E638" s="224"/>
      <c r="F638" s="224"/>
      <c r="G638" s="224"/>
      <c r="H638" s="224"/>
      <c r="I638" s="224"/>
      <c r="J638" s="224"/>
      <c r="K638" s="224"/>
      <c r="L638" s="224"/>
      <c r="M638" s="224"/>
      <c r="N638" s="224"/>
      <c r="O638" s="224"/>
      <c r="P638" s="224"/>
      <c r="Q638" s="224"/>
      <c r="R638" s="224"/>
      <c r="S638" s="224"/>
      <c r="T638" s="224"/>
      <c r="U638" s="224"/>
      <c r="V638" s="224"/>
    </row>
    <row r="639" spans="1:22" ht="10.5">
      <c r="A639" s="224"/>
      <c r="B639" s="224"/>
      <c r="C639" s="224"/>
      <c r="D639" s="224"/>
      <c r="E639" s="224"/>
      <c r="F639" s="224"/>
      <c r="G639" s="224"/>
      <c r="H639" s="224"/>
      <c r="I639" s="224"/>
      <c r="J639" s="224"/>
      <c r="K639" s="224"/>
      <c r="L639" s="224"/>
      <c r="M639" s="224"/>
      <c r="N639" s="224"/>
      <c r="O639" s="224"/>
      <c r="P639" s="224"/>
      <c r="Q639" s="224"/>
      <c r="R639" s="224"/>
      <c r="S639" s="224"/>
      <c r="T639" s="224"/>
      <c r="U639" s="224"/>
      <c r="V639" s="224"/>
    </row>
    <row r="640" spans="1:22" ht="10.5">
      <c r="A640" s="224"/>
      <c r="B640" s="224"/>
      <c r="C640" s="224"/>
      <c r="D640" s="224"/>
      <c r="E640" s="224"/>
      <c r="F640" s="224"/>
      <c r="G640" s="224"/>
      <c r="H640" s="224"/>
      <c r="I640" s="224"/>
      <c r="J640" s="224"/>
      <c r="K640" s="224"/>
      <c r="L640" s="224"/>
      <c r="M640" s="224"/>
      <c r="N640" s="224"/>
      <c r="O640" s="224"/>
      <c r="P640" s="224"/>
      <c r="Q640" s="224"/>
      <c r="R640" s="224"/>
      <c r="S640" s="224"/>
      <c r="T640" s="224"/>
      <c r="U640" s="224"/>
      <c r="V640" s="224"/>
    </row>
    <row r="641" spans="1:22" ht="10.5">
      <c r="A641" s="224"/>
      <c r="B641" s="224"/>
      <c r="C641" s="224"/>
      <c r="D641" s="224"/>
      <c r="E641" s="224"/>
      <c r="F641" s="224"/>
      <c r="G641" s="224"/>
      <c r="H641" s="224"/>
      <c r="I641" s="224"/>
      <c r="J641" s="224"/>
      <c r="K641" s="224"/>
      <c r="L641" s="224"/>
      <c r="M641" s="224"/>
      <c r="N641" s="224"/>
      <c r="O641" s="224"/>
      <c r="P641" s="224"/>
      <c r="Q641" s="224"/>
      <c r="R641" s="224"/>
      <c r="S641" s="224"/>
      <c r="T641" s="224"/>
      <c r="U641" s="224"/>
      <c r="V641" s="224"/>
    </row>
    <row r="642" spans="1:22" ht="10.5">
      <c r="A642" s="224"/>
      <c r="B642" s="224"/>
      <c r="C642" s="224"/>
      <c r="D642" s="224"/>
      <c r="E642" s="224"/>
      <c r="F642" s="224"/>
      <c r="G642" s="224"/>
      <c r="H642" s="224"/>
      <c r="I642" s="224"/>
      <c r="J642" s="224"/>
      <c r="K642" s="224"/>
      <c r="L642" s="224"/>
      <c r="M642" s="224"/>
      <c r="N642" s="224"/>
      <c r="O642" s="224"/>
      <c r="P642" s="224"/>
      <c r="Q642" s="224"/>
      <c r="R642" s="224"/>
      <c r="S642" s="224"/>
      <c r="T642" s="224"/>
      <c r="U642" s="224"/>
      <c r="V642" s="224"/>
    </row>
    <row r="643" spans="1:22" ht="10.5">
      <c r="A643" s="224"/>
      <c r="B643" s="224"/>
      <c r="C643" s="224"/>
      <c r="D643" s="224"/>
      <c r="E643" s="224"/>
      <c r="F643" s="224"/>
      <c r="G643" s="224"/>
      <c r="H643" s="224"/>
      <c r="I643" s="224"/>
      <c r="J643" s="224"/>
      <c r="K643" s="224"/>
      <c r="L643" s="224"/>
      <c r="M643" s="224"/>
      <c r="N643" s="224"/>
      <c r="O643" s="224"/>
      <c r="P643" s="224"/>
      <c r="Q643" s="224"/>
      <c r="R643" s="224"/>
      <c r="S643" s="224"/>
      <c r="T643" s="224"/>
      <c r="U643" s="224"/>
      <c r="V643" s="224"/>
    </row>
    <row r="644" spans="1:22" ht="10.5">
      <c r="A644" s="224"/>
      <c r="B644" s="224"/>
      <c r="C644" s="224"/>
      <c r="D644" s="224"/>
      <c r="E644" s="224"/>
      <c r="F644" s="224"/>
      <c r="G644" s="224"/>
      <c r="H644" s="224"/>
      <c r="I644" s="224"/>
      <c r="J644" s="224"/>
      <c r="K644" s="224"/>
      <c r="L644" s="224"/>
      <c r="M644" s="224"/>
      <c r="N644" s="224"/>
      <c r="O644" s="224"/>
      <c r="P644" s="224"/>
      <c r="Q644" s="224"/>
      <c r="R644" s="224"/>
      <c r="S644" s="224"/>
      <c r="T644" s="224"/>
      <c r="U644" s="224"/>
      <c r="V644" s="224"/>
    </row>
    <row r="645" spans="1:22" ht="10.5">
      <c r="A645" s="224"/>
      <c r="B645" s="224"/>
      <c r="C645" s="224"/>
      <c r="D645" s="224"/>
      <c r="E645" s="224"/>
      <c r="F645" s="224"/>
      <c r="G645" s="224"/>
      <c r="H645" s="224"/>
      <c r="I645" s="224"/>
      <c r="J645" s="224"/>
      <c r="K645" s="224"/>
      <c r="L645" s="224"/>
      <c r="M645" s="224"/>
      <c r="N645" s="224"/>
      <c r="O645" s="224"/>
      <c r="P645" s="224"/>
      <c r="Q645" s="224"/>
      <c r="R645" s="224"/>
      <c r="S645" s="224"/>
      <c r="T645" s="224"/>
      <c r="U645" s="224"/>
      <c r="V645" s="224"/>
    </row>
    <row r="646" spans="1:22" ht="10.5">
      <c r="A646" s="224"/>
      <c r="B646" s="224"/>
      <c r="C646" s="224"/>
      <c r="D646" s="224"/>
      <c r="E646" s="224"/>
      <c r="F646" s="224"/>
      <c r="G646" s="224"/>
      <c r="H646" s="224"/>
      <c r="I646" s="224"/>
      <c r="J646" s="224"/>
      <c r="K646" s="224"/>
      <c r="L646" s="224"/>
      <c r="M646" s="224"/>
      <c r="N646" s="224"/>
      <c r="O646" s="224"/>
      <c r="P646" s="224"/>
      <c r="Q646" s="224"/>
      <c r="R646" s="224"/>
      <c r="S646" s="224"/>
      <c r="T646" s="224"/>
      <c r="U646" s="224"/>
      <c r="V646" s="224"/>
    </row>
    <row r="647" spans="1:22" ht="10.5">
      <c r="A647" s="224"/>
      <c r="B647" s="224"/>
      <c r="C647" s="224"/>
      <c r="D647" s="224"/>
      <c r="E647" s="224"/>
      <c r="F647" s="224"/>
      <c r="G647" s="224"/>
      <c r="H647" s="224"/>
      <c r="I647" s="224"/>
      <c r="J647" s="224"/>
      <c r="K647" s="224"/>
      <c r="L647" s="224"/>
      <c r="M647" s="224"/>
      <c r="N647" s="224"/>
      <c r="O647" s="224"/>
      <c r="P647" s="224"/>
      <c r="Q647" s="224"/>
      <c r="R647" s="224"/>
      <c r="S647" s="224"/>
      <c r="T647" s="224"/>
      <c r="U647" s="224"/>
      <c r="V647" s="224"/>
    </row>
    <row r="648" spans="1:22" ht="10.5">
      <c r="A648" s="224"/>
      <c r="B648" s="224"/>
      <c r="C648" s="224"/>
      <c r="D648" s="224"/>
      <c r="E648" s="224"/>
      <c r="F648" s="224"/>
      <c r="G648" s="224"/>
      <c r="H648" s="224"/>
      <c r="I648" s="224"/>
      <c r="J648" s="224"/>
      <c r="K648" s="224"/>
      <c r="L648" s="224"/>
      <c r="M648" s="224"/>
      <c r="N648" s="224"/>
      <c r="O648" s="224"/>
      <c r="P648" s="224"/>
      <c r="Q648" s="224"/>
      <c r="R648" s="224"/>
      <c r="S648" s="224"/>
      <c r="T648" s="224"/>
      <c r="U648" s="224"/>
      <c r="V648" s="224"/>
    </row>
    <row r="649" spans="1:22" ht="10.5">
      <c r="A649" s="224"/>
      <c r="B649" s="224"/>
      <c r="C649" s="224"/>
      <c r="D649" s="224"/>
      <c r="E649" s="224"/>
      <c r="F649" s="224"/>
      <c r="G649" s="224"/>
      <c r="H649" s="224"/>
      <c r="I649" s="224"/>
      <c r="J649" s="224"/>
      <c r="K649" s="224"/>
      <c r="L649" s="224"/>
      <c r="M649" s="224"/>
      <c r="N649" s="224"/>
      <c r="O649" s="224"/>
      <c r="P649" s="224"/>
      <c r="Q649" s="224"/>
      <c r="R649" s="224"/>
      <c r="S649" s="224"/>
      <c r="T649" s="224"/>
      <c r="U649" s="224"/>
      <c r="V649" s="224"/>
    </row>
    <row r="650" spans="1:22" ht="10.5">
      <c r="A650" s="224"/>
      <c r="B650" s="224"/>
      <c r="C650" s="224"/>
      <c r="D650" s="224"/>
      <c r="E650" s="224"/>
      <c r="F650" s="224"/>
      <c r="G650" s="224"/>
      <c r="H650" s="224"/>
      <c r="I650" s="224"/>
      <c r="J650" s="224"/>
      <c r="K650" s="224"/>
      <c r="L650" s="224"/>
      <c r="M650" s="224"/>
      <c r="N650" s="224"/>
      <c r="O650" s="224"/>
      <c r="P650" s="224"/>
      <c r="Q650" s="224"/>
      <c r="R650" s="224"/>
      <c r="S650" s="224"/>
      <c r="T650" s="224"/>
      <c r="U650" s="224"/>
      <c r="V650" s="224"/>
    </row>
    <row r="651" spans="1:22" ht="10.5">
      <c r="A651" s="224"/>
      <c r="B651" s="224"/>
      <c r="C651" s="224"/>
      <c r="D651" s="224"/>
      <c r="E651" s="224"/>
      <c r="F651" s="224"/>
      <c r="G651" s="224"/>
      <c r="H651" s="224"/>
      <c r="I651" s="224"/>
      <c r="J651" s="224"/>
      <c r="K651" s="224"/>
      <c r="L651" s="224"/>
      <c r="M651" s="224"/>
      <c r="N651" s="224"/>
      <c r="O651" s="224"/>
      <c r="P651" s="224"/>
      <c r="Q651" s="224"/>
      <c r="R651" s="224"/>
      <c r="S651" s="224"/>
      <c r="T651" s="224"/>
      <c r="U651" s="224"/>
      <c r="V651" s="224"/>
    </row>
    <row r="652" spans="1:22" ht="10.5">
      <c r="A652" s="224"/>
      <c r="B652" s="224"/>
      <c r="C652" s="224"/>
      <c r="D652" s="224"/>
      <c r="E652" s="224"/>
      <c r="F652" s="224"/>
      <c r="G652" s="224"/>
      <c r="H652" s="224"/>
      <c r="I652" s="224"/>
      <c r="J652" s="224"/>
      <c r="K652" s="224"/>
      <c r="L652" s="224"/>
      <c r="M652" s="224"/>
      <c r="N652" s="224"/>
      <c r="O652" s="224"/>
      <c r="P652" s="224"/>
      <c r="Q652" s="224"/>
      <c r="R652" s="224"/>
      <c r="S652" s="224"/>
      <c r="T652" s="224"/>
      <c r="U652" s="224"/>
      <c r="V652" s="224"/>
    </row>
    <row r="653" spans="1:22" ht="10.5">
      <c r="A653" s="224"/>
      <c r="B653" s="224"/>
      <c r="C653" s="224"/>
      <c r="D653" s="224"/>
      <c r="E653" s="224"/>
      <c r="F653" s="224"/>
      <c r="G653" s="224"/>
      <c r="H653" s="224"/>
      <c r="I653" s="224"/>
      <c r="J653" s="224"/>
      <c r="K653" s="224"/>
      <c r="L653" s="224"/>
      <c r="M653" s="224"/>
      <c r="N653" s="224"/>
      <c r="O653" s="224"/>
      <c r="P653" s="224"/>
      <c r="Q653" s="224"/>
      <c r="R653" s="224"/>
      <c r="S653" s="224"/>
      <c r="T653" s="224"/>
      <c r="U653" s="224"/>
      <c r="V653" s="224"/>
    </row>
    <row r="654" spans="1:22" ht="10.5">
      <c r="A654" s="224"/>
      <c r="B654" s="224"/>
      <c r="C654" s="224"/>
      <c r="D654" s="224"/>
      <c r="E654" s="224"/>
      <c r="F654" s="224"/>
      <c r="G654" s="224"/>
      <c r="H654" s="224"/>
      <c r="I654" s="224"/>
      <c r="J654" s="224"/>
      <c r="K654" s="224"/>
      <c r="L654" s="224"/>
      <c r="M654" s="224"/>
      <c r="N654" s="224"/>
      <c r="O654" s="224"/>
      <c r="P654" s="224"/>
      <c r="Q654" s="224"/>
      <c r="R654" s="224"/>
      <c r="S654" s="224"/>
      <c r="T654" s="224"/>
      <c r="U654" s="224"/>
      <c r="V654" s="224"/>
    </row>
    <row r="655" spans="1:22" ht="10.5">
      <c r="A655" s="224"/>
      <c r="B655" s="224"/>
      <c r="C655" s="224"/>
      <c r="D655" s="224"/>
      <c r="E655" s="224"/>
      <c r="F655" s="224"/>
      <c r="G655" s="224"/>
      <c r="H655" s="224"/>
      <c r="I655" s="224"/>
      <c r="J655" s="224"/>
      <c r="K655" s="224"/>
      <c r="L655" s="224"/>
      <c r="M655" s="224"/>
      <c r="N655" s="224"/>
      <c r="O655" s="224"/>
      <c r="P655" s="224"/>
      <c r="Q655" s="224"/>
      <c r="R655" s="224"/>
      <c r="S655" s="224"/>
      <c r="T655" s="224"/>
      <c r="U655" s="224"/>
      <c r="V655" s="224"/>
    </row>
    <row r="656" spans="1:22" ht="10.5">
      <c r="A656" s="224"/>
      <c r="B656" s="224"/>
      <c r="C656" s="224"/>
      <c r="D656" s="224"/>
      <c r="E656" s="224"/>
      <c r="F656" s="224"/>
      <c r="G656" s="224"/>
      <c r="H656" s="224"/>
      <c r="I656" s="224"/>
      <c r="J656" s="224"/>
      <c r="K656" s="224"/>
      <c r="L656" s="224"/>
      <c r="M656" s="224"/>
      <c r="N656" s="224"/>
      <c r="O656" s="224"/>
      <c r="P656" s="224"/>
      <c r="Q656" s="224"/>
      <c r="R656" s="224"/>
      <c r="S656" s="224"/>
      <c r="T656" s="224"/>
      <c r="U656" s="224"/>
      <c r="V656" s="224"/>
    </row>
    <row r="657" spans="1:22" ht="10.5">
      <c r="A657" s="224"/>
      <c r="B657" s="224"/>
      <c r="C657" s="224"/>
      <c r="D657" s="224"/>
      <c r="E657" s="224"/>
      <c r="F657" s="224"/>
      <c r="G657" s="224"/>
      <c r="H657" s="224"/>
      <c r="I657" s="224"/>
      <c r="J657" s="224"/>
      <c r="K657" s="224"/>
      <c r="L657" s="224"/>
      <c r="M657" s="224"/>
      <c r="N657" s="224"/>
      <c r="O657" s="224"/>
      <c r="P657" s="224"/>
      <c r="Q657" s="224"/>
      <c r="R657" s="224"/>
      <c r="S657" s="224"/>
      <c r="T657" s="224"/>
      <c r="U657" s="224"/>
      <c r="V657" s="224"/>
    </row>
    <row r="658" spans="1:22" ht="10.5">
      <c r="A658" s="224"/>
      <c r="B658" s="224"/>
      <c r="C658" s="224"/>
      <c r="D658" s="224"/>
      <c r="E658" s="224"/>
      <c r="F658" s="224"/>
      <c r="G658" s="224"/>
      <c r="H658" s="224"/>
      <c r="I658" s="224"/>
      <c r="J658" s="224"/>
      <c r="K658" s="224"/>
      <c r="L658" s="224"/>
      <c r="M658" s="224"/>
      <c r="N658" s="224"/>
      <c r="O658" s="224"/>
      <c r="P658" s="224"/>
      <c r="Q658" s="224"/>
      <c r="R658" s="224"/>
      <c r="S658" s="224"/>
      <c r="T658" s="224"/>
      <c r="U658" s="224"/>
      <c r="V658" s="224"/>
    </row>
    <row r="659" spans="1:22" ht="10.5">
      <c r="A659" s="224"/>
      <c r="B659" s="224"/>
      <c r="C659" s="224"/>
      <c r="D659" s="224"/>
      <c r="E659" s="224"/>
      <c r="F659" s="224"/>
      <c r="G659" s="224"/>
      <c r="H659" s="224"/>
      <c r="I659" s="224"/>
      <c r="J659" s="224"/>
      <c r="K659" s="224"/>
      <c r="L659" s="224"/>
      <c r="M659" s="224"/>
      <c r="N659" s="224"/>
      <c r="O659" s="224"/>
      <c r="P659" s="224"/>
      <c r="Q659" s="224"/>
      <c r="R659" s="224"/>
      <c r="S659" s="224"/>
      <c r="T659" s="224"/>
      <c r="U659" s="224"/>
      <c r="V659" s="224"/>
    </row>
    <row r="660" spans="1:22" ht="10.5">
      <c r="A660" s="224"/>
      <c r="B660" s="224"/>
      <c r="C660" s="224"/>
      <c r="D660" s="224"/>
      <c r="E660" s="224"/>
      <c r="F660" s="224"/>
      <c r="G660" s="224"/>
      <c r="H660" s="224"/>
      <c r="I660" s="224"/>
      <c r="J660" s="224"/>
      <c r="K660" s="224"/>
      <c r="L660" s="224"/>
      <c r="M660" s="224"/>
      <c r="N660" s="224"/>
      <c r="O660" s="224"/>
      <c r="P660" s="224"/>
      <c r="Q660" s="224"/>
      <c r="R660" s="224"/>
      <c r="S660" s="224"/>
      <c r="T660" s="224"/>
      <c r="U660" s="224"/>
      <c r="V660" s="224"/>
    </row>
    <row r="661" spans="1:22" ht="10.5">
      <c r="A661" s="224"/>
      <c r="B661" s="224"/>
      <c r="C661" s="224"/>
      <c r="D661" s="224"/>
      <c r="E661" s="224"/>
      <c r="F661" s="224"/>
      <c r="G661" s="224"/>
      <c r="H661" s="224"/>
      <c r="I661" s="224"/>
      <c r="J661" s="224"/>
      <c r="K661" s="224"/>
      <c r="L661" s="224"/>
      <c r="M661" s="224"/>
      <c r="N661" s="224"/>
      <c r="O661" s="224"/>
      <c r="P661" s="224"/>
      <c r="Q661" s="224"/>
      <c r="R661" s="224"/>
      <c r="S661" s="224"/>
      <c r="T661" s="224"/>
      <c r="U661" s="224"/>
      <c r="V661" s="224"/>
    </row>
    <row r="662" spans="1:22" ht="10.5">
      <c r="A662" s="224"/>
      <c r="B662" s="224"/>
      <c r="C662" s="224"/>
      <c r="D662" s="224"/>
      <c r="E662" s="224"/>
      <c r="F662" s="224"/>
      <c r="G662" s="224"/>
      <c r="H662" s="224"/>
      <c r="I662" s="224"/>
      <c r="J662" s="224"/>
      <c r="K662" s="224"/>
      <c r="L662" s="224"/>
      <c r="M662" s="224"/>
      <c r="N662" s="224"/>
      <c r="O662" s="224"/>
      <c r="P662" s="224"/>
      <c r="Q662" s="224"/>
      <c r="R662" s="224"/>
      <c r="S662" s="224"/>
      <c r="T662" s="224"/>
      <c r="U662" s="224"/>
      <c r="V662" s="224"/>
    </row>
    <row r="663" spans="1:22" ht="10.5">
      <c r="A663" s="224"/>
      <c r="B663" s="224"/>
      <c r="C663" s="224"/>
      <c r="D663" s="224"/>
      <c r="E663" s="224"/>
      <c r="F663" s="224"/>
      <c r="G663" s="224"/>
      <c r="H663" s="224"/>
      <c r="I663" s="224"/>
      <c r="J663" s="224"/>
      <c r="K663" s="224"/>
      <c r="L663" s="224"/>
      <c r="M663" s="224"/>
      <c r="N663" s="224"/>
      <c r="O663" s="224"/>
      <c r="P663" s="224"/>
      <c r="Q663" s="224"/>
      <c r="R663" s="224"/>
      <c r="S663" s="224"/>
      <c r="T663" s="224"/>
      <c r="U663" s="224"/>
      <c r="V663" s="224"/>
    </row>
    <row r="664" spans="1:22" ht="10.5">
      <c r="A664" s="224"/>
      <c r="B664" s="224"/>
      <c r="C664" s="224"/>
      <c r="D664" s="224"/>
      <c r="E664" s="224"/>
      <c r="F664" s="224"/>
      <c r="G664" s="224"/>
      <c r="H664" s="224"/>
      <c r="I664" s="224"/>
      <c r="J664" s="224"/>
      <c r="K664" s="224"/>
      <c r="L664" s="224"/>
      <c r="M664" s="224"/>
      <c r="N664" s="224"/>
      <c r="O664" s="224"/>
      <c r="P664" s="224"/>
      <c r="Q664" s="224"/>
      <c r="R664" s="224"/>
      <c r="S664" s="224"/>
      <c r="T664" s="224"/>
      <c r="U664" s="224"/>
      <c r="V664" s="224"/>
    </row>
    <row r="665" spans="1:22" ht="10.5">
      <c r="A665" s="224"/>
      <c r="B665" s="224"/>
      <c r="C665" s="224"/>
      <c r="D665" s="224"/>
      <c r="E665" s="224"/>
      <c r="F665" s="224"/>
      <c r="G665" s="224"/>
      <c r="H665" s="224"/>
      <c r="I665" s="224"/>
      <c r="J665" s="224"/>
      <c r="K665" s="224"/>
      <c r="L665" s="224"/>
      <c r="M665" s="224"/>
      <c r="N665" s="224"/>
      <c r="O665" s="224"/>
      <c r="P665" s="224"/>
      <c r="Q665" s="224"/>
      <c r="R665" s="224"/>
      <c r="S665" s="224"/>
      <c r="T665" s="224"/>
      <c r="U665" s="224"/>
      <c r="V665" s="224"/>
    </row>
    <row r="666" spans="1:22" ht="10.5">
      <c r="A666" s="224"/>
      <c r="B666" s="224"/>
      <c r="C666" s="224"/>
      <c r="D666" s="224"/>
      <c r="E666" s="224"/>
      <c r="F666" s="224"/>
      <c r="G666" s="224"/>
      <c r="H666" s="224"/>
      <c r="I666" s="224"/>
      <c r="J666" s="224"/>
      <c r="K666" s="224"/>
      <c r="L666" s="224"/>
      <c r="M666" s="224"/>
      <c r="N666" s="224"/>
      <c r="O666" s="224"/>
      <c r="P666" s="224"/>
      <c r="Q666" s="224"/>
      <c r="R666" s="224"/>
      <c r="S666" s="224"/>
      <c r="T666" s="224"/>
      <c r="U666" s="224"/>
      <c r="V666" s="224"/>
    </row>
    <row r="667" spans="1:22" ht="10.5">
      <c r="A667" s="224"/>
      <c r="B667" s="224"/>
      <c r="C667" s="224"/>
      <c r="D667" s="224"/>
      <c r="E667" s="224"/>
      <c r="F667" s="224"/>
      <c r="G667" s="224"/>
      <c r="H667" s="224"/>
      <c r="I667" s="224"/>
      <c r="J667" s="224"/>
      <c r="K667" s="224"/>
      <c r="L667" s="224"/>
      <c r="M667" s="224"/>
      <c r="N667" s="224"/>
      <c r="O667" s="224"/>
      <c r="P667" s="224"/>
      <c r="Q667" s="224"/>
      <c r="R667" s="224"/>
      <c r="S667" s="224"/>
      <c r="T667" s="224"/>
      <c r="U667" s="224"/>
      <c r="V667" s="224"/>
    </row>
    <row r="668" spans="1:22" ht="10.5">
      <c r="A668" s="224"/>
      <c r="B668" s="224"/>
      <c r="C668" s="224"/>
      <c r="D668" s="224"/>
      <c r="E668" s="224"/>
      <c r="F668" s="224"/>
      <c r="G668" s="224"/>
      <c r="H668" s="224"/>
      <c r="I668" s="224"/>
      <c r="J668" s="224"/>
      <c r="K668" s="224"/>
      <c r="L668" s="224"/>
      <c r="M668" s="224"/>
      <c r="N668" s="224"/>
      <c r="O668" s="224"/>
      <c r="P668" s="224"/>
      <c r="Q668" s="224"/>
      <c r="R668" s="224"/>
      <c r="S668" s="224"/>
      <c r="T668" s="224"/>
      <c r="U668" s="224"/>
      <c r="V668" s="224"/>
    </row>
    <row r="669" spans="1:22" ht="10.5">
      <c r="A669" s="224"/>
      <c r="B669" s="224"/>
      <c r="C669" s="224"/>
      <c r="D669" s="224"/>
      <c r="E669" s="224"/>
      <c r="F669" s="224"/>
      <c r="G669" s="224"/>
      <c r="H669" s="224"/>
      <c r="I669" s="224"/>
      <c r="J669" s="224"/>
      <c r="K669" s="224"/>
      <c r="L669" s="224"/>
      <c r="M669" s="224"/>
      <c r="N669" s="224"/>
      <c r="O669" s="224"/>
      <c r="P669" s="224"/>
      <c r="Q669" s="224"/>
      <c r="R669" s="224"/>
      <c r="S669" s="224"/>
      <c r="T669" s="224"/>
      <c r="U669" s="224"/>
      <c r="V669" s="224"/>
    </row>
    <row r="670" spans="1:22" ht="10.5">
      <c r="A670" s="224"/>
      <c r="B670" s="224"/>
      <c r="C670" s="224"/>
      <c r="D670" s="224"/>
      <c r="E670" s="224"/>
      <c r="F670" s="224"/>
      <c r="G670" s="224"/>
      <c r="H670" s="224"/>
      <c r="I670" s="224"/>
      <c r="J670" s="224"/>
      <c r="K670" s="224"/>
      <c r="L670" s="224"/>
      <c r="M670" s="224"/>
      <c r="N670" s="224"/>
      <c r="O670" s="224"/>
      <c r="P670" s="224"/>
      <c r="Q670" s="224"/>
      <c r="R670" s="224"/>
      <c r="S670" s="224"/>
      <c r="T670" s="224"/>
      <c r="U670" s="224"/>
      <c r="V670" s="224"/>
    </row>
    <row r="671" spans="1:22" ht="10.5">
      <c r="A671" s="224"/>
      <c r="B671" s="224"/>
      <c r="C671" s="224"/>
      <c r="D671" s="224"/>
      <c r="E671" s="224"/>
      <c r="F671" s="224"/>
      <c r="G671" s="224"/>
      <c r="H671" s="224"/>
      <c r="I671" s="224"/>
      <c r="J671" s="224"/>
      <c r="K671" s="224"/>
      <c r="L671" s="224"/>
      <c r="M671" s="224"/>
      <c r="N671" s="224"/>
      <c r="O671" s="224"/>
      <c r="P671" s="224"/>
      <c r="Q671" s="224"/>
      <c r="R671" s="224"/>
      <c r="S671" s="224"/>
      <c r="T671" s="224"/>
      <c r="U671" s="224"/>
      <c r="V671" s="224"/>
    </row>
    <row r="672" spans="1:22" ht="10.5">
      <c r="A672" s="224"/>
      <c r="B672" s="224"/>
      <c r="C672" s="224"/>
      <c r="D672" s="224"/>
      <c r="E672" s="224"/>
      <c r="F672" s="224"/>
      <c r="G672" s="224"/>
      <c r="H672" s="224"/>
      <c r="I672" s="224"/>
      <c r="J672" s="224"/>
      <c r="K672" s="224"/>
      <c r="L672" s="224"/>
      <c r="M672" s="224"/>
      <c r="N672" s="224"/>
      <c r="O672" s="224"/>
      <c r="P672" s="224"/>
      <c r="Q672" s="224"/>
      <c r="R672" s="224"/>
      <c r="S672" s="224"/>
      <c r="T672" s="224"/>
      <c r="U672" s="224"/>
      <c r="V672" s="224"/>
    </row>
    <row r="673" spans="1:22" ht="10.5">
      <c r="A673" s="224"/>
      <c r="B673" s="224"/>
      <c r="C673" s="224"/>
      <c r="D673" s="224"/>
      <c r="E673" s="224"/>
      <c r="F673" s="224"/>
      <c r="G673" s="224"/>
      <c r="H673" s="224"/>
      <c r="I673" s="224"/>
      <c r="J673" s="224"/>
      <c r="K673" s="224"/>
      <c r="L673" s="224"/>
      <c r="M673" s="224"/>
      <c r="N673" s="224"/>
      <c r="O673" s="224"/>
      <c r="P673" s="224"/>
      <c r="Q673" s="224"/>
      <c r="R673" s="224"/>
      <c r="S673" s="224"/>
      <c r="T673" s="224"/>
      <c r="U673" s="224"/>
      <c r="V673" s="224"/>
    </row>
    <row r="674" spans="1:22" ht="10.5">
      <c r="A674" s="224"/>
      <c r="B674" s="224"/>
      <c r="C674" s="224"/>
      <c r="D674" s="224"/>
      <c r="E674" s="224"/>
      <c r="F674" s="224"/>
      <c r="G674" s="224"/>
      <c r="H674" s="224"/>
      <c r="I674" s="224"/>
      <c r="J674" s="224"/>
      <c r="K674" s="224"/>
      <c r="L674" s="224"/>
      <c r="M674" s="224"/>
      <c r="N674" s="224"/>
      <c r="O674" s="224"/>
      <c r="P674" s="224"/>
      <c r="Q674" s="224"/>
      <c r="R674" s="224"/>
      <c r="S674" s="224"/>
      <c r="T674" s="224"/>
      <c r="U674" s="224"/>
      <c r="V674" s="224"/>
    </row>
    <row r="675" spans="1:22" ht="10.5">
      <c r="A675" s="224"/>
      <c r="B675" s="224"/>
      <c r="C675" s="224"/>
      <c r="D675" s="224"/>
      <c r="E675" s="224"/>
      <c r="F675" s="224"/>
      <c r="G675" s="224"/>
      <c r="H675" s="224"/>
      <c r="I675" s="224"/>
      <c r="J675" s="224"/>
      <c r="K675" s="224"/>
      <c r="L675" s="224"/>
      <c r="M675" s="224"/>
      <c r="N675" s="224"/>
      <c r="O675" s="224"/>
      <c r="P675" s="224"/>
      <c r="Q675" s="224"/>
      <c r="R675" s="224"/>
      <c r="S675" s="224"/>
      <c r="T675" s="224"/>
      <c r="U675" s="224"/>
      <c r="V675" s="224"/>
    </row>
    <row r="676" spans="1:22" ht="10.5">
      <c r="A676" s="224"/>
      <c r="B676" s="224"/>
      <c r="C676" s="224"/>
      <c r="D676" s="224"/>
      <c r="E676" s="224"/>
      <c r="F676" s="224"/>
      <c r="G676" s="224"/>
      <c r="H676" s="224"/>
      <c r="I676" s="224"/>
      <c r="J676" s="224"/>
      <c r="K676" s="224"/>
      <c r="L676" s="224"/>
      <c r="M676" s="224"/>
      <c r="N676" s="224"/>
      <c r="O676" s="224"/>
      <c r="P676" s="224"/>
      <c r="Q676" s="224"/>
      <c r="R676" s="224"/>
      <c r="S676" s="224"/>
      <c r="T676" s="224"/>
      <c r="U676" s="224"/>
      <c r="V676" s="224"/>
    </row>
    <row r="677" spans="1:22" ht="10.5">
      <c r="A677" s="224"/>
      <c r="B677" s="224"/>
      <c r="C677" s="224"/>
      <c r="D677" s="224"/>
      <c r="E677" s="224"/>
      <c r="F677" s="224"/>
      <c r="G677" s="224"/>
      <c r="H677" s="224"/>
      <c r="I677" s="224"/>
      <c r="J677" s="224"/>
      <c r="K677" s="224"/>
      <c r="L677" s="224"/>
      <c r="M677" s="224"/>
      <c r="N677" s="224"/>
      <c r="O677" s="224"/>
      <c r="P677" s="224"/>
      <c r="Q677" s="224"/>
      <c r="R677" s="224"/>
      <c r="S677" s="224"/>
      <c r="T677" s="224"/>
      <c r="U677" s="224"/>
      <c r="V677" s="224"/>
    </row>
    <row r="678" spans="1:22" ht="10.5">
      <c r="A678" s="224"/>
      <c r="B678" s="224"/>
      <c r="C678" s="224"/>
      <c r="D678" s="224"/>
      <c r="E678" s="224"/>
      <c r="F678" s="224"/>
      <c r="G678" s="224"/>
      <c r="H678" s="224"/>
      <c r="I678" s="224"/>
      <c r="J678" s="224"/>
      <c r="K678" s="224"/>
      <c r="L678" s="224"/>
      <c r="M678" s="224"/>
      <c r="N678" s="224"/>
      <c r="O678" s="224"/>
      <c r="P678" s="224"/>
      <c r="Q678" s="224"/>
      <c r="R678" s="224"/>
      <c r="S678" s="224"/>
      <c r="T678" s="224"/>
      <c r="U678" s="224"/>
      <c r="V678" s="224"/>
    </row>
    <row r="679" spans="1:22" ht="10.5">
      <c r="A679" s="224"/>
      <c r="B679" s="224"/>
      <c r="C679" s="224"/>
      <c r="D679" s="224"/>
      <c r="E679" s="224"/>
      <c r="F679" s="224"/>
      <c r="G679" s="224"/>
      <c r="H679" s="224"/>
      <c r="I679" s="224"/>
      <c r="J679" s="224"/>
      <c r="K679" s="224"/>
      <c r="L679" s="224"/>
      <c r="M679" s="224"/>
      <c r="N679" s="224"/>
      <c r="O679" s="224"/>
      <c r="P679" s="224"/>
      <c r="Q679" s="224"/>
      <c r="R679" s="224"/>
      <c r="S679" s="224"/>
      <c r="T679" s="224"/>
      <c r="U679" s="224"/>
      <c r="V679" s="224"/>
    </row>
    <row r="680" spans="1:22" ht="10.5">
      <c r="A680" s="224"/>
      <c r="B680" s="224"/>
      <c r="C680" s="224"/>
      <c r="D680" s="224"/>
      <c r="E680" s="224"/>
      <c r="F680" s="224"/>
      <c r="G680" s="224"/>
      <c r="H680" s="224"/>
      <c r="I680" s="224"/>
      <c r="J680" s="224"/>
      <c r="K680" s="224"/>
      <c r="L680" s="224"/>
      <c r="M680" s="224"/>
      <c r="N680" s="224"/>
      <c r="O680" s="224"/>
      <c r="P680" s="224"/>
      <c r="Q680" s="224"/>
      <c r="R680" s="224"/>
      <c r="S680" s="224"/>
      <c r="T680" s="224"/>
      <c r="U680" s="224"/>
      <c r="V680" s="224"/>
    </row>
    <row r="681" spans="1:22" ht="10.5">
      <c r="A681" s="224"/>
      <c r="B681" s="224"/>
      <c r="C681" s="224"/>
      <c r="D681" s="224"/>
      <c r="E681" s="224"/>
      <c r="F681" s="224"/>
      <c r="G681" s="224"/>
      <c r="H681" s="224"/>
      <c r="I681" s="224"/>
      <c r="J681" s="224"/>
      <c r="K681" s="224"/>
      <c r="L681" s="224"/>
      <c r="M681" s="224"/>
      <c r="N681" s="224"/>
      <c r="O681" s="224"/>
      <c r="P681" s="224"/>
      <c r="Q681" s="224"/>
      <c r="R681" s="224"/>
      <c r="S681" s="224"/>
      <c r="T681" s="224"/>
      <c r="U681" s="224"/>
      <c r="V681" s="224"/>
    </row>
    <row r="682" spans="1:22" ht="10.5">
      <c r="A682" s="224"/>
      <c r="B682" s="224"/>
      <c r="C682" s="224"/>
      <c r="D682" s="224"/>
      <c r="E682" s="224"/>
      <c r="F682" s="224"/>
      <c r="G682" s="224"/>
      <c r="H682" s="224"/>
      <c r="I682" s="224"/>
      <c r="J682" s="224"/>
      <c r="K682" s="224"/>
      <c r="L682" s="224"/>
      <c r="M682" s="224"/>
      <c r="N682" s="224"/>
      <c r="O682" s="224"/>
      <c r="P682" s="224"/>
      <c r="Q682" s="224"/>
      <c r="R682" s="224"/>
      <c r="S682" s="224"/>
      <c r="T682" s="224"/>
      <c r="U682" s="224"/>
      <c r="V682" s="224"/>
    </row>
    <row r="683" spans="1:22" ht="10.5">
      <c r="A683" s="224"/>
      <c r="B683" s="224"/>
      <c r="C683" s="224"/>
      <c r="D683" s="224"/>
      <c r="E683" s="224"/>
      <c r="F683" s="224"/>
      <c r="G683" s="224"/>
      <c r="H683" s="224"/>
      <c r="I683" s="224"/>
      <c r="J683" s="224"/>
      <c r="K683" s="224"/>
      <c r="L683" s="224"/>
      <c r="M683" s="224"/>
      <c r="N683" s="224"/>
      <c r="O683" s="224"/>
      <c r="P683" s="224"/>
      <c r="Q683" s="224"/>
      <c r="R683" s="224"/>
      <c r="S683" s="224"/>
      <c r="T683" s="224"/>
      <c r="U683" s="224"/>
      <c r="V683" s="224"/>
    </row>
    <row r="684" spans="1:22" ht="10.5">
      <c r="A684" s="224"/>
      <c r="B684" s="224"/>
      <c r="C684" s="224"/>
      <c r="D684" s="224"/>
      <c r="E684" s="224"/>
      <c r="F684" s="224"/>
      <c r="G684" s="224"/>
      <c r="H684" s="224"/>
      <c r="I684" s="224"/>
      <c r="J684" s="224"/>
      <c r="K684" s="224"/>
      <c r="L684" s="224"/>
      <c r="M684" s="224"/>
      <c r="N684" s="224"/>
      <c r="O684" s="224"/>
      <c r="P684" s="224"/>
      <c r="Q684" s="224"/>
      <c r="R684" s="224"/>
      <c r="S684" s="224"/>
      <c r="T684" s="224"/>
      <c r="U684" s="224"/>
      <c r="V684" s="224"/>
    </row>
    <row r="685" spans="1:22" ht="10.5">
      <c r="A685" s="224"/>
      <c r="B685" s="224"/>
      <c r="C685" s="224"/>
      <c r="D685" s="224"/>
      <c r="E685" s="224"/>
      <c r="F685" s="224"/>
      <c r="G685" s="224"/>
      <c r="H685" s="224"/>
      <c r="I685" s="224"/>
      <c r="J685" s="224"/>
      <c r="K685" s="224"/>
      <c r="L685" s="224"/>
      <c r="M685" s="224"/>
      <c r="N685" s="224"/>
      <c r="O685" s="224"/>
      <c r="P685" s="224"/>
      <c r="Q685" s="224"/>
      <c r="R685" s="224"/>
      <c r="S685" s="224"/>
      <c r="T685" s="224"/>
      <c r="U685" s="224"/>
      <c r="V685" s="224"/>
    </row>
    <row r="686" spans="1:22" ht="10.5">
      <c r="A686" s="224"/>
      <c r="B686" s="224"/>
      <c r="C686" s="224"/>
      <c r="D686" s="224"/>
      <c r="E686" s="224"/>
      <c r="F686" s="224"/>
      <c r="G686" s="224"/>
      <c r="H686" s="224"/>
      <c r="I686" s="224"/>
      <c r="J686" s="224"/>
      <c r="K686" s="224"/>
      <c r="L686" s="224"/>
      <c r="M686" s="224"/>
      <c r="N686" s="224"/>
      <c r="O686" s="224"/>
      <c r="P686" s="224"/>
      <c r="Q686" s="224"/>
      <c r="R686" s="224"/>
      <c r="S686" s="224"/>
      <c r="T686" s="224"/>
      <c r="U686" s="224"/>
      <c r="V686" s="224"/>
    </row>
    <row r="687" spans="1:22" ht="10.5">
      <c r="A687" s="224"/>
      <c r="B687" s="224"/>
      <c r="C687" s="224"/>
      <c r="D687" s="224"/>
      <c r="E687" s="224"/>
      <c r="F687" s="224"/>
      <c r="G687" s="224"/>
      <c r="H687" s="224"/>
      <c r="I687" s="224"/>
      <c r="J687" s="224"/>
      <c r="K687" s="224"/>
      <c r="L687" s="224"/>
      <c r="M687" s="224"/>
      <c r="N687" s="224"/>
      <c r="O687" s="224"/>
      <c r="P687" s="224"/>
      <c r="Q687" s="224"/>
      <c r="R687" s="224"/>
      <c r="S687" s="224"/>
      <c r="T687" s="224"/>
      <c r="U687" s="224"/>
      <c r="V687" s="224"/>
    </row>
    <row r="688" spans="1:22" ht="10.5">
      <c r="A688" s="224"/>
      <c r="B688" s="224"/>
      <c r="C688" s="224"/>
      <c r="D688" s="224"/>
      <c r="E688" s="224"/>
      <c r="F688" s="224"/>
      <c r="G688" s="224"/>
      <c r="H688" s="224"/>
      <c r="I688" s="224"/>
      <c r="J688" s="224"/>
      <c r="K688" s="224"/>
      <c r="L688" s="224"/>
      <c r="M688" s="224"/>
      <c r="N688" s="224"/>
      <c r="O688" s="224"/>
      <c r="P688" s="224"/>
      <c r="Q688" s="224"/>
      <c r="R688" s="224"/>
      <c r="S688" s="224"/>
      <c r="T688" s="224"/>
      <c r="U688" s="224"/>
      <c r="V688" s="224"/>
    </row>
    <row r="689" spans="1:22" ht="10.5">
      <c r="A689" s="224"/>
      <c r="B689" s="224"/>
      <c r="C689" s="224"/>
      <c r="D689" s="224"/>
      <c r="E689" s="224"/>
      <c r="F689" s="224"/>
      <c r="G689" s="224"/>
      <c r="H689" s="224"/>
      <c r="I689" s="224"/>
      <c r="J689" s="224"/>
      <c r="K689" s="224"/>
      <c r="L689" s="224"/>
      <c r="M689" s="224"/>
      <c r="N689" s="224"/>
      <c r="O689" s="224"/>
      <c r="P689" s="224"/>
      <c r="Q689" s="224"/>
      <c r="R689" s="224"/>
      <c r="S689" s="224"/>
      <c r="T689" s="224"/>
      <c r="U689" s="224"/>
      <c r="V689" s="224"/>
    </row>
    <row r="690" spans="1:22" ht="10.5">
      <c r="A690" s="224"/>
      <c r="B690" s="224"/>
      <c r="C690" s="224"/>
      <c r="D690" s="224"/>
      <c r="E690" s="224"/>
      <c r="F690" s="224"/>
      <c r="G690" s="224"/>
      <c r="H690" s="224"/>
      <c r="I690" s="224"/>
      <c r="J690" s="224"/>
      <c r="K690" s="224"/>
      <c r="L690" s="224"/>
      <c r="M690" s="224"/>
      <c r="N690" s="224"/>
      <c r="O690" s="224"/>
      <c r="P690" s="224"/>
      <c r="Q690" s="224"/>
      <c r="R690" s="224"/>
      <c r="S690" s="224"/>
      <c r="T690" s="224"/>
      <c r="U690" s="224"/>
      <c r="V690" s="224"/>
    </row>
    <row r="691" spans="1:22" ht="10.5">
      <c r="A691" s="224"/>
      <c r="B691" s="224"/>
      <c r="C691" s="224"/>
      <c r="D691" s="224"/>
      <c r="E691" s="224"/>
      <c r="F691" s="224"/>
      <c r="G691" s="224"/>
      <c r="H691" s="224"/>
      <c r="I691" s="224"/>
      <c r="J691" s="224"/>
      <c r="K691" s="224"/>
      <c r="L691" s="224"/>
      <c r="M691" s="224"/>
      <c r="N691" s="224"/>
      <c r="O691" s="224"/>
      <c r="P691" s="224"/>
      <c r="Q691" s="224"/>
      <c r="R691" s="224"/>
      <c r="S691" s="224"/>
      <c r="T691" s="224"/>
      <c r="U691" s="224"/>
      <c r="V691" s="224"/>
    </row>
    <row r="692" spans="1:22" ht="10.5">
      <c r="A692" s="224"/>
      <c r="B692" s="224"/>
      <c r="C692" s="224"/>
      <c r="D692" s="224"/>
      <c r="E692" s="224"/>
      <c r="F692" s="224"/>
      <c r="G692" s="224"/>
      <c r="H692" s="224"/>
      <c r="I692" s="224"/>
      <c r="J692" s="224"/>
      <c r="K692" s="224"/>
      <c r="L692" s="224"/>
      <c r="M692" s="224"/>
      <c r="N692" s="224"/>
      <c r="O692" s="224"/>
      <c r="P692" s="224"/>
      <c r="Q692" s="224"/>
      <c r="R692" s="224"/>
      <c r="S692" s="224"/>
      <c r="T692" s="224"/>
      <c r="U692" s="224"/>
      <c r="V692" s="224"/>
    </row>
    <row r="693" spans="1:22" ht="10.5">
      <c r="A693" s="224"/>
      <c r="B693" s="224"/>
      <c r="C693" s="224"/>
      <c r="D693" s="224"/>
      <c r="E693" s="224"/>
      <c r="F693" s="224"/>
      <c r="G693" s="224"/>
      <c r="H693" s="224"/>
      <c r="I693" s="224"/>
      <c r="J693" s="224"/>
      <c r="K693" s="224"/>
      <c r="L693" s="224"/>
      <c r="M693" s="224"/>
      <c r="N693" s="224"/>
      <c r="O693" s="224"/>
      <c r="P693" s="224"/>
      <c r="Q693" s="224"/>
      <c r="R693" s="224"/>
      <c r="S693" s="224"/>
      <c r="T693" s="224"/>
      <c r="U693" s="224"/>
      <c r="V693" s="224"/>
    </row>
    <row r="694" spans="1:22" ht="10.5">
      <c r="A694" s="224"/>
      <c r="B694" s="224"/>
      <c r="C694" s="224"/>
      <c r="D694" s="224"/>
      <c r="E694" s="224"/>
      <c r="F694" s="224"/>
      <c r="G694" s="224"/>
      <c r="H694" s="224"/>
      <c r="I694" s="224"/>
      <c r="J694" s="224"/>
      <c r="K694" s="224"/>
      <c r="L694" s="224"/>
      <c r="M694" s="224"/>
      <c r="N694" s="224"/>
      <c r="O694" s="224"/>
      <c r="P694" s="224"/>
      <c r="Q694" s="224"/>
      <c r="R694" s="224"/>
      <c r="S694" s="224"/>
      <c r="T694" s="224"/>
      <c r="U694" s="224"/>
      <c r="V694" s="224"/>
    </row>
    <row r="695" spans="1:22" ht="10.5">
      <c r="A695" s="224"/>
      <c r="B695" s="224"/>
      <c r="C695" s="224"/>
      <c r="D695" s="224"/>
      <c r="E695" s="224"/>
      <c r="F695" s="224"/>
      <c r="G695" s="224"/>
      <c r="H695" s="224"/>
      <c r="I695" s="224"/>
      <c r="J695" s="224"/>
      <c r="K695" s="224"/>
      <c r="L695" s="224"/>
      <c r="M695" s="224"/>
      <c r="N695" s="224"/>
      <c r="O695" s="224"/>
      <c r="P695" s="224"/>
      <c r="Q695" s="224"/>
      <c r="R695" s="224"/>
      <c r="S695" s="224"/>
      <c r="T695" s="224"/>
      <c r="U695" s="224"/>
      <c r="V695" s="224"/>
    </row>
    <row r="696" spans="1:22" ht="10.5">
      <c r="A696" s="224"/>
      <c r="B696" s="224"/>
      <c r="C696" s="224"/>
      <c r="D696" s="224"/>
      <c r="E696" s="224"/>
      <c r="F696" s="224"/>
      <c r="G696" s="224"/>
      <c r="H696" s="224"/>
      <c r="I696" s="224"/>
      <c r="J696" s="224"/>
      <c r="K696" s="224"/>
      <c r="L696" s="224"/>
      <c r="M696" s="224"/>
      <c r="N696" s="224"/>
      <c r="O696" s="224"/>
      <c r="P696" s="224"/>
      <c r="Q696" s="224"/>
      <c r="R696" s="224"/>
      <c r="S696" s="224"/>
      <c r="T696" s="224"/>
      <c r="U696" s="224"/>
      <c r="V696" s="224"/>
    </row>
    <row r="697" spans="1:22" ht="10.5">
      <c r="A697" s="224"/>
      <c r="B697" s="224"/>
      <c r="C697" s="224"/>
      <c r="D697" s="224"/>
      <c r="E697" s="224"/>
      <c r="F697" s="224"/>
      <c r="G697" s="224"/>
      <c r="H697" s="224"/>
      <c r="I697" s="224"/>
      <c r="J697" s="224"/>
      <c r="K697" s="224"/>
      <c r="L697" s="224"/>
      <c r="M697" s="224"/>
      <c r="N697" s="224"/>
      <c r="O697" s="224"/>
      <c r="P697" s="224"/>
      <c r="Q697" s="224"/>
      <c r="R697" s="224"/>
      <c r="S697" s="224"/>
      <c r="T697" s="224"/>
      <c r="U697" s="224"/>
      <c r="V697" s="224"/>
    </row>
    <row r="698" spans="1:22" ht="10.5">
      <c r="A698" s="224"/>
      <c r="B698" s="224"/>
      <c r="C698" s="224"/>
      <c r="D698" s="224"/>
      <c r="E698" s="224"/>
      <c r="F698" s="224"/>
      <c r="G698" s="224"/>
      <c r="H698" s="224"/>
      <c r="I698" s="224"/>
      <c r="J698" s="224"/>
      <c r="K698" s="224"/>
      <c r="L698" s="224"/>
      <c r="M698" s="224"/>
      <c r="N698" s="224"/>
      <c r="O698" s="224"/>
      <c r="P698" s="224"/>
      <c r="Q698" s="224"/>
      <c r="R698" s="224"/>
      <c r="S698" s="224"/>
      <c r="T698" s="224"/>
      <c r="U698" s="224"/>
      <c r="V698" s="224"/>
    </row>
    <row r="699" spans="1:22" ht="10.5">
      <c r="A699" s="224"/>
      <c r="B699" s="224"/>
      <c r="C699" s="224"/>
      <c r="D699" s="224"/>
      <c r="E699" s="224"/>
      <c r="F699" s="224"/>
      <c r="G699" s="224"/>
      <c r="H699" s="224"/>
      <c r="I699" s="224"/>
      <c r="J699" s="224"/>
      <c r="K699" s="224"/>
      <c r="L699" s="224"/>
      <c r="M699" s="224"/>
      <c r="N699" s="224"/>
      <c r="O699" s="224"/>
      <c r="P699" s="224"/>
      <c r="Q699" s="224"/>
      <c r="R699" s="224"/>
      <c r="S699" s="224"/>
      <c r="T699" s="224"/>
      <c r="U699" s="224"/>
      <c r="V699" s="224"/>
    </row>
    <row r="700" spans="1:22" ht="10.5">
      <c r="A700" s="224"/>
      <c r="B700" s="224"/>
      <c r="C700" s="224"/>
      <c r="D700" s="224"/>
      <c r="E700" s="224"/>
      <c r="F700" s="224"/>
      <c r="G700" s="224"/>
      <c r="H700" s="224"/>
      <c r="I700" s="224"/>
      <c r="J700" s="224"/>
      <c r="K700" s="224"/>
      <c r="L700" s="224"/>
      <c r="M700" s="224"/>
      <c r="N700" s="224"/>
      <c r="O700" s="224"/>
      <c r="P700" s="224"/>
      <c r="Q700" s="224"/>
      <c r="R700" s="224"/>
      <c r="S700" s="224"/>
      <c r="T700" s="224"/>
      <c r="U700" s="224"/>
      <c r="V700" s="224"/>
    </row>
    <row r="701" spans="1:22" ht="10.5">
      <c r="A701" s="224"/>
      <c r="B701" s="224"/>
      <c r="C701" s="224"/>
      <c r="D701" s="224"/>
      <c r="E701" s="224"/>
      <c r="F701" s="224"/>
      <c r="G701" s="224"/>
      <c r="H701" s="224"/>
      <c r="I701" s="224"/>
      <c r="J701" s="224"/>
      <c r="K701" s="224"/>
      <c r="L701" s="224"/>
      <c r="M701" s="224"/>
      <c r="N701" s="224"/>
      <c r="O701" s="224"/>
      <c r="P701" s="224"/>
      <c r="Q701" s="224"/>
      <c r="R701" s="224"/>
      <c r="S701" s="224"/>
      <c r="T701" s="224"/>
      <c r="U701" s="224"/>
      <c r="V701" s="224"/>
    </row>
    <row r="702" spans="1:22" ht="10.5">
      <c r="A702" s="224"/>
      <c r="B702" s="224"/>
      <c r="C702" s="224"/>
      <c r="D702" s="224"/>
      <c r="E702" s="224"/>
      <c r="F702" s="224"/>
      <c r="G702" s="224"/>
      <c r="H702" s="224"/>
      <c r="I702" s="224"/>
      <c r="J702" s="224"/>
      <c r="K702" s="224"/>
      <c r="L702" s="224"/>
      <c r="M702" s="224"/>
      <c r="N702" s="224"/>
      <c r="O702" s="224"/>
      <c r="P702" s="224"/>
      <c r="Q702" s="224"/>
      <c r="R702" s="224"/>
      <c r="S702" s="224"/>
      <c r="T702" s="224"/>
      <c r="U702" s="224"/>
      <c r="V702" s="224"/>
    </row>
    <row r="703" spans="1:22" ht="10.5">
      <c r="A703" s="224"/>
      <c r="B703" s="224"/>
      <c r="C703" s="224"/>
      <c r="D703" s="224"/>
      <c r="E703" s="224"/>
      <c r="F703" s="224"/>
      <c r="G703" s="224"/>
      <c r="H703" s="224"/>
      <c r="I703" s="224"/>
      <c r="J703" s="224"/>
      <c r="K703" s="224"/>
      <c r="L703" s="224"/>
      <c r="M703" s="224"/>
      <c r="N703" s="224"/>
      <c r="O703" s="224"/>
      <c r="P703" s="224"/>
      <c r="Q703" s="224"/>
      <c r="R703" s="224"/>
      <c r="S703" s="224"/>
      <c r="T703" s="224"/>
      <c r="U703" s="224"/>
      <c r="V703" s="224"/>
    </row>
    <row r="704" spans="1:22" ht="10.5">
      <c r="A704" s="224"/>
      <c r="B704" s="224"/>
      <c r="C704" s="224"/>
      <c r="D704" s="224"/>
      <c r="E704" s="224"/>
      <c r="F704" s="224"/>
      <c r="G704" s="224"/>
      <c r="H704" s="224"/>
      <c r="I704" s="224"/>
      <c r="J704" s="224"/>
      <c r="K704" s="224"/>
      <c r="L704" s="224"/>
      <c r="M704" s="224"/>
      <c r="N704" s="224"/>
      <c r="O704" s="224"/>
      <c r="P704" s="224"/>
      <c r="Q704" s="224"/>
      <c r="R704" s="224"/>
      <c r="S704" s="224"/>
      <c r="T704" s="224"/>
      <c r="U704" s="224"/>
      <c r="V704" s="224"/>
    </row>
    <row r="705" spans="1:22" ht="10.5">
      <c r="A705" s="224"/>
      <c r="B705" s="224"/>
      <c r="C705" s="224"/>
      <c r="D705" s="224"/>
      <c r="E705" s="224"/>
      <c r="F705" s="224"/>
      <c r="G705" s="224"/>
      <c r="H705" s="224"/>
      <c r="I705" s="224"/>
      <c r="J705" s="224"/>
      <c r="K705" s="224"/>
      <c r="L705" s="224"/>
      <c r="M705" s="224"/>
      <c r="N705" s="224"/>
      <c r="O705" s="224"/>
      <c r="P705" s="224"/>
      <c r="Q705" s="224"/>
      <c r="R705" s="224"/>
      <c r="S705" s="224"/>
      <c r="T705" s="224"/>
      <c r="U705" s="224"/>
      <c r="V705" s="224"/>
    </row>
    <row r="706" spans="1:22" ht="10.5">
      <c r="A706" s="224"/>
      <c r="B706" s="224"/>
      <c r="C706" s="224"/>
      <c r="D706" s="224"/>
      <c r="E706" s="224"/>
      <c r="F706" s="224"/>
      <c r="G706" s="224"/>
      <c r="H706" s="224"/>
      <c r="I706" s="224"/>
      <c r="J706" s="224"/>
      <c r="K706" s="224"/>
      <c r="L706" s="224"/>
      <c r="M706" s="224"/>
      <c r="N706" s="224"/>
      <c r="O706" s="224"/>
      <c r="P706" s="224"/>
      <c r="Q706" s="224"/>
      <c r="R706" s="224"/>
      <c r="S706" s="224"/>
      <c r="T706" s="224"/>
      <c r="U706" s="224"/>
      <c r="V706" s="224"/>
    </row>
    <row r="707" spans="1:22" ht="10.5">
      <c r="A707" s="224"/>
      <c r="B707" s="224"/>
      <c r="C707" s="224"/>
      <c r="D707" s="224"/>
      <c r="E707" s="224"/>
      <c r="F707" s="224"/>
      <c r="G707" s="224"/>
      <c r="H707" s="224"/>
      <c r="I707" s="224"/>
      <c r="J707" s="224"/>
      <c r="K707" s="224"/>
      <c r="L707" s="224"/>
      <c r="M707" s="224"/>
      <c r="N707" s="224"/>
      <c r="O707" s="224"/>
      <c r="P707" s="224"/>
      <c r="Q707" s="224"/>
      <c r="R707" s="224"/>
      <c r="S707" s="224"/>
      <c r="T707" s="224"/>
      <c r="U707" s="224"/>
      <c r="V707" s="224"/>
    </row>
    <row r="708" spans="1:22" ht="10.5">
      <c r="A708" s="224"/>
      <c r="B708" s="224"/>
      <c r="C708" s="224"/>
      <c r="D708" s="224"/>
      <c r="E708" s="224"/>
      <c r="F708" s="224"/>
      <c r="G708" s="224"/>
      <c r="H708" s="224"/>
      <c r="I708" s="224"/>
      <c r="J708" s="224"/>
      <c r="K708" s="224"/>
      <c r="L708" s="224"/>
      <c r="M708" s="224"/>
      <c r="N708" s="224"/>
      <c r="O708" s="224"/>
      <c r="P708" s="224"/>
      <c r="Q708" s="224"/>
      <c r="R708" s="224"/>
      <c r="S708" s="224"/>
      <c r="T708" s="224"/>
      <c r="U708" s="224"/>
      <c r="V708" s="224"/>
    </row>
    <row r="709" spans="1:22" ht="10.5">
      <c r="A709" s="224"/>
      <c r="B709" s="224"/>
      <c r="C709" s="224"/>
      <c r="D709" s="224"/>
      <c r="E709" s="224"/>
      <c r="F709" s="224"/>
      <c r="G709" s="224"/>
      <c r="H709" s="224"/>
      <c r="I709" s="224"/>
      <c r="J709" s="224"/>
      <c r="K709" s="224"/>
      <c r="L709" s="224"/>
      <c r="M709" s="224"/>
      <c r="N709" s="224"/>
      <c r="O709" s="224"/>
      <c r="P709" s="224"/>
      <c r="Q709" s="224"/>
      <c r="R709" s="224"/>
      <c r="S709" s="224"/>
      <c r="T709" s="224"/>
      <c r="U709" s="224"/>
      <c r="V709" s="224"/>
    </row>
    <row r="710" spans="1:22" ht="10.5">
      <c r="A710" s="224"/>
      <c r="B710" s="224"/>
      <c r="C710" s="224"/>
      <c r="D710" s="224"/>
      <c r="E710" s="224"/>
      <c r="F710" s="224"/>
      <c r="G710" s="224"/>
      <c r="H710" s="224"/>
      <c r="I710" s="224"/>
      <c r="J710" s="224"/>
      <c r="K710" s="224"/>
      <c r="L710" s="224"/>
      <c r="M710" s="224"/>
      <c r="N710" s="224"/>
      <c r="O710" s="224"/>
      <c r="P710" s="224"/>
      <c r="Q710" s="224"/>
      <c r="R710" s="224"/>
      <c r="S710" s="224"/>
      <c r="T710" s="224"/>
      <c r="U710" s="224"/>
      <c r="V710" s="224"/>
    </row>
    <row r="711" spans="1:22" ht="10.5">
      <c r="A711" s="224"/>
      <c r="B711" s="224"/>
      <c r="C711" s="224"/>
      <c r="D711" s="224"/>
      <c r="E711" s="224"/>
      <c r="F711" s="224"/>
      <c r="G711" s="224"/>
      <c r="H711" s="224"/>
      <c r="I711" s="224"/>
      <c r="J711" s="224"/>
      <c r="K711" s="224"/>
      <c r="L711" s="224"/>
      <c r="M711" s="224"/>
      <c r="N711" s="224"/>
      <c r="O711" s="224"/>
      <c r="P711" s="224"/>
      <c r="Q711" s="224"/>
      <c r="R711" s="224"/>
      <c r="S711" s="224"/>
      <c r="T711" s="224"/>
      <c r="U711" s="224"/>
      <c r="V711" s="224"/>
    </row>
    <row r="712" spans="1:22" ht="10.5">
      <c r="A712" s="224"/>
      <c r="B712" s="224"/>
      <c r="C712" s="224"/>
      <c r="D712" s="224"/>
      <c r="E712" s="224"/>
      <c r="F712" s="224"/>
      <c r="G712" s="224"/>
      <c r="H712" s="224"/>
      <c r="I712" s="224"/>
      <c r="J712" s="224"/>
      <c r="K712" s="224"/>
      <c r="L712" s="224"/>
      <c r="M712" s="224"/>
      <c r="N712" s="224"/>
      <c r="O712" s="224"/>
      <c r="P712" s="224"/>
      <c r="Q712" s="224"/>
      <c r="R712" s="224"/>
      <c r="S712" s="224"/>
      <c r="T712" s="224"/>
      <c r="U712" s="224"/>
      <c r="V712" s="224"/>
    </row>
    <row r="713" spans="1:22" ht="10.5">
      <c r="A713" s="224"/>
      <c r="B713" s="224"/>
      <c r="C713" s="224"/>
      <c r="D713" s="224"/>
      <c r="E713" s="224"/>
      <c r="F713" s="224"/>
      <c r="G713" s="224"/>
      <c r="H713" s="224"/>
      <c r="I713" s="224"/>
      <c r="J713" s="224"/>
      <c r="K713" s="224"/>
      <c r="L713" s="224"/>
      <c r="M713" s="224"/>
      <c r="N713" s="224"/>
      <c r="O713" s="224"/>
      <c r="P713" s="224"/>
      <c r="Q713" s="224"/>
      <c r="R713" s="224"/>
      <c r="S713" s="224"/>
      <c r="T713" s="224"/>
      <c r="U713" s="224"/>
      <c r="V713" s="224"/>
    </row>
    <row r="714" spans="1:22" ht="10.5">
      <c r="A714" s="224"/>
      <c r="B714" s="224"/>
      <c r="C714" s="224"/>
      <c r="D714" s="224"/>
      <c r="E714" s="224"/>
      <c r="F714" s="224"/>
      <c r="G714" s="224"/>
      <c r="H714" s="224"/>
      <c r="I714" s="224"/>
      <c r="J714" s="224"/>
      <c r="K714" s="224"/>
      <c r="L714" s="224"/>
      <c r="M714" s="224"/>
      <c r="N714" s="224"/>
      <c r="O714" s="224"/>
      <c r="P714" s="224"/>
      <c r="Q714" s="224"/>
      <c r="R714" s="224"/>
      <c r="S714" s="224"/>
      <c r="T714" s="224"/>
      <c r="U714" s="224"/>
      <c r="V714" s="224"/>
    </row>
    <row r="715" spans="1:22" ht="10.5">
      <c r="A715" s="224"/>
      <c r="B715" s="224"/>
      <c r="C715" s="224"/>
      <c r="D715" s="224"/>
      <c r="E715" s="224"/>
      <c r="F715" s="224"/>
      <c r="G715" s="224"/>
      <c r="H715" s="224"/>
      <c r="I715" s="224"/>
      <c r="J715" s="224"/>
      <c r="K715" s="224"/>
      <c r="L715" s="224"/>
      <c r="M715" s="224"/>
      <c r="N715" s="224"/>
      <c r="O715" s="224"/>
      <c r="P715" s="224"/>
      <c r="Q715" s="224"/>
      <c r="R715" s="224"/>
      <c r="S715" s="224"/>
      <c r="T715" s="224"/>
      <c r="U715" s="224"/>
      <c r="V715" s="224"/>
    </row>
    <row r="716" spans="1:22" ht="10.5">
      <c r="A716" s="224"/>
      <c r="B716" s="224"/>
      <c r="C716" s="224"/>
      <c r="D716" s="224"/>
      <c r="E716" s="224"/>
      <c r="F716" s="224"/>
      <c r="G716" s="224"/>
      <c r="H716" s="224"/>
      <c r="I716" s="224"/>
      <c r="J716" s="224"/>
      <c r="K716" s="224"/>
      <c r="L716" s="224"/>
      <c r="M716" s="224"/>
      <c r="N716" s="224"/>
      <c r="O716" s="224"/>
      <c r="P716" s="224"/>
      <c r="Q716" s="224"/>
      <c r="R716" s="224"/>
      <c r="S716" s="224"/>
      <c r="T716" s="224"/>
      <c r="U716" s="224"/>
      <c r="V716" s="224"/>
    </row>
    <row r="717" spans="1:22" ht="10.5">
      <c r="A717" s="224"/>
      <c r="B717" s="224"/>
      <c r="C717" s="224"/>
      <c r="D717" s="224"/>
      <c r="E717" s="224"/>
      <c r="F717" s="224"/>
      <c r="G717" s="224"/>
      <c r="H717" s="224"/>
      <c r="I717" s="224"/>
      <c r="J717" s="224"/>
      <c r="K717" s="224"/>
      <c r="L717" s="224"/>
      <c r="M717" s="224"/>
      <c r="N717" s="224"/>
      <c r="O717" s="224"/>
      <c r="P717" s="224"/>
      <c r="Q717" s="224"/>
      <c r="R717" s="224"/>
      <c r="S717" s="224"/>
      <c r="T717" s="224"/>
      <c r="U717" s="224"/>
      <c r="V717" s="224"/>
    </row>
    <row r="718" spans="1:22" ht="10.5">
      <c r="A718" s="224"/>
      <c r="B718" s="224"/>
      <c r="C718" s="224"/>
      <c r="D718" s="224"/>
      <c r="E718" s="224"/>
      <c r="F718" s="224"/>
      <c r="G718" s="224"/>
      <c r="H718" s="224"/>
      <c r="I718" s="224"/>
      <c r="J718" s="224"/>
      <c r="K718" s="224"/>
      <c r="L718" s="224"/>
      <c r="M718" s="224"/>
      <c r="N718" s="224"/>
      <c r="O718" s="224"/>
      <c r="P718" s="224"/>
      <c r="Q718" s="224"/>
      <c r="R718" s="224"/>
      <c r="S718" s="224"/>
      <c r="T718" s="224"/>
      <c r="U718" s="224"/>
      <c r="V718" s="224"/>
    </row>
    <row r="719" spans="1:22" ht="10.5">
      <c r="A719" s="224"/>
      <c r="B719" s="224"/>
      <c r="C719" s="224"/>
      <c r="D719" s="224"/>
      <c r="E719" s="224"/>
      <c r="F719" s="224"/>
      <c r="G719" s="224"/>
      <c r="H719" s="224"/>
      <c r="I719" s="224"/>
      <c r="J719" s="224"/>
      <c r="K719" s="224"/>
      <c r="L719" s="224"/>
      <c r="M719" s="224"/>
      <c r="N719" s="224"/>
      <c r="O719" s="224"/>
      <c r="P719" s="224"/>
      <c r="Q719" s="224"/>
      <c r="R719" s="224"/>
      <c r="S719" s="224"/>
      <c r="T719" s="224"/>
      <c r="U719" s="224"/>
      <c r="V719" s="224"/>
    </row>
    <row r="720" spans="1:22" ht="10.5">
      <c r="A720" s="224"/>
      <c r="B720" s="224"/>
      <c r="C720" s="224"/>
      <c r="D720" s="224"/>
      <c r="E720" s="224"/>
      <c r="F720" s="224"/>
      <c r="G720" s="224"/>
      <c r="H720" s="224"/>
      <c r="I720" s="224"/>
      <c r="J720" s="224"/>
      <c r="K720" s="224"/>
      <c r="L720" s="224"/>
      <c r="M720" s="224"/>
      <c r="N720" s="224"/>
      <c r="O720" s="224"/>
      <c r="P720" s="224"/>
      <c r="Q720" s="224"/>
      <c r="R720" s="224"/>
      <c r="S720" s="224"/>
      <c r="T720" s="224"/>
      <c r="U720" s="224"/>
      <c r="V720" s="224"/>
    </row>
    <row r="721" spans="1:22" ht="10.5">
      <c r="A721" s="224"/>
      <c r="B721" s="224"/>
      <c r="C721" s="224"/>
      <c r="D721" s="224"/>
      <c r="E721" s="224"/>
      <c r="F721" s="224"/>
      <c r="G721" s="224"/>
      <c r="H721" s="224"/>
      <c r="I721" s="224"/>
      <c r="J721" s="224"/>
      <c r="K721" s="224"/>
      <c r="L721" s="224"/>
      <c r="M721" s="224"/>
      <c r="N721" s="224"/>
      <c r="O721" s="224"/>
      <c r="P721" s="224"/>
      <c r="Q721" s="224"/>
      <c r="R721" s="224"/>
      <c r="S721" s="224"/>
      <c r="T721" s="224"/>
      <c r="U721" s="224"/>
      <c r="V721" s="224"/>
    </row>
    <row r="722" spans="1:22" ht="10.5">
      <c r="A722" s="224"/>
      <c r="B722" s="224"/>
      <c r="C722" s="224"/>
      <c r="D722" s="224"/>
      <c r="E722" s="224"/>
      <c r="F722" s="224"/>
      <c r="G722" s="224"/>
      <c r="H722" s="224"/>
      <c r="I722" s="224"/>
      <c r="J722" s="224"/>
      <c r="K722" s="224"/>
      <c r="L722" s="224"/>
      <c r="M722" s="224"/>
      <c r="N722" s="224"/>
      <c r="O722" s="224"/>
      <c r="P722" s="224"/>
      <c r="Q722" s="224"/>
      <c r="R722" s="224"/>
      <c r="S722" s="224"/>
      <c r="T722" s="224"/>
      <c r="U722" s="224"/>
      <c r="V722" s="224"/>
    </row>
    <row r="723" spans="1:22" ht="10.5">
      <c r="A723" s="224"/>
      <c r="B723" s="224"/>
      <c r="C723" s="224"/>
      <c r="D723" s="224"/>
      <c r="E723" s="224"/>
      <c r="F723" s="224"/>
      <c r="G723" s="224"/>
      <c r="H723" s="224"/>
      <c r="I723" s="224"/>
      <c r="J723" s="224"/>
      <c r="K723" s="224"/>
      <c r="L723" s="224"/>
      <c r="M723" s="224"/>
      <c r="N723" s="224"/>
      <c r="O723" s="224"/>
      <c r="P723" s="224"/>
      <c r="Q723" s="224"/>
      <c r="R723" s="224"/>
      <c r="S723" s="224"/>
      <c r="T723" s="224"/>
      <c r="U723" s="224"/>
      <c r="V723" s="224"/>
    </row>
    <row r="724" spans="1:22" ht="10.5">
      <c r="A724" s="224"/>
      <c r="B724" s="224"/>
      <c r="C724" s="224"/>
      <c r="D724" s="224"/>
      <c r="E724" s="224"/>
      <c r="F724" s="224"/>
      <c r="G724" s="224"/>
      <c r="H724" s="224"/>
      <c r="I724" s="224"/>
      <c r="J724" s="224"/>
      <c r="K724" s="224"/>
      <c r="L724" s="224"/>
      <c r="M724" s="224"/>
      <c r="N724" s="224"/>
      <c r="O724" s="224"/>
      <c r="P724" s="224"/>
      <c r="Q724" s="224"/>
      <c r="R724" s="224"/>
      <c r="S724" s="224"/>
      <c r="T724" s="224"/>
      <c r="U724" s="224"/>
      <c r="V724" s="224"/>
    </row>
    <row r="725" spans="1:22" ht="10.5">
      <c r="A725" s="224"/>
      <c r="B725" s="224"/>
      <c r="C725" s="224"/>
      <c r="D725" s="224"/>
      <c r="E725" s="224"/>
      <c r="F725" s="224"/>
      <c r="G725" s="224"/>
      <c r="H725" s="224"/>
      <c r="I725" s="224"/>
      <c r="J725" s="224"/>
      <c r="K725" s="224"/>
      <c r="L725" s="224"/>
      <c r="M725" s="224"/>
      <c r="N725" s="224"/>
      <c r="O725" s="224"/>
      <c r="P725" s="224"/>
      <c r="Q725" s="224"/>
      <c r="R725" s="224"/>
      <c r="S725" s="224"/>
      <c r="T725" s="224"/>
      <c r="U725" s="224"/>
      <c r="V725" s="224"/>
    </row>
    <row r="726" spans="1:22" ht="10.5">
      <c r="A726" s="224"/>
      <c r="B726" s="224"/>
      <c r="C726" s="224"/>
      <c r="D726" s="224"/>
      <c r="E726" s="224"/>
      <c r="F726" s="224"/>
      <c r="G726" s="224"/>
      <c r="H726" s="224"/>
      <c r="I726" s="224"/>
      <c r="J726" s="224"/>
      <c r="K726" s="224"/>
      <c r="L726" s="224"/>
      <c r="M726" s="224"/>
      <c r="N726" s="224"/>
      <c r="O726" s="224"/>
      <c r="P726" s="224"/>
      <c r="Q726" s="224"/>
      <c r="R726" s="224"/>
      <c r="S726" s="224"/>
      <c r="T726" s="224"/>
      <c r="U726" s="224"/>
      <c r="V726" s="224"/>
    </row>
    <row r="727" spans="1:22" ht="10.5">
      <c r="A727" s="224"/>
      <c r="B727" s="224"/>
      <c r="C727" s="224"/>
      <c r="D727" s="224"/>
      <c r="E727" s="224"/>
      <c r="F727" s="224"/>
      <c r="G727" s="224"/>
      <c r="H727" s="224"/>
      <c r="I727" s="224"/>
      <c r="J727" s="224"/>
      <c r="K727" s="224"/>
      <c r="L727" s="224"/>
      <c r="M727" s="224"/>
      <c r="N727" s="224"/>
      <c r="O727" s="224"/>
      <c r="P727" s="224"/>
      <c r="Q727" s="224"/>
      <c r="R727" s="224"/>
      <c r="S727" s="224"/>
      <c r="T727" s="224"/>
      <c r="U727" s="224"/>
      <c r="V727" s="224"/>
    </row>
    <row r="728" spans="1:22" ht="10.5">
      <c r="A728" s="224"/>
      <c r="B728" s="224"/>
      <c r="C728" s="224"/>
      <c r="D728" s="224"/>
      <c r="E728" s="224"/>
      <c r="F728" s="224"/>
      <c r="G728" s="224"/>
      <c r="H728" s="224"/>
      <c r="I728" s="224"/>
      <c r="J728" s="224"/>
      <c r="K728" s="224"/>
      <c r="L728" s="224"/>
      <c r="M728" s="224"/>
      <c r="N728" s="224"/>
      <c r="O728" s="224"/>
      <c r="P728" s="224"/>
      <c r="Q728" s="224"/>
      <c r="R728" s="224"/>
      <c r="S728" s="224"/>
      <c r="T728" s="224"/>
      <c r="U728" s="224"/>
      <c r="V728" s="224"/>
    </row>
    <row r="729" spans="1:22" ht="10.5">
      <c r="A729" s="224"/>
      <c r="B729" s="224"/>
      <c r="C729" s="224"/>
      <c r="D729" s="224"/>
      <c r="E729" s="224"/>
      <c r="F729" s="224"/>
      <c r="G729" s="224"/>
      <c r="H729" s="224"/>
      <c r="I729" s="224"/>
      <c r="J729" s="224"/>
      <c r="K729" s="224"/>
      <c r="L729" s="224"/>
      <c r="M729" s="224"/>
      <c r="N729" s="224"/>
      <c r="O729" s="224"/>
      <c r="P729" s="224"/>
      <c r="Q729" s="224"/>
      <c r="R729" s="224"/>
      <c r="S729" s="224"/>
      <c r="T729" s="224"/>
      <c r="U729" s="224"/>
      <c r="V729" s="224"/>
    </row>
    <row r="730" spans="1:22" ht="10.5">
      <c r="A730" s="224"/>
      <c r="B730" s="224"/>
      <c r="C730" s="224"/>
      <c r="D730" s="224"/>
      <c r="E730" s="224"/>
      <c r="F730" s="224"/>
      <c r="G730" s="224"/>
      <c r="H730" s="224"/>
      <c r="I730" s="224"/>
      <c r="J730" s="224"/>
      <c r="K730" s="224"/>
      <c r="L730" s="224"/>
      <c r="M730" s="224"/>
      <c r="N730" s="224"/>
      <c r="O730" s="224"/>
      <c r="P730" s="224"/>
      <c r="Q730" s="224"/>
      <c r="R730" s="224"/>
      <c r="S730" s="224"/>
      <c r="T730" s="224"/>
      <c r="U730" s="224"/>
      <c r="V730" s="224"/>
    </row>
    <row r="731" spans="1:22" ht="10.5">
      <c r="A731" s="224"/>
      <c r="B731" s="224"/>
      <c r="C731" s="224"/>
      <c r="D731" s="224"/>
      <c r="E731" s="224"/>
      <c r="F731" s="224"/>
      <c r="G731" s="224"/>
      <c r="H731" s="224"/>
      <c r="I731" s="224"/>
      <c r="J731" s="224"/>
      <c r="K731" s="224"/>
      <c r="L731" s="224"/>
      <c r="M731" s="224"/>
      <c r="N731" s="224"/>
      <c r="O731" s="224"/>
      <c r="P731" s="224"/>
      <c r="Q731" s="224"/>
      <c r="R731" s="224"/>
      <c r="S731" s="224"/>
      <c r="T731" s="224"/>
      <c r="U731" s="224"/>
      <c r="V731" s="224"/>
    </row>
    <row r="732" spans="1:22" ht="10.5">
      <c r="A732" s="224"/>
      <c r="B732" s="224"/>
      <c r="C732" s="224"/>
      <c r="D732" s="224"/>
      <c r="E732" s="224"/>
      <c r="F732" s="224"/>
      <c r="G732" s="224"/>
      <c r="H732" s="224"/>
      <c r="I732" s="224"/>
      <c r="J732" s="224"/>
      <c r="K732" s="224"/>
      <c r="L732" s="224"/>
      <c r="M732" s="224"/>
      <c r="N732" s="224"/>
      <c r="O732" s="224"/>
      <c r="P732" s="224"/>
      <c r="Q732" s="224"/>
      <c r="R732" s="224"/>
      <c r="S732" s="224"/>
      <c r="T732" s="224"/>
      <c r="U732" s="224"/>
      <c r="V732" s="224"/>
    </row>
    <row r="733" spans="1:22" ht="10.5">
      <c r="A733" s="224"/>
      <c r="B733" s="224"/>
      <c r="C733" s="224"/>
      <c r="D733" s="224"/>
      <c r="E733" s="224"/>
      <c r="F733" s="224"/>
      <c r="G733" s="224"/>
      <c r="H733" s="224"/>
      <c r="I733" s="224"/>
      <c r="J733" s="224"/>
      <c r="K733" s="224"/>
      <c r="L733" s="224"/>
      <c r="M733" s="224"/>
      <c r="N733" s="224"/>
      <c r="O733" s="224"/>
      <c r="P733" s="224"/>
      <c r="Q733" s="224"/>
      <c r="R733" s="224"/>
      <c r="S733" s="224"/>
      <c r="T733" s="224"/>
      <c r="U733" s="224"/>
      <c r="V733" s="224"/>
    </row>
    <row r="734" spans="1:22" ht="10.5">
      <c r="A734" s="224"/>
      <c r="B734" s="224"/>
      <c r="C734" s="224"/>
      <c r="D734" s="224"/>
      <c r="E734" s="224"/>
      <c r="F734" s="224"/>
      <c r="G734" s="224"/>
      <c r="H734" s="224"/>
      <c r="I734" s="224"/>
      <c r="J734" s="224"/>
      <c r="K734" s="224"/>
      <c r="L734" s="224"/>
      <c r="M734" s="224"/>
      <c r="N734" s="224"/>
      <c r="O734" s="224"/>
      <c r="P734" s="224"/>
      <c r="Q734" s="224"/>
      <c r="R734" s="224"/>
      <c r="S734" s="224"/>
      <c r="T734" s="224"/>
      <c r="U734" s="224"/>
      <c r="V734" s="224"/>
    </row>
    <row r="735" spans="1:22" ht="10.5">
      <c r="A735" s="224"/>
      <c r="B735" s="224"/>
      <c r="C735" s="224"/>
      <c r="D735" s="224"/>
      <c r="E735" s="224"/>
      <c r="F735" s="224"/>
      <c r="G735" s="224"/>
      <c r="H735" s="224"/>
      <c r="I735" s="224"/>
      <c r="J735" s="224"/>
      <c r="K735" s="224"/>
      <c r="L735" s="224"/>
      <c r="M735" s="224"/>
      <c r="N735" s="224"/>
      <c r="O735" s="224"/>
      <c r="P735" s="224"/>
      <c r="Q735" s="224"/>
      <c r="R735" s="224"/>
      <c r="S735" s="224"/>
      <c r="T735" s="224"/>
      <c r="U735" s="224"/>
      <c r="V735" s="224"/>
    </row>
    <row r="736" spans="1:22" ht="10.5">
      <c r="A736" s="224"/>
      <c r="B736" s="224"/>
      <c r="C736" s="224"/>
      <c r="D736" s="224"/>
      <c r="E736" s="224"/>
      <c r="F736" s="224"/>
      <c r="G736" s="224"/>
      <c r="H736" s="224"/>
      <c r="I736" s="224"/>
      <c r="J736" s="224"/>
      <c r="K736" s="224"/>
      <c r="L736" s="224"/>
      <c r="M736" s="224"/>
      <c r="N736" s="224"/>
      <c r="O736" s="224"/>
      <c r="P736" s="224"/>
      <c r="Q736" s="224"/>
      <c r="R736" s="224"/>
      <c r="S736" s="224"/>
      <c r="T736" s="224"/>
      <c r="U736" s="224"/>
      <c r="V736" s="224"/>
    </row>
    <row r="737" spans="1:22" ht="10.5">
      <c r="A737" s="224"/>
      <c r="B737" s="224"/>
      <c r="C737" s="224"/>
      <c r="D737" s="224"/>
      <c r="E737" s="224"/>
      <c r="F737" s="224"/>
      <c r="G737" s="224"/>
      <c r="H737" s="224"/>
      <c r="I737" s="224"/>
      <c r="J737" s="224"/>
      <c r="K737" s="224"/>
      <c r="L737" s="224"/>
      <c r="M737" s="224"/>
      <c r="N737" s="224"/>
      <c r="O737" s="224"/>
      <c r="P737" s="224"/>
      <c r="Q737" s="224"/>
      <c r="R737" s="224"/>
      <c r="S737" s="224"/>
      <c r="T737" s="224"/>
      <c r="U737" s="224"/>
      <c r="V737" s="224"/>
    </row>
    <row r="738" spans="1:22" ht="10.5">
      <c r="A738" s="224"/>
      <c r="B738" s="224"/>
      <c r="C738" s="224"/>
      <c r="D738" s="224"/>
      <c r="E738" s="224"/>
      <c r="F738" s="224"/>
      <c r="G738" s="224"/>
      <c r="H738" s="224"/>
      <c r="I738" s="224"/>
      <c r="J738" s="224"/>
      <c r="K738" s="224"/>
      <c r="L738" s="224"/>
      <c r="M738" s="224"/>
      <c r="N738" s="224"/>
      <c r="O738" s="224"/>
      <c r="P738" s="224"/>
      <c r="Q738" s="224"/>
      <c r="R738" s="224"/>
      <c r="S738" s="224"/>
      <c r="T738" s="224"/>
      <c r="U738" s="224"/>
      <c r="V738" s="224"/>
    </row>
    <row r="739" spans="1:22" ht="10.5">
      <c r="A739" s="224"/>
      <c r="B739" s="224"/>
      <c r="C739" s="224"/>
      <c r="D739" s="224"/>
      <c r="E739" s="224"/>
      <c r="F739" s="224"/>
      <c r="G739" s="224"/>
      <c r="H739" s="224"/>
      <c r="I739" s="224"/>
      <c r="J739" s="224"/>
      <c r="K739" s="224"/>
      <c r="L739" s="224"/>
      <c r="M739" s="224"/>
      <c r="N739" s="224"/>
      <c r="O739" s="224"/>
      <c r="P739" s="224"/>
      <c r="Q739" s="224"/>
      <c r="R739" s="224"/>
      <c r="S739" s="224"/>
      <c r="T739" s="224"/>
      <c r="U739" s="224"/>
      <c r="V739" s="224"/>
    </row>
    <row r="740" spans="1:22" ht="10.5">
      <c r="A740" s="224"/>
      <c r="B740" s="224"/>
      <c r="C740" s="224"/>
      <c r="D740" s="224"/>
      <c r="E740" s="224"/>
      <c r="F740" s="224"/>
      <c r="G740" s="224"/>
      <c r="H740" s="224"/>
      <c r="I740" s="224"/>
      <c r="J740" s="224"/>
      <c r="K740" s="224"/>
      <c r="L740" s="224"/>
      <c r="M740" s="224"/>
      <c r="N740" s="224"/>
      <c r="O740" s="224"/>
      <c r="P740" s="224"/>
      <c r="Q740" s="224"/>
      <c r="R740" s="224"/>
      <c r="S740" s="224"/>
      <c r="T740" s="224"/>
      <c r="U740" s="224"/>
      <c r="V740" s="224"/>
    </row>
    <row r="741" spans="1:22" ht="10.5">
      <c r="A741" s="224"/>
      <c r="B741" s="224"/>
      <c r="C741" s="224"/>
      <c r="D741" s="224"/>
      <c r="E741" s="224"/>
      <c r="F741" s="224"/>
      <c r="G741" s="224"/>
      <c r="H741" s="224"/>
      <c r="I741" s="224"/>
      <c r="J741" s="224"/>
      <c r="K741" s="224"/>
      <c r="L741" s="224"/>
      <c r="M741" s="224"/>
      <c r="N741" s="224"/>
      <c r="O741" s="224"/>
      <c r="P741" s="224"/>
      <c r="Q741" s="224"/>
      <c r="R741" s="224"/>
      <c r="S741" s="224"/>
      <c r="T741" s="224"/>
      <c r="U741" s="224"/>
      <c r="V741" s="224"/>
    </row>
    <row r="742" spans="1:22" ht="10.5">
      <c r="A742" s="224"/>
      <c r="B742" s="224"/>
      <c r="C742" s="224"/>
      <c r="D742" s="224"/>
      <c r="E742" s="224"/>
      <c r="F742" s="224"/>
      <c r="G742" s="224"/>
      <c r="H742" s="224"/>
      <c r="I742" s="224"/>
      <c r="J742" s="224"/>
      <c r="K742" s="224"/>
      <c r="L742" s="224"/>
      <c r="M742" s="224"/>
      <c r="N742" s="224"/>
      <c r="O742" s="224"/>
      <c r="P742" s="224"/>
      <c r="Q742" s="224"/>
      <c r="R742" s="224"/>
      <c r="S742" s="224"/>
      <c r="T742" s="224"/>
      <c r="U742" s="224"/>
      <c r="V742" s="224"/>
    </row>
    <row r="743" spans="1:22" ht="10.5">
      <c r="A743" s="224"/>
      <c r="B743" s="224"/>
      <c r="C743" s="224"/>
      <c r="D743" s="224"/>
      <c r="E743" s="224"/>
      <c r="F743" s="224"/>
      <c r="G743" s="224"/>
      <c r="H743" s="224"/>
      <c r="I743" s="224"/>
      <c r="J743" s="224"/>
      <c r="K743" s="224"/>
      <c r="L743" s="224"/>
      <c r="M743" s="224"/>
      <c r="N743" s="224"/>
      <c r="O743" s="224"/>
      <c r="P743" s="224"/>
      <c r="Q743" s="224"/>
      <c r="R743" s="224"/>
      <c r="S743" s="224"/>
      <c r="T743" s="224"/>
      <c r="U743" s="224"/>
      <c r="V743" s="224"/>
    </row>
    <row r="744" spans="1:22" ht="10.5">
      <c r="A744" s="224"/>
      <c r="B744" s="224"/>
      <c r="C744" s="224"/>
      <c r="D744" s="224"/>
      <c r="E744" s="224"/>
      <c r="F744" s="224"/>
      <c r="G744" s="224"/>
      <c r="H744" s="224"/>
      <c r="I744" s="224"/>
      <c r="J744" s="224"/>
      <c r="K744" s="224"/>
      <c r="L744" s="224"/>
      <c r="M744" s="224"/>
      <c r="N744" s="224"/>
      <c r="O744" s="224"/>
      <c r="P744" s="224"/>
      <c r="Q744" s="224"/>
      <c r="R744" s="224"/>
      <c r="S744" s="224"/>
      <c r="T744" s="224"/>
      <c r="U744" s="224"/>
      <c r="V744" s="224"/>
    </row>
    <row r="745" spans="1:22" ht="10.5">
      <c r="A745" s="224"/>
      <c r="B745" s="224"/>
      <c r="C745" s="224"/>
      <c r="D745" s="224"/>
      <c r="E745" s="224"/>
      <c r="F745" s="224"/>
      <c r="G745" s="224"/>
      <c r="H745" s="224"/>
      <c r="I745" s="224"/>
      <c r="J745" s="224"/>
      <c r="K745" s="224"/>
      <c r="L745" s="224"/>
      <c r="M745" s="224"/>
      <c r="N745" s="224"/>
      <c r="O745" s="224"/>
      <c r="P745" s="224"/>
      <c r="Q745" s="224"/>
      <c r="R745" s="224"/>
      <c r="S745" s="224"/>
      <c r="T745" s="224"/>
      <c r="U745" s="224"/>
      <c r="V745" s="224"/>
    </row>
    <row r="746" spans="1:22" ht="10.5">
      <c r="A746" s="224"/>
      <c r="B746" s="224"/>
      <c r="C746" s="224"/>
      <c r="D746" s="224"/>
      <c r="E746" s="224"/>
      <c r="F746" s="224"/>
      <c r="G746" s="224"/>
      <c r="H746" s="224"/>
      <c r="I746" s="224"/>
      <c r="J746" s="224"/>
      <c r="K746" s="224"/>
      <c r="L746" s="224"/>
      <c r="M746" s="224"/>
      <c r="N746" s="224"/>
      <c r="O746" s="224"/>
      <c r="P746" s="224"/>
      <c r="Q746" s="224"/>
      <c r="R746" s="224"/>
      <c r="S746" s="224"/>
      <c r="T746" s="224"/>
      <c r="U746" s="224"/>
      <c r="V746" s="224"/>
    </row>
    <row r="747" spans="1:22" ht="10.5">
      <c r="A747" s="224"/>
      <c r="B747" s="224"/>
      <c r="C747" s="224"/>
      <c r="D747" s="224"/>
      <c r="E747" s="224"/>
      <c r="F747" s="224"/>
      <c r="G747" s="224"/>
      <c r="H747" s="224"/>
      <c r="I747" s="224"/>
      <c r="J747" s="224"/>
      <c r="K747" s="224"/>
      <c r="L747" s="224"/>
      <c r="M747" s="224"/>
      <c r="N747" s="224"/>
      <c r="O747" s="224"/>
      <c r="P747" s="224"/>
      <c r="Q747" s="224"/>
      <c r="R747" s="224"/>
      <c r="S747" s="224"/>
      <c r="T747" s="224"/>
      <c r="U747" s="224"/>
      <c r="V747" s="224"/>
    </row>
    <row r="748" spans="1:22" ht="10.5">
      <c r="A748" s="224"/>
      <c r="B748" s="224"/>
      <c r="C748" s="224"/>
      <c r="D748" s="224"/>
      <c r="E748" s="224"/>
      <c r="F748" s="224"/>
      <c r="G748" s="224"/>
      <c r="H748" s="224"/>
      <c r="I748" s="224"/>
      <c r="J748" s="224"/>
      <c r="K748" s="224"/>
      <c r="L748" s="224"/>
      <c r="M748" s="224"/>
      <c r="N748" s="224"/>
      <c r="O748" s="224"/>
      <c r="P748" s="224"/>
      <c r="Q748" s="224"/>
      <c r="R748" s="224"/>
      <c r="S748" s="224"/>
      <c r="T748" s="224"/>
      <c r="U748" s="224"/>
      <c r="V748" s="224"/>
    </row>
    <row r="749" spans="1:22" ht="10.5">
      <c r="A749" s="224"/>
      <c r="B749" s="224"/>
      <c r="C749" s="224"/>
      <c r="D749" s="224"/>
      <c r="E749" s="224"/>
      <c r="F749" s="224"/>
      <c r="G749" s="224"/>
      <c r="H749" s="224"/>
      <c r="I749" s="224"/>
      <c r="J749" s="224"/>
      <c r="K749" s="224"/>
      <c r="L749" s="224"/>
      <c r="M749" s="224"/>
      <c r="N749" s="224"/>
      <c r="O749" s="224"/>
      <c r="P749" s="224"/>
      <c r="Q749" s="224"/>
      <c r="R749" s="224"/>
      <c r="S749" s="224"/>
      <c r="T749" s="224"/>
      <c r="U749" s="224"/>
      <c r="V749" s="224"/>
    </row>
    <row r="750" spans="1:22" ht="10.5">
      <c r="A750" s="224"/>
      <c r="B750" s="224"/>
      <c r="C750" s="224"/>
      <c r="D750" s="224"/>
      <c r="E750" s="224"/>
      <c r="F750" s="224"/>
      <c r="G750" s="224"/>
      <c r="H750" s="224"/>
      <c r="I750" s="224"/>
      <c r="J750" s="224"/>
      <c r="K750" s="224"/>
      <c r="L750" s="224"/>
      <c r="M750" s="224"/>
      <c r="N750" s="224"/>
      <c r="O750" s="224"/>
      <c r="P750" s="224"/>
      <c r="Q750" s="224"/>
      <c r="R750" s="224"/>
      <c r="S750" s="224"/>
      <c r="T750" s="224"/>
      <c r="U750" s="224"/>
      <c r="V750" s="224"/>
    </row>
    <row r="751" spans="1:22" ht="10.5">
      <c r="A751" s="224"/>
      <c r="B751" s="224"/>
      <c r="C751" s="224"/>
      <c r="D751" s="224"/>
      <c r="E751" s="224"/>
      <c r="F751" s="224"/>
      <c r="G751" s="224"/>
      <c r="H751" s="224"/>
      <c r="I751" s="224"/>
      <c r="J751" s="224"/>
      <c r="K751" s="224"/>
      <c r="L751" s="224"/>
      <c r="M751" s="224"/>
      <c r="N751" s="224"/>
      <c r="O751" s="224"/>
      <c r="P751" s="224"/>
      <c r="Q751" s="224"/>
      <c r="R751" s="224"/>
      <c r="S751" s="224"/>
      <c r="T751" s="224"/>
      <c r="U751" s="224"/>
      <c r="V751" s="224"/>
    </row>
    <row r="752" spans="1:22" ht="10.5">
      <c r="A752" s="224"/>
      <c r="B752" s="224"/>
      <c r="C752" s="224"/>
      <c r="D752" s="224"/>
      <c r="E752" s="224"/>
      <c r="F752" s="224"/>
      <c r="G752" s="224"/>
      <c r="H752" s="224"/>
      <c r="I752" s="224"/>
      <c r="J752" s="224"/>
      <c r="K752" s="224"/>
      <c r="L752" s="224"/>
      <c r="M752" s="224"/>
      <c r="N752" s="224"/>
      <c r="O752" s="224"/>
      <c r="P752" s="224"/>
      <c r="Q752" s="224"/>
      <c r="R752" s="224"/>
      <c r="S752" s="224"/>
      <c r="T752" s="224"/>
      <c r="U752" s="224"/>
      <c r="V752" s="224"/>
    </row>
    <row r="753" spans="1:22" ht="10.5">
      <c r="A753" s="224"/>
      <c r="B753" s="224"/>
      <c r="C753" s="224"/>
      <c r="D753" s="224"/>
      <c r="E753" s="224"/>
      <c r="F753" s="224"/>
      <c r="G753" s="224"/>
      <c r="H753" s="224"/>
      <c r="I753" s="224"/>
      <c r="J753" s="224"/>
      <c r="K753" s="224"/>
      <c r="L753" s="224"/>
      <c r="M753" s="224"/>
      <c r="N753" s="224"/>
      <c r="O753" s="224"/>
      <c r="P753" s="224"/>
      <c r="Q753" s="224"/>
      <c r="R753" s="224"/>
      <c r="S753" s="224"/>
      <c r="T753" s="224"/>
      <c r="U753" s="224"/>
      <c r="V753" s="224"/>
    </row>
    <row r="754" spans="1:22" ht="10.5">
      <c r="A754" s="224"/>
      <c r="B754" s="224"/>
      <c r="C754" s="224"/>
      <c r="D754" s="224"/>
      <c r="E754" s="224"/>
      <c r="F754" s="224"/>
      <c r="G754" s="224"/>
      <c r="H754" s="224"/>
      <c r="I754" s="224"/>
      <c r="J754" s="224"/>
      <c r="K754" s="224"/>
      <c r="L754" s="224"/>
      <c r="M754" s="224"/>
      <c r="N754" s="224"/>
      <c r="O754" s="224"/>
      <c r="P754" s="224"/>
      <c r="Q754" s="224"/>
      <c r="R754" s="224"/>
      <c r="S754" s="224"/>
      <c r="T754" s="224"/>
      <c r="U754" s="224"/>
      <c r="V754" s="224"/>
    </row>
    <row r="755" spans="1:22" ht="10.5">
      <c r="A755" s="224"/>
      <c r="B755" s="224"/>
      <c r="C755" s="224"/>
      <c r="D755" s="224"/>
      <c r="E755" s="224"/>
      <c r="F755" s="224"/>
      <c r="G755" s="224"/>
      <c r="H755" s="224"/>
      <c r="I755" s="224"/>
      <c r="J755" s="224"/>
      <c r="K755" s="224"/>
      <c r="L755" s="224"/>
      <c r="M755" s="224"/>
      <c r="N755" s="224"/>
      <c r="O755" s="224"/>
      <c r="P755" s="224"/>
      <c r="Q755" s="224"/>
      <c r="R755" s="224"/>
      <c r="S755" s="224"/>
      <c r="T755" s="224"/>
      <c r="U755" s="224"/>
      <c r="V755" s="224"/>
    </row>
    <row r="756" spans="1:22" ht="10.5">
      <c r="A756" s="224"/>
      <c r="B756" s="224"/>
      <c r="C756" s="224"/>
      <c r="D756" s="224"/>
      <c r="E756" s="224"/>
      <c r="F756" s="224"/>
      <c r="G756" s="224"/>
      <c r="H756" s="224"/>
      <c r="I756" s="224"/>
      <c r="J756" s="224"/>
      <c r="K756" s="224"/>
      <c r="L756" s="224"/>
      <c r="M756" s="224"/>
      <c r="N756" s="224"/>
      <c r="O756" s="224"/>
      <c r="P756" s="224"/>
      <c r="Q756" s="224"/>
      <c r="R756" s="224"/>
      <c r="S756" s="224"/>
      <c r="T756" s="224"/>
      <c r="U756" s="224"/>
      <c r="V756" s="224"/>
    </row>
    <row r="757" spans="1:22" ht="10.5">
      <c r="A757" s="224"/>
      <c r="B757" s="224"/>
      <c r="C757" s="224"/>
      <c r="D757" s="224"/>
      <c r="E757" s="224"/>
      <c r="F757" s="224"/>
      <c r="G757" s="224"/>
      <c r="H757" s="224"/>
      <c r="I757" s="224"/>
      <c r="J757" s="224"/>
      <c r="K757" s="224"/>
      <c r="L757" s="224"/>
      <c r="M757" s="224"/>
      <c r="N757" s="224"/>
      <c r="O757" s="224"/>
      <c r="P757" s="224"/>
      <c r="Q757" s="224"/>
      <c r="R757" s="224"/>
      <c r="S757" s="224"/>
      <c r="T757" s="224"/>
      <c r="U757" s="224"/>
      <c r="V757" s="224"/>
    </row>
    <row r="758" spans="1:22" ht="10.5">
      <c r="A758" s="224"/>
      <c r="B758" s="224"/>
      <c r="C758" s="224"/>
      <c r="D758" s="224"/>
      <c r="E758" s="224"/>
      <c r="F758" s="224"/>
      <c r="G758" s="224"/>
      <c r="H758" s="224"/>
      <c r="I758" s="224"/>
      <c r="J758" s="224"/>
      <c r="K758" s="224"/>
      <c r="L758" s="224"/>
      <c r="M758" s="224"/>
      <c r="N758" s="224"/>
      <c r="O758" s="224"/>
      <c r="P758" s="224"/>
      <c r="Q758" s="224"/>
      <c r="R758" s="224"/>
      <c r="S758" s="224"/>
      <c r="T758" s="224"/>
      <c r="U758" s="224"/>
      <c r="V758" s="224"/>
    </row>
    <row r="759" spans="1:22" ht="10.5">
      <c r="A759" s="224"/>
      <c r="B759" s="224"/>
      <c r="C759" s="224"/>
      <c r="D759" s="224"/>
      <c r="E759" s="224"/>
      <c r="F759" s="224"/>
      <c r="G759" s="224"/>
      <c r="H759" s="224"/>
      <c r="I759" s="224"/>
      <c r="J759" s="224"/>
      <c r="K759" s="224"/>
      <c r="L759" s="224"/>
      <c r="M759" s="224"/>
      <c r="N759" s="224"/>
      <c r="O759" s="224"/>
      <c r="P759" s="224"/>
      <c r="Q759" s="224"/>
      <c r="R759" s="224"/>
      <c r="S759" s="224"/>
      <c r="T759" s="224"/>
      <c r="U759" s="224"/>
      <c r="V759" s="224"/>
    </row>
    <row r="760" spans="1:22" ht="10.5">
      <c r="A760" s="224"/>
      <c r="B760" s="224"/>
      <c r="C760" s="224"/>
      <c r="D760" s="224"/>
      <c r="E760" s="224"/>
      <c r="F760" s="224"/>
      <c r="G760" s="224"/>
      <c r="H760" s="224"/>
      <c r="I760" s="224"/>
      <c r="J760" s="224"/>
      <c r="K760" s="224"/>
      <c r="L760" s="224"/>
      <c r="M760" s="224"/>
      <c r="N760" s="224"/>
      <c r="O760" s="224"/>
      <c r="P760" s="224"/>
      <c r="Q760" s="224"/>
      <c r="R760" s="224"/>
      <c r="S760" s="224"/>
      <c r="T760" s="224"/>
      <c r="U760" s="224"/>
      <c r="V760" s="224"/>
    </row>
    <row r="761" spans="1:22" ht="10.5">
      <c r="A761" s="224"/>
      <c r="B761" s="224"/>
      <c r="C761" s="224"/>
      <c r="D761" s="224"/>
      <c r="E761" s="224"/>
      <c r="F761" s="224"/>
      <c r="G761" s="224"/>
      <c r="H761" s="224"/>
      <c r="I761" s="224"/>
      <c r="J761" s="224"/>
      <c r="K761" s="224"/>
      <c r="L761" s="224"/>
      <c r="M761" s="224"/>
      <c r="N761" s="224"/>
      <c r="O761" s="224"/>
      <c r="P761" s="224"/>
      <c r="Q761" s="224"/>
      <c r="R761" s="224"/>
      <c r="S761" s="224"/>
      <c r="T761" s="224"/>
      <c r="U761" s="224"/>
      <c r="V761" s="224"/>
    </row>
    <row r="762" spans="1:22" ht="10.5">
      <c r="A762" s="224"/>
      <c r="B762" s="224"/>
      <c r="C762" s="224"/>
      <c r="D762" s="224"/>
      <c r="E762" s="224"/>
      <c r="F762" s="224"/>
      <c r="G762" s="224"/>
      <c r="H762" s="224"/>
      <c r="I762" s="224"/>
      <c r="J762" s="224"/>
      <c r="K762" s="224"/>
      <c r="L762" s="224"/>
      <c r="M762" s="224"/>
      <c r="N762" s="224"/>
      <c r="O762" s="224"/>
      <c r="P762" s="224"/>
      <c r="Q762" s="224"/>
      <c r="R762" s="224"/>
      <c r="S762" s="224"/>
      <c r="T762" s="224"/>
      <c r="U762" s="224"/>
      <c r="V762" s="224"/>
    </row>
    <row r="763" spans="1:22" ht="10.5">
      <c r="A763" s="224"/>
      <c r="B763" s="224"/>
      <c r="C763" s="224"/>
      <c r="D763" s="224"/>
      <c r="E763" s="224"/>
      <c r="F763" s="224"/>
      <c r="G763" s="224"/>
      <c r="H763" s="224"/>
      <c r="I763" s="224"/>
      <c r="J763" s="224"/>
      <c r="K763" s="224"/>
      <c r="L763" s="224"/>
      <c r="M763" s="224"/>
      <c r="N763" s="224"/>
      <c r="O763" s="224"/>
      <c r="P763" s="224"/>
      <c r="Q763" s="224"/>
      <c r="R763" s="224"/>
      <c r="S763" s="224"/>
      <c r="T763" s="224"/>
      <c r="U763" s="224"/>
      <c r="V763" s="224"/>
    </row>
    <row r="764" spans="1:22" ht="10.5">
      <c r="A764" s="224"/>
      <c r="B764" s="224"/>
      <c r="C764" s="224"/>
      <c r="D764" s="224"/>
      <c r="E764" s="224"/>
      <c r="F764" s="224"/>
      <c r="G764" s="224"/>
      <c r="H764" s="224"/>
      <c r="I764" s="224"/>
      <c r="J764" s="224"/>
      <c r="K764" s="224"/>
      <c r="L764" s="224"/>
      <c r="M764" s="224"/>
      <c r="N764" s="224"/>
      <c r="O764" s="224"/>
      <c r="P764" s="224"/>
      <c r="Q764" s="224"/>
      <c r="R764" s="224"/>
      <c r="S764" s="224"/>
      <c r="T764" s="224"/>
      <c r="U764" s="224"/>
      <c r="V764" s="224"/>
    </row>
    <row r="765" spans="1:22" ht="10.5">
      <c r="A765" s="224"/>
      <c r="B765" s="224"/>
      <c r="C765" s="224"/>
      <c r="D765" s="224"/>
      <c r="E765" s="224"/>
      <c r="F765" s="224"/>
      <c r="G765" s="224"/>
      <c r="H765" s="224"/>
      <c r="I765" s="224"/>
      <c r="J765" s="224"/>
      <c r="K765" s="224"/>
      <c r="L765" s="224"/>
      <c r="M765" s="224"/>
      <c r="N765" s="224"/>
      <c r="O765" s="224"/>
      <c r="P765" s="224"/>
      <c r="Q765" s="224"/>
      <c r="R765" s="224"/>
      <c r="S765" s="224"/>
      <c r="T765" s="224"/>
      <c r="U765" s="224"/>
      <c r="V765" s="224"/>
    </row>
    <row r="766" spans="1:22" ht="10.5">
      <c r="A766" s="224"/>
      <c r="B766" s="224"/>
      <c r="C766" s="224"/>
      <c r="D766" s="224"/>
      <c r="E766" s="224"/>
      <c r="F766" s="224"/>
      <c r="G766" s="224"/>
      <c r="H766" s="224"/>
      <c r="I766" s="224"/>
      <c r="J766" s="224"/>
      <c r="K766" s="224"/>
      <c r="L766" s="224"/>
      <c r="M766" s="224"/>
      <c r="N766" s="224"/>
      <c r="O766" s="224"/>
      <c r="P766" s="224"/>
      <c r="Q766" s="224"/>
      <c r="R766" s="224"/>
      <c r="S766" s="224"/>
      <c r="T766" s="224"/>
      <c r="U766" s="224"/>
      <c r="V766" s="224"/>
    </row>
    <row r="767" spans="1:22" ht="10.5">
      <c r="A767" s="224"/>
      <c r="B767" s="224"/>
      <c r="C767" s="224"/>
      <c r="D767" s="224"/>
      <c r="E767" s="224"/>
      <c r="F767" s="224"/>
      <c r="G767" s="224"/>
      <c r="H767" s="224"/>
      <c r="I767" s="224"/>
      <c r="J767" s="224"/>
      <c r="K767" s="224"/>
      <c r="L767" s="224"/>
      <c r="M767" s="224"/>
      <c r="N767" s="224"/>
      <c r="O767" s="224"/>
      <c r="P767" s="224"/>
      <c r="Q767" s="224"/>
      <c r="R767" s="224"/>
      <c r="S767" s="224"/>
      <c r="T767" s="224"/>
      <c r="U767" s="224"/>
      <c r="V767" s="224"/>
    </row>
    <row r="768" spans="1:22" ht="10.5">
      <c r="A768" s="224"/>
      <c r="B768" s="224"/>
      <c r="C768" s="224"/>
      <c r="D768" s="224"/>
      <c r="E768" s="224"/>
      <c r="F768" s="224"/>
      <c r="G768" s="224"/>
      <c r="H768" s="224"/>
      <c r="I768" s="224"/>
      <c r="J768" s="224"/>
      <c r="K768" s="224"/>
      <c r="L768" s="224"/>
      <c r="M768" s="224"/>
      <c r="N768" s="224"/>
      <c r="O768" s="224"/>
      <c r="P768" s="224"/>
      <c r="Q768" s="224"/>
      <c r="R768" s="224"/>
      <c r="S768" s="224"/>
      <c r="T768" s="224"/>
      <c r="U768" s="224"/>
      <c r="V768" s="224"/>
    </row>
    <row r="769" spans="1:22" ht="10.5">
      <c r="A769" s="224"/>
      <c r="B769" s="224"/>
      <c r="C769" s="224"/>
      <c r="D769" s="224"/>
      <c r="E769" s="224"/>
      <c r="F769" s="224"/>
      <c r="G769" s="224"/>
      <c r="H769" s="224"/>
      <c r="I769" s="224"/>
      <c r="J769" s="224"/>
      <c r="K769" s="224"/>
      <c r="L769" s="224"/>
      <c r="M769" s="224"/>
      <c r="N769" s="224"/>
      <c r="O769" s="224"/>
      <c r="P769" s="224"/>
      <c r="Q769" s="224"/>
      <c r="R769" s="224"/>
      <c r="S769" s="224"/>
      <c r="T769" s="224"/>
      <c r="U769" s="224"/>
      <c r="V769" s="224"/>
    </row>
    <row r="770" spans="1:22" ht="10.5">
      <c r="A770" s="224"/>
      <c r="B770" s="224"/>
      <c r="C770" s="224"/>
      <c r="D770" s="224"/>
      <c r="E770" s="224"/>
      <c r="F770" s="224"/>
      <c r="G770" s="224"/>
      <c r="H770" s="224"/>
      <c r="I770" s="224"/>
      <c r="J770" s="224"/>
      <c r="K770" s="224"/>
      <c r="L770" s="224"/>
      <c r="M770" s="224"/>
      <c r="N770" s="224"/>
      <c r="O770" s="224"/>
      <c r="P770" s="224"/>
      <c r="Q770" s="224"/>
      <c r="R770" s="224"/>
      <c r="S770" s="224"/>
      <c r="T770" s="224"/>
      <c r="U770" s="224"/>
      <c r="V770" s="224"/>
    </row>
    <row r="771" spans="1:22" ht="10.5">
      <c r="A771" s="224"/>
      <c r="B771" s="224"/>
      <c r="C771" s="224"/>
      <c r="D771" s="224"/>
      <c r="E771" s="224"/>
      <c r="F771" s="224"/>
      <c r="G771" s="224"/>
      <c r="H771" s="224"/>
      <c r="I771" s="224"/>
      <c r="J771" s="224"/>
      <c r="K771" s="224"/>
      <c r="L771" s="224"/>
      <c r="M771" s="224"/>
      <c r="N771" s="224"/>
      <c r="O771" s="224"/>
      <c r="P771" s="224"/>
      <c r="Q771" s="224"/>
      <c r="R771" s="224"/>
      <c r="S771" s="224"/>
      <c r="T771" s="224"/>
      <c r="U771" s="224"/>
      <c r="V771" s="224"/>
    </row>
    <row r="772" spans="1:22" ht="10.5">
      <c r="A772" s="224"/>
      <c r="B772" s="224"/>
      <c r="C772" s="224"/>
      <c r="D772" s="224"/>
      <c r="E772" s="224"/>
      <c r="F772" s="224"/>
      <c r="G772" s="224"/>
      <c r="H772" s="224"/>
      <c r="I772" s="224"/>
      <c r="J772" s="224"/>
      <c r="K772" s="224"/>
      <c r="L772" s="224"/>
      <c r="M772" s="224"/>
      <c r="N772" s="224"/>
      <c r="O772" s="224"/>
      <c r="P772" s="224"/>
      <c r="Q772" s="224"/>
      <c r="R772" s="224"/>
      <c r="S772" s="224"/>
      <c r="T772" s="224"/>
      <c r="U772" s="224"/>
      <c r="V772" s="224"/>
    </row>
    <row r="773" spans="1:22" ht="10.5">
      <c r="A773" s="224"/>
      <c r="B773" s="224"/>
      <c r="C773" s="224"/>
      <c r="D773" s="224"/>
      <c r="E773" s="224"/>
      <c r="F773" s="224"/>
      <c r="G773" s="224"/>
      <c r="H773" s="224"/>
      <c r="I773" s="224"/>
      <c r="J773" s="224"/>
      <c r="K773" s="224"/>
      <c r="L773" s="224"/>
      <c r="M773" s="224"/>
      <c r="N773" s="224"/>
      <c r="O773" s="224"/>
      <c r="P773" s="224"/>
      <c r="Q773" s="224"/>
      <c r="R773" s="224"/>
      <c r="S773" s="224"/>
      <c r="T773" s="224"/>
      <c r="U773" s="224"/>
      <c r="V773" s="224"/>
    </row>
    <row r="774" spans="1:22" ht="10.5">
      <c r="A774" s="224"/>
      <c r="B774" s="224"/>
      <c r="C774" s="224"/>
      <c r="D774" s="224"/>
      <c r="E774" s="224"/>
      <c r="F774" s="224"/>
      <c r="G774" s="224"/>
      <c r="H774" s="224"/>
      <c r="I774" s="224"/>
      <c r="J774" s="224"/>
      <c r="K774" s="224"/>
      <c r="L774" s="224"/>
      <c r="M774" s="224"/>
      <c r="N774" s="224"/>
      <c r="O774" s="224"/>
      <c r="P774" s="224"/>
      <c r="Q774" s="224"/>
      <c r="R774" s="224"/>
      <c r="S774" s="224"/>
      <c r="T774" s="224"/>
      <c r="U774" s="224"/>
      <c r="V774" s="224"/>
    </row>
    <row r="775" spans="1:22" ht="10.5">
      <c r="A775" s="224"/>
      <c r="B775" s="224"/>
      <c r="C775" s="224"/>
      <c r="D775" s="224"/>
      <c r="E775" s="224"/>
      <c r="F775" s="224"/>
      <c r="G775" s="224"/>
      <c r="H775" s="224"/>
      <c r="I775" s="224"/>
      <c r="J775" s="224"/>
      <c r="K775" s="224"/>
      <c r="L775" s="224"/>
      <c r="M775" s="224"/>
      <c r="N775" s="224"/>
      <c r="O775" s="224"/>
      <c r="P775" s="224"/>
      <c r="Q775" s="224"/>
      <c r="R775" s="224"/>
      <c r="S775" s="224"/>
      <c r="T775" s="224"/>
      <c r="U775" s="224"/>
      <c r="V775" s="224"/>
    </row>
    <row r="776" spans="1:22" ht="10.5">
      <c r="A776" s="224"/>
      <c r="B776" s="224"/>
      <c r="C776" s="224"/>
      <c r="D776" s="224"/>
      <c r="E776" s="224"/>
      <c r="F776" s="224"/>
      <c r="G776" s="224"/>
      <c r="H776" s="224"/>
      <c r="I776" s="224"/>
      <c r="J776" s="224"/>
      <c r="K776" s="224"/>
      <c r="L776" s="224"/>
      <c r="M776" s="224"/>
      <c r="N776" s="224"/>
      <c r="O776" s="224"/>
      <c r="P776" s="224"/>
      <c r="Q776" s="224"/>
      <c r="R776" s="224"/>
      <c r="S776" s="224"/>
      <c r="T776" s="224"/>
      <c r="U776" s="224"/>
      <c r="V776" s="224"/>
    </row>
    <row r="777" spans="1:22" ht="10.5">
      <c r="A777" s="224"/>
      <c r="B777" s="224"/>
      <c r="C777" s="224"/>
      <c r="D777" s="224"/>
      <c r="E777" s="224"/>
      <c r="F777" s="224"/>
      <c r="G777" s="224"/>
      <c r="H777" s="224"/>
      <c r="I777" s="224"/>
      <c r="J777" s="224"/>
      <c r="K777" s="224"/>
      <c r="L777" s="224"/>
      <c r="M777" s="224"/>
      <c r="N777" s="224"/>
      <c r="O777" s="224"/>
      <c r="P777" s="224"/>
      <c r="Q777" s="224"/>
      <c r="R777" s="224"/>
      <c r="S777" s="224"/>
      <c r="T777" s="224"/>
      <c r="U777" s="224"/>
      <c r="V777" s="224"/>
    </row>
    <row r="778" spans="1:22" ht="10.5">
      <c r="A778" s="224"/>
      <c r="B778" s="224"/>
      <c r="C778" s="224"/>
      <c r="D778" s="224"/>
      <c r="E778" s="224"/>
      <c r="F778" s="224"/>
      <c r="G778" s="224"/>
      <c r="H778" s="224"/>
      <c r="I778" s="224"/>
      <c r="J778" s="224"/>
      <c r="K778" s="224"/>
      <c r="L778" s="224"/>
      <c r="M778" s="224"/>
      <c r="N778" s="224"/>
      <c r="O778" s="224"/>
      <c r="P778" s="224"/>
      <c r="Q778" s="224"/>
      <c r="R778" s="224"/>
      <c r="S778" s="224"/>
      <c r="T778" s="224"/>
      <c r="U778" s="224"/>
      <c r="V778" s="224"/>
    </row>
    <row r="779" spans="1:22" ht="10.5">
      <c r="A779" s="224"/>
      <c r="B779" s="224"/>
      <c r="C779" s="224"/>
      <c r="D779" s="224"/>
      <c r="E779" s="224"/>
      <c r="F779" s="224"/>
      <c r="G779" s="224"/>
      <c r="H779" s="224"/>
      <c r="I779" s="224"/>
      <c r="J779" s="224"/>
      <c r="K779" s="224"/>
      <c r="L779" s="224"/>
      <c r="M779" s="224"/>
      <c r="N779" s="224"/>
      <c r="O779" s="224"/>
      <c r="P779" s="224"/>
      <c r="Q779" s="224"/>
      <c r="R779" s="224"/>
      <c r="S779" s="224"/>
      <c r="T779" s="224"/>
      <c r="U779" s="224"/>
      <c r="V779" s="224"/>
    </row>
    <row r="780" spans="1:22" ht="10.5">
      <c r="A780" s="224"/>
      <c r="B780" s="224"/>
      <c r="C780" s="224"/>
      <c r="D780" s="224"/>
      <c r="E780" s="224"/>
      <c r="F780" s="224"/>
      <c r="G780" s="224"/>
      <c r="H780" s="224"/>
      <c r="I780" s="224"/>
      <c r="J780" s="224"/>
      <c r="K780" s="224"/>
      <c r="L780" s="224"/>
      <c r="M780" s="224"/>
      <c r="N780" s="224"/>
      <c r="O780" s="224"/>
      <c r="P780" s="224"/>
      <c r="Q780" s="224"/>
      <c r="R780" s="224"/>
      <c r="S780" s="224"/>
      <c r="T780" s="224"/>
      <c r="U780" s="224"/>
      <c r="V780" s="224"/>
    </row>
    <row r="781" spans="1:22" ht="10.5">
      <c r="A781" s="224"/>
      <c r="B781" s="224"/>
      <c r="C781" s="224"/>
      <c r="D781" s="224"/>
      <c r="E781" s="224"/>
      <c r="F781" s="224"/>
      <c r="G781" s="224"/>
      <c r="H781" s="224"/>
      <c r="I781" s="224"/>
      <c r="J781" s="224"/>
      <c r="K781" s="224"/>
      <c r="L781" s="224"/>
      <c r="M781" s="224"/>
      <c r="N781" s="224"/>
      <c r="O781" s="224"/>
      <c r="P781" s="224"/>
      <c r="Q781" s="224"/>
      <c r="R781" s="224"/>
      <c r="S781" s="224"/>
      <c r="T781" s="224"/>
      <c r="U781" s="224"/>
      <c r="V781" s="224"/>
    </row>
    <row r="782" spans="1:22" ht="10.5">
      <c r="A782" s="224"/>
      <c r="B782" s="224"/>
      <c r="C782" s="224"/>
      <c r="D782" s="224"/>
      <c r="E782" s="224"/>
      <c r="F782" s="224"/>
      <c r="G782" s="224"/>
      <c r="H782" s="224"/>
      <c r="I782" s="224"/>
      <c r="J782" s="224"/>
      <c r="K782" s="224"/>
      <c r="L782" s="224"/>
      <c r="M782" s="224"/>
      <c r="N782" s="224"/>
      <c r="O782" s="224"/>
      <c r="P782" s="224"/>
      <c r="Q782" s="224"/>
      <c r="R782" s="224"/>
      <c r="S782" s="224"/>
      <c r="T782" s="224"/>
      <c r="U782" s="224"/>
      <c r="V782" s="224"/>
    </row>
    <row r="783" spans="1:22" ht="10.5">
      <c r="A783" s="224"/>
      <c r="B783" s="224"/>
      <c r="C783" s="224"/>
      <c r="D783" s="224"/>
      <c r="E783" s="224"/>
      <c r="F783" s="224"/>
      <c r="G783" s="224"/>
      <c r="H783" s="224"/>
      <c r="I783" s="224"/>
      <c r="J783" s="224"/>
      <c r="K783" s="224"/>
      <c r="L783" s="224"/>
      <c r="M783" s="224"/>
      <c r="N783" s="224"/>
      <c r="O783" s="224"/>
      <c r="P783" s="224"/>
      <c r="Q783" s="224"/>
      <c r="R783" s="224"/>
      <c r="S783" s="224"/>
      <c r="T783" s="224"/>
      <c r="U783" s="224"/>
      <c r="V783" s="224"/>
    </row>
    <row r="784" spans="1:22" ht="10.5">
      <c r="A784" s="224"/>
      <c r="B784" s="224"/>
      <c r="C784" s="224"/>
      <c r="D784" s="224"/>
      <c r="E784" s="224"/>
      <c r="F784" s="224"/>
      <c r="G784" s="224"/>
      <c r="H784" s="224"/>
      <c r="I784" s="224"/>
      <c r="J784" s="224"/>
      <c r="K784" s="224"/>
      <c r="L784" s="224"/>
      <c r="M784" s="224"/>
      <c r="N784" s="224"/>
      <c r="O784" s="224"/>
      <c r="P784" s="224"/>
      <c r="Q784" s="224"/>
      <c r="R784" s="224"/>
      <c r="S784" s="224"/>
      <c r="T784" s="224"/>
      <c r="U784" s="224"/>
      <c r="V784" s="224"/>
    </row>
    <row r="785" spans="1:22" ht="10.5">
      <c r="A785" s="224"/>
      <c r="B785" s="224"/>
      <c r="C785" s="224"/>
      <c r="D785" s="224"/>
      <c r="E785" s="224"/>
      <c r="F785" s="224"/>
      <c r="G785" s="224"/>
      <c r="H785" s="224"/>
      <c r="I785" s="224"/>
      <c r="J785" s="224"/>
      <c r="K785" s="224"/>
      <c r="L785" s="224"/>
      <c r="M785" s="224"/>
      <c r="N785" s="224"/>
      <c r="O785" s="224"/>
      <c r="P785" s="224"/>
      <c r="Q785" s="224"/>
      <c r="R785" s="224"/>
      <c r="S785" s="224"/>
      <c r="T785" s="224"/>
      <c r="U785" s="224"/>
      <c r="V785" s="224"/>
    </row>
    <row r="786" spans="1:22" ht="10.5">
      <c r="A786" s="224"/>
      <c r="B786" s="224"/>
      <c r="C786" s="224"/>
      <c r="D786" s="224"/>
      <c r="E786" s="224"/>
      <c r="F786" s="224"/>
      <c r="G786" s="224"/>
      <c r="H786" s="224"/>
      <c r="I786" s="224"/>
      <c r="J786" s="224"/>
      <c r="K786" s="224"/>
      <c r="L786" s="224"/>
      <c r="M786" s="224"/>
      <c r="N786" s="224"/>
      <c r="O786" s="224"/>
      <c r="P786" s="224"/>
      <c r="Q786" s="224"/>
      <c r="R786" s="224"/>
      <c r="S786" s="224"/>
      <c r="T786" s="224"/>
      <c r="U786" s="224"/>
      <c r="V786" s="224"/>
    </row>
    <row r="787" spans="1:22" ht="10.5">
      <c r="A787" s="224"/>
      <c r="B787" s="224"/>
      <c r="C787" s="224"/>
      <c r="D787" s="224"/>
      <c r="E787" s="224"/>
      <c r="F787" s="224"/>
      <c r="G787" s="224"/>
      <c r="H787" s="224"/>
      <c r="I787" s="224"/>
      <c r="J787" s="224"/>
      <c r="K787" s="224"/>
      <c r="L787" s="224"/>
      <c r="M787" s="224"/>
      <c r="N787" s="224"/>
      <c r="O787" s="224"/>
      <c r="P787" s="224"/>
      <c r="Q787" s="224"/>
      <c r="R787" s="224"/>
      <c r="S787" s="224"/>
      <c r="T787" s="224"/>
      <c r="U787" s="224"/>
      <c r="V787" s="224"/>
    </row>
    <row r="788" spans="1:22" ht="10.5">
      <c r="A788" s="224"/>
      <c r="B788" s="224"/>
      <c r="C788" s="224"/>
      <c r="D788" s="224"/>
      <c r="E788" s="224"/>
      <c r="F788" s="224"/>
      <c r="G788" s="224"/>
      <c r="H788" s="224"/>
      <c r="I788" s="224"/>
      <c r="J788" s="224"/>
      <c r="K788" s="224"/>
      <c r="L788" s="224"/>
      <c r="M788" s="224"/>
      <c r="N788" s="224"/>
      <c r="O788" s="224"/>
      <c r="P788" s="224"/>
      <c r="Q788" s="224"/>
      <c r="R788" s="224"/>
      <c r="S788" s="224"/>
      <c r="T788" s="224"/>
      <c r="U788" s="224"/>
      <c r="V788" s="224"/>
    </row>
    <row r="789" spans="1:22" ht="10.5">
      <c r="A789" s="224"/>
      <c r="B789" s="224"/>
      <c r="C789" s="224"/>
      <c r="D789" s="224"/>
      <c r="E789" s="224"/>
      <c r="F789" s="224"/>
      <c r="G789" s="224"/>
      <c r="H789" s="224"/>
      <c r="I789" s="224"/>
      <c r="J789" s="224"/>
      <c r="K789" s="224"/>
      <c r="L789" s="224"/>
      <c r="M789" s="224"/>
      <c r="N789" s="224"/>
      <c r="O789" s="224"/>
      <c r="P789" s="224"/>
      <c r="Q789" s="224"/>
      <c r="R789" s="224"/>
      <c r="S789" s="224"/>
      <c r="T789" s="224"/>
      <c r="U789" s="224"/>
      <c r="V789" s="224"/>
    </row>
    <row r="790" spans="1:22" ht="10.5">
      <c r="A790" s="224"/>
      <c r="B790" s="224"/>
      <c r="C790" s="224"/>
      <c r="D790" s="224"/>
      <c r="E790" s="224"/>
      <c r="F790" s="224"/>
      <c r="G790" s="224"/>
      <c r="H790" s="224"/>
      <c r="I790" s="224"/>
      <c r="J790" s="224"/>
      <c r="K790" s="224"/>
      <c r="L790" s="224"/>
      <c r="M790" s="224"/>
      <c r="N790" s="224"/>
      <c r="O790" s="224"/>
      <c r="P790" s="224"/>
      <c r="Q790" s="224"/>
      <c r="R790" s="224"/>
      <c r="S790" s="224"/>
      <c r="T790" s="224"/>
      <c r="U790" s="224"/>
      <c r="V790" s="224"/>
    </row>
    <row r="791" spans="1:22" ht="10.5">
      <c r="A791" s="224"/>
      <c r="B791" s="224"/>
      <c r="C791" s="224"/>
      <c r="D791" s="224"/>
      <c r="E791" s="224"/>
      <c r="F791" s="224"/>
      <c r="G791" s="224"/>
      <c r="H791" s="224"/>
      <c r="I791" s="224"/>
      <c r="J791" s="224"/>
      <c r="K791" s="224"/>
      <c r="L791" s="224"/>
      <c r="M791" s="224"/>
      <c r="N791" s="224"/>
      <c r="O791" s="224"/>
      <c r="P791" s="224"/>
      <c r="Q791" s="224"/>
      <c r="R791" s="224"/>
      <c r="S791" s="224"/>
      <c r="T791" s="224"/>
      <c r="U791" s="224"/>
      <c r="V791" s="224"/>
    </row>
    <row r="792" spans="1:22" ht="10.5">
      <c r="A792" s="224"/>
      <c r="B792" s="224"/>
      <c r="C792" s="224"/>
      <c r="D792" s="224"/>
      <c r="E792" s="224"/>
      <c r="F792" s="224"/>
      <c r="G792" s="224"/>
      <c r="H792" s="224"/>
      <c r="I792" s="224"/>
      <c r="J792" s="224"/>
      <c r="K792" s="224"/>
      <c r="L792" s="224"/>
      <c r="M792" s="224"/>
      <c r="N792" s="224"/>
      <c r="O792" s="224"/>
      <c r="P792" s="224"/>
      <c r="Q792" s="224"/>
      <c r="R792" s="224"/>
      <c r="S792" s="224"/>
      <c r="T792" s="224"/>
      <c r="U792" s="224"/>
      <c r="V792" s="224"/>
    </row>
    <row r="793" spans="1:22" ht="10.5">
      <c r="A793" s="224"/>
      <c r="B793" s="224"/>
      <c r="C793" s="224"/>
      <c r="D793" s="224"/>
      <c r="E793" s="224"/>
      <c r="F793" s="224"/>
      <c r="G793" s="224"/>
      <c r="H793" s="224"/>
      <c r="I793" s="224"/>
      <c r="J793" s="224"/>
      <c r="K793" s="224"/>
      <c r="L793" s="224"/>
      <c r="M793" s="224"/>
      <c r="N793" s="224"/>
      <c r="O793" s="224"/>
      <c r="P793" s="224"/>
      <c r="Q793" s="224"/>
      <c r="R793" s="224"/>
      <c r="S793" s="224"/>
      <c r="T793" s="224"/>
      <c r="U793" s="224"/>
      <c r="V793" s="224"/>
    </row>
    <row r="794" spans="1:22" ht="10.5">
      <c r="A794" s="224"/>
      <c r="B794" s="224"/>
      <c r="C794" s="224"/>
      <c r="D794" s="224"/>
      <c r="E794" s="224"/>
      <c r="F794" s="224"/>
      <c r="G794" s="224"/>
      <c r="H794" s="224"/>
      <c r="I794" s="224"/>
      <c r="J794" s="224"/>
      <c r="K794" s="224"/>
      <c r="L794" s="224"/>
      <c r="M794" s="224"/>
      <c r="N794" s="224"/>
      <c r="O794" s="224"/>
      <c r="P794" s="224"/>
      <c r="Q794" s="224"/>
      <c r="R794" s="224"/>
      <c r="S794" s="224"/>
      <c r="T794" s="224"/>
      <c r="U794" s="224"/>
      <c r="V794" s="224"/>
    </row>
    <row r="795" spans="1:22" ht="10.5">
      <c r="A795" s="224"/>
      <c r="B795" s="224"/>
      <c r="C795" s="224"/>
      <c r="D795" s="224"/>
      <c r="E795" s="224"/>
      <c r="F795" s="224"/>
      <c r="G795" s="224"/>
      <c r="H795" s="224"/>
      <c r="I795" s="224"/>
      <c r="J795" s="224"/>
      <c r="K795" s="224"/>
      <c r="L795" s="224"/>
      <c r="M795" s="224"/>
      <c r="N795" s="224"/>
      <c r="O795" s="224"/>
      <c r="P795" s="224"/>
      <c r="Q795" s="224"/>
      <c r="R795" s="224"/>
      <c r="S795" s="224"/>
      <c r="T795" s="224"/>
      <c r="U795" s="224"/>
      <c r="V795" s="224"/>
    </row>
    <row r="796" spans="1:22" ht="10.5">
      <c r="A796" s="224"/>
      <c r="B796" s="224"/>
      <c r="C796" s="224"/>
      <c r="D796" s="224"/>
      <c r="E796" s="224"/>
      <c r="F796" s="224"/>
      <c r="G796" s="224"/>
      <c r="H796" s="224"/>
      <c r="I796" s="224"/>
      <c r="J796" s="224"/>
      <c r="K796" s="224"/>
      <c r="L796" s="224"/>
      <c r="M796" s="224"/>
      <c r="N796" s="224"/>
      <c r="O796" s="224"/>
      <c r="P796" s="224"/>
      <c r="Q796" s="224"/>
      <c r="R796" s="224"/>
      <c r="S796" s="224"/>
      <c r="T796" s="224"/>
      <c r="U796" s="224"/>
      <c r="V796" s="224"/>
    </row>
    <row r="797" spans="1:22" ht="10.5">
      <c r="A797" s="224"/>
      <c r="B797" s="224"/>
      <c r="C797" s="224"/>
      <c r="D797" s="224"/>
      <c r="E797" s="224"/>
      <c r="F797" s="224"/>
      <c r="G797" s="224"/>
      <c r="H797" s="224"/>
      <c r="I797" s="224"/>
      <c r="J797" s="224"/>
      <c r="K797" s="224"/>
      <c r="L797" s="224"/>
      <c r="M797" s="224"/>
      <c r="N797" s="224"/>
      <c r="O797" s="224"/>
      <c r="P797" s="224"/>
      <c r="Q797" s="224"/>
      <c r="R797" s="224"/>
      <c r="S797" s="224"/>
      <c r="T797" s="224"/>
      <c r="U797" s="224"/>
      <c r="V797" s="224"/>
    </row>
    <row r="798" spans="1:22" ht="10.5">
      <c r="A798" s="224"/>
      <c r="B798" s="224"/>
      <c r="C798" s="224"/>
      <c r="D798" s="224"/>
      <c r="E798" s="224"/>
      <c r="F798" s="224"/>
      <c r="G798" s="224"/>
      <c r="H798" s="224"/>
      <c r="I798" s="224"/>
      <c r="J798" s="224"/>
      <c r="K798" s="224"/>
      <c r="L798" s="224"/>
      <c r="M798" s="224"/>
      <c r="N798" s="224"/>
      <c r="O798" s="224"/>
      <c r="P798" s="224"/>
      <c r="Q798" s="224"/>
      <c r="R798" s="224"/>
      <c r="S798" s="224"/>
      <c r="T798" s="224"/>
      <c r="U798" s="224"/>
      <c r="V798" s="224"/>
    </row>
    <row r="799" spans="1:22" ht="10.5">
      <c r="A799" s="224"/>
      <c r="B799" s="224"/>
      <c r="C799" s="224"/>
      <c r="D799" s="224"/>
      <c r="E799" s="224"/>
      <c r="F799" s="224"/>
      <c r="G799" s="224"/>
      <c r="H799" s="224"/>
      <c r="I799" s="224"/>
      <c r="J799" s="224"/>
      <c r="K799" s="224"/>
      <c r="L799" s="224"/>
      <c r="M799" s="224"/>
      <c r="N799" s="224"/>
      <c r="O799" s="224"/>
      <c r="P799" s="224"/>
      <c r="Q799" s="224"/>
      <c r="R799" s="224"/>
      <c r="S799" s="224"/>
      <c r="T799" s="224"/>
      <c r="U799" s="224"/>
      <c r="V799" s="224"/>
    </row>
    <row r="800" spans="1:22" ht="10.5">
      <c r="A800" s="224"/>
      <c r="B800" s="224"/>
      <c r="C800" s="224"/>
      <c r="D800" s="224"/>
      <c r="E800" s="224"/>
      <c r="F800" s="224"/>
      <c r="G800" s="224"/>
      <c r="H800" s="224"/>
      <c r="I800" s="224"/>
      <c r="J800" s="224"/>
      <c r="K800" s="224"/>
      <c r="L800" s="224"/>
      <c r="M800" s="224"/>
      <c r="N800" s="224"/>
      <c r="O800" s="224"/>
      <c r="P800" s="224"/>
      <c r="Q800" s="224"/>
      <c r="R800" s="224"/>
      <c r="S800" s="224"/>
      <c r="T800" s="224"/>
      <c r="U800" s="224"/>
      <c r="V800" s="224"/>
    </row>
    <row r="801" spans="1:22" ht="10.5">
      <c r="A801" s="224"/>
      <c r="B801" s="224"/>
      <c r="C801" s="224"/>
      <c r="D801" s="224"/>
      <c r="E801" s="224"/>
      <c r="F801" s="224"/>
      <c r="G801" s="224"/>
      <c r="H801" s="224"/>
      <c r="I801" s="224"/>
      <c r="J801" s="224"/>
      <c r="K801" s="224"/>
      <c r="L801" s="224"/>
      <c r="M801" s="224"/>
      <c r="N801" s="224"/>
      <c r="O801" s="224"/>
      <c r="P801" s="224"/>
      <c r="Q801" s="224"/>
      <c r="R801" s="224"/>
      <c r="S801" s="224"/>
      <c r="T801" s="224"/>
      <c r="U801" s="224"/>
      <c r="V801" s="224"/>
    </row>
    <row r="802" spans="1:22" ht="10.5">
      <c r="A802" s="224"/>
      <c r="B802" s="224"/>
      <c r="C802" s="224"/>
      <c r="D802" s="224"/>
      <c r="E802" s="224"/>
      <c r="F802" s="224"/>
      <c r="G802" s="224"/>
      <c r="H802" s="224"/>
      <c r="I802" s="224"/>
      <c r="J802" s="224"/>
      <c r="K802" s="224"/>
      <c r="L802" s="224"/>
      <c r="M802" s="224"/>
      <c r="N802" s="224"/>
      <c r="O802" s="224"/>
      <c r="P802" s="224"/>
      <c r="Q802" s="224"/>
      <c r="R802" s="224"/>
      <c r="S802" s="224"/>
      <c r="T802" s="224"/>
      <c r="U802" s="224"/>
      <c r="V802" s="224"/>
    </row>
    <row r="803" spans="1:22" ht="10.5">
      <c r="A803" s="224"/>
      <c r="B803" s="224"/>
      <c r="C803" s="224"/>
      <c r="D803" s="224"/>
      <c r="E803" s="224"/>
      <c r="F803" s="224"/>
      <c r="G803" s="224"/>
      <c r="H803" s="224"/>
      <c r="I803" s="224"/>
      <c r="J803" s="224"/>
      <c r="K803" s="224"/>
      <c r="L803" s="224"/>
      <c r="M803" s="224"/>
      <c r="N803" s="224"/>
      <c r="O803" s="224"/>
      <c r="P803" s="224"/>
      <c r="Q803" s="224"/>
      <c r="R803" s="224"/>
      <c r="S803" s="224"/>
      <c r="T803" s="224"/>
      <c r="U803" s="224"/>
      <c r="V803" s="224"/>
    </row>
    <row r="804" spans="1:22" ht="10.5">
      <c r="A804" s="224"/>
      <c r="B804" s="224"/>
      <c r="C804" s="224"/>
      <c r="D804" s="224"/>
      <c r="E804" s="224"/>
      <c r="F804" s="224"/>
      <c r="G804" s="224"/>
      <c r="H804" s="224"/>
      <c r="I804" s="224"/>
      <c r="J804" s="224"/>
      <c r="K804" s="224"/>
      <c r="L804" s="224"/>
      <c r="M804" s="224"/>
      <c r="N804" s="224"/>
      <c r="O804" s="224"/>
      <c r="P804" s="224"/>
      <c r="Q804" s="224"/>
      <c r="R804" s="224"/>
      <c r="S804" s="224"/>
      <c r="T804" s="224"/>
      <c r="U804" s="224"/>
      <c r="V804" s="224"/>
    </row>
    <row r="805" spans="1:22" ht="10.5">
      <c r="A805" s="224"/>
      <c r="B805" s="224"/>
      <c r="C805" s="224"/>
      <c r="D805" s="224"/>
      <c r="E805" s="224"/>
      <c r="F805" s="224"/>
      <c r="G805" s="224"/>
      <c r="H805" s="224"/>
      <c r="I805" s="224"/>
      <c r="J805" s="224"/>
      <c r="K805" s="224"/>
      <c r="L805" s="224"/>
      <c r="M805" s="224"/>
      <c r="N805" s="224"/>
      <c r="O805" s="224"/>
      <c r="P805" s="224"/>
      <c r="Q805" s="224"/>
      <c r="R805" s="224"/>
      <c r="S805" s="224"/>
      <c r="T805" s="224"/>
      <c r="U805" s="224"/>
      <c r="V805" s="224"/>
    </row>
    <row r="806" spans="1:22" ht="10.5">
      <c r="A806" s="224"/>
      <c r="B806" s="224"/>
      <c r="C806" s="224"/>
      <c r="D806" s="224"/>
      <c r="E806" s="224"/>
      <c r="F806" s="224"/>
      <c r="G806" s="224"/>
      <c r="H806" s="224"/>
      <c r="I806" s="224"/>
      <c r="J806" s="224"/>
      <c r="K806" s="224"/>
      <c r="L806" s="224"/>
      <c r="M806" s="224"/>
      <c r="N806" s="224"/>
      <c r="O806" s="224"/>
      <c r="P806" s="224"/>
      <c r="Q806" s="224"/>
      <c r="R806" s="224"/>
      <c r="S806" s="224"/>
      <c r="T806" s="224"/>
      <c r="U806" s="224"/>
      <c r="V806" s="224"/>
    </row>
    <row r="807" spans="1:22" ht="10.5">
      <c r="A807" s="224"/>
      <c r="B807" s="224"/>
      <c r="C807" s="224"/>
      <c r="D807" s="224"/>
      <c r="E807" s="224"/>
      <c r="F807" s="224"/>
      <c r="G807" s="224"/>
      <c r="H807" s="224"/>
      <c r="I807" s="224"/>
      <c r="J807" s="224"/>
      <c r="K807" s="224"/>
      <c r="L807" s="224"/>
      <c r="M807" s="224"/>
      <c r="N807" s="224"/>
      <c r="O807" s="224"/>
      <c r="P807" s="224"/>
      <c r="Q807" s="224"/>
      <c r="R807" s="224"/>
      <c r="S807" s="224"/>
      <c r="T807" s="224"/>
      <c r="U807" s="224"/>
      <c r="V807" s="224"/>
    </row>
    <row r="808" spans="1:22" ht="10.5">
      <c r="A808" s="224"/>
      <c r="B808" s="224"/>
      <c r="C808" s="224"/>
      <c r="D808" s="224"/>
      <c r="E808" s="224"/>
      <c r="F808" s="224"/>
      <c r="G808" s="224"/>
      <c r="H808" s="224"/>
      <c r="I808" s="224"/>
      <c r="J808" s="224"/>
      <c r="K808" s="224"/>
      <c r="L808" s="224"/>
      <c r="M808" s="224"/>
      <c r="N808" s="224"/>
      <c r="O808" s="224"/>
      <c r="P808" s="224"/>
      <c r="Q808" s="224"/>
      <c r="R808" s="224"/>
      <c r="S808" s="224"/>
      <c r="T808" s="224"/>
      <c r="U808" s="224"/>
      <c r="V808" s="224"/>
    </row>
    <row r="809" spans="1:22" ht="10.5">
      <c r="A809" s="224"/>
      <c r="B809" s="224"/>
      <c r="C809" s="224"/>
      <c r="D809" s="224"/>
      <c r="E809" s="224"/>
      <c r="F809" s="224"/>
      <c r="G809" s="224"/>
      <c r="H809" s="224"/>
      <c r="I809" s="224"/>
      <c r="J809" s="224"/>
      <c r="K809" s="224"/>
      <c r="L809" s="224"/>
      <c r="M809" s="224"/>
      <c r="N809" s="224"/>
      <c r="O809" s="224"/>
      <c r="P809" s="224"/>
      <c r="Q809" s="224"/>
      <c r="R809" s="224"/>
      <c r="S809" s="224"/>
      <c r="T809" s="224"/>
      <c r="U809" s="224"/>
      <c r="V809" s="224"/>
    </row>
    <row r="810" spans="1:22" ht="10.5">
      <c r="A810" s="224"/>
      <c r="B810" s="224"/>
      <c r="C810" s="224"/>
      <c r="D810" s="224"/>
      <c r="E810" s="224"/>
      <c r="F810" s="224"/>
      <c r="G810" s="224"/>
      <c r="H810" s="224"/>
      <c r="I810" s="224"/>
      <c r="J810" s="224"/>
      <c r="K810" s="224"/>
      <c r="L810" s="224"/>
      <c r="M810" s="224"/>
      <c r="N810" s="224"/>
      <c r="O810" s="224"/>
      <c r="P810" s="224"/>
      <c r="Q810" s="224"/>
      <c r="R810" s="224"/>
      <c r="S810" s="224"/>
      <c r="T810" s="224"/>
      <c r="U810" s="224"/>
      <c r="V810" s="224"/>
    </row>
    <row r="811" spans="1:22" ht="10.5">
      <c r="A811" s="224"/>
      <c r="B811" s="224"/>
      <c r="C811" s="224"/>
      <c r="D811" s="224"/>
      <c r="E811" s="224"/>
      <c r="F811" s="224"/>
      <c r="G811" s="224"/>
      <c r="H811" s="224"/>
      <c r="I811" s="224"/>
      <c r="J811" s="224"/>
      <c r="K811" s="224"/>
      <c r="L811" s="224"/>
      <c r="M811" s="224"/>
      <c r="N811" s="224"/>
      <c r="O811" s="224"/>
      <c r="P811" s="224"/>
      <c r="Q811" s="224"/>
      <c r="R811" s="224"/>
      <c r="S811" s="224"/>
      <c r="T811" s="224"/>
      <c r="U811" s="224"/>
      <c r="V811" s="224"/>
    </row>
    <row r="812" spans="1:22" ht="10.5">
      <c r="A812" s="224"/>
      <c r="B812" s="224"/>
      <c r="C812" s="224"/>
      <c r="D812" s="224"/>
      <c r="E812" s="224"/>
      <c r="F812" s="224"/>
      <c r="G812" s="224"/>
      <c r="H812" s="224"/>
      <c r="I812" s="224"/>
      <c r="J812" s="224"/>
      <c r="K812" s="224"/>
      <c r="L812" s="224"/>
      <c r="M812" s="224"/>
      <c r="N812" s="224"/>
      <c r="O812" s="224"/>
      <c r="P812" s="224"/>
      <c r="Q812" s="224"/>
      <c r="R812" s="224"/>
      <c r="S812" s="224"/>
      <c r="T812" s="224"/>
      <c r="U812" s="224"/>
      <c r="V812" s="224"/>
    </row>
    <row r="813" spans="1:22" ht="10.5">
      <c r="A813" s="224"/>
      <c r="B813" s="224"/>
      <c r="C813" s="224"/>
      <c r="D813" s="224"/>
      <c r="E813" s="224"/>
      <c r="F813" s="224"/>
      <c r="G813" s="224"/>
      <c r="H813" s="224"/>
      <c r="I813" s="224"/>
      <c r="J813" s="224"/>
      <c r="K813" s="224"/>
      <c r="L813" s="224"/>
      <c r="M813" s="224"/>
      <c r="N813" s="224"/>
      <c r="O813" s="224"/>
      <c r="P813" s="224"/>
      <c r="Q813" s="224"/>
      <c r="R813" s="224"/>
      <c r="S813" s="224"/>
      <c r="T813" s="224"/>
      <c r="U813" s="224"/>
      <c r="V813" s="224"/>
    </row>
    <row r="814" spans="1:22" ht="10.5">
      <c r="A814" s="224"/>
      <c r="B814" s="224"/>
      <c r="C814" s="224"/>
      <c r="D814" s="224"/>
      <c r="E814" s="224"/>
      <c r="F814" s="224"/>
      <c r="G814" s="224"/>
      <c r="H814" s="224"/>
      <c r="I814" s="224"/>
      <c r="J814" s="224"/>
      <c r="K814" s="224"/>
      <c r="L814" s="224"/>
      <c r="M814" s="224"/>
      <c r="N814" s="224"/>
      <c r="O814" s="224"/>
      <c r="P814" s="224"/>
      <c r="Q814" s="224"/>
      <c r="R814" s="224"/>
      <c r="S814" s="224"/>
      <c r="T814" s="224"/>
      <c r="U814" s="224"/>
      <c r="V814" s="224"/>
    </row>
    <row r="815" spans="1:22" ht="10.5">
      <c r="A815" s="224"/>
      <c r="B815" s="224"/>
      <c r="C815" s="224"/>
      <c r="D815" s="224"/>
      <c r="E815" s="224"/>
      <c r="F815" s="224"/>
      <c r="G815" s="224"/>
      <c r="H815" s="224"/>
      <c r="I815" s="224"/>
      <c r="J815" s="224"/>
      <c r="K815" s="224"/>
      <c r="L815" s="224"/>
      <c r="M815" s="224"/>
      <c r="N815" s="224"/>
      <c r="O815" s="224"/>
      <c r="P815" s="224"/>
      <c r="Q815" s="224"/>
      <c r="R815" s="224"/>
      <c r="S815" s="224"/>
      <c r="T815" s="224"/>
      <c r="U815" s="224"/>
      <c r="V815" s="224"/>
    </row>
    <row r="816" spans="1:22" ht="10.5">
      <c r="A816" s="224"/>
      <c r="B816" s="224"/>
      <c r="C816" s="224"/>
      <c r="D816" s="224"/>
      <c r="E816" s="224"/>
      <c r="F816" s="224"/>
      <c r="G816" s="224"/>
      <c r="H816" s="224"/>
      <c r="I816" s="224"/>
      <c r="J816" s="224"/>
      <c r="K816" s="224"/>
      <c r="L816" s="224"/>
      <c r="M816" s="224"/>
      <c r="N816" s="224"/>
      <c r="O816" s="224"/>
      <c r="P816" s="224"/>
      <c r="Q816" s="224"/>
      <c r="R816" s="224"/>
      <c r="S816" s="224"/>
      <c r="T816" s="224"/>
      <c r="U816" s="224"/>
      <c r="V816" s="224"/>
    </row>
    <row r="817" spans="1:22" ht="10.5">
      <c r="A817" s="224"/>
      <c r="B817" s="224"/>
      <c r="C817" s="224"/>
      <c r="D817" s="224"/>
      <c r="E817" s="224"/>
      <c r="F817" s="224"/>
      <c r="G817" s="224"/>
      <c r="H817" s="224"/>
      <c r="I817" s="224"/>
      <c r="J817" s="224"/>
      <c r="K817" s="224"/>
      <c r="L817" s="224"/>
      <c r="M817" s="224"/>
      <c r="N817" s="224"/>
      <c r="O817" s="224"/>
      <c r="P817" s="224"/>
      <c r="Q817" s="224"/>
      <c r="R817" s="224"/>
      <c r="S817" s="224"/>
      <c r="T817" s="224"/>
      <c r="U817" s="224"/>
      <c r="V817" s="224"/>
    </row>
    <row r="818" spans="1:22" ht="10.5">
      <c r="A818" s="224"/>
      <c r="B818" s="224"/>
      <c r="C818" s="224"/>
      <c r="D818" s="224"/>
      <c r="E818" s="224"/>
      <c r="F818" s="224"/>
      <c r="G818" s="224"/>
      <c r="H818" s="224"/>
      <c r="I818" s="224"/>
      <c r="J818" s="224"/>
      <c r="K818" s="224"/>
      <c r="L818" s="224"/>
      <c r="M818" s="224"/>
      <c r="N818" s="224"/>
      <c r="O818" s="224"/>
      <c r="P818" s="224"/>
      <c r="Q818" s="224"/>
      <c r="R818" s="224"/>
      <c r="S818" s="224"/>
      <c r="T818" s="224"/>
      <c r="U818" s="224"/>
      <c r="V818" s="224"/>
    </row>
    <row r="819" spans="1:22" ht="10.5">
      <c r="A819" s="224"/>
      <c r="B819" s="224"/>
      <c r="C819" s="224"/>
      <c r="D819" s="224"/>
      <c r="E819" s="224"/>
      <c r="F819" s="224"/>
      <c r="G819" s="224"/>
      <c r="H819" s="224"/>
      <c r="I819" s="224"/>
      <c r="J819" s="224"/>
      <c r="K819" s="224"/>
      <c r="L819" s="224"/>
      <c r="M819" s="224"/>
      <c r="N819" s="224"/>
      <c r="O819" s="224"/>
      <c r="P819" s="224"/>
      <c r="Q819" s="224"/>
      <c r="R819" s="224"/>
      <c r="S819" s="224"/>
      <c r="T819" s="224"/>
      <c r="U819" s="224"/>
      <c r="V819" s="224"/>
    </row>
    <row r="820" spans="1:22" ht="10.5">
      <c r="A820" s="224"/>
      <c r="B820" s="224"/>
      <c r="C820" s="224"/>
      <c r="D820" s="224"/>
      <c r="E820" s="224"/>
      <c r="F820" s="224"/>
      <c r="G820" s="224"/>
      <c r="H820" s="224"/>
      <c r="I820" s="224"/>
      <c r="J820" s="224"/>
      <c r="K820" s="224"/>
      <c r="L820" s="224"/>
      <c r="M820" s="224"/>
      <c r="N820" s="224"/>
      <c r="O820" s="224"/>
      <c r="P820" s="224"/>
      <c r="Q820" s="224"/>
      <c r="R820" s="224"/>
      <c r="S820" s="224"/>
      <c r="T820" s="224"/>
      <c r="U820" s="224"/>
      <c r="V820" s="224"/>
    </row>
    <row r="821" spans="1:22" ht="10.5">
      <c r="A821" s="224"/>
      <c r="B821" s="224"/>
      <c r="C821" s="224"/>
      <c r="D821" s="224"/>
      <c r="E821" s="224"/>
      <c r="F821" s="224"/>
      <c r="G821" s="224"/>
      <c r="H821" s="224"/>
      <c r="I821" s="224"/>
      <c r="J821" s="224"/>
      <c r="K821" s="224"/>
      <c r="L821" s="224"/>
      <c r="M821" s="224"/>
      <c r="N821" s="224"/>
      <c r="O821" s="224"/>
      <c r="P821" s="224"/>
      <c r="Q821" s="224"/>
      <c r="R821" s="224"/>
      <c r="S821" s="224"/>
      <c r="T821" s="224"/>
      <c r="U821" s="224"/>
      <c r="V821" s="224"/>
    </row>
    <row r="822" spans="1:22" ht="10.5">
      <c r="A822" s="224"/>
      <c r="B822" s="224"/>
      <c r="C822" s="224"/>
      <c r="D822" s="224"/>
      <c r="E822" s="224"/>
      <c r="F822" s="224"/>
      <c r="G822" s="224"/>
      <c r="H822" s="224"/>
      <c r="I822" s="224"/>
      <c r="J822" s="224"/>
      <c r="K822" s="224"/>
      <c r="L822" s="224"/>
      <c r="M822" s="224"/>
      <c r="N822" s="224"/>
      <c r="O822" s="224"/>
      <c r="P822" s="224"/>
      <c r="Q822" s="224"/>
      <c r="R822" s="224"/>
      <c r="S822" s="224"/>
      <c r="T822" s="224"/>
      <c r="U822" s="224"/>
      <c r="V822" s="224"/>
    </row>
    <row r="823" spans="1:22" ht="10.5">
      <c r="A823" s="224"/>
      <c r="B823" s="224"/>
      <c r="C823" s="224"/>
      <c r="D823" s="224"/>
      <c r="E823" s="224"/>
      <c r="F823" s="224"/>
      <c r="G823" s="224"/>
      <c r="H823" s="224"/>
      <c r="I823" s="224"/>
      <c r="J823" s="224"/>
      <c r="K823" s="224"/>
      <c r="L823" s="224"/>
      <c r="M823" s="224"/>
      <c r="N823" s="224"/>
      <c r="O823" s="224"/>
      <c r="P823" s="224"/>
      <c r="Q823" s="224"/>
      <c r="R823" s="224"/>
      <c r="S823" s="224"/>
      <c r="T823" s="224"/>
      <c r="U823" s="224"/>
      <c r="V823" s="224"/>
    </row>
    <row r="824" spans="1:22" ht="10.5">
      <c r="A824" s="224"/>
      <c r="B824" s="224"/>
      <c r="C824" s="224"/>
      <c r="D824" s="224"/>
      <c r="E824" s="224"/>
      <c r="F824" s="224"/>
      <c r="G824" s="224"/>
      <c r="H824" s="224"/>
      <c r="I824" s="224"/>
      <c r="J824" s="224"/>
      <c r="K824" s="224"/>
      <c r="L824" s="224"/>
      <c r="M824" s="224"/>
      <c r="N824" s="224"/>
      <c r="O824" s="224"/>
      <c r="P824" s="224"/>
      <c r="Q824" s="224"/>
      <c r="R824" s="224"/>
      <c r="S824" s="224"/>
      <c r="T824" s="224"/>
      <c r="U824" s="224"/>
      <c r="V824" s="224"/>
    </row>
    <row r="825" spans="1:22" ht="10.5">
      <c r="A825" s="224"/>
      <c r="B825" s="224"/>
      <c r="C825" s="224"/>
      <c r="D825" s="224"/>
      <c r="E825" s="224"/>
      <c r="F825" s="224"/>
      <c r="G825" s="224"/>
      <c r="H825" s="224"/>
      <c r="I825" s="224"/>
      <c r="J825" s="224"/>
      <c r="K825" s="224"/>
      <c r="L825" s="224"/>
      <c r="M825" s="224"/>
      <c r="N825" s="224"/>
      <c r="O825" s="224"/>
      <c r="P825" s="224"/>
      <c r="Q825" s="224"/>
      <c r="R825" s="224"/>
      <c r="S825" s="224"/>
      <c r="T825" s="224"/>
      <c r="U825" s="224"/>
      <c r="V825" s="224"/>
    </row>
    <row r="826" spans="1:22" ht="10.5">
      <c r="A826" s="224"/>
      <c r="B826" s="224"/>
      <c r="C826" s="224"/>
      <c r="D826" s="224"/>
      <c r="E826" s="224"/>
      <c r="F826" s="224"/>
      <c r="G826" s="224"/>
      <c r="H826" s="224"/>
      <c r="I826" s="224"/>
      <c r="J826" s="224"/>
      <c r="K826" s="224"/>
      <c r="L826" s="224"/>
      <c r="M826" s="224"/>
      <c r="N826" s="224"/>
      <c r="O826" s="224"/>
      <c r="P826" s="224"/>
      <c r="Q826" s="224"/>
      <c r="R826" s="224"/>
      <c r="S826" s="224"/>
      <c r="T826" s="224"/>
      <c r="U826" s="224"/>
      <c r="V826" s="224"/>
    </row>
    <row r="827" spans="1:22" ht="10.5">
      <c r="A827" s="224"/>
      <c r="B827" s="224"/>
      <c r="C827" s="224"/>
      <c r="D827" s="224"/>
      <c r="E827" s="224"/>
      <c r="F827" s="224"/>
      <c r="G827" s="224"/>
      <c r="H827" s="224"/>
      <c r="I827" s="224"/>
      <c r="J827" s="224"/>
      <c r="K827" s="224"/>
      <c r="L827" s="224"/>
      <c r="M827" s="224"/>
      <c r="N827" s="224"/>
      <c r="O827" s="224"/>
      <c r="P827" s="224"/>
      <c r="Q827" s="224"/>
      <c r="R827" s="224"/>
      <c r="S827" s="224"/>
      <c r="T827" s="224"/>
      <c r="U827" s="224"/>
      <c r="V827" s="224"/>
    </row>
    <row r="828" spans="1:22" ht="10.5">
      <c r="A828" s="224"/>
      <c r="B828" s="224"/>
      <c r="C828" s="224"/>
      <c r="D828" s="224"/>
      <c r="E828" s="224"/>
      <c r="F828" s="224"/>
      <c r="G828" s="224"/>
      <c r="H828" s="224"/>
      <c r="I828" s="224"/>
      <c r="J828" s="224"/>
      <c r="K828" s="224"/>
      <c r="L828" s="224"/>
      <c r="M828" s="224"/>
      <c r="N828" s="224"/>
      <c r="O828" s="224"/>
      <c r="P828" s="224"/>
      <c r="Q828" s="224"/>
      <c r="R828" s="224"/>
      <c r="S828" s="224"/>
      <c r="T828" s="224"/>
      <c r="U828" s="224"/>
      <c r="V828" s="224"/>
    </row>
    <row r="829" spans="1:22" ht="10.5">
      <c r="A829" s="224"/>
      <c r="B829" s="224"/>
      <c r="C829" s="224"/>
      <c r="D829" s="224"/>
      <c r="E829" s="224"/>
      <c r="F829" s="224"/>
      <c r="G829" s="224"/>
      <c r="H829" s="224"/>
      <c r="I829" s="224"/>
      <c r="J829" s="224"/>
      <c r="K829" s="224"/>
      <c r="L829" s="224"/>
      <c r="M829" s="224"/>
      <c r="N829" s="224"/>
      <c r="O829" s="224"/>
      <c r="P829" s="224"/>
      <c r="Q829" s="224"/>
      <c r="R829" s="224"/>
      <c r="S829" s="224"/>
      <c r="T829" s="224"/>
      <c r="U829" s="224"/>
      <c r="V829" s="224"/>
    </row>
    <row r="830" spans="1:22" ht="10.5">
      <c r="A830" s="224"/>
      <c r="B830" s="224"/>
      <c r="C830" s="224"/>
      <c r="D830" s="224"/>
      <c r="E830" s="224"/>
      <c r="F830" s="224"/>
      <c r="G830" s="224"/>
      <c r="H830" s="224"/>
      <c r="I830" s="224"/>
      <c r="J830" s="224"/>
      <c r="K830" s="224"/>
      <c r="L830" s="224"/>
      <c r="M830" s="224"/>
      <c r="N830" s="224"/>
      <c r="O830" s="224"/>
      <c r="P830" s="224"/>
      <c r="Q830" s="224"/>
      <c r="R830" s="224"/>
      <c r="S830" s="224"/>
      <c r="T830" s="224"/>
      <c r="U830" s="224"/>
      <c r="V830" s="224"/>
    </row>
    <row r="831" spans="1:22" ht="10.5">
      <c r="A831" s="224"/>
      <c r="B831" s="224"/>
      <c r="C831" s="224"/>
      <c r="D831" s="224"/>
      <c r="E831" s="224"/>
      <c r="F831" s="224"/>
      <c r="G831" s="224"/>
      <c r="H831" s="224"/>
      <c r="I831" s="224"/>
      <c r="J831" s="224"/>
      <c r="K831" s="224"/>
      <c r="L831" s="224"/>
      <c r="M831" s="224"/>
      <c r="N831" s="224"/>
      <c r="O831" s="224"/>
      <c r="P831" s="224"/>
      <c r="Q831" s="224"/>
      <c r="R831" s="224"/>
      <c r="S831" s="224"/>
      <c r="T831" s="224"/>
      <c r="U831" s="224"/>
      <c r="V831" s="224"/>
    </row>
    <row r="832" spans="1:22" ht="10.5">
      <c r="A832" s="224"/>
      <c r="B832" s="224"/>
      <c r="C832" s="224"/>
      <c r="D832" s="224"/>
      <c r="E832" s="224"/>
      <c r="F832" s="224"/>
      <c r="G832" s="224"/>
      <c r="H832" s="224"/>
      <c r="I832" s="224"/>
      <c r="J832" s="224"/>
      <c r="K832" s="224"/>
      <c r="L832" s="224"/>
      <c r="M832" s="224"/>
      <c r="N832" s="224"/>
      <c r="O832" s="224"/>
      <c r="P832" s="224"/>
      <c r="Q832" s="224"/>
      <c r="R832" s="224"/>
      <c r="S832" s="224"/>
      <c r="T832" s="224"/>
      <c r="U832" s="224"/>
      <c r="V832" s="224"/>
    </row>
    <row r="833" spans="1:22" ht="10.5">
      <c r="A833" s="224"/>
      <c r="B833" s="224"/>
      <c r="C833" s="224"/>
      <c r="D833" s="224"/>
      <c r="E833" s="224"/>
      <c r="F833" s="224"/>
      <c r="G833" s="224"/>
      <c r="H833" s="224"/>
      <c r="I833" s="224"/>
      <c r="J833" s="224"/>
      <c r="K833" s="224"/>
      <c r="L833" s="224"/>
      <c r="M833" s="224"/>
      <c r="N833" s="224"/>
      <c r="O833" s="224"/>
      <c r="P833" s="224"/>
      <c r="Q833" s="224"/>
      <c r="R833" s="224"/>
      <c r="S833" s="224"/>
      <c r="T833" s="224"/>
      <c r="U833" s="224"/>
      <c r="V833" s="224"/>
    </row>
    <row r="834" spans="1:22" ht="10.5">
      <c r="A834" s="224"/>
      <c r="B834" s="224"/>
      <c r="C834" s="224"/>
      <c r="D834" s="224"/>
      <c r="E834" s="224"/>
      <c r="F834" s="224"/>
      <c r="G834" s="224"/>
      <c r="H834" s="224"/>
      <c r="I834" s="224"/>
      <c r="J834" s="224"/>
      <c r="K834" s="224"/>
      <c r="L834" s="224"/>
      <c r="M834" s="224"/>
      <c r="N834" s="224"/>
      <c r="O834" s="224"/>
      <c r="P834" s="224"/>
      <c r="Q834" s="224"/>
      <c r="R834" s="224"/>
      <c r="S834" s="224"/>
      <c r="T834" s="224"/>
      <c r="U834" s="224"/>
      <c r="V834" s="224"/>
    </row>
    <row r="835" spans="1:22" ht="10.5">
      <c r="A835" s="224"/>
      <c r="B835" s="224"/>
      <c r="C835" s="224"/>
      <c r="D835" s="224"/>
      <c r="E835" s="224"/>
      <c r="F835" s="224"/>
      <c r="G835" s="224"/>
      <c r="H835" s="224"/>
      <c r="I835" s="224"/>
      <c r="J835" s="224"/>
      <c r="K835" s="224"/>
      <c r="L835" s="224"/>
      <c r="M835" s="224"/>
      <c r="N835" s="224"/>
      <c r="O835" s="224"/>
      <c r="P835" s="224"/>
      <c r="Q835" s="224"/>
      <c r="R835" s="224"/>
      <c r="S835" s="224"/>
      <c r="T835" s="224"/>
      <c r="U835" s="224"/>
      <c r="V835" s="224"/>
    </row>
    <row r="836" spans="1:22" ht="10.5">
      <c r="A836" s="224"/>
      <c r="B836" s="224"/>
      <c r="C836" s="224"/>
      <c r="D836" s="224"/>
      <c r="E836" s="224"/>
      <c r="F836" s="224"/>
      <c r="G836" s="224"/>
      <c r="H836" s="224"/>
      <c r="I836" s="224"/>
      <c r="J836" s="224"/>
      <c r="K836" s="224"/>
      <c r="L836" s="224"/>
      <c r="M836" s="224"/>
      <c r="N836" s="224"/>
      <c r="O836" s="224"/>
      <c r="P836" s="224"/>
      <c r="Q836" s="224"/>
      <c r="R836" s="224"/>
      <c r="S836" s="224"/>
      <c r="T836" s="224"/>
      <c r="U836" s="224"/>
      <c r="V836" s="224"/>
    </row>
    <row r="837" spans="1:22" ht="10.5">
      <c r="A837" s="224"/>
      <c r="B837" s="224"/>
      <c r="C837" s="224"/>
      <c r="D837" s="224"/>
      <c r="E837" s="224"/>
      <c r="F837" s="224"/>
      <c r="G837" s="224"/>
      <c r="H837" s="224"/>
      <c r="I837" s="224"/>
      <c r="J837" s="224"/>
      <c r="K837" s="224"/>
      <c r="L837" s="224"/>
      <c r="M837" s="224"/>
      <c r="N837" s="224"/>
      <c r="O837" s="224"/>
      <c r="P837" s="224"/>
      <c r="Q837" s="224"/>
      <c r="R837" s="224"/>
      <c r="S837" s="224"/>
      <c r="T837" s="224"/>
      <c r="U837" s="224"/>
      <c r="V837" s="224"/>
    </row>
    <row r="838" spans="1:22" ht="10.5">
      <c r="A838" s="224"/>
      <c r="B838" s="224"/>
      <c r="C838" s="224"/>
      <c r="D838" s="224"/>
      <c r="E838" s="224"/>
      <c r="F838" s="224"/>
      <c r="G838" s="224"/>
      <c r="H838" s="224"/>
      <c r="I838" s="224"/>
      <c r="J838" s="224"/>
      <c r="K838" s="224"/>
      <c r="L838" s="224"/>
      <c r="M838" s="224"/>
      <c r="N838" s="224"/>
      <c r="O838" s="224"/>
      <c r="P838" s="224"/>
      <c r="Q838" s="224"/>
      <c r="R838" s="224"/>
      <c r="S838" s="224"/>
      <c r="T838" s="224"/>
      <c r="U838" s="224"/>
      <c r="V838" s="224"/>
    </row>
    <row r="839" spans="1:22" ht="10.5">
      <c r="A839" s="224"/>
      <c r="B839" s="224"/>
      <c r="C839" s="224"/>
      <c r="D839" s="224"/>
      <c r="E839" s="224"/>
      <c r="F839" s="224"/>
      <c r="G839" s="224"/>
      <c r="H839" s="224"/>
      <c r="I839" s="224"/>
      <c r="J839" s="224"/>
      <c r="K839" s="224"/>
      <c r="L839" s="224"/>
      <c r="M839" s="224"/>
      <c r="N839" s="224"/>
      <c r="O839" s="224"/>
      <c r="P839" s="224"/>
      <c r="Q839" s="224"/>
      <c r="R839" s="224"/>
      <c r="S839" s="224"/>
      <c r="T839" s="224"/>
      <c r="U839" s="224"/>
      <c r="V839" s="224"/>
    </row>
    <row r="840" spans="1:22" ht="10.5">
      <c r="A840" s="224"/>
      <c r="B840" s="224"/>
      <c r="C840" s="224"/>
      <c r="D840" s="224"/>
      <c r="E840" s="224"/>
      <c r="F840" s="224"/>
      <c r="G840" s="224"/>
      <c r="H840" s="224"/>
      <c r="I840" s="224"/>
      <c r="J840" s="224"/>
      <c r="K840" s="224"/>
      <c r="L840" s="224"/>
      <c r="M840" s="224"/>
      <c r="N840" s="224"/>
      <c r="O840" s="224"/>
      <c r="P840" s="224"/>
      <c r="Q840" s="224"/>
      <c r="R840" s="224"/>
      <c r="S840" s="224"/>
      <c r="T840" s="224"/>
      <c r="U840" s="224"/>
      <c r="V840" s="224"/>
    </row>
    <row r="841" spans="1:22" ht="10.5">
      <c r="A841" s="224"/>
      <c r="B841" s="224"/>
      <c r="C841" s="224"/>
      <c r="D841" s="224"/>
      <c r="E841" s="224"/>
      <c r="F841" s="224"/>
      <c r="G841" s="224"/>
      <c r="H841" s="224"/>
      <c r="I841" s="224"/>
      <c r="J841" s="224"/>
      <c r="K841" s="224"/>
      <c r="L841" s="224"/>
      <c r="M841" s="224"/>
      <c r="N841" s="224"/>
      <c r="O841" s="224"/>
      <c r="P841" s="224"/>
      <c r="Q841" s="224"/>
      <c r="R841" s="224"/>
      <c r="S841" s="224"/>
      <c r="T841" s="224"/>
      <c r="U841" s="224"/>
      <c r="V841" s="224"/>
    </row>
    <row r="842" spans="1:22" ht="10.5">
      <c r="A842" s="224"/>
      <c r="B842" s="224"/>
      <c r="C842" s="224"/>
      <c r="D842" s="224"/>
      <c r="E842" s="224"/>
      <c r="F842" s="224"/>
      <c r="G842" s="224"/>
      <c r="H842" s="224"/>
      <c r="I842" s="224"/>
      <c r="J842" s="224"/>
      <c r="K842" s="224"/>
      <c r="L842" s="224"/>
      <c r="M842" s="224"/>
      <c r="N842" s="224"/>
      <c r="O842" s="224"/>
      <c r="P842" s="224"/>
      <c r="Q842" s="224"/>
      <c r="R842" s="224"/>
      <c r="S842" s="224"/>
      <c r="T842" s="224"/>
      <c r="U842" s="224"/>
      <c r="V842" s="224"/>
    </row>
    <row r="843" spans="1:22" ht="10.5">
      <c r="A843" s="224"/>
      <c r="B843" s="224"/>
      <c r="C843" s="224"/>
      <c r="D843" s="224"/>
      <c r="E843" s="224"/>
      <c r="F843" s="224"/>
      <c r="G843" s="224"/>
      <c r="H843" s="224"/>
      <c r="I843" s="224"/>
      <c r="J843" s="224"/>
      <c r="K843" s="224"/>
      <c r="L843" s="224"/>
      <c r="M843" s="224"/>
      <c r="N843" s="224"/>
      <c r="O843" s="224"/>
      <c r="P843" s="224"/>
      <c r="Q843" s="224"/>
      <c r="R843" s="224"/>
      <c r="S843" s="224"/>
      <c r="T843" s="224"/>
      <c r="U843" s="224"/>
      <c r="V843" s="224"/>
    </row>
    <row r="844" spans="1:22" ht="10.5">
      <c r="A844" s="224"/>
      <c r="B844" s="224"/>
      <c r="C844" s="224"/>
      <c r="D844" s="224"/>
      <c r="E844" s="224"/>
      <c r="F844" s="224"/>
      <c r="G844" s="224"/>
      <c r="H844" s="224"/>
      <c r="I844" s="224"/>
      <c r="J844" s="224"/>
      <c r="K844" s="224"/>
      <c r="L844" s="224"/>
      <c r="M844" s="224"/>
      <c r="N844" s="224"/>
      <c r="O844" s="224"/>
      <c r="P844" s="224"/>
      <c r="Q844" s="224"/>
      <c r="R844" s="224"/>
      <c r="S844" s="224"/>
      <c r="T844" s="224"/>
      <c r="U844" s="224"/>
      <c r="V844" s="224"/>
    </row>
    <row r="845" spans="1:22" ht="10.5">
      <c r="A845" s="224"/>
      <c r="B845" s="224"/>
      <c r="C845" s="224"/>
      <c r="D845" s="224"/>
      <c r="E845" s="224"/>
      <c r="F845" s="224"/>
      <c r="G845" s="224"/>
      <c r="H845" s="224"/>
      <c r="I845" s="224"/>
      <c r="J845" s="224"/>
      <c r="K845" s="224"/>
      <c r="L845" s="224"/>
      <c r="M845" s="224"/>
      <c r="N845" s="224"/>
      <c r="O845" s="224"/>
      <c r="P845" s="224"/>
      <c r="Q845" s="224"/>
      <c r="R845" s="224"/>
      <c r="S845" s="224"/>
      <c r="T845" s="224"/>
      <c r="U845" s="224"/>
      <c r="V845" s="224"/>
    </row>
    <row r="846" spans="1:22" ht="10.5">
      <c r="A846" s="224"/>
      <c r="B846" s="224"/>
      <c r="C846" s="224"/>
      <c r="D846" s="224"/>
      <c r="E846" s="224"/>
      <c r="F846" s="224"/>
      <c r="G846" s="224"/>
      <c r="H846" s="224"/>
      <c r="I846" s="224"/>
      <c r="J846" s="224"/>
      <c r="K846" s="224"/>
      <c r="L846" s="224"/>
      <c r="M846" s="224"/>
      <c r="N846" s="224"/>
      <c r="O846" s="224"/>
      <c r="P846" s="224"/>
      <c r="Q846" s="224"/>
      <c r="R846" s="224"/>
      <c r="S846" s="224"/>
      <c r="T846" s="224"/>
      <c r="U846" s="224"/>
      <c r="V846" s="224"/>
    </row>
    <row r="847" spans="1:22" ht="10.5">
      <c r="A847" s="224"/>
      <c r="B847" s="224"/>
      <c r="C847" s="224"/>
      <c r="D847" s="224"/>
      <c r="E847" s="224"/>
      <c r="F847" s="224"/>
      <c r="G847" s="224"/>
      <c r="H847" s="224"/>
      <c r="I847" s="224"/>
      <c r="J847" s="224"/>
      <c r="K847" s="224"/>
      <c r="L847" s="224"/>
      <c r="M847" s="224"/>
      <c r="N847" s="224"/>
      <c r="O847" s="224"/>
      <c r="P847" s="224"/>
      <c r="Q847" s="224"/>
      <c r="R847" s="224"/>
      <c r="S847" s="224"/>
      <c r="T847" s="224"/>
      <c r="U847" s="224"/>
      <c r="V847" s="224"/>
    </row>
    <row r="848" spans="1:22" ht="10.5">
      <c r="A848" s="224"/>
      <c r="B848" s="224"/>
      <c r="C848" s="224"/>
      <c r="D848" s="224"/>
      <c r="E848" s="224"/>
      <c r="F848" s="224"/>
      <c r="G848" s="224"/>
      <c r="H848" s="224"/>
      <c r="I848" s="224"/>
      <c r="J848" s="224"/>
      <c r="K848" s="224"/>
      <c r="L848" s="224"/>
      <c r="M848" s="224"/>
      <c r="N848" s="224"/>
      <c r="O848" s="224"/>
      <c r="P848" s="224"/>
      <c r="Q848" s="224"/>
      <c r="R848" s="224"/>
      <c r="S848" s="224"/>
      <c r="T848" s="224"/>
      <c r="U848" s="224"/>
      <c r="V848" s="224"/>
    </row>
    <row r="849" spans="1:22" ht="10.5">
      <c r="A849" s="224"/>
      <c r="B849" s="224"/>
      <c r="C849" s="224"/>
      <c r="D849" s="224"/>
      <c r="E849" s="224"/>
      <c r="F849" s="224"/>
      <c r="G849" s="224"/>
      <c r="H849" s="224"/>
      <c r="I849" s="224"/>
      <c r="J849" s="224"/>
      <c r="K849" s="224"/>
      <c r="L849" s="224"/>
      <c r="M849" s="224"/>
      <c r="N849" s="224"/>
      <c r="O849" s="224"/>
      <c r="P849" s="224"/>
      <c r="Q849" s="224"/>
      <c r="R849" s="224"/>
      <c r="S849" s="224"/>
      <c r="T849" s="224"/>
      <c r="U849" s="224"/>
      <c r="V849" s="224"/>
    </row>
    <row r="850" spans="1:22" ht="10.5">
      <c r="A850" s="224"/>
      <c r="B850" s="224"/>
      <c r="C850" s="224"/>
      <c r="D850" s="224"/>
      <c r="E850" s="224"/>
      <c r="F850" s="224"/>
      <c r="G850" s="224"/>
      <c r="H850" s="224"/>
      <c r="I850" s="224"/>
      <c r="J850" s="224"/>
      <c r="K850" s="224"/>
      <c r="L850" s="224"/>
      <c r="M850" s="224"/>
      <c r="N850" s="224"/>
      <c r="O850" s="224"/>
      <c r="P850" s="224"/>
      <c r="Q850" s="224"/>
      <c r="R850" s="224"/>
      <c r="S850" s="224"/>
      <c r="T850" s="224"/>
      <c r="U850" s="224"/>
      <c r="V850" s="224"/>
    </row>
    <row r="851" spans="1:22" ht="10.5">
      <c r="A851" s="224"/>
      <c r="B851" s="224"/>
      <c r="C851" s="224"/>
      <c r="D851" s="224"/>
      <c r="E851" s="224"/>
      <c r="F851" s="224"/>
      <c r="G851" s="224"/>
      <c r="H851" s="224"/>
      <c r="I851" s="224"/>
      <c r="J851" s="224"/>
      <c r="K851" s="224"/>
      <c r="L851" s="224"/>
      <c r="M851" s="224"/>
      <c r="N851" s="224"/>
      <c r="O851" s="224"/>
      <c r="P851" s="224"/>
      <c r="Q851" s="224"/>
      <c r="R851" s="224"/>
      <c r="S851" s="224"/>
      <c r="T851" s="224"/>
      <c r="U851" s="224"/>
      <c r="V851" s="224"/>
    </row>
    <row r="852" spans="1:22" ht="10.5">
      <c r="A852" s="224"/>
      <c r="B852" s="224"/>
      <c r="C852" s="224"/>
      <c r="D852" s="224"/>
      <c r="E852" s="224"/>
      <c r="F852" s="224"/>
      <c r="G852" s="224"/>
      <c r="H852" s="224"/>
      <c r="I852" s="224"/>
      <c r="J852" s="224"/>
      <c r="K852" s="224"/>
      <c r="L852" s="224"/>
      <c r="M852" s="224"/>
      <c r="N852" s="224"/>
      <c r="O852" s="224"/>
      <c r="P852" s="224"/>
      <c r="Q852" s="224"/>
      <c r="R852" s="224"/>
      <c r="S852" s="224"/>
      <c r="T852" s="224"/>
      <c r="U852" s="224"/>
      <c r="V852" s="224"/>
    </row>
    <row r="853" spans="1:22" ht="10.5">
      <c r="A853" s="224"/>
      <c r="B853" s="224"/>
      <c r="C853" s="224"/>
      <c r="D853" s="224"/>
      <c r="E853" s="224"/>
      <c r="F853" s="224"/>
      <c r="G853" s="224"/>
      <c r="H853" s="224"/>
      <c r="I853" s="224"/>
      <c r="J853" s="224"/>
      <c r="K853" s="224"/>
      <c r="L853" s="224"/>
      <c r="M853" s="224"/>
      <c r="N853" s="224"/>
      <c r="O853" s="224"/>
      <c r="P853" s="224"/>
      <c r="Q853" s="224"/>
      <c r="R853" s="224"/>
      <c r="S853" s="224"/>
      <c r="T853" s="224"/>
      <c r="U853" s="224"/>
      <c r="V853" s="224"/>
    </row>
    <row r="854" spans="1:22" ht="10.5">
      <c r="A854" s="224"/>
      <c r="B854" s="224"/>
      <c r="C854" s="224"/>
      <c r="D854" s="224"/>
      <c r="E854" s="224"/>
      <c r="F854" s="224"/>
      <c r="G854" s="224"/>
      <c r="H854" s="224"/>
      <c r="I854" s="224"/>
      <c r="J854" s="224"/>
      <c r="K854" s="224"/>
      <c r="L854" s="224"/>
      <c r="M854" s="224"/>
      <c r="N854" s="224"/>
      <c r="O854" s="224"/>
      <c r="P854" s="224"/>
      <c r="Q854" s="224"/>
      <c r="R854" s="224"/>
      <c r="S854" s="224"/>
      <c r="T854" s="224"/>
      <c r="U854" s="224"/>
      <c r="V854" s="224"/>
    </row>
    <row r="855" spans="1:22" ht="10.5">
      <c r="A855" s="224"/>
      <c r="B855" s="224"/>
      <c r="C855" s="224"/>
      <c r="D855" s="224"/>
      <c r="E855" s="224"/>
      <c r="F855" s="224"/>
      <c r="G855" s="224"/>
      <c r="H855" s="224"/>
      <c r="I855" s="224"/>
      <c r="J855" s="224"/>
      <c r="K855" s="224"/>
      <c r="L855" s="224"/>
      <c r="M855" s="224"/>
      <c r="N855" s="224"/>
      <c r="O855" s="224"/>
      <c r="P855" s="224"/>
      <c r="Q855" s="224"/>
      <c r="R855" s="224"/>
      <c r="S855" s="224"/>
      <c r="T855" s="224"/>
      <c r="U855" s="224"/>
      <c r="V855" s="224"/>
    </row>
    <row r="856" spans="1:22" ht="10.5">
      <c r="A856" s="224"/>
      <c r="B856" s="224"/>
      <c r="C856" s="224"/>
      <c r="D856" s="224"/>
      <c r="E856" s="224"/>
      <c r="F856" s="224"/>
      <c r="G856" s="224"/>
      <c r="H856" s="224"/>
      <c r="I856" s="224"/>
      <c r="J856" s="224"/>
      <c r="K856" s="224"/>
      <c r="L856" s="224"/>
      <c r="M856" s="224"/>
      <c r="N856" s="224"/>
      <c r="O856" s="224"/>
      <c r="P856" s="224"/>
      <c r="Q856" s="224"/>
      <c r="R856" s="224"/>
      <c r="S856" s="224"/>
      <c r="T856" s="224"/>
      <c r="U856" s="224"/>
      <c r="V856" s="224"/>
    </row>
    <row r="857" spans="1:22" ht="10.5">
      <c r="A857" s="224"/>
      <c r="B857" s="224"/>
      <c r="C857" s="224"/>
      <c r="D857" s="224"/>
      <c r="E857" s="224"/>
      <c r="F857" s="224"/>
      <c r="G857" s="224"/>
      <c r="H857" s="224"/>
      <c r="I857" s="224"/>
      <c r="J857" s="224"/>
      <c r="K857" s="224"/>
      <c r="L857" s="224"/>
      <c r="M857" s="224"/>
      <c r="N857" s="224"/>
      <c r="O857" s="224"/>
      <c r="P857" s="224"/>
      <c r="Q857" s="224"/>
      <c r="R857" s="224"/>
      <c r="S857" s="224"/>
      <c r="T857" s="224"/>
      <c r="U857" s="224"/>
      <c r="V857" s="224"/>
    </row>
    <row r="858" spans="1:22" ht="10.5">
      <c r="A858" s="224"/>
      <c r="B858" s="224"/>
      <c r="C858" s="224"/>
      <c r="D858" s="224"/>
      <c r="E858" s="224"/>
      <c r="F858" s="224"/>
      <c r="G858" s="224"/>
      <c r="H858" s="224"/>
      <c r="I858" s="224"/>
      <c r="J858" s="224"/>
      <c r="K858" s="224"/>
      <c r="L858" s="224"/>
      <c r="M858" s="224"/>
      <c r="N858" s="224"/>
      <c r="O858" s="224"/>
      <c r="P858" s="224"/>
      <c r="Q858" s="224"/>
      <c r="R858" s="224"/>
      <c r="S858" s="224"/>
      <c r="T858" s="224"/>
      <c r="U858" s="224"/>
      <c r="V858" s="224"/>
    </row>
    <row r="859" spans="1:22" ht="10.5">
      <c r="A859" s="224"/>
      <c r="B859" s="224"/>
      <c r="C859" s="224"/>
      <c r="D859" s="224"/>
      <c r="E859" s="224"/>
      <c r="F859" s="224"/>
      <c r="G859" s="224"/>
      <c r="H859" s="224"/>
      <c r="I859" s="224"/>
      <c r="J859" s="224"/>
      <c r="K859" s="224"/>
      <c r="L859" s="224"/>
      <c r="M859" s="224"/>
      <c r="N859" s="224"/>
      <c r="O859" s="224"/>
      <c r="P859" s="224"/>
      <c r="Q859" s="224"/>
      <c r="R859" s="224"/>
      <c r="S859" s="224"/>
      <c r="T859" s="224"/>
      <c r="U859" s="224"/>
      <c r="V859" s="224"/>
    </row>
    <row r="860" spans="1:22" ht="10.5">
      <c r="A860" s="224"/>
      <c r="B860" s="224"/>
      <c r="C860" s="224"/>
      <c r="D860" s="224"/>
      <c r="E860" s="224"/>
      <c r="F860" s="224"/>
      <c r="G860" s="224"/>
      <c r="H860" s="224"/>
      <c r="I860" s="224"/>
      <c r="J860" s="224"/>
      <c r="K860" s="224"/>
      <c r="L860" s="224"/>
      <c r="M860" s="224"/>
      <c r="N860" s="224"/>
      <c r="O860" s="224"/>
      <c r="P860" s="224"/>
      <c r="Q860" s="224"/>
      <c r="R860" s="224"/>
      <c r="S860" s="224"/>
      <c r="T860" s="224"/>
      <c r="U860" s="224"/>
      <c r="V860" s="224"/>
    </row>
    <row r="861" spans="1:22" ht="10.5">
      <c r="A861" s="224"/>
      <c r="B861" s="224"/>
      <c r="C861" s="224"/>
      <c r="D861" s="224"/>
      <c r="E861" s="224"/>
      <c r="F861" s="224"/>
      <c r="G861" s="224"/>
      <c r="H861" s="224"/>
      <c r="I861" s="224"/>
      <c r="J861" s="224"/>
      <c r="K861" s="224"/>
      <c r="L861" s="224"/>
      <c r="M861" s="224"/>
      <c r="N861" s="224"/>
      <c r="O861" s="224"/>
      <c r="P861" s="224"/>
      <c r="Q861" s="224"/>
      <c r="R861" s="224"/>
      <c r="S861" s="224"/>
      <c r="T861" s="224"/>
      <c r="U861" s="224"/>
      <c r="V861" s="224"/>
    </row>
    <row r="862" spans="1:22" ht="10.5">
      <c r="A862" s="224"/>
      <c r="B862" s="224"/>
      <c r="C862" s="224"/>
      <c r="D862" s="224"/>
      <c r="E862" s="224"/>
      <c r="F862" s="224"/>
      <c r="G862" s="224"/>
      <c r="H862" s="224"/>
      <c r="I862" s="224"/>
      <c r="J862" s="224"/>
      <c r="K862" s="224"/>
      <c r="L862" s="224"/>
      <c r="M862" s="224"/>
      <c r="N862" s="224"/>
      <c r="O862" s="224"/>
      <c r="P862" s="224"/>
      <c r="Q862" s="224"/>
      <c r="R862" s="224"/>
      <c r="S862" s="224"/>
      <c r="T862" s="224"/>
      <c r="U862" s="224"/>
      <c r="V862" s="224"/>
    </row>
    <row r="863" spans="1:22" ht="10.5">
      <c r="A863" s="224"/>
      <c r="B863" s="224"/>
      <c r="C863" s="224"/>
      <c r="D863" s="224"/>
      <c r="E863" s="224"/>
      <c r="F863" s="224"/>
      <c r="G863" s="224"/>
      <c r="H863" s="224"/>
      <c r="I863" s="224"/>
      <c r="J863" s="224"/>
      <c r="K863" s="224"/>
      <c r="L863" s="224"/>
      <c r="M863" s="224"/>
      <c r="N863" s="224"/>
      <c r="O863" s="224"/>
      <c r="P863" s="224"/>
      <c r="Q863" s="224"/>
      <c r="R863" s="224"/>
      <c r="S863" s="224"/>
      <c r="T863" s="224"/>
      <c r="U863" s="224"/>
      <c r="V863" s="224"/>
    </row>
    <row r="864" spans="1:22" ht="10.5">
      <c r="A864" s="224"/>
      <c r="B864" s="224"/>
      <c r="C864" s="224"/>
      <c r="D864" s="224"/>
      <c r="E864" s="224"/>
      <c r="F864" s="224"/>
      <c r="G864" s="224"/>
      <c r="H864" s="224"/>
      <c r="I864" s="224"/>
      <c r="J864" s="224"/>
      <c r="K864" s="224"/>
      <c r="L864" s="224"/>
      <c r="M864" s="224"/>
      <c r="N864" s="224"/>
      <c r="O864" s="224"/>
      <c r="P864" s="224"/>
      <c r="Q864" s="224"/>
      <c r="R864" s="224"/>
      <c r="S864" s="224"/>
      <c r="T864" s="224"/>
      <c r="U864" s="224"/>
      <c r="V864" s="224"/>
    </row>
    <row r="865" spans="1:22" ht="10.5">
      <c r="A865" s="224"/>
      <c r="B865" s="224"/>
      <c r="C865" s="224"/>
      <c r="D865" s="224"/>
      <c r="E865" s="224"/>
      <c r="F865" s="224"/>
      <c r="G865" s="224"/>
      <c r="H865" s="224"/>
      <c r="I865" s="224"/>
      <c r="J865" s="224"/>
      <c r="K865" s="224"/>
      <c r="L865" s="224"/>
      <c r="M865" s="224"/>
      <c r="N865" s="224"/>
      <c r="O865" s="224"/>
      <c r="P865" s="224"/>
      <c r="Q865" s="224"/>
      <c r="R865" s="224"/>
      <c r="S865" s="224"/>
      <c r="T865" s="224"/>
      <c r="U865" s="224"/>
      <c r="V865" s="224"/>
    </row>
    <row r="866" spans="1:22" ht="10.5">
      <c r="A866" s="224"/>
      <c r="B866" s="224"/>
      <c r="C866" s="224"/>
      <c r="D866" s="224"/>
      <c r="E866" s="224"/>
      <c r="F866" s="224"/>
      <c r="G866" s="224"/>
      <c r="H866" s="224"/>
      <c r="I866" s="224"/>
      <c r="J866" s="224"/>
      <c r="K866" s="224"/>
      <c r="L866" s="224"/>
      <c r="M866" s="224"/>
      <c r="N866" s="224"/>
      <c r="O866" s="224"/>
      <c r="P866" s="224"/>
      <c r="Q866" s="224"/>
      <c r="R866" s="224"/>
      <c r="S866" s="224"/>
      <c r="T866" s="224"/>
      <c r="U866" s="224"/>
      <c r="V866" s="224"/>
    </row>
    <row r="867" spans="1:22" ht="10.5">
      <c r="A867" s="224"/>
      <c r="B867" s="224"/>
      <c r="C867" s="224"/>
      <c r="D867" s="224"/>
      <c r="E867" s="224"/>
      <c r="F867" s="224"/>
      <c r="G867" s="224"/>
      <c r="H867" s="224"/>
      <c r="I867" s="224"/>
      <c r="J867" s="224"/>
      <c r="K867" s="224"/>
      <c r="L867" s="224"/>
      <c r="M867" s="224"/>
      <c r="N867" s="224"/>
      <c r="O867" s="224"/>
      <c r="P867" s="224"/>
      <c r="Q867" s="224"/>
      <c r="R867" s="224"/>
      <c r="S867" s="224"/>
      <c r="T867" s="224"/>
      <c r="U867" s="224"/>
      <c r="V867" s="224"/>
    </row>
    <row r="868" spans="1:22" ht="10.5">
      <c r="A868" s="224"/>
      <c r="B868" s="224"/>
      <c r="C868" s="224"/>
      <c r="D868" s="224"/>
      <c r="E868" s="224"/>
      <c r="F868" s="224"/>
      <c r="G868" s="224"/>
      <c r="H868" s="224"/>
      <c r="I868" s="224"/>
      <c r="J868" s="224"/>
      <c r="K868" s="224"/>
      <c r="L868" s="224"/>
      <c r="M868" s="224"/>
      <c r="N868" s="224"/>
      <c r="O868" s="224"/>
      <c r="P868" s="224"/>
      <c r="Q868" s="224"/>
      <c r="R868" s="224"/>
      <c r="S868" s="224"/>
      <c r="T868" s="224"/>
      <c r="U868" s="224"/>
      <c r="V868" s="224"/>
    </row>
    <row r="869" spans="1:22" ht="10.5">
      <c r="A869" s="224"/>
      <c r="B869" s="224"/>
      <c r="C869" s="224"/>
      <c r="D869" s="224"/>
      <c r="E869" s="224"/>
      <c r="F869" s="224"/>
      <c r="G869" s="224"/>
      <c r="H869" s="224"/>
      <c r="I869" s="224"/>
      <c r="J869" s="224"/>
      <c r="K869" s="224"/>
      <c r="L869" s="224"/>
      <c r="M869" s="224"/>
      <c r="N869" s="224"/>
      <c r="O869" s="224"/>
      <c r="P869" s="224"/>
      <c r="Q869" s="224"/>
      <c r="R869" s="224"/>
      <c r="S869" s="224"/>
      <c r="T869" s="224"/>
      <c r="U869" s="224"/>
      <c r="V869" s="224"/>
    </row>
    <row r="870" spans="1:22" ht="10.5">
      <c r="A870" s="224"/>
      <c r="B870" s="224"/>
      <c r="C870" s="224"/>
      <c r="D870" s="224"/>
      <c r="E870" s="224"/>
      <c r="F870" s="224"/>
      <c r="G870" s="224"/>
      <c r="H870" s="224"/>
      <c r="I870" s="224"/>
      <c r="J870" s="224"/>
      <c r="K870" s="224"/>
      <c r="L870" s="224"/>
      <c r="M870" s="224"/>
      <c r="N870" s="224"/>
      <c r="O870" s="224"/>
      <c r="P870" s="224"/>
      <c r="Q870" s="224"/>
      <c r="R870" s="224"/>
      <c r="S870" s="224"/>
      <c r="T870" s="224"/>
      <c r="U870" s="224"/>
      <c r="V870" s="224"/>
    </row>
    <row r="871" spans="1:22" ht="10.5">
      <c r="A871" s="224"/>
      <c r="B871" s="224"/>
      <c r="C871" s="224"/>
      <c r="D871" s="224"/>
      <c r="E871" s="224"/>
      <c r="F871" s="224"/>
      <c r="G871" s="224"/>
      <c r="H871" s="224"/>
      <c r="I871" s="224"/>
      <c r="J871" s="224"/>
      <c r="K871" s="224"/>
      <c r="L871" s="224"/>
      <c r="M871" s="224"/>
      <c r="N871" s="224"/>
      <c r="O871" s="224"/>
      <c r="P871" s="224"/>
      <c r="Q871" s="224"/>
      <c r="R871" s="224"/>
      <c r="S871" s="224"/>
      <c r="T871" s="224"/>
      <c r="U871" s="224"/>
      <c r="V871" s="224"/>
    </row>
    <row r="872" spans="1:22" ht="10.5">
      <c r="A872" s="224"/>
      <c r="B872" s="224"/>
      <c r="C872" s="224"/>
      <c r="D872" s="224"/>
      <c r="E872" s="224"/>
      <c r="F872" s="224"/>
      <c r="G872" s="224"/>
      <c r="H872" s="224"/>
      <c r="I872" s="224"/>
      <c r="J872" s="224"/>
      <c r="K872" s="224"/>
      <c r="L872" s="224"/>
      <c r="M872" s="224"/>
      <c r="N872" s="224"/>
      <c r="O872" s="224"/>
      <c r="P872" s="224"/>
      <c r="Q872" s="224"/>
      <c r="R872" s="224"/>
      <c r="S872" s="224"/>
      <c r="T872" s="224"/>
      <c r="U872" s="224"/>
      <c r="V872" s="224"/>
    </row>
    <row r="873" spans="1:22" ht="10.5">
      <c r="A873" s="224"/>
      <c r="B873" s="224"/>
      <c r="C873" s="224"/>
      <c r="D873" s="224"/>
      <c r="E873" s="224"/>
      <c r="F873" s="224"/>
      <c r="G873" s="224"/>
      <c r="H873" s="224"/>
      <c r="I873" s="224"/>
      <c r="J873" s="224"/>
      <c r="K873" s="224"/>
      <c r="L873" s="224"/>
      <c r="M873" s="224"/>
      <c r="N873" s="224"/>
      <c r="O873" s="224"/>
      <c r="P873" s="224"/>
      <c r="Q873" s="224"/>
      <c r="R873" s="224"/>
      <c r="S873" s="224"/>
      <c r="T873" s="224"/>
      <c r="U873" s="224"/>
      <c r="V873" s="224"/>
    </row>
    <row r="874" spans="1:22" ht="10.5">
      <c r="A874" s="224"/>
      <c r="B874" s="224"/>
      <c r="C874" s="224"/>
      <c r="D874" s="224"/>
      <c r="E874" s="224"/>
      <c r="F874" s="224"/>
      <c r="G874" s="224"/>
      <c r="H874" s="224"/>
      <c r="I874" s="224"/>
      <c r="J874" s="224"/>
      <c r="K874" s="224"/>
      <c r="L874" s="224"/>
      <c r="M874" s="224"/>
      <c r="N874" s="224"/>
      <c r="O874" s="224"/>
      <c r="P874" s="224"/>
      <c r="Q874" s="224"/>
      <c r="R874" s="224"/>
      <c r="S874" s="224"/>
      <c r="T874" s="224"/>
      <c r="U874" s="224"/>
      <c r="V874" s="224"/>
    </row>
    <row r="875" spans="1:22" ht="10.5">
      <c r="A875" s="224"/>
      <c r="B875" s="224"/>
      <c r="C875" s="224"/>
      <c r="D875" s="224"/>
      <c r="E875" s="224"/>
      <c r="F875" s="224"/>
      <c r="G875" s="224"/>
      <c r="H875" s="224"/>
      <c r="I875" s="224"/>
      <c r="J875" s="224"/>
      <c r="K875" s="224"/>
      <c r="L875" s="224"/>
      <c r="M875" s="224"/>
      <c r="N875" s="224"/>
      <c r="O875" s="224"/>
      <c r="P875" s="224"/>
      <c r="Q875" s="224"/>
      <c r="R875" s="224"/>
      <c r="S875" s="224"/>
      <c r="T875" s="224"/>
      <c r="U875" s="224"/>
      <c r="V875" s="224"/>
    </row>
    <row r="876" spans="1:22" ht="10.5">
      <c r="A876" s="224"/>
      <c r="B876" s="224"/>
      <c r="C876" s="224"/>
      <c r="D876" s="224"/>
      <c r="E876" s="224"/>
      <c r="F876" s="224"/>
      <c r="G876" s="224"/>
      <c r="H876" s="224"/>
      <c r="I876" s="224"/>
      <c r="J876" s="224"/>
      <c r="K876" s="224"/>
      <c r="L876" s="224"/>
      <c r="M876" s="224"/>
      <c r="N876" s="224"/>
      <c r="O876" s="224"/>
      <c r="P876" s="224"/>
      <c r="Q876" s="224"/>
      <c r="R876" s="224"/>
      <c r="S876" s="224"/>
      <c r="T876" s="224"/>
      <c r="U876" s="224"/>
      <c r="V876" s="224"/>
    </row>
    <row r="877" spans="1:22" ht="10.5">
      <c r="A877" s="224"/>
      <c r="B877" s="224"/>
      <c r="C877" s="224"/>
      <c r="D877" s="224"/>
      <c r="E877" s="224"/>
      <c r="F877" s="224"/>
      <c r="G877" s="224"/>
      <c r="H877" s="224"/>
      <c r="I877" s="224"/>
      <c r="J877" s="224"/>
      <c r="K877" s="224"/>
      <c r="L877" s="224"/>
      <c r="M877" s="224"/>
      <c r="N877" s="224"/>
      <c r="O877" s="224"/>
      <c r="P877" s="224"/>
      <c r="Q877" s="224"/>
      <c r="R877" s="224"/>
      <c r="S877" s="224"/>
      <c r="T877" s="224"/>
      <c r="U877" s="224"/>
      <c r="V877" s="224"/>
    </row>
    <row r="878" spans="1:22" ht="10.5">
      <c r="A878" s="224"/>
      <c r="B878" s="224"/>
      <c r="C878" s="224"/>
      <c r="D878" s="224"/>
      <c r="E878" s="224"/>
      <c r="F878" s="224"/>
      <c r="G878" s="224"/>
      <c r="H878" s="224"/>
      <c r="I878" s="224"/>
      <c r="J878" s="224"/>
      <c r="K878" s="224"/>
      <c r="L878" s="224"/>
      <c r="M878" s="224"/>
      <c r="N878" s="224"/>
      <c r="O878" s="224"/>
      <c r="P878" s="224"/>
      <c r="Q878" s="224"/>
      <c r="R878" s="224"/>
      <c r="S878" s="224"/>
      <c r="T878" s="224"/>
      <c r="U878" s="224"/>
      <c r="V878" s="224"/>
    </row>
    <row r="879" spans="1:22" ht="10.5">
      <c r="A879" s="224"/>
      <c r="B879" s="224"/>
      <c r="C879" s="224"/>
      <c r="D879" s="224"/>
      <c r="E879" s="224"/>
      <c r="F879" s="224"/>
      <c r="G879" s="224"/>
      <c r="H879" s="224"/>
      <c r="I879" s="224"/>
      <c r="J879" s="224"/>
      <c r="K879" s="224"/>
      <c r="L879" s="224"/>
      <c r="M879" s="224"/>
      <c r="N879" s="224"/>
      <c r="O879" s="224"/>
      <c r="P879" s="224"/>
      <c r="Q879" s="224"/>
      <c r="R879" s="224"/>
      <c r="S879" s="224"/>
      <c r="T879" s="224"/>
      <c r="U879" s="224"/>
      <c r="V879" s="224"/>
    </row>
    <row r="880" spans="1:22" ht="10.5">
      <c r="A880" s="224"/>
      <c r="B880" s="224"/>
      <c r="C880" s="224"/>
      <c r="D880" s="224"/>
      <c r="E880" s="224"/>
      <c r="F880" s="224"/>
      <c r="G880" s="224"/>
      <c r="H880" s="224"/>
      <c r="I880" s="224"/>
      <c r="J880" s="224"/>
      <c r="K880" s="224"/>
      <c r="L880" s="224"/>
      <c r="M880" s="224"/>
      <c r="N880" s="224"/>
      <c r="O880" s="224"/>
      <c r="P880" s="224"/>
      <c r="Q880" s="224"/>
      <c r="R880" s="224"/>
      <c r="S880" s="224"/>
      <c r="T880" s="224"/>
      <c r="U880" s="224"/>
      <c r="V880" s="224"/>
    </row>
    <row r="881" spans="1:22" ht="10.5">
      <c r="A881" s="224"/>
      <c r="B881" s="224"/>
      <c r="C881" s="224"/>
      <c r="D881" s="224"/>
      <c r="E881" s="224"/>
      <c r="F881" s="224"/>
      <c r="G881" s="224"/>
      <c r="H881" s="224"/>
      <c r="I881" s="224"/>
      <c r="J881" s="224"/>
      <c r="K881" s="224"/>
      <c r="L881" s="224"/>
      <c r="M881" s="224"/>
      <c r="N881" s="224"/>
      <c r="O881" s="224"/>
      <c r="P881" s="224"/>
      <c r="Q881" s="224"/>
      <c r="R881" s="224"/>
      <c r="S881" s="224"/>
      <c r="T881" s="224"/>
      <c r="U881" s="224"/>
      <c r="V881" s="224"/>
    </row>
    <row r="882" spans="1:22" ht="10.5">
      <c r="A882" s="224"/>
      <c r="B882" s="224"/>
      <c r="C882" s="224"/>
      <c r="D882" s="224"/>
      <c r="E882" s="224"/>
      <c r="F882" s="224"/>
      <c r="G882" s="224"/>
      <c r="H882" s="224"/>
      <c r="I882" s="224"/>
      <c r="J882" s="224"/>
      <c r="K882" s="224"/>
      <c r="L882" s="224"/>
      <c r="M882" s="224"/>
      <c r="N882" s="224"/>
      <c r="O882" s="224"/>
      <c r="P882" s="224"/>
      <c r="Q882" s="224"/>
      <c r="R882" s="224"/>
      <c r="S882" s="224"/>
      <c r="T882" s="224"/>
      <c r="U882" s="224"/>
      <c r="V882" s="224"/>
    </row>
    <row r="883" spans="1:22" ht="10.5">
      <c r="A883" s="224"/>
      <c r="B883" s="224"/>
      <c r="C883" s="224"/>
      <c r="D883" s="224"/>
      <c r="E883" s="224"/>
      <c r="F883" s="224"/>
      <c r="G883" s="224"/>
      <c r="H883" s="224"/>
      <c r="I883" s="224"/>
      <c r="J883" s="224"/>
      <c r="K883" s="224"/>
      <c r="L883" s="224"/>
      <c r="M883" s="224"/>
      <c r="N883" s="224"/>
      <c r="O883" s="224"/>
      <c r="P883" s="224"/>
      <c r="Q883" s="224"/>
      <c r="R883" s="224"/>
      <c r="S883" s="224"/>
      <c r="T883" s="224"/>
      <c r="U883" s="224"/>
      <c r="V883" s="224"/>
    </row>
    <row r="884" spans="1:22" ht="10.5">
      <c r="A884" s="224"/>
      <c r="B884" s="224"/>
      <c r="C884" s="224"/>
      <c r="D884" s="224"/>
      <c r="E884" s="224"/>
      <c r="F884" s="224"/>
      <c r="G884" s="224"/>
      <c r="H884" s="224"/>
      <c r="I884" s="224"/>
      <c r="J884" s="224"/>
      <c r="K884" s="224"/>
      <c r="L884" s="224"/>
      <c r="M884" s="224"/>
      <c r="N884" s="224"/>
      <c r="O884" s="224"/>
      <c r="P884" s="224"/>
      <c r="Q884" s="224"/>
      <c r="R884" s="224"/>
      <c r="S884" s="224"/>
      <c r="T884" s="224"/>
      <c r="U884" s="224"/>
      <c r="V884" s="224"/>
    </row>
    <row r="885" spans="1:22" ht="10.5">
      <c r="A885" s="224"/>
      <c r="B885" s="224"/>
      <c r="C885" s="224"/>
      <c r="D885" s="224"/>
      <c r="E885" s="224"/>
      <c r="F885" s="224"/>
      <c r="G885" s="224"/>
      <c r="H885" s="224"/>
      <c r="I885" s="224"/>
      <c r="J885" s="224"/>
      <c r="K885" s="224"/>
      <c r="L885" s="224"/>
      <c r="M885" s="224"/>
      <c r="N885" s="224"/>
      <c r="O885" s="224"/>
      <c r="P885" s="224"/>
      <c r="Q885" s="224"/>
      <c r="R885" s="224"/>
      <c r="S885" s="224"/>
      <c r="T885" s="224"/>
      <c r="U885" s="224"/>
      <c r="V885" s="224"/>
    </row>
    <row r="886" spans="1:22" ht="10.5">
      <c r="A886" s="224"/>
      <c r="B886" s="224"/>
      <c r="C886" s="224"/>
      <c r="D886" s="224"/>
      <c r="E886" s="224"/>
      <c r="F886" s="224"/>
      <c r="G886" s="224"/>
      <c r="H886" s="224"/>
      <c r="I886" s="224"/>
      <c r="J886" s="224"/>
      <c r="K886" s="224"/>
      <c r="L886" s="224"/>
      <c r="M886" s="224"/>
      <c r="N886" s="224"/>
      <c r="O886" s="224"/>
      <c r="P886" s="224"/>
      <c r="Q886" s="224"/>
      <c r="R886" s="224"/>
      <c r="S886" s="224"/>
      <c r="T886" s="224"/>
      <c r="U886" s="224"/>
      <c r="V886" s="224"/>
    </row>
    <row r="887" spans="1:22" ht="10.5">
      <c r="A887" s="224"/>
      <c r="B887" s="224"/>
      <c r="C887" s="224"/>
      <c r="D887" s="224"/>
      <c r="E887" s="224"/>
      <c r="F887" s="224"/>
      <c r="G887" s="224"/>
      <c r="H887" s="224"/>
      <c r="I887" s="224"/>
      <c r="J887" s="224"/>
      <c r="K887" s="224"/>
      <c r="L887" s="224"/>
      <c r="M887" s="224"/>
      <c r="N887" s="224"/>
      <c r="O887" s="224"/>
      <c r="P887" s="224"/>
      <c r="Q887" s="224"/>
      <c r="R887" s="224"/>
      <c r="S887" s="224"/>
      <c r="T887" s="224"/>
      <c r="U887" s="224"/>
      <c r="V887" s="224"/>
    </row>
    <row r="888" spans="1:22" ht="10.5">
      <c r="A888" s="224"/>
      <c r="B888" s="224"/>
      <c r="C888" s="224"/>
      <c r="D888" s="224"/>
      <c r="E888" s="224"/>
      <c r="F888" s="224"/>
      <c r="G888" s="224"/>
      <c r="H888" s="224"/>
      <c r="I888" s="224"/>
      <c r="J888" s="224"/>
      <c r="K888" s="224"/>
      <c r="L888" s="224"/>
      <c r="M888" s="224"/>
      <c r="N888" s="224"/>
      <c r="O888" s="224"/>
      <c r="P888" s="224"/>
      <c r="Q888" s="224"/>
      <c r="R888" s="224"/>
      <c r="S888" s="224"/>
      <c r="T888" s="224"/>
      <c r="U888" s="224"/>
      <c r="V888" s="224"/>
    </row>
    <row r="889" spans="1:22" ht="10.5">
      <c r="A889" s="224"/>
      <c r="B889" s="224"/>
      <c r="C889" s="224"/>
      <c r="D889" s="224"/>
      <c r="E889" s="224"/>
      <c r="F889" s="224"/>
      <c r="G889" s="224"/>
      <c r="H889" s="224"/>
      <c r="I889" s="224"/>
      <c r="J889" s="224"/>
      <c r="K889" s="224"/>
      <c r="L889" s="224"/>
      <c r="M889" s="224"/>
      <c r="N889" s="224"/>
      <c r="O889" s="224"/>
      <c r="P889" s="224"/>
      <c r="Q889" s="224"/>
      <c r="R889" s="224"/>
      <c r="S889" s="224"/>
      <c r="T889" s="224"/>
      <c r="U889" s="224"/>
      <c r="V889" s="224"/>
    </row>
    <row r="890" spans="1:22" ht="10.5">
      <c r="A890" s="224"/>
      <c r="B890" s="224"/>
      <c r="C890" s="224"/>
      <c r="D890" s="224"/>
      <c r="E890" s="224"/>
      <c r="F890" s="224"/>
      <c r="G890" s="224"/>
      <c r="H890" s="224"/>
      <c r="I890" s="224"/>
      <c r="J890" s="224"/>
      <c r="K890" s="224"/>
      <c r="L890" s="224"/>
      <c r="M890" s="224"/>
      <c r="N890" s="224"/>
      <c r="O890" s="224"/>
      <c r="P890" s="224"/>
      <c r="Q890" s="224"/>
      <c r="R890" s="224"/>
      <c r="S890" s="224"/>
      <c r="T890" s="224"/>
      <c r="U890" s="224"/>
      <c r="V890" s="224"/>
    </row>
    <row r="891" spans="1:22" ht="10.5">
      <c r="A891" s="224"/>
      <c r="B891" s="224"/>
      <c r="C891" s="224"/>
      <c r="D891" s="224"/>
      <c r="E891" s="224"/>
      <c r="F891" s="224"/>
      <c r="G891" s="224"/>
      <c r="H891" s="224"/>
      <c r="I891" s="224"/>
      <c r="J891" s="224"/>
      <c r="K891" s="224"/>
      <c r="L891" s="224"/>
      <c r="M891" s="224"/>
      <c r="N891" s="224"/>
      <c r="O891" s="224"/>
      <c r="P891" s="224"/>
      <c r="Q891" s="224"/>
      <c r="R891" s="224"/>
      <c r="S891" s="224"/>
      <c r="T891" s="224"/>
      <c r="U891" s="224"/>
      <c r="V891" s="224"/>
    </row>
    <row r="892" spans="1:22" ht="10.5">
      <c r="A892" s="224"/>
      <c r="B892" s="224"/>
      <c r="C892" s="224"/>
      <c r="D892" s="224"/>
      <c r="E892" s="224"/>
      <c r="F892" s="224"/>
      <c r="G892" s="224"/>
      <c r="H892" s="224"/>
      <c r="I892" s="224"/>
      <c r="J892" s="224"/>
      <c r="K892" s="224"/>
      <c r="L892" s="224"/>
      <c r="M892" s="224"/>
      <c r="N892" s="224"/>
      <c r="O892" s="224"/>
      <c r="P892" s="224"/>
      <c r="Q892" s="224"/>
      <c r="R892" s="224"/>
      <c r="S892" s="224"/>
      <c r="T892" s="224"/>
      <c r="U892" s="224"/>
      <c r="V892" s="224"/>
    </row>
    <row r="893" spans="1:22" ht="10.5">
      <c r="A893" s="224"/>
      <c r="B893" s="224"/>
      <c r="C893" s="224"/>
      <c r="D893" s="224"/>
      <c r="E893" s="224"/>
      <c r="F893" s="224"/>
      <c r="G893" s="224"/>
      <c r="H893" s="224"/>
      <c r="I893" s="224"/>
      <c r="J893" s="224"/>
      <c r="K893" s="224"/>
      <c r="L893" s="224"/>
      <c r="M893" s="224"/>
      <c r="N893" s="224"/>
      <c r="O893" s="224"/>
      <c r="P893" s="224"/>
      <c r="Q893" s="224"/>
      <c r="R893" s="224"/>
      <c r="S893" s="224"/>
      <c r="T893" s="224"/>
      <c r="U893" s="224"/>
      <c r="V893" s="224"/>
    </row>
    <row r="894" spans="1:22" ht="10.5">
      <c r="A894" s="224"/>
      <c r="B894" s="224"/>
      <c r="C894" s="224"/>
      <c r="D894" s="224"/>
      <c r="E894" s="224"/>
      <c r="F894" s="224"/>
      <c r="G894" s="224"/>
      <c r="H894" s="224"/>
      <c r="I894" s="224"/>
      <c r="J894" s="224"/>
      <c r="K894" s="224"/>
      <c r="L894" s="224"/>
      <c r="M894" s="224"/>
      <c r="N894" s="224"/>
      <c r="O894" s="224"/>
      <c r="P894" s="224"/>
      <c r="Q894" s="224"/>
      <c r="R894" s="224"/>
      <c r="S894" s="224"/>
      <c r="T894" s="224"/>
      <c r="U894" s="224"/>
      <c r="V894" s="224"/>
    </row>
    <row r="895" spans="1:22" ht="10.5">
      <c r="A895" s="224"/>
      <c r="B895" s="224"/>
      <c r="C895" s="224"/>
      <c r="D895" s="224"/>
      <c r="E895" s="224"/>
      <c r="F895" s="224"/>
      <c r="G895" s="224"/>
      <c r="H895" s="224"/>
      <c r="I895" s="224"/>
      <c r="J895" s="224"/>
      <c r="K895" s="224"/>
      <c r="L895" s="224"/>
      <c r="M895" s="224"/>
      <c r="N895" s="224"/>
      <c r="O895" s="224"/>
      <c r="P895" s="224"/>
      <c r="Q895" s="224"/>
      <c r="R895" s="224"/>
      <c r="S895" s="224"/>
      <c r="T895" s="224"/>
      <c r="U895" s="224"/>
      <c r="V895" s="224"/>
    </row>
    <row r="896" spans="1:22" ht="10.5">
      <c r="A896" s="224"/>
      <c r="B896" s="224"/>
      <c r="C896" s="224"/>
      <c r="D896" s="224"/>
      <c r="E896" s="224"/>
      <c r="F896" s="224"/>
      <c r="G896" s="224"/>
      <c r="H896" s="224"/>
      <c r="I896" s="224"/>
      <c r="J896" s="224"/>
      <c r="K896" s="224"/>
      <c r="L896" s="224"/>
      <c r="M896" s="224"/>
      <c r="N896" s="224"/>
      <c r="O896" s="224"/>
      <c r="P896" s="224"/>
      <c r="Q896" s="224"/>
      <c r="R896" s="224"/>
      <c r="S896" s="224"/>
      <c r="T896" s="224"/>
      <c r="U896" s="224"/>
      <c r="V896" s="224"/>
    </row>
    <row r="897" spans="1:22" ht="10.5">
      <c r="A897" s="224"/>
      <c r="B897" s="224"/>
      <c r="C897" s="224"/>
      <c r="D897" s="224"/>
      <c r="E897" s="224"/>
      <c r="F897" s="224"/>
      <c r="G897" s="224"/>
      <c r="H897" s="224"/>
      <c r="I897" s="224"/>
      <c r="J897" s="224"/>
      <c r="K897" s="224"/>
      <c r="L897" s="224"/>
      <c r="M897" s="224"/>
      <c r="N897" s="224"/>
      <c r="O897" s="224"/>
      <c r="P897" s="224"/>
      <c r="Q897" s="224"/>
      <c r="R897" s="224"/>
      <c r="S897" s="224"/>
      <c r="T897" s="224"/>
      <c r="U897" s="224"/>
      <c r="V897" s="224"/>
    </row>
    <row r="898" spans="1:22" ht="10.5">
      <c r="A898" s="224"/>
      <c r="B898" s="224"/>
      <c r="C898" s="224"/>
      <c r="D898" s="224"/>
      <c r="E898" s="224"/>
      <c r="F898" s="224"/>
      <c r="G898" s="224"/>
      <c r="H898" s="224"/>
      <c r="I898" s="224"/>
      <c r="J898" s="224"/>
      <c r="K898" s="224"/>
      <c r="L898" s="224"/>
      <c r="M898" s="224"/>
      <c r="N898" s="224"/>
      <c r="O898" s="224"/>
      <c r="P898" s="224"/>
      <c r="Q898" s="224"/>
      <c r="R898" s="224"/>
      <c r="S898" s="224"/>
      <c r="T898" s="224"/>
      <c r="U898" s="224"/>
      <c r="V898" s="224"/>
    </row>
    <row r="899" spans="1:22" ht="10.5">
      <c r="A899" s="224"/>
      <c r="B899" s="224"/>
      <c r="C899" s="224"/>
      <c r="D899" s="224"/>
      <c r="E899" s="224"/>
      <c r="F899" s="224"/>
      <c r="G899" s="224"/>
      <c r="H899" s="224"/>
      <c r="I899" s="224"/>
      <c r="J899" s="224"/>
      <c r="K899" s="224"/>
      <c r="L899" s="224"/>
      <c r="M899" s="224"/>
      <c r="N899" s="224"/>
      <c r="O899" s="224"/>
      <c r="P899" s="224"/>
      <c r="Q899" s="224"/>
      <c r="R899" s="224"/>
      <c r="S899" s="224"/>
      <c r="T899" s="224"/>
      <c r="U899" s="224"/>
      <c r="V899" s="224"/>
    </row>
    <row r="900" spans="1:22" ht="10.5">
      <c r="A900" s="224"/>
      <c r="B900" s="224"/>
      <c r="C900" s="224"/>
      <c r="D900" s="224"/>
      <c r="E900" s="224"/>
      <c r="F900" s="224"/>
      <c r="G900" s="224"/>
      <c r="H900" s="224"/>
      <c r="I900" s="224"/>
      <c r="J900" s="224"/>
      <c r="K900" s="224"/>
      <c r="L900" s="224"/>
      <c r="M900" s="224"/>
      <c r="N900" s="224"/>
      <c r="O900" s="224"/>
      <c r="P900" s="224"/>
      <c r="Q900" s="224"/>
      <c r="R900" s="224"/>
      <c r="S900" s="224"/>
      <c r="T900" s="224"/>
      <c r="U900" s="224"/>
      <c r="V900" s="224"/>
    </row>
    <row r="901" spans="1:22" ht="10.5">
      <c r="A901" s="224"/>
      <c r="B901" s="224"/>
      <c r="C901" s="224"/>
      <c r="D901" s="224"/>
      <c r="E901" s="224"/>
      <c r="F901" s="224"/>
      <c r="G901" s="224"/>
      <c r="H901" s="224"/>
      <c r="I901" s="224"/>
      <c r="J901" s="224"/>
      <c r="K901" s="224"/>
      <c r="L901" s="224"/>
      <c r="M901" s="224"/>
      <c r="N901" s="224"/>
      <c r="O901" s="224"/>
      <c r="P901" s="224"/>
      <c r="Q901" s="224"/>
      <c r="R901" s="224"/>
      <c r="S901" s="224"/>
      <c r="T901" s="224"/>
      <c r="U901" s="224"/>
      <c r="V901" s="224"/>
    </row>
    <row r="902" spans="1:22" ht="10.5">
      <c r="A902" s="224"/>
      <c r="B902" s="224"/>
      <c r="C902" s="224"/>
      <c r="D902" s="224"/>
      <c r="E902" s="224"/>
      <c r="F902" s="224"/>
      <c r="G902" s="224"/>
      <c r="H902" s="224"/>
      <c r="I902" s="224"/>
      <c r="J902" s="224"/>
      <c r="K902" s="224"/>
      <c r="L902" s="224"/>
      <c r="M902" s="224"/>
      <c r="N902" s="224"/>
      <c r="O902" s="224"/>
      <c r="P902" s="224"/>
      <c r="Q902" s="224"/>
      <c r="R902" s="224"/>
      <c r="S902" s="224"/>
      <c r="T902" s="224"/>
      <c r="U902" s="224"/>
      <c r="V902" s="224"/>
    </row>
    <row r="903" spans="1:22" ht="10.5">
      <c r="A903" s="224"/>
      <c r="B903" s="224"/>
      <c r="C903" s="224"/>
      <c r="D903" s="224"/>
      <c r="E903" s="224"/>
      <c r="F903" s="224"/>
      <c r="G903" s="224"/>
      <c r="H903" s="224"/>
      <c r="I903" s="224"/>
      <c r="J903" s="224"/>
      <c r="K903" s="224"/>
      <c r="L903" s="224"/>
      <c r="M903" s="224"/>
      <c r="N903" s="224"/>
      <c r="O903" s="224"/>
      <c r="P903" s="224"/>
      <c r="Q903" s="224"/>
      <c r="R903" s="224"/>
      <c r="S903" s="224"/>
      <c r="T903" s="224"/>
      <c r="U903" s="224"/>
      <c r="V903" s="224"/>
    </row>
    <row r="904" spans="1:22" ht="10.5">
      <c r="A904" s="224"/>
      <c r="B904" s="224"/>
      <c r="C904" s="224"/>
      <c r="D904" s="224"/>
      <c r="E904" s="224"/>
      <c r="F904" s="224"/>
      <c r="G904" s="224"/>
      <c r="H904" s="224"/>
      <c r="I904" s="224"/>
      <c r="J904" s="224"/>
      <c r="K904" s="224"/>
      <c r="L904" s="224"/>
      <c r="M904" s="224"/>
      <c r="N904" s="224"/>
      <c r="O904" s="224"/>
      <c r="P904" s="224"/>
      <c r="Q904" s="224"/>
      <c r="R904" s="224"/>
      <c r="S904" s="224"/>
      <c r="T904" s="224"/>
      <c r="U904" s="224"/>
      <c r="V904" s="224"/>
    </row>
    <row r="905" spans="1:22" ht="10.5">
      <c r="A905" s="224"/>
      <c r="B905" s="224"/>
      <c r="C905" s="224"/>
      <c r="D905" s="224"/>
      <c r="E905" s="224"/>
      <c r="F905" s="224"/>
      <c r="G905" s="224"/>
      <c r="H905" s="224"/>
      <c r="I905" s="224"/>
      <c r="J905" s="224"/>
      <c r="K905" s="224"/>
      <c r="L905" s="224"/>
      <c r="M905" s="224"/>
      <c r="N905" s="224"/>
      <c r="O905" s="224"/>
      <c r="P905" s="224"/>
      <c r="Q905" s="224"/>
      <c r="R905" s="224"/>
      <c r="S905" s="224"/>
      <c r="T905" s="224"/>
      <c r="U905" s="224"/>
      <c r="V905" s="224"/>
    </row>
    <row r="906" spans="1:22" ht="10.5">
      <c r="A906" s="224"/>
      <c r="B906" s="224"/>
      <c r="C906" s="224"/>
      <c r="D906" s="224"/>
      <c r="E906" s="224"/>
      <c r="F906" s="224"/>
      <c r="G906" s="224"/>
      <c r="H906" s="224"/>
      <c r="I906" s="224"/>
      <c r="J906" s="224"/>
      <c r="K906" s="224"/>
      <c r="L906" s="224"/>
      <c r="M906" s="224"/>
      <c r="N906" s="224"/>
      <c r="O906" s="224"/>
      <c r="P906" s="224"/>
      <c r="Q906" s="224"/>
      <c r="R906" s="224"/>
      <c r="S906" s="224"/>
      <c r="T906" s="224"/>
      <c r="U906" s="224"/>
      <c r="V906" s="224"/>
    </row>
    <row r="907" spans="1:22" ht="10.5">
      <c r="A907" s="224"/>
      <c r="B907" s="224"/>
      <c r="C907" s="224"/>
      <c r="D907" s="224"/>
      <c r="E907" s="224"/>
      <c r="F907" s="224"/>
      <c r="G907" s="224"/>
      <c r="H907" s="224"/>
      <c r="I907" s="224"/>
      <c r="J907" s="224"/>
      <c r="K907" s="224"/>
      <c r="L907" s="224"/>
      <c r="M907" s="224"/>
      <c r="N907" s="224"/>
      <c r="O907" s="224"/>
      <c r="P907" s="224"/>
      <c r="Q907" s="224"/>
      <c r="R907" s="224"/>
      <c r="S907" s="224"/>
      <c r="T907" s="224"/>
      <c r="U907" s="224"/>
      <c r="V907" s="224"/>
    </row>
    <row r="908" spans="1:22" ht="10.5">
      <c r="A908" s="224"/>
      <c r="B908" s="224"/>
      <c r="C908" s="224"/>
      <c r="D908" s="224"/>
      <c r="E908" s="224"/>
      <c r="F908" s="224"/>
      <c r="G908" s="224"/>
      <c r="H908" s="224"/>
      <c r="I908" s="224"/>
      <c r="J908" s="224"/>
      <c r="K908" s="224"/>
      <c r="L908" s="224"/>
      <c r="M908" s="224"/>
      <c r="N908" s="224"/>
      <c r="O908" s="224"/>
      <c r="P908" s="224"/>
      <c r="Q908" s="224"/>
      <c r="R908" s="224"/>
      <c r="S908" s="224"/>
      <c r="T908" s="224"/>
      <c r="U908" s="224"/>
      <c r="V908" s="224"/>
    </row>
    <row r="909" spans="1:22" ht="10.5">
      <c r="A909" s="224"/>
      <c r="B909" s="224"/>
      <c r="C909" s="224"/>
      <c r="D909" s="224"/>
      <c r="E909" s="224"/>
      <c r="F909" s="224"/>
      <c r="G909" s="224"/>
      <c r="H909" s="224"/>
      <c r="I909" s="224"/>
      <c r="J909" s="224"/>
      <c r="K909" s="224"/>
      <c r="L909" s="224"/>
      <c r="M909" s="224"/>
      <c r="N909" s="224"/>
      <c r="O909" s="224"/>
      <c r="P909" s="224"/>
      <c r="Q909" s="224"/>
      <c r="R909" s="224"/>
      <c r="S909" s="224"/>
      <c r="T909" s="224"/>
      <c r="U909" s="224"/>
      <c r="V909" s="224"/>
    </row>
    <row r="910" spans="1:22" ht="10.5">
      <c r="A910" s="224"/>
      <c r="B910" s="224"/>
      <c r="C910" s="224"/>
      <c r="D910" s="224"/>
      <c r="E910" s="224"/>
      <c r="F910" s="224"/>
      <c r="G910" s="224"/>
      <c r="H910" s="224"/>
      <c r="I910" s="224"/>
      <c r="J910" s="224"/>
      <c r="K910" s="224"/>
      <c r="L910" s="224"/>
      <c r="M910" s="224"/>
      <c r="N910" s="224"/>
      <c r="O910" s="224"/>
      <c r="P910" s="224"/>
      <c r="Q910" s="224"/>
      <c r="R910" s="224"/>
      <c r="S910" s="224"/>
      <c r="T910" s="224"/>
      <c r="U910" s="224"/>
      <c r="V910" s="224"/>
    </row>
    <row r="911" spans="1:22" ht="10.5">
      <c r="A911" s="224"/>
      <c r="B911" s="224"/>
      <c r="C911" s="224"/>
      <c r="D911" s="224"/>
      <c r="E911" s="224"/>
      <c r="F911" s="224"/>
      <c r="G911" s="224"/>
      <c r="H911" s="224"/>
      <c r="I911" s="224"/>
      <c r="J911" s="224"/>
      <c r="K911" s="224"/>
      <c r="L911" s="224"/>
      <c r="M911" s="224"/>
      <c r="N911" s="224"/>
      <c r="O911" s="224"/>
      <c r="P911" s="224"/>
      <c r="Q911" s="224"/>
      <c r="R911" s="224"/>
      <c r="S911" s="224"/>
      <c r="T911" s="224"/>
      <c r="U911" s="224"/>
      <c r="V911" s="224"/>
    </row>
    <row r="912" spans="1:22" ht="10.5">
      <c r="A912" s="224"/>
      <c r="B912" s="224"/>
      <c r="C912" s="224"/>
      <c r="D912" s="224"/>
      <c r="E912" s="224"/>
      <c r="F912" s="224"/>
      <c r="G912" s="224"/>
      <c r="H912" s="224"/>
      <c r="I912" s="224"/>
      <c r="J912" s="224"/>
      <c r="K912" s="224"/>
      <c r="L912" s="224"/>
      <c r="M912" s="224"/>
      <c r="N912" s="224"/>
      <c r="O912" s="224"/>
      <c r="P912" s="224"/>
      <c r="Q912" s="224"/>
      <c r="R912" s="224"/>
      <c r="S912" s="224"/>
      <c r="T912" s="224"/>
      <c r="U912" s="224"/>
      <c r="V912" s="224"/>
    </row>
    <row r="913" spans="1:22" ht="10.5">
      <c r="A913" s="224"/>
      <c r="B913" s="224"/>
      <c r="C913" s="224"/>
      <c r="D913" s="224"/>
      <c r="E913" s="224"/>
      <c r="F913" s="224"/>
      <c r="G913" s="224"/>
      <c r="H913" s="224"/>
      <c r="I913" s="224"/>
      <c r="J913" s="224"/>
      <c r="K913" s="224"/>
      <c r="L913" s="224"/>
      <c r="M913" s="224"/>
      <c r="N913" s="224"/>
      <c r="O913" s="224"/>
      <c r="P913" s="224"/>
      <c r="Q913" s="224"/>
      <c r="R913" s="224"/>
      <c r="S913" s="224"/>
      <c r="T913" s="224"/>
      <c r="U913" s="224"/>
      <c r="V913" s="224"/>
    </row>
    <row r="914" spans="1:22" ht="10.5">
      <c r="A914" s="224"/>
      <c r="B914" s="224"/>
      <c r="C914" s="224"/>
      <c r="D914" s="224"/>
      <c r="E914" s="224"/>
      <c r="F914" s="224"/>
      <c r="G914" s="224"/>
      <c r="H914" s="224"/>
      <c r="I914" s="224"/>
      <c r="J914" s="224"/>
      <c r="K914" s="224"/>
      <c r="L914" s="224"/>
      <c r="M914" s="224"/>
      <c r="N914" s="224"/>
      <c r="O914" s="224"/>
      <c r="P914" s="224"/>
      <c r="Q914" s="224"/>
      <c r="R914" s="224"/>
      <c r="S914" s="224"/>
      <c r="T914" s="224"/>
      <c r="U914" s="224"/>
      <c r="V914" s="224"/>
    </row>
    <row r="915" spans="1:22" ht="10.5">
      <c r="A915" s="224"/>
      <c r="B915" s="224"/>
      <c r="C915" s="224"/>
      <c r="D915" s="224"/>
      <c r="E915" s="224"/>
      <c r="F915" s="224"/>
      <c r="G915" s="224"/>
      <c r="H915" s="224"/>
      <c r="I915" s="224"/>
      <c r="J915" s="224"/>
      <c r="K915" s="224"/>
      <c r="L915" s="224"/>
      <c r="M915" s="224"/>
      <c r="N915" s="224"/>
      <c r="O915" s="224"/>
      <c r="P915" s="224"/>
      <c r="Q915" s="224"/>
      <c r="R915" s="224"/>
      <c r="S915" s="224"/>
      <c r="T915" s="224"/>
      <c r="U915" s="224"/>
      <c r="V915" s="224"/>
    </row>
    <row r="916" spans="1:22" ht="10.5">
      <c r="A916" s="224"/>
      <c r="B916" s="224"/>
      <c r="C916" s="224"/>
      <c r="D916" s="224"/>
      <c r="E916" s="224"/>
      <c r="F916" s="224"/>
      <c r="G916" s="224"/>
      <c r="H916" s="224"/>
      <c r="I916" s="224"/>
      <c r="J916" s="224"/>
      <c r="K916" s="224"/>
      <c r="L916" s="224"/>
      <c r="M916" s="224"/>
      <c r="N916" s="224"/>
      <c r="O916" s="224"/>
      <c r="P916" s="224"/>
      <c r="Q916" s="224"/>
      <c r="R916" s="224"/>
      <c r="S916" s="224"/>
      <c r="T916" s="224"/>
      <c r="U916" s="224"/>
      <c r="V916" s="224"/>
    </row>
    <row r="917" spans="1:22" ht="10.5">
      <c r="A917" s="224"/>
      <c r="B917" s="224"/>
      <c r="C917" s="224"/>
      <c r="D917" s="224"/>
      <c r="E917" s="224"/>
      <c r="F917" s="224"/>
      <c r="G917" s="224"/>
      <c r="H917" s="224"/>
      <c r="I917" s="224"/>
      <c r="J917" s="224"/>
      <c r="K917" s="224"/>
      <c r="L917" s="224"/>
      <c r="M917" s="224"/>
      <c r="N917" s="224"/>
      <c r="O917" s="224"/>
      <c r="P917" s="224"/>
      <c r="Q917" s="224"/>
      <c r="R917" s="224"/>
      <c r="S917" s="224"/>
      <c r="T917" s="224"/>
      <c r="U917" s="224"/>
      <c r="V917" s="224"/>
    </row>
    <row r="918" spans="1:22" ht="10.5">
      <c r="A918" s="224"/>
      <c r="B918" s="224"/>
      <c r="C918" s="224"/>
      <c r="D918" s="224"/>
      <c r="E918" s="224"/>
      <c r="F918" s="224"/>
      <c r="G918" s="224"/>
      <c r="H918" s="224"/>
      <c r="I918" s="224"/>
      <c r="J918" s="224"/>
      <c r="K918" s="224"/>
      <c r="L918" s="224"/>
      <c r="M918" s="224"/>
      <c r="N918" s="224"/>
      <c r="O918" s="224"/>
      <c r="P918" s="224"/>
      <c r="Q918" s="224"/>
      <c r="R918" s="224"/>
      <c r="S918" s="224"/>
      <c r="T918" s="224"/>
      <c r="U918" s="224"/>
      <c r="V918" s="224"/>
    </row>
    <row r="919" spans="1:22" ht="10.5">
      <c r="A919" s="224"/>
      <c r="B919" s="224"/>
      <c r="C919" s="224"/>
      <c r="D919" s="224"/>
      <c r="E919" s="224"/>
      <c r="F919" s="224"/>
      <c r="G919" s="224"/>
      <c r="H919" s="224"/>
      <c r="I919" s="224"/>
      <c r="J919" s="224"/>
      <c r="K919" s="224"/>
      <c r="L919" s="224"/>
      <c r="M919" s="224"/>
      <c r="N919" s="224"/>
      <c r="O919" s="224"/>
      <c r="P919" s="224"/>
      <c r="Q919" s="224"/>
      <c r="R919" s="224"/>
      <c r="S919" s="224"/>
      <c r="T919" s="224"/>
      <c r="U919" s="224"/>
      <c r="V919" s="224"/>
    </row>
    <row r="920" spans="1:22" ht="10.5">
      <c r="A920" s="224"/>
      <c r="B920" s="224"/>
      <c r="C920" s="224"/>
      <c r="D920" s="224"/>
      <c r="E920" s="224"/>
      <c r="F920" s="224"/>
      <c r="G920" s="224"/>
      <c r="H920" s="224"/>
      <c r="I920" s="224"/>
      <c r="J920" s="224"/>
      <c r="K920" s="224"/>
      <c r="L920" s="224"/>
      <c r="M920" s="224"/>
      <c r="N920" s="224"/>
      <c r="O920" s="224"/>
      <c r="P920" s="224"/>
      <c r="Q920" s="224"/>
      <c r="R920" s="224"/>
      <c r="S920" s="224"/>
      <c r="T920" s="224"/>
      <c r="U920" s="224"/>
      <c r="V920" s="224"/>
    </row>
    <row r="921" spans="1:22" ht="10.5">
      <c r="A921" s="224"/>
      <c r="B921" s="224"/>
      <c r="C921" s="224"/>
      <c r="D921" s="224"/>
      <c r="E921" s="224"/>
      <c r="F921" s="224"/>
      <c r="G921" s="224"/>
      <c r="H921" s="224"/>
      <c r="I921" s="224"/>
      <c r="J921" s="224"/>
      <c r="K921" s="224"/>
      <c r="L921" s="224"/>
      <c r="M921" s="224"/>
      <c r="N921" s="224"/>
      <c r="O921" s="224"/>
      <c r="P921" s="224"/>
      <c r="Q921" s="224"/>
      <c r="R921" s="224"/>
      <c r="S921" s="224"/>
      <c r="T921" s="224"/>
      <c r="U921" s="224"/>
      <c r="V921" s="224"/>
    </row>
    <row r="922" spans="1:22" ht="10.5">
      <c r="A922" s="224"/>
      <c r="B922" s="224"/>
      <c r="C922" s="224"/>
      <c r="D922" s="224"/>
      <c r="E922" s="224"/>
      <c r="F922" s="224"/>
      <c r="G922" s="224"/>
      <c r="H922" s="224"/>
      <c r="I922" s="224"/>
      <c r="J922" s="224"/>
      <c r="K922" s="224"/>
      <c r="L922" s="224"/>
      <c r="M922" s="224"/>
      <c r="N922" s="224"/>
      <c r="O922" s="224"/>
      <c r="P922" s="224"/>
      <c r="Q922" s="224"/>
      <c r="R922" s="224"/>
      <c r="S922" s="224"/>
      <c r="T922" s="224"/>
      <c r="U922" s="224"/>
      <c r="V922" s="224"/>
    </row>
    <row r="923" spans="1:22" ht="10.5">
      <c r="A923" s="224"/>
      <c r="B923" s="224"/>
      <c r="C923" s="224"/>
      <c r="D923" s="224"/>
      <c r="E923" s="224"/>
      <c r="F923" s="224"/>
      <c r="G923" s="224"/>
      <c r="H923" s="224"/>
      <c r="I923" s="224"/>
      <c r="J923" s="224"/>
      <c r="K923" s="224"/>
      <c r="L923" s="224"/>
      <c r="M923" s="224"/>
      <c r="N923" s="224"/>
      <c r="O923" s="224"/>
      <c r="P923" s="224"/>
      <c r="Q923" s="224"/>
      <c r="R923" s="224"/>
      <c r="S923" s="224"/>
      <c r="T923" s="224"/>
      <c r="U923" s="224"/>
      <c r="V923" s="224"/>
    </row>
    <row r="924" spans="1:22" ht="10.5">
      <c r="A924" s="224"/>
      <c r="B924" s="224"/>
      <c r="C924" s="224"/>
      <c r="D924" s="224"/>
      <c r="E924" s="224"/>
      <c r="F924" s="224"/>
      <c r="G924" s="224"/>
      <c r="H924" s="224"/>
      <c r="I924" s="224"/>
      <c r="J924" s="224"/>
      <c r="K924" s="224"/>
      <c r="L924" s="224"/>
      <c r="M924" s="224"/>
      <c r="N924" s="224"/>
      <c r="O924" s="224"/>
      <c r="P924" s="224"/>
      <c r="Q924" s="224"/>
      <c r="R924" s="224"/>
      <c r="S924" s="224"/>
      <c r="T924" s="224"/>
      <c r="U924" s="224"/>
      <c r="V924" s="224"/>
    </row>
    <row r="925" spans="1:22" ht="10.5">
      <c r="A925" s="224"/>
      <c r="B925" s="224"/>
      <c r="C925" s="224"/>
      <c r="D925" s="224"/>
      <c r="E925" s="224"/>
      <c r="F925" s="224"/>
      <c r="G925" s="224"/>
      <c r="H925" s="224"/>
      <c r="I925" s="224"/>
      <c r="J925" s="224"/>
      <c r="K925" s="224"/>
      <c r="L925" s="224"/>
      <c r="M925" s="224"/>
      <c r="N925" s="224"/>
      <c r="O925" s="224"/>
      <c r="P925" s="224"/>
      <c r="Q925" s="224"/>
      <c r="R925" s="224"/>
      <c r="S925" s="224"/>
      <c r="T925" s="224"/>
      <c r="U925" s="224"/>
      <c r="V925" s="224"/>
    </row>
    <row r="926" spans="1:22" ht="10.5">
      <c r="A926" s="224"/>
      <c r="B926" s="224"/>
      <c r="C926" s="224"/>
      <c r="D926" s="224"/>
      <c r="E926" s="224"/>
      <c r="F926" s="224"/>
      <c r="G926" s="224"/>
      <c r="H926" s="224"/>
      <c r="I926" s="224"/>
      <c r="J926" s="224"/>
      <c r="K926" s="224"/>
      <c r="L926" s="224"/>
      <c r="M926" s="224"/>
      <c r="N926" s="224"/>
      <c r="O926" s="224"/>
      <c r="P926" s="224"/>
      <c r="Q926" s="224"/>
      <c r="R926" s="224"/>
      <c r="S926" s="224"/>
      <c r="T926" s="224"/>
      <c r="U926" s="224"/>
      <c r="V926" s="224"/>
    </row>
    <row r="927" spans="1:22" ht="10.5">
      <c r="A927" s="224"/>
      <c r="B927" s="224"/>
      <c r="C927" s="224"/>
      <c r="D927" s="224"/>
      <c r="E927" s="224"/>
      <c r="F927" s="224"/>
      <c r="G927" s="224"/>
      <c r="H927" s="224"/>
      <c r="I927" s="224"/>
      <c r="J927" s="224"/>
      <c r="K927" s="224"/>
      <c r="L927" s="224"/>
      <c r="M927" s="224"/>
      <c r="N927" s="224"/>
      <c r="O927" s="224"/>
      <c r="P927" s="224"/>
      <c r="Q927" s="224"/>
      <c r="R927" s="224"/>
      <c r="S927" s="224"/>
      <c r="T927" s="224"/>
      <c r="U927" s="224"/>
      <c r="V927" s="224"/>
    </row>
    <row r="928" spans="1:22" ht="10.5">
      <c r="A928" s="224"/>
      <c r="B928" s="224"/>
      <c r="C928" s="224"/>
      <c r="D928" s="224"/>
      <c r="E928" s="224"/>
      <c r="F928" s="224"/>
      <c r="G928" s="224"/>
      <c r="H928" s="224"/>
      <c r="I928" s="224"/>
      <c r="J928" s="224"/>
      <c r="K928" s="224"/>
      <c r="L928" s="224"/>
      <c r="M928" s="224"/>
      <c r="N928" s="224"/>
      <c r="O928" s="224"/>
      <c r="P928" s="224"/>
      <c r="Q928" s="224"/>
      <c r="R928" s="224"/>
      <c r="S928" s="224"/>
      <c r="T928" s="224"/>
      <c r="U928" s="224"/>
      <c r="V928" s="224"/>
    </row>
    <row r="929" spans="1:22" ht="10.5">
      <c r="A929" s="224"/>
      <c r="B929" s="224"/>
      <c r="C929" s="224"/>
      <c r="D929" s="224"/>
      <c r="E929" s="224"/>
      <c r="F929" s="224"/>
      <c r="G929" s="224"/>
      <c r="H929" s="224"/>
      <c r="I929" s="224"/>
      <c r="J929" s="224"/>
      <c r="K929" s="224"/>
      <c r="L929" s="224"/>
      <c r="M929" s="224"/>
      <c r="N929" s="224"/>
      <c r="O929" s="224"/>
      <c r="P929" s="224"/>
      <c r="Q929" s="224"/>
      <c r="R929" s="224"/>
      <c r="S929" s="224"/>
      <c r="T929" s="224"/>
      <c r="U929" s="224"/>
      <c r="V929" s="224"/>
    </row>
    <row r="930" spans="1:22" ht="10.5">
      <c r="A930" s="224"/>
      <c r="B930" s="224"/>
      <c r="C930" s="224"/>
      <c r="D930" s="224"/>
      <c r="E930" s="224"/>
      <c r="F930" s="224"/>
      <c r="G930" s="224"/>
      <c r="H930" s="224"/>
      <c r="I930" s="224"/>
      <c r="J930" s="224"/>
      <c r="K930" s="224"/>
      <c r="L930" s="224"/>
      <c r="M930" s="224"/>
      <c r="N930" s="224"/>
      <c r="O930" s="224"/>
      <c r="P930" s="224"/>
      <c r="Q930" s="224"/>
      <c r="R930" s="224"/>
      <c r="S930" s="224"/>
      <c r="T930" s="224"/>
      <c r="U930" s="224"/>
      <c r="V930" s="224"/>
    </row>
    <row r="931" spans="1:22" ht="10.5">
      <c r="A931" s="224"/>
      <c r="B931" s="224"/>
      <c r="C931" s="224"/>
      <c r="D931" s="224"/>
      <c r="E931" s="224"/>
      <c r="F931" s="224"/>
      <c r="G931" s="224"/>
      <c r="H931" s="224"/>
      <c r="I931" s="224"/>
      <c r="J931" s="224"/>
      <c r="K931" s="224"/>
      <c r="L931" s="224"/>
      <c r="M931" s="224"/>
      <c r="N931" s="224"/>
      <c r="O931" s="224"/>
      <c r="P931" s="224"/>
      <c r="Q931" s="224"/>
      <c r="R931" s="224"/>
      <c r="S931" s="224"/>
      <c r="T931" s="224"/>
      <c r="U931" s="224"/>
      <c r="V931" s="224"/>
    </row>
    <row r="932" spans="1:22" ht="10.5">
      <c r="A932" s="224"/>
      <c r="B932" s="224"/>
      <c r="C932" s="224"/>
      <c r="D932" s="224"/>
      <c r="E932" s="224"/>
      <c r="F932" s="224"/>
      <c r="G932" s="224"/>
      <c r="H932" s="224"/>
      <c r="I932" s="224"/>
      <c r="J932" s="224"/>
      <c r="K932" s="224"/>
      <c r="L932" s="224"/>
      <c r="M932" s="224"/>
      <c r="N932" s="224"/>
      <c r="O932" s="224"/>
      <c r="P932" s="224"/>
      <c r="Q932" s="224"/>
      <c r="R932" s="224"/>
      <c r="S932" s="224"/>
      <c r="T932" s="224"/>
      <c r="U932" s="224"/>
      <c r="V932" s="224"/>
    </row>
    <row r="933" spans="1:22" ht="10.5">
      <c r="A933" s="224"/>
      <c r="B933" s="224"/>
      <c r="C933" s="224"/>
      <c r="D933" s="224"/>
      <c r="E933" s="224"/>
      <c r="F933" s="224"/>
      <c r="G933" s="224"/>
      <c r="H933" s="224"/>
      <c r="I933" s="224"/>
      <c r="J933" s="224"/>
      <c r="K933" s="224"/>
      <c r="L933" s="224"/>
      <c r="M933" s="224"/>
      <c r="N933" s="224"/>
      <c r="O933" s="224"/>
      <c r="P933" s="224"/>
      <c r="Q933" s="224"/>
      <c r="R933" s="224"/>
      <c r="S933" s="224"/>
      <c r="T933" s="224"/>
      <c r="U933" s="224"/>
      <c r="V933" s="224"/>
    </row>
    <row r="934" spans="1:22" ht="10.5">
      <c r="A934" s="224"/>
      <c r="B934" s="224"/>
      <c r="C934" s="224"/>
      <c r="D934" s="224"/>
      <c r="E934" s="224"/>
      <c r="F934" s="224"/>
      <c r="G934" s="224"/>
      <c r="H934" s="224"/>
      <c r="I934" s="224"/>
      <c r="J934" s="224"/>
      <c r="K934" s="224"/>
      <c r="L934" s="224"/>
      <c r="M934" s="224"/>
      <c r="N934" s="224"/>
      <c r="O934" s="224"/>
      <c r="P934" s="224"/>
      <c r="Q934" s="224"/>
      <c r="R934" s="224"/>
      <c r="S934" s="224"/>
      <c r="T934" s="224"/>
      <c r="U934" s="224"/>
      <c r="V934" s="224"/>
    </row>
    <row r="935" spans="1:22" ht="10.5">
      <c r="A935" s="224"/>
      <c r="B935" s="224"/>
      <c r="C935" s="224"/>
      <c r="D935" s="224"/>
      <c r="E935" s="224"/>
      <c r="F935" s="224"/>
      <c r="G935" s="224"/>
      <c r="H935" s="224"/>
      <c r="I935" s="224"/>
      <c r="J935" s="224"/>
      <c r="K935" s="224"/>
      <c r="L935" s="224"/>
      <c r="M935" s="224"/>
      <c r="N935" s="224"/>
      <c r="O935" s="224"/>
      <c r="P935" s="224"/>
      <c r="Q935" s="224"/>
      <c r="R935" s="224"/>
      <c r="S935" s="224"/>
      <c r="T935" s="224"/>
      <c r="U935" s="224"/>
      <c r="V935" s="224"/>
    </row>
    <row r="936" spans="1:22" ht="10.5">
      <c r="A936" s="224"/>
      <c r="B936" s="224"/>
      <c r="C936" s="224"/>
      <c r="D936" s="224"/>
      <c r="E936" s="224"/>
      <c r="F936" s="224"/>
      <c r="G936" s="224"/>
      <c r="H936" s="224"/>
      <c r="I936" s="224"/>
      <c r="J936" s="224"/>
      <c r="K936" s="224"/>
      <c r="L936" s="224"/>
      <c r="M936" s="224"/>
      <c r="N936" s="224"/>
      <c r="O936" s="224"/>
      <c r="P936" s="224"/>
      <c r="Q936" s="224"/>
      <c r="R936" s="224"/>
      <c r="S936" s="224"/>
      <c r="T936" s="224"/>
      <c r="U936" s="224"/>
      <c r="V936" s="224"/>
    </row>
    <row r="937" spans="1:22" ht="10.5">
      <c r="A937" s="224"/>
      <c r="B937" s="224"/>
      <c r="C937" s="224"/>
      <c r="D937" s="224"/>
      <c r="E937" s="224"/>
      <c r="F937" s="224"/>
      <c r="G937" s="224"/>
      <c r="H937" s="224"/>
      <c r="I937" s="224"/>
      <c r="J937" s="224"/>
      <c r="K937" s="224"/>
      <c r="L937" s="224"/>
      <c r="M937" s="224"/>
      <c r="N937" s="224"/>
      <c r="O937" s="224"/>
      <c r="P937" s="224"/>
      <c r="Q937" s="224"/>
      <c r="R937" s="224"/>
      <c r="S937" s="224"/>
      <c r="T937" s="224"/>
      <c r="U937" s="224"/>
      <c r="V937" s="224"/>
    </row>
    <row r="938" spans="1:22" ht="10.5">
      <c r="A938" s="224"/>
      <c r="B938" s="224"/>
      <c r="C938" s="224"/>
      <c r="D938" s="224"/>
      <c r="E938" s="224"/>
      <c r="F938" s="224"/>
      <c r="G938" s="224"/>
      <c r="H938" s="224"/>
      <c r="I938" s="224"/>
      <c r="J938" s="224"/>
      <c r="K938" s="224"/>
      <c r="L938" s="224"/>
      <c r="M938" s="224"/>
      <c r="N938" s="224"/>
      <c r="O938" s="224"/>
      <c r="P938" s="224"/>
      <c r="Q938" s="224"/>
      <c r="R938" s="224"/>
      <c r="S938" s="224"/>
      <c r="T938" s="224"/>
      <c r="U938" s="224"/>
      <c r="V938" s="224"/>
    </row>
    <row r="939" spans="1:22" ht="10.5">
      <c r="A939" s="224"/>
      <c r="B939" s="224"/>
      <c r="C939" s="224"/>
      <c r="D939" s="224"/>
      <c r="E939" s="224"/>
      <c r="F939" s="224"/>
      <c r="G939" s="224"/>
      <c r="H939" s="224"/>
      <c r="I939" s="224"/>
      <c r="J939" s="224"/>
      <c r="K939" s="224"/>
      <c r="L939" s="224"/>
      <c r="M939" s="224"/>
      <c r="N939" s="224"/>
      <c r="O939" s="224"/>
      <c r="P939" s="224"/>
      <c r="Q939" s="224"/>
      <c r="R939" s="224"/>
      <c r="S939" s="224"/>
      <c r="T939" s="224"/>
      <c r="U939" s="224"/>
      <c r="V939" s="224"/>
    </row>
    <row r="940" spans="1:22" ht="10.5">
      <c r="A940" s="224"/>
      <c r="B940" s="224"/>
      <c r="C940" s="224"/>
      <c r="D940" s="224"/>
      <c r="E940" s="224"/>
      <c r="F940" s="224"/>
      <c r="G940" s="224"/>
      <c r="H940" s="224"/>
      <c r="I940" s="224"/>
      <c r="J940" s="224"/>
      <c r="K940" s="224"/>
      <c r="L940" s="224"/>
      <c r="M940" s="224"/>
      <c r="N940" s="224"/>
      <c r="O940" s="224"/>
      <c r="P940" s="224"/>
      <c r="Q940" s="224"/>
      <c r="R940" s="224"/>
      <c r="S940" s="224"/>
      <c r="T940" s="224"/>
      <c r="U940" s="224"/>
      <c r="V940" s="224"/>
    </row>
    <row r="941" spans="1:22" ht="10.5">
      <c r="A941" s="224"/>
      <c r="B941" s="224"/>
      <c r="C941" s="224"/>
      <c r="D941" s="224"/>
      <c r="E941" s="224"/>
      <c r="F941" s="224"/>
      <c r="G941" s="224"/>
      <c r="H941" s="224"/>
      <c r="I941" s="224"/>
      <c r="J941" s="224"/>
      <c r="K941" s="224"/>
      <c r="L941" s="224"/>
      <c r="M941" s="224"/>
      <c r="N941" s="224"/>
      <c r="O941" s="224"/>
      <c r="P941" s="224"/>
      <c r="Q941" s="224"/>
      <c r="R941" s="224"/>
      <c r="S941" s="224"/>
      <c r="T941" s="224"/>
      <c r="U941" s="224"/>
      <c r="V941" s="224"/>
    </row>
    <row r="942" spans="1:22" ht="10.5">
      <c r="A942" s="224"/>
      <c r="B942" s="224"/>
      <c r="C942" s="224"/>
      <c r="D942" s="224"/>
      <c r="E942" s="224"/>
      <c r="F942" s="224"/>
      <c r="G942" s="224"/>
      <c r="H942" s="224"/>
      <c r="I942" s="224"/>
      <c r="J942" s="224"/>
      <c r="K942" s="224"/>
      <c r="L942" s="224"/>
      <c r="M942" s="224"/>
      <c r="N942" s="224"/>
      <c r="O942" s="224"/>
      <c r="P942" s="224"/>
      <c r="Q942" s="224"/>
      <c r="R942" s="224"/>
      <c r="S942" s="224"/>
      <c r="T942" s="224"/>
      <c r="U942" s="224"/>
      <c r="V942" s="224"/>
    </row>
    <row r="943" spans="1:22" ht="10.5">
      <c r="A943" s="224"/>
      <c r="B943" s="224"/>
      <c r="C943" s="224"/>
      <c r="D943" s="224"/>
      <c r="E943" s="224"/>
      <c r="F943" s="224"/>
      <c r="G943" s="224"/>
      <c r="H943" s="224"/>
      <c r="I943" s="224"/>
      <c r="J943" s="224"/>
      <c r="K943" s="224"/>
      <c r="L943" s="224"/>
      <c r="M943" s="224"/>
      <c r="N943" s="224"/>
      <c r="O943" s="224"/>
      <c r="P943" s="224"/>
      <c r="Q943" s="224"/>
      <c r="R943" s="224"/>
      <c r="S943" s="224"/>
      <c r="T943" s="224"/>
      <c r="U943" s="224"/>
      <c r="V943" s="224"/>
    </row>
    <row r="944" spans="1:22" ht="10.5">
      <c r="A944" s="224"/>
      <c r="B944" s="224"/>
      <c r="C944" s="224"/>
      <c r="D944" s="224"/>
      <c r="E944" s="224"/>
      <c r="F944" s="224"/>
      <c r="G944" s="224"/>
      <c r="H944" s="224"/>
      <c r="I944" s="224"/>
      <c r="J944" s="224"/>
      <c r="K944" s="224"/>
      <c r="L944" s="224"/>
      <c r="M944" s="224"/>
      <c r="N944" s="224"/>
      <c r="O944" s="224"/>
      <c r="P944" s="224"/>
      <c r="Q944" s="224"/>
      <c r="R944" s="224"/>
      <c r="S944" s="224"/>
      <c r="T944" s="224"/>
      <c r="U944" s="224"/>
      <c r="V944" s="224"/>
    </row>
    <row r="945" spans="1:22" ht="10.5">
      <c r="A945" s="224"/>
      <c r="B945" s="224"/>
      <c r="C945" s="224"/>
      <c r="D945" s="224"/>
      <c r="E945" s="224"/>
      <c r="F945" s="224"/>
      <c r="G945" s="224"/>
      <c r="H945" s="224"/>
      <c r="I945" s="224"/>
      <c r="J945" s="224"/>
      <c r="K945" s="224"/>
      <c r="L945" s="224"/>
      <c r="M945" s="224"/>
      <c r="N945" s="224"/>
      <c r="O945" s="224"/>
      <c r="P945" s="224"/>
      <c r="Q945" s="224"/>
      <c r="R945" s="224"/>
      <c r="S945" s="224"/>
      <c r="T945" s="224"/>
      <c r="U945" s="224"/>
      <c r="V945" s="224"/>
    </row>
    <row r="946" spans="1:22" ht="10.5">
      <c r="A946" s="224"/>
      <c r="B946" s="224"/>
      <c r="C946" s="224"/>
      <c r="D946" s="224"/>
      <c r="E946" s="224"/>
      <c r="F946" s="224"/>
      <c r="G946" s="224"/>
      <c r="H946" s="224"/>
      <c r="I946" s="224"/>
      <c r="J946" s="224"/>
      <c r="K946" s="224"/>
      <c r="L946" s="224"/>
      <c r="M946" s="224"/>
      <c r="N946" s="224"/>
      <c r="O946" s="224"/>
      <c r="P946" s="224"/>
      <c r="Q946" s="224"/>
      <c r="R946" s="224"/>
      <c r="S946" s="224"/>
      <c r="T946" s="224"/>
      <c r="U946" s="224"/>
      <c r="V946" s="224"/>
    </row>
    <row r="947" spans="1:22" ht="10.5">
      <c r="A947" s="224"/>
      <c r="B947" s="224"/>
      <c r="C947" s="224"/>
      <c r="D947" s="224"/>
      <c r="E947" s="224"/>
      <c r="F947" s="224"/>
      <c r="G947" s="224"/>
      <c r="H947" s="224"/>
      <c r="I947" s="224"/>
      <c r="J947" s="224"/>
      <c r="K947" s="224"/>
      <c r="L947" s="224"/>
      <c r="M947" s="224"/>
      <c r="N947" s="224"/>
      <c r="O947" s="224"/>
      <c r="P947" s="224"/>
      <c r="Q947" s="224"/>
      <c r="R947" s="224"/>
      <c r="S947" s="224"/>
      <c r="T947" s="224"/>
      <c r="U947" s="224"/>
      <c r="V947" s="224"/>
    </row>
    <row r="948" spans="1:22" ht="10.5">
      <c r="A948" s="224"/>
      <c r="B948" s="224"/>
      <c r="C948" s="224"/>
      <c r="D948" s="224"/>
      <c r="E948" s="224"/>
      <c r="F948" s="224"/>
      <c r="G948" s="224"/>
      <c r="H948" s="224"/>
      <c r="I948" s="224"/>
      <c r="J948" s="224"/>
      <c r="K948" s="224"/>
      <c r="L948" s="224"/>
      <c r="M948" s="224"/>
      <c r="N948" s="224"/>
      <c r="O948" s="224"/>
      <c r="P948" s="224"/>
      <c r="Q948" s="224"/>
      <c r="R948" s="224"/>
      <c r="S948" s="224"/>
      <c r="T948" s="224"/>
      <c r="U948" s="224"/>
      <c r="V948" s="224"/>
    </row>
    <row r="949" spans="1:22" ht="10.5">
      <c r="A949" s="224"/>
      <c r="B949" s="224"/>
      <c r="C949" s="224"/>
      <c r="D949" s="224"/>
      <c r="E949" s="224"/>
      <c r="F949" s="224"/>
      <c r="G949" s="224"/>
      <c r="H949" s="224"/>
      <c r="I949" s="224"/>
      <c r="J949" s="224"/>
      <c r="K949" s="224"/>
      <c r="L949" s="224"/>
      <c r="M949" s="224"/>
      <c r="N949" s="224"/>
      <c r="O949" s="224"/>
      <c r="P949" s="224"/>
      <c r="Q949" s="224"/>
      <c r="R949" s="224"/>
      <c r="S949" s="224"/>
      <c r="T949" s="224"/>
      <c r="U949" s="224"/>
      <c r="V949" s="224"/>
    </row>
    <row r="950" spans="1:22" ht="10.5">
      <c r="A950" s="224"/>
      <c r="B950" s="224"/>
      <c r="C950" s="224"/>
      <c r="D950" s="224"/>
      <c r="E950" s="224"/>
      <c r="F950" s="224"/>
      <c r="G950" s="224"/>
      <c r="H950" s="224"/>
      <c r="I950" s="224"/>
      <c r="J950" s="224"/>
      <c r="K950" s="224"/>
      <c r="L950" s="224"/>
      <c r="M950" s="224"/>
      <c r="N950" s="224"/>
      <c r="O950" s="224"/>
      <c r="P950" s="224"/>
      <c r="Q950" s="224"/>
      <c r="R950" s="224"/>
      <c r="S950" s="224"/>
      <c r="T950" s="224"/>
      <c r="U950" s="224"/>
      <c r="V950" s="224"/>
    </row>
    <row r="951" spans="1:22" ht="10.5">
      <c r="A951" s="224"/>
      <c r="B951" s="224"/>
      <c r="C951" s="224"/>
      <c r="D951" s="224"/>
      <c r="E951" s="224"/>
      <c r="F951" s="224"/>
      <c r="G951" s="224"/>
      <c r="H951" s="224"/>
      <c r="I951" s="224"/>
      <c r="J951" s="224"/>
      <c r="K951" s="224"/>
      <c r="L951" s="224"/>
      <c r="M951" s="224"/>
      <c r="N951" s="224"/>
      <c r="O951" s="224"/>
      <c r="P951" s="224"/>
      <c r="Q951" s="224"/>
      <c r="R951" s="224"/>
      <c r="S951" s="224"/>
      <c r="T951" s="224"/>
      <c r="U951" s="224"/>
      <c r="V951" s="224"/>
    </row>
    <row r="952" spans="1:22" ht="10.5">
      <c r="A952" s="224"/>
      <c r="B952" s="224"/>
      <c r="C952" s="224"/>
      <c r="D952" s="224"/>
      <c r="E952" s="224"/>
      <c r="F952" s="224"/>
      <c r="G952" s="224"/>
      <c r="H952" s="224"/>
      <c r="I952" s="224"/>
      <c r="J952" s="224"/>
      <c r="K952" s="224"/>
      <c r="L952" s="224"/>
      <c r="M952" s="224"/>
      <c r="N952" s="224"/>
      <c r="O952" s="224"/>
      <c r="P952" s="224"/>
      <c r="Q952" s="224"/>
      <c r="R952" s="224"/>
      <c r="S952" s="224"/>
      <c r="T952" s="224"/>
      <c r="U952" s="224"/>
      <c r="V952" s="224"/>
    </row>
    <row r="953" spans="1:22" ht="10.5">
      <c r="A953" s="224"/>
      <c r="B953" s="224"/>
      <c r="C953" s="224"/>
      <c r="D953" s="224"/>
      <c r="E953" s="224"/>
      <c r="F953" s="224"/>
      <c r="G953" s="224"/>
      <c r="H953" s="224"/>
      <c r="I953" s="224"/>
      <c r="J953" s="224"/>
      <c r="K953" s="224"/>
      <c r="L953" s="224"/>
      <c r="M953" s="224"/>
      <c r="N953" s="224"/>
      <c r="O953" s="224"/>
      <c r="P953" s="224"/>
      <c r="Q953" s="224"/>
      <c r="R953" s="224"/>
      <c r="S953" s="224"/>
      <c r="T953" s="224"/>
      <c r="U953" s="224"/>
      <c r="V953" s="224"/>
    </row>
    <row r="954" spans="1:22" ht="10.5">
      <c r="A954" s="224"/>
      <c r="B954" s="224"/>
      <c r="C954" s="224"/>
      <c r="D954" s="224"/>
      <c r="E954" s="224"/>
      <c r="F954" s="224"/>
      <c r="G954" s="224"/>
      <c r="H954" s="224"/>
      <c r="I954" s="224"/>
      <c r="J954" s="224"/>
      <c r="K954" s="224"/>
      <c r="L954" s="224"/>
      <c r="M954" s="224"/>
      <c r="N954" s="224"/>
      <c r="O954" s="224"/>
      <c r="P954" s="224"/>
      <c r="Q954" s="224"/>
      <c r="R954" s="224"/>
      <c r="S954" s="224"/>
      <c r="T954" s="224"/>
      <c r="U954" s="224"/>
      <c r="V954" s="224"/>
    </row>
    <row r="955" spans="1:22" ht="10.5">
      <c r="A955" s="224"/>
      <c r="B955" s="224"/>
      <c r="C955" s="224"/>
      <c r="D955" s="224"/>
      <c r="E955" s="224"/>
      <c r="F955" s="224"/>
      <c r="G955" s="224"/>
      <c r="H955" s="224"/>
      <c r="I955" s="224"/>
      <c r="J955" s="224"/>
      <c r="K955" s="224"/>
      <c r="L955" s="224"/>
      <c r="M955" s="224"/>
      <c r="N955" s="224"/>
      <c r="O955" s="224"/>
      <c r="P955" s="224"/>
      <c r="Q955" s="224"/>
      <c r="R955" s="224"/>
      <c r="S955" s="224"/>
      <c r="T955" s="224"/>
      <c r="U955" s="224"/>
      <c r="V955" s="224"/>
    </row>
    <row r="956" spans="1:22" ht="10.5">
      <c r="A956" s="224"/>
      <c r="B956" s="224"/>
      <c r="C956" s="224"/>
      <c r="D956" s="224"/>
      <c r="E956" s="224"/>
      <c r="F956" s="224"/>
      <c r="G956" s="224"/>
      <c r="H956" s="224"/>
      <c r="I956" s="224"/>
      <c r="J956" s="224"/>
      <c r="K956" s="224"/>
      <c r="L956" s="224"/>
      <c r="M956" s="224"/>
      <c r="N956" s="224"/>
      <c r="O956" s="224"/>
      <c r="P956" s="224"/>
      <c r="Q956" s="224"/>
      <c r="R956" s="224"/>
      <c r="S956" s="224"/>
      <c r="T956" s="224"/>
      <c r="U956" s="224"/>
      <c r="V956" s="224"/>
    </row>
    <row r="957" spans="1:22" ht="10.5">
      <c r="A957" s="224"/>
      <c r="B957" s="224"/>
      <c r="C957" s="224"/>
      <c r="D957" s="224"/>
      <c r="E957" s="224"/>
      <c r="F957" s="224"/>
      <c r="G957" s="224"/>
      <c r="H957" s="224"/>
      <c r="I957" s="224"/>
      <c r="J957" s="224"/>
      <c r="K957" s="224"/>
      <c r="L957" s="224"/>
      <c r="M957" s="224"/>
      <c r="N957" s="224"/>
      <c r="O957" s="224"/>
      <c r="P957" s="224"/>
      <c r="Q957" s="224"/>
      <c r="R957" s="224"/>
      <c r="S957" s="224"/>
      <c r="T957" s="224"/>
      <c r="U957" s="224"/>
      <c r="V957" s="224"/>
    </row>
    <row r="958" spans="1:22" ht="10.5">
      <c r="A958" s="224"/>
      <c r="B958" s="224"/>
      <c r="C958" s="224"/>
      <c r="D958" s="224"/>
      <c r="E958" s="224"/>
      <c r="F958" s="224"/>
      <c r="G958" s="224"/>
      <c r="H958" s="224"/>
      <c r="I958" s="224"/>
      <c r="J958" s="224"/>
      <c r="K958" s="224"/>
      <c r="L958" s="224"/>
      <c r="M958" s="224"/>
      <c r="N958" s="224"/>
      <c r="O958" s="224"/>
      <c r="P958" s="224"/>
      <c r="Q958" s="224"/>
      <c r="R958" s="224"/>
      <c r="S958" s="224"/>
      <c r="T958" s="224"/>
      <c r="U958" s="224"/>
      <c r="V958" s="224"/>
    </row>
    <row r="959" spans="1:22" ht="10.5">
      <c r="A959" s="224"/>
      <c r="B959" s="224"/>
      <c r="C959" s="224"/>
      <c r="D959" s="224"/>
      <c r="E959" s="224"/>
      <c r="F959" s="224"/>
      <c r="G959" s="224"/>
      <c r="H959" s="224"/>
      <c r="I959" s="224"/>
      <c r="J959" s="224"/>
      <c r="K959" s="224"/>
      <c r="L959" s="224"/>
      <c r="M959" s="224"/>
      <c r="N959" s="224"/>
      <c r="O959" s="224"/>
      <c r="P959" s="224"/>
      <c r="Q959" s="224"/>
      <c r="R959" s="224"/>
      <c r="S959" s="224"/>
      <c r="T959" s="224"/>
      <c r="U959" s="224"/>
      <c r="V959" s="224"/>
    </row>
    <row r="960" spans="1:22" ht="10.5">
      <c r="A960" s="224"/>
      <c r="B960" s="224"/>
      <c r="C960" s="224"/>
      <c r="D960" s="224"/>
      <c r="E960" s="224"/>
      <c r="F960" s="224"/>
      <c r="G960" s="224"/>
      <c r="H960" s="224"/>
      <c r="I960" s="224"/>
      <c r="J960" s="224"/>
      <c r="K960" s="224"/>
      <c r="L960" s="224"/>
      <c r="M960" s="224"/>
      <c r="N960" s="224"/>
      <c r="O960" s="224"/>
      <c r="P960" s="224"/>
      <c r="Q960" s="224"/>
      <c r="R960" s="224"/>
      <c r="S960" s="224"/>
      <c r="T960" s="224"/>
      <c r="U960" s="224"/>
      <c r="V960" s="224"/>
    </row>
    <row r="961" spans="1:22" ht="10.5">
      <c r="A961" s="224"/>
      <c r="B961" s="224"/>
      <c r="C961" s="224"/>
      <c r="D961" s="224"/>
      <c r="E961" s="224"/>
      <c r="F961" s="224"/>
      <c r="G961" s="224"/>
      <c r="H961" s="224"/>
      <c r="I961" s="224"/>
      <c r="J961" s="224"/>
      <c r="K961" s="224"/>
      <c r="L961" s="224"/>
      <c r="M961" s="224"/>
      <c r="N961" s="224"/>
      <c r="O961" s="224"/>
      <c r="P961" s="224"/>
      <c r="Q961" s="224"/>
      <c r="R961" s="224"/>
      <c r="S961" s="224"/>
      <c r="T961" s="224"/>
      <c r="U961" s="224"/>
      <c r="V961" s="224"/>
    </row>
    <row r="962" spans="1:22" ht="10.5">
      <c r="A962" s="224"/>
      <c r="B962" s="224"/>
      <c r="C962" s="224"/>
      <c r="D962" s="224"/>
      <c r="E962" s="224"/>
      <c r="F962" s="224"/>
      <c r="G962" s="224"/>
      <c r="H962" s="224"/>
      <c r="I962" s="224"/>
      <c r="J962" s="224"/>
      <c r="K962" s="224"/>
      <c r="L962" s="224"/>
      <c r="M962" s="224"/>
      <c r="N962" s="224"/>
      <c r="O962" s="224"/>
      <c r="P962" s="224"/>
      <c r="Q962" s="224"/>
      <c r="R962" s="224"/>
      <c r="S962" s="224"/>
      <c r="T962" s="224"/>
      <c r="U962" s="224"/>
      <c r="V962" s="224"/>
    </row>
    <row r="963" spans="1:22" ht="10.5">
      <c r="A963" s="224"/>
      <c r="B963" s="224"/>
      <c r="C963" s="224"/>
      <c r="D963" s="224"/>
      <c r="E963" s="224"/>
      <c r="F963" s="224"/>
      <c r="G963" s="224"/>
      <c r="H963" s="224"/>
      <c r="I963" s="224"/>
      <c r="J963" s="224"/>
      <c r="K963" s="224"/>
      <c r="L963" s="224"/>
      <c r="M963" s="224"/>
      <c r="N963" s="224"/>
      <c r="O963" s="224"/>
      <c r="P963" s="224"/>
      <c r="Q963" s="224"/>
      <c r="R963" s="224"/>
      <c r="S963" s="224"/>
      <c r="T963" s="224"/>
      <c r="U963" s="224"/>
      <c r="V963" s="224"/>
    </row>
    <row r="964" spans="1:22" ht="10.5">
      <c r="A964" s="224"/>
      <c r="B964" s="224"/>
      <c r="C964" s="224"/>
      <c r="D964" s="224"/>
      <c r="E964" s="224"/>
      <c r="F964" s="224"/>
      <c r="G964" s="224"/>
      <c r="H964" s="224"/>
      <c r="I964" s="224"/>
      <c r="J964" s="224"/>
      <c r="K964" s="224"/>
      <c r="L964" s="224"/>
      <c r="M964" s="224"/>
      <c r="N964" s="224"/>
      <c r="O964" s="224"/>
      <c r="P964" s="224"/>
      <c r="Q964" s="224"/>
      <c r="R964" s="224"/>
      <c r="S964" s="224"/>
      <c r="T964" s="224"/>
      <c r="U964" s="224"/>
      <c r="V964" s="224"/>
    </row>
    <row r="965" spans="1:22" ht="10.5">
      <c r="A965" s="224"/>
      <c r="B965" s="224"/>
      <c r="C965" s="224"/>
      <c r="D965" s="224"/>
      <c r="E965" s="224"/>
      <c r="F965" s="224"/>
      <c r="G965" s="224"/>
      <c r="H965" s="224"/>
      <c r="I965" s="224"/>
      <c r="J965" s="224"/>
      <c r="K965" s="224"/>
      <c r="L965" s="224"/>
      <c r="M965" s="224"/>
      <c r="N965" s="224"/>
      <c r="O965" s="224"/>
      <c r="P965" s="224"/>
      <c r="Q965" s="224"/>
      <c r="R965" s="224"/>
      <c r="S965" s="224"/>
      <c r="T965" s="224"/>
      <c r="U965" s="224"/>
      <c r="V965" s="224"/>
    </row>
    <row r="966" spans="1:22" ht="10.5">
      <c r="A966" s="224"/>
      <c r="B966" s="224"/>
      <c r="C966" s="224"/>
      <c r="D966" s="224"/>
      <c r="E966" s="224"/>
      <c r="F966" s="224"/>
      <c r="G966" s="224"/>
      <c r="H966" s="224"/>
      <c r="I966" s="224"/>
      <c r="J966" s="224"/>
      <c r="K966" s="224"/>
      <c r="L966" s="224"/>
      <c r="M966" s="224"/>
      <c r="N966" s="224"/>
      <c r="O966" s="224"/>
      <c r="P966" s="224"/>
      <c r="Q966" s="224"/>
      <c r="R966" s="224"/>
      <c r="S966" s="224"/>
      <c r="T966" s="224"/>
      <c r="U966" s="224"/>
      <c r="V966" s="224"/>
    </row>
    <row r="967" spans="1:22" ht="10.5">
      <c r="A967" s="224"/>
      <c r="B967" s="224"/>
      <c r="C967" s="224"/>
      <c r="D967" s="224"/>
      <c r="E967" s="224"/>
      <c r="F967" s="224"/>
      <c r="G967" s="224"/>
      <c r="H967" s="224"/>
      <c r="I967" s="224"/>
      <c r="J967" s="224"/>
      <c r="K967" s="224"/>
      <c r="L967" s="224"/>
      <c r="M967" s="224"/>
      <c r="N967" s="224"/>
      <c r="O967" s="224"/>
      <c r="P967" s="224"/>
      <c r="Q967" s="224"/>
      <c r="R967" s="224"/>
      <c r="S967" s="224"/>
      <c r="T967" s="224"/>
      <c r="U967" s="224"/>
      <c r="V967" s="224"/>
    </row>
    <row r="968" spans="1:22" ht="10.5">
      <c r="A968" s="224"/>
      <c r="B968" s="224"/>
      <c r="C968" s="224"/>
      <c r="D968" s="224"/>
      <c r="E968" s="224"/>
      <c r="F968" s="224"/>
      <c r="G968" s="224"/>
      <c r="H968" s="224"/>
      <c r="I968" s="224"/>
      <c r="J968" s="224"/>
      <c r="K968" s="224"/>
      <c r="L968" s="224"/>
      <c r="M968" s="224"/>
      <c r="N968" s="224"/>
      <c r="O968" s="224"/>
      <c r="P968" s="224"/>
      <c r="Q968" s="224"/>
      <c r="R968" s="224"/>
      <c r="S968" s="224"/>
      <c r="T968" s="224"/>
      <c r="U968" s="224"/>
      <c r="V968" s="224"/>
    </row>
    <row r="969" spans="1:22" ht="10.5">
      <c r="A969" s="224"/>
      <c r="B969" s="224"/>
      <c r="C969" s="224"/>
      <c r="D969" s="224"/>
      <c r="E969" s="224"/>
      <c r="F969" s="224"/>
      <c r="G969" s="224"/>
      <c r="H969" s="224"/>
      <c r="I969" s="224"/>
      <c r="J969" s="224"/>
      <c r="K969" s="224"/>
      <c r="L969" s="224"/>
      <c r="M969" s="224"/>
      <c r="N969" s="224"/>
      <c r="O969" s="224"/>
      <c r="P969" s="224"/>
      <c r="Q969" s="224"/>
      <c r="R969" s="224"/>
      <c r="S969" s="224"/>
      <c r="T969" s="224"/>
      <c r="U969" s="224"/>
      <c r="V969" s="224"/>
    </row>
    <row r="970" spans="1:22" ht="10.5">
      <c r="A970" s="224"/>
      <c r="B970" s="224"/>
      <c r="C970" s="224"/>
      <c r="D970" s="224"/>
      <c r="E970" s="224"/>
      <c r="F970" s="224"/>
      <c r="G970" s="224"/>
      <c r="H970" s="224"/>
      <c r="I970" s="224"/>
      <c r="J970" s="224"/>
      <c r="K970" s="224"/>
      <c r="L970" s="224"/>
      <c r="M970" s="224"/>
      <c r="N970" s="224"/>
      <c r="O970" s="224"/>
      <c r="P970" s="224"/>
      <c r="Q970" s="224"/>
      <c r="R970" s="224"/>
      <c r="S970" s="224"/>
      <c r="T970" s="224"/>
      <c r="U970" s="224"/>
      <c r="V970" s="224"/>
    </row>
    <row r="971" spans="1:22" ht="10.5">
      <c r="A971" s="224"/>
      <c r="B971" s="224"/>
      <c r="C971" s="224"/>
      <c r="D971" s="224"/>
      <c r="E971" s="224"/>
      <c r="F971" s="224"/>
      <c r="G971" s="224"/>
      <c r="H971" s="224"/>
      <c r="I971" s="224"/>
      <c r="J971" s="224"/>
      <c r="K971" s="224"/>
      <c r="L971" s="224"/>
      <c r="M971" s="224"/>
      <c r="N971" s="224"/>
      <c r="O971" s="224"/>
      <c r="P971" s="224"/>
      <c r="Q971" s="224"/>
      <c r="R971" s="224"/>
      <c r="S971" s="224"/>
      <c r="T971" s="224"/>
      <c r="U971" s="224"/>
      <c r="V971" s="224"/>
    </row>
    <row r="972" spans="1:22" ht="10.5">
      <c r="A972" s="224"/>
      <c r="B972" s="224"/>
      <c r="C972" s="224"/>
      <c r="D972" s="224"/>
      <c r="E972" s="224"/>
      <c r="F972" s="224"/>
      <c r="G972" s="224"/>
      <c r="H972" s="224"/>
      <c r="I972" s="224"/>
      <c r="J972" s="224"/>
      <c r="K972" s="224"/>
      <c r="L972" s="224"/>
      <c r="M972" s="224"/>
      <c r="N972" s="224"/>
      <c r="O972" s="224"/>
      <c r="P972" s="224"/>
      <c r="Q972" s="224"/>
      <c r="R972" s="224"/>
      <c r="S972" s="224"/>
      <c r="T972" s="224"/>
      <c r="U972" s="224"/>
      <c r="V972" s="224"/>
    </row>
    <row r="973" spans="1:22" ht="10.5">
      <c r="A973" s="224"/>
      <c r="B973" s="224"/>
      <c r="C973" s="224"/>
      <c r="D973" s="224"/>
      <c r="E973" s="224"/>
      <c r="F973" s="224"/>
      <c r="G973" s="224"/>
      <c r="H973" s="224"/>
      <c r="I973" s="224"/>
      <c r="J973" s="224"/>
      <c r="K973" s="224"/>
      <c r="L973" s="224"/>
      <c r="M973" s="224"/>
      <c r="N973" s="224"/>
      <c r="O973" s="224"/>
      <c r="P973" s="224"/>
      <c r="Q973" s="224"/>
      <c r="R973" s="224"/>
      <c r="S973" s="224"/>
      <c r="T973" s="224"/>
      <c r="U973" s="224"/>
      <c r="V973" s="224"/>
    </row>
    <row r="974" spans="1:22" ht="10.5">
      <c r="A974" s="224"/>
      <c r="B974" s="224"/>
      <c r="C974" s="224"/>
      <c r="D974" s="224"/>
      <c r="E974" s="224"/>
      <c r="F974" s="224"/>
      <c r="G974" s="224"/>
      <c r="H974" s="224"/>
      <c r="I974" s="224"/>
      <c r="J974" s="224"/>
      <c r="K974" s="224"/>
      <c r="L974" s="224"/>
      <c r="M974" s="224"/>
      <c r="N974" s="224"/>
      <c r="O974" s="224"/>
      <c r="P974" s="224"/>
      <c r="Q974" s="224"/>
      <c r="R974" s="224"/>
      <c r="S974" s="224"/>
      <c r="T974" s="224"/>
      <c r="U974" s="224"/>
      <c r="V974" s="224"/>
    </row>
    <row r="975" spans="1:22" ht="10.5">
      <c r="A975" s="224"/>
      <c r="B975" s="224"/>
      <c r="C975" s="224"/>
      <c r="D975" s="224"/>
      <c r="E975" s="224"/>
      <c r="F975" s="224"/>
      <c r="G975" s="224"/>
      <c r="H975" s="224"/>
      <c r="I975" s="224"/>
      <c r="J975" s="224"/>
      <c r="K975" s="224"/>
      <c r="L975" s="224"/>
      <c r="M975" s="224"/>
      <c r="N975" s="224"/>
      <c r="O975" s="224"/>
      <c r="P975" s="224"/>
      <c r="Q975" s="224"/>
      <c r="R975" s="224"/>
      <c r="S975" s="224"/>
      <c r="T975" s="224"/>
      <c r="U975" s="224"/>
      <c r="V975" s="224"/>
    </row>
    <row r="976" spans="1:22" ht="10.5">
      <c r="A976" s="224"/>
      <c r="B976" s="224"/>
      <c r="C976" s="224"/>
      <c r="D976" s="224"/>
      <c r="E976" s="224"/>
      <c r="F976" s="224"/>
      <c r="G976" s="224"/>
      <c r="H976" s="224"/>
      <c r="I976" s="224"/>
      <c r="J976" s="224"/>
      <c r="K976" s="224"/>
      <c r="L976" s="224"/>
      <c r="M976" s="224"/>
      <c r="N976" s="224"/>
      <c r="O976" s="224"/>
      <c r="P976" s="224"/>
      <c r="Q976" s="224"/>
      <c r="R976" s="224"/>
      <c r="S976" s="224"/>
      <c r="T976" s="224"/>
      <c r="U976" s="224"/>
      <c r="V976" s="224"/>
    </row>
    <row r="977" spans="1:22" ht="10.5">
      <c r="A977" s="224"/>
      <c r="B977" s="224"/>
      <c r="C977" s="224"/>
      <c r="D977" s="224"/>
      <c r="E977" s="224"/>
      <c r="F977" s="224"/>
      <c r="G977" s="224"/>
      <c r="H977" s="224"/>
      <c r="I977" s="224"/>
      <c r="J977" s="224"/>
      <c r="K977" s="224"/>
      <c r="L977" s="224"/>
      <c r="M977" s="224"/>
      <c r="N977" s="224"/>
      <c r="O977" s="224"/>
      <c r="P977" s="224"/>
      <c r="Q977" s="224"/>
      <c r="R977" s="224"/>
      <c r="S977" s="224"/>
      <c r="T977" s="224"/>
      <c r="U977" s="224"/>
      <c r="V977" s="224"/>
    </row>
    <row r="978" spans="1:22" ht="10.5">
      <c r="A978" s="224"/>
      <c r="B978" s="224"/>
      <c r="C978" s="224"/>
      <c r="D978" s="224"/>
      <c r="E978" s="224"/>
      <c r="F978" s="224"/>
      <c r="G978" s="224"/>
      <c r="H978" s="224"/>
      <c r="I978" s="224"/>
      <c r="J978" s="224"/>
      <c r="K978" s="224"/>
      <c r="L978" s="224"/>
      <c r="M978" s="224"/>
      <c r="N978" s="224"/>
      <c r="O978" s="224"/>
      <c r="P978" s="224"/>
      <c r="Q978" s="224"/>
      <c r="R978" s="224"/>
      <c r="S978" s="224"/>
      <c r="T978" s="224"/>
      <c r="U978" s="224"/>
      <c r="V978" s="224"/>
    </row>
    <row r="979" spans="1:22" ht="10.5">
      <c r="A979" s="224"/>
      <c r="B979" s="224"/>
      <c r="C979" s="224"/>
      <c r="D979" s="224"/>
      <c r="E979" s="224"/>
      <c r="F979" s="224"/>
      <c r="G979" s="224"/>
      <c r="H979" s="224"/>
      <c r="I979" s="224"/>
      <c r="J979" s="224"/>
      <c r="K979" s="224"/>
      <c r="L979" s="224"/>
      <c r="M979" s="224"/>
      <c r="N979" s="224"/>
      <c r="O979" s="224"/>
      <c r="P979" s="224"/>
      <c r="Q979" s="224"/>
      <c r="R979" s="224"/>
      <c r="S979" s="224"/>
      <c r="T979" s="224"/>
      <c r="U979" s="224"/>
      <c r="V979" s="224"/>
    </row>
    <row r="980" spans="1:22" ht="10.5">
      <c r="A980" s="224"/>
      <c r="B980" s="224"/>
      <c r="C980" s="224"/>
      <c r="D980" s="224"/>
      <c r="E980" s="224"/>
      <c r="F980" s="224"/>
      <c r="G980" s="224"/>
      <c r="H980" s="224"/>
      <c r="I980" s="224"/>
      <c r="J980" s="224"/>
      <c r="K980" s="224"/>
      <c r="L980" s="224"/>
      <c r="M980" s="224"/>
      <c r="N980" s="224"/>
      <c r="O980" s="224"/>
      <c r="P980" s="224"/>
      <c r="Q980" s="224"/>
      <c r="R980" s="224"/>
      <c r="S980" s="224"/>
      <c r="T980" s="224"/>
      <c r="U980" s="224"/>
      <c r="V980" s="224"/>
    </row>
    <row r="981" spans="1:22" ht="10.5">
      <c r="A981" s="224"/>
      <c r="B981" s="224"/>
      <c r="C981" s="224"/>
      <c r="D981" s="224"/>
      <c r="E981" s="224"/>
      <c r="F981" s="224"/>
      <c r="G981" s="224"/>
      <c r="H981" s="224"/>
      <c r="I981" s="224"/>
      <c r="J981" s="224"/>
      <c r="K981" s="224"/>
      <c r="L981" s="224"/>
      <c r="M981" s="224"/>
      <c r="N981" s="224"/>
      <c r="O981" s="224"/>
      <c r="P981" s="224"/>
      <c r="Q981" s="224"/>
      <c r="R981" s="224"/>
      <c r="S981" s="224"/>
      <c r="T981" s="224"/>
      <c r="U981" s="224"/>
      <c r="V981" s="224"/>
    </row>
    <row r="982" spans="1:22" ht="10.5">
      <c r="A982" s="224"/>
      <c r="B982" s="224"/>
      <c r="C982" s="224"/>
      <c r="D982" s="224"/>
      <c r="E982" s="224"/>
      <c r="F982" s="224"/>
      <c r="G982" s="224"/>
      <c r="H982" s="224"/>
      <c r="I982" s="224"/>
      <c r="J982" s="224"/>
      <c r="K982" s="224"/>
      <c r="L982" s="224"/>
      <c r="M982" s="224"/>
      <c r="N982" s="224"/>
      <c r="O982" s="224"/>
      <c r="P982" s="224"/>
      <c r="Q982" s="224"/>
      <c r="R982" s="224"/>
      <c r="S982" s="224"/>
      <c r="T982" s="224"/>
      <c r="U982" s="224"/>
      <c r="V982" s="22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E1000"/>
  <sheetViews>
    <sheetView topLeftCell="A210" workbookViewId="0">
      <selection activeCell="B9" sqref="B9:C9"/>
    </sheetView>
  </sheetViews>
  <sheetFormatPr defaultColWidth="14.42578125" defaultRowHeight="15" customHeight="1"/>
  <cols>
    <col min="1" max="1" width="6.5703125" style="88" customWidth="1"/>
    <col min="2" max="2" width="33.85546875" style="88" customWidth="1"/>
    <col min="3" max="3" width="45.5703125" style="88" customWidth="1"/>
    <col min="4" max="5" width="11.5703125" style="88" customWidth="1"/>
    <col min="6" max="6" width="11.42578125" style="88" customWidth="1"/>
    <col min="7" max="23" width="10.5703125" style="88" customWidth="1"/>
    <col min="24" max="16384" width="14.42578125" style="88"/>
  </cols>
  <sheetData>
    <row r="1" spans="1:5" ht="12">
      <c r="A1" s="86"/>
    </row>
    <row r="2" spans="1:5" ht="12">
      <c r="A2" s="86"/>
      <c r="B2" s="628"/>
      <c r="C2" s="659"/>
      <c r="D2" s="659"/>
      <c r="E2" s="659"/>
    </row>
    <row r="3" spans="1:5" ht="12">
      <c r="A3" s="236" t="s">
        <v>3971</v>
      </c>
      <c r="B3" s="629" t="s">
        <v>4207</v>
      </c>
      <c r="C3" s="660"/>
      <c r="D3" s="236" t="s">
        <v>51</v>
      </c>
      <c r="E3" s="236" t="s">
        <v>52</v>
      </c>
    </row>
    <row r="4" spans="1:5" ht="12">
      <c r="A4" s="127">
        <v>1</v>
      </c>
      <c r="B4" s="630" t="s">
        <v>4178</v>
      </c>
      <c r="C4" s="660"/>
      <c r="D4" s="98"/>
      <c r="E4" s="98"/>
    </row>
    <row r="5" spans="1:5" ht="12">
      <c r="A5" s="90" t="s">
        <v>4180</v>
      </c>
      <c r="B5" s="94" t="s">
        <v>48</v>
      </c>
      <c r="C5" s="94" t="s">
        <v>4387</v>
      </c>
      <c r="D5" s="129"/>
      <c r="E5" s="129"/>
    </row>
    <row r="6" spans="1:5" ht="12">
      <c r="A6" s="90" t="s">
        <v>4183</v>
      </c>
      <c r="B6" s="94" t="s">
        <v>4209</v>
      </c>
      <c r="C6" s="94" t="s">
        <v>4210</v>
      </c>
      <c r="D6" s="129"/>
      <c r="E6" s="129"/>
    </row>
    <row r="7" spans="1:5" ht="12">
      <c r="A7" s="90" t="s">
        <v>4186</v>
      </c>
      <c r="B7" s="94" t="s">
        <v>4211</v>
      </c>
      <c r="C7" s="94" t="s">
        <v>4210</v>
      </c>
      <c r="D7" s="129"/>
      <c r="E7" s="129"/>
    </row>
    <row r="8" spans="1:5" ht="51.75" customHeight="1">
      <c r="A8" s="90" t="s">
        <v>4180</v>
      </c>
      <c r="B8" s="577" t="s">
        <v>8296</v>
      </c>
      <c r="C8" s="660"/>
      <c r="D8" s="94"/>
      <c r="E8" s="94"/>
    </row>
    <row r="9" spans="1:5" ht="36.75" customHeight="1">
      <c r="A9" s="90" t="s">
        <v>4183</v>
      </c>
      <c r="B9" s="577" t="s">
        <v>8297</v>
      </c>
      <c r="C9" s="660"/>
      <c r="D9" s="94"/>
      <c r="E9" s="94"/>
    </row>
    <row r="10" spans="1:5" ht="37.5" customHeight="1">
      <c r="A10" s="90" t="s">
        <v>4186</v>
      </c>
      <c r="B10" s="577" t="s">
        <v>8298</v>
      </c>
      <c r="C10" s="660"/>
      <c r="D10" s="94"/>
      <c r="E10" s="94"/>
    </row>
    <row r="11" spans="1:5" ht="51" customHeight="1">
      <c r="A11" s="90" t="s">
        <v>4188</v>
      </c>
      <c r="B11" s="577" t="s">
        <v>8299</v>
      </c>
      <c r="C11" s="660"/>
      <c r="D11" s="94"/>
      <c r="E11" s="94"/>
    </row>
    <row r="12" spans="1:5" ht="44.25" customHeight="1">
      <c r="A12" s="90" t="s">
        <v>4191</v>
      </c>
      <c r="B12" s="577" t="s">
        <v>8300</v>
      </c>
      <c r="C12" s="660"/>
      <c r="D12" s="94"/>
      <c r="E12" s="94"/>
    </row>
    <row r="13" spans="1:5" ht="63.75" customHeight="1">
      <c r="A13" s="90" t="s">
        <v>4194</v>
      </c>
      <c r="B13" s="577" t="s">
        <v>8301</v>
      </c>
      <c r="C13" s="660"/>
      <c r="D13" s="94"/>
      <c r="E13" s="94"/>
    </row>
    <row r="14" spans="1:5" ht="21.75" customHeight="1">
      <c r="A14" s="90" t="s">
        <v>4197</v>
      </c>
      <c r="B14" s="577" t="s">
        <v>8302</v>
      </c>
      <c r="C14" s="660"/>
      <c r="D14" s="94"/>
      <c r="E14" s="94"/>
    </row>
    <row r="15" spans="1:5" ht="37.5" customHeight="1">
      <c r="A15" s="90" t="s">
        <v>4200</v>
      </c>
      <c r="B15" s="577" t="s">
        <v>8303</v>
      </c>
      <c r="C15" s="660"/>
      <c r="D15" s="94"/>
      <c r="E15" s="94"/>
    </row>
    <row r="16" spans="1:5" ht="37.5" customHeight="1">
      <c r="A16" s="90" t="s">
        <v>4223</v>
      </c>
      <c r="B16" s="577" t="s">
        <v>8304</v>
      </c>
      <c r="C16" s="660"/>
      <c r="D16" s="94"/>
      <c r="E16" s="94"/>
    </row>
    <row r="17" spans="1:5" ht="37.5" customHeight="1">
      <c r="A17" s="90" t="s">
        <v>4226</v>
      </c>
      <c r="B17" s="577" t="s">
        <v>8305</v>
      </c>
      <c r="C17" s="660"/>
      <c r="D17" s="94"/>
      <c r="E17" s="94"/>
    </row>
    <row r="18" spans="1:5" ht="39.75" customHeight="1">
      <c r="A18" s="90" t="s">
        <v>4233</v>
      </c>
      <c r="B18" s="577" t="s">
        <v>8306</v>
      </c>
      <c r="C18" s="660"/>
      <c r="D18" s="94"/>
      <c r="E18" s="94"/>
    </row>
    <row r="19" spans="1:5" ht="12">
      <c r="A19" s="90" t="s">
        <v>4236</v>
      </c>
      <c r="B19" s="577" t="s">
        <v>8307</v>
      </c>
      <c r="C19" s="660"/>
      <c r="D19" s="94"/>
      <c r="E19" s="94"/>
    </row>
    <row r="20" spans="1:5" ht="51" customHeight="1">
      <c r="A20" s="90" t="s">
        <v>4242</v>
      </c>
      <c r="B20" s="577" t="s">
        <v>8308</v>
      </c>
      <c r="C20" s="660"/>
      <c r="D20" s="94"/>
      <c r="E20" s="94"/>
    </row>
    <row r="21" spans="1:5" ht="45" customHeight="1">
      <c r="A21" s="127">
        <v>2</v>
      </c>
      <c r="B21" s="631" t="s">
        <v>8309</v>
      </c>
      <c r="C21" s="660"/>
      <c r="D21" s="102"/>
      <c r="E21" s="102"/>
    </row>
    <row r="22" spans="1:5" ht="15.75" customHeight="1">
      <c r="A22" s="90" t="s">
        <v>4264</v>
      </c>
      <c r="B22" s="577" t="s">
        <v>8310</v>
      </c>
      <c r="C22" s="660"/>
      <c r="D22" s="94"/>
      <c r="E22" s="94"/>
    </row>
    <row r="23" spans="1:5" ht="29.25" customHeight="1">
      <c r="A23" s="90" t="s">
        <v>4265</v>
      </c>
      <c r="B23" s="577" t="s">
        <v>8311</v>
      </c>
      <c r="C23" s="660"/>
      <c r="D23" s="94"/>
      <c r="E23" s="94"/>
    </row>
    <row r="24" spans="1:5" ht="15.75" customHeight="1">
      <c r="A24" s="90" t="s">
        <v>4266</v>
      </c>
      <c r="B24" s="577" t="s">
        <v>8312</v>
      </c>
      <c r="C24" s="660"/>
      <c r="D24" s="94"/>
      <c r="E24" s="94"/>
    </row>
    <row r="25" spans="1:5" ht="15.75" customHeight="1">
      <c r="A25" s="90" t="s">
        <v>4269</v>
      </c>
      <c r="B25" s="577" t="s">
        <v>8313</v>
      </c>
      <c r="C25" s="660"/>
      <c r="D25" s="94"/>
      <c r="E25" s="94"/>
    </row>
    <row r="26" spans="1:5" ht="15.75" customHeight="1">
      <c r="A26" s="90" t="s">
        <v>4272</v>
      </c>
      <c r="B26" s="577" t="s">
        <v>8314</v>
      </c>
      <c r="C26" s="660"/>
      <c r="D26" s="94"/>
      <c r="E26" s="94"/>
    </row>
    <row r="27" spans="1:5" ht="15.75" customHeight="1">
      <c r="A27" s="90" t="s">
        <v>4275</v>
      </c>
      <c r="B27" s="577" t="s">
        <v>8315</v>
      </c>
      <c r="C27" s="660"/>
      <c r="D27" s="94"/>
      <c r="E27" s="94"/>
    </row>
    <row r="28" spans="1:5" ht="15.75" customHeight="1">
      <c r="A28" s="90" t="s">
        <v>4278</v>
      </c>
      <c r="B28" s="577" t="s">
        <v>8316</v>
      </c>
      <c r="C28" s="660"/>
      <c r="D28" s="94"/>
      <c r="E28" s="94"/>
    </row>
    <row r="29" spans="1:5" ht="15.75" customHeight="1">
      <c r="A29" s="90" t="s">
        <v>4281</v>
      </c>
      <c r="B29" s="577" t="s">
        <v>8317</v>
      </c>
      <c r="C29" s="660"/>
      <c r="D29" s="94"/>
      <c r="E29" s="94"/>
    </row>
    <row r="30" spans="1:5" ht="15.75" customHeight="1">
      <c r="A30" s="90" t="s">
        <v>4284</v>
      </c>
      <c r="B30" s="577" t="s">
        <v>8318</v>
      </c>
      <c r="C30" s="660"/>
      <c r="D30" s="94"/>
      <c r="E30" s="94"/>
    </row>
    <row r="31" spans="1:5" ht="15.75" customHeight="1">
      <c r="A31" s="90" t="s">
        <v>4287</v>
      </c>
      <c r="B31" s="577" t="s">
        <v>8319</v>
      </c>
      <c r="C31" s="660"/>
      <c r="D31" s="94"/>
      <c r="E31" s="94"/>
    </row>
    <row r="32" spans="1:5" ht="15.75" customHeight="1">
      <c r="A32" s="90" t="s">
        <v>5364</v>
      </c>
      <c r="B32" s="577" t="s">
        <v>8320</v>
      </c>
      <c r="C32" s="660"/>
      <c r="D32" s="94"/>
      <c r="E32" s="94"/>
    </row>
    <row r="33" spans="1:5" ht="15.75" customHeight="1">
      <c r="A33" s="90" t="s">
        <v>5365</v>
      </c>
      <c r="B33" s="577" t="s">
        <v>8321</v>
      </c>
      <c r="C33" s="660"/>
      <c r="D33" s="94"/>
      <c r="E33" s="94"/>
    </row>
    <row r="34" spans="1:5" ht="15.75" customHeight="1">
      <c r="A34" s="90" t="s">
        <v>5366</v>
      </c>
      <c r="B34" s="577" t="s">
        <v>8322</v>
      </c>
      <c r="C34" s="660"/>
      <c r="D34" s="94"/>
      <c r="E34" s="94"/>
    </row>
    <row r="35" spans="1:5" ht="45" customHeight="1">
      <c r="A35" s="90" t="s">
        <v>5443</v>
      </c>
      <c r="B35" s="577" t="s">
        <v>8323</v>
      </c>
      <c r="C35" s="660"/>
      <c r="D35" s="94"/>
      <c r="E35" s="94"/>
    </row>
    <row r="36" spans="1:5" ht="15.75" customHeight="1">
      <c r="A36" s="90" t="s">
        <v>5445</v>
      </c>
      <c r="B36" s="577" t="s">
        <v>8324</v>
      </c>
      <c r="C36" s="660"/>
      <c r="D36" s="94"/>
      <c r="E36" s="94"/>
    </row>
    <row r="37" spans="1:5" ht="15.75" customHeight="1">
      <c r="A37" s="90" t="s">
        <v>5447</v>
      </c>
      <c r="B37" s="577" t="s">
        <v>8325</v>
      </c>
      <c r="C37" s="660"/>
      <c r="D37" s="94"/>
      <c r="E37" s="94"/>
    </row>
    <row r="38" spans="1:5" ht="15.75" customHeight="1">
      <c r="A38" s="127">
        <v>3</v>
      </c>
      <c r="B38" s="631" t="s">
        <v>8326</v>
      </c>
      <c r="C38" s="660"/>
      <c r="D38" s="102"/>
      <c r="E38" s="102"/>
    </row>
    <row r="39" spans="1:5" ht="45.75" customHeight="1">
      <c r="A39" s="90" t="s">
        <v>4386</v>
      </c>
      <c r="B39" s="577" t="s">
        <v>8327</v>
      </c>
      <c r="C39" s="660"/>
      <c r="D39" s="94"/>
      <c r="E39" s="94"/>
    </row>
    <row r="40" spans="1:5" ht="54.75" customHeight="1">
      <c r="A40" s="90" t="s">
        <v>4388</v>
      </c>
      <c r="B40" s="577" t="s">
        <v>8328</v>
      </c>
      <c r="C40" s="660"/>
      <c r="D40" s="94"/>
      <c r="E40" s="94"/>
    </row>
    <row r="41" spans="1:5" ht="54.75" customHeight="1">
      <c r="A41" s="90" t="s">
        <v>4389</v>
      </c>
      <c r="B41" s="577" t="s">
        <v>8329</v>
      </c>
      <c r="C41" s="660"/>
      <c r="D41" s="94"/>
      <c r="E41" s="94"/>
    </row>
    <row r="42" spans="1:5" ht="15.75" customHeight="1">
      <c r="A42" s="127">
        <v>4</v>
      </c>
      <c r="B42" s="631" t="s">
        <v>8330</v>
      </c>
      <c r="C42" s="660"/>
      <c r="D42" s="102"/>
      <c r="E42" s="102"/>
    </row>
    <row r="43" spans="1:5" ht="155.25" customHeight="1">
      <c r="A43" s="90" t="s">
        <v>4446</v>
      </c>
      <c r="B43" s="577" t="s">
        <v>8331</v>
      </c>
      <c r="C43" s="660"/>
      <c r="D43" s="94"/>
      <c r="E43" s="94"/>
    </row>
    <row r="44" spans="1:5" ht="62.25" customHeight="1">
      <c r="A44" s="90" t="s">
        <v>4447</v>
      </c>
      <c r="B44" s="577" t="s">
        <v>8332</v>
      </c>
      <c r="C44" s="660"/>
      <c r="D44" s="94"/>
      <c r="E44" s="94"/>
    </row>
    <row r="45" spans="1:5" ht="42.75" customHeight="1">
      <c r="A45" s="90" t="s">
        <v>4448</v>
      </c>
      <c r="B45" s="577" t="s">
        <v>8333</v>
      </c>
      <c r="C45" s="660"/>
      <c r="D45" s="94"/>
      <c r="E45" s="94"/>
    </row>
    <row r="46" spans="1:5" ht="50.25" customHeight="1">
      <c r="A46" s="90" t="s">
        <v>4449</v>
      </c>
      <c r="B46" s="577" t="s">
        <v>8334</v>
      </c>
      <c r="C46" s="660"/>
      <c r="D46" s="94"/>
      <c r="E46" s="94"/>
    </row>
    <row r="47" spans="1:5" ht="31.5" customHeight="1">
      <c r="A47" s="90" t="s">
        <v>4450</v>
      </c>
      <c r="B47" s="577" t="s">
        <v>8335</v>
      </c>
      <c r="C47" s="660"/>
      <c r="D47" s="94"/>
      <c r="E47" s="94"/>
    </row>
    <row r="48" spans="1:5" ht="15.75" customHeight="1">
      <c r="A48" s="90"/>
      <c r="B48" s="577" t="s">
        <v>8336</v>
      </c>
      <c r="C48" s="660"/>
      <c r="D48" s="94"/>
      <c r="E48" s="94"/>
    </row>
    <row r="49" spans="1:5" ht="30" customHeight="1">
      <c r="A49" s="90" t="s">
        <v>4451</v>
      </c>
      <c r="B49" s="577" t="s">
        <v>8337</v>
      </c>
      <c r="C49" s="660"/>
      <c r="D49" s="94"/>
      <c r="E49" s="94"/>
    </row>
    <row r="50" spans="1:5" ht="15.75" customHeight="1">
      <c r="A50" s="90"/>
      <c r="B50" s="577" t="s">
        <v>8338</v>
      </c>
      <c r="C50" s="660"/>
      <c r="D50" s="94"/>
      <c r="E50" s="94"/>
    </row>
    <row r="51" spans="1:5" ht="15.75" customHeight="1">
      <c r="A51" s="90" t="s">
        <v>4452</v>
      </c>
      <c r="B51" s="577" t="s">
        <v>8339</v>
      </c>
      <c r="C51" s="660"/>
      <c r="D51" s="94"/>
      <c r="E51" s="94"/>
    </row>
    <row r="52" spans="1:5" ht="33" customHeight="1">
      <c r="A52" s="90"/>
      <c r="B52" s="577" t="s">
        <v>8340</v>
      </c>
      <c r="C52" s="660"/>
      <c r="D52" s="94"/>
      <c r="E52" s="94"/>
    </row>
    <row r="53" spans="1:5" ht="47.25" customHeight="1">
      <c r="A53" s="90" t="s">
        <v>4453</v>
      </c>
      <c r="B53" s="577" t="s">
        <v>8341</v>
      </c>
      <c r="C53" s="660"/>
      <c r="D53" s="94"/>
      <c r="E53" s="94"/>
    </row>
    <row r="54" spans="1:5" ht="82.5" customHeight="1">
      <c r="A54" s="90" t="s">
        <v>4454</v>
      </c>
      <c r="B54" s="577" t="s">
        <v>8342</v>
      </c>
      <c r="C54" s="660"/>
      <c r="D54" s="94"/>
      <c r="E54" s="94"/>
    </row>
    <row r="55" spans="1:5" ht="30.75" customHeight="1">
      <c r="A55" s="90" t="s">
        <v>4350</v>
      </c>
      <c r="B55" s="577" t="s">
        <v>8343</v>
      </c>
      <c r="C55" s="660"/>
      <c r="D55" s="94"/>
      <c r="E55" s="94"/>
    </row>
    <row r="56" spans="1:5" ht="15.75" customHeight="1">
      <c r="A56" s="90" t="s">
        <v>4352</v>
      </c>
      <c r="B56" s="577" t="s">
        <v>8344</v>
      </c>
      <c r="C56" s="660"/>
      <c r="D56" s="94"/>
      <c r="E56" s="94"/>
    </row>
    <row r="57" spans="1:5" ht="33" customHeight="1">
      <c r="A57" s="90" t="s">
        <v>4354</v>
      </c>
      <c r="B57" s="577" t="s">
        <v>8345</v>
      </c>
      <c r="C57" s="660"/>
      <c r="D57" s="94"/>
      <c r="E57" s="94"/>
    </row>
    <row r="58" spans="1:5" ht="15.75" customHeight="1">
      <c r="A58" s="90" t="s">
        <v>4356</v>
      </c>
      <c r="B58" s="577" t="s">
        <v>8346</v>
      </c>
      <c r="C58" s="660"/>
      <c r="D58" s="94"/>
      <c r="E58" s="94"/>
    </row>
    <row r="59" spans="1:5" ht="36" customHeight="1">
      <c r="A59" s="90" t="s">
        <v>4358</v>
      </c>
      <c r="B59" s="577" t="s">
        <v>8347</v>
      </c>
      <c r="C59" s="660"/>
      <c r="D59" s="94"/>
      <c r="E59" s="94"/>
    </row>
    <row r="60" spans="1:5" ht="32.25" customHeight="1">
      <c r="A60" s="90" t="s">
        <v>4360</v>
      </c>
      <c r="B60" s="577" t="s">
        <v>8348</v>
      </c>
      <c r="C60" s="660"/>
      <c r="D60" s="94"/>
      <c r="E60" s="94"/>
    </row>
    <row r="61" spans="1:5" ht="36" customHeight="1">
      <c r="A61" s="90" t="s">
        <v>4459</v>
      </c>
      <c r="B61" s="577" t="s">
        <v>8349</v>
      </c>
      <c r="C61" s="660"/>
      <c r="D61" s="94"/>
      <c r="E61" s="94"/>
    </row>
    <row r="62" spans="1:5" ht="45" customHeight="1">
      <c r="A62" s="90" t="s">
        <v>4460</v>
      </c>
      <c r="B62" s="577" t="s">
        <v>8350</v>
      </c>
      <c r="C62" s="660"/>
      <c r="D62" s="94"/>
      <c r="E62" s="94"/>
    </row>
    <row r="63" spans="1:5" ht="66.75" customHeight="1">
      <c r="A63" s="90" t="s">
        <v>4462</v>
      </c>
      <c r="B63" s="577" t="s">
        <v>8351</v>
      </c>
      <c r="C63" s="660"/>
      <c r="D63" s="94"/>
      <c r="E63" s="94"/>
    </row>
    <row r="64" spans="1:5" ht="44.25" customHeight="1">
      <c r="A64" s="90" t="s">
        <v>4464</v>
      </c>
      <c r="B64" s="577" t="s">
        <v>8352</v>
      </c>
      <c r="C64" s="660"/>
      <c r="D64" s="94"/>
      <c r="E64" s="94"/>
    </row>
    <row r="65" spans="1:5" ht="35.25" customHeight="1">
      <c r="A65" s="90" t="s">
        <v>4466</v>
      </c>
      <c r="B65" s="577" t="s">
        <v>8353</v>
      </c>
      <c r="C65" s="660"/>
      <c r="D65" s="94"/>
      <c r="E65" s="94"/>
    </row>
    <row r="66" spans="1:5" ht="53.25" customHeight="1">
      <c r="A66" s="90" t="s">
        <v>5781</v>
      </c>
      <c r="B66" s="577" t="s">
        <v>8354</v>
      </c>
      <c r="C66" s="660"/>
      <c r="D66" s="94"/>
      <c r="E66" s="94"/>
    </row>
    <row r="67" spans="1:5" ht="57.75" customHeight="1">
      <c r="A67" s="90" t="s">
        <v>5782</v>
      </c>
      <c r="B67" s="577" t="s">
        <v>8355</v>
      </c>
      <c r="C67" s="660"/>
      <c r="D67" s="94"/>
      <c r="E67" s="94"/>
    </row>
    <row r="68" spans="1:5" ht="66" customHeight="1">
      <c r="A68" s="90" t="s">
        <v>5783</v>
      </c>
      <c r="B68" s="577" t="s">
        <v>8356</v>
      </c>
      <c r="C68" s="660"/>
      <c r="D68" s="94"/>
      <c r="E68" s="94"/>
    </row>
    <row r="69" spans="1:5" ht="42" customHeight="1">
      <c r="A69" s="90" t="s">
        <v>5784</v>
      </c>
      <c r="B69" s="577" t="s">
        <v>8357</v>
      </c>
      <c r="C69" s="660"/>
      <c r="D69" s="94"/>
      <c r="E69" s="94"/>
    </row>
    <row r="70" spans="1:5" ht="15.75" customHeight="1">
      <c r="A70" s="90" t="s">
        <v>6331</v>
      </c>
      <c r="B70" s="577" t="s">
        <v>8358</v>
      </c>
      <c r="C70" s="660"/>
      <c r="D70" s="94"/>
      <c r="E70" s="94"/>
    </row>
    <row r="71" spans="1:5" ht="75" customHeight="1">
      <c r="A71" s="90" t="s">
        <v>5787</v>
      </c>
      <c r="B71" s="577" t="s">
        <v>8359</v>
      </c>
      <c r="C71" s="660"/>
      <c r="D71" s="94"/>
      <c r="E71" s="94"/>
    </row>
    <row r="72" spans="1:5" ht="36" customHeight="1">
      <c r="A72" s="90" t="s">
        <v>5788</v>
      </c>
      <c r="B72" s="577" t="s">
        <v>8360</v>
      </c>
      <c r="C72" s="660"/>
      <c r="D72" s="94"/>
      <c r="E72" s="94"/>
    </row>
    <row r="73" spans="1:5" ht="51" customHeight="1">
      <c r="A73" s="90" t="s">
        <v>8361</v>
      </c>
      <c r="B73" s="577" t="s">
        <v>8362</v>
      </c>
      <c r="C73" s="660"/>
      <c r="D73" s="94"/>
      <c r="E73" s="94"/>
    </row>
    <row r="74" spans="1:5" ht="35.25" customHeight="1">
      <c r="A74" s="90" t="s">
        <v>8363</v>
      </c>
      <c r="B74" s="577" t="s">
        <v>8364</v>
      </c>
      <c r="C74" s="660"/>
      <c r="D74" s="94"/>
      <c r="E74" s="94"/>
    </row>
    <row r="75" spans="1:5" ht="35.25" customHeight="1">
      <c r="A75" s="90" t="s">
        <v>8365</v>
      </c>
      <c r="B75" s="577" t="s">
        <v>8366</v>
      </c>
      <c r="C75" s="660"/>
      <c r="D75" s="94"/>
      <c r="E75" s="94"/>
    </row>
    <row r="76" spans="1:5" ht="41.25" customHeight="1">
      <c r="A76" s="90" t="s">
        <v>8367</v>
      </c>
      <c r="B76" s="577" t="s">
        <v>8368</v>
      </c>
      <c r="C76" s="660"/>
      <c r="D76" s="94"/>
      <c r="E76" s="94"/>
    </row>
    <row r="77" spans="1:5" ht="34.5" customHeight="1">
      <c r="A77" s="90" t="s">
        <v>8369</v>
      </c>
      <c r="B77" s="577" t="s">
        <v>8370</v>
      </c>
      <c r="C77" s="660"/>
      <c r="D77" s="94"/>
      <c r="E77" s="94"/>
    </row>
    <row r="78" spans="1:5" ht="51" customHeight="1">
      <c r="A78" s="90" t="s">
        <v>8371</v>
      </c>
      <c r="B78" s="577" t="s">
        <v>8372</v>
      </c>
      <c r="C78" s="660"/>
      <c r="D78" s="94"/>
      <c r="E78" s="94"/>
    </row>
    <row r="79" spans="1:5" ht="45.75" customHeight="1">
      <c r="A79" s="90" t="s">
        <v>8373</v>
      </c>
      <c r="B79" s="577" t="s">
        <v>8374</v>
      </c>
      <c r="C79" s="660"/>
      <c r="D79" s="94"/>
      <c r="E79" s="94"/>
    </row>
    <row r="80" spans="1:5" ht="49.5" customHeight="1">
      <c r="A80" s="90" t="s">
        <v>8375</v>
      </c>
      <c r="B80" s="577" t="s">
        <v>8376</v>
      </c>
      <c r="C80" s="660"/>
      <c r="D80" s="94"/>
      <c r="E80" s="94"/>
    </row>
    <row r="81" spans="1:5" ht="13.5" customHeight="1">
      <c r="A81" s="90" t="s">
        <v>8377</v>
      </c>
      <c r="B81" s="577" t="s">
        <v>8378</v>
      </c>
      <c r="C81" s="660"/>
      <c r="D81" s="94"/>
      <c r="E81" s="94"/>
    </row>
    <row r="82" spans="1:5" ht="36.75" customHeight="1">
      <c r="A82" s="90" t="s">
        <v>8379</v>
      </c>
      <c r="B82" s="577" t="s">
        <v>8380</v>
      </c>
      <c r="C82" s="660"/>
      <c r="D82" s="94"/>
      <c r="E82" s="94"/>
    </row>
    <row r="83" spans="1:5" ht="15.75" customHeight="1">
      <c r="A83" s="578" t="s">
        <v>8381</v>
      </c>
      <c r="B83" s="632" t="s">
        <v>8382</v>
      </c>
      <c r="C83" s="92" t="s">
        <v>8383</v>
      </c>
      <c r="D83" s="94"/>
      <c r="E83" s="94"/>
    </row>
    <row r="84" spans="1:5" ht="15.75" customHeight="1">
      <c r="A84" s="661"/>
      <c r="B84" s="661"/>
      <c r="C84" s="92" t="s">
        <v>8384</v>
      </c>
      <c r="D84" s="94"/>
      <c r="E84" s="94"/>
    </row>
    <row r="85" spans="1:5" ht="15.75" customHeight="1">
      <c r="A85" s="661"/>
      <c r="B85" s="661"/>
      <c r="C85" s="92" t="s">
        <v>8385</v>
      </c>
      <c r="D85" s="94"/>
      <c r="E85" s="94"/>
    </row>
    <row r="86" spans="1:5" ht="15.75" customHeight="1">
      <c r="A86" s="661"/>
      <c r="B86" s="661"/>
      <c r="C86" s="92" t="s">
        <v>8386</v>
      </c>
      <c r="D86" s="94"/>
      <c r="E86" s="94"/>
    </row>
    <row r="87" spans="1:5" ht="15.75" customHeight="1">
      <c r="A87" s="661"/>
      <c r="B87" s="661"/>
      <c r="C87" s="92" t="s">
        <v>8387</v>
      </c>
      <c r="D87" s="94"/>
      <c r="E87" s="94"/>
    </row>
    <row r="88" spans="1:5" ht="15.75" customHeight="1">
      <c r="A88" s="661"/>
      <c r="B88" s="661"/>
      <c r="C88" s="92" t="s">
        <v>8388</v>
      </c>
      <c r="D88" s="94"/>
      <c r="E88" s="94"/>
    </row>
    <row r="89" spans="1:5" ht="15.75" customHeight="1">
      <c r="A89" s="661"/>
      <c r="B89" s="661"/>
      <c r="C89" s="92" t="s">
        <v>8389</v>
      </c>
      <c r="D89" s="94"/>
      <c r="E89" s="94"/>
    </row>
    <row r="90" spans="1:5" ht="15.75" customHeight="1">
      <c r="A90" s="661"/>
      <c r="B90" s="661"/>
      <c r="C90" s="92" t="s">
        <v>8390</v>
      </c>
      <c r="D90" s="94"/>
      <c r="E90" s="94"/>
    </row>
    <row r="91" spans="1:5" ht="15.75" customHeight="1">
      <c r="A91" s="661"/>
      <c r="B91" s="661"/>
      <c r="C91" s="92" t="s">
        <v>8391</v>
      </c>
      <c r="D91" s="94"/>
      <c r="E91" s="94"/>
    </row>
    <row r="92" spans="1:5" ht="15.75" customHeight="1">
      <c r="A92" s="661"/>
      <c r="B92" s="661"/>
      <c r="C92" s="92" t="s">
        <v>8392</v>
      </c>
      <c r="D92" s="94"/>
      <c r="E92" s="94"/>
    </row>
    <row r="93" spans="1:5" ht="15.75" customHeight="1">
      <c r="A93" s="661"/>
      <c r="B93" s="661"/>
      <c r="C93" s="92" t="s">
        <v>8393</v>
      </c>
      <c r="D93" s="94"/>
      <c r="E93" s="94"/>
    </row>
    <row r="94" spans="1:5" ht="15.75" customHeight="1">
      <c r="A94" s="661"/>
      <c r="B94" s="661"/>
      <c r="C94" s="92" t="s">
        <v>8394</v>
      </c>
      <c r="D94" s="94"/>
      <c r="E94" s="94"/>
    </row>
    <row r="95" spans="1:5" ht="15.75" customHeight="1">
      <c r="A95" s="661"/>
      <c r="B95" s="661"/>
      <c r="C95" s="92" t="s">
        <v>8395</v>
      </c>
      <c r="D95" s="94"/>
      <c r="E95" s="94"/>
    </row>
    <row r="96" spans="1:5" ht="15.75" customHeight="1">
      <c r="A96" s="661"/>
      <c r="B96" s="661"/>
      <c r="C96" s="92" t="s">
        <v>8396</v>
      </c>
      <c r="D96" s="94"/>
      <c r="E96" s="94"/>
    </row>
    <row r="97" spans="1:5" ht="15.75" customHeight="1">
      <c r="A97" s="661"/>
      <c r="B97" s="661"/>
      <c r="C97" s="92" t="s">
        <v>8397</v>
      </c>
      <c r="D97" s="94"/>
      <c r="E97" s="94"/>
    </row>
    <row r="98" spans="1:5" ht="15.75" customHeight="1">
      <c r="A98" s="578" t="s">
        <v>8398</v>
      </c>
      <c r="B98" s="576" t="s">
        <v>8399</v>
      </c>
      <c r="C98" s="92" t="s">
        <v>8400</v>
      </c>
      <c r="D98" s="94"/>
      <c r="E98" s="94"/>
    </row>
    <row r="99" spans="1:5" ht="15.75" customHeight="1">
      <c r="A99" s="661"/>
      <c r="B99" s="661"/>
      <c r="C99" s="92" t="s">
        <v>8401</v>
      </c>
      <c r="D99" s="94"/>
      <c r="E99" s="94"/>
    </row>
    <row r="100" spans="1:5" ht="15.75" customHeight="1">
      <c r="A100" s="661"/>
      <c r="B100" s="661"/>
      <c r="C100" s="92" t="s">
        <v>8402</v>
      </c>
      <c r="D100" s="94"/>
      <c r="E100" s="94"/>
    </row>
    <row r="101" spans="1:5" ht="15.75" customHeight="1">
      <c r="A101" s="661"/>
      <c r="B101" s="661"/>
      <c r="C101" s="92" t="s">
        <v>8403</v>
      </c>
      <c r="D101" s="94"/>
      <c r="E101" s="94"/>
    </row>
    <row r="102" spans="1:5" ht="15.75" customHeight="1">
      <c r="A102" s="661"/>
      <c r="B102" s="661"/>
      <c r="C102" s="92" t="s">
        <v>8404</v>
      </c>
      <c r="D102" s="94"/>
      <c r="E102" s="94"/>
    </row>
    <row r="103" spans="1:5" ht="15.75" customHeight="1">
      <c r="A103" s="661"/>
      <c r="B103" s="661"/>
      <c r="C103" s="92" t="s">
        <v>8405</v>
      </c>
      <c r="D103" s="94"/>
      <c r="E103" s="94"/>
    </row>
    <row r="104" spans="1:5" ht="15.75" customHeight="1">
      <c r="A104" s="661"/>
      <c r="B104" s="661"/>
      <c r="C104" s="92" t="s">
        <v>8406</v>
      </c>
      <c r="D104" s="94"/>
      <c r="E104" s="94"/>
    </row>
    <row r="105" spans="1:5" ht="15.75" customHeight="1">
      <c r="A105" s="661"/>
      <c r="B105" s="661"/>
      <c r="C105" s="92" t="s">
        <v>8407</v>
      </c>
      <c r="D105" s="94"/>
      <c r="E105" s="94"/>
    </row>
    <row r="106" spans="1:5" ht="15.75" customHeight="1">
      <c r="A106" s="661"/>
      <c r="B106" s="661"/>
      <c r="C106" s="92" t="s">
        <v>8408</v>
      </c>
      <c r="D106" s="94"/>
      <c r="E106" s="94"/>
    </row>
    <row r="107" spans="1:5" ht="15.75" customHeight="1">
      <c r="A107" s="661"/>
      <c r="B107" s="661"/>
      <c r="C107" s="92" t="s">
        <v>8409</v>
      </c>
      <c r="D107" s="94"/>
      <c r="E107" s="94"/>
    </row>
    <row r="108" spans="1:5" ht="15.75" customHeight="1">
      <c r="A108" s="661"/>
      <c r="B108" s="661"/>
      <c r="C108" s="92" t="s">
        <v>8410</v>
      </c>
      <c r="D108" s="94"/>
      <c r="E108" s="94"/>
    </row>
    <row r="109" spans="1:5" ht="15.75" customHeight="1">
      <c r="A109" s="661"/>
      <c r="B109" s="661"/>
      <c r="C109" s="92" t="s">
        <v>8411</v>
      </c>
      <c r="D109" s="94"/>
      <c r="E109" s="94"/>
    </row>
    <row r="110" spans="1:5" ht="15.75" customHeight="1">
      <c r="A110" s="661"/>
      <c r="B110" s="661"/>
      <c r="C110" s="92" t="s">
        <v>8412</v>
      </c>
      <c r="D110" s="94"/>
      <c r="E110" s="94"/>
    </row>
    <row r="111" spans="1:5" ht="15.75" customHeight="1">
      <c r="A111" s="661"/>
      <c r="B111" s="661"/>
      <c r="C111" s="92" t="s">
        <v>8413</v>
      </c>
      <c r="D111" s="94"/>
      <c r="E111" s="94"/>
    </row>
    <row r="112" spans="1:5" ht="15.75" customHeight="1">
      <c r="A112" s="661"/>
      <c r="B112" s="661"/>
      <c r="C112" s="92" t="s">
        <v>8414</v>
      </c>
      <c r="D112" s="94"/>
      <c r="E112" s="94"/>
    </row>
    <row r="113" spans="1:5" ht="15.75" customHeight="1">
      <c r="A113" s="661"/>
      <c r="B113" s="661"/>
      <c r="C113" s="92" t="s">
        <v>8415</v>
      </c>
      <c r="D113" s="94"/>
      <c r="E113" s="94"/>
    </row>
    <row r="114" spans="1:5" ht="15.75" customHeight="1">
      <c r="A114" s="661"/>
      <c r="B114" s="661"/>
      <c r="C114" s="92" t="s">
        <v>8416</v>
      </c>
      <c r="D114" s="94"/>
      <c r="E114" s="94"/>
    </row>
    <row r="115" spans="1:5" ht="15.75" customHeight="1">
      <c r="A115" s="661"/>
      <c r="B115" s="661"/>
      <c r="C115" s="92" t="s">
        <v>8417</v>
      </c>
      <c r="D115" s="94"/>
      <c r="E115" s="94"/>
    </row>
    <row r="116" spans="1:5" ht="15.75" customHeight="1">
      <c r="A116" s="661"/>
      <c r="B116" s="661"/>
      <c r="C116" s="92" t="s">
        <v>8418</v>
      </c>
      <c r="D116" s="94"/>
      <c r="E116" s="94"/>
    </row>
    <row r="117" spans="1:5" ht="15.75" customHeight="1">
      <c r="A117" s="661"/>
      <c r="B117" s="661"/>
      <c r="C117" s="92" t="s">
        <v>8419</v>
      </c>
      <c r="D117" s="94"/>
      <c r="E117" s="94"/>
    </row>
    <row r="118" spans="1:5" ht="15.75" customHeight="1">
      <c r="A118" s="661"/>
      <c r="B118" s="661"/>
      <c r="C118" s="92" t="s">
        <v>8420</v>
      </c>
      <c r="D118" s="94"/>
      <c r="E118" s="94"/>
    </row>
    <row r="119" spans="1:5" ht="15.75" customHeight="1">
      <c r="A119" s="661"/>
      <c r="B119" s="661"/>
      <c r="C119" s="92" t="s">
        <v>8421</v>
      </c>
      <c r="D119" s="94"/>
      <c r="E119" s="94"/>
    </row>
    <row r="120" spans="1:5" ht="15.75" customHeight="1">
      <c r="A120" s="662"/>
      <c r="B120" s="662"/>
      <c r="C120" s="92" t="s">
        <v>8422</v>
      </c>
      <c r="D120" s="94"/>
      <c r="E120" s="94"/>
    </row>
    <row r="121" spans="1:5" ht="15.75" customHeight="1">
      <c r="A121" s="127">
        <v>5</v>
      </c>
      <c r="B121" s="631" t="s">
        <v>8330</v>
      </c>
      <c r="C121" s="660"/>
      <c r="D121" s="102"/>
      <c r="E121" s="102"/>
    </row>
    <row r="122" spans="1:5" ht="15.75" customHeight="1">
      <c r="A122" s="90" t="s">
        <v>4468</v>
      </c>
      <c r="B122" s="101" t="s">
        <v>8423</v>
      </c>
      <c r="C122" s="101" t="s">
        <v>8424</v>
      </c>
      <c r="D122" s="94"/>
      <c r="E122" s="94"/>
    </row>
    <row r="123" spans="1:5" ht="15.75" customHeight="1">
      <c r="A123" s="90" t="s">
        <v>4469</v>
      </c>
      <c r="B123" s="101" t="s">
        <v>8425</v>
      </c>
      <c r="C123" s="101" t="s">
        <v>8426</v>
      </c>
      <c r="D123" s="94"/>
      <c r="E123" s="94"/>
    </row>
    <row r="124" spans="1:5" ht="15.75" customHeight="1">
      <c r="A124" s="90" t="s">
        <v>4470</v>
      </c>
      <c r="B124" s="577" t="s">
        <v>8427</v>
      </c>
      <c r="C124" s="660"/>
      <c r="D124" s="94"/>
      <c r="E124" s="94"/>
    </row>
    <row r="125" spans="1:5" ht="15.75" customHeight="1">
      <c r="A125" s="90" t="s">
        <v>4471</v>
      </c>
      <c r="B125" s="577" t="s">
        <v>8428</v>
      </c>
      <c r="C125" s="660"/>
      <c r="D125" s="94"/>
      <c r="E125" s="94"/>
    </row>
    <row r="126" spans="1:5" ht="15.75" customHeight="1">
      <c r="A126" s="90" t="s">
        <v>4473</v>
      </c>
      <c r="B126" s="577" t="s">
        <v>8429</v>
      </c>
      <c r="C126" s="660"/>
      <c r="D126" s="94"/>
      <c r="E126" s="94"/>
    </row>
    <row r="127" spans="1:5" ht="15.75" customHeight="1">
      <c r="A127" s="90" t="s">
        <v>4474</v>
      </c>
      <c r="B127" s="577" t="s">
        <v>8430</v>
      </c>
      <c r="C127" s="660"/>
      <c r="D127" s="94"/>
      <c r="E127" s="94"/>
    </row>
    <row r="128" spans="1:5" ht="15.75" customHeight="1">
      <c r="A128" s="90" t="s">
        <v>4475</v>
      </c>
      <c r="B128" s="577" t="s">
        <v>8431</v>
      </c>
      <c r="C128" s="660"/>
      <c r="D128" s="94"/>
      <c r="E128" s="94"/>
    </row>
    <row r="129" spans="1:5" ht="15.75" customHeight="1">
      <c r="A129" s="90" t="s">
        <v>4477</v>
      </c>
      <c r="B129" s="577" t="s">
        <v>8432</v>
      </c>
      <c r="C129" s="660"/>
      <c r="D129" s="94"/>
      <c r="E129" s="94"/>
    </row>
    <row r="130" spans="1:5" ht="26.25" customHeight="1">
      <c r="A130" s="90" t="s">
        <v>4479</v>
      </c>
      <c r="B130" s="577" t="s">
        <v>8433</v>
      </c>
      <c r="C130" s="660"/>
      <c r="D130" s="94"/>
      <c r="E130" s="94"/>
    </row>
    <row r="131" spans="1:5" ht="15.75" customHeight="1">
      <c r="A131" s="90" t="s">
        <v>4480</v>
      </c>
      <c r="B131" s="577" t="s">
        <v>8434</v>
      </c>
      <c r="C131" s="660"/>
      <c r="D131" s="94"/>
      <c r="E131" s="94"/>
    </row>
    <row r="132" spans="1:5" ht="15.75" customHeight="1">
      <c r="A132" s="90" t="s">
        <v>4482</v>
      </c>
      <c r="B132" s="101" t="s">
        <v>8435</v>
      </c>
      <c r="C132" s="101" t="s">
        <v>8436</v>
      </c>
      <c r="D132" s="94"/>
      <c r="E132" s="94"/>
    </row>
    <row r="133" spans="1:5" ht="15.75" customHeight="1">
      <c r="A133" s="90" t="s">
        <v>4484</v>
      </c>
      <c r="B133" s="577" t="s">
        <v>8437</v>
      </c>
      <c r="C133" s="660"/>
      <c r="D133" s="94"/>
      <c r="E133" s="94"/>
    </row>
    <row r="134" spans="1:5" ht="15.75" customHeight="1">
      <c r="A134" s="90" t="s">
        <v>4486</v>
      </c>
      <c r="B134" s="577" t="s">
        <v>8438</v>
      </c>
      <c r="C134" s="660"/>
      <c r="D134" s="94"/>
      <c r="E134" s="94"/>
    </row>
    <row r="135" spans="1:5" ht="15.75" customHeight="1">
      <c r="A135" s="90" t="s">
        <v>4487</v>
      </c>
      <c r="B135" s="101" t="s">
        <v>8439</v>
      </c>
      <c r="C135" s="101" t="s">
        <v>8440</v>
      </c>
      <c r="D135" s="94"/>
      <c r="E135" s="94"/>
    </row>
    <row r="136" spans="1:5" ht="15.75" customHeight="1">
      <c r="A136" s="90" t="s">
        <v>4489</v>
      </c>
      <c r="B136" s="577" t="s">
        <v>8441</v>
      </c>
      <c r="C136" s="660"/>
      <c r="D136" s="94"/>
      <c r="E136" s="94"/>
    </row>
    <row r="137" spans="1:5" ht="20.25" customHeight="1">
      <c r="A137" s="90" t="s">
        <v>4490</v>
      </c>
      <c r="B137" s="101" t="s">
        <v>8442</v>
      </c>
      <c r="C137" s="101" t="s">
        <v>8443</v>
      </c>
      <c r="D137" s="94"/>
      <c r="E137" s="94"/>
    </row>
    <row r="138" spans="1:5" ht="15.75" customHeight="1">
      <c r="A138" s="90" t="s">
        <v>5640</v>
      </c>
      <c r="B138" s="577" t="s">
        <v>8444</v>
      </c>
      <c r="C138" s="660"/>
      <c r="D138" s="94"/>
      <c r="E138" s="94"/>
    </row>
    <row r="139" spans="1:5" ht="29.25" customHeight="1">
      <c r="A139" s="90" t="s">
        <v>5641</v>
      </c>
      <c r="B139" s="101" t="s">
        <v>8445</v>
      </c>
      <c r="C139" s="101" t="s">
        <v>8446</v>
      </c>
      <c r="D139" s="94"/>
      <c r="E139" s="94"/>
    </row>
    <row r="140" spans="1:5" ht="15.75" customHeight="1">
      <c r="A140" s="90" t="s">
        <v>5642</v>
      </c>
      <c r="B140" s="577" t="s">
        <v>8447</v>
      </c>
      <c r="C140" s="660"/>
      <c r="D140" s="94"/>
      <c r="E140" s="94"/>
    </row>
    <row r="141" spans="1:5" ht="15.75" customHeight="1">
      <c r="A141" s="90" t="s">
        <v>5643</v>
      </c>
      <c r="B141" s="577" t="s">
        <v>8448</v>
      </c>
      <c r="C141" s="660"/>
      <c r="D141" s="94"/>
      <c r="E141" s="94"/>
    </row>
    <row r="142" spans="1:5" ht="15.75" customHeight="1">
      <c r="A142" s="90" t="s">
        <v>5644</v>
      </c>
      <c r="B142" s="577" t="s">
        <v>8449</v>
      </c>
      <c r="C142" s="660"/>
      <c r="D142" s="94"/>
      <c r="E142" s="94"/>
    </row>
    <row r="143" spans="1:5" ht="15.75" customHeight="1">
      <c r="A143" s="90" t="s">
        <v>5645</v>
      </c>
      <c r="B143" s="577" t="s">
        <v>8450</v>
      </c>
      <c r="C143" s="660"/>
      <c r="D143" s="94"/>
      <c r="E143" s="94"/>
    </row>
    <row r="144" spans="1:5" ht="15.75" customHeight="1">
      <c r="A144" s="90" t="s">
        <v>5795</v>
      </c>
      <c r="B144" s="577" t="s">
        <v>8451</v>
      </c>
      <c r="C144" s="660"/>
      <c r="D144" s="94"/>
      <c r="E144" s="94"/>
    </row>
    <row r="145" spans="1:5" ht="15.75" customHeight="1">
      <c r="A145" s="90" t="s">
        <v>5796</v>
      </c>
      <c r="B145" s="577" t="s">
        <v>8452</v>
      </c>
      <c r="C145" s="660"/>
      <c r="D145" s="94"/>
      <c r="E145" s="94"/>
    </row>
    <row r="146" spans="1:5" ht="37.5" customHeight="1">
      <c r="A146" s="90" t="s">
        <v>8453</v>
      </c>
      <c r="B146" s="101" t="s">
        <v>8454</v>
      </c>
      <c r="C146" s="101" t="s">
        <v>8455</v>
      </c>
      <c r="D146" s="94"/>
      <c r="E146" s="94"/>
    </row>
    <row r="147" spans="1:5" ht="15.75" customHeight="1">
      <c r="A147" s="90" t="s">
        <v>5798</v>
      </c>
      <c r="B147" s="577" t="s">
        <v>8456</v>
      </c>
      <c r="C147" s="660"/>
      <c r="D147" s="94"/>
      <c r="E147" s="94"/>
    </row>
    <row r="148" spans="1:5" ht="15.75" customHeight="1">
      <c r="A148" s="90" t="s">
        <v>5799</v>
      </c>
      <c r="B148" s="577" t="s">
        <v>8457</v>
      </c>
      <c r="C148" s="660"/>
      <c r="D148" s="94"/>
      <c r="E148" s="94"/>
    </row>
    <row r="149" spans="1:5" ht="15.75" customHeight="1">
      <c r="A149" s="90" t="s">
        <v>8458</v>
      </c>
      <c r="B149" s="577" t="s">
        <v>8459</v>
      </c>
      <c r="C149" s="660"/>
      <c r="D149" s="94"/>
      <c r="E149" s="94"/>
    </row>
    <row r="150" spans="1:5" ht="15.75" customHeight="1">
      <c r="A150" s="90" t="s">
        <v>8460</v>
      </c>
      <c r="B150" s="577" t="s">
        <v>8461</v>
      </c>
      <c r="C150" s="660"/>
      <c r="D150" s="94"/>
      <c r="E150" s="94"/>
    </row>
    <row r="151" spans="1:5" ht="15.75" customHeight="1">
      <c r="A151" s="90" t="s">
        <v>8462</v>
      </c>
      <c r="B151" s="101" t="s">
        <v>8463</v>
      </c>
      <c r="C151" s="101" t="s">
        <v>8464</v>
      </c>
      <c r="D151" s="94"/>
      <c r="E151" s="94"/>
    </row>
    <row r="152" spans="1:5" ht="15.75" customHeight="1">
      <c r="A152" s="90" t="s">
        <v>8465</v>
      </c>
      <c r="B152" s="101" t="s">
        <v>8466</v>
      </c>
      <c r="C152" s="101" t="s">
        <v>8467</v>
      </c>
      <c r="D152" s="94"/>
      <c r="E152" s="94"/>
    </row>
    <row r="153" spans="1:5" ht="15.75" customHeight="1">
      <c r="A153" s="90" t="s">
        <v>8468</v>
      </c>
      <c r="B153" s="101" t="s">
        <v>8469</v>
      </c>
      <c r="C153" s="101" t="s">
        <v>8470</v>
      </c>
      <c r="D153" s="94"/>
      <c r="E153" s="94"/>
    </row>
    <row r="154" spans="1:5" ht="15.75" customHeight="1">
      <c r="A154" s="90" t="s">
        <v>8471</v>
      </c>
      <c r="B154" s="101" t="s">
        <v>8472</v>
      </c>
      <c r="C154" s="101" t="s">
        <v>8473</v>
      </c>
      <c r="D154" s="94"/>
      <c r="E154" s="94"/>
    </row>
    <row r="155" spans="1:5" ht="15.75" customHeight="1">
      <c r="A155" s="90" t="s">
        <v>8474</v>
      </c>
      <c r="B155" s="101" t="s">
        <v>8475</v>
      </c>
      <c r="C155" s="101" t="s">
        <v>8476</v>
      </c>
      <c r="D155" s="94"/>
      <c r="E155" s="94"/>
    </row>
    <row r="156" spans="1:5" ht="15.75" customHeight="1">
      <c r="A156" s="90" t="s">
        <v>8477</v>
      </c>
      <c r="B156" s="101" t="s">
        <v>8478</v>
      </c>
      <c r="C156" s="101" t="s">
        <v>8479</v>
      </c>
      <c r="D156" s="94"/>
      <c r="E156" s="94"/>
    </row>
    <row r="157" spans="1:5" ht="15.75" customHeight="1">
      <c r="A157" s="90" t="s">
        <v>8480</v>
      </c>
      <c r="B157" s="101" t="s">
        <v>8481</v>
      </c>
      <c r="C157" s="101" t="s">
        <v>8482</v>
      </c>
      <c r="D157" s="94"/>
      <c r="E157" s="94"/>
    </row>
    <row r="158" spans="1:5" ht="15.75" customHeight="1">
      <c r="A158" s="90" t="s">
        <v>8483</v>
      </c>
      <c r="B158" s="577" t="s">
        <v>8484</v>
      </c>
      <c r="C158" s="660"/>
      <c r="D158" s="94"/>
      <c r="E158" s="94"/>
    </row>
    <row r="159" spans="1:5" ht="15.75" customHeight="1">
      <c r="A159" s="90" t="s">
        <v>8485</v>
      </c>
      <c r="B159" s="577" t="s">
        <v>8486</v>
      </c>
      <c r="C159" s="660"/>
      <c r="D159" s="94"/>
      <c r="E159" s="94"/>
    </row>
    <row r="160" spans="1:5" ht="15.75" customHeight="1">
      <c r="A160" s="90" t="s">
        <v>8487</v>
      </c>
      <c r="B160" s="577" t="s">
        <v>8488</v>
      </c>
      <c r="C160" s="660"/>
      <c r="D160" s="94"/>
      <c r="E160" s="94"/>
    </row>
    <row r="161" spans="1:5" ht="15.75" customHeight="1">
      <c r="A161" s="90" t="s">
        <v>8489</v>
      </c>
      <c r="B161" s="577" t="s">
        <v>8490</v>
      </c>
      <c r="C161" s="660"/>
      <c r="D161" s="94"/>
      <c r="E161" s="94"/>
    </row>
    <row r="162" spans="1:5" ht="15.75" customHeight="1">
      <c r="A162" s="90" t="s">
        <v>8491</v>
      </c>
      <c r="B162" s="577" t="s">
        <v>8492</v>
      </c>
      <c r="C162" s="660"/>
      <c r="D162" s="94"/>
      <c r="E162" s="94"/>
    </row>
    <row r="163" spans="1:5" ht="15.75" customHeight="1">
      <c r="A163" s="90" t="s">
        <v>8493</v>
      </c>
      <c r="B163" s="101" t="s">
        <v>8494</v>
      </c>
      <c r="C163" s="101" t="s">
        <v>8495</v>
      </c>
      <c r="D163" s="94"/>
      <c r="E163" s="94"/>
    </row>
    <row r="164" spans="1:5" ht="14.25" customHeight="1">
      <c r="A164" s="90" t="s">
        <v>8496</v>
      </c>
      <c r="B164" s="577" t="s">
        <v>8497</v>
      </c>
      <c r="C164" s="660"/>
      <c r="D164" s="94"/>
      <c r="E164" s="94"/>
    </row>
    <row r="165" spans="1:5" ht="15.75" customHeight="1">
      <c r="A165" s="90" t="s">
        <v>8498</v>
      </c>
      <c r="B165" s="101" t="s">
        <v>8499</v>
      </c>
      <c r="C165" s="101" t="s">
        <v>8500</v>
      </c>
      <c r="D165" s="94"/>
      <c r="E165" s="94"/>
    </row>
    <row r="166" spans="1:5" ht="15.75" customHeight="1">
      <c r="A166" s="90" t="s">
        <v>8501</v>
      </c>
      <c r="B166" s="101" t="s">
        <v>8502</v>
      </c>
      <c r="C166" s="101" t="s">
        <v>8503</v>
      </c>
      <c r="D166" s="94"/>
      <c r="E166" s="94"/>
    </row>
    <row r="167" spans="1:5" ht="15.75" customHeight="1">
      <c r="A167" s="90" t="s">
        <v>8504</v>
      </c>
      <c r="B167" s="101" t="s">
        <v>8505</v>
      </c>
      <c r="C167" s="101" t="s">
        <v>8506</v>
      </c>
      <c r="D167" s="94"/>
      <c r="E167" s="94"/>
    </row>
    <row r="168" spans="1:5" ht="26.25" customHeight="1">
      <c r="A168" s="90" t="s">
        <v>8507</v>
      </c>
      <c r="B168" s="577" t="s">
        <v>8508</v>
      </c>
      <c r="C168" s="660"/>
      <c r="D168" s="94"/>
      <c r="E168" s="94"/>
    </row>
    <row r="169" spans="1:5" ht="27.75" customHeight="1">
      <c r="A169" s="90" t="s">
        <v>8509</v>
      </c>
      <c r="B169" s="577" t="s">
        <v>8510</v>
      </c>
      <c r="C169" s="660"/>
      <c r="D169" s="94"/>
      <c r="E169" s="94"/>
    </row>
    <row r="170" spans="1:5" ht="15.75" customHeight="1">
      <c r="A170" s="90" t="s">
        <v>8511</v>
      </c>
      <c r="B170" s="577" t="s">
        <v>8512</v>
      </c>
      <c r="C170" s="660"/>
      <c r="D170" s="94"/>
      <c r="E170" s="94"/>
    </row>
    <row r="171" spans="1:5" ht="15.75" customHeight="1">
      <c r="A171" s="90" t="s">
        <v>8513</v>
      </c>
      <c r="B171" s="577" t="s">
        <v>8514</v>
      </c>
      <c r="C171" s="660"/>
      <c r="D171" s="94"/>
      <c r="E171" s="94"/>
    </row>
    <row r="172" spans="1:5" ht="15.75" customHeight="1">
      <c r="A172" s="90" t="s">
        <v>8515</v>
      </c>
      <c r="B172" s="577" t="s">
        <v>8516</v>
      </c>
      <c r="C172" s="660"/>
      <c r="D172" s="94"/>
      <c r="E172" s="94"/>
    </row>
    <row r="173" spans="1:5" ht="15.75" customHeight="1">
      <c r="A173" s="90" t="s">
        <v>8517</v>
      </c>
      <c r="B173" s="577" t="s">
        <v>8518</v>
      </c>
      <c r="C173" s="660"/>
      <c r="D173" s="94"/>
      <c r="E173" s="94"/>
    </row>
    <row r="174" spans="1:5" ht="15.75" customHeight="1">
      <c r="A174" s="90" t="s">
        <v>8519</v>
      </c>
      <c r="B174" s="577" t="s">
        <v>8520</v>
      </c>
      <c r="C174" s="660"/>
      <c r="D174" s="94"/>
      <c r="E174" s="94"/>
    </row>
    <row r="175" spans="1:5" ht="15.75" customHeight="1">
      <c r="A175" s="90" t="s">
        <v>8521</v>
      </c>
      <c r="B175" s="577" t="s">
        <v>8522</v>
      </c>
      <c r="C175" s="660"/>
      <c r="D175" s="94"/>
      <c r="E175" s="94"/>
    </row>
    <row r="176" spans="1:5" ht="15.75" customHeight="1">
      <c r="A176" s="90" t="s">
        <v>8523</v>
      </c>
      <c r="B176" s="577" t="s">
        <v>8524</v>
      </c>
      <c r="C176" s="660"/>
      <c r="D176" s="94"/>
      <c r="E176" s="94"/>
    </row>
    <row r="177" spans="1:5" ht="15.75" customHeight="1">
      <c r="A177" s="90" t="s">
        <v>8525</v>
      </c>
      <c r="B177" s="577" t="s">
        <v>8526</v>
      </c>
      <c r="C177" s="660"/>
      <c r="D177" s="94"/>
      <c r="E177" s="94"/>
    </row>
    <row r="178" spans="1:5" ht="50.25" customHeight="1">
      <c r="A178" s="90" t="s">
        <v>8527</v>
      </c>
      <c r="B178" s="101" t="s">
        <v>8528</v>
      </c>
      <c r="C178" s="101" t="s">
        <v>8529</v>
      </c>
      <c r="D178" s="94"/>
      <c r="E178" s="94"/>
    </row>
    <row r="179" spans="1:5" ht="15.75" customHeight="1">
      <c r="A179" s="90" t="s">
        <v>8530</v>
      </c>
      <c r="B179" s="577" t="s">
        <v>8531</v>
      </c>
      <c r="C179" s="660"/>
      <c r="D179" s="94"/>
      <c r="E179" s="94"/>
    </row>
    <row r="180" spans="1:5" ht="15.75" customHeight="1">
      <c r="A180" s="90" t="s">
        <v>8532</v>
      </c>
      <c r="B180" s="577" t="s">
        <v>8533</v>
      </c>
      <c r="C180" s="660"/>
      <c r="D180" s="94"/>
      <c r="E180" s="94"/>
    </row>
    <row r="181" spans="1:5" ht="15.75" customHeight="1">
      <c r="A181" s="90" t="s">
        <v>8534</v>
      </c>
      <c r="B181" s="101" t="s">
        <v>8535</v>
      </c>
      <c r="C181" s="101" t="s">
        <v>8536</v>
      </c>
      <c r="D181" s="94"/>
      <c r="E181" s="94"/>
    </row>
    <row r="182" spans="1:5" ht="15.75" customHeight="1">
      <c r="A182" s="90" t="s">
        <v>8537</v>
      </c>
      <c r="B182" s="101" t="s">
        <v>8538</v>
      </c>
      <c r="C182" s="101" t="s">
        <v>8539</v>
      </c>
      <c r="D182" s="94"/>
      <c r="E182" s="94"/>
    </row>
    <row r="183" spans="1:5" ht="15.75" customHeight="1">
      <c r="A183" s="90" t="s">
        <v>8540</v>
      </c>
      <c r="B183" s="101" t="s">
        <v>8541</v>
      </c>
      <c r="C183" s="101" t="s">
        <v>8542</v>
      </c>
      <c r="D183" s="94"/>
      <c r="E183" s="94"/>
    </row>
    <row r="184" spans="1:5" ht="15.75" customHeight="1">
      <c r="A184" s="90" t="s">
        <v>8543</v>
      </c>
      <c r="B184" s="101" t="s">
        <v>8544</v>
      </c>
      <c r="C184" s="101" t="s">
        <v>8545</v>
      </c>
      <c r="D184" s="94"/>
      <c r="E184" s="94"/>
    </row>
    <row r="185" spans="1:5" ht="15.75" customHeight="1">
      <c r="A185" s="90" t="s">
        <v>8546</v>
      </c>
      <c r="B185" s="101" t="s">
        <v>8547</v>
      </c>
      <c r="C185" s="101" t="s">
        <v>8548</v>
      </c>
      <c r="D185" s="94"/>
      <c r="E185" s="94"/>
    </row>
    <row r="186" spans="1:5" ht="15.75" customHeight="1">
      <c r="A186" s="90" t="s">
        <v>8549</v>
      </c>
      <c r="B186" s="101" t="s">
        <v>8550</v>
      </c>
      <c r="C186" s="101" t="s">
        <v>8551</v>
      </c>
      <c r="D186" s="94"/>
      <c r="E186" s="94"/>
    </row>
    <row r="187" spans="1:5" ht="15.75" customHeight="1">
      <c r="A187" s="90" t="s">
        <v>8552</v>
      </c>
      <c r="B187" s="101" t="s">
        <v>8553</v>
      </c>
      <c r="C187" s="101" t="s">
        <v>8554</v>
      </c>
      <c r="D187" s="94"/>
      <c r="E187" s="94"/>
    </row>
    <row r="188" spans="1:5" ht="15.75" customHeight="1">
      <c r="A188" s="90" t="s">
        <v>8555</v>
      </c>
      <c r="B188" s="101" t="s">
        <v>8556</v>
      </c>
      <c r="C188" s="101" t="s">
        <v>8557</v>
      </c>
      <c r="D188" s="94"/>
      <c r="E188" s="94"/>
    </row>
    <row r="189" spans="1:5" ht="15.75" customHeight="1">
      <c r="A189" s="90" t="s">
        <v>8558</v>
      </c>
      <c r="B189" s="577" t="s">
        <v>8559</v>
      </c>
      <c r="C189" s="660"/>
      <c r="D189" s="94"/>
      <c r="E189" s="94"/>
    </row>
    <row r="190" spans="1:5" ht="15.75" customHeight="1">
      <c r="A190" s="90" t="s">
        <v>8560</v>
      </c>
      <c r="B190" s="577" t="s">
        <v>8561</v>
      </c>
      <c r="C190" s="660"/>
      <c r="D190" s="94"/>
      <c r="E190" s="94"/>
    </row>
    <row r="191" spans="1:5" ht="15.75" customHeight="1">
      <c r="A191" s="90" t="s">
        <v>8562</v>
      </c>
      <c r="B191" s="101" t="s">
        <v>8563</v>
      </c>
      <c r="C191" s="101" t="s">
        <v>8564</v>
      </c>
      <c r="D191" s="94"/>
      <c r="E191" s="94"/>
    </row>
    <row r="192" spans="1:5" ht="15.75" customHeight="1">
      <c r="A192" s="90" t="s">
        <v>8565</v>
      </c>
      <c r="B192" s="101" t="s">
        <v>8566</v>
      </c>
      <c r="C192" s="101" t="s">
        <v>8564</v>
      </c>
      <c r="D192" s="94"/>
      <c r="E192" s="94"/>
    </row>
    <row r="193" spans="1:5" ht="15.75" customHeight="1">
      <c r="A193" s="90" t="s">
        <v>8567</v>
      </c>
      <c r="B193" s="101" t="s">
        <v>8568</v>
      </c>
      <c r="C193" s="101" t="s">
        <v>8564</v>
      </c>
      <c r="D193" s="94"/>
      <c r="E193" s="94"/>
    </row>
    <row r="194" spans="1:5" ht="15.75" customHeight="1">
      <c r="A194" s="90" t="s">
        <v>8569</v>
      </c>
      <c r="B194" s="101" t="s">
        <v>8570</v>
      </c>
      <c r="C194" s="101" t="s">
        <v>8564</v>
      </c>
      <c r="D194" s="94"/>
      <c r="E194" s="94"/>
    </row>
    <row r="195" spans="1:5" ht="15.75" customHeight="1">
      <c r="A195" s="90" t="s">
        <v>8571</v>
      </c>
      <c r="B195" s="101" t="s">
        <v>8572</v>
      </c>
      <c r="C195" s="101" t="s">
        <v>8573</v>
      </c>
      <c r="D195" s="94"/>
      <c r="E195" s="94"/>
    </row>
    <row r="196" spans="1:5" ht="15.75" customHeight="1">
      <c r="A196" s="90" t="s">
        <v>8574</v>
      </c>
      <c r="B196" s="101" t="s">
        <v>8575</v>
      </c>
      <c r="C196" s="101" t="s">
        <v>8564</v>
      </c>
      <c r="D196" s="94"/>
      <c r="E196" s="94"/>
    </row>
    <row r="197" spans="1:5" ht="15.75" customHeight="1">
      <c r="A197" s="90" t="s">
        <v>8576</v>
      </c>
      <c r="B197" s="101" t="s">
        <v>8577</v>
      </c>
      <c r="C197" s="101" t="s">
        <v>8564</v>
      </c>
      <c r="D197" s="94"/>
      <c r="E197" s="94"/>
    </row>
    <row r="198" spans="1:5" ht="15.75" customHeight="1">
      <c r="A198" s="90" t="s">
        <v>8578</v>
      </c>
      <c r="B198" s="577" t="s">
        <v>8579</v>
      </c>
      <c r="C198" s="660"/>
      <c r="D198" s="94"/>
      <c r="E198" s="94"/>
    </row>
    <row r="199" spans="1:5" ht="15.75" customHeight="1">
      <c r="A199" s="90" t="s">
        <v>8580</v>
      </c>
      <c r="B199" s="577" t="s">
        <v>8581</v>
      </c>
      <c r="C199" s="660"/>
      <c r="D199" s="94"/>
      <c r="E199" s="94"/>
    </row>
    <row r="200" spans="1:5" ht="27.75" customHeight="1">
      <c r="A200" s="90" t="s">
        <v>8582</v>
      </c>
      <c r="B200" s="577" t="s">
        <v>8583</v>
      </c>
      <c r="C200" s="660"/>
      <c r="D200" s="94"/>
      <c r="E200" s="94"/>
    </row>
    <row r="201" spans="1:5" ht="21" customHeight="1">
      <c r="A201" s="90" t="s">
        <v>8584</v>
      </c>
      <c r="B201" s="577" t="s">
        <v>8585</v>
      </c>
      <c r="C201" s="660"/>
      <c r="D201" s="94"/>
      <c r="E201" s="94"/>
    </row>
    <row r="202" spans="1:5" ht="15.75" customHeight="1">
      <c r="A202" s="90" t="s">
        <v>8586</v>
      </c>
      <c r="B202" s="577" t="s">
        <v>8587</v>
      </c>
      <c r="C202" s="660"/>
      <c r="D202" s="94"/>
      <c r="E202" s="94"/>
    </row>
    <row r="203" spans="1:5" ht="15.75" customHeight="1">
      <c r="A203" s="90" t="s">
        <v>8588</v>
      </c>
      <c r="B203" s="101" t="s">
        <v>8589</v>
      </c>
      <c r="C203" s="101" t="s">
        <v>8590</v>
      </c>
      <c r="D203" s="94"/>
      <c r="E203" s="94"/>
    </row>
    <row r="204" spans="1:5" ht="15.75" customHeight="1">
      <c r="A204" s="90" t="s">
        <v>8591</v>
      </c>
      <c r="B204" s="577" t="s">
        <v>8592</v>
      </c>
      <c r="C204" s="660"/>
      <c r="D204" s="94"/>
      <c r="E204" s="94"/>
    </row>
    <row r="205" spans="1:5" ht="15.75" customHeight="1">
      <c r="A205" s="90" t="s">
        <v>8593</v>
      </c>
      <c r="B205" s="577" t="s">
        <v>8594</v>
      </c>
      <c r="C205" s="660"/>
      <c r="D205" s="94"/>
      <c r="E205" s="94"/>
    </row>
    <row r="206" spans="1:5" ht="15.75" customHeight="1">
      <c r="A206" s="90" t="s">
        <v>8595</v>
      </c>
      <c r="B206" s="577" t="s">
        <v>8596</v>
      </c>
      <c r="C206" s="660"/>
      <c r="D206" s="94"/>
      <c r="E206" s="94"/>
    </row>
    <row r="207" spans="1:5" ht="15.75" customHeight="1">
      <c r="A207" s="90" t="s">
        <v>8597</v>
      </c>
      <c r="B207" s="101" t="s">
        <v>8598</v>
      </c>
      <c r="C207" s="101" t="s">
        <v>8599</v>
      </c>
      <c r="D207" s="94"/>
      <c r="E207" s="94"/>
    </row>
    <row r="208" spans="1:5" ht="15.75" customHeight="1">
      <c r="A208" s="90" t="s">
        <v>8600</v>
      </c>
      <c r="B208" s="577" t="s">
        <v>8601</v>
      </c>
      <c r="C208" s="660"/>
      <c r="D208" s="94"/>
      <c r="E208" s="94"/>
    </row>
    <row r="209" spans="1:5" ht="15.75" customHeight="1">
      <c r="A209" s="90" t="s">
        <v>8602</v>
      </c>
      <c r="B209" s="577" t="s">
        <v>8603</v>
      </c>
      <c r="C209" s="660"/>
      <c r="D209" s="94"/>
      <c r="E209" s="94"/>
    </row>
    <row r="210" spans="1:5" ht="15.75" customHeight="1">
      <c r="A210" s="90" t="s">
        <v>8604</v>
      </c>
      <c r="B210" s="577" t="s">
        <v>8605</v>
      </c>
      <c r="C210" s="660"/>
      <c r="D210" s="94"/>
      <c r="E210" s="94"/>
    </row>
    <row r="211" spans="1:5" ht="27" customHeight="1">
      <c r="A211" s="90" t="s">
        <v>8606</v>
      </c>
      <c r="B211" s="101" t="s">
        <v>8607</v>
      </c>
      <c r="C211" s="101" t="s">
        <v>8608</v>
      </c>
      <c r="D211" s="94"/>
      <c r="E211" s="94"/>
    </row>
    <row r="212" spans="1:5" ht="15.75" customHeight="1">
      <c r="A212" s="90" t="s">
        <v>8609</v>
      </c>
      <c r="B212" s="577" t="s">
        <v>8610</v>
      </c>
      <c r="C212" s="660"/>
      <c r="D212" s="94"/>
      <c r="E212" s="94"/>
    </row>
    <row r="213" spans="1:5" ht="14.25" customHeight="1">
      <c r="A213" s="90" t="s">
        <v>8611</v>
      </c>
      <c r="B213" s="577" t="s">
        <v>8612</v>
      </c>
      <c r="C213" s="660"/>
      <c r="D213" s="94"/>
      <c r="E213" s="94"/>
    </row>
    <row r="214" spans="1:5" ht="26.25" customHeight="1">
      <c r="A214" s="90" t="s">
        <v>8613</v>
      </c>
      <c r="B214" s="577" t="s">
        <v>8614</v>
      </c>
      <c r="C214" s="660"/>
      <c r="D214" s="94"/>
      <c r="E214" s="94"/>
    </row>
    <row r="215" spans="1:5" ht="15.75" customHeight="1">
      <c r="A215" s="90" t="s">
        <v>8615</v>
      </c>
      <c r="B215" s="101" t="s">
        <v>8616</v>
      </c>
      <c r="C215" s="101" t="s">
        <v>8617</v>
      </c>
      <c r="D215" s="94"/>
      <c r="E215" s="94"/>
    </row>
    <row r="216" spans="1:5" ht="17.25" customHeight="1">
      <c r="A216" s="90" t="s">
        <v>8618</v>
      </c>
      <c r="B216" s="101" t="s">
        <v>8619</v>
      </c>
      <c r="C216" s="101"/>
      <c r="D216" s="94"/>
      <c r="E216" s="94"/>
    </row>
    <row r="217" spans="1:5" ht="32.25" customHeight="1">
      <c r="A217" s="90" t="s">
        <v>8620</v>
      </c>
      <c r="B217" s="577" t="s">
        <v>8621</v>
      </c>
      <c r="C217" s="660"/>
      <c r="D217" s="94"/>
      <c r="E217" s="94"/>
    </row>
    <row r="218" spans="1:5" ht="15.75" customHeight="1">
      <c r="A218" s="86"/>
    </row>
    <row r="219" spans="1:5" ht="15.75" customHeight="1">
      <c r="A219" s="86"/>
    </row>
    <row r="220" spans="1:5" ht="15.75" customHeight="1">
      <c r="A220" s="86"/>
    </row>
    <row r="221" spans="1:5" ht="15.75" customHeight="1">
      <c r="A221" s="86"/>
    </row>
    <row r="222" spans="1:5" ht="15.75" customHeight="1">
      <c r="A222" s="86"/>
    </row>
    <row r="223" spans="1:5" ht="15.75" customHeight="1">
      <c r="A223" s="86"/>
    </row>
    <row r="224" spans="1:5" ht="15.75" customHeight="1">
      <c r="A224" s="86"/>
    </row>
    <row r="225" spans="1:1" ht="15.75" customHeight="1">
      <c r="A225" s="86"/>
    </row>
    <row r="226" spans="1:1" ht="15.75" customHeight="1">
      <c r="A226" s="86"/>
    </row>
    <row r="227" spans="1:1" ht="15.75" customHeight="1">
      <c r="A227" s="86"/>
    </row>
    <row r="228" spans="1:1" ht="15.75" customHeight="1">
      <c r="A228" s="86"/>
    </row>
    <row r="229" spans="1:1" ht="15.75" customHeight="1">
      <c r="A229" s="86"/>
    </row>
    <row r="230" spans="1:1" ht="15.75" customHeight="1">
      <c r="A230" s="86"/>
    </row>
    <row r="231" spans="1:1" ht="15.75" customHeight="1">
      <c r="A231" s="86"/>
    </row>
    <row r="232" spans="1:1" ht="15.75" customHeight="1">
      <c r="A232" s="86"/>
    </row>
    <row r="233" spans="1:1" ht="15.75" customHeight="1">
      <c r="A233" s="86"/>
    </row>
    <row r="234" spans="1:1" ht="15.75" customHeight="1">
      <c r="A234" s="86"/>
    </row>
    <row r="235" spans="1:1" ht="15.75" customHeight="1">
      <c r="A235" s="86"/>
    </row>
    <row r="236" spans="1:1" ht="15.75" customHeight="1">
      <c r="A236" s="86"/>
    </row>
    <row r="237" spans="1:1" ht="15.75" customHeight="1">
      <c r="A237" s="86"/>
    </row>
    <row r="238" spans="1:1" ht="15.75" customHeight="1">
      <c r="A238" s="86"/>
    </row>
    <row r="239" spans="1:1" ht="15.75" customHeight="1">
      <c r="A239" s="86"/>
    </row>
    <row r="240" spans="1:1" ht="15.75" customHeight="1">
      <c r="A240" s="86"/>
    </row>
    <row r="241" spans="1:1" ht="15.75" customHeight="1">
      <c r="A241" s="86"/>
    </row>
    <row r="242" spans="1:1" ht="15.75" customHeight="1">
      <c r="A242" s="86"/>
    </row>
    <row r="243" spans="1:1" ht="15.75" customHeight="1">
      <c r="A243" s="86"/>
    </row>
    <row r="244" spans="1:1" ht="15.75" customHeight="1">
      <c r="A244" s="86"/>
    </row>
    <row r="245" spans="1:1" ht="15.75" customHeight="1">
      <c r="A245" s="86"/>
    </row>
    <row r="246" spans="1:1" ht="15.75" customHeight="1">
      <c r="A246" s="86"/>
    </row>
    <row r="247" spans="1:1" ht="15.75" customHeight="1">
      <c r="A247" s="86"/>
    </row>
    <row r="248" spans="1:1" ht="15.75" customHeight="1">
      <c r="A248" s="86"/>
    </row>
    <row r="249" spans="1:1" ht="15.75" customHeight="1">
      <c r="A249" s="86"/>
    </row>
    <row r="250" spans="1:1" ht="15.75" customHeight="1">
      <c r="A250" s="86"/>
    </row>
    <row r="251" spans="1:1" ht="15.75" customHeight="1">
      <c r="A251" s="86"/>
    </row>
    <row r="252" spans="1:1" ht="15.75" customHeight="1">
      <c r="A252" s="86"/>
    </row>
    <row r="253" spans="1:1" ht="15.75" customHeight="1">
      <c r="A253" s="86"/>
    </row>
    <row r="254" spans="1:1" ht="15.75" customHeight="1">
      <c r="A254" s="86"/>
    </row>
    <row r="255" spans="1:1" ht="15.75" customHeight="1">
      <c r="A255" s="86"/>
    </row>
    <row r="256" spans="1:1" ht="15.75" customHeight="1">
      <c r="A256" s="86"/>
    </row>
    <row r="257" spans="1:1" ht="15.75" customHeight="1">
      <c r="A257" s="86"/>
    </row>
    <row r="258" spans="1:1" ht="15.75" customHeight="1">
      <c r="A258" s="86"/>
    </row>
    <row r="259" spans="1:1" ht="15.75" customHeight="1">
      <c r="A259" s="86"/>
    </row>
    <row r="260" spans="1:1" ht="15.75" customHeight="1">
      <c r="A260" s="86"/>
    </row>
    <row r="261" spans="1:1" ht="15.75" customHeight="1">
      <c r="A261" s="86"/>
    </row>
    <row r="262" spans="1:1" ht="15.75" customHeight="1">
      <c r="A262" s="86"/>
    </row>
    <row r="263" spans="1:1" ht="15.75" customHeight="1">
      <c r="A263" s="86"/>
    </row>
    <row r="264" spans="1:1" ht="15.75" customHeight="1">
      <c r="A264" s="86"/>
    </row>
    <row r="265" spans="1:1" ht="15.75" customHeight="1">
      <c r="A265" s="86"/>
    </row>
    <row r="266" spans="1:1" ht="15.75" customHeight="1">
      <c r="A266" s="86"/>
    </row>
    <row r="267" spans="1:1" ht="15.75" customHeight="1">
      <c r="A267" s="86"/>
    </row>
    <row r="268" spans="1:1" ht="15.75" customHeight="1">
      <c r="A268" s="86"/>
    </row>
    <row r="269" spans="1:1" ht="15.75" customHeight="1">
      <c r="A269" s="86"/>
    </row>
    <row r="270" spans="1:1" ht="15.75" customHeight="1">
      <c r="A270" s="86"/>
    </row>
    <row r="271" spans="1:1" ht="15.75" customHeight="1">
      <c r="A271" s="86"/>
    </row>
    <row r="272" spans="1:1" ht="15.75" customHeight="1">
      <c r="A272" s="86"/>
    </row>
    <row r="273" spans="1:1" ht="15.75" customHeight="1">
      <c r="A273" s="86"/>
    </row>
    <row r="274" spans="1:1" ht="15.75" customHeight="1">
      <c r="A274" s="86"/>
    </row>
    <row r="275" spans="1:1" ht="15.75" customHeight="1">
      <c r="A275" s="86"/>
    </row>
    <row r="276" spans="1:1" ht="15.75" customHeight="1">
      <c r="A276" s="86"/>
    </row>
    <row r="277" spans="1:1" ht="15.75" customHeight="1">
      <c r="A277" s="86"/>
    </row>
    <row r="278" spans="1:1" ht="15.75" customHeight="1">
      <c r="A278" s="86"/>
    </row>
    <row r="279" spans="1:1" ht="15.75" customHeight="1">
      <c r="A279" s="86"/>
    </row>
    <row r="280" spans="1:1" ht="15.75" customHeight="1">
      <c r="A280" s="86"/>
    </row>
    <row r="281" spans="1:1" ht="15.75" customHeight="1">
      <c r="A281" s="86"/>
    </row>
    <row r="282" spans="1:1" ht="15.75" customHeight="1">
      <c r="A282" s="86"/>
    </row>
    <row r="283" spans="1:1" ht="15.75" customHeight="1">
      <c r="A283" s="86"/>
    </row>
    <row r="284" spans="1:1" ht="15.75" customHeight="1">
      <c r="A284" s="86"/>
    </row>
    <row r="285" spans="1:1" ht="15.75" customHeight="1">
      <c r="A285" s="86"/>
    </row>
    <row r="286" spans="1:1" ht="15.75" customHeight="1">
      <c r="A286" s="86"/>
    </row>
    <row r="287" spans="1:1" ht="15.75" customHeight="1">
      <c r="A287" s="86"/>
    </row>
    <row r="288" spans="1:1" ht="15.75" customHeight="1">
      <c r="A288" s="86"/>
    </row>
    <row r="289" spans="1:1" ht="15.75" customHeight="1">
      <c r="A289" s="86"/>
    </row>
    <row r="290" spans="1:1" ht="15.75" customHeight="1">
      <c r="A290" s="86"/>
    </row>
    <row r="291" spans="1:1" ht="15.75" customHeight="1">
      <c r="A291" s="86"/>
    </row>
    <row r="292" spans="1:1" ht="15.75" customHeight="1">
      <c r="A292" s="86"/>
    </row>
    <row r="293" spans="1:1" ht="15.75" customHeight="1">
      <c r="A293" s="86"/>
    </row>
    <row r="294" spans="1:1" ht="15.75" customHeight="1">
      <c r="A294" s="86"/>
    </row>
    <row r="295" spans="1:1" ht="15.75" customHeight="1">
      <c r="A295" s="86"/>
    </row>
    <row r="296" spans="1:1" ht="15.75" customHeight="1">
      <c r="A296" s="86"/>
    </row>
    <row r="297" spans="1:1" ht="15.75" customHeight="1">
      <c r="A297" s="86"/>
    </row>
    <row r="298" spans="1:1" ht="15.75" customHeight="1">
      <c r="A298" s="86"/>
    </row>
    <row r="299" spans="1:1" ht="15.75" customHeight="1">
      <c r="A299" s="86"/>
    </row>
    <row r="300" spans="1:1" ht="15.75" customHeight="1">
      <c r="A300" s="86"/>
    </row>
    <row r="301" spans="1:1" ht="15.75" customHeight="1">
      <c r="A301" s="86"/>
    </row>
    <row r="302" spans="1:1" ht="15.75" customHeight="1">
      <c r="A302" s="86"/>
    </row>
    <row r="303" spans="1:1" ht="15.75" customHeight="1">
      <c r="A303" s="86"/>
    </row>
    <row r="304" spans="1:1" ht="15.75" customHeight="1">
      <c r="A304" s="86"/>
    </row>
    <row r="305" spans="1:1" ht="15.75" customHeight="1">
      <c r="A305" s="86"/>
    </row>
    <row r="306" spans="1:1" ht="15.75" customHeight="1">
      <c r="A306" s="86"/>
    </row>
    <row r="307" spans="1:1" ht="15.75" customHeight="1">
      <c r="A307" s="86"/>
    </row>
    <row r="308" spans="1:1" ht="15.75" customHeight="1">
      <c r="A308" s="86"/>
    </row>
    <row r="309" spans="1:1" ht="15.75" customHeight="1">
      <c r="A309" s="86"/>
    </row>
    <row r="310" spans="1:1" ht="15.75" customHeight="1">
      <c r="A310" s="86"/>
    </row>
    <row r="311" spans="1:1" ht="15.75" customHeight="1">
      <c r="A311" s="86"/>
    </row>
    <row r="312" spans="1:1" ht="15.75" customHeight="1">
      <c r="A312" s="86"/>
    </row>
    <row r="313" spans="1:1" ht="15.75" customHeight="1">
      <c r="A313" s="86"/>
    </row>
    <row r="314" spans="1:1" ht="15.75" customHeight="1">
      <c r="A314" s="86"/>
    </row>
    <row r="315" spans="1:1" ht="15.75" customHeight="1">
      <c r="A315" s="86"/>
    </row>
    <row r="316" spans="1:1" ht="15.75" customHeight="1">
      <c r="A316" s="86"/>
    </row>
    <row r="317" spans="1:1" ht="15.75" customHeight="1">
      <c r="A317" s="86"/>
    </row>
    <row r="318" spans="1:1" ht="15.75" customHeight="1">
      <c r="A318" s="86"/>
    </row>
    <row r="319" spans="1:1" ht="15.75" customHeight="1">
      <c r="A319" s="86"/>
    </row>
    <row r="320" spans="1:1" ht="15.75" customHeight="1">
      <c r="A320" s="86"/>
    </row>
    <row r="321" spans="1:1" ht="15.75" customHeight="1">
      <c r="A321" s="86"/>
    </row>
    <row r="322" spans="1:1" ht="15.75" customHeight="1">
      <c r="A322" s="86"/>
    </row>
    <row r="323" spans="1:1" ht="15.75" customHeight="1">
      <c r="A323" s="86"/>
    </row>
    <row r="324" spans="1:1" ht="15.75" customHeight="1">
      <c r="A324" s="86"/>
    </row>
    <row r="325" spans="1:1" ht="15.75" customHeight="1">
      <c r="A325" s="86"/>
    </row>
    <row r="326" spans="1:1" ht="15.75" customHeight="1">
      <c r="A326" s="86"/>
    </row>
    <row r="327" spans="1:1" ht="15.75" customHeight="1">
      <c r="A327" s="86"/>
    </row>
    <row r="328" spans="1:1" ht="15.75" customHeight="1">
      <c r="A328" s="86"/>
    </row>
    <row r="329" spans="1:1" ht="15.75" customHeight="1">
      <c r="A329" s="86"/>
    </row>
    <row r="330" spans="1:1" ht="15.75" customHeight="1">
      <c r="A330" s="86"/>
    </row>
    <row r="331" spans="1:1" ht="15.75" customHeight="1">
      <c r="A331" s="86"/>
    </row>
    <row r="332" spans="1:1" ht="15.75" customHeight="1">
      <c r="A332" s="86"/>
    </row>
    <row r="333" spans="1:1" ht="15.75" customHeight="1">
      <c r="A333" s="86"/>
    </row>
    <row r="334" spans="1:1" ht="15.75" customHeight="1">
      <c r="A334" s="86"/>
    </row>
    <row r="335" spans="1:1" ht="15.75" customHeight="1">
      <c r="A335" s="86"/>
    </row>
    <row r="336" spans="1:1" ht="15.75" customHeight="1">
      <c r="A336" s="86"/>
    </row>
    <row r="337" spans="1:1" ht="15.75" customHeight="1">
      <c r="A337" s="86"/>
    </row>
    <row r="338" spans="1:1" ht="15.75" customHeight="1">
      <c r="A338" s="86"/>
    </row>
    <row r="339" spans="1:1" ht="15.75" customHeight="1">
      <c r="A339" s="86"/>
    </row>
    <row r="340" spans="1:1" ht="15.75" customHeight="1">
      <c r="A340" s="86"/>
    </row>
    <row r="341" spans="1:1" ht="15.75" customHeight="1">
      <c r="A341" s="86"/>
    </row>
    <row r="342" spans="1:1" ht="15.75" customHeight="1">
      <c r="A342" s="86"/>
    </row>
    <row r="343" spans="1:1" ht="15.75" customHeight="1">
      <c r="A343" s="86"/>
    </row>
    <row r="344" spans="1:1" ht="15.75" customHeight="1">
      <c r="A344" s="86"/>
    </row>
    <row r="345" spans="1:1" ht="15.75" customHeight="1">
      <c r="A345" s="86"/>
    </row>
    <row r="346" spans="1:1" ht="15.75" customHeight="1">
      <c r="A346" s="86"/>
    </row>
    <row r="347" spans="1:1" ht="15.75" customHeight="1">
      <c r="A347" s="86"/>
    </row>
    <row r="348" spans="1:1" ht="15.75" customHeight="1">
      <c r="A348" s="86"/>
    </row>
    <row r="349" spans="1:1" ht="15.75" customHeight="1">
      <c r="A349" s="86"/>
    </row>
    <row r="350" spans="1:1" ht="15.75" customHeight="1">
      <c r="A350" s="86"/>
    </row>
    <row r="351" spans="1:1" ht="15.75" customHeight="1">
      <c r="A351" s="86"/>
    </row>
    <row r="352" spans="1:1" ht="15.75" customHeight="1">
      <c r="A352" s="86"/>
    </row>
    <row r="353" spans="1:1" ht="15.75" customHeight="1">
      <c r="A353" s="86"/>
    </row>
    <row r="354" spans="1:1" ht="15.75" customHeight="1">
      <c r="A354" s="86"/>
    </row>
    <row r="355" spans="1:1" ht="15.75" customHeight="1">
      <c r="A355" s="86"/>
    </row>
    <row r="356" spans="1:1" ht="15.75" customHeight="1">
      <c r="A356" s="86"/>
    </row>
    <row r="357" spans="1:1" ht="15.75" customHeight="1">
      <c r="A357" s="86"/>
    </row>
    <row r="358" spans="1:1" ht="15.75" customHeight="1">
      <c r="A358" s="86"/>
    </row>
    <row r="359" spans="1:1" ht="15.75" customHeight="1">
      <c r="A359" s="86"/>
    </row>
    <row r="360" spans="1:1" ht="15.75" customHeight="1">
      <c r="A360" s="86"/>
    </row>
    <row r="361" spans="1:1" ht="15.75" customHeight="1">
      <c r="A361" s="86"/>
    </row>
    <row r="362" spans="1:1" ht="15.75" customHeight="1">
      <c r="A362" s="86"/>
    </row>
    <row r="363" spans="1:1" ht="15.75" customHeight="1">
      <c r="A363" s="86"/>
    </row>
    <row r="364" spans="1:1" ht="15.75" customHeight="1">
      <c r="A364" s="86"/>
    </row>
    <row r="365" spans="1:1" ht="15.75" customHeight="1">
      <c r="A365" s="86"/>
    </row>
    <row r="366" spans="1:1" ht="15.75" customHeight="1">
      <c r="A366" s="86"/>
    </row>
    <row r="367" spans="1:1" ht="15.75" customHeight="1">
      <c r="A367" s="86"/>
    </row>
    <row r="368" spans="1:1" ht="15.75" customHeight="1">
      <c r="A368" s="86"/>
    </row>
    <row r="369" spans="1:1" ht="15.75" customHeight="1">
      <c r="A369" s="86"/>
    </row>
    <row r="370" spans="1:1" ht="15.75" customHeight="1">
      <c r="A370" s="86"/>
    </row>
    <row r="371" spans="1:1" ht="15.75" customHeight="1">
      <c r="A371" s="86"/>
    </row>
    <row r="372" spans="1:1" ht="15.75" customHeight="1">
      <c r="A372" s="86"/>
    </row>
    <row r="373" spans="1:1" ht="15.75" customHeight="1">
      <c r="A373" s="86"/>
    </row>
    <row r="374" spans="1:1" ht="15.75" customHeight="1">
      <c r="A374" s="86"/>
    </row>
    <row r="375" spans="1:1" ht="15.75" customHeight="1">
      <c r="A375" s="86"/>
    </row>
    <row r="376" spans="1:1" ht="15.75" customHeight="1">
      <c r="A376" s="86"/>
    </row>
    <row r="377" spans="1:1" ht="15.75" customHeight="1">
      <c r="A377" s="86"/>
    </row>
    <row r="378" spans="1:1" ht="15.75" customHeight="1">
      <c r="A378" s="86"/>
    </row>
    <row r="379" spans="1:1" ht="15.75" customHeight="1">
      <c r="A379" s="86"/>
    </row>
    <row r="380" spans="1:1" ht="15.75" customHeight="1">
      <c r="A380" s="86"/>
    </row>
    <row r="381" spans="1:1" ht="15.75" customHeight="1">
      <c r="A381" s="86"/>
    </row>
    <row r="382" spans="1:1" ht="15.75" customHeight="1">
      <c r="A382" s="86"/>
    </row>
    <row r="383" spans="1:1" ht="15.75" customHeight="1">
      <c r="A383" s="86"/>
    </row>
    <row r="384" spans="1:1" ht="15.75" customHeight="1">
      <c r="A384" s="86"/>
    </row>
    <row r="385" spans="1:1" ht="15.75" customHeight="1">
      <c r="A385" s="86"/>
    </row>
    <row r="386" spans="1:1" ht="15.75" customHeight="1">
      <c r="A386" s="86"/>
    </row>
    <row r="387" spans="1:1" ht="15.75" customHeight="1">
      <c r="A387" s="86"/>
    </row>
    <row r="388" spans="1:1" ht="15.75" customHeight="1">
      <c r="A388" s="86"/>
    </row>
    <row r="389" spans="1:1" ht="15.75" customHeight="1">
      <c r="A389" s="86"/>
    </row>
    <row r="390" spans="1:1" ht="15.75" customHeight="1">
      <c r="A390" s="86"/>
    </row>
    <row r="391" spans="1:1" ht="15.75" customHeight="1">
      <c r="A391" s="86"/>
    </row>
    <row r="392" spans="1:1" ht="15.75" customHeight="1">
      <c r="A392" s="86"/>
    </row>
    <row r="393" spans="1:1" ht="15.75" customHeight="1">
      <c r="A393" s="86"/>
    </row>
    <row r="394" spans="1:1" ht="15.75" customHeight="1">
      <c r="A394" s="86"/>
    </row>
    <row r="395" spans="1:1" ht="15.75" customHeight="1">
      <c r="A395" s="86"/>
    </row>
    <row r="396" spans="1:1" ht="15.75" customHeight="1">
      <c r="A396" s="86"/>
    </row>
    <row r="397" spans="1:1" ht="15.75" customHeight="1">
      <c r="A397" s="86"/>
    </row>
    <row r="398" spans="1:1" ht="15.75" customHeight="1">
      <c r="A398" s="86"/>
    </row>
    <row r="399" spans="1:1" ht="15.75" customHeight="1">
      <c r="A399" s="86"/>
    </row>
    <row r="400" spans="1:1" ht="15.75" customHeight="1">
      <c r="A400" s="86"/>
    </row>
    <row r="401" spans="1:1" ht="15.75" customHeight="1">
      <c r="A401" s="86"/>
    </row>
    <row r="402" spans="1:1" ht="15.75" customHeight="1">
      <c r="A402" s="86"/>
    </row>
    <row r="403" spans="1:1" ht="15.75" customHeight="1">
      <c r="A403" s="86"/>
    </row>
    <row r="404" spans="1:1" ht="15.75" customHeight="1">
      <c r="A404" s="86"/>
    </row>
    <row r="405" spans="1:1" ht="15.75" customHeight="1">
      <c r="A405" s="86"/>
    </row>
    <row r="406" spans="1:1" ht="15.75" customHeight="1">
      <c r="A406" s="86"/>
    </row>
    <row r="407" spans="1:1" ht="15.75" customHeight="1">
      <c r="A407" s="86"/>
    </row>
    <row r="408" spans="1:1" ht="15.75" customHeight="1">
      <c r="A408" s="86"/>
    </row>
    <row r="409" spans="1:1" ht="15.75" customHeight="1">
      <c r="A409" s="86"/>
    </row>
    <row r="410" spans="1:1" ht="15.75" customHeight="1">
      <c r="A410" s="86"/>
    </row>
    <row r="411" spans="1:1" ht="15.75" customHeight="1">
      <c r="A411" s="86"/>
    </row>
    <row r="412" spans="1:1" ht="15.75" customHeight="1">
      <c r="A412" s="86"/>
    </row>
    <row r="413" spans="1:1" ht="15.75" customHeight="1">
      <c r="A413" s="86"/>
    </row>
    <row r="414" spans="1:1" ht="15.75" customHeight="1">
      <c r="A414" s="86"/>
    </row>
    <row r="415" spans="1:1" ht="15.75" customHeight="1">
      <c r="A415" s="86"/>
    </row>
    <row r="416" spans="1:1" ht="15.75" customHeight="1">
      <c r="A416" s="86"/>
    </row>
    <row r="417" spans="1:1" ht="15.75" customHeight="1">
      <c r="A417" s="86"/>
    </row>
    <row r="418" spans="1:1" ht="15.75" customHeight="1"/>
    <row r="419" spans="1:1" ht="15.75" customHeight="1"/>
    <row r="420" spans="1:1" ht="15.75" customHeight="1"/>
    <row r="421" spans="1:1" ht="15.75" customHeight="1"/>
    <row r="422" spans="1:1" ht="15.75" customHeight="1"/>
    <row r="423" spans="1:1" ht="15.75" customHeight="1"/>
    <row r="424" spans="1:1" ht="15.75" customHeight="1"/>
    <row r="425" spans="1:1" ht="15.75" customHeight="1"/>
    <row r="426" spans="1:1" ht="15.75" customHeight="1"/>
    <row r="427" spans="1:1" ht="15.75" customHeight="1"/>
    <row r="428" spans="1:1" ht="15.75" customHeight="1"/>
    <row r="429" spans="1:1" ht="15.75" customHeight="1"/>
    <row r="430" spans="1:1" ht="15.75" customHeight="1"/>
    <row r="431" spans="1:1" ht="15.75" customHeight="1"/>
    <row r="432" spans="1:1"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0">
    <mergeCell ref="B158:C158"/>
    <mergeCell ref="B159:C159"/>
    <mergeCell ref="B160:C160"/>
    <mergeCell ref="B161:C161"/>
    <mergeCell ref="B162:C162"/>
    <mergeCell ref="B164:C164"/>
    <mergeCell ref="B168:C168"/>
    <mergeCell ref="B121:C121"/>
    <mergeCell ref="B124:C124"/>
    <mergeCell ref="B125:C125"/>
    <mergeCell ref="B126:C126"/>
    <mergeCell ref="B127:C127"/>
    <mergeCell ref="B128:C128"/>
    <mergeCell ref="B129:C129"/>
    <mergeCell ref="B130:C130"/>
    <mergeCell ref="B131:C131"/>
    <mergeCell ref="B141:C141"/>
    <mergeCell ref="B142:C142"/>
    <mergeCell ref="B143:C143"/>
    <mergeCell ref="B144:C144"/>
    <mergeCell ref="B145:C145"/>
    <mergeCell ref="B147:C147"/>
    <mergeCell ref="B148:C148"/>
    <mergeCell ref="B149:C149"/>
    <mergeCell ref="B78:C78"/>
    <mergeCell ref="B79:C79"/>
    <mergeCell ref="B80:C80"/>
    <mergeCell ref="B81:C81"/>
    <mergeCell ref="B82:C82"/>
    <mergeCell ref="A83:A97"/>
    <mergeCell ref="B83:B97"/>
    <mergeCell ref="A98:A120"/>
    <mergeCell ref="B98:B120"/>
    <mergeCell ref="B69:C69"/>
    <mergeCell ref="B70:C70"/>
    <mergeCell ref="B71:C71"/>
    <mergeCell ref="B72:C72"/>
    <mergeCell ref="B73:C73"/>
    <mergeCell ref="B74:C74"/>
    <mergeCell ref="B75:C75"/>
    <mergeCell ref="B76:C76"/>
    <mergeCell ref="B77:C77"/>
    <mergeCell ref="B213:C213"/>
    <mergeCell ref="B214:C214"/>
    <mergeCell ref="B217:C217"/>
    <mergeCell ref="B199:C199"/>
    <mergeCell ref="B200:C200"/>
    <mergeCell ref="B201:C201"/>
    <mergeCell ref="B202:C202"/>
    <mergeCell ref="B204:C204"/>
    <mergeCell ref="B205:C205"/>
    <mergeCell ref="B206:C206"/>
    <mergeCell ref="B179:C179"/>
    <mergeCell ref="B180:C180"/>
    <mergeCell ref="B189:C189"/>
    <mergeCell ref="B190:C190"/>
    <mergeCell ref="B198:C198"/>
    <mergeCell ref="B208:C208"/>
    <mergeCell ref="B209:C209"/>
    <mergeCell ref="B210:C210"/>
    <mergeCell ref="B212:C212"/>
    <mergeCell ref="B169:C169"/>
    <mergeCell ref="B170:C170"/>
    <mergeCell ref="B171:C171"/>
    <mergeCell ref="B172:C172"/>
    <mergeCell ref="B173:C173"/>
    <mergeCell ref="B174:C174"/>
    <mergeCell ref="B175:C175"/>
    <mergeCell ref="B176:C176"/>
    <mergeCell ref="B177:C177"/>
    <mergeCell ref="B150:C150"/>
    <mergeCell ref="B50:C50"/>
    <mergeCell ref="B51:C51"/>
    <mergeCell ref="B52:C52"/>
    <mergeCell ref="B53:C53"/>
    <mergeCell ref="B133:C133"/>
    <mergeCell ref="B134:C134"/>
    <mergeCell ref="B136:C136"/>
    <mergeCell ref="B138:C138"/>
    <mergeCell ref="B140:C140"/>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41:C41"/>
    <mergeCell ref="B42:C42"/>
    <mergeCell ref="B43:C43"/>
    <mergeCell ref="B44:C44"/>
    <mergeCell ref="B45:C45"/>
    <mergeCell ref="B46:C46"/>
    <mergeCell ref="B47:C47"/>
    <mergeCell ref="B48:C48"/>
    <mergeCell ref="B49:C49"/>
    <mergeCell ref="B32:C32"/>
    <mergeCell ref="B33:C33"/>
    <mergeCell ref="B34:C34"/>
    <mergeCell ref="B35:C35"/>
    <mergeCell ref="B36:C36"/>
    <mergeCell ref="B37:C37"/>
    <mergeCell ref="B38:C38"/>
    <mergeCell ref="B39:C39"/>
    <mergeCell ref="B40:C40"/>
    <mergeCell ref="B23:C23"/>
    <mergeCell ref="B24:C24"/>
    <mergeCell ref="B25:C25"/>
    <mergeCell ref="B26:C26"/>
    <mergeCell ref="B27:C27"/>
    <mergeCell ref="B28:C28"/>
    <mergeCell ref="B29:C29"/>
    <mergeCell ref="B30:C30"/>
    <mergeCell ref="B31:C31"/>
    <mergeCell ref="B14:C14"/>
    <mergeCell ref="B15:C15"/>
    <mergeCell ref="B16:C16"/>
    <mergeCell ref="B17:C17"/>
    <mergeCell ref="B18:C18"/>
    <mergeCell ref="B19:C19"/>
    <mergeCell ref="B20:C20"/>
    <mergeCell ref="B21:C21"/>
    <mergeCell ref="B22:C22"/>
    <mergeCell ref="B2:E2"/>
    <mergeCell ref="B3:C3"/>
    <mergeCell ref="B4:C4"/>
    <mergeCell ref="B8:C8"/>
    <mergeCell ref="B9:C9"/>
    <mergeCell ref="B10:C10"/>
    <mergeCell ref="B11:C11"/>
    <mergeCell ref="B12:C12"/>
    <mergeCell ref="B13:C1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89306-1031-BF4B-93D1-83F42969182B}">
  <dimension ref="A1:U168"/>
  <sheetViews>
    <sheetView tabSelected="1" topLeftCell="C132" workbookViewId="0">
      <selection activeCell="K138" sqref="K138:K139"/>
    </sheetView>
  </sheetViews>
  <sheetFormatPr defaultColWidth="14.42578125" defaultRowHeight="14.45" outlineLevelRow="3"/>
  <cols>
    <col min="1" max="1" width="18.42578125" style="359" customWidth="1"/>
    <col min="2" max="2" width="9.42578125" style="359" customWidth="1"/>
    <col min="3" max="3" width="54.7109375" style="517" customWidth="1"/>
    <col min="4" max="4" width="8.85546875" style="359" customWidth="1"/>
    <col min="5" max="5" width="10.85546875" style="359" customWidth="1"/>
    <col min="6" max="6" width="25" style="359" customWidth="1"/>
    <col min="7" max="7" width="24.42578125" style="360" customWidth="1"/>
    <col min="8" max="8" width="1.5703125" style="361" customWidth="1"/>
    <col min="9" max="9" width="10.85546875" style="360" customWidth="1"/>
    <col min="10" max="10" width="18.140625" style="270" customWidth="1"/>
    <col min="11" max="11" width="24.42578125" style="270" customWidth="1"/>
    <col min="12" max="12" width="2.85546875" style="341" customWidth="1"/>
    <col min="13" max="14" width="14.42578125" style="268"/>
    <col min="15" max="15" width="17.42578125" style="268" bestFit="1" customWidth="1"/>
    <col min="16" max="16384" width="14.42578125" style="268"/>
  </cols>
  <sheetData>
    <row r="1" spans="1:14" ht="15">
      <c r="A1" s="376"/>
      <c r="B1" s="376"/>
      <c r="C1" s="376"/>
      <c r="D1" s="376"/>
      <c r="M1" s="270"/>
      <c r="N1" s="270"/>
    </row>
    <row r="2" spans="1:14" ht="15">
      <c r="A2" s="376"/>
      <c r="B2" s="376"/>
      <c r="C2" s="376"/>
      <c r="D2" s="376"/>
      <c r="M2" s="270"/>
      <c r="N2" s="270"/>
    </row>
    <row r="3" spans="1:14" ht="15">
      <c r="A3" s="376"/>
      <c r="B3" s="376"/>
      <c r="C3" s="376"/>
      <c r="D3" s="376"/>
      <c r="M3" s="270"/>
      <c r="N3" s="270"/>
    </row>
    <row r="4" spans="1:14" ht="15" customHeight="1">
      <c r="A4" s="376"/>
      <c r="B4" s="376"/>
      <c r="C4" s="363"/>
      <c r="E4" s="363"/>
      <c r="F4" s="363"/>
      <c r="G4" s="364"/>
      <c r="H4" s="365"/>
      <c r="I4" s="364"/>
      <c r="J4" s="272"/>
      <c r="K4" s="272"/>
      <c r="L4" s="342"/>
      <c r="M4" s="272"/>
      <c r="N4" s="272"/>
    </row>
    <row r="5" spans="1:14" ht="15">
      <c r="A5" s="376"/>
      <c r="B5" s="376"/>
      <c r="C5" s="363"/>
      <c r="D5" s="363"/>
      <c r="G5" s="364"/>
      <c r="H5" s="365"/>
      <c r="K5" s="272"/>
      <c r="L5" s="342"/>
      <c r="M5" s="270"/>
      <c r="N5" s="272"/>
    </row>
    <row r="6" spans="1:14" ht="15">
      <c r="A6" s="376"/>
      <c r="B6" s="376"/>
      <c r="C6" s="363"/>
      <c r="D6" s="363"/>
      <c r="G6" s="364"/>
      <c r="H6" s="365"/>
      <c r="K6" s="272"/>
      <c r="L6" s="342"/>
      <c r="M6" s="270"/>
      <c r="N6" s="272"/>
    </row>
    <row r="7" spans="1:14" ht="15">
      <c r="A7" s="376"/>
      <c r="B7" s="376"/>
      <c r="C7" s="363"/>
      <c r="D7" s="363"/>
      <c r="E7" s="363"/>
      <c r="F7" s="363"/>
      <c r="G7" s="364"/>
      <c r="H7" s="365"/>
      <c r="I7" s="364"/>
      <c r="J7" s="272"/>
      <c r="K7" s="272"/>
      <c r="L7" s="342"/>
      <c r="M7" s="272"/>
      <c r="N7" s="272"/>
    </row>
    <row r="8" spans="1:14" ht="15">
      <c r="A8" s="376"/>
      <c r="B8" s="570" t="s">
        <v>3990</v>
      </c>
      <c r="C8" s="570"/>
      <c r="D8" s="570"/>
      <c r="E8" s="570"/>
      <c r="F8" s="570"/>
      <c r="G8" s="570"/>
      <c r="H8" s="570"/>
      <c r="I8" s="570"/>
      <c r="J8" s="570"/>
      <c r="K8" s="570"/>
      <c r="L8" s="342"/>
      <c r="M8" s="539"/>
      <c r="N8" s="539"/>
    </row>
    <row r="9" spans="1:14" ht="15">
      <c r="B9" s="363"/>
      <c r="C9" s="366"/>
      <c r="E9" s="363"/>
      <c r="F9" s="367"/>
      <c r="G9" s="364"/>
      <c r="H9" s="365"/>
      <c r="I9" s="364"/>
      <c r="J9" s="268"/>
      <c r="K9" s="272"/>
      <c r="L9" s="342"/>
      <c r="N9" s="272"/>
    </row>
    <row r="10" spans="1:14" ht="15" customHeight="1">
      <c r="A10" s="521"/>
      <c r="B10" s="521"/>
      <c r="C10" s="521"/>
      <c r="D10" s="521"/>
      <c r="E10" s="521"/>
      <c r="F10" s="522"/>
      <c r="G10" s="522"/>
      <c r="H10" s="370"/>
      <c r="I10" s="523"/>
      <c r="J10" s="353"/>
      <c r="K10" s="353"/>
      <c r="L10" s="287"/>
      <c r="M10" s="353"/>
      <c r="N10" s="353"/>
    </row>
    <row r="11" spans="1:14" s="337" customFormat="1" ht="15" customHeight="1">
      <c r="A11" s="373" t="s">
        <v>44</v>
      </c>
      <c r="B11" s="373" t="s">
        <v>45</v>
      </c>
      <c r="C11" s="373" t="s">
        <v>46</v>
      </c>
      <c r="D11" s="373" t="s">
        <v>47</v>
      </c>
      <c r="E11" s="373" t="s">
        <v>3</v>
      </c>
      <c r="F11" s="374" t="s">
        <v>49</v>
      </c>
      <c r="G11" s="374" t="s">
        <v>50</v>
      </c>
      <c r="H11" s="375"/>
      <c r="I11" s="373" t="s">
        <v>3</v>
      </c>
      <c r="J11" s="339" t="s">
        <v>49</v>
      </c>
      <c r="K11" s="339" t="s">
        <v>50</v>
      </c>
      <c r="L11" s="338"/>
      <c r="M11" s="339" t="s">
        <v>3991</v>
      </c>
      <c r="N11" s="339" t="s">
        <v>3992</v>
      </c>
    </row>
    <row r="12" spans="1:14" ht="15">
      <c r="A12" s="358"/>
      <c r="B12" s="376"/>
      <c r="C12" s="377"/>
      <c r="D12" s="376"/>
      <c r="E12" s="358"/>
      <c r="F12" s="378"/>
      <c r="G12" s="378"/>
      <c r="H12" s="370"/>
      <c r="I12" s="358"/>
      <c r="J12" s="289"/>
      <c r="K12" s="289"/>
      <c r="L12" s="287"/>
      <c r="M12" s="289"/>
      <c r="N12" s="289"/>
    </row>
    <row r="13" spans="1:14" ht="15" outlineLevel="1">
      <c r="A13" s="383"/>
      <c r="B13" s="383" t="s">
        <v>3100</v>
      </c>
      <c r="C13" s="385" t="s">
        <v>3101</v>
      </c>
      <c r="D13" s="383"/>
      <c r="E13" s="383"/>
      <c r="F13" s="386"/>
      <c r="G13" s="386"/>
      <c r="H13" s="382"/>
      <c r="I13" s="383"/>
      <c r="J13" s="294"/>
      <c r="K13" s="294"/>
      <c r="L13" s="290"/>
      <c r="M13" s="294"/>
      <c r="N13" s="294"/>
    </row>
    <row r="14" spans="1:14" ht="409.6" outlineLevel="2">
      <c r="A14" s="387" t="s">
        <v>3102</v>
      </c>
      <c r="B14" s="387" t="s">
        <v>3103</v>
      </c>
      <c r="C14" s="408" t="s">
        <v>3104</v>
      </c>
      <c r="D14" s="389" t="s">
        <v>312</v>
      </c>
      <c r="E14" s="389">
        <v>1</v>
      </c>
      <c r="F14" s="391">
        <v>436122663.16000003</v>
      </c>
      <c r="G14" s="391">
        <f>F14*E14</f>
        <v>436122663.16000003</v>
      </c>
      <c r="H14" s="392"/>
      <c r="I14" s="389">
        <v>1</v>
      </c>
      <c r="J14" s="293"/>
      <c r="K14" s="293">
        <f>J14*I14</f>
        <v>0</v>
      </c>
      <c r="L14" s="292"/>
      <c r="M14" s="293"/>
      <c r="N14" s="293"/>
    </row>
    <row r="15" spans="1:14" ht="15" outlineLevel="2">
      <c r="A15" s="358"/>
      <c r="B15" s="376"/>
      <c r="C15" s="377"/>
      <c r="D15" s="376"/>
      <c r="E15" s="376"/>
      <c r="F15" s="378"/>
      <c r="G15" s="378"/>
      <c r="H15" s="370"/>
      <c r="I15" s="358"/>
      <c r="J15" s="289"/>
      <c r="K15" s="289"/>
      <c r="L15" s="287"/>
      <c r="M15" s="289"/>
      <c r="N15" s="289"/>
    </row>
    <row r="16" spans="1:14" ht="28.5" outlineLevel="1">
      <c r="A16" s="383"/>
      <c r="B16" s="383"/>
      <c r="C16" s="385" t="s">
        <v>3105</v>
      </c>
      <c r="D16" s="383"/>
      <c r="E16" s="383"/>
      <c r="F16" s="386"/>
      <c r="G16" s="386">
        <f>G14</f>
        <v>436122663.16000003</v>
      </c>
      <c r="H16" s="382"/>
      <c r="I16" s="383"/>
      <c r="J16" s="294"/>
      <c r="K16" s="294">
        <f>K14</f>
        <v>0</v>
      </c>
      <c r="L16" s="290"/>
      <c r="M16" s="294"/>
      <c r="N16" s="294"/>
    </row>
    <row r="17" spans="1:18" ht="15" outlineLevel="1">
      <c r="A17" s="383"/>
      <c r="B17" s="383"/>
      <c r="C17" s="385"/>
      <c r="D17" s="383"/>
      <c r="E17" s="383"/>
      <c r="F17" s="386"/>
      <c r="G17" s="386"/>
      <c r="H17" s="382"/>
      <c r="I17" s="383"/>
      <c r="J17" s="294"/>
      <c r="K17" s="294"/>
      <c r="L17" s="290"/>
      <c r="M17" s="294"/>
      <c r="N17" s="294"/>
    </row>
    <row r="18" spans="1:18" ht="15" outlineLevel="2">
      <c r="A18" s="414"/>
      <c r="B18" s="414" t="s">
        <v>1710</v>
      </c>
      <c r="C18" s="415" t="s">
        <v>1711</v>
      </c>
      <c r="D18" s="414"/>
      <c r="E18" s="414"/>
      <c r="F18" s="416"/>
      <c r="G18" s="416"/>
      <c r="H18" s="382"/>
      <c r="I18" s="414"/>
      <c r="J18" s="295"/>
      <c r="K18" s="295"/>
      <c r="L18" s="290"/>
      <c r="M18" s="295"/>
      <c r="N18" s="295"/>
      <c r="O18" s="270"/>
      <c r="P18" s="270"/>
      <c r="Q18" s="270"/>
      <c r="R18" s="270"/>
    </row>
    <row r="19" spans="1:18" ht="141" outlineLevel="3">
      <c r="A19" s="399" t="s">
        <v>1712</v>
      </c>
      <c r="B19" s="399" t="s">
        <v>1713</v>
      </c>
      <c r="C19" s="408" t="s">
        <v>1714</v>
      </c>
      <c r="D19" s="389" t="s">
        <v>74</v>
      </c>
      <c r="E19" s="390">
        <v>520.31999999999994</v>
      </c>
      <c r="F19" s="391">
        <v>176005.68</v>
      </c>
      <c r="G19" s="391">
        <f t="shared" ref="G19:G27" si="0">F19*E19</f>
        <v>91579275.417599991</v>
      </c>
      <c r="H19" s="392"/>
      <c r="I19" s="390">
        <v>520.31999999999994</v>
      </c>
      <c r="J19" s="293"/>
      <c r="K19" s="293">
        <f t="shared" ref="K19:K27" si="1">J19*I19</f>
        <v>0</v>
      </c>
      <c r="L19" s="292"/>
      <c r="M19" s="293"/>
      <c r="N19" s="293"/>
      <c r="O19" s="270"/>
      <c r="P19" s="270"/>
      <c r="Q19" s="270"/>
      <c r="R19" s="270"/>
    </row>
    <row r="20" spans="1:18" ht="141" outlineLevel="3">
      <c r="A20" s="399" t="s">
        <v>1715</v>
      </c>
      <c r="B20" s="399" t="s">
        <v>1716</v>
      </c>
      <c r="C20" s="408" t="s">
        <v>1717</v>
      </c>
      <c r="D20" s="389" t="s">
        <v>74</v>
      </c>
      <c r="E20" s="390">
        <v>543.41999999999996</v>
      </c>
      <c r="F20" s="391">
        <v>91450.08</v>
      </c>
      <c r="G20" s="391">
        <f t="shared" si="0"/>
        <v>49695802.4736</v>
      </c>
      <c r="H20" s="392"/>
      <c r="I20" s="390">
        <v>543.41999999999996</v>
      </c>
      <c r="J20" s="293"/>
      <c r="K20" s="293">
        <f t="shared" si="1"/>
        <v>0</v>
      </c>
      <c r="L20" s="292"/>
      <c r="M20" s="293"/>
      <c r="N20" s="293"/>
      <c r="O20" s="270"/>
      <c r="P20" s="270"/>
      <c r="Q20" s="270"/>
      <c r="R20" s="270"/>
    </row>
    <row r="21" spans="1:18" ht="154.5" outlineLevel="3">
      <c r="A21" s="399" t="s">
        <v>1718</v>
      </c>
      <c r="B21" s="399" t="s">
        <v>1719</v>
      </c>
      <c r="C21" s="408" t="s">
        <v>1720</v>
      </c>
      <c r="D21" s="389" t="s">
        <v>74</v>
      </c>
      <c r="E21" s="390">
        <v>150.44999999999999</v>
      </c>
      <c r="F21" s="391">
        <v>476039</v>
      </c>
      <c r="G21" s="391">
        <f t="shared" si="0"/>
        <v>71620067.549999997</v>
      </c>
      <c r="H21" s="392"/>
      <c r="I21" s="390">
        <v>150.44999999999999</v>
      </c>
      <c r="J21" s="293"/>
      <c r="K21" s="293">
        <f t="shared" si="1"/>
        <v>0</v>
      </c>
      <c r="L21" s="292"/>
      <c r="M21" s="293"/>
      <c r="N21" s="293"/>
      <c r="O21" s="270"/>
      <c r="P21" s="270"/>
      <c r="Q21" s="270"/>
      <c r="R21" s="270"/>
    </row>
    <row r="22" spans="1:18" ht="84.75" outlineLevel="3">
      <c r="A22" s="399" t="s">
        <v>1721</v>
      </c>
      <c r="B22" s="399" t="s">
        <v>1722</v>
      </c>
      <c r="C22" s="408" t="s">
        <v>1723</v>
      </c>
      <c r="D22" s="389" t="s">
        <v>74</v>
      </c>
      <c r="E22" s="390">
        <v>649.18999999999983</v>
      </c>
      <c r="F22" s="391">
        <v>485502.15</v>
      </c>
      <c r="G22" s="391">
        <f t="shared" si="0"/>
        <v>315183140.75849992</v>
      </c>
      <c r="H22" s="392"/>
      <c r="I22" s="390">
        <v>649.18999999999983</v>
      </c>
      <c r="J22" s="293"/>
      <c r="K22" s="293">
        <f t="shared" si="1"/>
        <v>0</v>
      </c>
      <c r="L22" s="292"/>
      <c r="M22" s="293"/>
      <c r="N22" s="293"/>
      <c r="O22" s="270"/>
      <c r="P22" s="270"/>
      <c r="Q22" s="270"/>
      <c r="R22" s="270"/>
    </row>
    <row r="23" spans="1:18" ht="126.75" outlineLevel="3">
      <c r="A23" s="399" t="s">
        <v>1724</v>
      </c>
      <c r="B23" s="399" t="s">
        <v>1725</v>
      </c>
      <c r="C23" s="408" t="s">
        <v>1726</v>
      </c>
      <c r="D23" s="389" t="s">
        <v>74</v>
      </c>
      <c r="E23" s="390">
        <v>1426.89</v>
      </c>
      <c r="F23" s="391">
        <v>413173.88</v>
      </c>
      <c r="G23" s="391">
        <f t="shared" si="0"/>
        <v>589553677.63320005</v>
      </c>
      <c r="H23" s="392"/>
      <c r="I23" s="390">
        <v>1426.89</v>
      </c>
      <c r="J23" s="293"/>
      <c r="K23" s="293">
        <f t="shared" si="1"/>
        <v>0</v>
      </c>
      <c r="L23" s="292"/>
      <c r="M23" s="293"/>
      <c r="N23" s="293"/>
      <c r="O23" s="270"/>
      <c r="P23" s="270"/>
      <c r="Q23" s="270"/>
      <c r="R23" s="270"/>
    </row>
    <row r="24" spans="1:18" ht="84.75" outlineLevel="3">
      <c r="A24" s="399" t="s">
        <v>1727</v>
      </c>
      <c r="B24" s="399" t="s">
        <v>1728</v>
      </c>
      <c r="C24" s="408" t="s">
        <v>1729</v>
      </c>
      <c r="D24" s="389" t="s">
        <v>74</v>
      </c>
      <c r="E24" s="390">
        <v>55.443649580873455</v>
      </c>
      <c r="F24" s="391">
        <v>440325.68</v>
      </c>
      <c r="G24" s="391">
        <f t="shared" si="0"/>
        <v>24413262.703379817</v>
      </c>
      <c r="H24" s="392"/>
      <c r="I24" s="390">
        <v>55.443649580873455</v>
      </c>
      <c r="J24" s="293"/>
      <c r="K24" s="293">
        <f t="shared" si="1"/>
        <v>0</v>
      </c>
      <c r="L24" s="292"/>
      <c r="M24" s="293"/>
      <c r="N24" s="293"/>
      <c r="O24" s="270"/>
      <c r="P24" s="270"/>
      <c r="Q24" s="270"/>
      <c r="R24" s="270"/>
    </row>
    <row r="25" spans="1:18" ht="141" outlineLevel="3">
      <c r="A25" s="399" t="s">
        <v>1730</v>
      </c>
      <c r="B25" s="399" t="s">
        <v>1731</v>
      </c>
      <c r="C25" s="408" t="s">
        <v>1732</v>
      </c>
      <c r="D25" s="389" t="s">
        <v>74</v>
      </c>
      <c r="E25" s="390">
        <v>121.80000000000001</v>
      </c>
      <c r="F25" s="391">
        <v>1042265.18</v>
      </c>
      <c r="G25" s="391">
        <f t="shared" si="0"/>
        <v>126947898.92400002</v>
      </c>
      <c r="H25" s="392"/>
      <c r="I25" s="390">
        <v>121.80000000000001</v>
      </c>
      <c r="J25" s="293"/>
      <c r="K25" s="293">
        <f t="shared" si="1"/>
        <v>0</v>
      </c>
      <c r="L25" s="292"/>
      <c r="M25" s="293"/>
      <c r="N25" s="293"/>
      <c r="O25" s="270"/>
      <c r="P25" s="270"/>
      <c r="Q25" s="270"/>
      <c r="R25" s="270"/>
    </row>
    <row r="26" spans="1:18" ht="98.25" outlineLevel="3">
      <c r="A26" s="399" t="s">
        <v>1733</v>
      </c>
      <c r="B26" s="399" t="s">
        <v>1734</v>
      </c>
      <c r="C26" s="408" t="s">
        <v>1735</v>
      </c>
      <c r="D26" s="389" t="s">
        <v>74</v>
      </c>
      <c r="E26" s="390">
        <v>184.85000000000005</v>
      </c>
      <c r="F26" s="391">
        <v>878685.68</v>
      </c>
      <c r="G26" s="391">
        <f t="shared" si="0"/>
        <v>162425047.94800004</v>
      </c>
      <c r="H26" s="392"/>
      <c r="I26" s="390">
        <v>184.85000000000005</v>
      </c>
      <c r="J26" s="293"/>
      <c r="K26" s="293">
        <f t="shared" si="1"/>
        <v>0</v>
      </c>
      <c r="L26" s="292"/>
      <c r="M26" s="293"/>
      <c r="N26" s="293"/>
      <c r="O26" s="270"/>
      <c r="P26" s="270"/>
      <c r="Q26" s="270"/>
      <c r="R26" s="270"/>
    </row>
    <row r="27" spans="1:18" ht="42" outlineLevel="3">
      <c r="A27" s="399" t="s">
        <v>1736</v>
      </c>
      <c r="B27" s="399" t="s">
        <v>1737</v>
      </c>
      <c r="C27" s="408" t="s">
        <v>1738</v>
      </c>
      <c r="D27" s="389" t="s">
        <v>74</v>
      </c>
      <c r="E27" s="390">
        <v>2214.5400000000004</v>
      </c>
      <c r="F27" s="391">
        <v>353090.68</v>
      </c>
      <c r="G27" s="391">
        <f t="shared" si="0"/>
        <v>781933434.48720014</v>
      </c>
      <c r="H27" s="392"/>
      <c r="I27" s="390">
        <v>2214.5400000000004</v>
      </c>
      <c r="J27" s="293"/>
      <c r="K27" s="293">
        <f t="shared" si="1"/>
        <v>0</v>
      </c>
      <c r="L27" s="292"/>
      <c r="M27" s="293"/>
      <c r="N27" s="293"/>
      <c r="O27" s="270"/>
      <c r="P27" s="270"/>
      <c r="Q27" s="270"/>
      <c r="R27" s="270"/>
    </row>
    <row r="28" spans="1:18" ht="15" outlineLevel="2">
      <c r="A28" s="414"/>
      <c r="B28" s="414"/>
      <c r="C28" s="415" t="s">
        <v>1739</v>
      </c>
      <c r="D28" s="414"/>
      <c r="E28" s="414"/>
      <c r="F28" s="416"/>
      <c r="G28" s="416">
        <f>SUM(G19:G27)</f>
        <v>2213351607.8954802</v>
      </c>
      <c r="H28" s="382"/>
      <c r="I28" s="414"/>
      <c r="J28" s="295"/>
      <c r="K28" s="295">
        <f>SUM(K19:K27)</f>
        <v>0</v>
      </c>
      <c r="L28" s="290"/>
      <c r="M28" s="295"/>
      <c r="N28" s="295"/>
      <c r="O28" s="270"/>
      <c r="P28" s="270"/>
      <c r="Q28" s="270"/>
      <c r="R28" s="270"/>
    </row>
    <row r="29" spans="1:18" ht="15" outlineLevel="2">
      <c r="A29" s="472"/>
      <c r="B29" s="472"/>
      <c r="C29" s="473"/>
      <c r="D29" s="472"/>
      <c r="E29" s="472"/>
      <c r="F29" s="474"/>
      <c r="G29" s="474"/>
      <c r="H29" s="382"/>
      <c r="I29" s="472"/>
      <c r="J29" s="314"/>
      <c r="K29" s="314"/>
      <c r="L29" s="290"/>
      <c r="M29" s="314"/>
      <c r="N29" s="314"/>
      <c r="O29" s="270"/>
      <c r="P29" s="270"/>
      <c r="Q29" s="270"/>
      <c r="R29" s="270"/>
    </row>
    <row r="30" spans="1:18" ht="15" outlineLevel="2">
      <c r="A30" s="414"/>
      <c r="B30" s="414" t="s">
        <v>3978</v>
      </c>
      <c r="C30" s="415" t="s">
        <v>3993</v>
      </c>
      <c r="D30" s="414"/>
      <c r="E30" s="414"/>
      <c r="F30" s="416"/>
      <c r="G30" s="416"/>
      <c r="H30" s="382"/>
      <c r="I30" s="414"/>
      <c r="J30" s="295"/>
      <c r="K30" s="295"/>
      <c r="L30" s="290"/>
      <c r="M30" s="295"/>
      <c r="N30" s="295"/>
    </row>
    <row r="31" spans="1:18" ht="56.25" outlineLevel="3">
      <c r="A31" s="387" t="s">
        <v>3994</v>
      </c>
      <c r="B31" s="399" t="s">
        <v>3995</v>
      </c>
      <c r="C31" s="408" t="s">
        <v>3996</v>
      </c>
      <c r="D31" s="389" t="s">
        <v>312</v>
      </c>
      <c r="E31" s="390">
        <v>38</v>
      </c>
      <c r="F31" s="391">
        <v>2380000</v>
      </c>
      <c r="G31" s="391">
        <f t="shared" ref="G31:G48" si="2">F31*E31</f>
        <v>90440000</v>
      </c>
      <c r="H31" s="382"/>
      <c r="I31" s="390">
        <v>38</v>
      </c>
      <c r="J31" s="293"/>
      <c r="K31" s="293">
        <f t="shared" ref="K31:K48" si="3">J31*I31</f>
        <v>0</v>
      </c>
      <c r="L31" s="292"/>
      <c r="M31" s="293"/>
      <c r="N31" s="293"/>
    </row>
    <row r="32" spans="1:18" ht="70.5" outlineLevel="3">
      <c r="A32" s="387" t="s">
        <v>3997</v>
      </c>
      <c r="B32" s="399" t="s">
        <v>3998</v>
      </c>
      <c r="C32" s="408" t="s">
        <v>3999</v>
      </c>
      <c r="D32" s="389" t="s">
        <v>312</v>
      </c>
      <c r="E32" s="390">
        <v>2</v>
      </c>
      <c r="F32" s="391">
        <v>2380000</v>
      </c>
      <c r="G32" s="391">
        <f t="shared" si="2"/>
        <v>4760000</v>
      </c>
      <c r="H32" s="382"/>
      <c r="I32" s="390">
        <v>2</v>
      </c>
      <c r="J32" s="293"/>
      <c r="K32" s="293">
        <f t="shared" si="3"/>
        <v>0</v>
      </c>
      <c r="L32" s="292"/>
      <c r="M32" s="293"/>
      <c r="N32" s="293"/>
    </row>
    <row r="33" spans="1:14" ht="70.5" outlineLevel="3">
      <c r="A33" s="387" t="s">
        <v>4000</v>
      </c>
      <c r="B33" s="399" t="s">
        <v>4001</v>
      </c>
      <c r="C33" s="408" t="s">
        <v>4002</v>
      </c>
      <c r="D33" s="389" t="s">
        <v>312</v>
      </c>
      <c r="E33" s="390">
        <v>2</v>
      </c>
      <c r="F33" s="391">
        <v>2380000</v>
      </c>
      <c r="G33" s="391">
        <f t="shared" si="2"/>
        <v>4760000</v>
      </c>
      <c r="H33" s="382"/>
      <c r="I33" s="390">
        <v>2</v>
      </c>
      <c r="J33" s="293"/>
      <c r="K33" s="293">
        <f t="shared" si="3"/>
        <v>0</v>
      </c>
      <c r="L33" s="292"/>
      <c r="M33" s="293"/>
      <c r="N33" s="293"/>
    </row>
    <row r="34" spans="1:14" ht="56.25" outlineLevel="3">
      <c r="A34" s="387" t="s">
        <v>4003</v>
      </c>
      <c r="B34" s="399" t="s">
        <v>4004</v>
      </c>
      <c r="C34" s="408" t="s">
        <v>4005</v>
      </c>
      <c r="D34" s="389" t="s">
        <v>312</v>
      </c>
      <c r="E34" s="390">
        <v>4</v>
      </c>
      <c r="F34" s="391">
        <v>371280</v>
      </c>
      <c r="G34" s="391">
        <f t="shared" si="2"/>
        <v>1485120</v>
      </c>
      <c r="H34" s="382"/>
      <c r="I34" s="390">
        <v>4</v>
      </c>
      <c r="J34" s="293"/>
      <c r="K34" s="293">
        <f t="shared" si="3"/>
        <v>0</v>
      </c>
      <c r="L34" s="292"/>
      <c r="M34" s="293"/>
      <c r="N34" s="293"/>
    </row>
    <row r="35" spans="1:14" ht="56.25" outlineLevel="3">
      <c r="A35" s="387" t="s">
        <v>4006</v>
      </c>
      <c r="B35" s="399" t="s">
        <v>4007</v>
      </c>
      <c r="C35" s="408" t="s">
        <v>4008</v>
      </c>
      <c r="D35" s="389" t="s">
        <v>312</v>
      </c>
      <c r="E35" s="390">
        <v>43</v>
      </c>
      <c r="F35" s="391">
        <v>1043538.4</v>
      </c>
      <c r="G35" s="391">
        <f t="shared" si="2"/>
        <v>44872151.200000003</v>
      </c>
      <c r="H35" s="382"/>
      <c r="I35" s="390">
        <v>43</v>
      </c>
      <c r="J35" s="293"/>
      <c r="K35" s="293">
        <f t="shared" si="3"/>
        <v>0</v>
      </c>
      <c r="L35" s="292"/>
      <c r="M35" s="293"/>
      <c r="N35" s="293"/>
    </row>
    <row r="36" spans="1:14" ht="56.25" outlineLevel="3">
      <c r="A36" s="387" t="s">
        <v>4009</v>
      </c>
      <c r="B36" s="399" t="s">
        <v>4010</v>
      </c>
      <c r="C36" s="408" t="s">
        <v>4011</v>
      </c>
      <c r="D36" s="389" t="s">
        <v>312</v>
      </c>
      <c r="E36" s="390">
        <v>223</v>
      </c>
      <c r="F36" s="391">
        <v>4119230</v>
      </c>
      <c r="G36" s="391">
        <f t="shared" si="2"/>
        <v>918588290</v>
      </c>
      <c r="H36" s="382"/>
      <c r="I36" s="390">
        <v>223</v>
      </c>
      <c r="J36" s="293"/>
      <c r="K36" s="293">
        <f t="shared" si="3"/>
        <v>0</v>
      </c>
      <c r="L36" s="292"/>
      <c r="M36" s="293"/>
      <c r="N36" s="293"/>
    </row>
    <row r="37" spans="1:14" ht="70.5" outlineLevel="3">
      <c r="A37" s="387" t="s">
        <v>4012</v>
      </c>
      <c r="B37" s="399" t="s">
        <v>4013</v>
      </c>
      <c r="C37" s="408" t="s">
        <v>4014</v>
      </c>
      <c r="D37" s="389" t="s">
        <v>312</v>
      </c>
      <c r="E37" s="390">
        <v>15</v>
      </c>
      <c r="F37" s="391">
        <v>103743</v>
      </c>
      <c r="G37" s="391">
        <f t="shared" si="2"/>
        <v>1556145</v>
      </c>
      <c r="H37" s="382"/>
      <c r="I37" s="390">
        <v>15</v>
      </c>
      <c r="J37" s="293"/>
      <c r="K37" s="293">
        <f t="shared" si="3"/>
        <v>0</v>
      </c>
      <c r="L37" s="292"/>
      <c r="M37" s="293"/>
      <c r="N37" s="293"/>
    </row>
    <row r="38" spans="1:14" ht="56.25" outlineLevel="3">
      <c r="A38" s="387" t="s">
        <v>4015</v>
      </c>
      <c r="B38" s="399" t="s">
        <v>4016</v>
      </c>
      <c r="C38" s="408" t="s">
        <v>4017</v>
      </c>
      <c r="D38" s="389" t="s">
        <v>312</v>
      </c>
      <c r="E38" s="390">
        <v>18</v>
      </c>
      <c r="F38" s="391">
        <v>2380000</v>
      </c>
      <c r="G38" s="391">
        <f t="shared" si="2"/>
        <v>42840000</v>
      </c>
      <c r="H38" s="382"/>
      <c r="I38" s="390">
        <v>18</v>
      </c>
      <c r="J38" s="293"/>
      <c r="K38" s="293">
        <f t="shared" si="3"/>
        <v>0</v>
      </c>
      <c r="L38" s="292"/>
      <c r="M38" s="293"/>
      <c r="N38" s="293"/>
    </row>
    <row r="39" spans="1:14" ht="56.25" outlineLevel="3">
      <c r="A39" s="387" t="s">
        <v>4018</v>
      </c>
      <c r="B39" s="399" t="s">
        <v>4019</v>
      </c>
      <c r="C39" s="408" t="s">
        <v>4020</v>
      </c>
      <c r="D39" s="389" t="s">
        <v>312</v>
      </c>
      <c r="E39" s="390">
        <v>272</v>
      </c>
      <c r="F39" s="391">
        <v>68654</v>
      </c>
      <c r="G39" s="391">
        <f t="shared" si="2"/>
        <v>18673888</v>
      </c>
      <c r="H39" s="382"/>
      <c r="I39" s="390">
        <v>272</v>
      </c>
      <c r="J39" s="293"/>
      <c r="K39" s="293">
        <f t="shared" si="3"/>
        <v>0</v>
      </c>
      <c r="L39" s="292"/>
      <c r="M39" s="293"/>
      <c r="N39" s="293"/>
    </row>
    <row r="40" spans="1:14" ht="56.25" outlineLevel="3">
      <c r="A40" s="387" t="s">
        <v>4021</v>
      </c>
      <c r="B40" s="399" t="s">
        <v>4022</v>
      </c>
      <c r="C40" s="408" t="s">
        <v>4023</v>
      </c>
      <c r="D40" s="389" t="s">
        <v>312</v>
      </c>
      <c r="E40" s="390">
        <v>1</v>
      </c>
      <c r="F40" s="391">
        <v>159122</v>
      </c>
      <c r="G40" s="391">
        <f t="shared" si="2"/>
        <v>159122</v>
      </c>
      <c r="H40" s="382"/>
      <c r="I40" s="390">
        <v>1</v>
      </c>
      <c r="J40" s="293"/>
      <c r="K40" s="293">
        <f t="shared" si="3"/>
        <v>0</v>
      </c>
      <c r="L40" s="292"/>
      <c r="M40" s="293"/>
      <c r="N40" s="293"/>
    </row>
    <row r="41" spans="1:14" ht="70.5" outlineLevel="3">
      <c r="A41" s="387" t="s">
        <v>4024</v>
      </c>
      <c r="B41" s="399" t="s">
        <v>4025</v>
      </c>
      <c r="C41" s="408" t="s">
        <v>4026</v>
      </c>
      <c r="D41" s="389" t="s">
        <v>312</v>
      </c>
      <c r="E41" s="390">
        <v>5</v>
      </c>
      <c r="F41" s="391">
        <v>68654</v>
      </c>
      <c r="G41" s="391">
        <f t="shared" si="2"/>
        <v>343270</v>
      </c>
      <c r="H41" s="382"/>
      <c r="I41" s="390">
        <v>5</v>
      </c>
      <c r="J41" s="293"/>
      <c r="K41" s="293">
        <f t="shared" si="3"/>
        <v>0</v>
      </c>
      <c r="L41" s="292"/>
      <c r="M41" s="293"/>
      <c r="N41" s="293"/>
    </row>
    <row r="42" spans="1:14" ht="70.5" outlineLevel="3">
      <c r="A42" s="387" t="s">
        <v>4027</v>
      </c>
      <c r="B42" s="399" t="s">
        <v>4028</v>
      </c>
      <c r="C42" s="408" t="s">
        <v>4029</v>
      </c>
      <c r="D42" s="389" t="s">
        <v>312</v>
      </c>
      <c r="E42" s="390">
        <v>7</v>
      </c>
      <c r="F42" s="391">
        <v>505750</v>
      </c>
      <c r="G42" s="391">
        <f t="shared" si="2"/>
        <v>3540250</v>
      </c>
      <c r="H42" s="382"/>
      <c r="I42" s="390">
        <v>7</v>
      </c>
      <c r="J42" s="293"/>
      <c r="K42" s="293">
        <f t="shared" si="3"/>
        <v>0</v>
      </c>
      <c r="L42" s="292"/>
      <c r="M42" s="293"/>
      <c r="N42" s="293"/>
    </row>
    <row r="43" spans="1:14" ht="56.25" outlineLevel="3">
      <c r="A43" s="387" t="s">
        <v>4030</v>
      </c>
      <c r="B43" s="399" t="s">
        <v>4031</v>
      </c>
      <c r="C43" s="408" t="s">
        <v>4032</v>
      </c>
      <c r="D43" s="389" t="s">
        <v>312</v>
      </c>
      <c r="E43" s="390">
        <v>6</v>
      </c>
      <c r="F43" s="391">
        <v>2380000</v>
      </c>
      <c r="G43" s="391">
        <f t="shared" si="2"/>
        <v>14280000</v>
      </c>
      <c r="H43" s="382"/>
      <c r="I43" s="390">
        <v>6</v>
      </c>
      <c r="J43" s="293"/>
      <c r="K43" s="293">
        <f t="shared" si="3"/>
        <v>0</v>
      </c>
      <c r="L43" s="292"/>
      <c r="M43" s="293"/>
      <c r="N43" s="293"/>
    </row>
    <row r="44" spans="1:14" ht="56.25" outlineLevel="3">
      <c r="A44" s="387" t="s">
        <v>4033</v>
      </c>
      <c r="B44" s="399" t="s">
        <v>4034</v>
      </c>
      <c r="C44" s="408" t="s">
        <v>4035</v>
      </c>
      <c r="D44" s="389" t="s">
        <v>312</v>
      </c>
      <c r="E44" s="390">
        <v>3</v>
      </c>
      <c r="F44" s="391">
        <v>68654</v>
      </c>
      <c r="G44" s="391">
        <f t="shared" si="2"/>
        <v>205962</v>
      </c>
      <c r="H44" s="382"/>
      <c r="I44" s="390">
        <v>3</v>
      </c>
      <c r="J44" s="293"/>
      <c r="K44" s="293">
        <f t="shared" si="3"/>
        <v>0</v>
      </c>
      <c r="L44" s="292"/>
      <c r="M44" s="293"/>
      <c r="N44" s="293"/>
    </row>
    <row r="45" spans="1:14" ht="56.25" outlineLevel="3">
      <c r="A45" s="387" t="s">
        <v>4036</v>
      </c>
      <c r="B45" s="399" t="s">
        <v>4037</v>
      </c>
      <c r="C45" s="408" t="s">
        <v>4008</v>
      </c>
      <c r="D45" s="389" t="s">
        <v>312</v>
      </c>
      <c r="E45" s="390">
        <v>7</v>
      </c>
      <c r="F45" s="391">
        <v>1011500</v>
      </c>
      <c r="G45" s="391">
        <f t="shared" si="2"/>
        <v>7080500</v>
      </c>
      <c r="H45" s="382"/>
      <c r="I45" s="390">
        <v>7</v>
      </c>
      <c r="J45" s="293"/>
      <c r="K45" s="293">
        <f t="shared" si="3"/>
        <v>0</v>
      </c>
      <c r="L45" s="292"/>
      <c r="M45" s="293"/>
      <c r="N45" s="293"/>
    </row>
    <row r="46" spans="1:14" ht="56.25" outlineLevel="3">
      <c r="A46" s="387" t="s">
        <v>4038</v>
      </c>
      <c r="B46" s="399" t="s">
        <v>4039</v>
      </c>
      <c r="C46" s="408" t="s">
        <v>4040</v>
      </c>
      <c r="D46" s="389" t="s">
        <v>312</v>
      </c>
      <c r="E46" s="390">
        <v>39</v>
      </c>
      <c r="F46" s="391">
        <v>103743</v>
      </c>
      <c r="G46" s="391">
        <f t="shared" si="2"/>
        <v>4045977</v>
      </c>
      <c r="H46" s="382"/>
      <c r="I46" s="390">
        <v>39</v>
      </c>
      <c r="J46" s="293"/>
      <c r="K46" s="293">
        <f t="shared" si="3"/>
        <v>0</v>
      </c>
      <c r="L46" s="292"/>
      <c r="M46" s="293"/>
      <c r="N46" s="293"/>
    </row>
    <row r="47" spans="1:14" ht="56.25" outlineLevel="3">
      <c r="A47" s="387" t="s">
        <v>4041</v>
      </c>
      <c r="B47" s="399" t="s">
        <v>4042</v>
      </c>
      <c r="C47" s="408" t="s">
        <v>4043</v>
      </c>
      <c r="D47" s="389" t="s">
        <v>312</v>
      </c>
      <c r="E47" s="390">
        <v>2</v>
      </c>
      <c r="F47" s="391">
        <v>68654</v>
      </c>
      <c r="G47" s="391">
        <f t="shared" si="2"/>
        <v>137308</v>
      </c>
      <c r="H47" s="382"/>
      <c r="I47" s="390">
        <v>2</v>
      </c>
      <c r="J47" s="293"/>
      <c r="K47" s="293">
        <f t="shared" si="3"/>
        <v>0</v>
      </c>
      <c r="L47" s="292"/>
      <c r="M47" s="293"/>
      <c r="N47" s="293"/>
    </row>
    <row r="48" spans="1:14" ht="28.5" outlineLevel="3">
      <c r="A48" s="387" t="s">
        <v>4044</v>
      </c>
      <c r="B48" s="399" t="s">
        <v>4045</v>
      </c>
      <c r="C48" s="408" t="s">
        <v>4046</v>
      </c>
      <c r="D48" s="389" t="s">
        <v>312</v>
      </c>
      <c r="E48" s="390">
        <v>687</v>
      </c>
      <c r="F48" s="391">
        <v>29230</v>
      </c>
      <c r="G48" s="391">
        <f t="shared" si="2"/>
        <v>20081010</v>
      </c>
      <c r="H48" s="382"/>
      <c r="I48" s="390">
        <v>687</v>
      </c>
      <c r="J48" s="293"/>
      <c r="K48" s="293">
        <f t="shared" si="3"/>
        <v>0</v>
      </c>
      <c r="L48" s="292"/>
      <c r="M48" s="293"/>
      <c r="N48" s="293"/>
    </row>
    <row r="49" spans="1:17" ht="15" outlineLevel="3">
      <c r="A49" s="358"/>
      <c r="B49" s="376"/>
      <c r="C49" s="377"/>
      <c r="D49" s="376"/>
      <c r="E49" s="358"/>
      <c r="F49" s="378"/>
      <c r="G49" s="378"/>
      <c r="H49" s="382"/>
      <c r="I49" s="358"/>
      <c r="J49" s="289"/>
      <c r="K49" s="289"/>
      <c r="L49" s="287"/>
      <c r="M49" s="289"/>
      <c r="N49" s="289"/>
    </row>
    <row r="50" spans="1:17" ht="15" outlineLevel="2">
      <c r="A50" s="414"/>
      <c r="B50" s="414"/>
      <c r="C50" s="415" t="s">
        <v>4047</v>
      </c>
      <c r="D50" s="414"/>
      <c r="E50" s="414"/>
      <c r="F50" s="416"/>
      <c r="G50" s="416">
        <f>SUM(G31:G48)</f>
        <v>1177848993.2</v>
      </c>
      <c r="H50" s="382"/>
      <c r="I50" s="414"/>
      <c r="J50" s="295"/>
      <c r="K50" s="295">
        <f>SUM(K31:K48)</f>
        <v>0</v>
      </c>
      <c r="L50" s="287"/>
      <c r="M50" s="295"/>
      <c r="N50" s="295"/>
    </row>
    <row r="51" spans="1:17" ht="15" outlineLevel="2">
      <c r="A51" s="472"/>
      <c r="B51" s="472"/>
      <c r="C51" s="473"/>
      <c r="D51" s="472"/>
      <c r="E51" s="472"/>
      <c r="F51" s="474"/>
      <c r="G51" s="474"/>
      <c r="H51" s="382"/>
      <c r="I51" s="472"/>
      <c r="J51" s="314"/>
      <c r="K51" s="314"/>
      <c r="L51" s="287"/>
      <c r="M51" s="314"/>
      <c r="N51" s="314"/>
    </row>
    <row r="52" spans="1:17" ht="15">
      <c r="A52" s="379"/>
      <c r="B52" s="379" t="s">
        <v>4048</v>
      </c>
      <c r="C52" s="380" t="s">
        <v>4049</v>
      </c>
      <c r="D52" s="379"/>
      <c r="E52" s="379"/>
      <c r="F52" s="381"/>
      <c r="G52" s="381"/>
      <c r="H52" s="382"/>
      <c r="I52" s="379"/>
      <c r="J52" s="291"/>
      <c r="K52" s="291"/>
      <c r="L52" s="287"/>
      <c r="M52" s="291"/>
      <c r="N52" s="291"/>
      <c r="Q52" s="314"/>
    </row>
    <row r="53" spans="1:17" ht="15" outlineLevel="1">
      <c r="A53" s="358"/>
      <c r="B53" s="376"/>
      <c r="C53" s="377"/>
      <c r="D53" s="376"/>
      <c r="E53" s="358"/>
      <c r="F53" s="378"/>
      <c r="G53" s="378"/>
      <c r="H53" s="382"/>
      <c r="I53" s="358"/>
      <c r="J53" s="289"/>
      <c r="K53" s="289"/>
      <c r="L53" s="287"/>
      <c r="M53" s="289"/>
      <c r="N53" s="289"/>
      <c r="Q53" s="314"/>
    </row>
    <row r="54" spans="1:17" ht="15" outlineLevel="1">
      <c r="A54" s="383"/>
      <c r="B54" s="383" t="s">
        <v>4050</v>
      </c>
      <c r="C54" s="385" t="s">
        <v>4051</v>
      </c>
      <c r="D54" s="383"/>
      <c r="E54" s="383"/>
      <c r="F54" s="386"/>
      <c r="G54" s="386"/>
      <c r="H54" s="382"/>
      <c r="I54" s="383"/>
      <c r="J54" s="294"/>
      <c r="K54" s="294"/>
      <c r="L54" s="290"/>
      <c r="M54" s="294"/>
      <c r="N54" s="294"/>
      <c r="Q54" s="314"/>
    </row>
    <row r="55" spans="1:17" ht="126.75" outlineLevel="2">
      <c r="A55" s="387" t="s">
        <v>4052</v>
      </c>
      <c r="B55" s="387" t="s">
        <v>4053</v>
      </c>
      <c r="C55" s="410" t="s">
        <v>4054</v>
      </c>
      <c r="D55" s="389" t="s">
        <v>4055</v>
      </c>
      <c r="E55" s="390">
        <v>7</v>
      </c>
      <c r="F55" s="391">
        <v>2474653.1</v>
      </c>
      <c r="G55" s="391">
        <f>F55*E55</f>
        <v>17322571.699999999</v>
      </c>
      <c r="H55" s="382"/>
      <c r="I55" s="390">
        <v>7</v>
      </c>
      <c r="J55" s="293"/>
      <c r="K55" s="293">
        <f>J55*I55</f>
        <v>0</v>
      </c>
      <c r="L55" s="292"/>
      <c r="M55" s="293"/>
      <c r="N55" s="293"/>
      <c r="Q55" s="314"/>
    </row>
    <row r="56" spans="1:17" ht="98.25" outlineLevel="2">
      <c r="A56" s="387" t="s">
        <v>4052</v>
      </c>
      <c r="B56" s="387" t="s">
        <v>4056</v>
      </c>
      <c r="C56" s="408" t="s">
        <v>4057</v>
      </c>
      <c r="D56" s="389" t="s">
        <v>4055</v>
      </c>
      <c r="E56" s="390">
        <v>1</v>
      </c>
      <c r="F56" s="391">
        <v>3087003.5</v>
      </c>
      <c r="G56" s="391">
        <f>F56*E56</f>
        <v>3087003.5</v>
      </c>
      <c r="H56" s="382"/>
      <c r="I56" s="390">
        <v>1</v>
      </c>
      <c r="J56" s="293"/>
      <c r="K56" s="293">
        <f>J56*I56</f>
        <v>0</v>
      </c>
      <c r="L56" s="292"/>
      <c r="M56" s="293"/>
      <c r="N56" s="293"/>
      <c r="Q56" s="314"/>
    </row>
    <row r="57" spans="1:17" ht="98.25" outlineLevel="2">
      <c r="A57" s="387" t="s">
        <v>4052</v>
      </c>
      <c r="B57" s="387" t="s">
        <v>4058</v>
      </c>
      <c r="C57" s="408" t="s">
        <v>4059</v>
      </c>
      <c r="D57" s="389" t="s">
        <v>4055</v>
      </c>
      <c r="E57" s="390">
        <v>4</v>
      </c>
      <c r="F57" s="391">
        <v>5088190</v>
      </c>
      <c r="G57" s="391">
        <f>F57*E57</f>
        <v>20352760</v>
      </c>
      <c r="H57" s="382"/>
      <c r="I57" s="390">
        <v>4</v>
      </c>
      <c r="J57" s="293"/>
      <c r="K57" s="293">
        <f>J57*I57</f>
        <v>0</v>
      </c>
      <c r="L57" s="292"/>
      <c r="M57" s="293"/>
      <c r="N57" s="293"/>
      <c r="Q57" s="314"/>
    </row>
    <row r="58" spans="1:17" ht="126.75" outlineLevel="2">
      <c r="A58" s="387" t="s">
        <v>4052</v>
      </c>
      <c r="B58" s="387" t="s">
        <v>4060</v>
      </c>
      <c r="C58" s="419" t="s">
        <v>4061</v>
      </c>
      <c r="D58" s="389" t="s">
        <v>4055</v>
      </c>
      <c r="E58" s="390">
        <v>4</v>
      </c>
      <c r="F58" s="391">
        <v>3535219</v>
      </c>
      <c r="G58" s="391">
        <f>F58*E58</f>
        <v>14140876</v>
      </c>
      <c r="H58" s="382"/>
      <c r="I58" s="390">
        <v>4</v>
      </c>
      <c r="J58" s="293"/>
      <c r="K58" s="293">
        <f>J58*I58</f>
        <v>0</v>
      </c>
      <c r="L58" s="292"/>
      <c r="M58" s="293"/>
      <c r="N58" s="293"/>
      <c r="Q58" s="314"/>
    </row>
    <row r="59" spans="1:17" ht="126.75" outlineLevel="2">
      <c r="A59" s="387" t="s">
        <v>4052</v>
      </c>
      <c r="B59" s="387" t="s">
        <v>4062</v>
      </c>
      <c r="C59" s="419" t="s">
        <v>4063</v>
      </c>
      <c r="D59" s="389" t="s">
        <v>4055</v>
      </c>
      <c r="E59" s="390">
        <v>1</v>
      </c>
      <c r="F59" s="391">
        <v>3415274</v>
      </c>
      <c r="G59" s="391">
        <f>F59*E59</f>
        <v>3415274</v>
      </c>
      <c r="H59" s="382"/>
      <c r="I59" s="390">
        <v>1</v>
      </c>
      <c r="J59" s="293"/>
      <c r="K59" s="293">
        <f>J59*I59</f>
        <v>0</v>
      </c>
      <c r="L59" s="292"/>
      <c r="M59" s="293"/>
      <c r="N59" s="293"/>
      <c r="Q59" s="314"/>
    </row>
    <row r="60" spans="1:17" ht="15" outlineLevel="2">
      <c r="A60" s="358"/>
      <c r="B60" s="376"/>
      <c r="C60" s="377"/>
      <c r="D60" s="376"/>
      <c r="E60" s="358"/>
      <c r="F60" s="378"/>
      <c r="G60" s="378"/>
      <c r="H60" s="382"/>
      <c r="I60" s="358"/>
      <c r="J60" s="289"/>
      <c r="K60" s="289"/>
      <c r="L60" s="287"/>
      <c r="M60" s="289"/>
      <c r="N60" s="289"/>
      <c r="Q60" s="314"/>
    </row>
    <row r="61" spans="1:17" ht="15" outlineLevel="1">
      <c r="A61" s="383"/>
      <c r="B61" s="383"/>
      <c r="C61" s="385" t="s">
        <v>4064</v>
      </c>
      <c r="D61" s="383"/>
      <c r="E61" s="383"/>
      <c r="F61" s="386"/>
      <c r="G61" s="386">
        <f>SUM(G55:G59)</f>
        <v>58318485.200000003</v>
      </c>
      <c r="H61" s="382"/>
      <c r="I61" s="383"/>
      <c r="J61" s="294"/>
      <c r="K61" s="294">
        <f>SUM(K55:K59)</f>
        <v>0</v>
      </c>
      <c r="L61" s="290"/>
      <c r="M61" s="294"/>
      <c r="N61" s="294"/>
      <c r="Q61" s="314"/>
    </row>
    <row r="62" spans="1:17" ht="15" outlineLevel="1">
      <c r="A62" s="358"/>
      <c r="B62" s="376"/>
      <c r="C62" s="377"/>
      <c r="D62" s="376"/>
      <c r="E62" s="358"/>
      <c r="F62" s="378"/>
      <c r="G62" s="378"/>
      <c r="H62" s="382"/>
      <c r="I62" s="358"/>
      <c r="J62" s="289"/>
      <c r="K62" s="289"/>
      <c r="L62" s="287"/>
      <c r="M62" s="289"/>
      <c r="N62" s="289"/>
      <c r="Q62" s="314"/>
    </row>
    <row r="63" spans="1:17" ht="15" outlineLevel="1">
      <c r="A63" s="358"/>
      <c r="B63" s="376"/>
      <c r="C63" s="377"/>
      <c r="D63" s="376"/>
      <c r="E63" s="358"/>
      <c r="F63" s="378"/>
      <c r="G63" s="378"/>
      <c r="H63" s="382"/>
      <c r="I63" s="358"/>
      <c r="J63" s="289"/>
      <c r="K63" s="289"/>
      <c r="L63" s="287"/>
      <c r="M63" s="289"/>
      <c r="N63" s="289"/>
      <c r="Q63" s="314"/>
    </row>
    <row r="64" spans="1:17" ht="15" outlineLevel="1">
      <c r="A64" s="383"/>
      <c r="B64" s="383" t="s">
        <v>4065</v>
      </c>
      <c r="C64" s="385" t="s">
        <v>4066</v>
      </c>
      <c r="D64" s="383"/>
      <c r="E64" s="383"/>
      <c r="F64" s="386"/>
      <c r="G64" s="386"/>
      <c r="H64" s="382"/>
      <c r="I64" s="383"/>
      <c r="J64" s="294"/>
      <c r="K64" s="294"/>
      <c r="L64" s="290"/>
      <c r="M64" s="294"/>
      <c r="N64" s="294"/>
      <c r="Q64" s="314"/>
    </row>
    <row r="65" spans="1:17" ht="155.25" customHeight="1" outlineLevel="2">
      <c r="A65" s="387" t="s">
        <v>4067</v>
      </c>
      <c r="B65" s="387" t="s">
        <v>4068</v>
      </c>
      <c r="C65" s="419" t="s">
        <v>4069</v>
      </c>
      <c r="D65" s="389" t="s">
        <v>4055</v>
      </c>
      <c r="E65" s="390">
        <v>50</v>
      </c>
      <c r="F65" s="391">
        <v>1805487</v>
      </c>
      <c r="G65" s="391">
        <f t="shared" ref="G65:G71" si="4">F65*E65</f>
        <v>90274350</v>
      </c>
      <c r="H65" s="382"/>
      <c r="I65" s="390">
        <v>50</v>
      </c>
      <c r="J65" s="293"/>
      <c r="K65" s="293">
        <f t="shared" ref="K65:K71" si="5">J65*I65</f>
        <v>0</v>
      </c>
      <c r="L65" s="292"/>
      <c r="M65" s="293"/>
      <c r="N65" s="293"/>
      <c r="Q65" s="314"/>
    </row>
    <row r="66" spans="1:17" ht="157.5" customHeight="1" outlineLevel="2">
      <c r="A66" s="387" t="s">
        <v>4067</v>
      </c>
      <c r="B66" s="387" t="s">
        <v>4070</v>
      </c>
      <c r="C66" s="419" t="s">
        <v>4071</v>
      </c>
      <c r="D66" s="389" t="s">
        <v>4055</v>
      </c>
      <c r="E66" s="390">
        <v>8</v>
      </c>
      <c r="F66" s="391">
        <v>3415274</v>
      </c>
      <c r="G66" s="391">
        <f t="shared" si="4"/>
        <v>27322192</v>
      </c>
      <c r="H66" s="382"/>
      <c r="I66" s="390">
        <v>8</v>
      </c>
      <c r="J66" s="293"/>
      <c r="K66" s="293">
        <f t="shared" si="5"/>
        <v>0</v>
      </c>
      <c r="L66" s="292"/>
      <c r="M66" s="293"/>
      <c r="N66" s="293"/>
      <c r="Q66" s="314"/>
    </row>
    <row r="67" spans="1:17" ht="98.25" outlineLevel="2">
      <c r="A67" s="387" t="s">
        <v>4067</v>
      </c>
      <c r="B67" s="387" t="s">
        <v>4072</v>
      </c>
      <c r="C67" s="408" t="s">
        <v>4073</v>
      </c>
      <c r="D67" s="389" t="s">
        <v>4055</v>
      </c>
      <c r="E67" s="390">
        <v>3</v>
      </c>
      <c r="F67" s="391">
        <v>5088190</v>
      </c>
      <c r="G67" s="391">
        <f t="shared" si="4"/>
        <v>15264570</v>
      </c>
      <c r="H67" s="382"/>
      <c r="I67" s="390">
        <v>3</v>
      </c>
      <c r="J67" s="293"/>
      <c r="K67" s="293">
        <f t="shared" si="5"/>
        <v>0</v>
      </c>
      <c r="L67" s="292"/>
      <c r="M67" s="293"/>
      <c r="N67" s="293"/>
      <c r="Q67" s="314"/>
    </row>
    <row r="68" spans="1:17" ht="42" outlineLevel="2">
      <c r="A68" s="387" t="s">
        <v>4067</v>
      </c>
      <c r="B68" s="387" t="s">
        <v>4074</v>
      </c>
      <c r="C68" s="408" t="s">
        <v>4075</v>
      </c>
      <c r="D68" s="389" t="s">
        <v>4055</v>
      </c>
      <c r="E68" s="390">
        <v>38</v>
      </c>
      <c r="F68" s="391">
        <v>1584536</v>
      </c>
      <c r="G68" s="391">
        <f t="shared" si="4"/>
        <v>60212368</v>
      </c>
      <c r="H68" s="382"/>
      <c r="I68" s="390">
        <v>38</v>
      </c>
      <c r="J68" s="293"/>
      <c r="K68" s="293">
        <f t="shared" si="5"/>
        <v>0</v>
      </c>
      <c r="L68" s="292"/>
      <c r="M68" s="293"/>
      <c r="N68" s="293"/>
      <c r="Q68" s="314"/>
    </row>
    <row r="69" spans="1:17" ht="42" outlineLevel="2">
      <c r="A69" s="387" t="s">
        <v>4067</v>
      </c>
      <c r="B69" s="387" t="s">
        <v>4076</v>
      </c>
      <c r="C69" s="408" t="s">
        <v>4077</v>
      </c>
      <c r="D69" s="389" t="s">
        <v>4055</v>
      </c>
      <c r="E69" s="390">
        <v>15</v>
      </c>
      <c r="F69" s="391">
        <v>1786548</v>
      </c>
      <c r="G69" s="391">
        <f t="shared" si="4"/>
        <v>26798220</v>
      </c>
      <c r="H69" s="382"/>
      <c r="I69" s="390">
        <v>15</v>
      </c>
      <c r="J69" s="293"/>
      <c r="K69" s="293">
        <f t="shared" si="5"/>
        <v>0</v>
      </c>
      <c r="L69" s="292"/>
      <c r="M69" s="293"/>
      <c r="N69" s="293"/>
      <c r="Q69" s="314"/>
    </row>
    <row r="70" spans="1:17" ht="70.5" outlineLevel="2">
      <c r="A70" s="387" t="s">
        <v>4067</v>
      </c>
      <c r="B70" s="387" t="s">
        <v>4078</v>
      </c>
      <c r="C70" s="408" t="s">
        <v>4079</v>
      </c>
      <c r="D70" s="389" t="s">
        <v>4055</v>
      </c>
      <c r="E70" s="390">
        <v>68</v>
      </c>
      <c r="F70" s="391">
        <v>2929182</v>
      </c>
      <c r="G70" s="391">
        <f t="shared" si="4"/>
        <v>199184376</v>
      </c>
      <c r="H70" s="382"/>
      <c r="I70" s="390">
        <v>68</v>
      </c>
      <c r="J70" s="293"/>
      <c r="K70" s="293">
        <f t="shared" si="5"/>
        <v>0</v>
      </c>
      <c r="L70" s="292"/>
      <c r="M70" s="293"/>
      <c r="N70" s="293"/>
      <c r="Q70" s="314"/>
    </row>
    <row r="71" spans="1:17" ht="56.25" outlineLevel="2">
      <c r="A71" s="387" t="s">
        <v>4067</v>
      </c>
      <c r="B71" s="387" t="s">
        <v>4080</v>
      </c>
      <c r="C71" s="408" t="s">
        <v>4081</v>
      </c>
      <c r="D71" s="389" t="s">
        <v>4055</v>
      </c>
      <c r="E71" s="390">
        <v>6</v>
      </c>
      <c r="F71" s="391">
        <v>795424</v>
      </c>
      <c r="G71" s="391">
        <f t="shared" si="4"/>
        <v>4772544</v>
      </c>
      <c r="H71" s="382"/>
      <c r="I71" s="390">
        <v>6</v>
      </c>
      <c r="J71" s="293"/>
      <c r="K71" s="293">
        <f t="shared" si="5"/>
        <v>0</v>
      </c>
      <c r="L71" s="292"/>
      <c r="M71" s="293"/>
      <c r="N71" s="293"/>
      <c r="Q71" s="314"/>
    </row>
    <row r="72" spans="1:17" ht="15" outlineLevel="2">
      <c r="A72" s="358"/>
      <c r="B72" s="376"/>
      <c r="C72" s="377"/>
      <c r="D72" s="376"/>
      <c r="E72" s="358"/>
      <c r="F72" s="378"/>
      <c r="G72" s="378"/>
      <c r="H72" s="382"/>
      <c r="I72" s="358"/>
      <c r="J72" s="289"/>
      <c r="K72" s="289"/>
      <c r="L72" s="287"/>
      <c r="M72" s="289"/>
      <c r="N72" s="289"/>
      <c r="Q72" s="314"/>
    </row>
    <row r="73" spans="1:17" ht="15" outlineLevel="1">
      <c r="A73" s="383"/>
      <c r="B73" s="383"/>
      <c r="C73" s="385" t="s">
        <v>4082</v>
      </c>
      <c r="D73" s="383"/>
      <c r="E73" s="383"/>
      <c r="F73" s="386"/>
      <c r="G73" s="386">
        <f>SUM(G65:G71)</f>
        <v>423828620</v>
      </c>
      <c r="H73" s="382"/>
      <c r="I73" s="383"/>
      <c r="J73" s="294"/>
      <c r="K73" s="294">
        <f>SUM(K65:K71)</f>
        <v>0</v>
      </c>
      <c r="L73" s="290"/>
      <c r="M73" s="294"/>
      <c r="N73" s="294"/>
      <c r="Q73" s="314"/>
    </row>
    <row r="74" spans="1:17" ht="15" outlineLevel="1">
      <c r="A74" s="358"/>
      <c r="B74" s="376"/>
      <c r="C74" s="377"/>
      <c r="D74" s="376"/>
      <c r="E74" s="358"/>
      <c r="F74" s="378"/>
      <c r="G74" s="378"/>
      <c r="H74" s="382"/>
      <c r="I74" s="358"/>
      <c r="J74" s="289"/>
      <c r="K74" s="289"/>
      <c r="L74" s="287"/>
      <c r="M74" s="289"/>
      <c r="N74" s="289"/>
      <c r="Q74" s="314"/>
    </row>
    <row r="75" spans="1:17" ht="15" outlineLevel="1">
      <c r="A75" s="383"/>
      <c r="B75" s="383" t="s">
        <v>4083</v>
      </c>
      <c r="C75" s="385" t="s">
        <v>4084</v>
      </c>
      <c r="D75" s="383"/>
      <c r="E75" s="383"/>
      <c r="F75" s="386"/>
      <c r="G75" s="386"/>
      <c r="H75" s="382"/>
      <c r="I75" s="383"/>
      <c r="J75" s="294"/>
      <c r="K75" s="294"/>
      <c r="L75" s="290"/>
      <c r="M75" s="294"/>
      <c r="N75" s="294"/>
      <c r="Q75" s="314"/>
    </row>
    <row r="76" spans="1:17" ht="112.5" outlineLevel="2">
      <c r="A76" s="387" t="s">
        <v>4085</v>
      </c>
      <c r="B76" s="387" t="s">
        <v>4086</v>
      </c>
      <c r="C76" s="408" t="s">
        <v>4087</v>
      </c>
      <c r="D76" s="389" t="s">
        <v>4055</v>
      </c>
      <c r="E76" s="390">
        <v>47</v>
      </c>
      <c r="F76" s="391">
        <v>3459463.99</v>
      </c>
      <c r="G76" s="391">
        <f t="shared" ref="G76:G85" si="6">F76*E76</f>
        <v>162594807.53</v>
      </c>
      <c r="H76" s="382"/>
      <c r="I76" s="390">
        <v>47</v>
      </c>
      <c r="J76" s="293"/>
      <c r="K76" s="293">
        <f t="shared" ref="K76:K85" si="7">J76*I76</f>
        <v>0</v>
      </c>
      <c r="L76" s="292"/>
      <c r="M76" s="293"/>
      <c r="N76" s="293"/>
      <c r="Q76" s="314"/>
    </row>
    <row r="77" spans="1:17" ht="126.75" outlineLevel="2">
      <c r="A77" s="387" t="s">
        <v>4085</v>
      </c>
      <c r="B77" s="387" t="s">
        <v>4088</v>
      </c>
      <c r="C77" s="408" t="s">
        <v>4089</v>
      </c>
      <c r="D77" s="389" t="s">
        <v>4055</v>
      </c>
      <c r="E77" s="390">
        <v>38</v>
      </c>
      <c r="F77" s="391">
        <v>2802923</v>
      </c>
      <c r="G77" s="391">
        <f t="shared" si="6"/>
        <v>106511074</v>
      </c>
      <c r="H77" s="382"/>
      <c r="I77" s="390">
        <v>38</v>
      </c>
      <c r="J77" s="293"/>
      <c r="K77" s="293">
        <f t="shared" si="7"/>
        <v>0</v>
      </c>
      <c r="L77" s="292"/>
      <c r="M77" s="293"/>
      <c r="N77" s="293"/>
      <c r="Q77" s="314"/>
    </row>
    <row r="78" spans="1:17" ht="112.5" outlineLevel="2">
      <c r="A78" s="387" t="s">
        <v>4085</v>
      </c>
      <c r="B78" s="387" t="s">
        <v>4090</v>
      </c>
      <c r="C78" s="408" t="s">
        <v>4091</v>
      </c>
      <c r="D78" s="389" t="s">
        <v>4055</v>
      </c>
      <c r="E78" s="390">
        <v>3</v>
      </c>
      <c r="F78" s="391">
        <v>5088190</v>
      </c>
      <c r="G78" s="391">
        <f t="shared" si="6"/>
        <v>15264570</v>
      </c>
      <c r="H78" s="382"/>
      <c r="I78" s="390">
        <v>3</v>
      </c>
      <c r="J78" s="293"/>
      <c r="K78" s="293">
        <f t="shared" si="7"/>
        <v>0</v>
      </c>
      <c r="L78" s="292"/>
      <c r="M78" s="293"/>
      <c r="N78" s="293"/>
      <c r="Q78" s="314"/>
    </row>
    <row r="79" spans="1:17" ht="84.75" outlineLevel="2">
      <c r="A79" s="387" t="s">
        <v>4085</v>
      </c>
      <c r="B79" s="387" t="s">
        <v>4092</v>
      </c>
      <c r="C79" s="408" t="s">
        <v>4093</v>
      </c>
      <c r="D79" s="389" t="s">
        <v>4055</v>
      </c>
      <c r="E79" s="390">
        <v>88</v>
      </c>
      <c r="F79" s="391">
        <v>2929182</v>
      </c>
      <c r="G79" s="391">
        <f t="shared" si="6"/>
        <v>257768016</v>
      </c>
      <c r="H79" s="382"/>
      <c r="I79" s="390">
        <v>88</v>
      </c>
      <c r="J79" s="293"/>
      <c r="K79" s="293">
        <f t="shared" si="7"/>
        <v>0</v>
      </c>
      <c r="L79" s="292"/>
      <c r="M79" s="293"/>
      <c r="N79" s="293"/>
      <c r="Q79" s="314"/>
    </row>
    <row r="80" spans="1:17" ht="70.5" outlineLevel="2">
      <c r="A80" s="387" t="s">
        <v>4085</v>
      </c>
      <c r="B80" s="387" t="s">
        <v>4094</v>
      </c>
      <c r="C80" s="408" t="s">
        <v>4095</v>
      </c>
      <c r="D80" s="389" t="s">
        <v>4055</v>
      </c>
      <c r="E80" s="390">
        <v>14</v>
      </c>
      <c r="F80" s="391">
        <v>795424</v>
      </c>
      <c r="G80" s="391">
        <f t="shared" si="6"/>
        <v>11135936</v>
      </c>
      <c r="H80" s="382"/>
      <c r="I80" s="390">
        <v>14</v>
      </c>
      <c r="J80" s="293"/>
      <c r="K80" s="293">
        <f t="shared" si="7"/>
        <v>0</v>
      </c>
      <c r="L80" s="292"/>
      <c r="M80" s="293"/>
      <c r="N80" s="293"/>
      <c r="Q80" s="314"/>
    </row>
    <row r="81" spans="1:17" ht="70.5" outlineLevel="2">
      <c r="A81" s="387" t="s">
        <v>4085</v>
      </c>
      <c r="B81" s="387" t="s">
        <v>4096</v>
      </c>
      <c r="C81" s="408" t="s">
        <v>4097</v>
      </c>
      <c r="D81" s="389" t="s">
        <v>4055</v>
      </c>
      <c r="E81" s="390">
        <v>1</v>
      </c>
      <c r="F81" s="391">
        <v>1786548</v>
      </c>
      <c r="G81" s="391">
        <f t="shared" si="6"/>
        <v>1786548</v>
      </c>
      <c r="H81" s="382"/>
      <c r="I81" s="390">
        <v>1</v>
      </c>
      <c r="J81" s="293"/>
      <c r="K81" s="293">
        <f t="shared" si="7"/>
        <v>0</v>
      </c>
      <c r="L81" s="292"/>
      <c r="M81" s="293"/>
      <c r="N81" s="293"/>
      <c r="Q81" s="314"/>
    </row>
    <row r="82" spans="1:17" ht="126.75" outlineLevel="2">
      <c r="A82" s="387" t="s">
        <v>4085</v>
      </c>
      <c r="B82" s="387" t="s">
        <v>4098</v>
      </c>
      <c r="C82" s="408" t="s">
        <v>4099</v>
      </c>
      <c r="D82" s="389" t="s">
        <v>4055</v>
      </c>
      <c r="E82" s="390">
        <v>10</v>
      </c>
      <c r="F82" s="391">
        <v>524171853.68000001</v>
      </c>
      <c r="G82" s="391">
        <f t="shared" si="6"/>
        <v>5241718536.8000002</v>
      </c>
      <c r="H82" s="382"/>
      <c r="I82" s="390">
        <v>10</v>
      </c>
      <c r="J82" s="293"/>
      <c r="K82" s="293">
        <f t="shared" si="7"/>
        <v>0</v>
      </c>
      <c r="L82" s="292"/>
      <c r="M82" s="293"/>
      <c r="N82" s="293"/>
      <c r="Q82" s="314"/>
    </row>
    <row r="83" spans="1:17" ht="28.5" outlineLevel="2">
      <c r="A83" s="387" t="s">
        <v>4085</v>
      </c>
      <c r="B83" s="387" t="s">
        <v>4100</v>
      </c>
      <c r="C83" s="408" t="s">
        <v>4101</v>
      </c>
      <c r="D83" s="389" t="s">
        <v>4055</v>
      </c>
      <c r="E83" s="390">
        <v>110</v>
      </c>
      <c r="F83" s="391">
        <v>12708349.689999999</v>
      </c>
      <c r="G83" s="391">
        <f t="shared" si="6"/>
        <v>1397918465.8999999</v>
      </c>
      <c r="H83" s="382"/>
      <c r="I83" s="390">
        <v>110</v>
      </c>
      <c r="J83" s="293"/>
      <c r="K83" s="293">
        <f t="shared" si="7"/>
        <v>0</v>
      </c>
      <c r="L83" s="292"/>
      <c r="M83" s="293"/>
      <c r="N83" s="293"/>
      <c r="Q83" s="314"/>
    </row>
    <row r="84" spans="1:17" ht="126.75" outlineLevel="2">
      <c r="A84" s="387" t="s">
        <v>4085</v>
      </c>
      <c r="B84" s="387" t="s">
        <v>4102</v>
      </c>
      <c r="C84" s="408" t="s">
        <v>4103</v>
      </c>
      <c r="D84" s="389" t="s">
        <v>4055</v>
      </c>
      <c r="E84" s="390">
        <v>5</v>
      </c>
      <c r="F84" s="391">
        <v>294559767.17000002</v>
      </c>
      <c r="G84" s="391">
        <f t="shared" si="6"/>
        <v>1472798835.8500001</v>
      </c>
      <c r="H84" s="382"/>
      <c r="I84" s="390">
        <v>5</v>
      </c>
      <c r="J84" s="293"/>
      <c r="K84" s="293">
        <f t="shared" si="7"/>
        <v>0</v>
      </c>
      <c r="L84" s="292"/>
      <c r="M84" s="293"/>
      <c r="N84" s="293"/>
      <c r="Q84" s="314"/>
    </row>
    <row r="85" spans="1:17" ht="28.5" outlineLevel="2">
      <c r="A85" s="387" t="s">
        <v>4085</v>
      </c>
      <c r="B85" s="387" t="s">
        <v>4104</v>
      </c>
      <c r="C85" s="408" t="s">
        <v>4101</v>
      </c>
      <c r="D85" s="389" t="s">
        <v>4055</v>
      </c>
      <c r="E85" s="390">
        <v>30</v>
      </c>
      <c r="F85" s="391">
        <v>12708349.689999999</v>
      </c>
      <c r="G85" s="391">
        <f t="shared" si="6"/>
        <v>381250490.69999999</v>
      </c>
      <c r="H85" s="382"/>
      <c r="I85" s="390">
        <v>30</v>
      </c>
      <c r="J85" s="293"/>
      <c r="K85" s="293">
        <f t="shared" si="7"/>
        <v>0</v>
      </c>
      <c r="L85" s="292"/>
      <c r="M85" s="293"/>
      <c r="N85" s="293"/>
      <c r="Q85" s="314"/>
    </row>
    <row r="86" spans="1:17" ht="15" outlineLevel="2">
      <c r="A86" s="358"/>
      <c r="B86" s="376"/>
      <c r="C86" s="377"/>
      <c r="D86" s="376"/>
      <c r="E86" s="358"/>
      <c r="F86" s="378"/>
      <c r="G86" s="378"/>
      <c r="H86" s="382"/>
      <c r="I86" s="358"/>
      <c r="J86" s="289"/>
      <c r="K86" s="289"/>
      <c r="L86" s="287"/>
      <c r="M86" s="289"/>
      <c r="N86" s="289"/>
      <c r="Q86" s="314"/>
    </row>
    <row r="87" spans="1:17" ht="15" outlineLevel="1">
      <c r="A87" s="383"/>
      <c r="B87" s="383"/>
      <c r="C87" s="385" t="s">
        <v>4105</v>
      </c>
      <c r="D87" s="383"/>
      <c r="E87" s="383"/>
      <c r="F87" s="386"/>
      <c r="G87" s="386">
        <f>SUM(G76:G85)</f>
        <v>9048747280.7800007</v>
      </c>
      <c r="H87" s="382"/>
      <c r="I87" s="383"/>
      <c r="J87" s="294"/>
      <c r="K87" s="294">
        <f>SUM(K76:K85)</f>
        <v>0</v>
      </c>
      <c r="L87" s="290"/>
      <c r="M87" s="294"/>
      <c r="N87" s="294"/>
      <c r="Q87" s="314"/>
    </row>
    <row r="88" spans="1:17" ht="15" outlineLevel="1">
      <c r="A88" s="358"/>
      <c r="B88" s="376"/>
      <c r="C88" s="377"/>
      <c r="D88" s="376"/>
      <c r="E88" s="358"/>
      <c r="F88" s="378"/>
      <c r="G88" s="378"/>
      <c r="H88" s="382"/>
      <c r="I88" s="358"/>
      <c r="J88" s="289"/>
      <c r="K88" s="289"/>
      <c r="L88" s="287"/>
      <c r="M88" s="289"/>
      <c r="N88" s="289"/>
      <c r="Q88" s="314"/>
    </row>
    <row r="89" spans="1:17" ht="15" outlineLevel="1">
      <c r="A89" s="383"/>
      <c r="B89" s="383" t="s">
        <v>4106</v>
      </c>
      <c r="C89" s="385" t="s">
        <v>4107</v>
      </c>
      <c r="D89" s="383"/>
      <c r="E89" s="383"/>
      <c r="F89" s="386"/>
      <c r="G89" s="386"/>
      <c r="H89" s="382"/>
      <c r="I89" s="383"/>
      <c r="J89" s="294"/>
      <c r="K89" s="294"/>
      <c r="L89" s="290"/>
      <c r="M89" s="294"/>
      <c r="N89" s="294"/>
      <c r="Q89" s="314"/>
    </row>
    <row r="90" spans="1:17" ht="126.75" outlineLevel="2">
      <c r="A90" s="387" t="s">
        <v>4108</v>
      </c>
      <c r="B90" s="387" t="s">
        <v>4109</v>
      </c>
      <c r="C90" s="408" t="s">
        <v>4110</v>
      </c>
      <c r="D90" s="389" t="s">
        <v>4055</v>
      </c>
      <c r="E90" s="390">
        <v>5</v>
      </c>
      <c r="F90" s="391">
        <v>305926806.25</v>
      </c>
      <c r="G90" s="391">
        <f t="shared" ref="G90:G100" si="8">F90*E90</f>
        <v>1529634031.25</v>
      </c>
      <c r="H90" s="382"/>
      <c r="I90" s="390">
        <v>5</v>
      </c>
      <c r="J90" s="293"/>
      <c r="K90" s="293">
        <f t="shared" ref="K90:K100" si="9">J90*I90</f>
        <v>0</v>
      </c>
      <c r="L90" s="292"/>
      <c r="M90" s="293"/>
      <c r="N90" s="293"/>
      <c r="Q90" s="314"/>
    </row>
    <row r="91" spans="1:17" ht="28.5" outlineLevel="2">
      <c r="A91" s="387" t="s">
        <v>4108</v>
      </c>
      <c r="B91" s="387" t="s">
        <v>4111</v>
      </c>
      <c r="C91" s="408" t="s">
        <v>4112</v>
      </c>
      <c r="D91" s="389" t="s">
        <v>4055</v>
      </c>
      <c r="E91" s="390">
        <v>43</v>
      </c>
      <c r="F91" s="391">
        <v>12708349.689999999</v>
      </c>
      <c r="G91" s="391">
        <f t="shared" si="8"/>
        <v>546459036.66999996</v>
      </c>
      <c r="H91" s="382"/>
      <c r="I91" s="390">
        <v>43</v>
      </c>
      <c r="J91" s="293"/>
      <c r="K91" s="293">
        <f t="shared" si="9"/>
        <v>0</v>
      </c>
      <c r="L91" s="292"/>
      <c r="M91" s="293"/>
      <c r="N91" s="293"/>
      <c r="Q91" s="314"/>
    </row>
    <row r="92" spans="1:17" ht="42" outlineLevel="2">
      <c r="A92" s="387" t="s">
        <v>4108</v>
      </c>
      <c r="B92" s="387" t="s">
        <v>4113</v>
      </c>
      <c r="C92" s="408" t="s">
        <v>4114</v>
      </c>
      <c r="D92" s="389" t="s">
        <v>4055</v>
      </c>
      <c r="E92" s="390">
        <v>40</v>
      </c>
      <c r="F92" s="391">
        <v>2474653</v>
      </c>
      <c r="G92" s="391">
        <f t="shared" si="8"/>
        <v>98986120</v>
      </c>
      <c r="H92" s="382"/>
      <c r="I92" s="390">
        <v>40</v>
      </c>
      <c r="J92" s="293"/>
      <c r="K92" s="293">
        <f t="shared" si="9"/>
        <v>0</v>
      </c>
      <c r="L92" s="292"/>
      <c r="M92" s="293"/>
      <c r="N92" s="293"/>
      <c r="Q92" s="314"/>
    </row>
    <row r="93" spans="1:17" ht="42" outlineLevel="2">
      <c r="A93" s="387" t="s">
        <v>4108</v>
      </c>
      <c r="B93" s="387" t="s">
        <v>4115</v>
      </c>
      <c r="C93" s="408" t="s">
        <v>4116</v>
      </c>
      <c r="D93" s="389" t="s">
        <v>4055</v>
      </c>
      <c r="E93" s="390">
        <v>40</v>
      </c>
      <c r="F93" s="391">
        <v>2929181</v>
      </c>
      <c r="G93" s="391">
        <f t="shared" si="8"/>
        <v>117167240</v>
      </c>
      <c r="H93" s="382"/>
      <c r="I93" s="390">
        <v>40</v>
      </c>
      <c r="J93" s="293"/>
      <c r="K93" s="293">
        <f t="shared" si="9"/>
        <v>0</v>
      </c>
      <c r="L93" s="292"/>
      <c r="M93" s="293"/>
      <c r="N93" s="293"/>
      <c r="Q93" s="314"/>
    </row>
    <row r="94" spans="1:17" ht="42" outlineLevel="2">
      <c r="A94" s="387" t="s">
        <v>4108</v>
      </c>
      <c r="B94" s="387" t="s">
        <v>4117</v>
      </c>
      <c r="C94" s="408" t="s">
        <v>4118</v>
      </c>
      <c r="D94" s="389" t="s">
        <v>4055</v>
      </c>
      <c r="E94" s="390">
        <v>20</v>
      </c>
      <c r="F94" s="391">
        <v>2802923</v>
      </c>
      <c r="G94" s="391">
        <f t="shared" si="8"/>
        <v>56058460</v>
      </c>
      <c r="H94" s="392"/>
      <c r="I94" s="390">
        <v>20</v>
      </c>
      <c r="J94" s="293"/>
      <c r="K94" s="293">
        <f t="shared" si="9"/>
        <v>0</v>
      </c>
      <c r="L94" s="292"/>
      <c r="M94" s="293"/>
      <c r="N94" s="293"/>
      <c r="Q94" s="314"/>
    </row>
    <row r="95" spans="1:17" ht="28.5" outlineLevel="2">
      <c r="A95" s="387" t="s">
        <v>4108</v>
      </c>
      <c r="B95" s="387" t="s">
        <v>4096</v>
      </c>
      <c r="C95" s="408" t="s">
        <v>4119</v>
      </c>
      <c r="D95" s="389" t="s">
        <v>312</v>
      </c>
      <c r="E95" s="390">
        <v>1</v>
      </c>
      <c r="F95" s="391">
        <v>828240</v>
      </c>
      <c r="G95" s="391">
        <f t="shared" si="8"/>
        <v>828240</v>
      </c>
      <c r="H95" s="392"/>
      <c r="I95" s="390">
        <v>1</v>
      </c>
      <c r="J95" s="293"/>
      <c r="K95" s="293">
        <f t="shared" si="9"/>
        <v>0</v>
      </c>
      <c r="L95" s="292"/>
      <c r="M95" s="293"/>
      <c r="N95" s="293"/>
      <c r="Q95" s="314"/>
    </row>
    <row r="96" spans="1:17" ht="42" outlineLevel="2">
      <c r="A96" s="387" t="s">
        <v>4108</v>
      </c>
      <c r="B96" s="387" t="s">
        <v>4120</v>
      </c>
      <c r="C96" s="408" t="s">
        <v>4121</v>
      </c>
      <c r="D96" s="389" t="s">
        <v>4055</v>
      </c>
      <c r="E96" s="390">
        <v>1</v>
      </c>
      <c r="F96" s="391">
        <v>5088190</v>
      </c>
      <c r="G96" s="391">
        <f t="shared" si="8"/>
        <v>5088190</v>
      </c>
      <c r="H96" s="392"/>
      <c r="I96" s="390">
        <v>1</v>
      </c>
      <c r="J96" s="293"/>
      <c r="K96" s="293">
        <f t="shared" si="9"/>
        <v>0</v>
      </c>
      <c r="L96" s="292"/>
      <c r="M96" s="293"/>
      <c r="N96" s="293"/>
      <c r="Q96" s="314"/>
    </row>
    <row r="97" spans="1:17" ht="56.25" outlineLevel="2">
      <c r="A97" s="387" t="s">
        <v>4108</v>
      </c>
      <c r="B97" s="387" t="s">
        <v>4122</v>
      </c>
      <c r="C97" s="408" t="s">
        <v>4123</v>
      </c>
      <c r="D97" s="389" t="s">
        <v>4055</v>
      </c>
      <c r="E97" s="390">
        <v>1</v>
      </c>
      <c r="F97" s="391">
        <v>5599534</v>
      </c>
      <c r="G97" s="391">
        <f t="shared" si="8"/>
        <v>5599534</v>
      </c>
      <c r="H97" s="392"/>
      <c r="I97" s="390">
        <v>1</v>
      </c>
      <c r="J97" s="293"/>
      <c r="K97" s="293">
        <f t="shared" si="9"/>
        <v>0</v>
      </c>
      <c r="L97" s="292"/>
      <c r="M97" s="293"/>
      <c r="N97" s="293"/>
      <c r="Q97" s="314"/>
    </row>
    <row r="98" spans="1:17" ht="56.25" outlineLevel="2">
      <c r="A98" s="387" t="s">
        <v>4108</v>
      </c>
      <c r="B98" s="387" t="s">
        <v>4124</v>
      </c>
      <c r="C98" s="408" t="s">
        <v>4125</v>
      </c>
      <c r="D98" s="389" t="s">
        <v>4055</v>
      </c>
      <c r="E98" s="390">
        <v>1</v>
      </c>
      <c r="F98" s="391">
        <v>3598560</v>
      </c>
      <c r="G98" s="391">
        <f t="shared" si="8"/>
        <v>3598560</v>
      </c>
      <c r="H98" s="392"/>
      <c r="I98" s="390">
        <v>1</v>
      </c>
      <c r="J98" s="293"/>
      <c r="K98" s="293">
        <f t="shared" si="9"/>
        <v>0</v>
      </c>
      <c r="L98" s="292"/>
      <c r="M98" s="293"/>
      <c r="N98" s="293"/>
      <c r="Q98" s="314"/>
    </row>
    <row r="99" spans="1:17" ht="42" outlineLevel="2">
      <c r="A99" s="387" t="s">
        <v>4108</v>
      </c>
      <c r="B99" s="387" t="s">
        <v>4126</v>
      </c>
      <c r="C99" s="408" t="s">
        <v>4116</v>
      </c>
      <c r="D99" s="389" t="s">
        <v>4055</v>
      </c>
      <c r="E99" s="390">
        <v>53</v>
      </c>
      <c r="F99" s="391">
        <v>2929181</v>
      </c>
      <c r="G99" s="391">
        <f t="shared" si="8"/>
        <v>155246593</v>
      </c>
      <c r="H99" s="392"/>
      <c r="I99" s="390">
        <v>53</v>
      </c>
      <c r="J99" s="293"/>
      <c r="K99" s="293">
        <f t="shared" si="9"/>
        <v>0</v>
      </c>
      <c r="L99" s="292"/>
      <c r="M99" s="293"/>
      <c r="N99" s="293"/>
      <c r="Q99" s="314"/>
    </row>
    <row r="100" spans="1:17" ht="56.25" outlineLevel="2">
      <c r="A100" s="387" t="s">
        <v>4108</v>
      </c>
      <c r="B100" s="387" t="s">
        <v>4127</v>
      </c>
      <c r="C100" s="408" t="s">
        <v>4081</v>
      </c>
      <c r="D100" s="389" t="s">
        <v>4055</v>
      </c>
      <c r="E100" s="390">
        <v>2</v>
      </c>
      <c r="F100" s="391">
        <v>795424</v>
      </c>
      <c r="G100" s="391">
        <f t="shared" si="8"/>
        <v>1590848</v>
      </c>
      <c r="H100" s="392"/>
      <c r="I100" s="390">
        <v>2</v>
      </c>
      <c r="J100" s="293"/>
      <c r="K100" s="293">
        <f t="shared" si="9"/>
        <v>0</v>
      </c>
      <c r="L100" s="292"/>
      <c r="M100" s="293"/>
      <c r="N100" s="293"/>
      <c r="Q100" s="314"/>
    </row>
    <row r="101" spans="1:17" ht="15" outlineLevel="2">
      <c r="A101" s="418"/>
      <c r="B101" s="524"/>
      <c r="C101" s="410"/>
      <c r="D101" s="524"/>
      <c r="E101" s="418"/>
      <c r="F101" s="525"/>
      <c r="G101" s="525"/>
      <c r="H101" s="370"/>
      <c r="I101" s="418"/>
      <c r="J101" s="352"/>
      <c r="K101" s="352"/>
      <c r="L101" s="287"/>
      <c r="M101" s="352"/>
      <c r="N101" s="352"/>
      <c r="Q101" s="314"/>
    </row>
    <row r="102" spans="1:17" ht="15" outlineLevel="1">
      <c r="A102" s="383"/>
      <c r="B102" s="383"/>
      <c r="C102" s="385" t="s">
        <v>4128</v>
      </c>
      <c r="D102" s="383"/>
      <c r="E102" s="383"/>
      <c r="F102" s="386"/>
      <c r="G102" s="386">
        <f>SUM(G90:G100)</f>
        <v>2520256852.9200001</v>
      </c>
      <c r="H102" s="382"/>
      <c r="I102" s="383"/>
      <c r="J102" s="294"/>
      <c r="K102" s="294">
        <f>SUM(K90:K100)</f>
        <v>0</v>
      </c>
      <c r="L102" s="290"/>
      <c r="M102" s="294"/>
      <c r="N102" s="294"/>
      <c r="Q102" s="314"/>
    </row>
    <row r="103" spans="1:17" ht="15" outlineLevel="1">
      <c r="A103" s="358"/>
      <c r="B103" s="376"/>
      <c r="C103" s="377"/>
      <c r="D103" s="376"/>
      <c r="E103" s="358"/>
      <c r="F103" s="378"/>
      <c r="G103" s="378"/>
      <c r="H103" s="370"/>
      <c r="I103" s="358"/>
      <c r="J103" s="289"/>
      <c r="K103" s="289"/>
      <c r="L103" s="287"/>
      <c r="M103" s="289"/>
      <c r="N103" s="289"/>
      <c r="Q103" s="314"/>
    </row>
    <row r="104" spans="1:17" ht="15" outlineLevel="1">
      <c r="A104" s="383"/>
      <c r="B104" s="383" t="s">
        <v>4129</v>
      </c>
      <c r="C104" s="385" t="s">
        <v>4130</v>
      </c>
      <c r="D104" s="383"/>
      <c r="E104" s="383"/>
      <c r="F104" s="386"/>
      <c r="G104" s="386"/>
      <c r="H104" s="382"/>
      <c r="I104" s="383"/>
      <c r="J104" s="294"/>
      <c r="K104" s="294"/>
      <c r="L104" s="290"/>
      <c r="M104" s="294"/>
      <c r="N104" s="294"/>
      <c r="Q104" s="314"/>
    </row>
    <row r="105" spans="1:17" ht="42" outlineLevel="2">
      <c r="A105" s="387" t="s">
        <v>4131</v>
      </c>
      <c r="B105" s="387" t="s">
        <v>4132</v>
      </c>
      <c r="C105" s="408" t="s">
        <v>4133</v>
      </c>
      <c r="D105" s="389" t="s">
        <v>4055</v>
      </c>
      <c r="E105" s="390">
        <v>5</v>
      </c>
      <c r="F105" s="391">
        <v>2802923</v>
      </c>
      <c r="G105" s="391">
        <f>F105*E105</f>
        <v>14014615</v>
      </c>
      <c r="H105" s="392"/>
      <c r="I105" s="390">
        <v>5</v>
      </c>
      <c r="J105" s="293"/>
      <c r="K105" s="293">
        <f>J105*I105</f>
        <v>0</v>
      </c>
      <c r="L105" s="292"/>
      <c r="M105" s="293"/>
      <c r="N105" s="293"/>
      <c r="Q105" s="314"/>
    </row>
    <row r="106" spans="1:17" ht="15" outlineLevel="2">
      <c r="A106" s="358"/>
      <c r="B106" s="376"/>
      <c r="C106" s="377"/>
      <c r="D106" s="376"/>
      <c r="E106" s="358"/>
      <c r="F106" s="378"/>
      <c r="G106" s="378"/>
      <c r="H106" s="370"/>
      <c r="I106" s="358"/>
      <c r="J106" s="289"/>
      <c r="K106" s="289"/>
      <c r="L106" s="287"/>
      <c r="M106" s="289"/>
      <c r="N106" s="289"/>
      <c r="Q106" s="314"/>
    </row>
    <row r="107" spans="1:17" ht="15" outlineLevel="1">
      <c r="A107" s="383"/>
      <c r="B107" s="383"/>
      <c r="C107" s="385" t="s">
        <v>4134</v>
      </c>
      <c r="D107" s="383"/>
      <c r="E107" s="383"/>
      <c r="F107" s="386"/>
      <c r="G107" s="386">
        <f>G105</f>
        <v>14014615</v>
      </c>
      <c r="H107" s="382"/>
      <c r="I107" s="383"/>
      <c r="J107" s="294"/>
      <c r="K107" s="294">
        <f>K105</f>
        <v>0</v>
      </c>
      <c r="L107" s="290"/>
      <c r="M107" s="294"/>
      <c r="N107" s="294"/>
      <c r="Q107" s="314"/>
    </row>
    <row r="108" spans="1:17" ht="15" outlineLevel="1">
      <c r="A108" s="358"/>
      <c r="B108" s="376"/>
      <c r="C108" s="377"/>
      <c r="D108" s="376"/>
      <c r="E108" s="358"/>
      <c r="F108" s="378"/>
      <c r="G108" s="378"/>
      <c r="H108" s="370"/>
      <c r="I108" s="358"/>
      <c r="J108" s="289"/>
      <c r="K108" s="289"/>
      <c r="L108" s="287"/>
      <c r="M108" s="289"/>
      <c r="N108" s="289"/>
      <c r="Q108" s="314"/>
    </row>
    <row r="109" spans="1:17" ht="15" outlineLevel="1">
      <c r="A109" s="383"/>
      <c r="B109" s="383" t="s">
        <v>4135</v>
      </c>
      <c r="C109" s="385" t="s">
        <v>4136</v>
      </c>
      <c r="D109" s="383"/>
      <c r="E109" s="383"/>
      <c r="F109" s="386"/>
      <c r="G109" s="386"/>
      <c r="H109" s="382"/>
      <c r="I109" s="383"/>
      <c r="J109" s="294"/>
      <c r="K109" s="294"/>
      <c r="L109" s="290"/>
      <c r="M109" s="294"/>
      <c r="N109" s="294"/>
      <c r="Q109" s="314"/>
    </row>
    <row r="110" spans="1:17" ht="56.25" outlineLevel="2">
      <c r="A110" s="387" t="s">
        <v>4137</v>
      </c>
      <c r="B110" s="387" t="s">
        <v>4138</v>
      </c>
      <c r="C110" s="408" t="s">
        <v>4139</v>
      </c>
      <c r="D110" s="389" t="s">
        <v>312</v>
      </c>
      <c r="E110" s="390">
        <v>42</v>
      </c>
      <c r="F110" s="391">
        <v>992460</v>
      </c>
      <c r="G110" s="391">
        <f t="shared" ref="G110:G119" si="10">F110*E110</f>
        <v>41683320</v>
      </c>
      <c r="H110" s="392"/>
      <c r="I110" s="390">
        <v>42</v>
      </c>
      <c r="J110" s="293"/>
      <c r="K110" s="293">
        <f t="shared" ref="K110:K119" si="11">J110*I110</f>
        <v>0</v>
      </c>
      <c r="L110" s="292"/>
      <c r="M110" s="293"/>
      <c r="N110" s="293"/>
      <c r="Q110" s="314"/>
    </row>
    <row r="111" spans="1:17" ht="28.5" outlineLevel="2">
      <c r="A111" s="387" t="s">
        <v>4137</v>
      </c>
      <c r="B111" s="387" t="s">
        <v>4140</v>
      </c>
      <c r="C111" s="408" t="s">
        <v>4141</v>
      </c>
      <c r="D111" s="389" t="s">
        <v>312</v>
      </c>
      <c r="E111" s="390">
        <v>12</v>
      </c>
      <c r="F111" s="391">
        <v>854840</v>
      </c>
      <c r="G111" s="391">
        <f t="shared" si="10"/>
        <v>10258080</v>
      </c>
      <c r="H111" s="392"/>
      <c r="I111" s="390">
        <v>12</v>
      </c>
      <c r="J111" s="293"/>
      <c r="K111" s="293">
        <f t="shared" si="11"/>
        <v>0</v>
      </c>
      <c r="L111" s="292"/>
      <c r="M111" s="293"/>
      <c r="N111" s="293"/>
      <c r="Q111" s="314"/>
    </row>
    <row r="112" spans="1:17" ht="15" outlineLevel="2">
      <c r="A112" s="387" t="s">
        <v>4137</v>
      </c>
      <c r="B112" s="387" t="s">
        <v>4142</v>
      </c>
      <c r="C112" s="408" t="s">
        <v>4143</v>
      </c>
      <c r="D112" s="389" t="s">
        <v>312</v>
      </c>
      <c r="E112" s="390">
        <v>32</v>
      </c>
      <c r="F112" s="391">
        <v>699720</v>
      </c>
      <c r="G112" s="391">
        <f t="shared" si="10"/>
        <v>22391040</v>
      </c>
      <c r="H112" s="392"/>
      <c r="I112" s="390">
        <v>32</v>
      </c>
      <c r="J112" s="293"/>
      <c r="K112" s="293">
        <f t="shared" si="11"/>
        <v>0</v>
      </c>
      <c r="L112" s="292"/>
      <c r="M112" s="293"/>
      <c r="N112" s="293"/>
      <c r="Q112" s="314"/>
    </row>
    <row r="113" spans="1:21" ht="15" outlineLevel="2">
      <c r="A113" s="387" t="s">
        <v>4137</v>
      </c>
      <c r="B113" s="387" t="s">
        <v>4144</v>
      </c>
      <c r="C113" s="408" t="s">
        <v>4145</v>
      </c>
      <c r="D113" s="389" t="s">
        <v>312</v>
      </c>
      <c r="E113" s="390">
        <v>8</v>
      </c>
      <c r="F113" s="391">
        <v>4148722</v>
      </c>
      <c r="G113" s="391">
        <f t="shared" si="10"/>
        <v>33189776</v>
      </c>
      <c r="H113" s="392"/>
      <c r="I113" s="390">
        <v>8</v>
      </c>
      <c r="J113" s="293"/>
      <c r="K113" s="293">
        <f t="shared" si="11"/>
        <v>0</v>
      </c>
      <c r="L113" s="292"/>
      <c r="M113" s="293"/>
      <c r="N113" s="293"/>
      <c r="Q113" s="314"/>
    </row>
    <row r="114" spans="1:21" ht="70.5" outlineLevel="2">
      <c r="A114" s="387" t="s">
        <v>4137</v>
      </c>
      <c r="B114" s="387" t="s">
        <v>4146</v>
      </c>
      <c r="C114" s="408" t="s">
        <v>4147</v>
      </c>
      <c r="D114" s="389" t="s">
        <v>312</v>
      </c>
      <c r="E114" s="390">
        <v>23</v>
      </c>
      <c r="F114" s="391">
        <v>2573603</v>
      </c>
      <c r="G114" s="391">
        <f t="shared" si="10"/>
        <v>59192869</v>
      </c>
      <c r="H114" s="392"/>
      <c r="I114" s="390">
        <v>23</v>
      </c>
      <c r="J114" s="293"/>
      <c r="K114" s="293">
        <f t="shared" si="11"/>
        <v>0</v>
      </c>
      <c r="L114" s="292"/>
      <c r="M114" s="293"/>
      <c r="N114" s="293"/>
      <c r="Q114" s="314"/>
    </row>
    <row r="115" spans="1:21" ht="15" outlineLevel="2">
      <c r="A115" s="387" t="s">
        <v>4137</v>
      </c>
      <c r="B115" s="387" t="s">
        <v>4148</v>
      </c>
      <c r="C115" s="408" t="s">
        <v>4149</v>
      </c>
      <c r="D115" s="389" t="s">
        <v>312</v>
      </c>
      <c r="E115" s="390">
        <v>130</v>
      </c>
      <c r="F115" s="391">
        <v>2573603</v>
      </c>
      <c r="G115" s="391">
        <f t="shared" si="10"/>
        <v>334568390</v>
      </c>
      <c r="H115" s="392"/>
      <c r="I115" s="390">
        <v>130</v>
      </c>
      <c r="J115" s="293"/>
      <c r="K115" s="293">
        <f t="shared" si="11"/>
        <v>0</v>
      </c>
      <c r="L115" s="292"/>
      <c r="M115" s="293"/>
      <c r="N115" s="293"/>
      <c r="Q115" s="314"/>
    </row>
    <row r="116" spans="1:21" ht="28.5" outlineLevel="2">
      <c r="A116" s="387" t="s">
        <v>4137</v>
      </c>
      <c r="B116" s="387" t="s">
        <v>4150</v>
      </c>
      <c r="C116" s="408" t="s">
        <v>4151</v>
      </c>
      <c r="D116" s="389" t="s">
        <v>312</v>
      </c>
      <c r="E116" s="390">
        <v>135</v>
      </c>
      <c r="F116" s="391">
        <v>980953</v>
      </c>
      <c r="G116" s="391">
        <f t="shared" si="10"/>
        <v>132428655</v>
      </c>
      <c r="H116" s="392"/>
      <c r="I116" s="390">
        <v>135</v>
      </c>
      <c r="J116" s="293"/>
      <c r="K116" s="293">
        <f t="shared" si="11"/>
        <v>0</v>
      </c>
      <c r="L116" s="292"/>
      <c r="M116" s="293"/>
      <c r="N116" s="293"/>
      <c r="Q116" s="314"/>
    </row>
    <row r="117" spans="1:21" ht="56.25" outlineLevel="2">
      <c r="A117" s="387" t="s">
        <v>4137</v>
      </c>
      <c r="B117" s="387" t="s">
        <v>4152</v>
      </c>
      <c r="C117" s="408" t="s">
        <v>4081</v>
      </c>
      <c r="D117" s="389" t="s">
        <v>4055</v>
      </c>
      <c r="E117" s="390">
        <v>546</v>
      </c>
      <c r="F117" s="391">
        <v>795424</v>
      </c>
      <c r="G117" s="391">
        <f t="shared" si="10"/>
        <v>434301504</v>
      </c>
      <c r="H117" s="392"/>
      <c r="I117" s="390">
        <v>546</v>
      </c>
      <c r="J117" s="293"/>
      <c r="K117" s="293">
        <f t="shared" si="11"/>
        <v>0</v>
      </c>
      <c r="L117" s="292"/>
      <c r="M117" s="293"/>
      <c r="N117" s="293"/>
      <c r="Q117" s="314"/>
    </row>
    <row r="118" spans="1:21" ht="28.5" outlineLevel="2">
      <c r="A118" s="387" t="s">
        <v>4137</v>
      </c>
      <c r="B118" s="387" t="s">
        <v>4153</v>
      </c>
      <c r="C118" s="408" t="s">
        <v>4154</v>
      </c>
      <c r="D118" s="389" t="s">
        <v>312</v>
      </c>
      <c r="E118" s="390">
        <v>3</v>
      </c>
      <c r="F118" s="391">
        <v>5212680</v>
      </c>
      <c r="G118" s="391">
        <f t="shared" si="10"/>
        <v>15638040</v>
      </c>
      <c r="H118" s="392"/>
      <c r="I118" s="390">
        <v>3</v>
      </c>
      <c r="J118" s="293"/>
      <c r="K118" s="293">
        <f t="shared" si="11"/>
        <v>0</v>
      </c>
      <c r="L118" s="292"/>
      <c r="M118" s="293"/>
      <c r="N118" s="293"/>
      <c r="Q118" s="314"/>
    </row>
    <row r="119" spans="1:21" ht="28.5" outlineLevel="2">
      <c r="A119" s="387" t="s">
        <v>4137</v>
      </c>
      <c r="B119" s="387" t="s">
        <v>4155</v>
      </c>
      <c r="C119" s="408" t="s">
        <v>4156</v>
      </c>
      <c r="D119" s="389" t="s">
        <v>312</v>
      </c>
      <c r="E119" s="390">
        <v>5</v>
      </c>
      <c r="F119" s="391">
        <v>2039879</v>
      </c>
      <c r="G119" s="391">
        <f t="shared" si="10"/>
        <v>10199395</v>
      </c>
      <c r="H119" s="392"/>
      <c r="I119" s="390">
        <v>5</v>
      </c>
      <c r="J119" s="293"/>
      <c r="K119" s="293">
        <f t="shared" si="11"/>
        <v>0</v>
      </c>
      <c r="L119" s="292"/>
      <c r="M119" s="293"/>
      <c r="N119" s="293"/>
      <c r="Q119" s="314"/>
    </row>
    <row r="120" spans="1:21" ht="15" outlineLevel="2">
      <c r="A120" s="358"/>
      <c r="B120" s="376"/>
      <c r="C120" s="377"/>
      <c r="D120" s="376"/>
      <c r="E120" s="358"/>
      <c r="F120" s="378"/>
      <c r="G120" s="378"/>
      <c r="H120" s="370"/>
      <c r="I120" s="358"/>
      <c r="J120" s="289"/>
      <c r="K120" s="289"/>
      <c r="L120" s="287"/>
      <c r="M120" s="289"/>
      <c r="N120" s="289"/>
      <c r="Q120" s="314"/>
    </row>
    <row r="121" spans="1:21" ht="15" outlineLevel="2">
      <c r="A121" s="383"/>
      <c r="B121" s="383" t="s">
        <v>4157</v>
      </c>
      <c r="C121" s="385" t="s">
        <v>4158</v>
      </c>
      <c r="D121" s="383"/>
      <c r="E121" s="383"/>
      <c r="F121" s="386"/>
      <c r="G121" s="386"/>
      <c r="H121" s="382"/>
      <c r="I121" s="383"/>
      <c r="J121" s="294"/>
      <c r="K121" s="294"/>
      <c r="L121" s="290"/>
      <c r="M121" s="294"/>
      <c r="N121" s="294"/>
      <c r="Q121" s="314"/>
    </row>
    <row r="122" spans="1:21" ht="84.75" outlineLevel="2">
      <c r="A122" s="358" t="s">
        <v>4159</v>
      </c>
      <c r="B122" s="387" t="s">
        <v>4160</v>
      </c>
      <c r="C122" s="408" t="s">
        <v>4161</v>
      </c>
      <c r="D122" s="389" t="s">
        <v>312</v>
      </c>
      <c r="E122" s="390">
        <v>2</v>
      </c>
      <c r="F122" s="391">
        <v>5433962</v>
      </c>
      <c r="G122" s="391">
        <f>F122*E122</f>
        <v>10867924</v>
      </c>
      <c r="H122" s="392"/>
      <c r="I122" s="390">
        <v>2</v>
      </c>
      <c r="J122" s="293"/>
      <c r="K122" s="293">
        <f>J122*I122</f>
        <v>0</v>
      </c>
      <c r="L122" s="292"/>
      <c r="M122" s="293"/>
      <c r="N122" s="293"/>
      <c r="Q122" s="314"/>
    </row>
    <row r="123" spans="1:21" ht="84.75" outlineLevel="2">
      <c r="A123" s="358" t="s">
        <v>4162</v>
      </c>
      <c r="B123" s="387" t="s">
        <v>4163</v>
      </c>
      <c r="C123" s="377" t="s">
        <v>4164</v>
      </c>
      <c r="D123" s="389" t="s">
        <v>312</v>
      </c>
      <c r="E123" s="358">
        <v>1</v>
      </c>
      <c r="F123" s="378">
        <v>7111382</v>
      </c>
      <c r="G123" s="391">
        <f>F123*E123</f>
        <v>7111382</v>
      </c>
      <c r="H123" s="392"/>
      <c r="I123" s="358">
        <v>1</v>
      </c>
      <c r="J123" s="289"/>
      <c r="K123" s="293">
        <f>J123*I123</f>
        <v>0</v>
      </c>
      <c r="L123" s="292"/>
      <c r="M123" s="289"/>
      <c r="N123" s="293"/>
      <c r="Q123" s="314"/>
      <c r="U123" s="294">
        <f>SUM(U107:U116)+U119+U120+U121+U122</f>
        <v>0</v>
      </c>
    </row>
    <row r="124" spans="1:21" ht="294.75" outlineLevel="2">
      <c r="A124" s="358" t="s">
        <v>4165</v>
      </c>
      <c r="B124" s="387" t="s">
        <v>4166</v>
      </c>
      <c r="C124" s="408" t="s">
        <v>4167</v>
      </c>
      <c r="D124" s="389" t="s">
        <v>312</v>
      </c>
      <c r="E124" s="389">
        <v>3</v>
      </c>
      <c r="F124" s="391">
        <v>4898886.0586949997</v>
      </c>
      <c r="G124" s="391">
        <f>E124*F124</f>
        <v>14696658.176084999</v>
      </c>
      <c r="H124" s="392"/>
      <c r="I124" s="389">
        <v>3</v>
      </c>
      <c r="J124" s="293"/>
      <c r="K124" s="293">
        <f>I124*J124</f>
        <v>0</v>
      </c>
      <c r="L124" s="292"/>
      <c r="M124" s="293"/>
      <c r="N124" s="293"/>
      <c r="Q124" s="314"/>
      <c r="U124" s="289"/>
    </row>
    <row r="125" spans="1:21" ht="112.5" outlineLevel="2">
      <c r="A125" s="358" t="s">
        <v>4168</v>
      </c>
      <c r="B125" s="387" t="s">
        <v>4169</v>
      </c>
      <c r="C125" s="408" t="s">
        <v>4170</v>
      </c>
      <c r="D125" s="389" t="s">
        <v>312</v>
      </c>
      <c r="E125" s="389">
        <v>4</v>
      </c>
      <c r="F125" s="391">
        <v>52457655</v>
      </c>
      <c r="G125" s="391">
        <f>E125*F125</f>
        <v>209830620</v>
      </c>
      <c r="H125" s="392"/>
      <c r="I125" s="389">
        <v>4</v>
      </c>
      <c r="J125" s="293"/>
      <c r="K125" s="293">
        <f>I125*J125</f>
        <v>0</v>
      </c>
      <c r="L125" s="292"/>
      <c r="M125" s="293"/>
      <c r="N125" s="293"/>
      <c r="Q125" s="314"/>
      <c r="U125" s="291" t="e">
        <f>U123+U104+U99+U84+U70+#REF!+#REF!+U58</f>
        <v>#REF!</v>
      </c>
    </row>
    <row r="126" spans="1:21" ht="15" outlineLevel="1">
      <c r="A126" s="383"/>
      <c r="B126" s="383"/>
      <c r="C126" s="385" t="s">
        <v>4171</v>
      </c>
      <c r="D126" s="383"/>
      <c r="E126" s="383"/>
      <c r="F126" s="386"/>
      <c r="G126" s="386">
        <f>SUM(G110:G125)</f>
        <v>1336357653.176085</v>
      </c>
      <c r="H126" s="382"/>
      <c r="I126" s="383"/>
      <c r="J126" s="294"/>
      <c r="K126" s="294">
        <f>SUM(K110:K125)</f>
        <v>0</v>
      </c>
      <c r="L126" s="290"/>
      <c r="M126" s="294"/>
      <c r="N126" s="294"/>
      <c r="Q126" s="314"/>
      <c r="U126" s="289"/>
    </row>
    <row r="127" spans="1:21" ht="15" outlineLevel="1">
      <c r="A127" s="358"/>
      <c r="B127" s="376"/>
      <c r="C127" s="377"/>
      <c r="D127" s="376"/>
      <c r="E127" s="358"/>
      <c r="F127" s="378"/>
      <c r="G127" s="378"/>
      <c r="H127" s="370"/>
      <c r="I127" s="358"/>
      <c r="J127" s="289"/>
      <c r="K127" s="289"/>
      <c r="L127" s="287"/>
      <c r="M127" s="289"/>
      <c r="N127" s="289"/>
      <c r="Q127" s="314"/>
      <c r="U127" s="351" t="e">
        <f>U125+#REF!+#REF!+#REF!+#REF!+#REF!+#REF!+#REF!+#REF!+#REF!++#REF!+#REF!++#REF!+#REF!+#REF!+#REF!+#REF!+#REF!+#REF!+#REF!+#REF!</f>
        <v>#REF!</v>
      </c>
    </row>
    <row r="128" spans="1:21" ht="15">
      <c r="A128" s="379"/>
      <c r="B128" s="379"/>
      <c r="C128" s="380" t="s">
        <v>4172</v>
      </c>
      <c r="D128" s="379"/>
      <c r="E128" s="379"/>
      <c r="F128" s="381"/>
      <c r="G128" s="381">
        <f>G126+G107+G102+G87+G73+G61</f>
        <v>13401523507.076086</v>
      </c>
      <c r="H128" s="382"/>
      <c r="I128" s="379"/>
      <c r="J128" s="291"/>
      <c r="K128" s="291">
        <f>K126+K107+K102+K87+K73+K61</f>
        <v>0</v>
      </c>
      <c r="L128" s="290"/>
      <c r="M128" s="291"/>
      <c r="N128" s="291"/>
      <c r="Q128" s="314"/>
    </row>
    <row r="129" spans="1:14" ht="15" customHeight="1">
      <c r="A129" s="489" t="s">
        <v>3966</v>
      </c>
      <c r="B129" s="568" t="s">
        <v>3967</v>
      </c>
      <c r="C129" s="568"/>
      <c r="E129" s="492"/>
      <c r="F129" s="492"/>
      <c r="G129" s="350"/>
      <c r="K129" s="285"/>
      <c r="M129" s="270"/>
      <c r="N129" s="285"/>
    </row>
    <row r="130" spans="1:14" ht="15" customHeight="1">
      <c r="A130" s="489"/>
      <c r="B130" s="568"/>
      <c r="C130" s="568"/>
      <c r="E130" s="492"/>
      <c r="F130" s="492"/>
      <c r="M130" s="270"/>
      <c r="N130" s="270"/>
    </row>
    <row r="131" spans="1:14" ht="59.1" customHeight="1">
      <c r="A131" s="489"/>
      <c r="B131" s="568"/>
      <c r="C131" s="568"/>
      <c r="E131" s="493" t="s">
        <v>3968</v>
      </c>
      <c r="F131" s="494"/>
      <c r="G131" s="495"/>
      <c r="I131" s="526" t="s">
        <v>3968</v>
      </c>
      <c r="J131" s="349"/>
      <c r="K131" s="348"/>
      <c r="M131" s="349"/>
      <c r="N131" s="348"/>
    </row>
    <row r="132" spans="1:14" ht="15">
      <c r="A132" s="368"/>
      <c r="B132" s="368"/>
      <c r="C132" s="368"/>
      <c r="D132" s="368"/>
      <c r="E132" s="497" t="s">
        <v>4173</v>
      </c>
      <c r="F132" s="498"/>
      <c r="G132" s="499">
        <f>G16</f>
        <v>436122663.16000003</v>
      </c>
      <c r="I132" s="527" t="s">
        <v>4173</v>
      </c>
      <c r="J132" s="347"/>
      <c r="K132" s="346">
        <f>K16</f>
        <v>0</v>
      </c>
      <c r="M132" s="347"/>
      <c r="N132" s="346"/>
    </row>
    <row r="133" spans="1:14" ht="15" customHeight="1">
      <c r="A133" s="568" t="s">
        <v>3969</v>
      </c>
      <c r="B133" s="568"/>
      <c r="C133" s="568"/>
      <c r="D133" s="363"/>
      <c r="E133" s="497" t="s">
        <v>4174</v>
      </c>
      <c r="F133" s="498"/>
      <c r="G133" s="499">
        <f>G28</f>
        <v>2213351607.8954802</v>
      </c>
      <c r="H133" s="365"/>
      <c r="I133" s="527" t="s">
        <v>4174</v>
      </c>
      <c r="J133" s="347"/>
      <c r="K133" s="346">
        <f>K28</f>
        <v>0</v>
      </c>
      <c r="L133" s="342"/>
      <c r="M133" s="347"/>
      <c r="N133" s="346"/>
    </row>
    <row r="134" spans="1:14" ht="15" customHeight="1">
      <c r="A134" s="500" t="s">
        <v>3971</v>
      </c>
      <c r="B134" s="572" t="s">
        <v>4175</v>
      </c>
      <c r="C134" s="572"/>
      <c r="D134" s="528"/>
      <c r="E134" s="497" t="s">
        <v>4176</v>
      </c>
      <c r="F134" s="498"/>
      <c r="G134" s="499">
        <f>G128</f>
        <v>13401523507.076086</v>
      </c>
      <c r="H134" s="365"/>
      <c r="I134" s="527" t="s">
        <v>4176</v>
      </c>
      <c r="J134" s="347"/>
      <c r="K134" s="346">
        <f>K128</f>
        <v>0</v>
      </c>
      <c r="L134" s="342"/>
      <c r="M134" s="347"/>
      <c r="N134" s="346"/>
    </row>
    <row r="135" spans="1:14" ht="30.95" customHeight="1">
      <c r="A135" s="529" t="s">
        <v>624</v>
      </c>
      <c r="B135" s="571" t="s">
        <v>3972</v>
      </c>
      <c r="C135" s="571"/>
      <c r="D135" s="515"/>
      <c r="E135" s="504"/>
      <c r="F135" s="530" t="s">
        <v>4177</v>
      </c>
      <c r="G135" s="531">
        <f>G134+G133+G132</f>
        <v>16050997778.131565</v>
      </c>
      <c r="H135" s="365"/>
      <c r="I135" s="503"/>
      <c r="J135" s="345" t="s">
        <v>4177</v>
      </c>
      <c r="K135" s="344">
        <f>K134+K133+K132</f>
        <v>0</v>
      </c>
      <c r="L135" s="342"/>
      <c r="M135" s="345"/>
      <c r="N135" s="344"/>
    </row>
    <row r="136" spans="1:14" ht="48" customHeight="1">
      <c r="A136" s="529" t="s">
        <v>1844</v>
      </c>
      <c r="B136" s="571" t="s">
        <v>3974</v>
      </c>
      <c r="C136" s="571"/>
      <c r="D136" s="516"/>
      <c r="E136" s="504"/>
      <c r="F136" s="504"/>
      <c r="G136" s="503"/>
      <c r="H136" s="365"/>
      <c r="I136" s="503"/>
      <c r="J136" s="343"/>
      <c r="K136" s="343"/>
      <c r="L136" s="342"/>
      <c r="M136" s="343"/>
      <c r="N136" s="343"/>
    </row>
    <row r="137" spans="1:14" ht="42" customHeight="1">
      <c r="A137" s="529" t="s">
        <v>3098</v>
      </c>
      <c r="B137" s="571" t="s">
        <v>3976</v>
      </c>
      <c r="C137" s="571"/>
      <c r="D137" s="516"/>
      <c r="E137" s="532" t="s">
        <v>3973</v>
      </c>
      <c r="F137" s="533"/>
      <c r="G137" s="534"/>
      <c r="H137" s="365"/>
      <c r="I137" s="532" t="s">
        <v>3973</v>
      </c>
      <c r="J137" s="518"/>
      <c r="K137" s="519"/>
      <c r="L137" s="342"/>
      <c r="M137" s="518"/>
      <c r="N137" s="519"/>
    </row>
    <row r="138" spans="1:14" ht="69" customHeight="1">
      <c r="A138" s="529" t="s">
        <v>3978</v>
      </c>
      <c r="B138" s="571" t="s">
        <v>3979</v>
      </c>
      <c r="C138" s="571"/>
      <c r="D138" s="516"/>
      <c r="E138" s="535" t="s">
        <v>3975</v>
      </c>
      <c r="F138" s="534"/>
      <c r="G138" s="536">
        <v>0.15359999999999999</v>
      </c>
      <c r="H138" s="365"/>
      <c r="I138" s="535" t="s">
        <v>3975</v>
      </c>
      <c r="J138" s="519"/>
      <c r="K138" s="520">
        <v>0.15359999999999999</v>
      </c>
      <c r="L138" s="342"/>
      <c r="M138" s="519"/>
      <c r="N138" s="520"/>
    </row>
    <row r="139" spans="1:14" ht="39.950000000000003" customHeight="1">
      <c r="A139" s="529" t="s">
        <v>3981</v>
      </c>
      <c r="B139" s="571" t="s">
        <v>3982</v>
      </c>
      <c r="C139" s="571"/>
      <c r="D139" s="516"/>
      <c r="E139" s="535" t="s">
        <v>3977</v>
      </c>
      <c r="F139" s="534"/>
      <c r="G139" s="536">
        <v>0.05</v>
      </c>
      <c r="H139" s="365"/>
      <c r="I139" s="535" t="s">
        <v>3977</v>
      </c>
      <c r="J139" s="519"/>
      <c r="K139" s="520">
        <v>0.05</v>
      </c>
      <c r="L139" s="342"/>
      <c r="M139" s="519"/>
      <c r="N139" s="520"/>
    </row>
    <row r="140" spans="1:14" ht="47.1" customHeight="1">
      <c r="A140" s="529" t="s">
        <v>3981</v>
      </c>
      <c r="B140" s="571" t="s">
        <v>3983</v>
      </c>
      <c r="C140" s="571"/>
      <c r="D140" s="516"/>
      <c r="E140" s="511" t="s">
        <v>3980</v>
      </c>
      <c r="F140" s="512"/>
      <c r="G140" s="536">
        <f>SUM(G138:G139)</f>
        <v>0.2036</v>
      </c>
      <c r="H140" s="365"/>
      <c r="I140" s="511" t="s">
        <v>3980</v>
      </c>
      <c r="J140" s="357"/>
      <c r="K140" s="356">
        <f>SUM(K138:K139)</f>
        <v>0.2036</v>
      </c>
      <c r="L140" s="342"/>
      <c r="M140" s="357"/>
      <c r="N140" s="356"/>
    </row>
    <row r="141" spans="1:14" ht="53.1" customHeight="1">
      <c r="A141" s="537"/>
      <c r="B141" s="571" t="s">
        <v>3984</v>
      </c>
      <c r="C141" s="571"/>
      <c r="D141" s="516"/>
      <c r="E141" s="504"/>
      <c r="F141" s="504"/>
      <c r="G141" s="503"/>
      <c r="H141" s="365"/>
      <c r="I141" s="503"/>
      <c r="J141" s="343"/>
      <c r="K141" s="343"/>
      <c r="L141" s="342"/>
      <c r="M141" s="343"/>
      <c r="N141" s="343"/>
    </row>
    <row r="142" spans="1:14" ht="84" customHeight="1">
      <c r="A142" s="537"/>
      <c r="B142" s="571" t="s">
        <v>3985</v>
      </c>
      <c r="C142" s="571"/>
      <c r="D142" s="516"/>
      <c r="E142" s="504"/>
      <c r="F142" s="504"/>
      <c r="G142" s="503"/>
      <c r="H142" s="365"/>
      <c r="I142" s="503"/>
      <c r="J142" s="343"/>
      <c r="K142" s="343"/>
      <c r="L142" s="342"/>
      <c r="M142" s="343"/>
      <c r="N142" s="343"/>
    </row>
    <row r="143" spans="1:14" ht="114" customHeight="1">
      <c r="A143" s="537"/>
      <c r="B143" s="571" t="s">
        <v>3986</v>
      </c>
      <c r="C143" s="571"/>
      <c r="D143" s="516"/>
      <c r="E143" s="363"/>
      <c r="F143" s="363"/>
      <c r="G143" s="364"/>
      <c r="H143" s="365"/>
      <c r="I143" s="364"/>
      <c r="J143" s="272"/>
      <c r="K143" s="272"/>
      <c r="L143" s="342"/>
      <c r="M143" s="272"/>
      <c r="N143" s="272"/>
    </row>
    <row r="144" spans="1:14" ht="45.95" customHeight="1">
      <c r="A144" s="529" t="s">
        <v>1340</v>
      </c>
      <c r="B144" s="571" t="s">
        <v>3987</v>
      </c>
      <c r="C144" s="571"/>
      <c r="D144" s="516"/>
      <c r="E144" s="363"/>
      <c r="F144" s="363"/>
      <c r="G144" s="364"/>
      <c r="H144" s="365"/>
      <c r="I144" s="364"/>
      <c r="J144" s="272"/>
      <c r="K144" s="272"/>
      <c r="L144" s="342"/>
      <c r="M144" s="272"/>
      <c r="N144" s="272"/>
    </row>
    <row r="145" spans="1:14" ht="47.1" customHeight="1">
      <c r="A145" s="529" t="s">
        <v>3371</v>
      </c>
      <c r="B145" s="571" t="s">
        <v>3988</v>
      </c>
      <c r="C145" s="571"/>
      <c r="D145" s="516"/>
      <c r="E145" s="363"/>
      <c r="F145" s="363"/>
      <c r="G145" s="364"/>
      <c r="H145" s="365"/>
      <c r="I145" s="364"/>
      <c r="J145" s="272"/>
      <c r="K145" s="272"/>
      <c r="L145" s="342"/>
      <c r="M145" s="272"/>
      <c r="N145" s="272"/>
    </row>
    <row r="146" spans="1:14" ht="47.1" customHeight="1">
      <c r="A146" s="529" t="s">
        <v>572</v>
      </c>
      <c r="B146" s="571" t="s">
        <v>3989</v>
      </c>
      <c r="C146" s="571"/>
      <c r="D146" s="516"/>
      <c r="E146" s="363"/>
      <c r="F146" s="363"/>
      <c r="G146" s="364"/>
      <c r="H146" s="365"/>
      <c r="I146" s="364"/>
      <c r="J146" s="272"/>
      <c r="K146" s="272"/>
      <c r="L146" s="342"/>
      <c r="M146" s="272"/>
      <c r="N146" s="272"/>
    </row>
    <row r="147" spans="1:14" ht="15">
      <c r="B147" s="515"/>
      <c r="C147" s="363"/>
      <c r="D147" s="363"/>
      <c r="E147" s="363"/>
      <c r="F147" s="363"/>
      <c r="G147" s="364"/>
      <c r="H147" s="365"/>
      <c r="I147" s="364"/>
      <c r="J147" s="272"/>
      <c r="K147" s="272"/>
      <c r="L147" s="342"/>
      <c r="M147" s="272"/>
      <c r="N147" s="272"/>
    </row>
    <row r="148" spans="1:14" ht="15">
      <c r="B148" s="515"/>
      <c r="C148" s="363"/>
      <c r="D148" s="363"/>
      <c r="E148" s="363"/>
      <c r="F148" s="363"/>
      <c r="G148" s="364"/>
      <c r="H148" s="365"/>
      <c r="I148" s="364"/>
      <c r="J148" s="272"/>
      <c r="K148" s="272"/>
      <c r="L148" s="342"/>
      <c r="M148" s="272"/>
      <c r="N148" s="272"/>
    </row>
    <row r="149" spans="1:14" ht="15">
      <c r="B149" s="516"/>
      <c r="C149" s="363"/>
      <c r="D149" s="363"/>
      <c r="E149" s="363"/>
      <c r="F149" s="363"/>
      <c r="G149" s="364"/>
      <c r="H149" s="365"/>
      <c r="I149" s="364"/>
      <c r="J149" s="272"/>
      <c r="K149" s="272"/>
      <c r="L149" s="342"/>
      <c r="M149" s="272"/>
      <c r="N149" s="272"/>
    </row>
    <row r="150" spans="1:14" ht="15">
      <c r="B150" s="515"/>
      <c r="C150" s="363"/>
      <c r="D150" s="363"/>
      <c r="E150" s="363"/>
      <c r="F150" s="363"/>
      <c r="G150" s="364"/>
      <c r="H150" s="365"/>
      <c r="I150" s="364"/>
      <c r="J150" s="272"/>
      <c r="K150" s="272"/>
      <c r="L150" s="342"/>
      <c r="M150" s="272"/>
      <c r="N150" s="272"/>
    </row>
    <row r="151" spans="1:14" ht="15">
      <c r="B151" s="515"/>
      <c r="C151" s="363"/>
      <c r="D151" s="363"/>
      <c r="E151" s="363"/>
      <c r="F151" s="363"/>
      <c r="G151" s="364"/>
      <c r="H151" s="365"/>
      <c r="I151" s="364"/>
      <c r="J151" s="272"/>
      <c r="K151" s="272"/>
      <c r="L151" s="342"/>
      <c r="M151" s="272"/>
      <c r="N151" s="272"/>
    </row>
    <row r="152" spans="1:14" ht="15">
      <c r="B152" s="515"/>
      <c r="C152" s="363"/>
      <c r="D152" s="363"/>
      <c r="E152" s="363"/>
      <c r="F152" s="363"/>
      <c r="G152" s="364"/>
      <c r="H152" s="365"/>
      <c r="I152" s="364"/>
      <c r="J152" s="272"/>
      <c r="K152" s="272"/>
      <c r="L152" s="342"/>
      <c r="M152" s="272"/>
      <c r="N152" s="272"/>
    </row>
    <row r="153" spans="1:14" ht="15">
      <c r="B153" s="515"/>
      <c r="C153" s="363"/>
      <c r="D153" s="363"/>
      <c r="E153" s="363"/>
      <c r="F153" s="363"/>
      <c r="G153" s="364"/>
      <c r="H153" s="365"/>
      <c r="I153" s="364"/>
      <c r="J153" s="272"/>
      <c r="K153" s="272"/>
      <c r="L153" s="342"/>
      <c r="M153" s="272"/>
      <c r="N153" s="272"/>
    </row>
    <row r="154" spans="1:14" ht="15">
      <c r="B154" s="515"/>
      <c r="C154" s="363"/>
      <c r="D154" s="363"/>
      <c r="H154" s="365"/>
      <c r="L154" s="342"/>
      <c r="M154" s="270"/>
      <c r="N154" s="270"/>
    </row>
    <row r="155" spans="1:14" ht="15">
      <c r="B155" s="515"/>
      <c r="C155" s="363"/>
      <c r="D155" s="363"/>
      <c r="H155" s="365"/>
      <c r="L155" s="342"/>
      <c r="M155" s="270"/>
      <c r="N155" s="270"/>
    </row>
    <row r="156" spans="1:14" ht="15">
      <c r="B156" s="515"/>
      <c r="C156" s="363"/>
      <c r="D156" s="363"/>
      <c r="H156" s="365"/>
      <c r="L156" s="342"/>
      <c r="M156" s="270"/>
      <c r="N156" s="270"/>
    </row>
    <row r="157" spans="1:14" ht="15">
      <c r="B157" s="515"/>
      <c r="C157" s="363"/>
      <c r="D157" s="363"/>
      <c r="M157" s="270"/>
      <c r="N157" s="270"/>
    </row>
    <row r="158" spans="1:14" ht="15">
      <c r="B158" s="515"/>
      <c r="M158" s="270"/>
      <c r="N158" s="270"/>
    </row>
    <row r="159" spans="1:14" ht="15">
      <c r="B159" s="515"/>
      <c r="M159" s="270"/>
      <c r="N159" s="270"/>
    </row>
    <row r="160" spans="1:14" ht="15">
      <c r="B160" s="515"/>
      <c r="M160" s="270"/>
      <c r="N160" s="270"/>
    </row>
    <row r="161" spans="2:14" ht="15">
      <c r="B161" s="515"/>
      <c r="M161" s="270"/>
      <c r="N161" s="270"/>
    </row>
    <row r="162" spans="2:14" ht="15">
      <c r="B162" s="515"/>
      <c r="M162" s="270"/>
      <c r="N162" s="270"/>
    </row>
    <row r="163" spans="2:14" ht="15">
      <c r="B163" s="515"/>
      <c r="M163" s="270"/>
      <c r="N163" s="270"/>
    </row>
    <row r="164" spans="2:14" ht="15">
      <c r="M164" s="270"/>
      <c r="N164" s="270"/>
    </row>
    <row r="165" spans="2:14" ht="15">
      <c r="M165" s="270"/>
      <c r="N165" s="270"/>
    </row>
    <row r="166" spans="2:14" ht="15">
      <c r="M166" s="270"/>
      <c r="N166" s="270"/>
    </row>
    <row r="167" spans="2:14" ht="15">
      <c r="M167" s="270"/>
      <c r="N167" s="270"/>
    </row>
    <row r="168" spans="2:14" ht="15"/>
  </sheetData>
  <sheetProtection algorithmName="SHA-512" hashValue="pi4C1jQI/4lYjqM55D+XbmqQIaGkkeFKzSI6U2dtotdZo5lS8DnKSpEuhLJwlReIBHVMrLBGjSy3U9iZK/YGFA==" saltValue="q1UeudeEjk8aiM2DQG3TwQ==" spinCount="100000" sheet="1" objects="1" scenarios="1"/>
  <mergeCells count="16">
    <mergeCell ref="B8:K8"/>
    <mergeCell ref="B129:C131"/>
    <mergeCell ref="B145:C145"/>
    <mergeCell ref="B146:C146"/>
    <mergeCell ref="A133:C133"/>
    <mergeCell ref="B134:C134"/>
    <mergeCell ref="B135:C135"/>
    <mergeCell ref="B136:C136"/>
    <mergeCell ref="B137:C137"/>
    <mergeCell ref="B141:C141"/>
    <mergeCell ref="B142:C142"/>
    <mergeCell ref="B143:C143"/>
    <mergeCell ref="B144:C144"/>
    <mergeCell ref="B138:C138"/>
    <mergeCell ref="B139:C139"/>
    <mergeCell ref="B140:C140"/>
  </mergeCells>
  <hyperlinks>
    <hyperlink ref="B135" display="La información utilizada como base para el presupuesto de RCI, fue con los precios de lista que maneja el diseñador. RCI" xr:uid="{60059B12-9AC4-DF42-A640-3EDDA4F4DC37}"/>
    <hyperlink ref="B136" display="La información utilizada como base para el presupuesto de Aire acondicionado, fue con los precios de lista que maneja el diseñador. AIRE ACONDICIONADO" xr:uid="{E66ACA6E-98C7-0247-A512-43ACCBC09D7C}"/>
    <hyperlink ref="B137" display="La información utilizada como base para el presupuesto eléctrico, fue con los precios de lista que maneja el diseñador y cotizaciones anexas a la información ELECTRICO" xr:uid="{A997014A-B0A2-8E4B-9E14-BFCF6BFA3B16}"/>
    <hyperlink ref="B140" display="Los precios para estos ítems fueron asignados por la ESU (Ing Juan Villa), de igual manera se presenta una cotización para estas actividades ASEO" xr:uid="{0AFC3925-C0DA-1F43-9F7D-49B34B23F2BC}"/>
    <hyperlink ref="B141" display="Para los materiales o insumos de exportación dentro del presupuesto, se maneja una TRM de $4298.31 COP (24-04-25), fuente: https://www.dolar-colombia.com/mes/2025-04" xr:uid="{03ECDC42-5641-834F-BF56-FF08CF3C04A3}"/>
    <hyperlink ref="B142" display="En la carpeta de 2. Cotizaciones Se encuentra relacionado las cotizaciones solicitadas para las actividades del presupuesto, adicional en algunos casos fueron utilizados los precios de lista de algunos insumos" xr:uid="{1B2854FD-2B72-0149-A9F5-8F531852E2AB}"/>
    <hyperlink ref="C14" display="Suministro transporte e instalación de sistema solar fotovoltaico a todo costo, incluye paneles solares JA SOLAR 570Wp o equivalentes, Inversor GROWATT MAC 70KTL3-X MV,Cable solar, conectores MC4 -- [pares], perfiles reguladores Alurack 4,2 m, tornillos galvanizados autoperforantes 2&quot;,ganchos, arandelasy tuercas, MCLAMS ALURACK, uniones ALURACK, bronco y tela, caja metálica 12x12, caja plástica 15x15, E CLAMPS, L alurack, herraje de paso 15x15, tubería coraza 2&quot;, tubería IMC 2&quot;, Tuercas y contratuercas 2&quot; con polo a tierra, tubería PVC 2&quot;, curva PVC 2&quot;, tubería EMT 2&quot;, Curva PVC 2&quot;, tubería EMT 3 1/2&quot;, curva emt 3 1/2&quot;, jumpers  (20cm x 40 uni), cableado # 1/0 AWG Cu THHN/THWN-2, # 4/0 AWG  Cu THHN/THWN-2, #6 DESNUDO Cu THHN/THWN-2, #2 DESNUDO Cu THHN/THWN-2, varilla de cooperwell, conector tipo tornillo,  grapa tornillo partido, conector en C #1/0, tablero AC 12 ctos, cemento, arena, grava, prensa stopa PG-29, breaker 3X125A Caja Moleada, riel omega, caja bornera AC 160A, espuma sikab" xr:uid="{77A8643C-1C00-8448-9563-0C748D462169}"/>
  </hyperlinks>
  <pageMargins left="0.7" right="0.7" top="0.75" bottom="0.75" header="0.3" footer="0.3"/>
  <ignoredErrors>
    <ignoredError sqref="K132:K135" unlockedFormula="1"/>
  </ignoredErrors>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00FF"/>
    <outlinePr summaryBelow="0" summaryRight="0"/>
  </sheetPr>
  <dimension ref="A2:F9"/>
  <sheetViews>
    <sheetView workbookViewId="0">
      <selection activeCell="D3" sqref="D3"/>
    </sheetView>
  </sheetViews>
  <sheetFormatPr defaultColWidth="14.42578125" defaultRowHeight="15" customHeight="1"/>
  <cols>
    <col min="1" max="1" width="13.42578125" style="126" customWidth="1"/>
    <col min="2" max="2" width="39.85546875" style="126" customWidth="1"/>
    <col min="3" max="16384" width="14.42578125" style="126"/>
  </cols>
  <sheetData>
    <row r="2" spans="1:6" ht="12">
      <c r="A2" s="239" t="s">
        <v>3971</v>
      </c>
      <c r="B2" s="239" t="s">
        <v>4207</v>
      </c>
      <c r="C2" s="239" t="s">
        <v>4288</v>
      </c>
      <c r="D2" s="193" t="s">
        <v>4289</v>
      </c>
      <c r="E2" s="194" t="s">
        <v>4290</v>
      </c>
      <c r="F2" s="194" t="s">
        <v>4291</v>
      </c>
    </row>
    <row r="3" spans="1:6" ht="21.75" customHeight="1">
      <c r="A3" s="240">
        <v>1</v>
      </c>
      <c r="B3" s="237" t="s">
        <v>8622</v>
      </c>
      <c r="C3" s="240" t="s">
        <v>5172</v>
      </c>
      <c r="D3" s="241">
        <v>1</v>
      </c>
      <c r="E3" s="195"/>
      <c r="F3" s="196">
        <f>E3*D3</f>
        <v>0</v>
      </c>
    </row>
    <row r="4" spans="1:6" ht="12">
      <c r="A4" s="240">
        <v>2</v>
      </c>
      <c r="B4" s="238" t="s">
        <v>8623</v>
      </c>
      <c r="C4" s="240" t="s">
        <v>5172</v>
      </c>
      <c r="D4" s="241">
        <v>1</v>
      </c>
      <c r="E4" s="195"/>
      <c r="F4" s="196">
        <f t="shared" ref="F4:F6" si="0">E4*D4</f>
        <v>0</v>
      </c>
    </row>
    <row r="5" spans="1:6" ht="12">
      <c r="A5" s="240">
        <v>3</v>
      </c>
      <c r="B5" s="238" t="s">
        <v>8624</v>
      </c>
      <c r="C5" s="240" t="s">
        <v>5172</v>
      </c>
      <c r="D5" s="241">
        <v>1</v>
      </c>
      <c r="E5" s="195"/>
      <c r="F5" s="196">
        <f t="shared" si="0"/>
        <v>0</v>
      </c>
    </row>
    <row r="6" spans="1:6" ht="12">
      <c r="A6" s="240">
        <v>4</v>
      </c>
      <c r="B6" s="238" t="s">
        <v>8625</v>
      </c>
      <c r="C6" s="240" t="s">
        <v>5170</v>
      </c>
      <c r="D6" s="241">
        <v>1</v>
      </c>
      <c r="E6" s="195"/>
      <c r="F6" s="196">
        <f t="shared" si="0"/>
        <v>0</v>
      </c>
    </row>
    <row r="7" spans="1:6" ht="12">
      <c r="E7" s="170" t="s">
        <v>4362</v>
      </c>
      <c r="F7" s="171">
        <f>SUM(F3:F6)</f>
        <v>0</v>
      </c>
    </row>
    <row r="8" spans="1:6" ht="15" customHeight="1">
      <c r="E8" s="170" t="s">
        <v>4363</v>
      </c>
      <c r="F8" s="171">
        <f>F7*19%</f>
        <v>0</v>
      </c>
    </row>
    <row r="9" spans="1:6" ht="15" customHeight="1">
      <c r="E9" s="170" t="s">
        <v>4364</v>
      </c>
      <c r="F9" s="171">
        <f>F7+F8</f>
        <v>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X1000"/>
  <sheetViews>
    <sheetView workbookViewId="0"/>
  </sheetViews>
  <sheetFormatPr defaultColWidth="14.42578125" defaultRowHeight="15" customHeight="1"/>
  <cols>
    <col min="1" max="1" width="6.5703125" customWidth="1"/>
    <col min="2" max="2" width="33.85546875" customWidth="1"/>
    <col min="3" max="3" width="45.5703125" customWidth="1"/>
    <col min="4" max="5" width="11.5703125" customWidth="1"/>
    <col min="6" max="6" width="11.42578125" customWidth="1"/>
    <col min="7" max="7" width="41" customWidth="1"/>
    <col min="8" max="24" width="10.5703125" customWidth="1"/>
  </cols>
  <sheetData>
    <row r="1" spans="1:24" ht="14.45">
      <c r="A1" s="5"/>
      <c r="B1" s="5"/>
      <c r="C1" s="5"/>
      <c r="D1" s="5"/>
      <c r="E1" s="5"/>
      <c r="F1" s="6"/>
      <c r="G1" s="6"/>
      <c r="H1" s="6"/>
      <c r="I1" s="6"/>
      <c r="J1" s="6"/>
      <c r="K1" s="6"/>
      <c r="L1" s="6"/>
      <c r="M1" s="6"/>
      <c r="N1" s="6"/>
      <c r="O1" s="6"/>
      <c r="P1" s="6"/>
      <c r="Q1" s="6"/>
      <c r="R1" s="6"/>
      <c r="S1" s="6"/>
      <c r="T1" s="6"/>
      <c r="U1" s="6"/>
      <c r="V1" s="6"/>
      <c r="W1" s="6"/>
      <c r="X1" s="6"/>
    </row>
    <row r="2" spans="1:24" ht="14.45">
      <c r="A2" s="3"/>
      <c r="B2" s="619"/>
      <c r="C2" s="666"/>
      <c r="D2" s="666"/>
      <c r="E2" s="666"/>
      <c r="F2" s="6"/>
      <c r="G2" s="6"/>
      <c r="H2" s="6"/>
      <c r="I2" s="6"/>
      <c r="J2" s="6"/>
      <c r="K2" s="6"/>
      <c r="L2" s="6"/>
      <c r="M2" s="6"/>
      <c r="N2" s="6"/>
      <c r="O2" s="6"/>
      <c r="P2" s="6"/>
      <c r="Q2" s="6"/>
      <c r="R2" s="6"/>
      <c r="S2" s="6"/>
      <c r="T2" s="6"/>
      <c r="U2" s="6"/>
      <c r="V2" s="6"/>
      <c r="W2" s="6"/>
      <c r="X2" s="6"/>
    </row>
    <row r="3" spans="1:24" ht="26.1">
      <c r="A3" s="7" t="s">
        <v>3971</v>
      </c>
      <c r="B3" s="603" t="s">
        <v>4207</v>
      </c>
      <c r="C3" s="667"/>
      <c r="D3" s="7" t="s">
        <v>51</v>
      </c>
      <c r="E3" s="7" t="s">
        <v>52</v>
      </c>
      <c r="F3" s="6"/>
      <c r="G3" s="6"/>
      <c r="H3" s="6"/>
      <c r="I3" s="6"/>
      <c r="J3" s="6"/>
      <c r="K3" s="6"/>
      <c r="L3" s="6"/>
      <c r="M3" s="6"/>
      <c r="N3" s="6"/>
      <c r="O3" s="6"/>
      <c r="P3" s="6"/>
      <c r="Q3" s="6"/>
      <c r="R3" s="6"/>
      <c r="S3" s="6"/>
      <c r="T3" s="6"/>
      <c r="U3" s="6"/>
      <c r="V3" s="6"/>
      <c r="W3" s="6"/>
      <c r="X3" s="6"/>
    </row>
    <row r="4" spans="1:24" ht="28.5">
      <c r="A4" s="25">
        <v>1</v>
      </c>
      <c r="B4" s="605" t="s">
        <v>8626</v>
      </c>
      <c r="C4" s="667"/>
      <c r="D4" s="25"/>
      <c r="E4" s="25"/>
      <c r="F4" s="6"/>
      <c r="G4" s="58" t="s">
        <v>8627</v>
      </c>
      <c r="H4" s="6"/>
      <c r="I4" s="6"/>
      <c r="J4" s="6"/>
      <c r="K4" s="6"/>
      <c r="L4" s="6"/>
      <c r="M4" s="6"/>
      <c r="N4" s="6"/>
      <c r="O4" s="6"/>
      <c r="P4" s="6"/>
      <c r="Q4" s="6"/>
      <c r="R4" s="6"/>
      <c r="S4" s="6"/>
      <c r="T4" s="6"/>
      <c r="U4" s="6"/>
      <c r="V4" s="6"/>
      <c r="W4" s="6"/>
      <c r="X4" s="6"/>
    </row>
    <row r="5" spans="1:24" ht="14.45">
      <c r="A5" s="548" t="s">
        <v>4180</v>
      </c>
      <c r="B5" s="549" t="s">
        <v>3</v>
      </c>
      <c r="C5" s="550" t="s">
        <v>5372</v>
      </c>
      <c r="D5" s="11"/>
      <c r="E5" s="11"/>
      <c r="F5" s="6"/>
      <c r="G5" s="6"/>
      <c r="H5" s="6"/>
      <c r="I5" s="6"/>
      <c r="J5" s="6"/>
      <c r="K5" s="6"/>
      <c r="L5" s="6"/>
      <c r="M5" s="6"/>
      <c r="N5" s="6"/>
      <c r="O5" s="6"/>
      <c r="P5" s="6"/>
      <c r="Q5" s="6"/>
      <c r="R5" s="6"/>
      <c r="S5" s="6"/>
      <c r="T5" s="6"/>
      <c r="U5" s="6"/>
      <c r="V5" s="6"/>
      <c r="W5" s="6"/>
      <c r="X5" s="6"/>
    </row>
    <row r="6" spans="1:24" ht="42.6">
      <c r="A6" s="548" t="s">
        <v>4183</v>
      </c>
      <c r="B6" s="549" t="s">
        <v>4209</v>
      </c>
      <c r="C6" s="550" t="s">
        <v>4210</v>
      </c>
      <c r="D6" s="12"/>
      <c r="E6" s="12"/>
      <c r="F6" s="6"/>
      <c r="G6" s="58" t="s">
        <v>8628</v>
      </c>
      <c r="H6" s="6"/>
      <c r="I6" s="6"/>
      <c r="J6" s="6"/>
      <c r="K6" s="6"/>
      <c r="L6" s="6"/>
      <c r="M6" s="6"/>
      <c r="N6" s="6"/>
      <c r="O6" s="6"/>
      <c r="P6" s="6"/>
      <c r="Q6" s="6"/>
      <c r="R6" s="6"/>
      <c r="S6" s="6"/>
      <c r="T6" s="6"/>
      <c r="U6" s="6"/>
      <c r="V6" s="6"/>
      <c r="W6" s="6"/>
      <c r="X6" s="6"/>
    </row>
    <row r="7" spans="1:24" ht="14.45">
      <c r="A7" s="548" t="s">
        <v>4186</v>
      </c>
      <c r="B7" s="549" t="s">
        <v>4211</v>
      </c>
      <c r="C7" s="550" t="s">
        <v>4210</v>
      </c>
      <c r="D7" s="12"/>
      <c r="E7" s="12"/>
      <c r="F7" s="6"/>
      <c r="G7" s="6"/>
      <c r="H7" s="6"/>
      <c r="I7" s="6"/>
      <c r="J7" s="6"/>
      <c r="K7" s="6"/>
      <c r="L7" s="6"/>
      <c r="M7" s="6"/>
      <c r="N7" s="6"/>
      <c r="O7" s="6"/>
      <c r="P7" s="6"/>
      <c r="Q7" s="6"/>
      <c r="R7" s="6"/>
      <c r="S7" s="6"/>
      <c r="T7" s="6"/>
      <c r="U7" s="6"/>
      <c r="V7" s="6"/>
      <c r="W7" s="6"/>
      <c r="X7" s="6"/>
    </row>
    <row r="8" spans="1:24" ht="14.45">
      <c r="A8" s="548" t="s">
        <v>4188</v>
      </c>
      <c r="B8" s="549" t="s">
        <v>5276</v>
      </c>
      <c r="C8" s="549" t="s">
        <v>8629</v>
      </c>
      <c r="D8" s="12"/>
      <c r="E8" s="12"/>
      <c r="F8" s="6"/>
      <c r="G8" s="6"/>
      <c r="H8" s="6"/>
      <c r="I8" s="6"/>
      <c r="J8" s="6"/>
      <c r="K8" s="6"/>
      <c r="L8" s="6"/>
      <c r="M8" s="6"/>
      <c r="N8" s="6"/>
      <c r="O8" s="6"/>
      <c r="P8" s="6"/>
      <c r="Q8" s="6"/>
      <c r="R8" s="6"/>
      <c r="S8" s="6"/>
      <c r="T8" s="6"/>
      <c r="U8" s="6"/>
      <c r="V8" s="6"/>
      <c r="W8" s="6"/>
      <c r="X8" s="6"/>
    </row>
    <row r="9" spans="1:24" ht="14.45">
      <c r="A9" s="548" t="s">
        <v>4191</v>
      </c>
      <c r="B9" s="549" t="s">
        <v>8630</v>
      </c>
      <c r="C9" s="549" t="s">
        <v>8631</v>
      </c>
      <c r="D9" s="12"/>
      <c r="E9" s="12"/>
      <c r="F9" s="6"/>
      <c r="G9" s="6"/>
      <c r="H9" s="6"/>
      <c r="I9" s="6"/>
      <c r="J9" s="6"/>
      <c r="K9" s="6"/>
      <c r="L9" s="6"/>
      <c r="M9" s="6"/>
      <c r="N9" s="6"/>
      <c r="O9" s="6"/>
      <c r="P9" s="6"/>
      <c r="Q9" s="6"/>
      <c r="R9" s="6"/>
      <c r="S9" s="6"/>
      <c r="T9" s="6"/>
      <c r="U9" s="6"/>
      <c r="V9" s="6"/>
      <c r="W9" s="6"/>
      <c r="X9" s="6"/>
    </row>
    <row r="10" spans="1:24" ht="14.45">
      <c r="A10" s="548" t="s">
        <v>4194</v>
      </c>
      <c r="B10" s="549" t="s">
        <v>8632</v>
      </c>
      <c r="C10" s="549" t="s">
        <v>6417</v>
      </c>
      <c r="D10" s="12"/>
      <c r="E10" s="12"/>
      <c r="F10" s="6"/>
      <c r="G10" s="6"/>
      <c r="H10" s="6"/>
      <c r="I10" s="6"/>
      <c r="J10" s="6"/>
      <c r="K10" s="6"/>
      <c r="L10" s="6"/>
      <c r="M10" s="6"/>
      <c r="N10" s="6"/>
      <c r="O10" s="6"/>
      <c r="P10" s="6"/>
      <c r="Q10" s="6"/>
      <c r="R10" s="6"/>
      <c r="S10" s="6"/>
      <c r="T10" s="6"/>
      <c r="U10" s="6"/>
      <c r="V10" s="6"/>
      <c r="W10" s="6"/>
      <c r="X10" s="6"/>
    </row>
    <row r="11" spans="1:24" ht="14.45">
      <c r="A11" s="548" t="s">
        <v>4197</v>
      </c>
      <c r="B11" s="549" t="s">
        <v>8633</v>
      </c>
      <c r="C11" s="549" t="s">
        <v>8634</v>
      </c>
      <c r="D11" s="12"/>
      <c r="E11" s="12"/>
      <c r="F11" s="6"/>
      <c r="G11" s="6"/>
      <c r="H11" s="6"/>
      <c r="I11" s="6"/>
      <c r="J11" s="6"/>
      <c r="K11" s="6"/>
      <c r="L11" s="6"/>
      <c r="M11" s="6"/>
      <c r="N11" s="6"/>
      <c r="O11" s="6"/>
      <c r="P11" s="6"/>
      <c r="Q11" s="6"/>
      <c r="R11" s="6"/>
      <c r="S11" s="6"/>
      <c r="T11" s="6"/>
      <c r="U11" s="6"/>
      <c r="V11" s="6"/>
      <c r="W11" s="6"/>
      <c r="X11" s="6"/>
    </row>
    <row r="12" spans="1:24" ht="28.5">
      <c r="A12" s="548" t="s">
        <v>4200</v>
      </c>
      <c r="B12" s="549" t="s">
        <v>7403</v>
      </c>
      <c r="C12" s="551" t="s">
        <v>8635</v>
      </c>
      <c r="D12" s="12"/>
      <c r="E12" s="12"/>
      <c r="F12" s="6"/>
      <c r="G12" s="60" t="s">
        <v>8636</v>
      </c>
      <c r="H12" s="6"/>
      <c r="I12" s="6"/>
      <c r="J12" s="6"/>
      <c r="K12" s="6"/>
      <c r="L12" s="6"/>
      <c r="M12" s="6"/>
      <c r="N12" s="6"/>
      <c r="O12" s="6"/>
      <c r="P12" s="6"/>
      <c r="Q12" s="6"/>
      <c r="R12" s="6"/>
      <c r="S12" s="6"/>
      <c r="T12" s="6"/>
      <c r="U12" s="6"/>
      <c r="V12" s="6"/>
      <c r="W12" s="6"/>
      <c r="X12" s="6"/>
    </row>
    <row r="13" spans="1:24" ht="56.45">
      <c r="A13" s="548" t="s">
        <v>4223</v>
      </c>
      <c r="B13" s="549" t="s">
        <v>8637</v>
      </c>
      <c r="C13" s="549" t="s">
        <v>8638</v>
      </c>
      <c r="D13" s="12"/>
      <c r="E13" s="12"/>
      <c r="F13" s="6"/>
      <c r="G13" s="60" t="s">
        <v>8639</v>
      </c>
      <c r="H13" s="6"/>
      <c r="I13" s="6"/>
      <c r="J13" s="6"/>
      <c r="K13" s="6"/>
      <c r="L13" s="6"/>
      <c r="M13" s="6"/>
      <c r="N13" s="6"/>
      <c r="O13" s="6"/>
      <c r="P13" s="6"/>
      <c r="Q13" s="6"/>
      <c r="R13" s="6"/>
      <c r="S13" s="6"/>
      <c r="T13" s="6"/>
      <c r="U13" s="6"/>
      <c r="V13" s="6"/>
      <c r="W13" s="6"/>
      <c r="X13" s="6"/>
    </row>
    <row r="14" spans="1:24" ht="14.45">
      <c r="A14" s="548" t="s">
        <v>4226</v>
      </c>
      <c r="B14" s="549" t="s">
        <v>8640</v>
      </c>
      <c r="C14" s="549" t="s">
        <v>8641</v>
      </c>
      <c r="D14" s="12"/>
      <c r="E14" s="12"/>
      <c r="F14" s="6"/>
      <c r="G14" s="6"/>
      <c r="H14" s="6"/>
      <c r="I14" s="6"/>
      <c r="J14" s="6"/>
      <c r="K14" s="6"/>
      <c r="L14" s="6"/>
      <c r="M14" s="6"/>
      <c r="N14" s="6"/>
      <c r="O14" s="6"/>
      <c r="P14" s="6"/>
      <c r="Q14" s="6"/>
      <c r="R14" s="6"/>
      <c r="S14" s="6"/>
      <c r="T14" s="6"/>
      <c r="U14" s="6"/>
      <c r="V14" s="6"/>
      <c r="W14" s="6"/>
      <c r="X14" s="6"/>
    </row>
    <row r="15" spans="1:24" ht="29.1">
      <c r="A15" s="548" t="s">
        <v>4233</v>
      </c>
      <c r="B15" s="549" t="s">
        <v>6233</v>
      </c>
      <c r="C15" s="549" t="s">
        <v>8642</v>
      </c>
      <c r="D15" s="12"/>
      <c r="E15" s="12"/>
      <c r="F15" s="6"/>
      <c r="G15" s="6" t="s">
        <v>8643</v>
      </c>
      <c r="H15" s="6"/>
      <c r="I15" s="6"/>
      <c r="J15" s="6"/>
      <c r="K15" s="6"/>
      <c r="L15" s="6"/>
      <c r="M15" s="6"/>
      <c r="N15" s="6"/>
      <c r="O15" s="6"/>
      <c r="P15" s="6"/>
      <c r="Q15" s="6"/>
      <c r="R15" s="6"/>
      <c r="S15" s="6"/>
      <c r="T15" s="6"/>
      <c r="U15" s="6"/>
      <c r="V15" s="6"/>
      <c r="W15" s="6"/>
      <c r="X15" s="6"/>
    </row>
    <row r="16" spans="1:24" ht="18.75" customHeight="1">
      <c r="A16" s="548" t="s">
        <v>4236</v>
      </c>
      <c r="B16" s="549" t="s">
        <v>8644</v>
      </c>
      <c r="C16" s="549" t="s">
        <v>8645</v>
      </c>
      <c r="D16" s="12"/>
      <c r="E16" s="12"/>
      <c r="F16" s="6"/>
      <c r="G16" s="6"/>
      <c r="H16" s="6"/>
      <c r="I16" s="6"/>
      <c r="J16" s="6"/>
      <c r="K16" s="6"/>
      <c r="L16" s="6"/>
      <c r="M16" s="6"/>
      <c r="N16" s="6"/>
      <c r="O16" s="6"/>
      <c r="P16" s="6"/>
      <c r="Q16" s="6"/>
      <c r="R16" s="6"/>
      <c r="S16" s="6"/>
      <c r="T16" s="6"/>
      <c r="U16" s="6"/>
      <c r="V16" s="6"/>
      <c r="W16" s="6"/>
      <c r="X16" s="6"/>
    </row>
    <row r="17" spans="1:24" ht="32.25" customHeight="1">
      <c r="A17" s="548" t="s">
        <v>4239</v>
      </c>
      <c r="B17" s="549" t="s">
        <v>8646</v>
      </c>
      <c r="C17" s="549" t="s">
        <v>8647</v>
      </c>
      <c r="D17" s="12"/>
      <c r="E17" s="12"/>
      <c r="F17" s="6"/>
      <c r="G17" s="6"/>
      <c r="H17" s="6"/>
      <c r="I17" s="6"/>
      <c r="J17" s="6"/>
      <c r="K17" s="6"/>
      <c r="L17" s="6"/>
      <c r="M17" s="6"/>
      <c r="N17" s="6"/>
      <c r="O17" s="6"/>
      <c r="P17" s="6"/>
      <c r="Q17" s="6"/>
      <c r="R17" s="6"/>
      <c r="S17" s="6"/>
      <c r="T17" s="6"/>
      <c r="U17" s="6"/>
      <c r="V17" s="6"/>
      <c r="W17" s="6"/>
      <c r="X17" s="6"/>
    </row>
    <row r="18" spans="1:24" ht="23.25" customHeight="1">
      <c r="A18" s="548" t="s">
        <v>4242</v>
      </c>
      <c r="B18" s="549" t="s">
        <v>6307</v>
      </c>
      <c r="C18" s="549" t="s">
        <v>8648</v>
      </c>
      <c r="D18" s="12"/>
      <c r="E18" s="12"/>
      <c r="F18" s="6"/>
      <c r="G18" s="6"/>
      <c r="H18" s="6"/>
      <c r="I18" s="6"/>
      <c r="J18" s="6"/>
      <c r="K18" s="6"/>
      <c r="L18" s="6"/>
      <c r="M18" s="6"/>
      <c r="N18" s="6"/>
      <c r="O18" s="6"/>
      <c r="P18" s="6"/>
      <c r="Q18" s="6"/>
      <c r="R18" s="6"/>
      <c r="S18" s="6"/>
      <c r="T18" s="6"/>
      <c r="U18" s="6"/>
      <c r="V18" s="6"/>
      <c r="W18" s="6"/>
      <c r="X18" s="6"/>
    </row>
    <row r="19" spans="1:24" ht="23.25" customHeight="1">
      <c r="A19" s="548" t="s">
        <v>4245</v>
      </c>
      <c r="B19" s="549" t="s">
        <v>8649</v>
      </c>
      <c r="C19" s="549" t="s">
        <v>8650</v>
      </c>
      <c r="D19" s="12"/>
      <c r="E19" s="12"/>
      <c r="F19" s="6"/>
      <c r="G19" s="6"/>
      <c r="H19" s="6"/>
      <c r="I19" s="6"/>
      <c r="J19" s="6"/>
      <c r="K19" s="6"/>
      <c r="L19" s="6"/>
      <c r="M19" s="6"/>
      <c r="N19" s="6"/>
      <c r="O19" s="6"/>
      <c r="P19" s="6"/>
      <c r="Q19" s="6"/>
      <c r="R19" s="6"/>
      <c r="S19" s="6"/>
      <c r="T19" s="6"/>
      <c r="U19" s="6"/>
      <c r="V19" s="6"/>
      <c r="W19" s="6"/>
      <c r="X19" s="6"/>
    </row>
    <row r="20" spans="1:24" ht="14.45">
      <c r="A20" s="548" t="s">
        <v>4248</v>
      </c>
      <c r="B20" s="549" t="s">
        <v>8651</v>
      </c>
      <c r="C20" s="549" t="s">
        <v>5743</v>
      </c>
      <c r="D20" s="12"/>
      <c r="E20" s="12"/>
      <c r="F20" s="6"/>
      <c r="G20" s="6"/>
      <c r="H20" s="6"/>
      <c r="I20" s="6"/>
      <c r="J20" s="6"/>
      <c r="K20" s="6"/>
      <c r="L20" s="6"/>
      <c r="M20" s="6"/>
      <c r="N20" s="6"/>
      <c r="O20" s="6"/>
      <c r="P20" s="6"/>
      <c r="Q20" s="6"/>
      <c r="R20" s="6"/>
      <c r="S20" s="6"/>
      <c r="T20" s="6"/>
      <c r="U20" s="6"/>
      <c r="V20" s="6"/>
      <c r="W20" s="6"/>
      <c r="X20" s="6"/>
    </row>
    <row r="21" spans="1:24" ht="15.75" customHeight="1">
      <c r="A21" s="548" t="s">
        <v>4251</v>
      </c>
      <c r="B21" s="549" t="s">
        <v>8652</v>
      </c>
      <c r="C21" s="549" t="s">
        <v>8653</v>
      </c>
      <c r="D21" s="12"/>
      <c r="E21" s="12"/>
      <c r="F21" s="6"/>
      <c r="G21" s="6"/>
      <c r="H21" s="6"/>
      <c r="I21" s="6"/>
      <c r="J21" s="6"/>
      <c r="K21" s="6"/>
      <c r="L21" s="6"/>
      <c r="M21" s="6"/>
      <c r="N21" s="6"/>
      <c r="O21" s="6"/>
      <c r="P21" s="6"/>
      <c r="Q21" s="6"/>
      <c r="R21" s="6"/>
      <c r="S21" s="6"/>
      <c r="T21" s="6"/>
      <c r="U21" s="6"/>
      <c r="V21" s="6"/>
      <c r="W21" s="6"/>
      <c r="X21" s="6"/>
    </row>
    <row r="22" spans="1:24" ht="15.75" customHeight="1">
      <c r="A22" s="548" t="s">
        <v>4254</v>
      </c>
      <c r="B22" s="549" t="s">
        <v>8654</v>
      </c>
      <c r="C22" s="549" t="s">
        <v>8655</v>
      </c>
      <c r="D22" s="12"/>
      <c r="E22" s="12"/>
      <c r="F22" s="6"/>
      <c r="G22" s="6"/>
      <c r="H22" s="6"/>
      <c r="I22" s="6"/>
      <c r="J22" s="6"/>
      <c r="K22" s="6"/>
      <c r="L22" s="6"/>
      <c r="M22" s="6"/>
      <c r="N22" s="6"/>
      <c r="O22" s="6"/>
      <c r="P22" s="6"/>
      <c r="Q22" s="6"/>
      <c r="R22" s="6"/>
      <c r="S22" s="6"/>
      <c r="T22" s="6"/>
      <c r="U22" s="6"/>
      <c r="V22" s="6"/>
      <c r="W22" s="6"/>
      <c r="X22" s="6"/>
    </row>
    <row r="23" spans="1:24" ht="42" customHeight="1">
      <c r="A23" s="548" t="s">
        <v>4257</v>
      </c>
      <c r="B23" s="549" t="s">
        <v>8656</v>
      </c>
      <c r="C23" s="549" t="s">
        <v>8657</v>
      </c>
      <c r="D23" s="12"/>
      <c r="E23" s="12"/>
      <c r="F23" s="6"/>
      <c r="G23" s="6"/>
      <c r="H23" s="6"/>
      <c r="I23" s="6"/>
      <c r="J23" s="6"/>
      <c r="K23" s="6"/>
      <c r="L23" s="6"/>
      <c r="M23" s="6"/>
      <c r="N23" s="6"/>
      <c r="O23" s="6"/>
      <c r="P23" s="6"/>
      <c r="Q23" s="6"/>
      <c r="R23" s="6"/>
      <c r="S23" s="6"/>
      <c r="T23" s="6"/>
      <c r="U23" s="6"/>
      <c r="V23" s="6"/>
      <c r="W23" s="6"/>
      <c r="X23" s="6"/>
    </row>
    <row r="24" spans="1:24" ht="21.75" customHeight="1">
      <c r="A24" s="548" t="s">
        <v>4260</v>
      </c>
      <c r="B24" s="549" t="s">
        <v>8658</v>
      </c>
      <c r="C24" s="549" t="s">
        <v>8659</v>
      </c>
      <c r="D24" s="12"/>
      <c r="E24" s="12"/>
      <c r="F24" s="6"/>
      <c r="G24" s="6"/>
      <c r="H24" s="6"/>
      <c r="I24" s="6"/>
      <c r="J24" s="6"/>
      <c r="K24" s="6"/>
      <c r="L24" s="6"/>
      <c r="M24" s="6"/>
      <c r="N24" s="6"/>
      <c r="O24" s="6"/>
      <c r="P24" s="6"/>
      <c r="Q24" s="6"/>
      <c r="R24" s="6"/>
      <c r="S24" s="6"/>
      <c r="T24" s="6"/>
      <c r="U24" s="6"/>
      <c r="V24" s="6"/>
      <c r="W24" s="6"/>
      <c r="X24" s="6"/>
    </row>
    <row r="25" spans="1:24" ht="33" customHeight="1">
      <c r="A25" s="548" t="s">
        <v>5348</v>
      </c>
      <c r="B25" s="549" t="s">
        <v>7029</v>
      </c>
      <c r="C25" s="549" t="s">
        <v>8660</v>
      </c>
      <c r="D25" s="12"/>
      <c r="E25" s="12"/>
      <c r="F25" s="6"/>
      <c r="G25" s="6"/>
      <c r="H25" s="6"/>
      <c r="I25" s="6"/>
      <c r="J25" s="6"/>
      <c r="K25" s="6"/>
      <c r="L25" s="6"/>
      <c r="M25" s="6"/>
      <c r="N25" s="6"/>
      <c r="O25" s="6"/>
      <c r="P25" s="6"/>
      <c r="Q25" s="6"/>
      <c r="R25" s="6"/>
      <c r="S25" s="6"/>
      <c r="T25" s="6"/>
      <c r="U25" s="6"/>
      <c r="V25" s="6"/>
      <c r="W25" s="6"/>
      <c r="X25" s="6"/>
    </row>
    <row r="26" spans="1:24" ht="15.75" customHeight="1">
      <c r="A26" s="548" t="s">
        <v>5350</v>
      </c>
      <c r="B26" s="549" t="s">
        <v>5710</v>
      </c>
      <c r="C26" s="549" t="s">
        <v>8661</v>
      </c>
      <c r="D26" s="12"/>
      <c r="E26" s="12"/>
      <c r="F26" s="6"/>
      <c r="G26" s="6"/>
      <c r="H26" s="6"/>
      <c r="I26" s="6"/>
      <c r="J26" s="6"/>
      <c r="K26" s="6"/>
      <c r="L26" s="6"/>
      <c r="M26" s="6"/>
      <c r="N26" s="6"/>
      <c r="O26" s="6"/>
      <c r="P26" s="6"/>
      <c r="Q26" s="6"/>
      <c r="R26" s="6"/>
      <c r="S26" s="6"/>
      <c r="T26" s="6"/>
      <c r="U26" s="6"/>
      <c r="V26" s="6"/>
      <c r="W26" s="6"/>
      <c r="X26" s="6"/>
    </row>
    <row r="27" spans="1:24" ht="15.75" customHeight="1">
      <c r="A27" s="548" t="s">
        <v>5352</v>
      </c>
      <c r="B27" s="549" t="s">
        <v>5708</v>
      </c>
      <c r="C27" s="549" t="s">
        <v>8662</v>
      </c>
      <c r="D27" s="12"/>
      <c r="E27" s="12"/>
      <c r="F27" s="6"/>
      <c r="G27" s="6"/>
      <c r="H27" s="6"/>
      <c r="I27" s="6"/>
      <c r="J27" s="6"/>
      <c r="K27" s="6"/>
      <c r="L27" s="6"/>
      <c r="M27" s="6"/>
      <c r="N27" s="6"/>
      <c r="O27" s="6"/>
      <c r="P27" s="6"/>
      <c r="Q27" s="6"/>
      <c r="R27" s="6"/>
      <c r="S27" s="6"/>
      <c r="T27" s="6"/>
      <c r="U27" s="6"/>
      <c r="V27" s="6"/>
      <c r="W27" s="6"/>
      <c r="X27" s="6"/>
    </row>
    <row r="28" spans="1:24" ht="15.75" customHeight="1">
      <c r="A28" s="548" t="s">
        <v>5354</v>
      </c>
      <c r="B28" s="549" t="s">
        <v>6854</v>
      </c>
      <c r="C28" s="549" t="s">
        <v>8663</v>
      </c>
      <c r="D28" s="12"/>
      <c r="E28" s="12"/>
      <c r="F28" s="6"/>
      <c r="G28" s="6"/>
      <c r="H28" s="6"/>
      <c r="I28" s="6"/>
      <c r="J28" s="6"/>
      <c r="K28" s="6"/>
      <c r="L28" s="6"/>
      <c r="M28" s="6"/>
      <c r="N28" s="6"/>
      <c r="O28" s="6"/>
      <c r="P28" s="6"/>
      <c r="Q28" s="6"/>
      <c r="R28" s="6"/>
      <c r="S28" s="6"/>
      <c r="T28" s="6"/>
      <c r="U28" s="6"/>
      <c r="V28" s="6"/>
      <c r="W28" s="6"/>
      <c r="X28" s="6"/>
    </row>
    <row r="29" spans="1:24" ht="34.5" customHeight="1">
      <c r="A29" s="548" t="s">
        <v>5356</v>
      </c>
      <c r="B29" s="549" t="s">
        <v>5448</v>
      </c>
      <c r="C29" s="549" t="s">
        <v>8664</v>
      </c>
      <c r="D29" s="12"/>
      <c r="E29" s="12"/>
      <c r="F29" s="6"/>
      <c r="G29" s="6"/>
      <c r="H29" s="6"/>
      <c r="I29" s="6"/>
      <c r="J29" s="6"/>
      <c r="K29" s="6"/>
      <c r="L29" s="6"/>
      <c r="M29" s="6"/>
      <c r="N29" s="6"/>
      <c r="O29" s="6"/>
      <c r="P29" s="6"/>
      <c r="Q29" s="6"/>
      <c r="R29" s="6"/>
      <c r="S29" s="6"/>
      <c r="T29" s="6"/>
      <c r="U29" s="6"/>
      <c r="V29" s="6"/>
      <c r="W29" s="6"/>
      <c r="X29" s="6"/>
    </row>
    <row r="30" spans="1:24" ht="55.5" customHeight="1">
      <c r="A30" s="548" t="s">
        <v>5358</v>
      </c>
      <c r="B30" s="549" t="s">
        <v>4195</v>
      </c>
      <c r="C30" s="549" t="s">
        <v>8665</v>
      </c>
      <c r="D30" s="12"/>
      <c r="E30" s="12"/>
      <c r="F30" s="6"/>
      <c r="G30" s="6"/>
      <c r="H30" s="6"/>
      <c r="I30" s="6"/>
      <c r="J30" s="6"/>
      <c r="K30" s="6"/>
      <c r="L30" s="6"/>
      <c r="M30" s="6"/>
      <c r="N30" s="6"/>
      <c r="O30" s="6"/>
      <c r="P30" s="6"/>
      <c r="Q30" s="6"/>
      <c r="R30" s="6"/>
      <c r="S30" s="6"/>
      <c r="T30" s="6"/>
      <c r="U30" s="6"/>
      <c r="V30" s="6"/>
      <c r="W30" s="6"/>
      <c r="X30" s="6"/>
    </row>
    <row r="31" spans="1:24" ht="57" customHeight="1">
      <c r="A31" s="548" t="s">
        <v>5360</v>
      </c>
      <c r="B31" s="9" t="s">
        <v>4261</v>
      </c>
      <c r="C31" s="26" t="s">
        <v>5234</v>
      </c>
      <c r="D31" s="12"/>
      <c r="E31" s="12"/>
      <c r="F31" s="6"/>
      <c r="G31" s="6"/>
      <c r="H31" s="6"/>
      <c r="I31" s="6"/>
      <c r="J31" s="6"/>
      <c r="K31" s="6"/>
      <c r="L31" s="6"/>
      <c r="M31" s="6"/>
      <c r="N31" s="6"/>
      <c r="O31" s="6"/>
      <c r="P31" s="6"/>
      <c r="Q31" s="6"/>
      <c r="R31" s="6"/>
      <c r="S31" s="6"/>
      <c r="T31" s="6"/>
      <c r="U31" s="6"/>
      <c r="V31" s="6"/>
      <c r="W31" s="6"/>
      <c r="X31" s="6"/>
    </row>
    <row r="32" spans="1:24" ht="15.75" customHeight="1">
      <c r="A32" s="61">
        <v>2</v>
      </c>
      <c r="B32" s="633" t="s">
        <v>8666</v>
      </c>
      <c r="C32" s="667"/>
      <c r="D32" s="18"/>
      <c r="E32" s="18"/>
      <c r="F32" s="6"/>
      <c r="G32" s="6"/>
      <c r="H32" s="6"/>
      <c r="I32" s="6"/>
      <c r="J32" s="6"/>
      <c r="K32" s="6"/>
      <c r="L32" s="6"/>
      <c r="M32" s="6"/>
      <c r="N32" s="6"/>
      <c r="O32" s="6"/>
      <c r="P32" s="6"/>
      <c r="Q32" s="6"/>
      <c r="R32" s="6"/>
      <c r="S32" s="6"/>
      <c r="T32" s="6"/>
      <c r="U32" s="6"/>
      <c r="V32" s="6"/>
      <c r="W32" s="6"/>
      <c r="X32" s="6"/>
    </row>
    <row r="33" spans="1:24" ht="15.75" customHeight="1">
      <c r="A33" s="548" t="s">
        <v>4264</v>
      </c>
      <c r="B33" s="549" t="s">
        <v>3</v>
      </c>
      <c r="C33" s="550" t="s">
        <v>5372</v>
      </c>
      <c r="D33" s="12"/>
      <c r="E33" s="12"/>
      <c r="F33" s="6"/>
      <c r="G33" s="6"/>
      <c r="H33" s="6"/>
      <c r="I33" s="6"/>
      <c r="J33" s="6"/>
      <c r="K33" s="6"/>
      <c r="L33" s="6"/>
      <c r="M33" s="6"/>
      <c r="N33" s="6"/>
      <c r="O33" s="6"/>
      <c r="P33" s="6"/>
      <c r="Q33" s="6"/>
      <c r="R33" s="6"/>
      <c r="S33" s="6"/>
      <c r="T33" s="6"/>
      <c r="U33" s="6"/>
      <c r="V33" s="6"/>
      <c r="W33" s="6"/>
      <c r="X33" s="6"/>
    </row>
    <row r="34" spans="1:24" ht="15.75" customHeight="1">
      <c r="A34" s="548" t="s">
        <v>4265</v>
      </c>
      <c r="B34" s="549" t="s">
        <v>4209</v>
      </c>
      <c r="C34" s="550" t="s">
        <v>4210</v>
      </c>
      <c r="D34" s="12"/>
      <c r="E34" s="12"/>
      <c r="F34" s="6"/>
      <c r="G34" s="6"/>
      <c r="H34" s="6"/>
      <c r="I34" s="6"/>
      <c r="J34" s="6"/>
      <c r="K34" s="6"/>
      <c r="L34" s="6"/>
      <c r="M34" s="6"/>
      <c r="N34" s="6"/>
      <c r="O34" s="6"/>
      <c r="P34" s="6"/>
      <c r="Q34" s="6"/>
      <c r="R34" s="6"/>
      <c r="S34" s="6"/>
      <c r="T34" s="6"/>
      <c r="U34" s="6"/>
      <c r="V34" s="6"/>
      <c r="W34" s="6"/>
      <c r="X34" s="6"/>
    </row>
    <row r="35" spans="1:24" ht="15.75" customHeight="1">
      <c r="A35" s="548" t="s">
        <v>4389</v>
      </c>
      <c r="B35" s="549" t="s">
        <v>4211</v>
      </c>
      <c r="C35" s="550" t="s">
        <v>4210</v>
      </c>
      <c r="D35" s="12"/>
      <c r="E35" s="12"/>
      <c r="F35" s="6"/>
      <c r="G35" s="6"/>
      <c r="H35" s="6"/>
      <c r="I35" s="6"/>
      <c r="J35" s="6"/>
      <c r="K35" s="6"/>
      <c r="L35" s="6"/>
      <c r="M35" s="6"/>
      <c r="N35" s="6"/>
      <c r="O35" s="6"/>
      <c r="P35" s="6"/>
      <c r="Q35" s="6"/>
      <c r="R35" s="6"/>
      <c r="S35" s="6"/>
      <c r="T35" s="6"/>
      <c r="U35" s="6"/>
      <c r="V35" s="6"/>
      <c r="W35" s="6"/>
      <c r="X35" s="6"/>
    </row>
    <row r="36" spans="1:24" ht="15.75" customHeight="1">
      <c r="A36" s="548" t="s">
        <v>4266</v>
      </c>
      <c r="B36" s="549" t="s">
        <v>8667</v>
      </c>
      <c r="C36" s="549" t="s">
        <v>8668</v>
      </c>
      <c r="D36" s="12"/>
      <c r="E36" s="12"/>
      <c r="F36" s="6"/>
      <c r="G36" s="6"/>
      <c r="H36" s="6"/>
      <c r="I36" s="6"/>
      <c r="J36" s="6"/>
      <c r="K36" s="6"/>
      <c r="L36" s="6"/>
      <c r="M36" s="6"/>
      <c r="N36" s="6"/>
      <c r="O36" s="6"/>
      <c r="P36" s="6"/>
      <c r="Q36" s="6"/>
      <c r="R36" s="6"/>
      <c r="S36" s="6"/>
      <c r="T36" s="6"/>
      <c r="U36" s="6"/>
      <c r="V36" s="6"/>
      <c r="W36" s="6"/>
      <c r="X36" s="6"/>
    </row>
    <row r="37" spans="1:24" ht="15.75" customHeight="1">
      <c r="A37" s="548" t="s">
        <v>4269</v>
      </c>
      <c r="B37" s="549" t="s">
        <v>4270</v>
      </c>
      <c r="C37" s="549" t="s">
        <v>8669</v>
      </c>
      <c r="D37" s="12"/>
      <c r="E37" s="12"/>
      <c r="F37" s="6"/>
      <c r="G37" s="6"/>
      <c r="H37" s="6"/>
      <c r="I37" s="6"/>
      <c r="J37" s="6"/>
      <c r="K37" s="6"/>
      <c r="L37" s="6"/>
      <c r="M37" s="6"/>
      <c r="N37" s="6"/>
      <c r="O37" s="6"/>
      <c r="P37" s="6"/>
      <c r="Q37" s="6"/>
      <c r="R37" s="6"/>
      <c r="S37" s="6"/>
      <c r="T37" s="6"/>
      <c r="U37" s="6"/>
      <c r="V37" s="6"/>
      <c r="W37" s="6"/>
      <c r="X37" s="6"/>
    </row>
    <row r="38" spans="1:24" ht="15.75" customHeight="1">
      <c r="A38" s="548" t="s">
        <v>4390</v>
      </c>
      <c r="B38" s="549" t="s">
        <v>8670</v>
      </c>
      <c r="C38" s="549" t="s">
        <v>8671</v>
      </c>
      <c r="D38" s="12"/>
      <c r="E38" s="12"/>
      <c r="F38" s="6"/>
      <c r="G38" s="6"/>
      <c r="H38" s="6"/>
      <c r="I38" s="6"/>
      <c r="J38" s="6"/>
      <c r="K38" s="6"/>
      <c r="L38" s="6"/>
      <c r="M38" s="6"/>
      <c r="N38" s="6"/>
      <c r="O38" s="6"/>
      <c r="P38" s="6"/>
      <c r="Q38" s="6"/>
      <c r="R38" s="6"/>
      <c r="S38" s="6"/>
      <c r="T38" s="6"/>
      <c r="U38" s="6"/>
      <c r="V38" s="6"/>
      <c r="W38" s="6"/>
      <c r="X38" s="6"/>
    </row>
    <row r="39" spans="1:24" ht="15.75" customHeight="1">
      <c r="A39" s="548" t="s">
        <v>4272</v>
      </c>
      <c r="B39" s="549" t="s">
        <v>8646</v>
      </c>
      <c r="C39" s="549" t="s">
        <v>8672</v>
      </c>
      <c r="D39" s="12"/>
      <c r="E39" s="12"/>
      <c r="F39" s="6"/>
      <c r="G39" s="6"/>
      <c r="H39" s="6"/>
      <c r="I39" s="6"/>
      <c r="J39" s="6"/>
      <c r="K39" s="6"/>
      <c r="L39" s="6"/>
      <c r="M39" s="6"/>
      <c r="N39" s="6"/>
      <c r="O39" s="6"/>
      <c r="P39" s="6"/>
      <c r="Q39" s="6"/>
      <c r="R39" s="6"/>
      <c r="S39" s="6"/>
      <c r="T39" s="6"/>
      <c r="U39" s="6"/>
      <c r="V39" s="6"/>
      <c r="W39" s="6"/>
      <c r="X39" s="6"/>
    </row>
    <row r="40" spans="1:24" ht="31.5" customHeight="1">
      <c r="A40" s="548" t="s">
        <v>4275</v>
      </c>
      <c r="B40" s="549" t="s">
        <v>8673</v>
      </c>
      <c r="C40" s="549" t="s">
        <v>8674</v>
      </c>
      <c r="D40" s="12"/>
      <c r="E40" s="12"/>
      <c r="F40" s="6"/>
      <c r="G40" s="6"/>
      <c r="H40" s="6"/>
      <c r="I40" s="6"/>
      <c r="J40" s="6"/>
      <c r="K40" s="6"/>
      <c r="L40" s="6"/>
      <c r="M40" s="6"/>
      <c r="N40" s="6"/>
      <c r="O40" s="6"/>
      <c r="P40" s="6"/>
      <c r="Q40" s="6"/>
      <c r="R40" s="6"/>
      <c r="S40" s="6"/>
      <c r="T40" s="6"/>
      <c r="U40" s="6"/>
      <c r="V40" s="6"/>
      <c r="W40" s="6"/>
      <c r="X40" s="6"/>
    </row>
    <row r="41" spans="1:24" ht="30.75" customHeight="1">
      <c r="A41" s="548" t="s">
        <v>4278</v>
      </c>
      <c r="B41" s="549" t="s">
        <v>8675</v>
      </c>
      <c r="C41" s="549" t="s">
        <v>8676</v>
      </c>
      <c r="D41" s="12"/>
      <c r="E41" s="12"/>
      <c r="F41" s="6"/>
      <c r="G41" s="6"/>
      <c r="H41" s="6"/>
      <c r="I41" s="6"/>
      <c r="J41" s="6"/>
      <c r="K41" s="6"/>
      <c r="L41" s="6"/>
      <c r="M41" s="6"/>
      <c r="N41" s="6"/>
      <c r="O41" s="6"/>
      <c r="P41" s="6"/>
      <c r="Q41" s="6"/>
      <c r="R41" s="6"/>
      <c r="S41" s="6"/>
      <c r="T41" s="6"/>
      <c r="U41" s="6"/>
      <c r="V41" s="6"/>
      <c r="W41" s="6"/>
      <c r="X41" s="6"/>
    </row>
    <row r="42" spans="1:24" ht="15.75" customHeight="1">
      <c r="A42" s="548" t="s">
        <v>4281</v>
      </c>
      <c r="B42" s="549" t="s">
        <v>8677</v>
      </c>
      <c r="C42" s="549" t="s">
        <v>8678</v>
      </c>
      <c r="D42" s="12"/>
      <c r="E42" s="12"/>
      <c r="F42" s="6"/>
      <c r="G42" s="6"/>
      <c r="H42" s="6"/>
      <c r="I42" s="6"/>
      <c r="J42" s="6"/>
      <c r="K42" s="6"/>
      <c r="L42" s="6"/>
      <c r="M42" s="6"/>
      <c r="N42" s="6"/>
      <c r="O42" s="6"/>
      <c r="P42" s="6"/>
      <c r="Q42" s="6"/>
      <c r="R42" s="6"/>
      <c r="S42" s="6"/>
      <c r="T42" s="6"/>
      <c r="U42" s="6"/>
      <c r="V42" s="6"/>
      <c r="W42" s="6"/>
      <c r="X42" s="6"/>
    </row>
    <row r="43" spans="1:24" ht="15.75" customHeight="1">
      <c r="A43" s="548" t="s">
        <v>4284</v>
      </c>
      <c r="B43" s="549" t="s">
        <v>8253</v>
      </c>
      <c r="C43" s="549" t="s">
        <v>8679</v>
      </c>
      <c r="D43" s="12"/>
      <c r="E43" s="12"/>
      <c r="F43" s="6"/>
      <c r="G43" s="6"/>
      <c r="H43" s="6"/>
      <c r="I43" s="6"/>
      <c r="J43" s="6"/>
      <c r="K43" s="6"/>
      <c r="L43" s="6"/>
      <c r="M43" s="6"/>
      <c r="N43" s="6"/>
      <c r="O43" s="6"/>
      <c r="P43" s="6"/>
      <c r="Q43" s="6"/>
      <c r="R43" s="6"/>
      <c r="S43" s="6"/>
      <c r="T43" s="6"/>
      <c r="U43" s="6"/>
      <c r="V43" s="6"/>
      <c r="W43" s="6"/>
      <c r="X43" s="6"/>
    </row>
    <row r="44" spans="1:24" ht="15.75" customHeight="1">
      <c r="A44" s="548" t="s">
        <v>4287</v>
      </c>
      <c r="B44" s="549" t="s">
        <v>7029</v>
      </c>
      <c r="C44" s="549" t="s">
        <v>8680</v>
      </c>
      <c r="D44" s="12"/>
      <c r="E44" s="12"/>
      <c r="F44" s="6"/>
      <c r="G44" s="6"/>
      <c r="H44" s="6"/>
      <c r="I44" s="6"/>
      <c r="J44" s="6"/>
      <c r="K44" s="6"/>
      <c r="L44" s="6"/>
      <c r="M44" s="6"/>
      <c r="N44" s="6"/>
      <c r="O44" s="6"/>
      <c r="P44" s="6"/>
      <c r="Q44" s="6"/>
      <c r="R44" s="6"/>
      <c r="S44" s="6"/>
      <c r="T44" s="6"/>
      <c r="U44" s="6"/>
      <c r="V44" s="6"/>
      <c r="W44" s="6"/>
      <c r="X44" s="6"/>
    </row>
    <row r="45" spans="1:24" ht="15.75" customHeight="1">
      <c r="A45" s="548" t="s">
        <v>5364</v>
      </c>
      <c r="B45" s="549" t="s">
        <v>5710</v>
      </c>
      <c r="C45" s="549" t="s">
        <v>8681</v>
      </c>
      <c r="D45" s="12"/>
      <c r="E45" s="12"/>
      <c r="F45" s="6"/>
      <c r="G45" s="6"/>
      <c r="H45" s="6"/>
      <c r="I45" s="6"/>
      <c r="J45" s="6"/>
      <c r="K45" s="6"/>
      <c r="L45" s="6"/>
      <c r="M45" s="6"/>
      <c r="N45" s="6"/>
      <c r="O45" s="6"/>
      <c r="P45" s="6"/>
      <c r="Q45" s="6"/>
      <c r="R45" s="6"/>
      <c r="S45" s="6"/>
      <c r="T45" s="6"/>
      <c r="U45" s="6"/>
      <c r="V45" s="6"/>
      <c r="W45" s="6"/>
      <c r="X45" s="6"/>
    </row>
    <row r="46" spans="1:24" ht="15.75" customHeight="1">
      <c r="A46" s="548" t="s">
        <v>5365</v>
      </c>
      <c r="B46" s="549" t="s">
        <v>4246</v>
      </c>
      <c r="C46" s="549" t="s">
        <v>8682</v>
      </c>
      <c r="D46" s="12"/>
      <c r="E46" s="12"/>
      <c r="F46" s="6"/>
      <c r="G46" s="6"/>
      <c r="H46" s="6"/>
      <c r="I46" s="6"/>
      <c r="J46" s="6"/>
      <c r="K46" s="6"/>
      <c r="L46" s="6"/>
      <c r="M46" s="6"/>
      <c r="N46" s="6"/>
      <c r="O46" s="6"/>
      <c r="P46" s="6"/>
      <c r="Q46" s="6"/>
      <c r="R46" s="6"/>
      <c r="S46" s="6"/>
      <c r="T46" s="6"/>
      <c r="U46" s="6"/>
      <c r="V46" s="6"/>
      <c r="W46" s="6"/>
      <c r="X46" s="6"/>
    </row>
    <row r="47" spans="1:24" ht="15.75" customHeight="1">
      <c r="A47" s="548" t="s">
        <v>5366</v>
      </c>
      <c r="B47" s="549" t="s">
        <v>8683</v>
      </c>
      <c r="C47" s="549" t="s">
        <v>8684</v>
      </c>
      <c r="D47" s="12"/>
      <c r="E47" s="12"/>
      <c r="F47" s="6"/>
      <c r="G47" s="6"/>
      <c r="H47" s="6"/>
      <c r="I47" s="6"/>
      <c r="J47" s="6"/>
      <c r="K47" s="6"/>
      <c r="L47" s="6"/>
      <c r="M47" s="6"/>
      <c r="N47" s="6"/>
      <c r="O47" s="6"/>
      <c r="P47" s="6"/>
      <c r="Q47" s="6"/>
      <c r="R47" s="6"/>
      <c r="S47" s="6"/>
      <c r="T47" s="6"/>
      <c r="U47" s="6"/>
      <c r="V47" s="6"/>
      <c r="W47" s="6"/>
      <c r="X47" s="6"/>
    </row>
    <row r="48" spans="1:24" ht="15.75" customHeight="1">
      <c r="A48" s="548" t="s">
        <v>5443</v>
      </c>
      <c r="B48" s="549" t="s">
        <v>8685</v>
      </c>
      <c r="C48" s="549" t="s">
        <v>8686</v>
      </c>
      <c r="D48" s="12"/>
      <c r="E48" s="12"/>
      <c r="F48" s="6"/>
      <c r="G48" s="6"/>
      <c r="H48" s="6"/>
      <c r="I48" s="6"/>
      <c r="J48" s="6"/>
      <c r="K48" s="6"/>
      <c r="L48" s="6"/>
      <c r="M48" s="6"/>
      <c r="N48" s="6"/>
      <c r="O48" s="6"/>
      <c r="P48" s="6"/>
      <c r="Q48" s="6"/>
      <c r="R48" s="6"/>
      <c r="S48" s="6"/>
      <c r="T48" s="6"/>
      <c r="U48" s="6"/>
      <c r="V48" s="6"/>
      <c r="W48" s="6"/>
      <c r="X48" s="6"/>
    </row>
    <row r="49" spans="1:24" ht="15.75" customHeight="1">
      <c r="A49" s="548" t="s">
        <v>5445</v>
      </c>
      <c r="B49" s="549" t="s">
        <v>8649</v>
      </c>
      <c r="C49" s="549" t="s">
        <v>8687</v>
      </c>
      <c r="D49" s="12"/>
      <c r="E49" s="12"/>
      <c r="F49" s="6"/>
      <c r="G49" s="6"/>
      <c r="H49" s="6"/>
      <c r="I49" s="6"/>
      <c r="J49" s="6"/>
      <c r="K49" s="6"/>
      <c r="L49" s="6"/>
      <c r="M49" s="6"/>
      <c r="N49" s="6"/>
      <c r="O49" s="6"/>
      <c r="P49" s="6"/>
      <c r="Q49" s="6"/>
      <c r="R49" s="6"/>
      <c r="S49" s="6"/>
      <c r="T49" s="6"/>
      <c r="U49" s="6"/>
      <c r="V49" s="6"/>
      <c r="W49" s="6"/>
      <c r="X49" s="6"/>
    </row>
    <row r="50" spans="1:24" ht="15.75" customHeight="1">
      <c r="A50" s="548" t="s">
        <v>5447</v>
      </c>
      <c r="B50" s="549" t="s">
        <v>8688</v>
      </c>
      <c r="C50" s="549" t="s">
        <v>8689</v>
      </c>
      <c r="D50" s="12"/>
      <c r="E50" s="12"/>
      <c r="F50" s="6"/>
      <c r="G50" s="6"/>
      <c r="H50" s="6"/>
      <c r="I50" s="6"/>
      <c r="J50" s="6"/>
      <c r="K50" s="6"/>
      <c r="L50" s="6"/>
      <c r="M50" s="6"/>
      <c r="N50" s="6"/>
      <c r="O50" s="6"/>
      <c r="P50" s="6"/>
      <c r="Q50" s="6"/>
      <c r="R50" s="6"/>
      <c r="S50" s="6"/>
      <c r="T50" s="6"/>
      <c r="U50" s="6"/>
      <c r="V50" s="6"/>
      <c r="W50" s="6"/>
      <c r="X50" s="6"/>
    </row>
    <row r="51" spans="1:24" ht="29.25" customHeight="1">
      <c r="A51" s="548" t="s">
        <v>5510</v>
      </c>
      <c r="B51" s="549" t="s">
        <v>4195</v>
      </c>
      <c r="C51" s="549" t="s">
        <v>8665</v>
      </c>
      <c r="D51" s="12"/>
      <c r="E51" s="12"/>
      <c r="F51" s="6"/>
      <c r="G51" s="6"/>
      <c r="H51" s="6"/>
      <c r="I51" s="6"/>
      <c r="J51" s="6"/>
      <c r="K51" s="6"/>
      <c r="L51" s="6"/>
      <c r="M51" s="6"/>
      <c r="N51" s="6"/>
      <c r="O51" s="6"/>
      <c r="P51" s="6"/>
      <c r="Q51" s="6"/>
      <c r="R51" s="6"/>
      <c r="S51" s="6"/>
      <c r="T51" s="6"/>
      <c r="U51" s="6"/>
      <c r="V51" s="6"/>
      <c r="W51" s="6"/>
      <c r="X51" s="6"/>
    </row>
    <row r="52" spans="1:24" ht="15.75" customHeight="1">
      <c r="A52" s="548" t="s">
        <v>5512</v>
      </c>
      <c r="B52" s="9" t="s">
        <v>4261</v>
      </c>
      <c r="C52" s="26" t="s">
        <v>5234</v>
      </c>
      <c r="D52" s="12"/>
      <c r="E52" s="12"/>
      <c r="F52" s="6"/>
      <c r="G52" s="6"/>
      <c r="H52" s="6"/>
      <c r="I52" s="6"/>
      <c r="J52" s="6"/>
      <c r="K52" s="6"/>
      <c r="L52" s="6"/>
      <c r="M52" s="6"/>
      <c r="N52" s="6"/>
      <c r="O52" s="6"/>
      <c r="P52" s="6"/>
      <c r="Q52" s="6"/>
      <c r="R52" s="6"/>
      <c r="S52" s="6"/>
      <c r="T52" s="6"/>
      <c r="U52" s="6"/>
      <c r="V52" s="6"/>
      <c r="W52" s="6"/>
      <c r="X52" s="6"/>
    </row>
    <row r="53" spans="1:24" ht="15.75" customHeight="1">
      <c r="A53" s="61">
        <v>3</v>
      </c>
      <c r="B53" s="633" t="s">
        <v>8690</v>
      </c>
      <c r="C53" s="667"/>
      <c r="D53" s="18"/>
      <c r="E53" s="18"/>
      <c r="F53" s="6"/>
      <c r="G53" s="6"/>
      <c r="H53" s="6"/>
      <c r="I53" s="6"/>
      <c r="J53" s="6"/>
      <c r="K53" s="6"/>
      <c r="L53" s="6"/>
      <c r="M53" s="6"/>
      <c r="N53" s="6"/>
      <c r="O53" s="6"/>
      <c r="P53" s="6"/>
      <c r="Q53" s="6"/>
      <c r="R53" s="6"/>
      <c r="S53" s="6"/>
      <c r="T53" s="6"/>
      <c r="U53" s="6"/>
      <c r="V53" s="6"/>
      <c r="W53" s="6"/>
      <c r="X53" s="6"/>
    </row>
    <row r="54" spans="1:24" ht="15.75" customHeight="1">
      <c r="A54" s="548" t="s">
        <v>4386</v>
      </c>
      <c r="B54" s="549" t="s">
        <v>3</v>
      </c>
      <c r="C54" s="550" t="s">
        <v>5372</v>
      </c>
      <c r="D54" s="12"/>
      <c r="E54" s="12"/>
      <c r="F54" s="6"/>
      <c r="G54" s="6"/>
      <c r="H54" s="6"/>
      <c r="I54" s="6"/>
      <c r="J54" s="6"/>
      <c r="K54" s="6"/>
      <c r="L54" s="6"/>
      <c r="M54" s="6"/>
      <c r="N54" s="6"/>
      <c r="O54" s="6"/>
      <c r="P54" s="6"/>
      <c r="Q54" s="6"/>
      <c r="R54" s="6"/>
      <c r="S54" s="6"/>
      <c r="T54" s="6"/>
      <c r="U54" s="6"/>
      <c r="V54" s="6"/>
      <c r="W54" s="6"/>
      <c r="X54" s="6"/>
    </row>
    <row r="55" spans="1:24" ht="15.75" customHeight="1">
      <c r="A55" s="548" t="s">
        <v>4388</v>
      </c>
      <c r="B55" s="549" t="s">
        <v>4209</v>
      </c>
      <c r="C55" s="550" t="s">
        <v>4210</v>
      </c>
      <c r="D55" s="12"/>
      <c r="E55" s="12"/>
      <c r="F55" s="6"/>
      <c r="G55" s="6"/>
      <c r="H55" s="6"/>
      <c r="I55" s="6"/>
      <c r="J55" s="6"/>
      <c r="K55" s="6"/>
      <c r="L55" s="6"/>
      <c r="M55" s="6"/>
      <c r="N55" s="6"/>
      <c r="O55" s="6"/>
      <c r="P55" s="6"/>
      <c r="Q55" s="6"/>
      <c r="R55" s="6"/>
      <c r="S55" s="6"/>
      <c r="T55" s="6"/>
      <c r="U55" s="6"/>
      <c r="V55" s="6"/>
      <c r="W55" s="6"/>
      <c r="X55" s="6"/>
    </row>
    <row r="56" spans="1:24" ht="15.75" customHeight="1">
      <c r="A56" s="548" t="s">
        <v>4389</v>
      </c>
      <c r="B56" s="549" t="s">
        <v>4211</v>
      </c>
      <c r="C56" s="550" t="s">
        <v>4210</v>
      </c>
      <c r="D56" s="12"/>
      <c r="E56" s="12"/>
      <c r="F56" s="6"/>
      <c r="G56" s="6"/>
      <c r="H56" s="6"/>
      <c r="I56" s="6"/>
      <c r="J56" s="6"/>
      <c r="K56" s="6"/>
      <c r="L56" s="6"/>
      <c r="M56" s="6"/>
      <c r="N56" s="6"/>
      <c r="O56" s="6"/>
      <c r="P56" s="6"/>
      <c r="Q56" s="6"/>
      <c r="R56" s="6"/>
      <c r="S56" s="6"/>
      <c r="T56" s="6"/>
      <c r="U56" s="6"/>
      <c r="V56" s="6"/>
      <c r="W56" s="6"/>
      <c r="X56" s="6"/>
    </row>
    <row r="57" spans="1:24" ht="15.75" customHeight="1">
      <c r="A57" s="548"/>
      <c r="B57" s="549" t="s">
        <v>5276</v>
      </c>
      <c r="C57" s="550" t="s">
        <v>8691</v>
      </c>
      <c r="D57" s="12"/>
      <c r="E57" s="12"/>
      <c r="F57" s="6"/>
      <c r="G57" s="6"/>
      <c r="H57" s="6"/>
      <c r="I57" s="6"/>
      <c r="J57" s="6"/>
      <c r="K57" s="6"/>
      <c r="L57" s="6"/>
      <c r="M57" s="6"/>
      <c r="N57" s="6"/>
      <c r="O57" s="6"/>
      <c r="P57" s="6"/>
      <c r="Q57" s="6"/>
      <c r="R57" s="6"/>
      <c r="S57" s="6"/>
      <c r="T57" s="6"/>
      <c r="U57" s="6"/>
      <c r="V57" s="6"/>
      <c r="W57" s="6"/>
      <c r="X57" s="6"/>
    </row>
    <row r="58" spans="1:24" ht="15.75" customHeight="1">
      <c r="A58" s="548"/>
      <c r="B58" s="549" t="s">
        <v>8692</v>
      </c>
      <c r="C58" s="550" t="s">
        <v>8693</v>
      </c>
      <c r="D58" s="12"/>
      <c r="E58" s="12"/>
      <c r="F58" s="6"/>
      <c r="G58" s="6"/>
      <c r="H58" s="6"/>
      <c r="I58" s="6"/>
      <c r="J58" s="6"/>
      <c r="K58" s="6"/>
      <c r="L58" s="6"/>
      <c r="M58" s="6"/>
      <c r="N58" s="6"/>
      <c r="O58" s="6"/>
      <c r="P58" s="6"/>
      <c r="Q58" s="6"/>
      <c r="R58" s="6"/>
      <c r="S58" s="6"/>
      <c r="T58" s="6"/>
      <c r="U58" s="6"/>
      <c r="V58" s="6"/>
      <c r="W58" s="6"/>
      <c r="X58" s="6"/>
    </row>
    <row r="59" spans="1:24" ht="15.75" customHeight="1">
      <c r="A59" s="548" t="s">
        <v>4390</v>
      </c>
      <c r="B59" s="12" t="s">
        <v>8694</v>
      </c>
      <c r="C59" s="12" t="s">
        <v>8695</v>
      </c>
      <c r="D59" s="12"/>
      <c r="E59" s="12"/>
      <c r="F59" s="6"/>
      <c r="G59" s="6"/>
      <c r="H59" s="6"/>
      <c r="I59" s="6"/>
      <c r="J59" s="6"/>
      <c r="K59" s="6"/>
      <c r="L59" s="6"/>
      <c r="M59" s="6"/>
      <c r="N59" s="6"/>
      <c r="O59" s="6"/>
      <c r="P59" s="6"/>
      <c r="Q59" s="6"/>
      <c r="R59" s="6"/>
      <c r="S59" s="6"/>
      <c r="T59" s="6"/>
      <c r="U59" s="6"/>
      <c r="V59" s="6"/>
      <c r="W59" s="6"/>
      <c r="X59" s="6"/>
    </row>
    <row r="60" spans="1:24" ht="15.75" customHeight="1">
      <c r="A60" s="548" t="s">
        <v>4393</v>
      </c>
      <c r="B60" s="12" t="s">
        <v>8696</v>
      </c>
      <c r="C60" s="12" t="s">
        <v>8697</v>
      </c>
      <c r="D60" s="12"/>
      <c r="E60" s="12"/>
      <c r="F60" s="6"/>
      <c r="G60" s="6"/>
      <c r="H60" s="6"/>
      <c r="I60" s="6"/>
      <c r="J60" s="6"/>
      <c r="K60" s="6"/>
      <c r="L60" s="6"/>
      <c r="M60" s="6"/>
      <c r="N60" s="6"/>
      <c r="O60" s="6"/>
      <c r="P60" s="6"/>
      <c r="Q60" s="6"/>
      <c r="R60" s="6"/>
      <c r="S60" s="6"/>
      <c r="T60" s="6"/>
      <c r="U60" s="6"/>
      <c r="V60" s="6"/>
      <c r="W60" s="6"/>
      <c r="X60" s="6"/>
    </row>
    <row r="61" spans="1:24" ht="15.75" customHeight="1">
      <c r="A61" s="548" t="s">
        <v>4395</v>
      </c>
      <c r="B61" s="12" t="s">
        <v>8698</v>
      </c>
      <c r="C61" s="12" t="s">
        <v>8699</v>
      </c>
      <c r="D61" s="12"/>
      <c r="E61" s="12"/>
      <c r="F61" s="6"/>
      <c r="G61" s="6"/>
      <c r="H61" s="6"/>
      <c r="I61" s="6"/>
      <c r="J61" s="6"/>
      <c r="K61" s="6"/>
      <c r="L61" s="6"/>
      <c r="M61" s="6"/>
      <c r="N61" s="6"/>
      <c r="O61" s="6"/>
      <c r="P61" s="6"/>
      <c r="Q61" s="6"/>
      <c r="R61" s="6"/>
      <c r="S61" s="6"/>
      <c r="T61" s="6"/>
      <c r="U61" s="6"/>
      <c r="V61" s="6"/>
      <c r="W61" s="6"/>
      <c r="X61" s="6"/>
    </row>
    <row r="62" spans="1:24" ht="15.75" customHeight="1">
      <c r="A62" s="548" t="s">
        <v>4397</v>
      </c>
      <c r="B62" s="12" t="s">
        <v>8700</v>
      </c>
      <c r="C62" s="12" t="s">
        <v>8701</v>
      </c>
      <c r="D62" s="12"/>
      <c r="E62" s="12"/>
      <c r="F62" s="6"/>
      <c r="G62" s="6"/>
      <c r="H62" s="6"/>
      <c r="I62" s="6"/>
      <c r="J62" s="6"/>
      <c r="K62" s="6"/>
      <c r="L62" s="6"/>
      <c r="M62" s="6"/>
      <c r="N62" s="6"/>
      <c r="O62" s="6"/>
      <c r="P62" s="6"/>
      <c r="Q62" s="6"/>
      <c r="R62" s="6"/>
      <c r="S62" s="6"/>
      <c r="T62" s="6"/>
      <c r="U62" s="6"/>
      <c r="V62" s="6"/>
      <c r="W62" s="6"/>
      <c r="X62" s="6"/>
    </row>
    <row r="63" spans="1:24" ht="15.75" customHeight="1">
      <c r="A63" s="548" t="s">
        <v>4399</v>
      </c>
      <c r="B63" s="12" t="s">
        <v>8702</v>
      </c>
      <c r="C63" s="12" t="s">
        <v>8699</v>
      </c>
      <c r="D63" s="12"/>
      <c r="E63" s="12"/>
      <c r="F63" s="6"/>
      <c r="G63" s="6"/>
      <c r="H63" s="6"/>
      <c r="I63" s="6"/>
      <c r="J63" s="6"/>
      <c r="K63" s="6"/>
      <c r="L63" s="6"/>
      <c r="M63" s="6"/>
      <c r="N63" s="6"/>
      <c r="O63" s="6"/>
      <c r="P63" s="6"/>
      <c r="Q63" s="6"/>
      <c r="R63" s="6"/>
      <c r="S63" s="6"/>
      <c r="T63" s="6"/>
      <c r="U63" s="6"/>
      <c r="V63" s="6"/>
      <c r="W63" s="6"/>
      <c r="X63" s="6"/>
    </row>
    <row r="64" spans="1:24" ht="15.75" customHeight="1">
      <c r="A64" s="548" t="s">
        <v>4401</v>
      </c>
      <c r="B64" s="9" t="s">
        <v>4261</v>
      </c>
      <c r="C64" s="26" t="s">
        <v>5234</v>
      </c>
      <c r="D64" s="12"/>
      <c r="E64" s="12"/>
      <c r="F64" s="6"/>
      <c r="G64" s="6"/>
      <c r="H64" s="6"/>
      <c r="I64" s="6"/>
      <c r="J64" s="6"/>
      <c r="K64" s="6"/>
      <c r="L64" s="6"/>
      <c r="M64" s="6"/>
      <c r="N64" s="6"/>
      <c r="O64" s="6"/>
      <c r="P64" s="6"/>
      <c r="Q64" s="6"/>
      <c r="R64" s="6"/>
      <c r="S64" s="6"/>
      <c r="T64" s="6"/>
      <c r="U64" s="6"/>
      <c r="V64" s="6"/>
      <c r="W64" s="6"/>
      <c r="X64" s="6"/>
    </row>
    <row r="65" spans="1:24" ht="15.75" customHeight="1">
      <c r="A65" s="5"/>
      <c r="B65" s="5"/>
      <c r="C65" s="5"/>
      <c r="D65" s="5"/>
      <c r="E65" s="5"/>
      <c r="F65" s="6"/>
      <c r="G65" s="6"/>
      <c r="H65" s="6"/>
      <c r="I65" s="6"/>
      <c r="J65" s="6"/>
      <c r="K65" s="6"/>
      <c r="L65" s="6"/>
      <c r="M65" s="6"/>
      <c r="N65" s="6"/>
      <c r="O65" s="6"/>
      <c r="P65" s="6"/>
      <c r="Q65" s="6"/>
      <c r="R65" s="6"/>
      <c r="S65" s="6"/>
      <c r="T65" s="6"/>
      <c r="U65" s="6"/>
      <c r="V65" s="6"/>
      <c r="W65" s="6"/>
      <c r="X65" s="6"/>
    </row>
    <row r="66" spans="1:24" ht="15.75" customHeight="1">
      <c r="A66" s="5"/>
      <c r="B66" s="5"/>
      <c r="C66" s="5"/>
      <c r="D66" s="5"/>
      <c r="E66" s="5"/>
      <c r="F66" s="6"/>
      <c r="G66" s="6"/>
      <c r="H66" s="6"/>
      <c r="I66" s="6"/>
      <c r="J66" s="6"/>
      <c r="K66" s="6"/>
      <c r="L66" s="6"/>
      <c r="M66" s="6"/>
      <c r="N66" s="6"/>
      <c r="O66" s="6"/>
      <c r="P66" s="6"/>
      <c r="Q66" s="6"/>
      <c r="R66" s="6"/>
      <c r="S66" s="6"/>
      <c r="T66" s="6"/>
      <c r="U66" s="6"/>
      <c r="V66" s="6"/>
      <c r="W66" s="6"/>
      <c r="X66" s="6"/>
    </row>
    <row r="67" spans="1:24" ht="15.75" customHeight="1">
      <c r="A67" s="5"/>
      <c r="B67" s="5"/>
      <c r="C67" s="5"/>
      <c r="D67" s="5"/>
      <c r="E67" s="5"/>
      <c r="F67" s="6"/>
      <c r="G67" s="6"/>
      <c r="H67" s="6"/>
      <c r="I67" s="6"/>
      <c r="J67" s="6"/>
      <c r="K67" s="6"/>
      <c r="L67" s="6"/>
      <c r="M67" s="6"/>
      <c r="N67" s="6"/>
      <c r="O67" s="6"/>
      <c r="P67" s="6"/>
      <c r="Q67" s="6"/>
      <c r="R67" s="6"/>
      <c r="S67" s="6"/>
      <c r="T67" s="6"/>
      <c r="U67" s="6"/>
      <c r="V67" s="6"/>
      <c r="W67" s="6"/>
      <c r="X67" s="6"/>
    </row>
    <row r="68" spans="1:24" ht="15.75" customHeight="1">
      <c r="A68" s="5"/>
      <c r="B68" s="5"/>
      <c r="C68" s="5"/>
      <c r="D68" s="5"/>
      <c r="E68" s="5"/>
      <c r="F68" s="6"/>
      <c r="G68" s="6"/>
      <c r="H68" s="6"/>
      <c r="I68" s="6"/>
      <c r="J68" s="6"/>
      <c r="K68" s="6"/>
      <c r="L68" s="6"/>
      <c r="M68" s="6"/>
      <c r="N68" s="6"/>
      <c r="O68" s="6"/>
      <c r="P68" s="6"/>
      <c r="Q68" s="6"/>
      <c r="R68" s="6"/>
      <c r="S68" s="6"/>
      <c r="T68" s="6"/>
      <c r="U68" s="6"/>
      <c r="V68" s="6"/>
      <c r="W68" s="6"/>
      <c r="X68" s="6"/>
    </row>
    <row r="69" spans="1:24" ht="15.75" customHeight="1">
      <c r="A69" s="5"/>
      <c r="B69" s="5"/>
      <c r="C69" s="5"/>
      <c r="D69" s="5"/>
      <c r="E69" s="5"/>
      <c r="F69" s="6"/>
      <c r="G69" s="6"/>
      <c r="H69" s="6"/>
      <c r="I69" s="6"/>
      <c r="J69" s="6"/>
      <c r="K69" s="6"/>
      <c r="L69" s="6"/>
      <c r="M69" s="6"/>
      <c r="N69" s="6"/>
      <c r="O69" s="6"/>
      <c r="P69" s="6"/>
      <c r="Q69" s="6"/>
      <c r="R69" s="6"/>
      <c r="S69" s="6"/>
      <c r="T69" s="6"/>
      <c r="U69" s="6"/>
      <c r="V69" s="6"/>
      <c r="W69" s="6"/>
      <c r="X69" s="6"/>
    </row>
    <row r="70" spans="1:24" ht="15.75" customHeight="1">
      <c r="A70" s="5"/>
      <c r="B70" s="5"/>
      <c r="C70" s="5"/>
      <c r="D70" s="5"/>
      <c r="E70" s="5"/>
      <c r="F70" s="6"/>
      <c r="G70" s="6"/>
      <c r="H70" s="6"/>
      <c r="I70" s="6"/>
      <c r="J70" s="6"/>
      <c r="K70" s="6"/>
      <c r="L70" s="6"/>
      <c r="M70" s="6"/>
      <c r="N70" s="6"/>
      <c r="O70" s="6"/>
      <c r="P70" s="6"/>
      <c r="Q70" s="6"/>
      <c r="R70" s="6"/>
      <c r="S70" s="6"/>
      <c r="T70" s="6"/>
      <c r="U70" s="6"/>
      <c r="V70" s="6"/>
      <c r="W70" s="6"/>
      <c r="X70" s="6"/>
    </row>
    <row r="71" spans="1:24" ht="15.75" customHeight="1">
      <c r="A71" s="5"/>
      <c r="B71" s="5"/>
      <c r="C71" s="5"/>
      <c r="D71" s="5"/>
      <c r="E71" s="5"/>
      <c r="F71" s="6"/>
      <c r="G71" s="6"/>
      <c r="H71" s="6"/>
      <c r="I71" s="6"/>
      <c r="J71" s="6"/>
      <c r="K71" s="6"/>
      <c r="L71" s="6"/>
      <c r="M71" s="6"/>
      <c r="N71" s="6"/>
      <c r="O71" s="6"/>
      <c r="P71" s="6"/>
      <c r="Q71" s="6"/>
      <c r="R71" s="6"/>
      <c r="S71" s="6"/>
      <c r="T71" s="6"/>
      <c r="U71" s="6"/>
      <c r="V71" s="6"/>
      <c r="W71" s="6"/>
      <c r="X71" s="6"/>
    </row>
    <row r="72" spans="1:24" ht="15.75" customHeight="1">
      <c r="A72" s="5"/>
      <c r="B72" s="5"/>
      <c r="C72" s="5"/>
      <c r="D72" s="5"/>
      <c r="E72" s="5"/>
      <c r="F72" s="6"/>
      <c r="G72" s="6"/>
      <c r="H72" s="6"/>
      <c r="I72" s="6"/>
      <c r="J72" s="6"/>
      <c r="K72" s="6"/>
      <c r="L72" s="6"/>
      <c r="M72" s="6"/>
      <c r="N72" s="6"/>
      <c r="O72" s="6"/>
      <c r="P72" s="6"/>
      <c r="Q72" s="6"/>
      <c r="R72" s="6"/>
      <c r="S72" s="6"/>
      <c r="T72" s="6"/>
      <c r="U72" s="6"/>
      <c r="V72" s="6"/>
      <c r="W72" s="6"/>
      <c r="X72" s="6"/>
    </row>
    <row r="73" spans="1:24" ht="15.75" customHeight="1">
      <c r="A73" s="5"/>
      <c r="B73" s="5"/>
      <c r="C73" s="5"/>
      <c r="D73" s="5"/>
      <c r="E73" s="5"/>
      <c r="F73" s="6"/>
      <c r="G73" s="6"/>
      <c r="H73" s="6"/>
      <c r="I73" s="6"/>
      <c r="J73" s="6"/>
      <c r="K73" s="6"/>
      <c r="L73" s="6"/>
      <c r="M73" s="6"/>
      <c r="N73" s="6"/>
      <c r="O73" s="6"/>
      <c r="P73" s="6"/>
      <c r="Q73" s="6"/>
      <c r="R73" s="6"/>
      <c r="S73" s="6"/>
      <c r="T73" s="6"/>
      <c r="U73" s="6"/>
      <c r="V73" s="6"/>
      <c r="W73" s="6"/>
      <c r="X73" s="6"/>
    </row>
    <row r="74" spans="1:24" ht="15.75" customHeight="1">
      <c r="A74" s="5"/>
      <c r="B74" s="5"/>
      <c r="C74" s="5"/>
      <c r="D74" s="5"/>
      <c r="E74" s="5"/>
      <c r="F74" s="6"/>
      <c r="G74" s="6"/>
      <c r="H74" s="6"/>
      <c r="I74" s="6"/>
      <c r="J74" s="6"/>
      <c r="K74" s="6"/>
      <c r="L74" s="6"/>
      <c r="M74" s="6"/>
      <c r="N74" s="6"/>
      <c r="O74" s="6"/>
      <c r="P74" s="6"/>
      <c r="Q74" s="6"/>
      <c r="R74" s="6"/>
      <c r="S74" s="6"/>
      <c r="T74" s="6"/>
      <c r="U74" s="6"/>
      <c r="V74" s="6"/>
      <c r="W74" s="6"/>
      <c r="X74" s="6"/>
    </row>
    <row r="75" spans="1:24" ht="15.75" customHeight="1">
      <c r="A75" s="5"/>
      <c r="B75" s="5"/>
      <c r="C75" s="5"/>
      <c r="D75" s="5"/>
      <c r="E75" s="5"/>
      <c r="F75" s="6"/>
      <c r="G75" s="6"/>
      <c r="H75" s="6"/>
      <c r="I75" s="6"/>
      <c r="J75" s="6"/>
      <c r="K75" s="6"/>
      <c r="L75" s="6"/>
      <c r="M75" s="6"/>
      <c r="N75" s="6"/>
      <c r="O75" s="6"/>
      <c r="P75" s="6"/>
      <c r="Q75" s="6"/>
      <c r="R75" s="6"/>
      <c r="S75" s="6"/>
      <c r="T75" s="6"/>
      <c r="U75" s="6"/>
      <c r="V75" s="6"/>
      <c r="W75" s="6"/>
      <c r="X75" s="6"/>
    </row>
    <row r="76" spans="1:24" ht="15.75" customHeight="1">
      <c r="A76" s="5"/>
      <c r="B76" s="5"/>
      <c r="C76" s="5"/>
      <c r="D76" s="5"/>
      <c r="E76" s="5"/>
      <c r="F76" s="6"/>
      <c r="G76" s="6"/>
      <c r="H76" s="6"/>
      <c r="I76" s="6"/>
      <c r="J76" s="6"/>
      <c r="K76" s="6"/>
      <c r="L76" s="6"/>
      <c r="M76" s="6"/>
      <c r="N76" s="6"/>
      <c r="O76" s="6"/>
      <c r="P76" s="6"/>
      <c r="Q76" s="6"/>
      <c r="R76" s="6"/>
      <c r="S76" s="6"/>
      <c r="T76" s="6"/>
      <c r="U76" s="6"/>
      <c r="V76" s="6"/>
      <c r="W76" s="6"/>
      <c r="X76" s="6"/>
    </row>
    <row r="77" spans="1:24" ht="15.75" customHeight="1">
      <c r="A77" s="5"/>
      <c r="B77" s="5"/>
      <c r="C77" s="5"/>
      <c r="D77" s="5"/>
      <c r="E77" s="5"/>
      <c r="F77" s="6"/>
      <c r="G77" s="6"/>
      <c r="H77" s="6"/>
      <c r="I77" s="6"/>
      <c r="J77" s="6"/>
      <c r="K77" s="6"/>
      <c r="L77" s="6"/>
      <c r="M77" s="6"/>
      <c r="N77" s="6"/>
      <c r="O77" s="6"/>
      <c r="P77" s="6"/>
      <c r="Q77" s="6"/>
      <c r="R77" s="6"/>
      <c r="S77" s="6"/>
      <c r="T77" s="6"/>
      <c r="U77" s="6"/>
      <c r="V77" s="6"/>
      <c r="W77" s="6"/>
      <c r="X77" s="6"/>
    </row>
    <row r="78" spans="1:24" ht="15.75" customHeight="1">
      <c r="A78" s="5"/>
      <c r="B78" s="5"/>
      <c r="C78" s="5"/>
      <c r="D78" s="5"/>
      <c r="E78" s="5"/>
      <c r="F78" s="6"/>
      <c r="G78" s="6"/>
      <c r="H78" s="6"/>
      <c r="I78" s="6"/>
      <c r="J78" s="6"/>
      <c r="K78" s="6"/>
      <c r="L78" s="6"/>
      <c r="M78" s="6"/>
      <c r="N78" s="6"/>
      <c r="O78" s="6"/>
      <c r="P78" s="6"/>
      <c r="Q78" s="6"/>
      <c r="R78" s="6"/>
      <c r="S78" s="6"/>
      <c r="T78" s="6"/>
      <c r="U78" s="6"/>
      <c r="V78" s="6"/>
      <c r="W78" s="6"/>
      <c r="X78" s="6"/>
    </row>
    <row r="79" spans="1:24" ht="15.75" customHeight="1">
      <c r="A79" s="5"/>
      <c r="B79" s="5"/>
      <c r="C79" s="5"/>
      <c r="D79" s="5"/>
      <c r="E79" s="5"/>
      <c r="F79" s="6"/>
      <c r="G79" s="6"/>
      <c r="H79" s="6"/>
      <c r="I79" s="6"/>
      <c r="J79" s="6"/>
      <c r="K79" s="6"/>
      <c r="L79" s="6"/>
      <c r="M79" s="6"/>
      <c r="N79" s="6"/>
      <c r="O79" s="6"/>
      <c r="P79" s="6"/>
      <c r="Q79" s="6"/>
      <c r="R79" s="6"/>
      <c r="S79" s="6"/>
      <c r="T79" s="6"/>
      <c r="U79" s="6"/>
      <c r="V79" s="6"/>
      <c r="W79" s="6"/>
      <c r="X79" s="6"/>
    </row>
    <row r="80" spans="1:24" ht="15.75" customHeight="1">
      <c r="A80" s="5"/>
      <c r="B80" s="5"/>
      <c r="C80" s="5"/>
      <c r="D80" s="5"/>
      <c r="E80" s="5"/>
      <c r="F80" s="6"/>
      <c r="G80" s="6"/>
      <c r="H80" s="6"/>
      <c r="I80" s="6"/>
      <c r="J80" s="6"/>
      <c r="K80" s="6"/>
      <c r="L80" s="6"/>
      <c r="M80" s="6"/>
      <c r="N80" s="6"/>
      <c r="O80" s="6"/>
      <c r="P80" s="6"/>
      <c r="Q80" s="6"/>
      <c r="R80" s="6"/>
      <c r="S80" s="6"/>
      <c r="T80" s="6"/>
      <c r="U80" s="6"/>
      <c r="V80" s="6"/>
      <c r="W80" s="6"/>
      <c r="X80" s="6"/>
    </row>
    <row r="81" spans="1:24" ht="15.75" customHeight="1">
      <c r="A81" s="5"/>
      <c r="B81" s="5"/>
      <c r="C81" s="5"/>
      <c r="D81" s="5"/>
      <c r="E81" s="5"/>
      <c r="F81" s="6"/>
      <c r="G81" s="6"/>
      <c r="H81" s="6"/>
      <c r="I81" s="6"/>
      <c r="J81" s="6"/>
      <c r="K81" s="6"/>
      <c r="L81" s="6"/>
      <c r="M81" s="6"/>
      <c r="N81" s="6"/>
      <c r="O81" s="6"/>
      <c r="P81" s="6"/>
      <c r="Q81" s="6"/>
      <c r="R81" s="6"/>
      <c r="S81" s="6"/>
      <c r="T81" s="6"/>
      <c r="U81" s="6"/>
      <c r="V81" s="6"/>
      <c r="W81" s="6"/>
      <c r="X81" s="6"/>
    </row>
    <row r="82" spans="1:24" ht="15.75" customHeight="1">
      <c r="A82" s="5"/>
      <c r="B82" s="5"/>
      <c r="C82" s="5"/>
      <c r="D82" s="5"/>
      <c r="E82" s="5"/>
      <c r="F82" s="6"/>
      <c r="G82" s="6"/>
      <c r="H82" s="6"/>
      <c r="I82" s="6"/>
      <c r="J82" s="6"/>
      <c r="K82" s="6"/>
      <c r="L82" s="6"/>
      <c r="M82" s="6"/>
      <c r="N82" s="6"/>
      <c r="O82" s="6"/>
      <c r="P82" s="6"/>
      <c r="Q82" s="6"/>
      <c r="R82" s="6"/>
      <c r="S82" s="6"/>
      <c r="T82" s="6"/>
      <c r="U82" s="6"/>
      <c r="V82" s="6"/>
      <c r="W82" s="6"/>
      <c r="X82" s="6"/>
    </row>
    <row r="83" spans="1:24" ht="15.75" customHeight="1">
      <c r="A83" s="5"/>
      <c r="B83" s="5"/>
      <c r="C83" s="5"/>
      <c r="D83" s="5"/>
      <c r="E83" s="5"/>
      <c r="F83" s="6"/>
      <c r="G83" s="6"/>
      <c r="H83" s="6"/>
      <c r="I83" s="6"/>
      <c r="J83" s="6"/>
      <c r="K83" s="6"/>
      <c r="L83" s="6"/>
      <c r="M83" s="6"/>
      <c r="N83" s="6"/>
      <c r="O83" s="6"/>
      <c r="P83" s="6"/>
      <c r="Q83" s="6"/>
      <c r="R83" s="6"/>
      <c r="S83" s="6"/>
      <c r="T83" s="6"/>
      <c r="U83" s="6"/>
      <c r="V83" s="6"/>
      <c r="W83" s="6"/>
      <c r="X83" s="6"/>
    </row>
    <row r="84" spans="1:24" ht="15.75" customHeight="1">
      <c r="A84" s="5"/>
      <c r="B84" s="5"/>
      <c r="C84" s="5"/>
      <c r="D84" s="5"/>
      <c r="E84" s="5"/>
      <c r="F84" s="6"/>
      <c r="G84" s="6"/>
      <c r="H84" s="6"/>
      <c r="I84" s="6"/>
      <c r="J84" s="6"/>
      <c r="K84" s="6"/>
      <c r="L84" s="6"/>
      <c r="M84" s="6"/>
      <c r="N84" s="6"/>
      <c r="O84" s="6"/>
      <c r="P84" s="6"/>
      <c r="Q84" s="6"/>
      <c r="R84" s="6"/>
      <c r="S84" s="6"/>
      <c r="T84" s="6"/>
      <c r="U84" s="6"/>
      <c r="V84" s="6"/>
      <c r="W84" s="6"/>
      <c r="X84" s="6"/>
    </row>
    <row r="85" spans="1:24" ht="15.75" customHeight="1">
      <c r="A85" s="5"/>
      <c r="B85" s="5"/>
      <c r="C85" s="5"/>
      <c r="D85" s="5"/>
      <c r="E85" s="5"/>
      <c r="F85" s="6"/>
      <c r="G85" s="6"/>
      <c r="H85" s="6"/>
      <c r="I85" s="6"/>
      <c r="J85" s="6"/>
      <c r="K85" s="6"/>
      <c r="L85" s="6"/>
      <c r="M85" s="6"/>
      <c r="N85" s="6"/>
      <c r="O85" s="6"/>
      <c r="P85" s="6"/>
      <c r="Q85" s="6"/>
      <c r="R85" s="6"/>
      <c r="S85" s="6"/>
      <c r="T85" s="6"/>
      <c r="U85" s="6"/>
      <c r="V85" s="6"/>
      <c r="W85" s="6"/>
      <c r="X85" s="6"/>
    </row>
    <row r="86" spans="1:24" ht="15.75" customHeight="1">
      <c r="A86" s="5"/>
      <c r="B86" s="5"/>
      <c r="C86" s="5"/>
      <c r="D86" s="5"/>
      <c r="E86" s="5"/>
      <c r="F86" s="6"/>
      <c r="G86" s="6"/>
      <c r="H86" s="6"/>
      <c r="I86" s="6"/>
      <c r="J86" s="6"/>
      <c r="K86" s="6"/>
      <c r="L86" s="6"/>
      <c r="M86" s="6"/>
      <c r="N86" s="6"/>
      <c r="O86" s="6"/>
      <c r="P86" s="6"/>
      <c r="Q86" s="6"/>
      <c r="R86" s="6"/>
      <c r="S86" s="6"/>
      <c r="T86" s="6"/>
      <c r="U86" s="6"/>
      <c r="V86" s="6"/>
      <c r="W86" s="6"/>
      <c r="X86" s="6"/>
    </row>
    <row r="87" spans="1:24" ht="15.75" customHeight="1">
      <c r="A87" s="5"/>
      <c r="B87" s="5"/>
      <c r="C87" s="5"/>
      <c r="D87" s="5"/>
      <c r="E87" s="5"/>
      <c r="F87" s="6"/>
      <c r="G87" s="6"/>
      <c r="H87" s="6"/>
      <c r="I87" s="6"/>
      <c r="J87" s="6"/>
      <c r="K87" s="6"/>
      <c r="L87" s="6"/>
      <c r="M87" s="6"/>
      <c r="N87" s="6"/>
      <c r="O87" s="6"/>
      <c r="P87" s="6"/>
      <c r="Q87" s="6"/>
      <c r="R87" s="6"/>
      <c r="S87" s="6"/>
      <c r="T87" s="6"/>
      <c r="U87" s="6"/>
      <c r="V87" s="6"/>
      <c r="W87" s="6"/>
      <c r="X87" s="6"/>
    </row>
    <row r="88" spans="1:24" ht="15.75" customHeight="1">
      <c r="A88" s="5"/>
      <c r="B88" s="5"/>
      <c r="C88" s="5"/>
      <c r="D88" s="5"/>
      <c r="E88" s="5"/>
      <c r="F88" s="6"/>
      <c r="G88" s="6"/>
      <c r="H88" s="6"/>
      <c r="I88" s="6"/>
      <c r="J88" s="6"/>
      <c r="K88" s="6"/>
      <c r="L88" s="6"/>
      <c r="M88" s="6"/>
      <c r="N88" s="6"/>
      <c r="O88" s="6"/>
      <c r="P88" s="6"/>
      <c r="Q88" s="6"/>
      <c r="R88" s="6"/>
      <c r="S88" s="6"/>
      <c r="T88" s="6"/>
      <c r="U88" s="6"/>
      <c r="V88" s="6"/>
      <c r="W88" s="6"/>
      <c r="X88" s="6"/>
    </row>
    <row r="89" spans="1:24" ht="15.75" customHeight="1">
      <c r="A89" s="5"/>
      <c r="B89" s="5"/>
      <c r="C89" s="5"/>
      <c r="D89" s="5"/>
      <c r="E89" s="5"/>
      <c r="F89" s="6"/>
      <c r="G89" s="6"/>
      <c r="H89" s="6"/>
      <c r="I89" s="6"/>
      <c r="J89" s="6"/>
      <c r="K89" s="6"/>
      <c r="L89" s="6"/>
      <c r="M89" s="6"/>
      <c r="N89" s="6"/>
      <c r="O89" s="6"/>
      <c r="P89" s="6"/>
      <c r="Q89" s="6"/>
      <c r="R89" s="6"/>
      <c r="S89" s="6"/>
      <c r="T89" s="6"/>
      <c r="U89" s="6"/>
      <c r="V89" s="6"/>
      <c r="W89" s="6"/>
      <c r="X89" s="6"/>
    </row>
    <row r="90" spans="1:24" ht="15.75" customHeight="1">
      <c r="A90" s="5"/>
      <c r="B90" s="5"/>
      <c r="C90" s="5"/>
      <c r="D90" s="5"/>
      <c r="E90" s="5"/>
      <c r="F90" s="6"/>
      <c r="G90" s="6"/>
      <c r="H90" s="6"/>
      <c r="I90" s="6"/>
      <c r="J90" s="6"/>
      <c r="K90" s="6"/>
      <c r="L90" s="6"/>
      <c r="M90" s="6"/>
      <c r="N90" s="6"/>
      <c r="O90" s="6"/>
      <c r="P90" s="6"/>
      <c r="Q90" s="6"/>
      <c r="R90" s="6"/>
      <c r="S90" s="6"/>
      <c r="T90" s="6"/>
      <c r="U90" s="6"/>
      <c r="V90" s="6"/>
      <c r="W90" s="6"/>
      <c r="X90" s="6"/>
    </row>
    <row r="91" spans="1:24" ht="15.75" customHeight="1">
      <c r="A91" s="5"/>
      <c r="B91" s="5"/>
      <c r="C91" s="5"/>
      <c r="D91" s="5"/>
      <c r="E91" s="5"/>
      <c r="F91" s="6"/>
      <c r="G91" s="6"/>
      <c r="H91" s="6"/>
      <c r="I91" s="6"/>
      <c r="J91" s="6"/>
      <c r="K91" s="6"/>
      <c r="L91" s="6"/>
      <c r="M91" s="6"/>
      <c r="N91" s="6"/>
      <c r="O91" s="6"/>
      <c r="P91" s="6"/>
      <c r="Q91" s="6"/>
      <c r="R91" s="6"/>
      <c r="S91" s="6"/>
      <c r="T91" s="6"/>
      <c r="U91" s="6"/>
      <c r="V91" s="6"/>
      <c r="W91" s="6"/>
      <c r="X91" s="6"/>
    </row>
    <row r="92" spans="1:24" ht="15.75" customHeight="1">
      <c r="A92" s="5"/>
      <c r="B92" s="5"/>
      <c r="C92" s="5"/>
      <c r="D92" s="5"/>
      <c r="E92" s="5"/>
      <c r="F92" s="6"/>
      <c r="G92" s="6"/>
      <c r="H92" s="6"/>
      <c r="I92" s="6"/>
      <c r="J92" s="6"/>
      <c r="K92" s="6"/>
      <c r="L92" s="6"/>
      <c r="M92" s="6"/>
      <c r="N92" s="6"/>
      <c r="O92" s="6"/>
      <c r="P92" s="6"/>
      <c r="Q92" s="6"/>
      <c r="R92" s="6"/>
      <c r="S92" s="6"/>
      <c r="T92" s="6"/>
      <c r="U92" s="6"/>
      <c r="V92" s="6"/>
      <c r="W92" s="6"/>
      <c r="X92" s="6"/>
    </row>
    <row r="93" spans="1:24" ht="15.75" customHeight="1">
      <c r="A93" s="5"/>
      <c r="B93" s="5"/>
      <c r="C93" s="5"/>
      <c r="D93" s="5"/>
      <c r="E93" s="5"/>
      <c r="F93" s="6"/>
      <c r="G93" s="6"/>
      <c r="H93" s="6"/>
      <c r="I93" s="6"/>
      <c r="J93" s="6"/>
      <c r="K93" s="6"/>
      <c r="L93" s="6"/>
      <c r="M93" s="6"/>
      <c r="N93" s="6"/>
      <c r="O93" s="6"/>
      <c r="P93" s="6"/>
      <c r="Q93" s="6"/>
      <c r="R93" s="6"/>
      <c r="S93" s="6"/>
      <c r="T93" s="6"/>
      <c r="U93" s="6"/>
      <c r="V93" s="6"/>
      <c r="W93" s="6"/>
      <c r="X93" s="6"/>
    </row>
    <row r="94" spans="1:24" ht="15.75" customHeight="1">
      <c r="A94" s="5"/>
      <c r="B94" s="5"/>
      <c r="C94" s="5"/>
      <c r="D94" s="5"/>
      <c r="E94" s="5"/>
      <c r="F94" s="6"/>
      <c r="G94" s="6"/>
      <c r="H94" s="6"/>
      <c r="I94" s="6"/>
      <c r="J94" s="6"/>
      <c r="K94" s="6"/>
      <c r="L94" s="6"/>
      <c r="M94" s="6"/>
      <c r="N94" s="6"/>
      <c r="O94" s="6"/>
      <c r="P94" s="6"/>
      <c r="Q94" s="6"/>
      <c r="R94" s="6"/>
      <c r="S94" s="6"/>
      <c r="T94" s="6"/>
      <c r="U94" s="6"/>
      <c r="V94" s="6"/>
      <c r="W94" s="6"/>
      <c r="X94" s="6"/>
    </row>
    <row r="95" spans="1:24" ht="15.75" customHeight="1">
      <c r="A95" s="5"/>
      <c r="B95" s="5"/>
      <c r="C95" s="5"/>
      <c r="D95" s="5"/>
      <c r="E95" s="5"/>
      <c r="F95" s="6"/>
      <c r="G95" s="6"/>
      <c r="H95" s="6"/>
      <c r="I95" s="6"/>
      <c r="J95" s="6"/>
      <c r="K95" s="6"/>
      <c r="L95" s="6"/>
      <c r="M95" s="6"/>
      <c r="N95" s="6"/>
      <c r="O95" s="6"/>
      <c r="P95" s="6"/>
      <c r="Q95" s="6"/>
      <c r="R95" s="6"/>
      <c r="S95" s="6"/>
      <c r="T95" s="6"/>
      <c r="U95" s="6"/>
      <c r="V95" s="6"/>
      <c r="W95" s="6"/>
      <c r="X95" s="6"/>
    </row>
    <row r="96" spans="1:24" ht="15.75" customHeight="1">
      <c r="A96" s="5"/>
      <c r="B96" s="5"/>
      <c r="C96" s="5"/>
      <c r="D96" s="5"/>
      <c r="E96" s="5"/>
      <c r="F96" s="6"/>
      <c r="G96" s="6"/>
      <c r="H96" s="6"/>
      <c r="I96" s="6"/>
      <c r="J96" s="6"/>
      <c r="K96" s="6"/>
      <c r="L96" s="6"/>
      <c r="M96" s="6"/>
      <c r="N96" s="6"/>
      <c r="O96" s="6"/>
      <c r="P96" s="6"/>
      <c r="Q96" s="6"/>
      <c r="R96" s="6"/>
      <c r="S96" s="6"/>
      <c r="T96" s="6"/>
      <c r="U96" s="6"/>
      <c r="V96" s="6"/>
      <c r="W96" s="6"/>
      <c r="X96" s="6"/>
    </row>
    <row r="97" spans="1:24" ht="15.75" customHeight="1">
      <c r="A97" s="5"/>
      <c r="B97" s="5"/>
      <c r="C97" s="5"/>
      <c r="D97" s="5"/>
      <c r="E97" s="5"/>
      <c r="F97" s="6"/>
      <c r="G97" s="6"/>
      <c r="H97" s="6"/>
      <c r="I97" s="6"/>
      <c r="J97" s="6"/>
      <c r="K97" s="6"/>
      <c r="L97" s="6"/>
      <c r="M97" s="6"/>
      <c r="N97" s="6"/>
      <c r="O97" s="6"/>
      <c r="P97" s="6"/>
      <c r="Q97" s="6"/>
      <c r="R97" s="6"/>
      <c r="S97" s="6"/>
      <c r="T97" s="6"/>
      <c r="U97" s="6"/>
      <c r="V97" s="6"/>
      <c r="W97" s="6"/>
      <c r="X97" s="6"/>
    </row>
    <row r="98" spans="1:24" ht="15.75" customHeight="1">
      <c r="A98" s="5"/>
      <c r="B98" s="5"/>
      <c r="C98" s="5"/>
      <c r="D98" s="5"/>
      <c r="E98" s="5"/>
      <c r="F98" s="6"/>
      <c r="G98" s="6"/>
      <c r="H98" s="6"/>
      <c r="I98" s="6"/>
      <c r="J98" s="6"/>
      <c r="K98" s="6"/>
      <c r="L98" s="6"/>
      <c r="M98" s="6"/>
      <c r="N98" s="6"/>
      <c r="O98" s="6"/>
      <c r="P98" s="6"/>
      <c r="Q98" s="6"/>
      <c r="R98" s="6"/>
      <c r="S98" s="6"/>
      <c r="T98" s="6"/>
      <c r="U98" s="6"/>
      <c r="V98" s="6"/>
      <c r="W98" s="6"/>
      <c r="X98" s="6"/>
    </row>
    <row r="99" spans="1:24" ht="15.75" customHeight="1">
      <c r="A99" s="5"/>
      <c r="B99" s="5"/>
      <c r="C99" s="5"/>
      <c r="D99" s="5"/>
      <c r="E99" s="5"/>
      <c r="F99" s="6"/>
      <c r="G99" s="6"/>
      <c r="H99" s="6"/>
      <c r="I99" s="6"/>
      <c r="J99" s="6"/>
      <c r="K99" s="6"/>
      <c r="L99" s="6"/>
      <c r="M99" s="6"/>
      <c r="N99" s="6"/>
      <c r="O99" s="6"/>
      <c r="P99" s="6"/>
      <c r="Q99" s="6"/>
      <c r="R99" s="6"/>
      <c r="S99" s="6"/>
      <c r="T99" s="6"/>
      <c r="U99" s="6"/>
      <c r="V99" s="6"/>
      <c r="W99" s="6"/>
      <c r="X99" s="6"/>
    </row>
    <row r="100" spans="1:24" ht="15.75" customHeight="1">
      <c r="A100" s="5"/>
      <c r="B100" s="5"/>
      <c r="C100" s="5"/>
      <c r="D100" s="5"/>
      <c r="E100" s="5"/>
      <c r="F100" s="6"/>
      <c r="G100" s="6"/>
      <c r="H100" s="6"/>
      <c r="I100" s="6"/>
      <c r="J100" s="6"/>
      <c r="K100" s="6"/>
      <c r="L100" s="6"/>
      <c r="M100" s="6"/>
      <c r="N100" s="6"/>
      <c r="O100" s="6"/>
      <c r="P100" s="6"/>
      <c r="Q100" s="6"/>
      <c r="R100" s="6"/>
      <c r="S100" s="6"/>
      <c r="T100" s="6"/>
      <c r="U100" s="6"/>
      <c r="V100" s="6"/>
      <c r="W100" s="6"/>
      <c r="X100" s="6"/>
    </row>
    <row r="101" spans="1:24" ht="15.75" customHeight="1">
      <c r="A101" s="5"/>
      <c r="B101" s="5"/>
      <c r="C101" s="5"/>
      <c r="D101" s="5"/>
      <c r="E101" s="5"/>
      <c r="F101" s="6"/>
      <c r="G101" s="6"/>
      <c r="H101" s="6"/>
      <c r="I101" s="6"/>
      <c r="J101" s="6"/>
      <c r="K101" s="6"/>
      <c r="L101" s="6"/>
      <c r="M101" s="6"/>
      <c r="N101" s="6"/>
      <c r="O101" s="6"/>
      <c r="P101" s="6"/>
      <c r="Q101" s="6"/>
      <c r="R101" s="6"/>
      <c r="S101" s="6"/>
      <c r="T101" s="6"/>
      <c r="U101" s="6"/>
      <c r="V101" s="6"/>
      <c r="W101" s="6"/>
      <c r="X101" s="6"/>
    </row>
    <row r="102" spans="1:24" ht="15.75" customHeight="1">
      <c r="A102" s="5"/>
      <c r="B102" s="5"/>
      <c r="C102" s="5"/>
      <c r="D102" s="5"/>
      <c r="E102" s="5"/>
      <c r="F102" s="6"/>
      <c r="G102" s="6"/>
      <c r="H102" s="6"/>
      <c r="I102" s="6"/>
      <c r="J102" s="6"/>
      <c r="K102" s="6"/>
      <c r="L102" s="6"/>
      <c r="M102" s="6"/>
      <c r="N102" s="6"/>
      <c r="O102" s="6"/>
      <c r="P102" s="6"/>
      <c r="Q102" s="6"/>
      <c r="R102" s="6"/>
      <c r="S102" s="6"/>
      <c r="T102" s="6"/>
      <c r="U102" s="6"/>
      <c r="V102" s="6"/>
      <c r="W102" s="6"/>
      <c r="X102" s="6"/>
    </row>
    <row r="103" spans="1:24" ht="15.75" customHeight="1">
      <c r="A103" s="5"/>
      <c r="B103" s="5"/>
      <c r="C103" s="5"/>
      <c r="D103" s="5"/>
      <c r="E103" s="5"/>
      <c r="F103" s="6"/>
      <c r="G103" s="6"/>
      <c r="H103" s="6"/>
      <c r="I103" s="6"/>
      <c r="J103" s="6"/>
      <c r="K103" s="6"/>
      <c r="L103" s="6"/>
      <c r="M103" s="6"/>
      <c r="N103" s="6"/>
      <c r="O103" s="6"/>
      <c r="P103" s="6"/>
      <c r="Q103" s="6"/>
      <c r="R103" s="6"/>
      <c r="S103" s="6"/>
      <c r="T103" s="6"/>
      <c r="U103" s="6"/>
      <c r="V103" s="6"/>
      <c r="W103" s="6"/>
      <c r="X103" s="6"/>
    </row>
    <row r="104" spans="1:24" ht="15.75" customHeight="1">
      <c r="A104" s="5"/>
      <c r="B104" s="5"/>
      <c r="C104" s="5"/>
      <c r="D104" s="5"/>
      <c r="E104" s="5"/>
      <c r="F104" s="6"/>
      <c r="G104" s="6"/>
      <c r="H104" s="6"/>
      <c r="I104" s="6"/>
      <c r="J104" s="6"/>
      <c r="K104" s="6"/>
      <c r="L104" s="6"/>
      <c r="M104" s="6"/>
      <c r="N104" s="6"/>
      <c r="O104" s="6"/>
      <c r="P104" s="6"/>
      <c r="Q104" s="6"/>
      <c r="R104" s="6"/>
      <c r="S104" s="6"/>
      <c r="T104" s="6"/>
      <c r="U104" s="6"/>
      <c r="V104" s="6"/>
      <c r="W104" s="6"/>
      <c r="X104" s="6"/>
    </row>
    <row r="105" spans="1:24" ht="15.75" customHeight="1">
      <c r="A105" s="5"/>
      <c r="B105" s="5"/>
      <c r="C105" s="5"/>
      <c r="D105" s="5"/>
      <c r="E105" s="5"/>
      <c r="F105" s="6"/>
      <c r="G105" s="6"/>
      <c r="H105" s="6"/>
      <c r="I105" s="6"/>
      <c r="J105" s="6"/>
      <c r="K105" s="6"/>
      <c r="L105" s="6"/>
      <c r="M105" s="6"/>
      <c r="N105" s="6"/>
      <c r="O105" s="6"/>
      <c r="P105" s="6"/>
      <c r="Q105" s="6"/>
      <c r="R105" s="6"/>
      <c r="S105" s="6"/>
      <c r="T105" s="6"/>
      <c r="U105" s="6"/>
      <c r="V105" s="6"/>
      <c r="W105" s="6"/>
      <c r="X105" s="6"/>
    </row>
    <row r="106" spans="1:24" ht="15.75" customHeight="1">
      <c r="A106" s="5"/>
      <c r="B106" s="5"/>
      <c r="C106" s="5"/>
      <c r="D106" s="5"/>
      <c r="E106" s="5"/>
      <c r="F106" s="6"/>
      <c r="G106" s="6"/>
      <c r="H106" s="6"/>
      <c r="I106" s="6"/>
      <c r="J106" s="6"/>
      <c r="K106" s="6"/>
      <c r="L106" s="6"/>
      <c r="M106" s="6"/>
      <c r="N106" s="6"/>
      <c r="O106" s="6"/>
      <c r="P106" s="6"/>
      <c r="Q106" s="6"/>
      <c r="R106" s="6"/>
      <c r="S106" s="6"/>
      <c r="T106" s="6"/>
      <c r="U106" s="6"/>
      <c r="V106" s="6"/>
      <c r="W106" s="6"/>
      <c r="X106" s="6"/>
    </row>
    <row r="107" spans="1:24" ht="15.75" customHeight="1">
      <c r="A107" s="5"/>
      <c r="B107" s="5"/>
      <c r="C107" s="5"/>
      <c r="D107" s="5"/>
      <c r="E107" s="5"/>
      <c r="F107" s="6"/>
      <c r="G107" s="6"/>
      <c r="H107" s="6"/>
      <c r="I107" s="6"/>
      <c r="J107" s="6"/>
      <c r="K107" s="6"/>
      <c r="L107" s="6"/>
      <c r="M107" s="6"/>
      <c r="N107" s="6"/>
      <c r="O107" s="6"/>
      <c r="P107" s="6"/>
      <c r="Q107" s="6"/>
      <c r="R107" s="6"/>
      <c r="S107" s="6"/>
      <c r="T107" s="6"/>
      <c r="U107" s="6"/>
      <c r="V107" s="6"/>
      <c r="W107" s="6"/>
      <c r="X107" s="6"/>
    </row>
    <row r="108" spans="1:24" ht="15.75" customHeight="1">
      <c r="A108" s="5"/>
      <c r="B108" s="5"/>
      <c r="C108" s="5"/>
      <c r="D108" s="5"/>
      <c r="E108" s="5"/>
      <c r="F108" s="6"/>
      <c r="G108" s="6"/>
      <c r="H108" s="6"/>
      <c r="I108" s="6"/>
      <c r="J108" s="6"/>
      <c r="K108" s="6"/>
      <c r="L108" s="6"/>
      <c r="M108" s="6"/>
      <c r="N108" s="6"/>
      <c r="O108" s="6"/>
      <c r="P108" s="6"/>
      <c r="Q108" s="6"/>
      <c r="R108" s="6"/>
      <c r="S108" s="6"/>
      <c r="T108" s="6"/>
      <c r="U108" s="6"/>
      <c r="V108" s="6"/>
      <c r="W108" s="6"/>
      <c r="X108" s="6"/>
    </row>
    <row r="109" spans="1:24" ht="15.75" customHeight="1">
      <c r="A109" s="5"/>
      <c r="B109" s="5"/>
      <c r="C109" s="5"/>
      <c r="D109" s="5"/>
      <c r="E109" s="5"/>
      <c r="F109" s="6"/>
      <c r="G109" s="6"/>
      <c r="H109" s="6"/>
      <c r="I109" s="6"/>
      <c r="J109" s="6"/>
      <c r="K109" s="6"/>
      <c r="L109" s="6"/>
      <c r="M109" s="6"/>
      <c r="N109" s="6"/>
      <c r="O109" s="6"/>
      <c r="P109" s="6"/>
      <c r="Q109" s="6"/>
      <c r="R109" s="6"/>
      <c r="S109" s="6"/>
      <c r="T109" s="6"/>
      <c r="U109" s="6"/>
      <c r="V109" s="6"/>
      <c r="W109" s="6"/>
      <c r="X109" s="6"/>
    </row>
    <row r="110" spans="1:24" ht="15.75" customHeight="1">
      <c r="A110" s="5"/>
      <c r="B110" s="5"/>
      <c r="C110" s="5"/>
      <c r="D110" s="5"/>
      <c r="E110" s="5"/>
      <c r="F110" s="6"/>
      <c r="G110" s="6"/>
      <c r="H110" s="6"/>
      <c r="I110" s="6"/>
      <c r="J110" s="6"/>
      <c r="K110" s="6"/>
      <c r="L110" s="6"/>
      <c r="M110" s="6"/>
      <c r="N110" s="6"/>
      <c r="O110" s="6"/>
      <c r="P110" s="6"/>
      <c r="Q110" s="6"/>
      <c r="R110" s="6"/>
      <c r="S110" s="6"/>
      <c r="T110" s="6"/>
      <c r="U110" s="6"/>
      <c r="V110" s="6"/>
      <c r="W110" s="6"/>
      <c r="X110" s="6"/>
    </row>
    <row r="111" spans="1:24" ht="15.75" customHeight="1">
      <c r="A111" s="5"/>
      <c r="B111" s="5"/>
      <c r="C111" s="5"/>
      <c r="D111" s="5"/>
      <c r="E111" s="5"/>
      <c r="F111" s="6"/>
      <c r="G111" s="6"/>
      <c r="H111" s="6"/>
      <c r="I111" s="6"/>
      <c r="J111" s="6"/>
      <c r="K111" s="6"/>
      <c r="L111" s="6"/>
      <c r="M111" s="6"/>
      <c r="N111" s="6"/>
      <c r="O111" s="6"/>
      <c r="P111" s="6"/>
      <c r="Q111" s="6"/>
      <c r="R111" s="6"/>
      <c r="S111" s="6"/>
      <c r="T111" s="6"/>
      <c r="U111" s="6"/>
      <c r="V111" s="6"/>
      <c r="W111" s="6"/>
      <c r="X111" s="6"/>
    </row>
    <row r="112" spans="1:24" ht="15.75" customHeight="1">
      <c r="A112" s="5"/>
      <c r="B112" s="5"/>
      <c r="C112" s="5"/>
      <c r="D112" s="5"/>
      <c r="E112" s="5"/>
      <c r="F112" s="6"/>
      <c r="G112" s="6"/>
      <c r="H112" s="6"/>
      <c r="I112" s="6"/>
      <c r="J112" s="6"/>
      <c r="K112" s="6"/>
      <c r="L112" s="6"/>
      <c r="M112" s="6"/>
      <c r="N112" s="6"/>
      <c r="O112" s="6"/>
      <c r="P112" s="6"/>
      <c r="Q112" s="6"/>
      <c r="R112" s="6"/>
      <c r="S112" s="6"/>
      <c r="T112" s="6"/>
      <c r="U112" s="6"/>
      <c r="V112" s="6"/>
      <c r="W112" s="6"/>
      <c r="X112" s="6"/>
    </row>
    <row r="113" spans="1:24" ht="15.75" customHeight="1">
      <c r="A113" s="5"/>
      <c r="B113" s="5"/>
      <c r="C113" s="5"/>
      <c r="D113" s="5"/>
      <c r="E113" s="5"/>
      <c r="F113" s="6"/>
      <c r="G113" s="6"/>
      <c r="H113" s="6"/>
      <c r="I113" s="6"/>
      <c r="J113" s="6"/>
      <c r="K113" s="6"/>
      <c r="L113" s="6"/>
      <c r="M113" s="6"/>
      <c r="N113" s="6"/>
      <c r="O113" s="6"/>
      <c r="P113" s="6"/>
      <c r="Q113" s="6"/>
      <c r="R113" s="6"/>
      <c r="S113" s="6"/>
      <c r="T113" s="6"/>
      <c r="U113" s="6"/>
      <c r="V113" s="6"/>
      <c r="W113" s="6"/>
      <c r="X113" s="6"/>
    </row>
    <row r="114" spans="1:24" ht="15.75" customHeight="1">
      <c r="A114" s="5"/>
      <c r="B114" s="5"/>
      <c r="C114" s="5"/>
      <c r="D114" s="5"/>
      <c r="E114" s="5"/>
      <c r="F114" s="6"/>
      <c r="G114" s="6"/>
      <c r="H114" s="6"/>
      <c r="I114" s="6"/>
      <c r="J114" s="6"/>
      <c r="K114" s="6"/>
      <c r="L114" s="6"/>
      <c r="M114" s="6"/>
      <c r="N114" s="6"/>
      <c r="O114" s="6"/>
      <c r="P114" s="6"/>
      <c r="Q114" s="6"/>
      <c r="R114" s="6"/>
      <c r="S114" s="6"/>
      <c r="T114" s="6"/>
      <c r="U114" s="6"/>
      <c r="V114" s="6"/>
      <c r="W114" s="6"/>
      <c r="X114" s="6"/>
    </row>
    <row r="115" spans="1:24" ht="15.75" customHeight="1">
      <c r="A115" s="5"/>
      <c r="B115" s="5"/>
      <c r="C115" s="5"/>
      <c r="D115" s="5"/>
      <c r="E115" s="5"/>
      <c r="F115" s="6"/>
      <c r="G115" s="6"/>
      <c r="H115" s="6"/>
      <c r="I115" s="6"/>
      <c r="J115" s="6"/>
      <c r="K115" s="6"/>
      <c r="L115" s="6"/>
      <c r="M115" s="6"/>
      <c r="N115" s="6"/>
      <c r="O115" s="6"/>
      <c r="P115" s="6"/>
      <c r="Q115" s="6"/>
      <c r="R115" s="6"/>
      <c r="S115" s="6"/>
      <c r="T115" s="6"/>
      <c r="U115" s="6"/>
      <c r="V115" s="6"/>
      <c r="W115" s="6"/>
      <c r="X115" s="6"/>
    </row>
    <row r="116" spans="1:24" ht="15.75" customHeight="1">
      <c r="A116" s="5"/>
      <c r="B116" s="5"/>
      <c r="C116" s="5"/>
      <c r="D116" s="5"/>
      <c r="E116" s="5"/>
      <c r="F116" s="6"/>
      <c r="G116" s="6"/>
      <c r="H116" s="6"/>
      <c r="I116" s="6"/>
      <c r="J116" s="6"/>
      <c r="K116" s="6"/>
      <c r="L116" s="6"/>
      <c r="M116" s="6"/>
      <c r="N116" s="6"/>
      <c r="O116" s="6"/>
      <c r="P116" s="6"/>
      <c r="Q116" s="6"/>
      <c r="R116" s="6"/>
      <c r="S116" s="6"/>
      <c r="T116" s="6"/>
      <c r="U116" s="6"/>
      <c r="V116" s="6"/>
      <c r="W116" s="6"/>
      <c r="X116" s="6"/>
    </row>
    <row r="117" spans="1:24" ht="15.75" customHeight="1">
      <c r="A117" s="5"/>
      <c r="B117" s="5"/>
      <c r="C117" s="5"/>
      <c r="D117" s="5"/>
      <c r="E117" s="5"/>
      <c r="F117" s="6"/>
      <c r="G117" s="6"/>
      <c r="H117" s="6"/>
      <c r="I117" s="6"/>
      <c r="J117" s="6"/>
      <c r="K117" s="6"/>
      <c r="L117" s="6"/>
      <c r="M117" s="6"/>
      <c r="N117" s="6"/>
      <c r="O117" s="6"/>
      <c r="P117" s="6"/>
      <c r="Q117" s="6"/>
      <c r="R117" s="6"/>
      <c r="S117" s="6"/>
      <c r="T117" s="6"/>
      <c r="U117" s="6"/>
      <c r="V117" s="6"/>
      <c r="W117" s="6"/>
      <c r="X117" s="6"/>
    </row>
    <row r="118" spans="1:24" ht="15.75" customHeight="1">
      <c r="A118" s="5"/>
      <c r="B118" s="5"/>
      <c r="C118" s="5"/>
      <c r="D118" s="5"/>
      <c r="E118" s="5"/>
      <c r="F118" s="6"/>
      <c r="G118" s="6"/>
      <c r="H118" s="6"/>
      <c r="I118" s="6"/>
      <c r="J118" s="6"/>
      <c r="K118" s="6"/>
      <c r="L118" s="6"/>
      <c r="M118" s="6"/>
      <c r="N118" s="6"/>
      <c r="O118" s="6"/>
      <c r="P118" s="6"/>
      <c r="Q118" s="6"/>
      <c r="R118" s="6"/>
      <c r="S118" s="6"/>
      <c r="T118" s="6"/>
      <c r="U118" s="6"/>
      <c r="V118" s="6"/>
      <c r="W118" s="6"/>
      <c r="X118" s="6"/>
    </row>
    <row r="119" spans="1:24" ht="15.75" customHeight="1">
      <c r="A119" s="5"/>
      <c r="B119" s="5"/>
      <c r="C119" s="5"/>
      <c r="D119" s="5"/>
      <c r="E119" s="5"/>
      <c r="F119" s="6"/>
      <c r="G119" s="6"/>
      <c r="H119" s="6"/>
      <c r="I119" s="6"/>
      <c r="J119" s="6"/>
      <c r="K119" s="6"/>
      <c r="L119" s="6"/>
      <c r="M119" s="6"/>
      <c r="N119" s="6"/>
      <c r="O119" s="6"/>
      <c r="P119" s="6"/>
      <c r="Q119" s="6"/>
      <c r="R119" s="6"/>
      <c r="S119" s="6"/>
      <c r="T119" s="6"/>
      <c r="U119" s="6"/>
      <c r="V119" s="6"/>
      <c r="W119" s="6"/>
      <c r="X119" s="6"/>
    </row>
    <row r="120" spans="1:24" ht="15.75" customHeight="1">
      <c r="A120" s="5"/>
      <c r="B120" s="5"/>
      <c r="C120" s="5"/>
      <c r="D120" s="5"/>
      <c r="E120" s="5"/>
      <c r="F120" s="6"/>
      <c r="G120" s="6"/>
      <c r="H120" s="6"/>
      <c r="I120" s="6"/>
      <c r="J120" s="6"/>
      <c r="K120" s="6"/>
      <c r="L120" s="6"/>
      <c r="M120" s="6"/>
      <c r="N120" s="6"/>
      <c r="O120" s="6"/>
      <c r="P120" s="6"/>
      <c r="Q120" s="6"/>
      <c r="R120" s="6"/>
      <c r="S120" s="6"/>
      <c r="T120" s="6"/>
      <c r="U120" s="6"/>
      <c r="V120" s="6"/>
      <c r="W120" s="6"/>
      <c r="X120" s="6"/>
    </row>
    <row r="121" spans="1:24" ht="15.75" customHeight="1">
      <c r="A121" s="5"/>
      <c r="B121" s="5"/>
      <c r="C121" s="5"/>
      <c r="D121" s="5"/>
      <c r="E121" s="5"/>
      <c r="F121" s="6"/>
      <c r="G121" s="6"/>
      <c r="H121" s="6"/>
      <c r="I121" s="6"/>
      <c r="J121" s="6"/>
      <c r="K121" s="6"/>
      <c r="L121" s="6"/>
      <c r="M121" s="6"/>
      <c r="N121" s="6"/>
      <c r="O121" s="6"/>
      <c r="P121" s="6"/>
      <c r="Q121" s="6"/>
      <c r="R121" s="6"/>
      <c r="S121" s="6"/>
      <c r="T121" s="6"/>
      <c r="U121" s="6"/>
      <c r="V121" s="6"/>
      <c r="W121" s="6"/>
      <c r="X121" s="6"/>
    </row>
    <row r="122" spans="1:24" ht="15.75" customHeight="1">
      <c r="A122" s="5"/>
      <c r="B122" s="5"/>
      <c r="C122" s="5"/>
      <c r="D122" s="5"/>
      <c r="E122" s="5"/>
      <c r="F122" s="6"/>
      <c r="G122" s="6"/>
      <c r="H122" s="6"/>
      <c r="I122" s="6"/>
      <c r="J122" s="6"/>
      <c r="K122" s="6"/>
      <c r="L122" s="6"/>
      <c r="M122" s="6"/>
      <c r="N122" s="6"/>
      <c r="O122" s="6"/>
      <c r="P122" s="6"/>
      <c r="Q122" s="6"/>
      <c r="R122" s="6"/>
      <c r="S122" s="6"/>
      <c r="T122" s="6"/>
      <c r="U122" s="6"/>
      <c r="V122" s="6"/>
      <c r="W122" s="6"/>
      <c r="X122" s="6"/>
    </row>
    <row r="123" spans="1:24" ht="15.75" customHeight="1">
      <c r="A123" s="5"/>
      <c r="B123" s="5"/>
      <c r="C123" s="5"/>
      <c r="D123" s="5"/>
      <c r="E123" s="5"/>
      <c r="F123" s="6"/>
      <c r="G123" s="6"/>
      <c r="H123" s="6"/>
      <c r="I123" s="6"/>
      <c r="J123" s="6"/>
      <c r="K123" s="6"/>
      <c r="L123" s="6"/>
      <c r="M123" s="6"/>
      <c r="N123" s="6"/>
      <c r="O123" s="6"/>
      <c r="P123" s="6"/>
      <c r="Q123" s="6"/>
      <c r="R123" s="6"/>
      <c r="S123" s="6"/>
      <c r="T123" s="6"/>
      <c r="U123" s="6"/>
      <c r="V123" s="6"/>
      <c r="W123" s="6"/>
      <c r="X123" s="6"/>
    </row>
    <row r="124" spans="1:24" ht="15.75" customHeight="1">
      <c r="A124" s="5"/>
      <c r="B124" s="5"/>
      <c r="C124" s="5"/>
      <c r="D124" s="5"/>
      <c r="E124" s="5"/>
      <c r="F124" s="6"/>
      <c r="G124" s="6"/>
      <c r="H124" s="6"/>
      <c r="I124" s="6"/>
      <c r="J124" s="6"/>
      <c r="K124" s="6"/>
      <c r="L124" s="6"/>
      <c r="M124" s="6"/>
      <c r="N124" s="6"/>
      <c r="O124" s="6"/>
      <c r="P124" s="6"/>
      <c r="Q124" s="6"/>
      <c r="R124" s="6"/>
      <c r="S124" s="6"/>
      <c r="T124" s="6"/>
      <c r="U124" s="6"/>
      <c r="V124" s="6"/>
      <c r="W124" s="6"/>
      <c r="X124" s="6"/>
    </row>
    <row r="125" spans="1:24" ht="15.75" customHeight="1">
      <c r="A125" s="5"/>
      <c r="B125" s="5"/>
      <c r="C125" s="5"/>
      <c r="D125" s="5"/>
      <c r="E125" s="5"/>
      <c r="F125" s="6"/>
      <c r="G125" s="6"/>
      <c r="H125" s="6"/>
      <c r="I125" s="6"/>
      <c r="J125" s="6"/>
      <c r="K125" s="6"/>
      <c r="L125" s="6"/>
      <c r="M125" s="6"/>
      <c r="N125" s="6"/>
      <c r="O125" s="6"/>
      <c r="P125" s="6"/>
      <c r="Q125" s="6"/>
      <c r="R125" s="6"/>
      <c r="S125" s="6"/>
      <c r="T125" s="6"/>
      <c r="U125" s="6"/>
      <c r="V125" s="6"/>
      <c r="W125" s="6"/>
      <c r="X125" s="6"/>
    </row>
    <row r="126" spans="1:24" ht="15.75" customHeight="1">
      <c r="A126" s="5"/>
      <c r="B126" s="5"/>
      <c r="C126" s="5"/>
      <c r="D126" s="5"/>
      <c r="E126" s="5"/>
      <c r="F126" s="6"/>
      <c r="G126" s="6"/>
      <c r="H126" s="6"/>
      <c r="I126" s="6"/>
      <c r="J126" s="6"/>
      <c r="K126" s="6"/>
      <c r="L126" s="6"/>
      <c r="M126" s="6"/>
      <c r="N126" s="6"/>
      <c r="O126" s="6"/>
      <c r="P126" s="6"/>
      <c r="Q126" s="6"/>
      <c r="R126" s="6"/>
      <c r="S126" s="6"/>
      <c r="T126" s="6"/>
      <c r="U126" s="6"/>
      <c r="V126" s="6"/>
      <c r="W126" s="6"/>
      <c r="X126" s="6"/>
    </row>
    <row r="127" spans="1:24" ht="15.75" customHeight="1">
      <c r="A127" s="5"/>
      <c r="B127" s="5"/>
      <c r="C127" s="5"/>
      <c r="D127" s="5"/>
      <c r="E127" s="5"/>
      <c r="F127" s="6"/>
      <c r="G127" s="6"/>
      <c r="H127" s="6"/>
      <c r="I127" s="6"/>
      <c r="J127" s="6"/>
      <c r="K127" s="6"/>
      <c r="L127" s="6"/>
      <c r="M127" s="6"/>
      <c r="N127" s="6"/>
      <c r="O127" s="6"/>
      <c r="P127" s="6"/>
      <c r="Q127" s="6"/>
      <c r="R127" s="6"/>
      <c r="S127" s="6"/>
      <c r="T127" s="6"/>
      <c r="U127" s="6"/>
      <c r="V127" s="6"/>
      <c r="W127" s="6"/>
      <c r="X127" s="6"/>
    </row>
    <row r="128" spans="1:24" ht="15.75" customHeight="1">
      <c r="A128" s="5"/>
      <c r="B128" s="5"/>
      <c r="C128" s="5"/>
      <c r="D128" s="5"/>
      <c r="E128" s="5"/>
      <c r="F128" s="6"/>
      <c r="G128" s="6"/>
      <c r="H128" s="6"/>
      <c r="I128" s="6"/>
      <c r="J128" s="6"/>
      <c r="K128" s="6"/>
      <c r="L128" s="6"/>
      <c r="M128" s="6"/>
      <c r="N128" s="6"/>
      <c r="O128" s="6"/>
      <c r="P128" s="6"/>
      <c r="Q128" s="6"/>
      <c r="R128" s="6"/>
      <c r="S128" s="6"/>
      <c r="T128" s="6"/>
      <c r="U128" s="6"/>
      <c r="V128" s="6"/>
      <c r="W128" s="6"/>
      <c r="X128" s="6"/>
    </row>
    <row r="129" spans="1:24" ht="15.75" customHeight="1">
      <c r="A129" s="5"/>
      <c r="B129" s="5"/>
      <c r="C129" s="5"/>
      <c r="D129" s="5"/>
      <c r="E129" s="5"/>
      <c r="F129" s="6"/>
      <c r="G129" s="6"/>
      <c r="H129" s="6"/>
      <c r="I129" s="6"/>
      <c r="J129" s="6"/>
      <c r="K129" s="6"/>
      <c r="L129" s="6"/>
      <c r="M129" s="6"/>
      <c r="N129" s="6"/>
      <c r="O129" s="6"/>
      <c r="P129" s="6"/>
      <c r="Q129" s="6"/>
      <c r="R129" s="6"/>
      <c r="S129" s="6"/>
      <c r="T129" s="6"/>
      <c r="U129" s="6"/>
      <c r="V129" s="6"/>
      <c r="W129" s="6"/>
      <c r="X129" s="6"/>
    </row>
    <row r="130" spans="1:24" ht="15.75" customHeight="1">
      <c r="A130" s="5"/>
      <c r="B130" s="5"/>
      <c r="C130" s="5"/>
      <c r="D130" s="5"/>
      <c r="E130" s="5"/>
      <c r="F130" s="6"/>
      <c r="G130" s="6"/>
      <c r="H130" s="6"/>
      <c r="I130" s="6"/>
      <c r="J130" s="6"/>
      <c r="K130" s="6"/>
      <c r="L130" s="6"/>
      <c r="M130" s="6"/>
      <c r="N130" s="6"/>
      <c r="O130" s="6"/>
      <c r="P130" s="6"/>
      <c r="Q130" s="6"/>
      <c r="R130" s="6"/>
      <c r="S130" s="6"/>
      <c r="T130" s="6"/>
      <c r="U130" s="6"/>
      <c r="V130" s="6"/>
      <c r="W130" s="6"/>
      <c r="X130" s="6"/>
    </row>
    <row r="131" spans="1:24" ht="15.75" customHeight="1">
      <c r="A131" s="5"/>
      <c r="B131" s="5"/>
      <c r="C131" s="5"/>
      <c r="D131" s="5"/>
      <c r="E131" s="5"/>
      <c r="F131" s="6"/>
      <c r="G131" s="6"/>
      <c r="H131" s="6"/>
      <c r="I131" s="6"/>
      <c r="J131" s="6"/>
      <c r="K131" s="6"/>
      <c r="L131" s="6"/>
      <c r="M131" s="6"/>
      <c r="N131" s="6"/>
      <c r="O131" s="6"/>
      <c r="P131" s="6"/>
      <c r="Q131" s="6"/>
      <c r="R131" s="6"/>
      <c r="S131" s="6"/>
      <c r="T131" s="6"/>
      <c r="U131" s="6"/>
      <c r="V131" s="6"/>
      <c r="W131" s="6"/>
      <c r="X131" s="6"/>
    </row>
    <row r="132" spans="1:24" ht="15.75" customHeight="1">
      <c r="A132" s="5"/>
      <c r="B132" s="5"/>
      <c r="C132" s="5"/>
      <c r="D132" s="5"/>
      <c r="E132" s="5"/>
      <c r="F132" s="6"/>
      <c r="G132" s="6"/>
      <c r="H132" s="6"/>
      <c r="I132" s="6"/>
      <c r="J132" s="6"/>
      <c r="K132" s="6"/>
      <c r="L132" s="6"/>
      <c r="M132" s="6"/>
      <c r="N132" s="6"/>
      <c r="O132" s="6"/>
      <c r="P132" s="6"/>
      <c r="Q132" s="6"/>
      <c r="R132" s="6"/>
      <c r="S132" s="6"/>
      <c r="T132" s="6"/>
      <c r="U132" s="6"/>
      <c r="V132" s="6"/>
      <c r="W132" s="6"/>
      <c r="X132" s="6"/>
    </row>
    <row r="133" spans="1:24" ht="15.75" customHeight="1">
      <c r="A133" s="5"/>
      <c r="B133" s="5"/>
      <c r="C133" s="5"/>
      <c r="D133" s="5"/>
      <c r="E133" s="5"/>
      <c r="F133" s="6"/>
      <c r="G133" s="6"/>
      <c r="H133" s="6"/>
      <c r="I133" s="6"/>
      <c r="J133" s="6"/>
      <c r="K133" s="6"/>
      <c r="L133" s="6"/>
      <c r="M133" s="6"/>
      <c r="N133" s="6"/>
      <c r="O133" s="6"/>
      <c r="P133" s="6"/>
      <c r="Q133" s="6"/>
      <c r="R133" s="6"/>
      <c r="S133" s="6"/>
      <c r="T133" s="6"/>
      <c r="U133" s="6"/>
      <c r="V133" s="6"/>
      <c r="W133" s="6"/>
      <c r="X133" s="6"/>
    </row>
    <row r="134" spans="1:24" ht="15.75" customHeight="1">
      <c r="A134" s="5"/>
      <c r="B134" s="5"/>
      <c r="C134" s="5"/>
      <c r="D134" s="5"/>
      <c r="E134" s="5"/>
      <c r="F134" s="6"/>
      <c r="G134" s="6"/>
      <c r="H134" s="6"/>
      <c r="I134" s="6"/>
      <c r="J134" s="6"/>
      <c r="K134" s="6"/>
      <c r="L134" s="6"/>
      <c r="M134" s="6"/>
      <c r="N134" s="6"/>
      <c r="O134" s="6"/>
      <c r="P134" s="6"/>
      <c r="Q134" s="6"/>
      <c r="R134" s="6"/>
      <c r="S134" s="6"/>
      <c r="T134" s="6"/>
      <c r="U134" s="6"/>
      <c r="V134" s="6"/>
      <c r="W134" s="6"/>
      <c r="X134" s="6"/>
    </row>
    <row r="135" spans="1:24" ht="15.75" customHeight="1">
      <c r="A135" s="5"/>
      <c r="B135" s="5"/>
      <c r="C135" s="5"/>
      <c r="D135" s="5"/>
      <c r="E135" s="5"/>
      <c r="F135" s="6"/>
      <c r="G135" s="6"/>
      <c r="H135" s="6"/>
      <c r="I135" s="6"/>
      <c r="J135" s="6"/>
      <c r="K135" s="6"/>
      <c r="L135" s="6"/>
      <c r="M135" s="6"/>
      <c r="N135" s="6"/>
      <c r="O135" s="6"/>
      <c r="P135" s="6"/>
      <c r="Q135" s="6"/>
      <c r="R135" s="6"/>
      <c r="S135" s="6"/>
      <c r="T135" s="6"/>
      <c r="U135" s="6"/>
      <c r="V135" s="6"/>
      <c r="W135" s="6"/>
      <c r="X135" s="6"/>
    </row>
    <row r="136" spans="1:24" ht="15.75" customHeight="1">
      <c r="A136" s="5"/>
      <c r="B136" s="5"/>
      <c r="C136" s="5"/>
      <c r="D136" s="5"/>
      <c r="E136" s="5"/>
      <c r="F136" s="6"/>
      <c r="G136" s="6"/>
      <c r="H136" s="6"/>
      <c r="I136" s="6"/>
      <c r="J136" s="6"/>
      <c r="K136" s="6"/>
      <c r="L136" s="6"/>
      <c r="M136" s="6"/>
      <c r="N136" s="6"/>
      <c r="O136" s="6"/>
      <c r="P136" s="6"/>
      <c r="Q136" s="6"/>
      <c r="R136" s="6"/>
      <c r="S136" s="6"/>
      <c r="T136" s="6"/>
      <c r="U136" s="6"/>
      <c r="V136" s="6"/>
      <c r="W136" s="6"/>
      <c r="X136" s="6"/>
    </row>
    <row r="137" spans="1:24" ht="15.75" customHeight="1">
      <c r="A137" s="5"/>
      <c r="B137" s="5"/>
      <c r="C137" s="5"/>
      <c r="D137" s="5"/>
      <c r="E137" s="5"/>
      <c r="F137" s="6"/>
      <c r="G137" s="6"/>
      <c r="H137" s="6"/>
      <c r="I137" s="6"/>
      <c r="J137" s="6"/>
      <c r="K137" s="6"/>
      <c r="L137" s="6"/>
      <c r="M137" s="6"/>
      <c r="N137" s="6"/>
      <c r="O137" s="6"/>
      <c r="P137" s="6"/>
      <c r="Q137" s="6"/>
      <c r="R137" s="6"/>
      <c r="S137" s="6"/>
      <c r="T137" s="6"/>
      <c r="U137" s="6"/>
      <c r="V137" s="6"/>
      <c r="W137" s="6"/>
      <c r="X137" s="6"/>
    </row>
    <row r="138" spans="1:24" ht="15.75" customHeight="1">
      <c r="A138" s="5"/>
      <c r="B138" s="5"/>
      <c r="C138" s="5"/>
      <c r="D138" s="5"/>
      <c r="E138" s="5"/>
      <c r="F138" s="6"/>
      <c r="G138" s="6"/>
      <c r="H138" s="6"/>
      <c r="I138" s="6"/>
      <c r="J138" s="6"/>
      <c r="K138" s="6"/>
      <c r="L138" s="6"/>
      <c r="M138" s="6"/>
      <c r="N138" s="6"/>
      <c r="O138" s="6"/>
      <c r="P138" s="6"/>
      <c r="Q138" s="6"/>
      <c r="R138" s="6"/>
      <c r="S138" s="6"/>
      <c r="T138" s="6"/>
      <c r="U138" s="6"/>
      <c r="V138" s="6"/>
      <c r="W138" s="6"/>
      <c r="X138" s="6"/>
    </row>
    <row r="139" spans="1:24" ht="15.75" customHeight="1">
      <c r="A139" s="5"/>
      <c r="B139" s="5"/>
      <c r="C139" s="5"/>
      <c r="D139" s="5"/>
      <c r="E139" s="5"/>
      <c r="F139" s="6"/>
      <c r="G139" s="6"/>
      <c r="H139" s="6"/>
      <c r="I139" s="6"/>
      <c r="J139" s="6"/>
      <c r="K139" s="6"/>
      <c r="L139" s="6"/>
      <c r="M139" s="6"/>
      <c r="N139" s="6"/>
      <c r="O139" s="6"/>
      <c r="P139" s="6"/>
      <c r="Q139" s="6"/>
      <c r="R139" s="6"/>
      <c r="S139" s="6"/>
      <c r="T139" s="6"/>
      <c r="U139" s="6"/>
      <c r="V139" s="6"/>
      <c r="W139" s="6"/>
      <c r="X139" s="6"/>
    </row>
    <row r="140" spans="1:24" ht="15.75" customHeight="1">
      <c r="A140" s="5"/>
      <c r="B140" s="5"/>
      <c r="C140" s="5"/>
      <c r="D140" s="5"/>
      <c r="E140" s="5"/>
      <c r="F140" s="6"/>
      <c r="G140" s="6"/>
      <c r="H140" s="6"/>
      <c r="I140" s="6"/>
      <c r="J140" s="6"/>
      <c r="K140" s="6"/>
      <c r="L140" s="6"/>
      <c r="M140" s="6"/>
      <c r="N140" s="6"/>
      <c r="O140" s="6"/>
      <c r="P140" s="6"/>
      <c r="Q140" s="6"/>
      <c r="R140" s="6"/>
      <c r="S140" s="6"/>
      <c r="T140" s="6"/>
      <c r="U140" s="6"/>
      <c r="V140" s="6"/>
      <c r="W140" s="6"/>
      <c r="X140" s="6"/>
    </row>
    <row r="141" spans="1:24" ht="15.75" customHeight="1">
      <c r="A141" s="5"/>
      <c r="B141" s="5"/>
      <c r="C141" s="5"/>
      <c r="D141" s="5"/>
      <c r="E141" s="5"/>
      <c r="F141" s="6"/>
      <c r="G141" s="6"/>
      <c r="H141" s="6"/>
      <c r="I141" s="6"/>
      <c r="J141" s="6"/>
      <c r="K141" s="6"/>
      <c r="L141" s="6"/>
      <c r="M141" s="6"/>
      <c r="N141" s="6"/>
      <c r="O141" s="6"/>
      <c r="P141" s="6"/>
      <c r="Q141" s="6"/>
      <c r="R141" s="6"/>
      <c r="S141" s="6"/>
      <c r="T141" s="6"/>
      <c r="U141" s="6"/>
      <c r="V141" s="6"/>
      <c r="W141" s="6"/>
      <c r="X141" s="6"/>
    </row>
    <row r="142" spans="1:24" ht="15.75" customHeight="1">
      <c r="A142" s="5"/>
      <c r="B142" s="5"/>
      <c r="C142" s="5"/>
      <c r="D142" s="5"/>
      <c r="E142" s="5"/>
      <c r="F142" s="6"/>
      <c r="G142" s="6"/>
      <c r="H142" s="6"/>
      <c r="I142" s="6"/>
      <c r="J142" s="6"/>
      <c r="K142" s="6"/>
      <c r="L142" s="6"/>
      <c r="M142" s="6"/>
      <c r="N142" s="6"/>
      <c r="O142" s="6"/>
      <c r="P142" s="6"/>
      <c r="Q142" s="6"/>
      <c r="R142" s="6"/>
      <c r="S142" s="6"/>
      <c r="T142" s="6"/>
      <c r="U142" s="6"/>
      <c r="V142" s="6"/>
      <c r="W142" s="6"/>
      <c r="X142" s="6"/>
    </row>
    <row r="143" spans="1:24" ht="15.75" customHeight="1">
      <c r="A143" s="5"/>
      <c r="B143" s="5"/>
      <c r="C143" s="5"/>
      <c r="D143" s="5"/>
      <c r="E143" s="5"/>
      <c r="F143" s="6"/>
      <c r="G143" s="6"/>
      <c r="H143" s="6"/>
      <c r="I143" s="6"/>
      <c r="J143" s="6"/>
      <c r="K143" s="6"/>
      <c r="L143" s="6"/>
      <c r="M143" s="6"/>
      <c r="N143" s="6"/>
      <c r="O143" s="6"/>
      <c r="P143" s="6"/>
      <c r="Q143" s="6"/>
      <c r="R143" s="6"/>
      <c r="S143" s="6"/>
      <c r="T143" s="6"/>
      <c r="U143" s="6"/>
      <c r="V143" s="6"/>
      <c r="W143" s="6"/>
      <c r="X143" s="6"/>
    </row>
    <row r="144" spans="1:24" ht="15.75" customHeight="1">
      <c r="A144" s="5"/>
      <c r="B144" s="5"/>
      <c r="C144" s="5"/>
      <c r="D144" s="5"/>
      <c r="E144" s="5"/>
      <c r="F144" s="6"/>
      <c r="G144" s="6"/>
      <c r="H144" s="6"/>
      <c r="I144" s="6"/>
      <c r="J144" s="6"/>
      <c r="K144" s="6"/>
      <c r="L144" s="6"/>
      <c r="M144" s="6"/>
      <c r="N144" s="6"/>
      <c r="O144" s="6"/>
      <c r="P144" s="6"/>
      <c r="Q144" s="6"/>
      <c r="R144" s="6"/>
      <c r="S144" s="6"/>
      <c r="T144" s="6"/>
      <c r="U144" s="6"/>
      <c r="V144" s="6"/>
      <c r="W144" s="6"/>
      <c r="X144" s="6"/>
    </row>
    <row r="145" spans="1:24" ht="15.75" customHeight="1">
      <c r="A145" s="5"/>
      <c r="B145" s="5"/>
      <c r="C145" s="5"/>
      <c r="D145" s="5"/>
      <c r="E145" s="5"/>
      <c r="F145" s="6"/>
      <c r="G145" s="6"/>
      <c r="H145" s="6"/>
      <c r="I145" s="6"/>
      <c r="J145" s="6"/>
      <c r="K145" s="6"/>
      <c r="L145" s="6"/>
      <c r="M145" s="6"/>
      <c r="N145" s="6"/>
      <c r="O145" s="6"/>
      <c r="P145" s="6"/>
      <c r="Q145" s="6"/>
      <c r="R145" s="6"/>
      <c r="S145" s="6"/>
      <c r="T145" s="6"/>
      <c r="U145" s="6"/>
      <c r="V145" s="6"/>
      <c r="W145" s="6"/>
      <c r="X145" s="6"/>
    </row>
    <row r="146" spans="1:24" ht="15.75" customHeight="1">
      <c r="A146" s="5"/>
      <c r="B146" s="5"/>
      <c r="C146" s="5"/>
      <c r="D146" s="5"/>
      <c r="E146" s="5"/>
      <c r="F146" s="6"/>
      <c r="G146" s="6"/>
      <c r="H146" s="6"/>
      <c r="I146" s="6"/>
      <c r="J146" s="6"/>
      <c r="K146" s="6"/>
      <c r="L146" s="6"/>
      <c r="M146" s="6"/>
      <c r="N146" s="6"/>
      <c r="O146" s="6"/>
      <c r="P146" s="6"/>
      <c r="Q146" s="6"/>
      <c r="R146" s="6"/>
      <c r="S146" s="6"/>
      <c r="T146" s="6"/>
      <c r="U146" s="6"/>
      <c r="V146" s="6"/>
      <c r="W146" s="6"/>
      <c r="X146" s="6"/>
    </row>
    <row r="147" spans="1:24" ht="15.75" customHeight="1">
      <c r="A147" s="5"/>
      <c r="B147" s="5"/>
      <c r="C147" s="5"/>
      <c r="D147" s="5"/>
      <c r="E147" s="5"/>
      <c r="F147" s="6"/>
      <c r="G147" s="6"/>
      <c r="H147" s="6"/>
      <c r="I147" s="6"/>
      <c r="J147" s="6"/>
      <c r="K147" s="6"/>
      <c r="L147" s="6"/>
      <c r="M147" s="6"/>
      <c r="N147" s="6"/>
      <c r="O147" s="6"/>
      <c r="P147" s="6"/>
      <c r="Q147" s="6"/>
      <c r="R147" s="6"/>
      <c r="S147" s="6"/>
      <c r="T147" s="6"/>
      <c r="U147" s="6"/>
      <c r="V147" s="6"/>
      <c r="W147" s="6"/>
      <c r="X147" s="6"/>
    </row>
    <row r="148" spans="1:24" ht="15.75" customHeight="1">
      <c r="A148" s="5"/>
      <c r="B148" s="5"/>
      <c r="C148" s="5"/>
      <c r="D148" s="5"/>
      <c r="E148" s="5"/>
      <c r="F148" s="6"/>
      <c r="G148" s="6"/>
      <c r="H148" s="6"/>
      <c r="I148" s="6"/>
      <c r="J148" s="6"/>
      <c r="K148" s="6"/>
      <c r="L148" s="6"/>
      <c r="M148" s="6"/>
      <c r="N148" s="6"/>
      <c r="O148" s="6"/>
      <c r="P148" s="6"/>
      <c r="Q148" s="6"/>
      <c r="R148" s="6"/>
      <c r="S148" s="6"/>
      <c r="T148" s="6"/>
      <c r="U148" s="6"/>
      <c r="V148" s="6"/>
      <c r="W148" s="6"/>
      <c r="X148" s="6"/>
    </row>
    <row r="149" spans="1:24" ht="15.75" customHeight="1">
      <c r="A149" s="5"/>
      <c r="B149" s="5"/>
      <c r="C149" s="5"/>
      <c r="D149" s="5"/>
      <c r="E149" s="5"/>
      <c r="F149" s="6"/>
      <c r="G149" s="6"/>
      <c r="H149" s="6"/>
      <c r="I149" s="6"/>
      <c r="J149" s="6"/>
      <c r="K149" s="6"/>
      <c r="L149" s="6"/>
      <c r="M149" s="6"/>
      <c r="N149" s="6"/>
      <c r="O149" s="6"/>
      <c r="P149" s="6"/>
      <c r="Q149" s="6"/>
      <c r="R149" s="6"/>
      <c r="S149" s="6"/>
      <c r="T149" s="6"/>
      <c r="U149" s="6"/>
      <c r="V149" s="6"/>
      <c r="W149" s="6"/>
      <c r="X149" s="6"/>
    </row>
    <row r="150" spans="1:24" ht="15.75" customHeight="1">
      <c r="A150" s="5"/>
      <c r="B150" s="5"/>
      <c r="C150" s="5"/>
      <c r="D150" s="5"/>
      <c r="E150" s="5"/>
      <c r="F150" s="6"/>
      <c r="G150" s="6"/>
      <c r="H150" s="6"/>
      <c r="I150" s="6"/>
      <c r="J150" s="6"/>
      <c r="K150" s="6"/>
      <c r="L150" s="6"/>
      <c r="M150" s="6"/>
      <c r="N150" s="6"/>
      <c r="O150" s="6"/>
      <c r="P150" s="6"/>
      <c r="Q150" s="6"/>
      <c r="R150" s="6"/>
      <c r="S150" s="6"/>
      <c r="T150" s="6"/>
      <c r="U150" s="6"/>
      <c r="V150" s="6"/>
      <c r="W150" s="6"/>
      <c r="X150" s="6"/>
    </row>
    <row r="151" spans="1:24" ht="15.75" customHeight="1">
      <c r="A151" s="5"/>
      <c r="B151" s="5"/>
      <c r="C151" s="5"/>
      <c r="D151" s="5"/>
      <c r="E151" s="5"/>
      <c r="F151" s="6"/>
      <c r="G151" s="6"/>
      <c r="H151" s="6"/>
      <c r="I151" s="6"/>
      <c r="J151" s="6"/>
      <c r="K151" s="6"/>
      <c r="L151" s="6"/>
      <c r="M151" s="6"/>
      <c r="N151" s="6"/>
      <c r="O151" s="6"/>
      <c r="P151" s="6"/>
      <c r="Q151" s="6"/>
      <c r="R151" s="6"/>
      <c r="S151" s="6"/>
      <c r="T151" s="6"/>
      <c r="U151" s="6"/>
      <c r="V151" s="6"/>
      <c r="W151" s="6"/>
      <c r="X151" s="6"/>
    </row>
    <row r="152" spans="1:24" ht="15.75" customHeight="1">
      <c r="A152" s="5"/>
      <c r="B152" s="5"/>
      <c r="C152" s="5"/>
      <c r="D152" s="5"/>
      <c r="E152" s="5"/>
      <c r="F152" s="6"/>
      <c r="G152" s="6"/>
      <c r="H152" s="6"/>
      <c r="I152" s="6"/>
      <c r="J152" s="6"/>
      <c r="K152" s="6"/>
      <c r="L152" s="6"/>
      <c r="M152" s="6"/>
      <c r="N152" s="6"/>
      <c r="O152" s="6"/>
      <c r="P152" s="6"/>
      <c r="Q152" s="6"/>
      <c r="R152" s="6"/>
      <c r="S152" s="6"/>
      <c r="T152" s="6"/>
      <c r="U152" s="6"/>
      <c r="V152" s="6"/>
      <c r="W152" s="6"/>
      <c r="X152" s="6"/>
    </row>
    <row r="153" spans="1:24" ht="15.75" customHeight="1">
      <c r="A153" s="5"/>
      <c r="B153" s="5"/>
      <c r="C153" s="5"/>
      <c r="D153" s="5"/>
      <c r="E153" s="5"/>
      <c r="F153" s="6"/>
      <c r="G153" s="6"/>
      <c r="H153" s="6"/>
      <c r="I153" s="6"/>
      <c r="J153" s="6"/>
      <c r="K153" s="6"/>
      <c r="L153" s="6"/>
      <c r="M153" s="6"/>
      <c r="N153" s="6"/>
      <c r="O153" s="6"/>
      <c r="P153" s="6"/>
      <c r="Q153" s="6"/>
      <c r="R153" s="6"/>
      <c r="S153" s="6"/>
      <c r="T153" s="6"/>
      <c r="U153" s="6"/>
      <c r="V153" s="6"/>
      <c r="W153" s="6"/>
      <c r="X153" s="6"/>
    </row>
    <row r="154" spans="1:24" ht="15.75" customHeight="1">
      <c r="A154" s="5"/>
      <c r="B154" s="5"/>
      <c r="C154" s="5"/>
      <c r="D154" s="5"/>
      <c r="E154" s="5"/>
      <c r="F154" s="6"/>
      <c r="G154" s="6"/>
      <c r="H154" s="6"/>
      <c r="I154" s="6"/>
      <c r="J154" s="6"/>
      <c r="K154" s="6"/>
      <c r="L154" s="6"/>
      <c r="M154" s="6"/>
      <c r="N154" s="6"/>
      <c r="O154" s="6"/>
      <c r="P154" s="6"/>
      <c r="Q154" s="6"/>
      <c r="R154" s="6"/>
      <c r="S154" s="6"/>
      <c r="T154" s="6"/>
      <c r="U154" s="6"/>
      <c r="V154" s="6"/>
      <c r="W154" s="6"/>
      <c r="X154" s="6"/>
    </row>
    <row r="155" spans="1:24" ht="15.75" customHeight="1">
      <c r="A155" s="5"/>
      <c r="B155" s="5"/>
      <c r="C155" s="5"/>
      <c r="D155" s="5"/>
      <c r="E155" s="5"/>
      <c r="F155" s="6"/>
      <c r="G155" s="6"/>
      <c r="H155" s="6"/>
      <c r="I155" s="6"/>
      <c r="J155" s="6"/>
      <c r="K155" s="6"/>
      <c r="L155" s="6"/>
      <c r="M155" s="6"/>
      <c r="N155" s="6"/>
      <c r="O155" s="6"/>
      <c r="P155" s="6"/>
      <c r="Q155" s="6"/>
      <c r="R155" s="6"/>
      <c r="S155" s="6"/>
      <c r="T155" s="6"/>
      <c r="U155" s="6"/>
      <c r="V155" s="6"/>
      <c r="W155" s="6"/>
      <c r="X155" s="6"/>
    </row>
    <row r="156" spans="1:24" ht="15.75" customHeight="1">
      <c r="A156" s="5"/>
      <c r="B156" s="5"/>
      <c r="C156" s="5"/>
      <c r="D156" s="5"/>
      <c r="E156" s="5"/>
      <c r="F156" s="6"/>
      <c r="G156" s="6"/>
      <c r="H156" s="6"/>
      <c r="I156" s="6"/>
      <c r="J156" s="6"/>
      <c r="K156" s="6"/>
      <c r="L156" s="6"/>
      <c r="M156" s="6"/>
      <c r="N156" s="6"/>
      <c r="O156" s="6"/>
      <c r="P156" s="6"/>
      <c r="Q156" s="6"/>
      <c r="R156" s="6"/>
      <c r="S156" s="6"/>
      <c r="T156" s="6"/>
      <c r="U156" s="6"/>
      <c r="V156" s="6"/>
      <c r="W156" s="6"/>
      <c r="X156" s="6"/>
    </row>
    <row r="157" spans="1:24" ht="15.75" customHeight="1">
      <c r="A157" s="5"/>
      <c r="B157" s="5"/>
      <c r="C157" s="5"/>
      <c r="D157" s="5"/>
      <c r="E157" s="5"/>
      <c r="F157" s="6"/>
      <c r="G157" s="6"/>
      <c r="H157" s="6"/>
      <c r="I157" s="6"/>
      <c r="J157" s="6"/>
      <c r="K157" s="6"/>
      <c r="L157" s="6"/>
      <c r="M157" s="6"/>
      <c r="N157" s="6"/>
      <c r="O157" s="6"/>
      <c r="P157" s="6"/>
      <c r="Q157" s="6"/>
      <c r="R157" s="6"/>
      <c r="S157" s="6"/>
      <c r="T157" s="6"/>
      <c r="U157" s="6"/>
      <c r="V157" s="6"/>
      <c r="W157" s="6"/>
      <c r="X157" s="6"/>
    </row>
    <row r="158" spans="1:24" ht="15.75" customHeight="1">
      <c r="A158" s="5"/>
      <c r="B158" s="5"/>
      <c r="C158" s="5"/>
      <c r="D158" s="5"/>
      <c r="E158" s="5"/>
      <c r="F158" s="6"/>
      <c r="G158" s="6"/>
      <c r="H158" s="6"/>
      <c r="I158" s="6"/>
      <c r="J158" s="6"/>
      <c r="K158" s="6"/>
      <c r="L158" s="6"/>
      <c r="M158" s="6"/>
      <c r="N158" s="6"/>
      <c r="O158" s="6"/>
      <c r="P158" s="6"/>
      <c r="Q158" s="6"/>
      <c r="R158" s="6"/>
      <c r="S158" s="6"/>
      <c r="T158" s="6"/>
      <c r="U158" s="6"/>
      <c r="V158" s="6"/>
      <c r="W158" s="6"/>
      <c r="X158" s="6"/>
    </row>
    <row r="159" spans="1:24" ht="15.75" customHeight="1">
      <c r="A159" s="5"/>
      <c r="B159" s="5"/>
      <c r="C159" s="5"/>
      <c r="D159" s="5"/>
      <c r="E159" s="5"/>
      <c r="F159" s="6"/>
      <c r="G159" s="6"/>
      <c r="H159" s="6"/>
      <c r="I159" s="6"/>
      <c r="J159" s="6"/>
      <c r="K159" s="6"/>
      <c r="L159" s="6"/>
      <c r="M159" s="6"/>
      <c r="N159" s="6"/>
      <c r="O159" s="6"/>
      <c r="P159" s="6"/>
      <c r="Q159" s="6"/>
      <c r="R159" s="6"/>
      <c r="S159" s="6"/>
      <c r="T159" s="6"/>
      <c r="U159" s="6"/>
      <c r="V159" s="6"/>
      <c r="W159" s="6"/>
      <c r="X159" s="6"/>
    </row>
    <row r="160" spans="1:24" ht="15.75" customHeight="1">
      <c r="A160" s="5"/>
      <c r="B160" s="5"/>
      <c r="C160" s="5"/>
      <c r="D160" s="5"/>
      <c r="E160" s="5"/>
      <c r="F160" s="6"/>
      <c r="G160" s="6"/>
      <c r="H160" s="6"/>
      <c r="I160" s="6"/>
      <c r="J160" s="6"/>
      <c r="K160" s="6"/>
      <c r="L160" s="6"/>
      <c r="M160" s="6"/>
      <c r="N160" s="6"/>
      <c r="O160" s="6"/>
      <c r="P160" s="6"/>
      <c r="Q160" s="6"/>
      <c r="R160" s="6"/>
      <c r="S160" s="6"/>
      <c r="T160" s="6"/>
      <c r="U160" s="6"/>
      <c r="V160" s="6"/>
      <c r="W160" s="6"/>
      <c r="X160" s="6"/>
    </row>
    <row r="161" spans="1:24" ht="15.75" customHeight="1">
      <c r="A161" s="5"/>
      <c r="B161" s="5"/>
      <c r="C161" s="5"/>
      <c r="D161" s="5"/>
      <c r="E161" s="5"/>
      <c r="F161" s="6"/>
      <c r="G161" s="6"/>
      <c r="H161" s="6"/>
      <c r="I161" s="6"/>
      <c r="J161" s="6"/>
      <c r="K161" s="6"/>
      <c r="L161" s="6"/>
      <c r="M161" s="6"/>
      <c r="N161" s="6"/>
      <c r="O161" s="6"/>
      <c r="P161" s="6"/>
      <c r="Q161" s="6"/>
      <c r="R161" s="6"/>
      <c r="S161" s="6"/>
      <c r="T161" s="6"/>
      <c r="U161" s="6"/>
      <c r="V161" s="6"/>
      <c r="W161" s="6"/>
      <c r="X161" s="6"/>
    </row>
    <row r="162" spans="1:24" ht="15.75" customHeight="1">
      <c r="A162" s="5"/>
      <c r="B162" s="5"/>
      <c r="C162" s="5"/>
      <c r="D162" s="5"/>
      <c r="E162" s="5"/>
      <c r="F162" s="6"/>
      <c r="G162" s="6"/>
      <c r="H162" s="6"/>
      <c r="I162" s="6"/>
      <c r="J162" s="6"/>
      <c r="K162" s="6"/>
      <c r="L162" s="6"/>
      <c r="M162" s="6"/>
      <c r="N162" s="6"/>
      <c r="O162" s="6"/>
      <c r="P162" s="6"/>
      <c r="Q162" s="6"/>
      <c r="R162" s="6"/>
      <c r="S162" s="6"/>
      <c r="T162" s="6"/>
      <c r="U162" s="6"/>
      <c r="V162" s="6"/>
      <c r="W162" s="6"/>
      <c r="X162" s="6"/>
    </row>
    <row r="163" spans="1:24" ht="15.75" customHeight="1">
      <c r="A163" s="5"/>
      <c r="B163" s="5"/>
      <c r="C163" s="5"/>
      <c r="D163" s="5"/>
      <c r="E163" s="5"/>
      <c r="F163" s="6"/>
      <c r="G163" s="6"/>
      <c r="H163" s="6"/>
      <c r="I163" s="6"/>
      <c r="J163" s="6"/>
      <c r="K163" s="6"/>
      <c r="L163" s="6"/>
      <c r="M163" s="6"/>
      <c r="N163" s="6"/>
      <c r="O163" s="6"/>
      <c r="P163" s="6"/>
      <c r="Q163" s="6"/>
      <c r="R163" s="6"/>
      <c r="S163" s="6"/>
      <c r="T163" s="6"/>
      <c r="U163" s="6"/>
      <c r="V163" s="6"/>
      <c r="W163" s="6"/>
      <c r="X163" s="6"/>
    </row>
    <row r="164" spans="1:24" ht="15.75" customHeight="1">
      <c r="A164" s="5"/>
      <c r="B164" s="5"/>
      <c r="C164" s="5"/>
      <c r="D164" s="5"/>
      <c r="E164" s="5"/>
      <c r="F164" s="6"/>
      <c r="G164" s="6"/>
      <c r="H164" s="6"/>
      <c r="I164" s="6"/>
      <c r="J164" s="6"/>
      <c r="K164" s="6"/>
      <c r="L164" s="6"/>
      <c r="M164" s="6"/>
      <c r="N164" s="6"/>
      <c r="O164" s="6"/>
      <c r="P164" s="6"/>
      <c r="Q164" s="6"/>
      <c r="R164" s="6"/>
      <c r="S164" s="6"/>
      <c r="T164" s="6"/>
      <c r="U164" s="6"/>
      <c r="V164" s="6"/>
      <c r="W164" s="6"/>
      <c r="X164" s="6"/>
    </row>
    <row r="165" spans="1:24" ht="15.75" customHeight="1">
      <c r="A165" s="5"/>
      <c r="B165" s="5"/>
      <c r="C165" s="5"/>
      <c r="D165" s="5"/>
      <c r="E165" s="5"/>
      <c r="F165" s="6"/>
      <c r="G165" s="6"/>
      <c r="H165" s="6"/>
      <c r="I165" s="6"/>
      <c r="J165" s="6"/>
      <c r="K165" s="6"/>
      <c r="L165" s="6"/>
      <c r="M165" s="6"/>
      <c r="N165" s="6"/>
      <c r="O165" s="6"/>
      <c r="P165" s="6"/>
      <c r="Q165" s="6"/>
      <c r="R165" s="6"/>
      <c r="S165" s="6"/>
      <c r="T165" s="6"/>
      <c r="U165" s="6"/>
      <c r="V165" s="6"/>
      <c r="W165" s="6"/>
      <c r="X165" s="6"/>
    </row>
    <row r="166" spans="1:24" ht="15.75" customHeight="1">
      <c r="A166" s="5"/>
      <c r="B166" s="5"/>
      <c r="C166" s="5"/>
      <c r="D166" s="5"/>
      <c r="E166" s="5"/>
      <c r="F166" s="6"/>
      <c r="G166" s="6"/>
      <c r="H166" s="6"/>
      <c r="I166" s="6"/>
      <c r="J166" s="6"/>
      <c r="K166" s="6"/>
      <c r="L166" s="6"/>
      <c r="M166" s="6"/>
      <c r="N166" s="6"/>
      <c r="O166" s="6"/>
      <c r="P166" s="6"/>
      <c r="Q166" s="6"/>
      <c r="R166" s="6"/>
      <c r="S166" s="6"/>
      <c r="T166" s="6"/>
      <c r="U166" s="6"/>
      <c r="V166" s="6"/>
      <c r="W166" s="6"/>
      <c r="X166" s="6"/>
    </row>
    <row r="167" spans="1:24" ht="15.75" customHeight="1">
      <c r="A167" s="5"/>
      <c r="B167" s="5"/>
      <c r="C167" s="5"/>
      <c r="D167" s="5"/>
      <c r="E167" s="5"/>
      <c r="F167" s="6"/>
      <c r="G167" s="6"/>
      <c r="H167" s="6"/>
      <c r="I167" s="6"/>
      <c r="J167" s="6"/>
      <c r="K167" s="6"/>
      <c r="L167" s="6"/>
      <c r="M167" s="6"/>
      <c r="N167" s="6"/>
      <c r="O167" s="6"/>
      <c r="P167" s="6"/>
      <c r="Q167" s="6"/>
      <c r="R167" s="6"/>
      <c r="S167" s="6"/>
      <c r="T167" s="6"/>
      <c r="U167" s="6"/>
      <c r="V167" s="6"/>
      <c r="W167" s="6"/>
      <c r="X167" s="6"/>
    </row>
    <row r="168" spans="1:24" ht="15.75" customHeight="1">
      <c r="A168" s="5"/>
      <c r="B168" s="5"/>
      <c r="C168" s="5"/>
      <c r="D168" s="5"/>
      <c r="E168" s="5"/>
      <c r="F168" s="6"/>
      <c r="G168" s="6"/>
      <c r="H168" s="6"/>
      <c r="I168" s="6"/>
      <c r="J168" s="6"/>
      <c r="K168" s="6"/>
      <c r="L168" s="6"/>
      <c r="M168" s="6"/>
      <c r="N168" s="6"/>
      <c r="O168" s="6"/>
      <c r="P168" s="6"/>
      <c r="Q168" s="6"/>
      <c r="R168" s="6"/>
      <c r="S168" s="6"/>
      <c r="T168" s="6"/>
      <c r="U168" s="6"/>
      <c r="V168" s="6"/>
      <c r="W168" s="6"/>
      <c r="X168" s="6"/>
    </row>
    <row r="169" spans="1:24" ht="15.75" customHeight="1">
      <c r="A169" s="5"/>
      <c r="B169" s="5"/>
      <c r="C169" s="5"/>
      <c r="D169" s="5"/>
      <c r="E169" s="5"/>
      <c r="F169" s="6"/>
      <c r="G169" s="6"/>
      <c r="H169" s="6"/>
      <c r="I169" s="6"/>
      <c r="J169" s="6"/>
      <c r="K169" s="6"/>
      <c r="L169" s="6"/>
      <c r="M169" s="6"/>
      <c r="N169" s="6"/>
      <c r="O169" s="6"/>
      <c r="P169" s="6"/>
      <c r="Q169" s="6"/>
      <c r="R169" s="6"/>
      <c r="S169" s="6"/>
      <c r="T169" s="6"/>
      <c r="U169" s="6"/>
      <c r="V169" s="6"/>
      <c r="W169" s="6"/>
      <c r="X169" s="6"/>
    </row>
    <row r="170" spans="1:24" ht="15.75" customHeight="1">
      <c r="A170" s="5"/>
      <c r="B170" s="5"/>
      <c r="C170" s="5"/>
      <c r="D170" s="5"/>
      <c r="E170" s="5"/>
      <c r="F170" s="6"/>
      <c r="G170" s="6"/>
      <c r="H170" s="6"/>
      <c r="I170" s="6"/>
      <c r="J170" s="6"/>
      <c r="K170" s="6"/>
      <c r="L170" s="6"/>
      <c r="M170" s="6"/>
      <c r="N170" s="6"/>
      <c r="O170" s="6"/>
      <c r="P170" s="6"/>
      <c r="Q170" s="6"/>
      <c r="R170" s="6"/>
      <c r="S170" s="6"/>
      <c r="T170" s="6"/>
      <c r="U170" s="6"/>
      <c r="V170" s="6"/>
      <c r="W170" s="6"/>
      <c r="X170" s="6"/>
    </row>
    <row r="171" spans="1:24" ht="15.75" customHeight="1">
      <c r="A171" s="5"/>
      <c r="B171" s="5"/>
      <c r="C171" s="5"/>
      <c r="D171" s="5"/>
      <c r="E171" s="5"/>
      <c r="F171" s="6"/>
      <c r="G171" s="6"/>
      <c r="H171" s="6"/>
      <c r="I171" s="6"/>
      <c r="J171" s="6"/>
      <c r="K171" s="6"/>
      <c r="L171" s="6"/>
      <c r="M171" s="6"/>
      <c r="N171" s="6"/>
      <c r="O171" s="6"/>
      <c r="P171" s="6"/>
      <c r="Q171" s="6"/>
      <c r="R171" s="6"/>
      <c r="S171" s="6"/>
      <c r="T171" s="6"/>
      <c r="U171" s="6"/>
      <c r="V171" s="6"/>
      <c r="W171" s="6"/>
      <c r="X171" s="6"/>
    </row>
    <row r="172" spans="1:24" ht="15.75" customHeight="1">
      <c r="A172" s="5"/>
      <c r="B172" s="5"/>
      <c r="C172" s="5"/>
      <c r="D172" s="5"/>
      <c r="E172" s="5"/>
      <c r="F172" s="6"/>
      <c r="G172" s="6"/>
      <c r="H172" s="6"/>
      <c r="I172" s="6"/>
      <c r="J172" s="6"/>
      <c r="K172" s="6"/>
      <c r="L172" s="6"/>
      <c r="M172" s="6"/>
      <c r="N172" s="6"/>
      <c r="O172" s="6"/>
      <c r="P172" s="6"/>
      <c r="Q172" s="6"/>
      <c r="R172" s="6"/>
      <c r="S172" s="6"/>
      <c r="T172" s="6"/>
      <c r="U172" s="6"/>
      <c r="V172" s="6"/>
      <c r="W172" s="6"/>
      <c r="X172" s="6"/>
    </row>
    <row r="173" spans="1:24" ht="15.75" customHeight="1">
      <c r="A173" s="5"/>
      <c r="B173" s="5"/>
      <c r="C173" s="5"/>
      <c r="D173" s="5"/>
      <c r="E173" s="5"/>
      <c r="F173" s="6"/>
      <c r="G173" s="6"/>
      <c r="H173" s="6"/>
      <c r="I173" s="6"/>
      <c r="J173" s="6"/>
      <c r="K173" s="6"/>
      <c r="L173" s="6"/>
      <c r="M173" s="6"/>
      <c r="N173" s="6"/>
      <c r="O173" s="6"/>
      <c r="P173" s="6"/>
      <c r="Q173" s="6"/>
      <c r="R173" s="6"/>
      <c r="S173" s="6"/>
      <c r="T173" s="6"/>
      <c r="U173" s="6"/>
      <c r="V173" s="6"/>
      <c r="W173" s="6"/>
      <c r="X173" s="6"/>
    </row>
    <row r="174" spans="1:24" ht="15.75" customHeight="1">
      <c r="A174" s="5"/>
      <c r="B174" s="5"/>
      <c r="C174" s="5"/>
      <c r="D174" s="5"/>
      <c r="E174" s="5"/>
      <c r="F174" s="6"/>
      <c r="G174" s="6"/>
      <c r="H174" s="6"/>
      <c r="I174" s="6"/>
      <c r="J174" s="6"/>
      <c r="K174" s="6"/>
      <c r="L174" s="6"/>
      <c r="M174" s="6"/>
      <c r="N174" s="6"/>
      <c r="O174" s="6"/>
      <c r="P174" s="6"/>
      <c r="Q174" s="6"/>
      <c r="R174" s="6"/>
      <c r="S174" s="6"/>
      <c r="T174" s="6"/>
      <c r="U174" s="6"/>
      <c r="V174" s="6"/>
      <c r="W174" s="6"/>
      <c r="X174" s="6"/>
    </row>
    <row r="175" spans="1:24" ht="15.75" customHeight="1">
      <c r="A175" s="5"/>
      <c r="B175" s="5"/>
      <c r="C175" s="5"/>
      <c r="D175" s="5"/>
      <c r="E175" s="5"/>
      <c r="F175" s="6"/>
      <c r="G175" s="6"/>
      <c r="H175" s="6"/>
      <c r="I175" s="6"/>
      <c r="J175" s="6"/>
      <c r="K175" s="6"/>
      <c r="L175" s="6"/>
      <c r="M175" s="6"/>
      <c r="N175" s="6"/>
      <c r="O175" s="6"/>
      <c r="P175" s="6"/>
      <c r="Q175" s="6"/>
      <c r="R175" s="6"/>
      <c r="S175" s="6"/>
      <c r="T175" s="6"/>
      <c r="U175" s="6"/>
      <c r="V175" s="6"/>
      <c r="W175" s="6"/>
      <c r="X175" s="6"/>
    </row>
    <row r="176" spans="1:24" ht="15.75" customHeight="1">
      <c r="A176" s="5"/>
      <c r="B176" s="5"/>
      <c r="C176" s="5"/>
      <c r="D176" s="5"/>
      <c r="E176" s="5"/>
      <c r="F176" s="6"/>
      <c r="G176" s="6"/>
      <c r="H176" s="6"/>
      <c r="I176" s="6"/>
      <c r="J176" s="6"/>
      <c r="K176" s="6"/>
      <c r="L176" s="6"/>
      <c r="M176" s="6"/>
      <c r="N176" s="6"/>
      <c r="O176" s="6"/>
      <c r="P176" s="6"/>
      <c r="Q176" s="6"/>
      <c r="R176" s="6"/>
      <c r="S176" s="6"/>
      <c r="T176" s="6"/>
      <c r="U176" s="6"/>
      <c r="V176" s="6"/>
      <c r="W176" s="6"/>
      <c r="X176" s="6"/>
    </row>
    <row r="177" spans="1:24" ht="15.75" customHeight="1">
      <c r="A177" s="5"/>
      <c r="B177" s="5"/>
      <c r="C177" s="5"/>
      <c r="D177" s="5"/>
      <c r="E177" s="5"/>
      <c r="F177" s="6"/>
      <c r="G177" s="6"/>
      <c r="H177" s="6"/>
      <c r="I177" s="6"/>
      <c r="J177" s="6"/>
      <c r="K177" s="6"/>
      <c r="L177" s="6"/>
      <c r="M177" s="6"/>
      <c r="N177" s="6"/>
      <c r="O177" s="6"/>
      <c r="P177" s="6"/>
      <c r="Q177" s="6"/>
      <c r="R177" s="6"/>
      <c r="S177" s="6"/>
      <c r="T177" s="6"/>
      <c r="U177" s="6"/>
      <c r="V177" s="6"/>
      <c r="W177" s="6"/>
      <c r="X177" s="6"/>
    </row>
    <row r="178" spans="1:24" ht="15.75" customHeight="1">
      <c r="A178" s="5"/>
      <c r="B178" s="5"/>
      <c r="C178" s="5"/>
      <c r="D178" s="5"/>
      <c r="E178" s="5"/>
      <c r="F178" s="6"/>
      <c r="G178" s="6"/>
      <c r="H178" s="6"/>
      <c r="I178" s="6"/>
      <c r="J178" s="6"/>
      <c r="K178" s="6"/>
      <c r="L178" s="6"/>
      <c r="M178" s="6"/>
      <c r="N178" s="6"/>
      <c r="O178" s="6"/>
      <c r="P178" s="6"/>
      <c r="Q178" s="6"/>
      <c r="R178" s="6"/>
      <c r="S178" s="6"/>
      <c r="T178" s="6"/>
      <c r="U178" s="6"/>
      <c r="V178" s="6"/>
      <c r="W178" s="6"/>
      <c r="X178" s="6"/>
    </row>
    <row r="179" spans="1:24" ht="15.75" customHeight="1">
      <c r="A179" s="5"/>
      <c r="B179" s="5"/>
      <c r="C179" s="5"/>
      <c r="D179" s="5"/>
      <c r="E179" s="5"/>
      <c r="F179" s="6"/>
      <c r="G179" s="6"/>
      <c r="H179" s="6"/>
      <c r="I179" s="6"/>
      <c r="J179" s="6"/>
      <c r="K179" s="6"/>
      <c r="L179" s="6"/>
      <c r="M179" s="6"/>
      <c r="N179" s="6"/>
      <c r="O179" s="6"/>
      <c r="P179" s="6"/>
      <c r="Q179" s="6"/>
      <c r="R179" s="6"/>
      <c r="S179" s="6"/>
      <c r="T179" s="6"/>
      <c r="U179" s="6"/>
      <c r="V179" s="6"/>
      <c r="W179" s="6"/>
      <c r="X179" s="6"/>
    </row>
    <row r="180" spans="1:24" ht="15.75" customHeight="1">
      <c r="A180" s="5"/>
      <c r="B180" s="5"/>
      <c r="C180" s="5"/>
      <c r="D180" s="5"/>
      <c r="E180" s="5"/>
      <c r="F180" s="6"/>
      <c r="G180" s="6"/>
      <c r="H180" s="6"/>
      <c r="I180" s="6"/>
      <c r="J180" s="6"/>
      <c r="K180" s="6"/>
      <c r="L180" s="6"/>
      <c r="M180" s="6"/>
      <c r="N180" s="6"/>
      <c r="O180" s="6"/>
      <c r="P180" s="6"/>
      <c r="Q180" s="6"/>
      <c r="R180" s="6"/>
      <c r="S180" s="6"/>
      <c r="T180" s="6"/>
      <c r="U180" s="6"/>
      <c r="V180" s="6"/>
      <c r="W180" s="6"/>
      <c r="X180" s="6"/>
    </row>
    <row r="181" spans="1:24" ht="15.75" customHeight="1">
      <c r="A181" s="5"/>
      <c r="B181" s="5"/>
      <c r="C181" s="5"/>
      <c r="D181" s="5"/>
      <c r="E181" s="5"/>
      <c r="F181" s="6"/>
      <c r="G181" s="6"/>
      <c r="H181" s="6"/>
      <c r="I181" s="6"/>
      <c r="J181" s="6"/>
      <c r="K181" s="6"/>
      <c r="L181" s="6"/>
      <c r="M181" s="6"/>
      <c r="N181" s="6"/>
      <c r="O181" s="6"/>
      <c r="P181" s="6"/>
      <c r="Q181" s="6"/>
      <c r="R181" s="6"/>
      <c r="S181" s="6"/>
      <c r="T181" s="6"/>
      <c r="U181" s="6"/>
      <c r="V181" s="6"/>
      <c r="W181" s="6"/>
      <c r="X181" s="6"/>
    </row>
    <row r="182" spans="1:24" ht="15.75" customHeight="1">
      <c r="A182" s="5"/>
      <c r="B182" s="5"/>
      <c r="C182" s="5"/>
      <c r="D182" s="5"/>
      <c r="E182" s="5"/>
      <c r="F182" s="6"/>
      <c r="G182" s="6"/>
      <c r="H182" s="6"/>
      <c r="I182" s="6"/>
      <c r="J182" s="6"/>
      <c r="K182" s="6"/>
      <c r="L182" s="6"/>
      <c r="M182" s="6"/>
      <c r="N182" s="6"/>
      <c r="O182" s="6"/>
      <c r="P182" s="6"/>
      <c r="Q182" s="6"/>
      <c r="R182" s="6"/>
      <c r="S182" s="6"/>
      <c r="T182" s="6"/>
      <c r="U182" s="6"/>
      <c r="V182" s="6"/>
      <c r="W182" s="6"/>
      <c r="X182" s="6"/>
    </row>
    <row r="183" spans="1:24" ht="15.75" customHeight="1">
      <c r="A183" s="5"/>
      <c r="B183" s="5"/>
      <c r="C183" s="5"/>
      <c r="D183" s="5"/>
      <c r="E183" s="5"/>
      <c r="F183" s="6"/>
      <c r="G183" s="6"/>
      <c r="H183" s="6"/>
      <c r="I183" s="6"/>
      <c r="J183" s="6"/>
      <c r="K183" s="6"/>
      <c r="L183" s="6"/>
      <c r="M183" s="6"/>
      <c r="N183" s="6"/>
      <c r="O183" s="6"/>
      <c r="P183" s="6"/>
      <c r="Q183" s="6"/>
      <c r="R183" s="6"/>
      <c r="S183" s="6"/>
      <c r="T183" s="6"/>
      <c r="U183" s="6"/>
      <c r="V183" s="6"/>
      <c r="W183" s="6"/>
      <c r="X183" s="6"/>
    </row>
    <row r="184" spans="1:24" ht="15.75" customHeight="1">
      <c r="A184" s="5"/>
      <c r="B184" s="5"/>
      <c r="C184" s="5"/>
      <c r="D184" s="5"/>
      <c r="E184" s="5"/>
      <c r="F184" s="6"/>
      <c r="G184" s="6"/>
      <c r="H184" s="6"/>
      <c r="I184" s="6"/>
      <c r="J184" s="6"/>
      <c r="K184" s="6"/>
      <c r="L184" s="6"/>
      <c r="M184" s="6"/>
      <c r="N184" s="6"/>
      <c r="O184" s="6"/>
      <c r="P184" s="6"/>
      <c r="Q184" s="6"/>
      <c r="R184" s="6"/>
      <c r="S184" s="6"/>
      <c r="T184" s="6"/>
      <c r="U184" s="6"/>
      <c r="V184" s="6"/>
      <c r="W184" s="6"/>
      <c r="X184" s="6"/>
    </row>
    <row r="185" spans="1:24" ht="15.75" customHeight="1">
      <c r="A185" s="5"/>
      <c r="B185" s="5"/>
      <c r="C185" s="5"/>
      <c r="D185" s="5"/>
      <c r="E185" s="5"/>
      <c r="F185" s="6"/>
      <c r="G185" s="6"/>
      <c r="H185" s="6"/>
      <c r="I185" s="6"/>
      <c r="J185" s="6"/>
      <c r="K185" s="6"/>
      <c r="L185" s="6"/>
      <c r="M185" s="6"/>
      <c r="N185" s="6"/>
      <c r="O185" s="6"/>
      <c r="P185" s="6"/>
      <c r="Q185" s="6"/>
      <c r="R185" s="6"/>
      <c r="S185" s="6"/>
      <c r="T185" s="6"/>
      <c r="U185" s="6"/>
      <c r="V185" s="6"/>
      <c r="W185" s="6"/>
      <c r="X185" s="6"/>
    </row>
    <row r="186" spans="1:24" ht="15.75" customHeight="1">
      <c r="A186" s="5"/>
      <c r="B186" s="5"/>
      <c r="C186" s="5"/>
      <c r="D186" s="5"/>
      <c r="E186" s="5"/>
      <c r="F186" s="6"/>
      <c r="G186" s="6"/>
      <c r="H186" s="6"/>
      <c r="I186" s="6"/>
      <c r="J186" s="6"/>
      <c r="K186" s="6"/>
      <c r="L186" s="6"/>
      <c r="M186" s="6"/>
      <c r="N186" s="6"/>
      <c r="O186" s="6"/>
      <c r="P186" s="6"/>
      <c r="Q186" s="6"/>
      <c r="R186" s="6"/>
      <c r="S186" s="6"/>
      <c r="T186" s="6"/>
      <c r="U186" s="6"/>
      <c r="V186" s="6"/>
      <c r="W186" s="6"/>
      <c r="X186" s="6"/>
    </row>
    <row r="187" spans="1:24" ht="15.75" customHeight="1">
      <c r="A187" s="5"/>
      <c r="B187" s="5"/>
      <c r="C187" s="5"/>
      <c r="D187" s="5"/>
      <c r="E187" s="5"/>
      <c r="F187" s="6"/>
      <c r="G187" s="6"/>
      <c r="H187" s="6"/>
      <c r="I187" s="6"/>
      <c r="J187" s="6"/>
      <c r="K187" s="6"/>
      <c r="L187" s="6"/>
      <c r="M187" s="6"/>
      <c r="N187" s="6"/>
      <c r="O187" s="6"/>
      <c r="P187" s="6"/>
      <c r="Q187" s="6"/>
      <c r="R187" s="6"/>
      <c r="S187" s="6"/>
      <c r="T187" s="6"/>
      <c r="U187" s="6"/>
      <c r="V187" s="6"/>
      <c r="W187" s="6"/>
      <c r="X187" s="6"/>
    </row>
    <row r="188" spans="1:24" ht="15.75" customHeight="1">
      <c r="A188" s="5"/>
      <c r="B188" s="5"/>
      <c r="C188" s="5"/>
      <c r="D188" s="5"/>
      <c r="E188" s="5"/>
      <c r="F188" s="6"/>
      <c r="G188" s="6"/>
      <c r="H188" s="6"/>
      <c r="I188" s="6"/>
      <c r="J188" s="6"/>
      <c r="K188" s="6"/>
      <c r="L188" s="6"/>
      <c r="M188" s="6"/>
      <c r="N188" s="6"/>
      <c r="O188" s="6"/>
      <c r="P188" s="6"/>
      <c r="Q188" s="6"/>
      <c r="R188" s="6"/>
      <c r="S188" s="6"/>
      <c r="T188" s="6"/>
      <c r="U188" s="6"/>
      <c r="V188" s="6"/>
      <c r="W188" s="6"/>
      <c r="X188" s="6"/>
    </row>
    <row r="189" spans="1:24" ht="15.75" customHeight="1">
      <c r="A189" s="5"/>
      <c r="B189" s="5"/>
      <c r="C189" s="5"/>
      <c r="D189" s="5"/>
      <c r="E189" s="5"/>
      <c r="F189" s="6"/>
      <c r="G189" s="6"/>
      <c r="H189" s="6"/>
      <c r="I189" s="6"/>
      <c r="J189" s="6"/>
      <c r="K189" s="6"/>
      <c r="L189" s="6"/>
      <c r="M189" s="6"/>
      <c r="N189" s="6"/>
      <c r="O189" s="6"/>
      <c r="P189" s="6"/>
      <c r="Q189" s="6"/>
      <c r="R189" s="6"/>
      <c r="S189" s="6"/>
      <c r="T189" s="6"/>
      <c r="U189" s="6"/>
      <c r="V189" s="6"/>
      <c r="W189" s="6"/>
      <c r="X189" s="6"/>
    </row>
    <row r="190" spans="1:24" ht="15.75" customHeight="1">
      <c r="A190" s="5"/>
      <c r="B190" s="5"/>
      <c r="C190" s="5"/>
      <c r="D190" s="5"/>
      <c r="E190" s="5"/>
      <c r="F190" s="6"/>
      <c r="G190" s="6"/>
      <c r="H190" s="6"/>
      <c r="I190" s="6"/>
      <c r="J190" s="6"/>
      <c r="K190" s="6"/>
      <c r="L190" s="6"/>
      <c r="M190" s="6"/>
      <c r="N190" s="6"/>
      <c r="O190" s="6"/>
      <c r="P190" s="6"/>
      <c r="Q190" s="6"/>
      <c r="R190" s="6"/>
      <c r="S190" s="6"/>
      <c r="T190" s="6"/>
      <c r="U190" s="6"/>
      <c r="V190" s="6"/>
      <c r="W190" s="6"/>
      <c r="X190" s="6"/>
    </row>
    <row r="191" spans="1:24" ht="15.75" customHeight="1">
      <c r="A191" s="5"/>
      <c r="B191" s="5"/>
      <c r="C191" s="5"/>
      <c r="D191" s="5"/>
      <c r="E191" s="5"/>
      <c r="F191" s="6"/>
      <c r="G191" s="6"/>
      <c r="H191" s="6"/>
      <c r="I191" s="6"/>
      <c r="J191" s="6"/>
      <c r="K191" s="6"/>
      <c r="L191" s="6"/>
      <c r="M191" s="6"/>
      <c r="N191" s="6"/>
      <c r="O191" s="6"/>
      <c r="P191" s="6"/>
      <c r="Q191" s="6"/>
      <c r="R191" s="6"/>
      <c r="S191" s="6"/>
      <c r="T191" s="6"/>
      <c r="U191" s="6"/>
      <c r="V191" s="6"/>
      <c r="W191" s="6"/>
      <c r="X191" s="6"/>
    </row>
    <row r="192" spans="1:24" ht="15.75" customHeight="1">
      <c r="A192" s="5"/>
      <c r="B192" s="5"/>
      <c r="C192" s="5"/>
      <c r="D192" s="5"/>
      <c r="E192" s="5"/>
      <c r="F192" s="6"/>
      <c r="G192" s="6"/>
      <c r="H192" s="6"/>
      <c r="I192" s="6"/>
      <c r="J192" s="6"/>
      <c r="K192" s="6"/>
      <c r="L192" s="6"/>
      <c r="M192" s="6"/>
      <c r="N192" s="6"/>
      <c r="O192" s="6"/>
      <c r="P192" s="6"/>
      <c r="Q192" s="6"/>
      <c r="R192" s="6"/>
      <c r="S192" s="6"/>
      <c r="T192" s="6"/>
      <c r="U192" s="6"/>
      <c r="V192" s="6"/>
      <c r="W192" s="6"/>
      <c r="X192" s="6"/>
    </row>
    <row r="193" spans="1:24" ht="15.75" customHeight="1">
      <c r="A193" s="5"/>
      <c r="B193" s="5"/>
      <c r="C193" s="5"/>
      <c r="D193" s="5"/>
      <c r="E193" s="5"/>
      <c r="F193" s="6"/>
      <c r="G193" s="6"/>
      <c r="H193" s="6"/>
      <c r="I193" s="6"/>
      <c r="J193" s="6"/>
      <c r="K193" s="6"/>
      <c r="L193" s="6"/>
      <c r="M193" s="6"/>
      <c r="N193" s="6"/>
      <c r="O193" s="6"/>
      <c r="P193" s="6"/>
      <c r="Q193" s="6"/>
      <c r="R193" s="6"/>
      <c r="S193" s="6"/>
      <c r="T193" s="6"/>
      <c r="U193" s="6"/>
      <c r="V193" s="6"/>
      <c r="W193" s="6"/>
      <c r="X193" s="6"/>
    </row>
    <row r="194" spans="1:24" ht="15.75" customHeight="1">
      <c r="A194" s="5"/>
      <c r="B194" s="5"/>
      <c r="C194" s="5"/>
      <c r="D194" s="5"/>
      <c r="E194" s="5"/>
      <c r="F194" s="6"/>
      <c r="G194" s="6"/>
      <c r="H194" s="6"/>
      <c r="I194" s="6"/>
      <c r="J194" s="6"/>
      <c r="K194" s="6"/>
      <c r="L194" s="6"/>
      <c r="M194" s="6"/>
      <c r="N194" s="6"/>
      <c r="O194" s="6"/>
      <c r="P194" s="6"/>
      <c r="Q194" s="6"/>
      <c r="R194" s="6"/>
      <c r="S194" s="6"/>
      <c r="T194" s="6"/>
      <c r="U194" s="6"/>
      <c r="V194" s="6"/>
      <c r="W194" s="6"/>
      <c r="X194" s="6"/>
    </row>
    <row r="195" spans="1:24" ht="15.75" customHeight="1">
      <c r="A195" s="5"/>
      <c r="B195" s="5"/>
      <c r="C195" s="5"/>
      <c r="D195" s="5"/>
      <c r="E195" s="5"/>
      <c r="F195" s="6"/>
      <c r="G195" s="6"/>
      <c r="H195" s="6"/>
      <c r="I195" s="6"/>
      <c r="J195" s="6"/>
      <c r="K195" s="6"/>
      <c r="L195" s="6"/>
      <c r="M195" s="6"/>
      <c r="N195" s="6"/>
      <c r="O195" s="6"/>
      <c r="P195" s="6"/>
      <c r="Q195" s="6"/>
      <c r="R195" s="6"/>
      <c r="S195" s="6"/>
      <c r="T195" s="6"/>
      <c r="U195" s="6"/>
      <c r="V195" s="6"/>
      <c r="W195" s="6"/>
      <c r="X195" s="6"/>
    </row>
    <row r="196" spans="1:24" ht="15.75" customHeight="1">
      <c r="A196" s="5"/>
      <c r="B196" s="5"/>
      <c r="C196" s="5"/>
      <c r="D196" s="5"/>
      <c r="E196" s="5"/>
      <c r="F196" s="6"/>
      <c r="G196" s="6"/>
      <c r="H196" s="6"/>
      <c r="I196" s="6"/>
      <c r="J196" s="6"/>
      <c r="K196" s="6"/>
      <c r="L196" s="6"/>
      <c r="M196" s="6"/>
      <c r="N196" s="6"/>
      <c r="O196" s="6"/>
      <c r="P196" s="6"/>
      <c r="Q196" s="6"/>
      <c r="R196" s="6"/>
      <c r="S196" s="6"/>
      <c r="T196" s="6"/>
      <c r="U196" s="6"/>
      <c r="V196" s="6"/>
      <c r="W196" s="6"/>
      <c r="X196" s="6"/>
    </row>
    <row r="197" spans="1:24" ht="15.75" customHeight="1">
      <c r="A197" s="5"/>
      <c r="B197" s="5"/>
      <c r="C197" s="5"/>
      <c r="D197" s="5"/>
      <c r="E197" s="5"/>
      <c r="F197" s="6"/>
      <c r="G197" s="6"/>
      <c r="H197" s="6"/>
      <c r="I197" s="6"/>
      <c r="J197" s="6"/>
      <c r="K197" s="6"/>
      <c r="L197" s="6"/>
      <c r="M197" s="6"/>
      <c r="N197" s="6"/>
      <c r="O197" s="6"/>
      <c r="P197" s="6"/>
      <c r="Q197" s="6"/>
      <c r="R197" s="6"/>
      <c r="S197" s="6"/>
      <c r="T197" s="6"/>
      <c r="U197" s="6"/>
      <c r="V197" s="6"/>
      <c r="W197" s="6"/>
      <c r="X197" s="6"/>
    </row>
    <row r="198" spans="1:24" ht="15.75" customHeight="1">
      <c r="A198" s="5"/>
      <c r="B198" s="5"/>
      <c r="C198" s="5"/>
      <c r="D198" s="5"/>
      <c r="E198" s="5"/>
      <c r="F198" s="6"/>
      <c r="G198" s="6"/>
      <c r="H198" s="6"/>
      <c r="I198" s="6"/>
      <c r="J198" s="6"/>
      <c r="K198" s="6"/>
      <c r="L198" s="6"/>
      <c r="M198" s="6"/>
      <c r="N198" s="6"/>
      <c r="O198" s="6"/>
      <c r="P198" s="6"/>
      <c r="Q198" s="6"/>
      <c r="R198" s="6"/>
      <c r="S198" s="6"/>
      <c r="T198" s="6"/>
      <c r="U198" s="6"/>
      <c r="V198" s="6"/>
      <c r="W198" s="6"/>
      <c r="X198" s="6"/>
    </row>
    <row r="199" spans="1:24" ht="15.75" customHeight="1">
      <c r="A199" s="5"/>
      <c r="B199" s="5"/>
      <c r="C199" s="5"/>
      <c r="D199" s="5"/>
      <c r="E199" s="5"/>
      <c r="F199" s="6"/>
      <c r="G199" s="6"/>
      <c r="H199" s="6"/>
      <c r="I199" s="6"/>
      <c r="J199" s="6"/>
      <c r="K199" s="6"/>
      <c r="L199" s="6"/>
      <c r="M199" s="6"/>
      <c r="N199" s="6"/>
      <c r="O199" s="6"/>
      <c r="P199" s="6"/>
      <c r="Q199" s="6"/>
      <c r="R199" s="6"/>
      <c r="S199" s="6"/>
      <c r="T199" s="6"/>
      <c r="U199" s="6"/>
      <c r="V199" s="6"/>
      <c r="W199" s="6"/>
      <c r="X199" s="6"/>
    </row>
    <row r="200" spans="1:24" ht="15.75" customHeight="1">
      <c r="A200" s="5"/>
      <c r="B200" s="5"/>
      <c r="C200" s="5"/>
      <c r="D200" s="5"/>
      <c r="E200" s="5"/>
      <c r="F200" s="6"/>
      <c r="G200" s="6"/>
      <c r="H200" s="6"/>
      <c r="I200" s="6"/>
      <c r="J200" s="6"/>
      <c r="K200" s="6"/>
      <c r="L200" s="6"/>
      <c r="M200" s="6"/>
      <c r="N200" s="6"/>
      <c r="O200" s="6"/>
      <c r="P200" s="6"/>
      <c r="Q200" s="6"/>
      <c r="R200" s="6"/>
      <c r="S200" s="6"/>
      <c r="T200" s="6"/>
      <c r="U200" s="6"/>
      <c r="V200" s="6"/>
      <c r="W200" s="6"/>
      <c r="X200" s="6"/>
    </row>
    <row r="201" spans="1:24" ht="15.75" customHeight="1">
      <c r="A201" s="5"/>
      <c r="B201" s="5"/>
      <c r="C201" s="5"/>
      <c r="D201" s="5"/>
      <c r="E201" s="5"/>
      <c r="F201" s="6"/>
      <c r="G201" s="6"/>
      <c r="H201" s="6"/>
      <c r="I201" s="6"/>
      <c r="J201" s="6"/>
      <c r="K201" s="6"/>
      <c r="L201" s="6"/>
      <c r="M201" s="6"/>
      <c r="N201" s="6"/>
      <c r="O201" s="6"/>
      <c r="P201" s="6"/>
      <c r="Q201" s="6"/>
      <c r="R201" s="6"/>
      <c r="S201" s="6"/>
      <c r="T201" s="6"/>
      <c r="U201" s="6"/>
      <c r="V201" s="6"/>
      <c r="W201" s="6"/>
      <c r="X201" s="6"/>
    </row>
    <row r="202" spans="1:24" ht="15.75" customHeight="1">
      <c r="A202" s="5"/>
      <c r="B202" s="5"/>
      <c r="C202" s="5"/>
      <c r="D202" s="5"/>
      <c r="E202" s="5"/>
      <c r="F202" s="6"/>
      <c r="G202" s="6"/>
      <c r="H202" s="6"/>
      <c r="I202" s="6"/>
      <c r="J202" s="6"/>
      <c r="K202" s="6"/>
      <c r="L202" s="6"/>
      <c r="M202" s="6"/>
      <c r="N202" s="6"/>
      <c r="O202" s="6"/>
      <c r="P202" s="6"/>
      <c r="Q202" s="6"/>
      <c r="R202" s="6"/>
      <c r="S202" s="6"/>
      <c r="T202" s="6"/>
      <c r="U202" s="6"/>
      <c r="V202" s="6"/>
      <c r="W202" s="6"/>
      <c r="X202" s="6"/>
    </row>
    <row r="203" spans="1:24" ht="15.75" customHeight="1">
      <c r="A203" s="5"/>
      <c r="B203" s="5"/>
      <c r="C203" s="5"/>
      <c r="D203" s="5"/>
      <c r="E203" s="5"/>
      <c r="F203" s="6"/>
      <c r="G203" s="6"/>
      <c r="H203" s="6"/>
      <c r="I203" s="6"/>
      <c r="J203" s="6"/>
      <c r="K203" s="6"/>
      <c r="L203" s="6"/>
      <c r="M203" s="6"/>
      <c r="N203" s="6"/>
      <c r="O203" s="6"/>
      <c r="P203" s="6"/>
      <c r="Q203" s="6"/>
      <c r="R203" s="6"/>
      <c r="S203" s="6"/>
      <c r="T203" s="6"/>
      <c r="U203" s="6"/>
      <c r="V203" s="6"/>
      <c r="W203" s="6"/>
      <c r="X203" s="6"/>
    </row>
    <row r="204" spans="1:24" ht="15.75" customHeight="1">
      <c r="A204" s="5"/>
      <c r="B204" s="5"/>
      <c r="C204" s="5"/>
      <c r="D204" s="5"/>
      <c r="E204" s="5"/>
      <c r="F204" s="6"/>
      <c r="G204" s="6"/>
      <c r="H204" s="6"/>
      <c r="I204" s="6"/>
      <c r="J204" s="6"/>
      <c r="K204" s="6"/>
      <c r="L204" s="6"/>
      <c r="M204" s="6"/>
      <c r="N204" s="6"/>
      <c r="O204" s="6"/>
      <c r="P204" s="6"/>
      <c r="Q204" s="6"/>
      <c r="R204" s="6"/>
      <c r="S204" s="6"/>
      <c r="T204" s="6"/>
      <c r="U204" s="6"/>
      <c r="V204" s="6"/>
      <c r="W204" s="6"/>
      <c r="X204" s="6"/>
    </row>
    <row r="205" spans="1:24" ht="15.75" customHeight="1">
      <c r="A205" s="5"/>
      <c r="B205" s="5"/>
      <c r="C205" s="5"/>
      <c r="D205" s="5"/>
      <c r="E205" s="5"/>
      <c r="F205" s="6"/>
      <c r="G205" s="6"/>
      <c r="H205" s="6"/>
      <c r="I205" s="6"/>
      <c r="J205" s="6"/>
      <c r="K205" s="6"/>
      <c r="L205" s="6"/>
      <c r="M205" s="6"/>
      <c r="N205" s="6"/>
      <c r="O205" s="6"/>
      <c r="P205" s="6"/>
      <c r="Q205" s="6"/>
      <c r="R205" s="6"/>
      <c r="S205" s="6"/>
      <c r="T205" s="6"/>
      <c r="U205" s="6"/>
      <c r="V205" s="6"/>
      <c r="W205" s="6"/>
      <c r="X205" s="6"/>
    </row>
    <row r="206" spans="1:24" ht="15.75" customHeight="1">
      <c r="A206" s="5"/>
      <c r="B206" s="5"/>
      <c r="C206" s="5"/>
      <c r="D206" s="5"/>
      <c r="E206" s="5"/>
      <c r="F206" s="6"/>
      <c r="G206" s="6"/>
      <c r="H206" s="6"/>
      <c r="I206" s="6"/>
      <c r="J206" s="6"/>
      <c r="K206" s="6"/>
      <c r="L206" s="6"/>
      <c r="M206" s="6"/>
      <c r="N206" s="6"/>
      <c r="O206" s="6"/>
      <c r="P206" s="6"/>
      <c r="Q206" s="6"/>
      <c r="R206" s="6"/>
      <c r="S206" s="6"/>
      <c r="T206" s="6"/>
      <c r="U206" s="6"/>
      <c r="V206" s="6"/>
      <c r="W206" s="6"/>
      <c r="X206" s="6"/>
    </row>
    <row r="207" spans="1:24" ht="15.75" customHeight="1">
      <c r="A207" s="5"/>
      <c r="B207" s="5"/>
      <c r="C207" s="5"/>
      <c r="D207" s="5"/>
      <c r="E207" s="5"/>
      <c r="F207" s="6"/>
      <c r="G207" s="6"/>
      <c r="H207" s="6"/>
      <c r="I207" s="6"/>
      <c r="J207" s="6"/>
      <c r="K207" s="6"/>
      <c r="L207" s="6"/>
      <c r="M207" s="6"/>
      <c r="N207" s="6"/>
      <c r="O207" s="6"/>
      <c r="P207" s="6"/>
      <c r="Q207" s="6"/>
      <c r="R207" s="6"/>
      <c r="S207" s="6"/>
      <c r="T207" s="6"/>
      <c r="U207" s="6"/>
      <c r="V207" s="6"/>
      <c r="W207" s="6"/>
      <c r="X207" s="6"/>
    </row>
    <row r="208" spans="1:24" ht="15.75" customHeight="1">
      <c r="A208" s="5"/>
      <c r="B208" s="5"/>
      <c r="C208" s="5"/>
      <c r="D208" s="5"/>
      <c r="E208" s="5"/>
      <c r="F208" s="6"/>
      <c r="G208" s="6"/>
      <c r="H208" s="6"/>
      <c r="I208" s="6"/>
      <c r="J208" s="6"/>
      <c r="K208" s="6"/>
      <c r="L208" s="6"/>
      <c r="M208" s="6"/>
      <c r="N208" s="6"/>
      <c r="O208" s="6"/>
      <c r="P208" s="6"/>
      <c r="Q208" s="6"/>
      <c r="R208" s="6"/>
      <c r="S208" s="6"/>
      <c r="T208" s="6"/>
      <c r="U208" s="6"/>
      <c r="V208" s="6"/>
      <c r="W208" s="6"/>
      <c r="X208" s="6"/>
    </row>
    <row r="209" spans="1:24" ht="15.75" customHeight="1">
      <c r="A209" s="5"/>
      <c r="B209" s="5"/>
      <c r="C209" s="5"/>
      <c r="D209" s="5"/>
      <c r="E209" s="5"/>
      <c r="F209" s="6"/>
      <c r="G209" s="6"/>
      <c r="H209" s="6"/>
      <c r="I209" s="6"/>
      <c r="J209" s="6"/>
      <c r="K209" s="6"/>
      <c r="L209" s="6"/>
      <c r="M209" s="6"/>
      <c r="N209" s="6"/>
      <c r="O209" s="6"/>
      <c r="P209" s="6"/>
      <c r="Q209" s="6"/>
      <c r="R209" s="6"/>
      <c r="S209" s="6"/>
      <c r="T209" s="6"/>
      <c r="U209" s="6"/>
      <c r="V209" s="6"/>
      <c r="W209" s="6"/>
      <c r="X209" s="6"/>
    </row>
    <row r="210" spans="1:24" ht="15.75" customHeight="1">
      <c r="A210" s="5"/>
      <c r="B210" s="5"/>
      <c r="C210" s="5"/>
      <c r="D210" s="5"/>
      <c r="E210" s="5"/>
      <c r="F210" s="6"/>
      <c r="G210" s="6"/>
      <c r="H210" s="6"/>
      <c r="I210" s="6"/>
      <c r="J210" s="6"/>
      <c r="K210" s="6"/>
      <c r="L210" s="6"/>
      <c r="M210" s="6"/>
      <c r="N210" s="6"/>
      <c r="O210" s="6"/>
      <c r="P210" s="6"/>
      <c r="Q210" s="6"/>
      <c r="R210" s="6"/>
      <c r="S210" s="6"/>
      <c r="T210" s="6"/>
      <c r="U210" s="6"/>
      <c r="V210" s="6"/>
      <c r="W210" s="6"/>
      <c r="X210" s="6"/>
    </row>
    <row r="211" spans="1:24" ht="15.75" customHeight="1">
      <c r="A211" s="5"/>
      <c r="B211" s="5"/>
      <c r="C211" s="5"/>
      <c r="D211" s="5"/>
      <c r="E211" s="5"/>
      <c r="F211" s="6"/>
      <c r="G211" s="6"/>
      <c r="H211" s="6"/>
      <c r="I211" s="6"/>
      <c r="J211" s="6"/>
      <c r="K211" s="6"/>
      <c r="L211" s="6"/>
      <c r="M211" s="6"/>
      <c r="N211" s="6"/>
      <c r="O211" s="6"/>
      <c r="P211" s="6"/>
      <c r="Q211" s="6"/>
      <c r="R211" s="6"/>
      <c r="S211" s="6"/>
      <c r="T211" s="6"/>
      <c r="U211" s="6"/>
      <c r="V211" s="6"/>
      <c r="W211" s="6"/>
      <c r="X211" s="6"/>
    </row>
    <row r="212" spans="1:24" ht="15.75" customHeight="1">
      <c r="A212" s="5"/>
      <c r="B212" s="5"/>
      <c r="C212" s="5"/>
      <c r="D212" s="5"/>
      <c r="E212" s="5"/>
      <c r="F212" s="6"/>
      <c r="G212" s="6"/>
      <c r="H212" s="6"/>
      <c r="I212" s="6"/>
      <c r="J212" s="6"/>
      <c r="K212" s="6"/>
      <c r="L212" s="6"/>
      <c r="M212" s="6"/>
      <c r="N212" s="6"/>
      <c r="O212" s="6"/>
      <c r="P212" s="6"/>
      <c r="Q212" s="6"/>
      <c r="R212" s="6"/>
      <c r="S212" s="6"/>
      <c r="T212" s="6"/>
      <c r="U212" s="6"/>
      <c r="V212" s="6"/>
      <c r="W212" s="6"/>
      <c r="X212" s="6"/>
    </row>
    <row r="213" spans="1:24" ht="15.75" customHeight="1">
      <c r="A213" s="5"/>
      <c r="B213" s="5"/>
      <c r="C213" s="5"/>
      <c r="D213" s="5"/>
      <c r="E213" s="5"/>
      <c r="F213" s="6"/>
      <c r="G213" s="6"/>
      <c r="H213" s="6"/>
      <c r="I213" s="6"/>
      <c r="J213" s="6"/>
      <c r="K213" s="6"/>
      <c r="L213" s="6"/>
      <c r="M213" s="6"/>
      <c r="N213" s="6"/>
      <c r="O213" s="6"/>
      <c r="P213" s="6"/>
      <c r="Q213" s="6"/>
      <c r="R213" s="6"/>
      <c r="S213" s="6"/>
      <c r="T213" s="6"/>
      <c r="U213" s="6"/>
      <c r="V213" s="6"/>
      <c r="W213" s="6"/>
      <c r="X213" s="6"/>
    </row>
    <row r="214" spans="1:24" ht="15.75" customHeight="1">
      <c r="A214" s="5"/>
      <c r="B214" s="5"/>
      <c r="C214" s="5"/>
      <c r="D214" s="5"/>
      <c r="E214" s="5"/>
      <c r="F214" s="6"/>
      <c r="G214" s="6"/>
      <c r="H214" s="6"/>
      <c r="I214" s="6"/>
      <c r="J214" s="6"/>
      <c r="K214" s="6"/>
      <c r="L214" s="6"/>
      <c r="M214" s="6"/>
      <c r="N214" s="6"/>
      <c r="O214" s="6"/>
      <c r="P214" s="6"/>
      <c r="Q214" s="6"/>
      <c r="R214" s="6"/>
      <c r="S214" s="6"/>
      <c r="T214" s="6"/>
      <c r="U214" s="6"/>
      <c r="V214" s="6"/>
      <c r="W214" s="6"/>
      <c r="X214" s="6"/>
    </row>
    <row r="215" spans="1:24" ht="15.75" customHeight="1">
      <c r="A215" s="5"/>
      <c r="B215" s="5"/>
      <c r="C215" s="5"/>
      <c r="D215" s="5"/>
      <c r="E215" s="5"/>
      <c r="F215" s="6"/>
      <c r="G215" s="6"/>
      <c r="H215" s="6"/>
      <c r="I215" s="6"/>
      <c r="J215" s="6"/>
      <c r="K215" s="6"/>
      <c r="L215" s="6"/>
      <c r="M215" s="6"/>
      <c r="N215" s="6"/>
      <c r="O215" s="6"/>
      <c r="P215" s="6"/>
      <c r="Q215" s="6"/>
      <c r="R215" s="6"/>
      <c r="S215" s="6"/>
      <c r="T215" s="6"/>
      <c r="U215" s="6"/>
      <c r="V215" s="6"/>
      <c r="W215" s="6"/>
      <c r="X215" s="6"/>
    </row>
    <row r="216" spans="1:24" ht="15.75" customHeight="1">
      <c r="A216" s="5"/>
      <c r="B216" s="5"/>
      <c r="C216" s="5"/>
      <c r="D216" s="5"/>
      <c r="E216" s="5"/>
      <c r="F216" s="6"/>
      <c r="G216" s="6"/>
      <c r="H216" s="6"/>
      <c r="I216" s="6"/>
      <c r="J216" s="6"/>
      <c r="K216" s="6"/>
      <c r="L216" s="6"/>
      <c r="M216" s="6"/>
      <c r="N216" s="6"/>
      <c r="O216" s="6"/>
      <c r="P216" s="6"/>
      <c r="Q216" s="6"/>
      <c r="R216" s="6"/>
      <c r="S216" s="6"/>
      <c r="T216" s="6"/>
      <c r="U216" s="6"/>
      <c r="V216" s="6"/>
      <c r="W216" s="6"/>
      <c r="X216" s="6"/>
    </row>
    <row r="217" spans="1:24" ht="15.75" customHeight="1">
      <c r="A217" s="5"/>
      <c r="B217" s="5"/>
      <c r="C217" s="5"/>
      <c r="D217" s="5"/>
      <c r="E217" s="5"/>
      <c r="F217" s="6"/>
      <c r="G217" s="6"/>
      <c r="H217" s="6"/>
      <c r="I217" s="6"/>
      <c r="J217" s="6"/>
      <c r="K217" s="6"/>
      <c r="L217" s="6"/>
      <c r="M217" s="6"/>
      <c r="N217" s="6"/>
      <c r="O217" s="6"/>
      <c r="P217" s="6"/>
      <c r="Q217" s="6"/>
      <c r="R217" s="6"/>
      <c r="S217" s="6"/>
      <c r="T217" s="6"/>
      <c r="U217" s="6"/>
      <c r="V217" s="6"/>
      <c r="W217" s="6"/>
      <c r="X217" s="6"/>
    </row>
    <row r="218" spans="1:24" ht="15.75" customHeight="1">
      <c r="A218" s="5"/>
      <c r="B218" s="5"/>
      <c r="C218" s="5"/>
      <c r="D218" s="5"/>
      <c r="E218" s="5"/>
      <c r="F218" s="6"/>
      <c r="G218" s="6"/>
      <c r="H218" s="6"/>
      <c r="I218" s="6"/>
      <c r="J218" s="6"/>
      <c r="K218" s="6"/>
      <c r="L218" s="6"/>
      <c r="M218" s="6"/>
      <c r="N218" s="6"/>
      <c r="O218" s="6"/>
      <c r="P218" s="6"/>
      <c r="Q218" s="6"/>
      <c r="R218" s="6"/>
      <c r="S218" s="6"/>
      <c r="T218" s="6"/>
      <c r="U218" s="6"/>
      <c r="V218" s="6"/>
      <c r="W218" s="6"/>
      <c r="X218" s="6"/>
    </row>
    <row r="219" spans="1:24" ht="15.75" customHeight="1">
      <c r="A219" s="5"/>
      <c r="B219" s="5"/>
      <c r="C219" s="5"/>
      <c r="D219" s="5"/>
      <c r="E219" s="5"/>
      <c r="F219" s="6"/>
      <c r="G219" s="6"/>
      <c r="H219" s="6"/>
      <c r="I219" s="6"/>
      <c r="J219" s="6"/>
      <c r="K219" s="6"/>
      <c r="L219" s="6"/>
      <c r="M219" s="6"/>
      <c r="N219" s="6"/>
      <c r="O219" s="6"/>
      <c r="P219" s="6"/>
      <c r="Q219" s="6"/>
      <c r="R219" s="6"/>
      <c r="S219" s="6"/>
      <c r="T219" s="6"/>
      <c r="U219" s="6"/>
      <c r="V219" s="6"/>
      <c r="W219" s="6"/>
      <c r="X219" s="6"/>
    </row>
    <row r="220" spans="1:24" ht="15.75" customHeight="1">
      <c r="A220" s="5"/>
      <c r="B220" s="5"/>
      <c r="C220" s="5"/>
      <c r="D220" s="5"/>
      <c r="E220" s="5"/>
      <c r="F220" s="6"/>
      <c r="G220" s="6"/>
      <c r="H220" s="6"/>
      <c r="I220" s="6"/>
      <c r="J220" s="6"/>
      <c r="K220" s="6"/>
      <c r="L220" s="6"/>
      <c r="M220" s="6"/>
      <c r="N220" s="6"/>
      <c r="O220" s="6"/>
      <c r="P220" s="6"/>
      <c r="Q220" s="6"/>
      <c r="R220" s="6"/>
      <c r="S220" s="6"/>
      <c r="T220" s="6"/>
      <c r="U220" s="6"/>
      <c r="V220" s="6"/>
      <c r="W220" s="6"/>
      <c r="X220" s="6"/>
    </row>
    <row r="221" spans="1:24" ht="15.75" customHeight="1">
      <c r="A221" s="5"/>
      <c r="B221" s="5"/>
      <c r="C221" s="5"/>
      <c r="D221" s="5"/>
      <c r="E221" s="5"/>
      <c r="F221" s="6"/>
      <c r="G221" s="6"/>
      <c r="H221" s="6"/>
      <c r="I221" s="6"/>
      <c r="J221" s="6"/>
      <c r="K221" s="6"/>
      <c r="L221" s="6"/>
      <c r="M221" s="6"/>
      <c r="N221" s="6"/>
      <c r="O221" s="6"/>
      <c r="P221" s="6"/>
      <c r="Q221" s="6"/>
      <c r="R221" s="6"/>
      <c r="S221" s="6"/>
      <c r="T221" s="6"/>
      <c r="U221" s="6"/>
      <c r="V221" s="6"/>
      <c r="W221" s="6"/>
      <c r="X221" s="6"/>
    </row>
    <row r="222" spans="1:24" ht="15.75" customHeight="1">
      <c r="A222" s="5"/>
      <c r="B222" s="5"/>
      <c r="C222" s="5"/>
      <c r="D222" s="5"/>
      <c r="E222" s="5"/>
      <c r="F222" s="6"/>
      <c r="G222" s="6"/>
      <c r="H222" s="6"/>
      <c r="I222" s="6"/>
      <c r="J222" s="6"/>
      <c r="K222" s="6"/>
      <c r="L222" s="6"/>
      <c r="M222" s="6"/>
      <c r="N222" s="6"/>
      <c r="O222" s="6"/>
      <c r="P222" s="6"/>
      <c r="Q222" s="6"/>
      <c r="R222" s="6"/>
      <c r="S222" s="6"/>
      <c r="T222" s="6"/>
      <c r="U222" s="6"/>
      <c r="V222" s="6"/>
      <c r="W222" s="6"/>
      <c r="X222" s="6"/>
    </row>
    <row r="223" spans="1:24" ht="15.75" customHeight="1">
      <c r="A223" s="5"/>
      <c r="B223" s="5"/>
      <c r="C223" s="5"/>
      <c r="D223" s="5"/>
      <c r="E223" s="5"/>
      <c r="F223" s="6"/>
      <c r="G223" s="6"/>
      <c r="H223" s="6"/>
      <c r="I223" s="6"/>
      <c r="J223" s="6"/>
      <c r="K223" s="6"/>
      <c r="L223" s="6"/>
      <c r="M223" s="6"/>
      <c r="N223" s="6"/>
      <c r="O223" s="6"/>
      <c r="P223" s="6"/>
      <c r="Q223" s="6"/>
      <c r="R223" s="6"/>
      <c r="S223" s="6"/>
      <c r="T223" s="6"/>
      <c r="U223" s="6"/>
      <c r="V223" s="6"/>
      <c r="W223" s="6"/>
      <c r="X223" s="6"/>
    </row>
    <row r="224" spans="1:24" ht="15.75" customHeight="1">
      <c r="A224" s="5"/>
      <c r="B224" s="5"/>
      <c r="C224" s="5"/>
      <c r="D224" s="5"/>
      <c r="E224" s="5"/>
      <c r="F224" s="6"/>
      <c r="G224" s="6"/>
      <c r="H224" s="6"/>
      <c r="I224" s="6"/>
      <c r="J224" s="6"/>
      <c r="K224" s="6"/>
      <c r="L224" s="6"/>
      <c r="M224" s="6"/>
      <c r="N224" s="6"/>
      <c r="O224" s="6"/>
      <c r="P224" s="6"/>
      <c r="Q224" s="6"/>
      <c r="R224" s="6"/>
      <c r="S224" s="6"/>
      <c r="T224" s="6"/>
      <c r="U224" s="6"/>
      <c r="V224" s="6"/>
      <c r="W224" s="6"/>
      <c r="X224" s="6"/>
    </row>
    <row r="225" spans="1:24" ht="15.75" customHeight="1">
      <c r="A225" s="5"/>
      <c r="B225" s="5"/>
      <c r="C225" s="5"/>
      <c r="D225" s="5"/>
      <c r="E225" s="5"/>
      <c r="F225" s="6"/>
      <c r="G225" s="6"/>
      <c r="H225" s="6"/>
      <c r="I225" s="6"/>
      <c r="J225" s="6"/>
      <c r="K225" s="6"/>
      <c r="L225" s="6"/>
      <c r="M225" s="6"/>
      <c r="N225" s="6"/>
      <c r="O225" s="6"/>
      <c r="P225" s="6"/>
      <c r="Q225" s="6"/>
      <c r="R225" s="6"/>
      <c r="S225" s="6"/>
      <c r="T225" s="6"/>
      <c r="U225" s="6"/>
      <c r="V225" s="6"/>
      <c r="W225" s="6"/>
      <c r="X225" s="6"/>
    </row>
    <row r="226" spans="1:24" ht="15.75" customHeight="1">
      <c r="A226" s="5"/>
      <c r="B226" s="5"/>
      <c r="C226" s="5"/>
      <c r="D226" s="5"/>
      <c r="E226" s="5"/>
      <c r="F226" s="6"/>
      <c r="G226" s="6"/>
      <c r="H226" s="6"/>
      <c r="I226" s="6"/>
      <c r="J226" s="6"/>
      <c r="K226" s="6"/>
      <c r="L226" s="6"/>
      <c r="M226" s="6"/>
      <c r="N226" s="6"/>
      <c r="O226" s="6"/>
      <c r="P226" s="6"/>
      <c r="Q226" s="6"/>
      <c r="R226" s="6"/>
      <c r="S226" s="6"/>
      <c r="T226" s="6"/>
      <c r="U226" s="6"/>
      <c r="V226" s="6"/>
      <c r="W226" s="6"/>
      <c r="X226" s="6"/>
    </row>
    <row r="227" spans="1:24" ht="15.75" customHeight="1">
      <c r="A227" s="5"/>
      <c r="B227" s="5"/>
      <c r="C227" s="5"/>
      <c r="D227" s="5"/>
      <c r="E227" s="5"/>
      <c r="F227" s="6"/>
      <c r="G227" s="6"/>
      <c r="H227" s="6"/>
      <c r="I227" s="6"/>
      <c r="J227" s="6"/>
      <c r="K227" s="6"/>
      <c r="L227" s="6"/>
      <c r="M227" s="6"/>
      <c r="N227" s="6"/>
      <c r="O227" s="6"/>
      <c r="P227" s="6"/>
      <c r="Q227" s="6"/>
      <c r="R227" s="6"/>
      <c r="S227" s="6"/>
      <c r="T227" s="6"/>
      <c r="U227" s="6"/>
      <c r="V227" s="6"/>
      <c r="W227" s="6"/>
      <c r="X227" s="6"/>
    </row>
    <row r="228" spans="1:24" ht="15.75" customHeight="1">
      <c r="A228" s="5"/>
      <c r="B228" s="5"/>
      <c r="C228" s="5"/>
      <c r="D228" s="5"/>
      <c r="E228" s="5"/>
      <c r="F228" s="6"/>
      <c r="G228" s="6"/>
      <c r="H228" s="6"/>
      <c r="I228" s="6"/>
      <c r="J228" s="6"/>
      <c r="K228" s="6"/>
      <c r="L228" s="6"/>
      <c r="M228" s="6"/>
      <c r="N228" s="6"/>
      <c r="O228" s="6"/>
      <c r="P228" s="6"/>
      <c r="Q228" s="6"/>
      <c r="R228" s="6"/>
      <c r="S228" s="6"/>
      <c r="T228" s="6"/>
      <c r="U228" s="6"/>
      <c r="V228" s="6"/>
      <c r="W228" s="6"/>
      <c r="X228" s="6"/>
    </row>
    <row r="229" spans="1:24" ht="15.75" customHeight="1">
      <c r="A229" s="5"/>
      <c r="B229" s="5"/>
      <c r="C229" s="5"/>
      <c r="D229" s="5"/>
      <c r="E229" s="5"/>
      <c r="F229" s="6"/>
      <c r="G229" s="6"/>
      <c r="H229" s="6"/>
      <c r="I229" s="6"/>
      <c r="J229" s="6"/>
      <c r="K229" s="6"/>
      <c r="L229" s="6"/>
      <c r="M229" s="6"/>
      <c r="N229" s="6"/>
      <c r="O229" s="6"/>
      <c r="P229" s="6"/>
      <c r="Q229" s="6"/>
      <c r="R229" s="6"/>
      <c r="S229" s="6"/>
      <c r="T229" s="6"/>
      <c r="U229" s="6"/>
      <c r="V229" s="6"/>
      <c r="W229" s="6"/>
      <c r="X229" s="6"/>
    </row>
    <row r="230" spans="1:24" ht="15.75" customHeight="1">
      <c r="A230" s="5"/>
      <c r="B230" s="5"/>
      <c r="C230" s="5"/>
      <c r="D230" s="5"/>
      <c r="E230" s="5"/>
      <c r="F230" s="6"/>
      <c r="G230" s="6"/>
      <c r="H230" s="6"/>
      <c r="I230" s="6"/>
      <c r="J230" s="6"/>
      <c r="K230" s="6"/>
      <c r="L230" s="6"/>
      <c r="M230" s="6"/>
      <c r="N230" s="6"/>
      <c r="O230" s="6"/>
      <c r="P230" s="6"/>
      <c r="Q230" s="6"/>
      <c r="R230" s="6"/>
      <c r="S230" s="6"/>
      <c r="T230" s="6"/>
      <c r="U230" s="6"/>
      <c r="V230" s="6"/>
      <c r="W230" s="6"/>
      <c r="X230" s="6"/>
    </row>
    <row r="231" spans="1:24" ht="15.75" customHeight="1">
      <c r="A231" s="5"/>
      <c r="B231" s="5"/>
      <c r="C231" s="5"/>
      <c r="D231" s="5"/>
      <c r="E231" s="5"/>
      <c r="F231" s="6"/>
      <c r="G231" s="6"/>
      <c r="H231" s="6"/>
      <c r="I231" s="6"/>
      <c r="J231" s="6"/>
      <c r="K231" s="6"/>
      <c r="L231" s="6"/>
      <c r="M231" s="6"/>
      <c r="N231" s="6"/>
      <c r="O231" s="6"/>
      <c r="P231" s="6"/>
      <c r="Q231" s="6"/>
      <c r="R231" s="6"/>
      <c r="S231" s="6"/>
      <c r="T231" s="6"/>
      <c r="U231" s="6"/>
      <c r="V231" s="6"/>
      <c r="W231" s="6"/>
      <c r="X231" s="6"/>
    </row>
    <row r="232" spans="1:24" ht="15.75" customHeight="1">
      <c r="A232" s="5"/>
      <c r="B232" s="5"/>
      <c r="C232" s="5"/>
      <c r="D232" s="5"/>
      <c r="E232" s="5"/>
      <c r="F232" s="6"/>
      <c r="G232" s="6"/>
      <c r="H232" s="6"/>
      <c r="I232" s="6"/>
      <c r="J232" s="6"/>
      <c r="K232" s="6"/>
      <c r="L232" s="6"/>
      <c r="M232" s="6"/>
      <c r="N232" s="6"/>
      <c r="O232" s="6"/>
      <c r="P232" s="6"/>
      <c r="Q232" s="6"/>
      <c r="R232" s="6"/>
      <c r="S232" s="6"/>
      <c r="T232" s="6"/>
      <c r="U232" s="6"/>
      <c r="V232" s="6"/>
      <c r="W232" s="6"/>
      <c r="X232" s="6"/>
    </row>
    <row r="233" spans="1:24" ht="15.75" customHeight="1">
      <c r="A233" s="5"/>
      <c r="B233" s="5"/>
      <c r="C233" s="5"/>
      <c r="D233" s="5"/>
      <c r="E233" s="5"/>
      <c r="F233" s="6"/>
      <c r="G233" s="6"/>
      <c r="H233" s="6"/>
      <c r="I233" s="6"/>
      <c r="J233" s="6"/>
      <c r="K233" s="6"/>
      <c r="L233" s="6"/>
      <c r="M233" s="6"/>
      <c r="N233" s="6"/>
      <c r="O233" s="6"/>
      <c r="P233" s="6"/>
      <c r="Q233" s="6"/>
      <c r="R233" s="6"/>
      <c r="S233" s="6"/>
      <c r="T233" s="6"/>
      <c r="U233" s="6"/>
      <c r="V233" s="6"/>
      <c r="W233" s="6"/>
      <c r="X233" s="6"/>
    </row>
    <row r="234" spans="1:24" ht="15.75" customHeight="1">
      <c r="A234" s="5"/>
      <c r="B234" s="5"/>
      <c r="C234" s="5"/>
      <c r="D234" s="5"/>
      <c r="E234" s="5"/>
      <c r="F234" s="6"/>
      <c r="G234" s="6"/>
      <c r="H234" s="6"/>
      <c r="I234" s="6"/>
      <c r="J234" s="6"/>
      <c r="K234" s="6"/>
      <c r="L234" s="6"/>
      <c r="M234" s="6"/>
      <c r="N234" s="6"/>
      <c r="O234" s="6"/>
      <c r="P234" s="6"/>
      <c r="Q234" s="6"/>
      <c r="R234" s="6"/>
      <c r="S234" s="6"/>
      <c r="T234" s="6"/>
      <c r="U234" s="6"/>
      <c r="V234" s="6"/>
      <c r="W234" s="6"/>
      <c r="X234" s="6"/>
    </row>
    <row r="235" spans="1:24" ht="15.75" customHeight="1">
      <c r="A235" s="5"/>
      <c r="B235" s="5"/>
      <c r="C235" s="5"/>
      <c r="D235" s="5"/>
      <c r="E235" s="5"/>
      <c r="F235" s="6"/>
      <c r="G235" s="6"/>
      <c r="H235" s="6"/>
      <c r="I235" s="6"/>
      <c r="J235" s="6"/>
      <c r="K235" s="6"/>
      <c r="L235" s="6"/>
      <c r="M235" s="6"/>
      <c r="N235" s="6"/>
      <c r="O235" s="6"/>
      <c r="P235" s="6"/>
      <c r="Q235" s="6"/>
      <c r="R235" s="6"/>
      <c r="S235" s="6"/>
      <c r="T235" s="6"/>
      <c r="U235" s="6"/>
      <c r="V235" s="6"/>
      <c r="W235" s="6"/>
      <c r="X235" s="6"/>
    </row>
    <row r="236" spans="1:24" ht="15.75" customHeight="1">
      <c r="A236" s="5"/>
      <c r="B236" s="5"/>
      <c r="C236" s="5"/>
      <c r="D236" s="5"/>
      <c r="E236" s="5"/>
      <c r="F236" s="6"/>
      <c r="G236" s="6"/>
      <c r="H236" s="6"/>
      <c r="I236" s="6"/>
      <c r="J236" s="6"/>
      <c r="K236" s="6"/>
      <c r="L236" s="6"/>
      <c r="M236" s="6"/>
      <c r="N236" s="6"/>
      <c r="O236" s="6"/>
      <c r="P236" s="6"/>
      <c r="Q236" s="6"/>
      <c r="R236" s="6"/>
      <c r="S236" s="6"/>
      <c r="T236" s="6"/>
      <c r="U236" s="6"/>
      <c r="V236" s="6"/>
      <c r="W236" s="6"/>
      <c r="X236" s="6"/>
    </row>
    <row r="237" spans="1:24" ht="15.75" customHeight="1">
      <c r="A237" s="5"/>
      <c r="B237" s="5"/>
      <c r="C237" s="5"/>
      <c r="D237" s="5"/>
      <c r="E237" s="5"/>
      <c r="F237" s="6"/>
      <c r="G237" s="6"/>
      <c r="H237" s="6"/>
      <c r="I237" s="6"/>
      <c r="J237" s="6"/>
      <c r="K237" s="6"/>
      <c r="L237" s="6"/>
      <c r="M237" s="6"/>
      <c r="N237" s="6"/>
      <c r="O237" s="6"/>
      <c r="P237" s="6"/>
      <c r="Q237" s="6"/>
      <c r="R237" s="6"/>
      <c r="S237" s="6"/>
      <c r="T237" s="6"/>
      <c r="U237" s="6"/>
      <c r="V237" s="6"/>
      <c r="W237" s="6"/>
      <c r="X237" s="6"/>
    </row>
    <row r="238" spans="1:24" ht="15.75" customHeight="1">
      <c r="A238" s="5"/>
      <c r="B238" s="5"/>
      <c r="C238" s="5"/>
      <c r="D238" s="5"/>
      <c r="E238" s="5"/>
      <c r="F238" s="6"/>
      <c r="G238" s="6"/>
      <c r="H238" s="6"/>
      <c r="I238" s="6"/>
      <c r="J238" s="6"/>
      <c r="K238" s="6"/>
      <c r="L238" s="6"/>
      <c r="M238" s="6"/>
      <c r="N238" s="6"/>
      <c r="O238" s="6"/>
      <c r="P238" s="6"/>
      <c r="Q238" s="6"/>
      <c r="R238" s="6"/>
      <c r="S238" s="6"/>
      <c r="T238" s="6"/>
      <c r="U238" s="6"/>
      <c r="V238" s="6"/>
      <c r="W238" s="6"/>
      <c r="X238" s="6"/>
    </row>
    <row r="239" spans="1:24" ht="15.75" customHeight="1">
      <c r="A239" s="5"/>
      <c r="B239" s="5"/>
      <c r="C239" s="5"/>
      <c r="D239" s="5"/>
      <c r="E239" s="5"/>
      <c r="F239" s="6"/>
      <c r="G239" s="6"/>
      <c r="H239" s="6"/>
      <c r="I239" s="6"/>
      <c r="J239" s="6"/>
      <c r="K239" s="6"/>
      <c r="L239" s="6"/>
      <c r="M239" s="6"/>
      <c r="N239" s="6"/>
      <c r="O239" s="6"/>
      <c r="P239" s="6"/>
      <c r="Q239" s="6"/>
      <c r="R239" s="6"/>
      <c r="S239" s="6"/>
      <c r="T239" s="6"/>
      <c r="U239" s="6"/>
      <c r="V239" s="6"/>
      <c r="W239" s="6"/>
      <c r="X239" s="6"/>
    </row>
    <row r="240" spans="1:24" ht="15.75" customHeight="1">
      <c r="A240" s="5"/>
      <c r="B240" s="5"/>
      <c r="C240" s="5"/>
      <c r="D240" s="5"/>
      <c r="E240" s="5"/>
      <c r="F240" s="6"/>
      <c r="G240" s="6"/>
      <c r="H240" s="6"/>
      <c r="I240" s="6"/>
      <c r="J240" s="6"/>
      <c r="K240" s="6"/>
      <c r="L240" s="6"/>
      <c r="M240" s="6"/>
      <c r="N240" s="6"/>
      <c r="O240" s="6"/>
      <c r="P240" s="6"/>
      <c r="Q240" s="6"/>
      <c r="R240" s="6"/>
      <c r="S240" s="6"/>
      <c r="T240" s="6"/>
      <c r="U240" s="6"/>
      <c r="V240" s="6"/>
      <c r="W240" s="6"/>
      <c r="X240" s="6"/>
    </row>
    <row r="241" spans="1:24" ht="15.75" customHeight="1">
      <c r="A241" s="5"/>
      <c r="B241" s="5"/>
      <c r="C241" s="5"/>
      <c r="D241" s="5"/>
      <c r="E241" s="5"/>
      <c r="F241" s="6"/>
      <c r="G241" s="6"/>
      <c r="H241" s="6"/>
      <c r="I241" s="6"/>
      <c r="J241" s="6"/>
      <c r="K241" s="6"/>
      <c r="L241" s="6"/>
      <c r="M241" s="6"/>
      <c r="N241" s="6"/>
      <c r="O241" s="6"/>
      <c r="P241" s="6"/>
      <c r="Q241" s="6"/>
      <c r="R241" s="6"/>
      <c r="S241" s="6"/>
      <c r="T241" s="6"/>
      <c r="U241" s="6"/>
      <c r="V241" s="6"/>
      <c r="W241" s="6"/>
      <c r="X241" s="6"/>
    </row>
    <row r="242" spans="1:24" ht="15.75" customHeight="1">
      <c r="A242" s="5"/>
      <c r="B242" s="5"/>
      <c r="C242" s="5"/>
      <c r="D242" s="5"/>
      <c r="E242" s="5"/>
      <c r="F242" s="6"/>
      <c r="G242" s="6"/>
      <c r="H242" s="6"/>
      <c r="I242" s="6"/>
      <c r="J242" s="6"/>
      <c r="K242" s="6"/>
      <c r="L242" s="6"/>
      <c r="M242" s="6"/>
      <c r="N242" s="6"/>
      <c r="O242" s="6"/>
      <c r="P242" s="6"/>
      <c r="Q242" s="6"/>
      <c r="R242" s="6"/>
      <c r="S242" s="6"/>
      <c r="T242" s="6"/>
      <c r="U242" s="6"/>
      <c r="V242" s="6"/>
      <c r="W242" s="6"/>
      <c r="X242" s="6"/>
    </row>
    <row r="243" spans="1:24" ht="15.75" customHeight="1">
      <c r="A243" s="5"/>
      <c r="B243" s="5"/>
      <c r="C243" s="5"/>
      <c r="D243" s="5"/>
      <c r="E243" s="5"/>
      <c r="F243" s="6"/>
      <c r="G243" s="6"/>
      <c r="H243" s="6"/>
      <c r="I243" s="6"/>
      <c r="J243" s="6"/>
      <c r="K243" s="6"/>
      <c r="L243" s="6"/>
      <c r="M243" s="6"/>
      <c r="N243" s="6"/>
      <c r="O243" s="6"/>
      <c r="P243" s="6"/>
      <c r="Q243" s="6"/>
      <c r="R243" s="6"/>
      <c r="S243" s="6"/>
      <c r="T243" s="6"/>
      <c r="U243" s="6"/>
      <c r="V243" s="6"/>
      <c r="W243" s="6"/>
      <c r="X243" s="6"/>
    </row>
    <row r="244" spans="1:24" ht="15.75" customHeight="1">
      <c r="A244" s="5"/>
      <c r="B244" s="5"/>
      <c r="C244" s="5"/>
      <c r="D244" s="5"/>
      <c r="E244" s="5"/>
      <c r="F244" s="6"/>
      <c r="G244" s="6"/>
      <c r="H244" s="6"/>
      <c r="I244" s="6"/>
      <c r="J244" s="6"/>
      <c r="K244" s="6"/>
      <c r="L244" s="6"/>
      <c r="M244" s="6"/>
      <c r="N244" s="6"/>
      <c r="O244" s="6"/>
      <c r="P244" s="6"/>
      <c r="Q244" s="6"/>
      <c r="R244" s="6"/>
      <c r="S244" s="6"/>
      <c r="T244" s="6"/>
      <c r="U244" s="6"/>
      <c r="V244" s="6"/>
      <c r="W244" s="6"/>
      <c r="X244" s="6"/>
    </row>
    <row r="245" spans="1:24" ht="15.75" customHeight="1">
      <c r="A245" s="5"/>
      <c r="B245" s="5"/>
      <c r="C245" s="5"/>
      <c r="D245" s="5"/>
      <c r="E245" s="5"/>
      <c r="F245" s="6"/>
      <c r="G245" s="6"/>
      <c r="H245" s="6"/>
      <c r="I245" s="6"/>
      <c r="J245" s="6"/>
      <c r="K245" s="6"/>
      <c r="L245" s="6"/>
      <c r="M245" s="6"/>
      <c r="N245" s="6"/>
      <c r="O245" s="6"/>
      <c r="P245" s="6"/>
      <c r="Q245" s="6"/>
      <c r="R245" s="6"/>
      <c r="S245" s="6"/>
      <c r="T245" s="6"/>
      <c r="U245" s="6"/>
      <c r="V245" s="6"/>
      <c r="W245" s="6"/>
      <c r="X245" s="6"/>
    </row>
    <row r="246" spans="1:24" ht="15.75" customHeight="1">
      <c r="A246" s="5"/>
      <c r="B246" s="5"/>
      <c r="C246" s="5"/>
      <c r="D246" s="5"/>
      <c r="E246" s="5"/>
      <c r="F246" s="6"/>
      <c r="G246" s="6"/>
      <c r="H246" s="6"/>
      <c r="I246" s="6"/>
      <c r="J246" s="6"/>
      <c r="K246" s="6"/>
      <c r="L246" s="6"/>
      <c r="M246" s="6"/>
      <c r="N246" s="6"/>
      <c r="O246" s="6"/>
      <c r="P246" s="6"/>
      <c r="Q246" s="6"/>
      <c r="R246" s="6"/>
      <c r="S246" s="6"/>
      <c r="T246" s="6"/>
      <c r="U246" s="6"/>
      <c r="V246" s="6"/>
      <c r="W246" s="6"/>
      <c r="X246" s="6"/>
    </row>
    <row r="247" spans="1:24" ht="15.75" customHeight="1">
      <c r="A247" s="5"/>
      <c r="B247" s="5"/>
      <c r="C247" s="5"/>
      <c r="D247" s="5"/>
      <c r="E247" s="5"/>
      <c r="F247" s="6"/>
      <c r="G247" s="6"/>
      <c r="H247" s="6"/>
      <c r="I247" s="6"/>
      <c r="J247" s="6"/>
      <c r="K247" s="6"/>
      <c r="L247" s="6"/>
      <c r="M247" s="6"/>
      <c r="N247" s="6"/>
      <c r="O247" s="6"/>
      <c r="P247" s="6"/>
      <c r="Q247" s="6"/>
      <c r="R247" s="6"/>
      <c r="S247" s="6"/>
      <c r="T247" s="6"/>
      <c r="U247" s="6"/>
      <c r="V247" s="6"/>
      <c r="W247" s="6"/>
      <c r="X247" s="6"/>
    </row>
    <row r="248" spans="1:24" ht="15.75" customHeight="1">
      <c r="A248" s="5"/>
      <c r="B248" s="5"/>
      <c r="C248" s="5"/>
      <c r="D248" s="5"/>
      <c r="E248" s="5"/>
      <c r="F248" s="6"/>
      <c r="G248" s="6"/>
      <c r="H248" s="6"/>
      <c r="I248" s="6"/>
      <c r="J248" s="6"/>
      <c r="K248" s="6"/>
      <c r="L248" s="6"/>
      <c r="M248" s="6"/>
      <c r="N248" s="6"/>
      <c r="O248" s="6"/>
      <c r="P248" s="6"/>
      <c r="Q248" s="6"/>
      <c r="R248" s="6"/>
      <c r="S248" s="6"/>
      <c r="T248" s="6"/>
      <c r="U248" s="6"/>
      <c r="V248" s="6"/>
      <c r="W248" s="6"/>
      <c r="X248" s="6"/>
    </row>
    <row r="249" spans="1:24" ht="15.75" customHeight="1">
      <c r="A249" s="5"/>
      <c r="B249" s="5"/>
      <c r="C249" s="5"/>
      <c r="D249" s="5"/>
      <c r="E249" s="5"/>
      <c r="F249" s="6"/>
      <c r="G249" s="6"/>
      <c r="H249" s="6"/>
      <c r="I249" s="6"/>
      <c r="J249" s="6"/>
      <c r="K249" s="6"/>
      <c r="L249" s="6"/>
      <c r="M249" s="6"/>
      <c r="N249" s="6"/>
      <c r="O249" s="6"/>
      <c r="P249" s="6"/>
      <c r="Q249" s="6"/>
      <c r="R249" s="6"/>
      <c r="S249" s="6"/>
      <c r="T249" s="6"/>
      <c r="U249" s="6"/>
      <c r="V249" s="6"/>
      <c r="W249" s="6"/>
      <c r="X249" s="6"/>
    </row>
    <row r="250" spans="1:24" ht="15.75" customHeight="1">
      <c r="A250" s="5"/>
      <c r="B250" s="5"/>
      <c r="C250" s="5"/>
      <c r="D250" s="5"/>
      <c r="E250" s="5"/>
      <c r="F250" s="6"/>
      <c r="G250" s="6"/>
      <c r="H250" s="6"/>
      <c r="I250" s="6"/>
      <c r="J250" s="6"/>
      <c r="K250" s="6"/>
      <c r="L250" s="6"/>
      <c r="M250" s="6"/>
      <c r="N250" s="6"/>
      <c r="O250" s="6"/>
      <c r="P250" s="6"/>
      <c r="Q250" s="6"/>
      <c r="R250" s="6"/>
      <c r="S250" s="6"/>
      <c r="T250" s="6"/>
      <c r="U250" s="6"/>
      <c r="V250" s="6"/>
      <c r="W250" s="6"/>
      <c r="X250" s="6"/>
    </row>
    <row r="251" spans="1:24" ht="15.75" customHeight="1">
      <c r="A251" s="5"/>
      <c r="B251" s="5"/>
      <c r="C251" s="5"/>
      <c r="D251" s="5"/>
      <c r="E251" s="5"/>
      <c r="F251" s="6"/>
      <c r="G251" s="6"/>
      <c r="H251" s="6"/>
      <c r="I251" s="6"/>
      <c r="J251" s="6"/>
      <c r="K251" s="6"/>
      <c r="L251" s="6"/>
      <c r="M251" s="6"/>
      <c r="N251" s="6"/>
      <c r="O251" s="6"/>
      <c r="P251" s="6"/>
      <c r="Q251" s="6"/>
      <c r="R251" s="6"/>
      <c r="S251" s="6"/>
      <c r="T251" s="6"/>
      <c r="U251" s="6"/>
      <c r="V251" s="6"/>
      <c r="W251" s="6"/>
      <c r="X251" s="6"/>
    </row>
    <row r="252" spans="1:24" ht="15.75" customHeight="1">
      <c r="A252" s="5"/>
      <c r="B252" s="5"/>
      <c r="C252" s="5"/>
      <c r="D252" s="5"/>
      <c r="E252" s="5"/>
      <c r="F252" s="6"/>
      <c r="G252" s="6"/>
      <c r="H252" s="6"/>
      <c r="I252" s="6"/>
      <c r="J252" s="6"/>
      <c r="K252" s="6"/>
      <c r="L252" s="6"/>
      <c r="M252" s="6"/>
      <c r="N252" s="6"/>
      <c r="O252" s="6"/>
      <c r="P252" s="6"/>
      <c r="Q252" s="6"/>
      <c r="R252" s="6"/>
      <c r="S252" s="6"/>
      <c r="T252" s="6"/>
      <c r="U252" s="6"/>
      <c r="V252" s="6"/>
      <c r="W252" s="6"/>
      <c r="X252" s="6"/>
    </row>
    <row r="253" spans="1:24" ht="15.75" customHeight="1">
      <c r="A253" s="5"/>
      <c r="B253" s="5"/>
      <c r="C253" s="5"/>
      <c r="D253" s="5"/>
      <c r="E253" s="5"/>
      <c r="F253" s="6"/>
      <c r="G253" s="6"/>
      <c r="H253" s="6"/>
      <c r="I253" s="6"/>
      <c r="J253" s="6"/>
      <c r="K253" s="6"/>
      <c r="L253" s="6"/>
      <c r="M253" s="6"/>
      <c r="N253" s="6"/>
      <c r="O253" s="6"/>
      <c r="P253" s="6"/>
      <c r="Q253" s="6"/>
      <c r="R253" s="6"/>
      <c r="S253" s="6"/>
      <c r="T253" s="6"/>
      <c r="U253" s="6"/>
      <c r="V253" s="6"/>
      <c r="W253" s="6"/>
      <c r="X253" s="6"/>
    </row>
    <row r="254" spans="1:24" ht="15.75" customHeight="1">
      <c r="A254" s="5"/>
      <c r="B254" s="5"/>
      <c r="C254" s="5"/>
      <c r="D254" s="5"/>
      <c r="E254" s="5"/>
      <c r="F254" s="6"/>
      <c r="G254" s="6"/>
      <c r="H254" s="6"/>
      <c r="I254" s="6"/>
      <c r="J254" s="6"/>
      <c r="K254" s="6"/>
      <c r="L254" s="6"/>
      <c r="M254" s="6"/>
      <c r="N254" s="6"/>
      <c r="O254" s="6"/>
      <c r="P254" s="6"/>
      <c r="Q254" s="6"/>
      <c r="R254" s="6"/>
      <c r="S254" s="6"/>
      <c r="T254" s="6"/>
      <c r="U254" s="6"/>
      <c r="V254" s="6"/>
      <c r="W254" s="6"/>
      <c r="X254" s="6"/>
    </row>
    <row r="255" spans="1:24" ht="15.75" customHeight="1">
      <c r="A255" s="5"/>
      <c r="B255" s="5"/>
      <c r="C255" s="5"/>
      <c r="D255" s="5"/>
      <c r="E255" s="5"/>
      <c r="F255" s="6"/>
      <c r="G255" s="6"/>
      <c r="H255" s="6"/>
      <c r="I255" s="6"/>
      <c r="J255" s="6"/>
      <c r="K255" s="6"/>
      <c r="L255" s="6"/>
      <c r="M255" s="6"/>
      <c r="N255" s="6"/>
      <c r="O255" s="6"/>
      <c r="P255" s="6"/>
      <c r="Q255" s="6"/>
      <c r="R255" s="6"/>
      <c r="S255" s="6"/>
      <c r="T255" s="6"/>
      <c r="U255" s="6"/>
      <c r="V255" s="6"/>
      <c r="W255" s="6"/>
      <c r="X255" s="6"/>
    </row>
    <row r="256" spans="1:24" ht="15.75" customHeight="1">
      <c r="A256" s="5"/>
      <c r="B256" s="5"/>
      <c r="C256" s="5"/>
      <c r="D256" s="5"/>
      <c r="E256" s="5"/>
      <c r="F256" s="6"/>
      <c r="G256" s="6"/>
      <c r="H256" s="6"/>
      <c r="I256" s="6"/>
      <c r="J256" s="6"/>
      <c r="K256" s="6"/>
      <c r="L256" s="6"/>
      <c r="M256" s="6"/>
      <c r="N256" s="6"/>
      <c r="O256" s="6"/>
      <c r="P256" s="6"/>
      <c r="Q256" s="6"/>
      <c r="R256" s="6"/>
      <c r="S256" s="6"/>
      <c r="T256" s="6"/>
      <c r="U256" s="6"/>
      <c r="V256" s="6"/>
      <c r="W256" s="6"/>
      <c r="X256" s="6"/>
    </row>
    <row r="257" spans="1:24" ht="15.75" customHeight="1">
      <c r="A257" s="5"/>
      <c r="B257" s="5"/>
      <c r="C257" s="5"/>
      <c r="D257" s="5"/>
      <c r="E257" s="5"/>
      <c r="F257" s="6"/>
      <c r="G257" s="6"/>
      <c r="H257" s="6"/>
      <c r="I257" s="6"/>
      <c r="J257" s="6"/>
      <c r="K257" s="6"/>
      <c r="L257" s="6"/>
      <c r="M257" s="6"/>
      <c r="N257" s="6"/>
      <c r="O257" s="6"/>
      <c r="P257" s="6"/>
      <c r="Q257" s="6"/>
      <c r="R257" s="6"/>
      <c r="S257" s="6"/>
      <c r="T257" s="6"/>
      <c r="U257" s="6"/>
      <c r="V257" s="6"/>
      <c r="W257" s="6"/>
      <c r="X257" s="6"/>
    </row>
    <row r="258" spans="1:24" ht="15.75" customHeight="1">
      <c r="A258" s="5"/>
      <c r="B258" s="5"/>
      <c r="C258" s="5"/>
      <c r="D258" s="5"/>
      <c r="E258" s="5"/>
      <c r="F258" s="6"/>
      <c r="G258" s="6"/>
      <c r="H258" s="6"/>
      <c r="I258" s="6"/>
      <c r="J258" s="6"/>
      <c r="K258" s="6"/>
      <c r="L258" s="6"/>
      <c r="M258" s="6"/>
      <c r="N258" s="6"/>
      <c r="O258" s="6"/>
      <c r="P258" s="6"/>
      <c r="Q258" s="6"/>
      <c r="R258" s="6"/>
      <c r="S258" s="6"/>
      <c r="T258" s="6"/>
      <c r="U258" s="6"/>
      <c r="V258" s="6"/>
      <c r="W258" s="6"/>
      <c r="X258" s="6"/>
    </row>
    <row r="259" spans="1:24" ht="15.75" customHeight="1">
      <c r="A259" s="5"/>
      <c r="B259" s="5"/>
      <c r="C259" s="5"/>
      <c r="D259" s="5"/>
      <c r="E259" s="5"/>
      <c r="F259" s="6"/>
      <c r="G259" s="6"/>
      <c r="H259" s="6"/>
      <c r="I259" s="6"/>
      <c r="J259" s="6"/>
      <c r="K259" s="6"/>
      <c r="L259" s="6"/>
      <c r="M259" s="6"/>
      <c r="N259" s="6"/>
      <c r="O259" s="6"/>
      <c r="P259" s="6"/>
      <c r="Q259" s="6"/>
      <c r="R259" s="6"/>
      <c r="S259" s="6"/>
      <c r="T259" s="6"/>
      <c r="U259" s="6"/>
      <c r="V259" s="6"/>
      <c r="W259" s="6"/>
      <c r="X259" s="6"/>
    </row>
    <row r="260" spans="1:24" ht="15.75" customHeight="1">
      <c r="A260" s="5"/>
      <c r="B260" s="5"/>
      <c r="C260" s="5"/>
      <c r="D260" s="5"/>
      <c r="E260" s="5"/>
      <c r="F260" s="6"/>
      <c r="G260" s="6"/>
      <c r="H260" s="6"/>
      <c r="I260" s="6"/>
      <c r="J260" s="6"/>
      <c r="K260" s="6"/>
      <c r="L260" s="6"/>
      <c r="M260" s="6"/>
      <c r="N260" s="6"/>
      <c r="O260" s="6"/>
      <c r="P260" s="6"/>
      <c r="Q260" s="6"/>
      <c r="R260" s="6"/>
      <c r="S260" s="6"/>
      <c r="T260" s="6"/>
      <c r="U260" s="6"/>
      <c r="V260" s="6"/>
      <c r="W260" s="6"/>
      <c r="X260" s="6"/>
    </row>
    <row r="261" spans="1:24" ht="15.75" customHeight="1">
      <c r="A261" s="5"/>
      <c r="B261" s="5"/>
      <c r="C261" s="5"/>
      <c r="D261" s="5"/>
      <c r="E261" s="5"/>
      <c r="F261" s="6"/>
      <c r="G261" s="6"/>
      <c r="H261" s="6"/>
      <c r="I261" s="6"/>
      <c r="J261" s="6"/>
      <c r="K261" s="6"/>
      <c r="L261" s="6"/>
      <c r="M261" s="6"/>
      <c r="N261" s="6"/>
      <c r="O261" s="6"/>
      <c r="P261" s="6"/>
      <c r="Q261" s="6"/>
      <c r="R261" s="6"/>
      <c r="S261" s="6"/>
      <c r="T261" s="6"/>
      <c r="U261" s="6"/>
      <c r="V261" s="6"/>
      <c r="W261" s="6"/>
      <c r="X261" s="6"/>
    </row>
    <row r="262" spans="1:24" ht="15.75" customHeight="1">
      <c r="A262" s="5"/>
      <c r="B262" s="5"/>
      <c r="C262" s="5"/>
      <c r="D262" s="5"/>
      <c r="E262" s="5"/>
      <c r="F262" s="6"/>
      <c r="G262" s="6"/>
      <c r="H262" s="6"/>
      <c r="I262" s="6"/>
      <c r="J262" s="6"/>
      <c r="K262" s="6"/>
      <c r="L262" s="6"/>
      <c r="M262" s="6"/>
      <c r="N262" s="6"/>
      <c r="O262" s="6"/>
      <c r="P262" s="6"/>
      <c r="Q262" s="6"/>
      <c r="R262" s="6"/>
      <c r="S262" s="6"/>
      <c r="T262" s="6"/>
      <c r="U262" s="6"/>
      <c r="V262" s="6"/>
      <c r="W262" s="6"/>
      <c r="X262" s="6"/>
    </row>
    <row r="263" spans="1:24" ht="15.75" customHeight="1">
      <c r="A263" s="5"/>
      <c r="B263" s="5"/>
      <c r="C263" s="5"/>
      <c r="D263" s="5"/>
      <c r="E263" s="5"/>
      <c r="F263" s="6"/>
      <c r="G263" s="6"/>
      <c r="H263" s="6"/>
      <c r="I263" s="6"/>
      <c r="J263" s="6"/>
      <c r="K263" s="6"/>
      <c r="L263" s="6"/>
      <c r="M263" s="6"/>
      <c r="N263" s="6"/>
      <c r="O263" s="6"/>
      <c r="P263" s="6"/>
      <c r="Q263" s="6"/>
      <c r="R263" s="6"/>
      <c r="S263" s="6"/>
      <c r="T263" s="6"/>
      <c r="U263" s="6"/>
      <c r="V263" s="6"/>
      <c r="W263" s="6"/>
      <c r="X263" s="6"/>
    </row>
    <row r="264" spans="1:24" ht="15.75" customHeight="1">
      <c r="A264" s="5"/>
      <c r="B264" s="5"/>
      <c r="C264" s="5"/>
      <c r="D264" s="5"/>
      <c r="E264" s="5"/>
      <c r="F264" s="6"/>
      <c r="G264" s="6"/>
      <c r="H264" s="6"/>
      <c r="I264" s="6"/>
      <c r="J264" s="6"/>
      <c r="K264" s="6"/>
      <c r="L264" s="6"/>
      <c r="M264" s="6"/>
      <c r="N264" s="6"/>
      <c r="O264" s="6"/>
      <c r="P264" s="6"/>
      <c r="Q264" s="6"/>
      <c r="R264" s="6"/>
      <c r="S264" s="6"/>
      <c r="T264" s="6"/>
      <c r="U264" s="6"/>
      <c r="V264" s="6"/>
      <c r="W264" s="6"/>
      <c r="X264" s="6"/>
    </row>
    <row r="265" spans="1:24" ht="15.75" customHeight="1"/>
    <row r="266" spans="1:24" ht="15.75" customHeight="1"/>
    <row r="267" spans="1:24" ht="15.75" customHeight="1"/>
    <row r="268" spans="1:24" ht="15.75" customHeight="1"/>
    <row r="269" spans="1:24" ht="15.75" customHeight="1"/>
    <row r="270" spans="1:24" ht="15.75" customHeight="1"/>
    <row r="271" spans="1:24" ht="15.75" customHeight="1"/>
    <row r="272" spans="1:24"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2:E2"/>
    <mergeCell ref="B3:C3"/>
    <mergeCell ref="B4:C4"/>
    <mergeCell ref="B32:C32"/>
    <mergeCell ref="B53:C53"/>
  </mergeCells>
  <pageMargins left="0.7" right="0.7" top="0.75" bottom="0.75" header="0" footer="0"/>
  <pageSetup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3709C9"/>
    <outlinePr summaryBelow="0" summaryRight="0"/>
  </sheetPr>
  <dimension ref="A1:V985"/>
  <sheetViews>
    <sheetView workbookViewId="0">
      <selection activeCell="D3" sqref="D3"/>
    </sheetView>
  </sheetViews>
  <sheetFormatPr defaultColWidth="14.42578125" defaultRowHeight="15" customHeight="1"/>
  <cols>
    <col min="1" max="1" width="13.42578125" style="88" customWidth="1"/>
    <col min="2" max="2" width="36.42578125" style="88" customWidth="1"/>
    <col min="3" max="16384" width="14.42578125" style="88"/>
  </cols>
  <sheetData>
    <row r="1" spans="1:22" ht="12">
      <c r="A1" s="164"/>
      <c r="B1" s="132"/>
      <c r="C1" s="164"/>
      <c r="D1" s="164"/>
      <c r="E1" s="164"/>
      <c r="F1" s="164"/>
      <c r="G1" s="164"/>
      <c r="H1" s="164"/>
      <c r="I1" s="164"/>
      <c r="J1" s="164"/>
      <c r="K1" s="164"/>
      <c r="L1" s="164"/>
      <c r="M1" s="164"/>
      <c r="N1" s="164"/>
      <c r="O1" s="164"/>
      <c r="P1" s="164"/>
      <c r="Q1" s="164"/>
      <c r="R1" s="164"/>
      <c r="S1" s="164"/>
      <c r="T1" s="164"/>
      <c r="U1" s="164"/>
      <c r="V1" s="164"/>
    </row>
    <row r="2" spans="1:22" ht="12">
      <c r="A2" s="147" t="s">
        <v>3971</v>
      </c>
      <c r="B2" s="147" t="s">
        <v>4207</v>
      </c>
      <c r="C2" s="147" t="s">
        <v>4288</v>
      </c>
      <c r="D2" s="149" t="s">
        <v>4289</v>
      </c>
      <c r="E2" s="109" t="s">
        <v>4290</v>
      </c>
      <c r="F2" s="109" t="s">
        <v>4291</v>
      </c>
      <c r="G2" s="164"/>
      <c r="H2" s="164"/>
      <c r="I2" s="164"/>
      <c r="J2" s="164"/>
      <c r="K2" s="164"/>
      <c r="L2" s="164"/>
      <c r="M2" s="164"/>
      <c r="N2" s="164"/>
      <c r="O2" s="164"/>
      <c r="P2" s="164"/>
      <c r="Q2" s="164"/>
      <c r="R2" s="164"/>
      <c r="S2" s="164"/>
      <c r="T2" s="164"/>
      <c r="U2" s="164"/>
      <c r="V2" s="164"/>
    </row>
    <row r="3" spans="1:22" ht="12">
      <c r="A3" s="242">
        <v>1</v>
      </c>
      <c r="B3" s="243" t="s">
        <v>8703</v>
      </c>
      <c r="C3" s="242" t="s">
        <v>5172</v>
      </c>
      <c r="D3" s="244">
        <v>2</v>
      </c>
      <c r="E3" s="117"/>
      <c r="F3" s="118">
        <f>E3*D3</f>
        <v>0</v>
      </c>
      <c r="G3" s="164"/>
      <c r="H3" s="164"/>
      <c r="I3" s="164"/>
      <c r="J3" s="164"/>
      <c r="K3" s="164"/>
      <c r="L3" s="164"/>
      <c r="M3" s="164"/>
      <c r="N3" s="164"/>
      <c r="O3" s="164"/>
      <c r="P3" s="164"/>
      <c r="Q3" s="164"/>
      <c r="R3" s="164"/>
      <c r="S3" s="164"/>
      <c r="T3" s="164"/>
      <c r="U3" s="164"/>
      <c r="V3" s="164"/>
    </row>
    <row r="4" spans="1:22" ht="12">
      <c r="A4" s="242">
        <v>2</v>
      </c>
      <c r="B4" s="243" t="s">
        <v>8704</v>
      </c>
      <c r="C4" s="242" t="s">
        <v>5172</v>
      </c>
      <c r="D4" s="244">
        <v>2</v>
      </c>
      <c r="E4" s="117"/>
      <c r="F4" s="118">
        <f t="shared" ref="F4:F13" si="0">E4*D4</f>
        <v>0</v>
      </c>
      <c r="G4" s="164"/>
      <c r="H4" s="164"/>
      <c r="I4" s="164"/>
      <c r="J4" s="164"/>
      <c r="K4" s="164"/>
      <c r="L4" s="164"/>
      <c r="M4" s="164"/>
      <c r="N4" s="164"/>
      <c r="O4" s="164"/>
      <c r="P4" s="164"/>
      <c r="Q4" s="164"/>
      <c r="R4" s="164"/>
      <c r="S4" s="164"/>
      <c r="T4" s="164"/>
      <c r="U4" s="164"/>
      <c r="V4" s="164"/>
    </row>
    <row r="5" spans="1:22" ht="12">
      <c r="A5" s="242">
        <v>3</v>
      </c>
      <c r="B5" s="243" t="s">
        <v>8705</v>
      </c>
      <c r="C5" s="242" t="s">
        <v>5172</v>
      </c>
      <c r="D5" s="244">
        <v>1</v>
      </c>
      <c r="E5" s="117"/>
      <c r="F5" s="118">
        <f t="shared" si="0"/>
        <v>0</v>
      </c>
      <c r="G5" s="164"/>
      <c r="H5" s="164"/>
      <c r="I5" s="164"/>
      <c r="J5" s="164"/>
      <c r="K5" s="164"/>
      <c r="L5" s="164"/>
      <c r="M5" s="164"/>
      <c r="N5" s="164"/>
      <c r="O5" s="164"/>
      <c r="P5" s="164"/>
      <c r="Q5" s="164"/>
      <c r="R5" s="164"/>
      <c r="S5" s="164"/>
      <c r="T5" s="164"/>
      <c r="U5" s="164"/>
      <c r="V5" s="164"/>
    </row>
    <row r="6" spans="1:22" ht="12">
      <c r="A6" s="242">
        <v>4</v>
      </c>
      <c r="B6" s="243" t="s">
        <v>8706</v>
      </c>
      <c r="C6" s="242" t="s">
        <v>5172</v>
      </c>
      <c r="D6" s="244">
        <v>1</v>
      </c>
      <c r="E6" s="117"/>
      <c r="F6" s="118">
        <f t="shared" si="0"/>
        <v>0</v>
      </c>
      <c r="G6" s="164"/>
      <c r="H6" s="164"/>
      <c r="I6" s="164"/>
      <c r="J6" s="164"/>
      <c r="K6" s="164"/>
      <c r="L6" s="164"/>
      <c r="M6" s="164"/>
      <c r="N6" s="164"/>
      <c r="O6" s="164"/>
      <c r="P6" s="164"/>
      <c r="Q6" s="164"/>
      <c r="R6" s="164"/>
      <c r="S6" s="164"/>
      <c r="T6" s="164"/>
      <c r="U6" s="164"/>
      <c r="V6" s="164"/>
    </row>
    <row r="7" spans="1:22" ht="12">
      <c r="A7" s="242">
        <v>5</v>
      </c>
      <c r="B7" s="243" t="s">
        <v>8707</v>
      </c>
      <c r="C7" s="242" t="s">
        <v>5172</v>
      </c>
      <c r="D7" s="244">
        <v>1</v>
      </c>
      <c r="E7" s="117"/>
      <c r="F7" s="118">
        <f t="shared" si="0"/>
        <v>0</v>
      </c>
      <c r="G7" s="164"/>
      <c r="H7" s="164"/>
      <c r="I7" s="164"/>
      <c r="J7" s="164"/>
      <c r="K7" s="164"/>
      <c r="L7" s="164"/>
      <c r="M7" s="164"/>
      <c r="N7" s="164"/>
      <c r="O7" s="164"/>
      <c r="P7" s="164"/>
      <c r="Q7" s="164"/>
      <c r="R7" s="164"/>
      <c r="S7" s="164"/>
      <c r="T7" s="164"/>
      <c r="U7" s="164"/>
      <c r="V7" s="164"/>
    </row>
    <row r="8" spans="1:22" ht="12">
      <c r="A8" s="242">
        <v>6</v>
      </c>
      <c r="B8" s="243" t="s">
        <v>8708</v>
      </c>
      <c r="C8" s="242" t="s">
        <v>5172</v>
      </c>
      <c r="D8" s="244">
        <v>69</v>
      </c>
      <c r="E8" s="117"/>
      <c r="F8" s="118">
        <f t="shared" si="0"/>
        <v>0</v>
      </c>
      <c r="G8" s="164"/>
      <c r="H8" s="164"/>
      <c r="I8" s="164"/>
      <c r="J8" s="164"/>
      <c r="K8" s="164"/>
      <c r="L8" s="164"/>
      <c r="M8" s="164"/>
      <c r="N8" s="164"/>
      <c r="O8" s="164"/>
      <c r="P8" s="164"/>
      <c r="Q8" s="164"/>
      <c r="R8" s="164"/>
      <c r="S8" s="164"/>
      <c r="T8" s="164"/>
      <c r="U8" s="164"/>
      <c r="V8" s="164"/>
    </row>
    <row r="9" spans="1:22" ht="12">
      <c r="A9" s="242">
        <v>7</v>
      </c>
      <c r="B9" s="243" t="s">
        <v>8709</v>
      </c>
      <c r="C9" s="242" t="s">
        <v>5172</v>
      </c>
      <c r="D9" s="244">
        <v>36</v>
      </c>
      <c r="E9" s="117"/>
      <c r="F9" s="118">
        <f t="shared" si="0"/>
        <v>0</v>
      </c>
      <c r="G9" s="164"/>
      <c r="H9" s="164"/>
      <c r="I9" s="164"/>
      <c r="J9" s="164"/>
      <c r="K9" s="164"/>
      <c r="L9" s="164"/>
      <c r="M9" s="164"/>
      <c r="N9" s="164"/>
      <c r="O9" s="164"/>
      <c r="P9" s="164"/>
      <c r="Q9" s="164"/>
      <c r="R9" s="164"/>
      <c r="S9" s="164"/>
      <c r="T9" s="164"/>
      <c r="U9" s="164"/>
      <c r="V9" s="164"/>
    </row>
    <row r="10" spans="1:22" ht="36">
      <c r="A10" s="242">
        <v>8</v>
      </c>
      <c r="B10" s="243" t="s">
        <v>8710</v>
      </c>
      <c r="C10" s="242" t="s">
        <v>5172</v>
      </c>
      <c r="D10" s="244">
        <v>50</v>
      </c>
      <c r="E10" s="117"/>
      <c r="F10" s="118">
        <f t="shared" si="0"/>
        <v>0</v>
      </c>
      <c r="G10" s="164"/>
      <c r="H10" s="164"/>
      <c r="I10" s="164"/>
      <c r="J10" s="164"/>
      <c r="K10" s="164"/>
      <c r="L10" s="164"/>
      <c r="M10" s="164"/>
      <c r="N10" s="164"/>
      <c r="O10" s="164"/>
      <c r="P10" s="164"/>
      <c r="Q10" s="164"/>
      <c r="R10" s="164"/>
      <c r="S10" s="164"/>
      <c r="T10" s="164"/>
      <c r="U10" s="164"/>
      <c r="V10" s="164"/>
    </row>
    <row r="11" spans="1:22" ht="24">
      <c r="A11" s="242">
        <v>9</v>
      </c>
      <c r="B11" s="243" t="s">
        <v>8711</v>
      </c>
      <c r="C11" s="242" t="s">
        <v>5172</v>
      </c>
      <c r="D11" s="244">
        <v>30</v>
      </c>
      <c r="E11" s="117"/>
      <c r="F11" s="118">
        <f t="shared" si="0"/>
        <v>0</v>
      </c>
      <c r="G11" s="164"/>
      <c r="H11" s="164"/>
      <c r="I11" s="164"/>
      <c r="J11" s="164"/>
      <c r="K11" s="164"/>
      <c r="L11" s="164"/>
      <c r="M11" s="164"/>
      <c r="N11" s="164"/>
      <c r="O11" s="164"/>
      <c r="P11" s="164"/>
      <c r="Q11" s="164"/>
      <c r="R11" s="164"/>
      <c r="S11" s="164"/>
      <c r="T11" s="164"/>
      <c r="U11" s="164"/>
      <c r="V11" s="164"/>
    </row>
    <row r="12" spans="1:22" ht="12">
      <c r="A12" s="242">
        <v>10</v>
      </c>
      <c r="B12" s="243" t="s">
        <v>8712</v>
      </c>
      <c r="C12" s="242" t="s">
        <v>5172</v>
      </c>
      <c r="D12" s="244">
        <v>30</v>
      </c>
      <c r="E12" s="117"/>
      <c r="F12" s="118">
        <f t="shared" si="0"/>
        <v>0</v>
      </c>
      <c r="G12" s="164"/>
      <c r="H12" s="164"/>
      <c r="I12" s="164"/>
      <c r="J12" s="164"/>
      <c r="K12" s="164"/>
      <c r="L12" s="164"/>
      <c r="M12" s="164"/>
      <c r="N12" s="164"/>
      <c r="O12" s="164"/>
      <c r="P12" s="164"/>
      <c r="Q12" s="164"/>
      <c r="R12" s="164"/>
      <c r="S12" s="164"/>
      <c r="T12" s="164"/>
      <c r="U12" s="164"/>
      <c r="V12" s="164"/>
    </row>
    <row r="13" spans="1:22" ht="48">
      <c r="A13" s="242">
        <v>11</v>
      </c>
      <c r="B13" s="243" t="s">
        <v>8713</v>
      </c>
      <c r="C13" s="242" t="s">
        <v>5170</v>
      </c>
      <c r="D13" s="244">
        <v>1</v>
      </c>
      <c r="E13" s="117"/>
      <c r="F13" s="118">
        <f t="shared" si="0"/>
        <v>0</v>
      </c>
      <c r="G13" s="164"/>
      <c r="H13" s="164"/>
      <c r="I13" s="164"/>
      <c r="J13" s="164"/>
      <c r="K13" s="164"/>
      <c r="L13" s="164"/>
      <c r="M13" s="164"/>
      <c r="N13" s="164"/>
      <c r="O13" s="164"/>
      <c r="P13" s="164"/>
      <c r="Q13" s="164"/>
      <c r="R13" s="164"/>
      <c r="S13" s="164"/>
      <c r="T13" s="164"/>
      <c r="U13" s="164"/>
      <c r="V13" s="164"/>
    </row>
    <row r="14" spans="1:22" ht="31.5" customHeight="1">
      <c r="A14" s="164"/>
      <c r="B14" s="132"/>
      <c r="C14" s="164"/>
      <c r="D14" s="164"/>
      <c r="E14" s="170" t="s">
        <v>4362</v>
      </c>
      <c r="F14" s="171">
        <f>SUM(F10:F13)</f>
        <v>0</v>
      </c>
      <c r="G14" s="164"/>
      <c r="H14" s="164"/>
      <c r="I14" s="164"/>
      <c r="J14" s="164"/>
      <c r="K14" s="164"/>
      <c r="L14" s="164"/>
      <c r="M14" s="164"/>
      <c r="N14" s="164"/>
      <c r="O14" s="164"/>
      <c r="P14" s="164"/>
      <c r="Q14" s="164"/>
      <c r="R14" s="164"/>
      <c r="S14" s="164"/>
      <c r="T14" s="164"/>
      <c r="U14" s="164"/>
      <c r="V14" s="164"/>
    </row>
    <row r="15" spans="1:22" ht="12">
      <c r="A15" s="164"/>
      <c r="B15" s="132"/>
      <c r="C15" s="164"/>
      <c r="D15" s="164"/>
      <c r="E15" s="170" t="s">
        <v>4363</v>
      </c>
      <c r="F15" s="171">
        <f>F14*19%</f>
        <v>0</v>
      </c>
      <c r="G15" s="164"/>
      <c r="H15" s="164"/>
      <c r="I15" s="164"/>
      <c r="J15" s="164"/>
      <c r="K15" s="164"/>
      <c r="L15" s="164"/>
      <c r="M15" s="164"/>
      <c r="N15" s="164"/>
      <c r="O15" s="164"/>
      <c r="P15" s="164"/>
      <c r="Q15" s="164"/>
      <c r="R15" s="164"/>
      <c r="S15" s="164"/>
      <c r="T15" s="164"/>
      <c r="U15" s="164"/>
      <c r="V15" s="164"/>
    </row>
    <row r="16" spans="1:22" ht="12">
      <c r="A16" s="164"/>
      <c r="B16" s="132"/>
      <c r="C16" s="164"/>
      <c r="D16" s="164"/>
      <c r="E16" s="170" t="s">
        <v>4364</v>
      </c>
      <c r="F16" s="171">
        <f>F14+F15</f>
        <v>0</v>
      </c>
      <c r="G16" s="164"/>
      <c r="H16" s="164"/>
      <c r="I16" s="164"/>
      <c r="J16" s="164"/>
      <c r="K16" s="164"/>
      <c r="L16" s="164"/>
      <c r="M16" s="164"/>
      <c r="N16" s="164"/>
      <c r="O16" s="164"/>
      <c r="P16" s="164"/>
      <c r="Q16" s="164"/>
      <c r="R16" s="164"/>
      <c r="S16" s="164"/>
      <c r="T16" s="164"/>
      <c r="U16" s="164"/>
      <c r="V16" s="164"/>
    </row>
    <row r="17" spans="1:22" ht="12">
      <c r="A17" s="164"/>
      <c r="B17" s="132"/>
      <c r="C17" s="164"/>
      <c r="D17" s="164"/>
      <c r="E17" s="164"/>
      <c r="F17" s="164"/>
      <c r="G17" s="164"/>
      <c r="H17" s="164"/>
      <c r="I17" s="164"/>
      <c r="J17" s="164"/>
      <c r="K17" s="164"/>
      <c r="L17" s="164"/>
      <c r="M17" s="164"/>
      <c r="N17" s="164"/>
      <c r="O17" s="164"/>
      <c r="P17" s="164"/>
      <c r="Q17" s="164"/>
      <c r="R17" s="164"/>
      <c r="S17" s="164"/>
      <c r="T17" s="164"/>
      <c r="U17" s="164"/>
      <c r="V17" s="164"/>
    </row>
    <row r="18" spans="1:22" ht="12">
      <c r="A18" s="164"/>
      <c r="B18" s="132"/>
      <c r="C18" s="164"/>
      <c r="D18" s="164"/>
      <c r="E18" s="164"/>
      <c r="F18" s="164"/>
      <c r="G18" s="164"/>
      <c r="H18" s="164"/>
      <c r="I18" s="164"/>
      <c r="J18" s="164"/>
      <c r="K18" s="164"/>
      <c r="L18" s="164"/>
      <c r="M18" s="164"/>
      <c r="N18" s="164"/>
      <c r="O18" s="164"/>
      <c r="P18" s="164"/>
      <c r="Q18" s="164"/>
      <c r="R18" s="164"/>
      <c r="S18" s="164"/>
      <c r="T18" s="164"/>
      <c r="U18" s="164"/>
      <c r="V18" s="164"/>
    </row>
    <row r="19" spans="1:22" ht="12">
      <c r="A19" s="164"/>
      <c r="B19" s="132"/>
      <c r="C19" s="164"/>
      <c r="D19" s="164"/>
      <c r="E19" s="164"/>
      <c r="F19" s="164"/>
      <c r="G19" s="164"/>
      <c r="H19" s="164"/>
      <c r="I19" s="164"/>
      <c r="J19" s="164"/>
      <c r="K19" s="164"/>
      <c r="L19" s="164"/>
      <c r="M19" s="164"/>
      <c r="N19" s="164"/>
      <c r="O19" s="164"/>
      <c r="P19" s="164"/>
      <c r="Q19" s="164"/>
      <c r="R19" s="164"/>
      <c r="S19" s="164"/>
      <c r="T19" s="164"/>
      <c r="U19" s="164"/>
      <c r="V19" s="164"/>
    </row>
    <row r="20" spans="1:22" ht="12">
      <c r="A20" s="164"/>
      <c r="B20" s="132"/>
      <c r="C20" s="164"/>
      <c r="D20" s="164"/>
      <c r="E20" s="164"/>
      <c r="F20" s="164"/>
      <c r="G20" s="164"/>
      <c r="H20" s="164"/>
      <c r="I20" s="164"/>
      <c r="J20" s="164"/>
      <c r="K20" s="164"/>
      <c r="L20" s="164"/>
      <c r="M20" s="164"/>
      <c r="N20" s="164"/>
      <c r="O20" s="164"/>
      <c r="P20" s="164"/>
      <c r="Q20" s="164"/>
      <c r="R20" s="164"/>
      <c r="S20" s="164"/>
      <c r="T20" s="164"/>
      <c r="U20" s="164"/>
      <c r="V20" s="164"/>
    </row>
    <row r="21" spans="1:22" ht="12">
      <c r="A21" s="164"/>
      <c r="B21" s="132"/>
      <c r="C21" s="164"/>
      <c r="D21" s="164"/>
      <c r="E21" s="164"/>
      <c r="F21" s="164"/>
      <c r="G21" s="164"/>
      <c r="H21" s="164"/>
      <c r="I21" s="164"/>
      <c r="J21" s="164"/>
      <c r="K21" s="164"/>
      <c r="L21" s="164"/>
      <c r="M21" s="164"/>
      <c r="N21" s="164"/>
      <c r="O21" s="164"/>
      <c r="P21" s="164"/>
      <c r="Q21" s="164"/>
      <c r="R21" s="164"/>
      <c r="S21" s="164"/>
      <c r="T21" s="164"/>
      <c r="U21" s="164"/>
      <c r="V21" s="164"/>
    </row>
    <row r="22" spans="1:22" ht="12">
      <c r="A22" s="164"/>
      <c r="B22" s="132"/>
      <c r="C22" s="164"/>
      <c r="D22" s="164"/>
      <c r="E22" s="164"/>
      <c r="F22" s="164"/>
      <c r="G22" s="164"/>
      <c r="H22" s="164"/>
      <c r="I22" s="164"/>
      <c r="J22" s="164"/>
      <c r="K22" s="164"/>
      <c r="L22" s="164"/>
      <c r="M22" s="164"/>
      <c r="N22" s="164"/>
      <c r="O22" s="164"/>
      <c r="P22" s="164"/>
      <c r="Q22" s="164"/>
      <c r="R22" s="164"/>
      <c r="S22" s="164"/>
      <c r="T22" s="164"/>
      <c r="U22" s="164"/>
      <c r="V22" s="164"/>
    </row>
    <row r="23" spans="1:22" ht="12">
      <c r="A23" s="164"/>
      <c r="B23" s="132"/>
      <c r="C23" s="164"/>
      <c r="D23" s="164"/>
      <c r="E23" s="164"/>
      <c r="F23" s="164"/>
      <c r="G23" s="164"/>
      <c r="H23" s="164"/>
      <c r="I23" s="164"/>
      <c r="J23" s="164"/>
      <c r="K23" s="164"/>
      <c r="L23" s="164"/>
      <c r="M23" s="164"/>
      <c r="N23" s="164"/>
      <c r="O23" s="164"/>
      <c r="P23" s="164"/>
      <c r="Q23" s="164"/>
      <c r="R23" s="164"/>
      <c r="S23" s="164"/>
      <c r="T23" s="164"/>
      <c r="U23" s="164"/>
      <c r="V23" s="164"/>
    </row>
    <row r="24" spans="1:22" ht="12">
      <c r="A24" s="164"/>
      <c r="B24" s="132"/>
      <c r="C24" s="164"/>
      <c r="D24" s="164"/>
      <c r="E24" s="164"/>
      <c r="F24" s="164"/>
      <c r="G24" s="164"/>
      <c r="H24" s="164"/>
      <c r="I24" s="164"/>
      <c r="J24" s="164"/>
      <c r="K24" s="164"/>
      <c r="L24" s="164"/>
      <c r="M24" s="164"/>
      <c r="N24" s="164"/>
      <c r="O24" s="164"/>
      <c r="P24" s="164"/>
      <c r="Q24" s="164"/>
      <c r="R24" s="164"/>
      <c r="S24" s="164"/>
      <c r="T24" s="164"/>
      <c r="U24" s="164"/>
      <c r="V24" s="164"/>
    </row>
    <row r="25" spans="1:22" ht="12">
      <c r="A25" s="164"/>
      <c r="B25" s="132"/>
      <c r="C25" s="164"/>
      <c r="D25" s="164"/>
      <c r="E25" s="164"/>
      <c r="F25" s="164"/>
      <c r="G25" s="164"/>
      <c r="H25" s="164"/>
      <c r="I25" s="164"/>
      <c r="J25" s="164"/>
      <c r="K25" s="164"/>
      <c r="L25" s="164"/>
      <c r="M25" s="164"/>
      <c r="N25" s="164"/>
      <c r="O25" s="164"/>
      <c r="P25" s="164"/>
      <c r="Q25" s="164"/>
      <c r="R25" s="164"/>
      <c r="S25" s="164"/>
      <c r="T25" s="164"/>
      <c r="U25" s="164"/>
      <c r="V25" s="164"/>
    </row>
    <row r="26" spans="1:22" ht="12">
      <c r="A26" s="164"/>
      <c r="B26" s="132"/>
      <c r="C26" s="164"/>
      <c r="D26" s="164"/>
      <c r="E26" s="164"/>
      <c r="F26" s="164"/>
      <c r="G26" s="164"/>
      <c r="H26" s="164"/>
      <c r="I26" s="164"/>
      <c r="J26" s="164"/>
      <c r="K26" s="164"/>
      <c r="L26" s="164"/>
      <c r="M26" s="164"/>
      <c r="N26" s="164"/>
      <c r="O26" s="164"/>
      <c r="P26" s="164"/>
      <c r="Q26" s="164"/>
      <c r="R26" s="164"/>
      <c r="S26" s="164"/>
      <c r="T26" s="164"/>
      <c r="U26" s="164"/>
      <c r="V26" s="164"/>
    </row>
    <row r="27" spans="1:22" ht="12">
      <c r="A27" s="164"/>
      <c r="B27" s="132"/>
      <c r="C27" s="164"/>
      <c r="D27" s="164"/>
      <c r="E27" s="164"/>
      <c r="F27" s="164"/>
      <c r="G27" s="164"/>
      <c r="H27" s="164"/>
      <c r="I27" s="164"/>
      <c r="J27" s="164"/>
      <c r="K27" s="164"/>
      <c r="L27" s="164"/>
      <c r="M27" s="164"/>
      <c r="N27" s="164"/>
      <c r="O27" s="164"/>
      <c r="P27" s="164"/>
      <c r="Q27" s="164"/>
      <c r="R27" s="164"/>
      <c r="S27" s="164"/>
      <c r="T27" s="164"/>
      <c r="U27" s="164"/>
      <c r="V27" s="164"/>
    </row>
    <row r="28" spans="1:22" ht="12">
      <c r="A28" s="164"/>
      <c r="B28" s="132"/>
      <c r="C28" s="164"/>
      <c r="D28" s="164"/>
      <c r="E28" s="164"/>
      <c r="F28" s="164"/>
      <c r="G28" s="164"/>
      <c r="H28" s="164"/>
      <c r="I28" s="164"/>
      <c r="J28" s="164"/>
      <c r="K28" s="164"/>
      <c r="L28" s="164"/>
      <c r="M28" s="164"/>
      <c r="N28" s="164"/>
      <c r="O28" s="164"/>
      <c r="P28" s="164"/>
      <c r="Q28" s="164"/>
      <c r="R28" s="164"/>
      <c r="S28" s="164"/>
      <c r="T28" s="164"/>
      <c r="U28" s="164"/>
      <c r="V28" s="164"/>
    </row>
    <row r="29" spans="1:22" ht="12">
      <c r="A29" s="164"/>
      <c r="B29" s="132"/>
      <c r="C29" s="164"/>
      <c r="D29" s="164"/>
      <c r="E29" s="164"/>
      <c r="F29" s="164"/>
      <c r="G29" s="164"/>
      <c r="H29" s="164"/>
      <c r="I29" s="164"/>
      <c r="J29" s="164"/>
      <c r="K29" s="164"/>
      <c r="L29" s="164"/>
      <c r="M29" s="164"/>
      <c r="N29" s="164"/>
      <c r="O29" s="164"/>
      <c r="P29" s="164"/>
      <c r="Q29" s="164"/>
      <c r="R29" s="164"/>
      <c r="S29" s="164"/>
      <c r="T29" s="164"/>
      <c r="U29" s="164"/>
      <c r="V29" s="164"/>
    </row>
    <row r="30" spans="1:22" ht="12">
      <c r="A30" s="164"/>
      <c r="B30" s="132"/>
      <c r="C30" s="164"/>
      <c r="D30" s="164"/>
      <c r="E30" s="164"/>
      <c r="F30" s="164"/>
      <c r="G30" s="164"/>
      <c r="H30" s="164"/>
      <c r="I30" s="164"/>
      <c r="J30" s="164"/>
      <c r="K30" s="164"/>
      <c r="L30" s="164"/>
      <c r="M30" s="164"/>
      <c r="N30" s="164"/>
      <c r="O30" s="164"/>
      <c r="P30" s="164"/>
      <c r="Q30" s="164"/>
      <c r="R30" s="164"/>
      <c r="S30" s="164"/>
      <c r="T30" s="164"/>
      <c r="U30" s="164"/>
      <c r="V30" s="164"/>
    </row>
    <row r="31" spans="1:22" ht="12">
      <c r="A31" s="164"/>
      <c r="B31" s="132"/>
      <c r="C31" s="164"/>
      <c r="D31" s="164"/>
      <c r="E31" s="164"/>
      <c r="F31" s="164"/>
      <c r="G31" s="164"/>
      <c r="H31" s="164"/>
      <c r="I31" s="164"/>
      <c r="J31" s="164"/>
      <c r="K31" s="164"/>
      <c r="L31" s="164"/>
      <c r="M31" s="164"/>
      <c r="N31" s="164"/>
      <c r="O31" s="164"/>
      <c r="P31" s="164"/>
      <c r="Q31" s="164"/>
      <c r="R31" s="164"/>
      <c r="S31" s="164"/>
      <c r="T31" s="164"/>
      <c r="U31" s="164"/>
      <c r="V31" s="164"/>
    </row>
    <row r="32" spans="1:22" ht="12">
      <c r="A32" s="164"/>
      <c r="B32" s="132"/>
      <c r="C32" s="164"/>
      <c r="D32" s="164"/>
      <c r="E32" s="164"/>
      <c r="F32" s="164"/>
      <c r="G32" s="164"/>
      <c r="H32" s="164"/>
      <c r="I32" s="164"/>
      <c r="J32" s="164"/>
      <c r="K32" s="164"/>
      <c r="L32" s="164"/>
      <c r="M32" s="164"/>
      <c r="N32" s="164"/>
      <c r="O32" s="164"/>
      <c r="P32" s="164"/>
      <c r="Q32" s="164"/>
      <c r="R32" s="164"/>
      <c r="S32" s="164"/>
      <c r="T32" s="164"/>
      <c r="U32" s="164"/>
      <c r="V32" s="164"/>
    </row>
    <row r="33" spans="1:22" ht="12">
      <c r="A33" s="164"/>
      <c r="B33" s="132"/>
      <c r="C33" s="164"/>
      <c r="D33" s="164"/>
      <c r="E33" s="164"/>
      <c r="F33" s="164"/>
      <c r="G33" s="164"/>
      <c r="H33" s="164"/>
      <c r="I33" s="164"/>
      <c r="J33" s="164"/>
      <c r="K33" s="164"/>
      <c r="L33" s="164"/>
      <c r="M33" s="164"/>
      <c r="N33" s="164"/>
      <c r="O33" s="164"/>
      <c r="P33" s="164"/>
      <c r="Q33" s="164"/>
      <c r="R33" s="164"/>
      <c r="S33" s="164"/>
      <c r="T33" s="164"/>
      <c r="U33" s="164"/>
      <c r="V33" s="164"/>
    </row>
    <row r="34" spans="1:22" ht="12">
      <c r="A34" s="164"/>
      <c r="B34" s="132"/>
      <c r="C34" s="164"/>
      <c r="D34" s="164"/>
      <c r="E34" s="164"/>
      <c r="F34" s="164"/>
      <c r="G34" s="164"/>
      <c r="H34" s="164"/>
      <c r="I34" s="164"/>
      <c r="J34" s="164"/>
      <c r="K34" s="164"/>
      <c r="L34" s="164"/>
      <c r="M34" s="164"/>
      <c r="N34" s="164"/>
      <c r="O34" s="164"/>
      <c r="P34" s="164"/>
      <c r="Q34" s="164"/>
      <c r="R34" s="164"/>
      <c r="S34" s="164"/>
      <c r="T34" s="164"/>
      <c r="U34" s="164"/>
      <c r="V34" s="164"/>
    </row>
    <row r="35" spans="1:22" ht="12">
      <c r="A35" s="164"/>
      <c r="B35" s="132"/>
      <c r="C35" s="164"/>
      <c r="D35" s="164"/>
      <c r="E35" s="164"/>
      <c r="F35" s="164"/>
      <c r="G35" s="164"/>
      <c r="H35" s="164"/>
      <c r="I35" s="164"/>
      <c r="J35" s="164"/>
      <c r="K35" s="164"/>
      <c r="L35" s="164"/>
      <c r="M35" s="164"/>
      <c r="N35" s="164"/>
      <c r="O35" s="164"/>
      <c r="P35" s="164"/>
      <c r="Q35" s="164"/>
      <c r="R35" s="164"/>
      <c r="S35" s="164"/>
      <c r="T35" s="164"/>
      <c r="U35" s="164"/>
      <c r="V35" s="164"/>
    </row>
    <row r="36" spans="1:22" ht="12">
      <c r="A36" s="164"/>
      <c r="B36" s="132"/>
      <c r="C36" s="164"/>
      <c r="D36" s="164"/>
      <c r="E36" s="164"/>
      <c r="F36" s="164"/>
      <c r="G36" s="164"/>
      <c r="H36" s="164"/>
      <c r="I36" s="164"/>
      <c r="J36" s="164"/>
      <c r="K36" s="164"/>
      <c r="L36" s="164"/>
      <c r="M36" s="164"/>
      <c r="N36" s="164"/>
      <c r="O36" s="164"/>
      <c r="P36" s="164"/>
      <c r="Q36" s="164"/>
      <c r="R36" s="164"/>
      <c r="S36" s="164"/>
      <c r="T36" s="164"/>
      <c r="U36" s="164"/>
      <c r="V36" s="164"/>
    </row>
    <row r="37" spans="1:22" ht="12">
      <c r="A37" s="164"/>
      <c r="B37" s="132"/>
      <c r="C37" s="164"/>
      <c r="D37" s="164"/>
      <c r="E37" s="164"/>
      <c r="F37" s="164"/>
      <c r="G37" s="164"/>
      <c r="H37" s="164"/>
      <c r="I37" s="164"/>
      <c r="J37" s="164"/>
      <c r="K37" s="164"/>
      <c r="L37" s="164"/>
      <c r="M37" s="164"/>
      <c r="N37" s="164"/>
      <c r="O37" s="164"/>
      <c r="P37" s="164"/>
      <c r="Q37" s="164"/>
      <c r="R37" s="164"/>
      <c r="S37" s="164"/>
      <c r="T37" s="164"/>
      <c r="U37" s="164"/>
      <c r="V37" s="164"/>
    </row>
    <row r="38" spans="1:22" ht="12">
      <c r="A38" s="164"/>
      <c r="B38" s="132"/>
      <c r="C38" s="164"/>
      <c r="D38" s="164"/>
      <c r="E38" s="164"/>
      <c r="F38" s="164"/>
      <c r="G38" s="164"/>
      <c r="H38" s="164"/>
      <c r="I38" s="164"/>
      <c r="J38" s="164"/>
      <c r="K38" s="164"/>
      <c r="L38" s="164"/>
      <c r="M38" s="164"/>
      <c r="N38" s="164"/>
      <c r="O38" s="164"/>
      <c r="P38" s="164"/>
      <c r="Q38" s="164"/>
      <c r="R38" s="164"/>
      <c r="S38" s="164"/>
      <c r="T38" s="164"/>
      <c r="U38" s="164"/>
      <c r="V38" s="164"/>
    </row>
    <row r="39" spans="1:22" ht="12">
      <c r="A39" s="164"/>
      <c r="B39" s="132"/>
      <c r="C39" s="164"/>
      <c r="D39" s="164"/>
      <c r="E39" s="164"/>
      <c r="F39" s="164"/>
      <c r="G39" s="164"/>
      <c r="H39" s="164"/>
      <c r="I39" s="164"/>
      <c r="J39" s="164"/>
      <c r="K39" s="164"/>
      <c r="L39" s="164"/>
      <c r="M39" s="164"/>
      <c r="N39" s="164"/>
      <c r="O39" s="164"/>
      <c r="P39" s="164"/>
      <c r="Q39" s="164"/>
      <c r="R39" s="164"/>
      <c r="S39" s="164"/>
      <c r="T39" s="164"/>
      <c r="U39" s="164"/>
      <c r="V39" s="164"/>
    </row>
    <row r="40" spans="1:22" ht="12">
      <c r="A40" s="164"/>
      <c r="B40" s="132"/>
      <c r="C40" s="164"/>
      <c r="D40" s="164"/>
      <c r="E40" s="164"/>
      <c r="F40" s="164"/>
      <c r="G40" s="164"/>
      <c r="H40" s="164"/>
      <c r="I40" s="164"/>
      <c r="J40" s="164"/>
      <c r="K40" s="164"/>
      <c r="L40" s="164"/>
      <c r="M40" s="164"/>
      <c r="N40" s="164"/>
      <c r="O40" s="164"/>
      <c r="P40" s="164"/>
      <c r="Q40" s="164"/>
      <c r="R40" s="164"/>
      <c r="S40" s="164"/>
      <c r="T40" s="164"/>
      <c r="U40" s="164"/>
      <c r="V40" s="164"/>
    </row>
    <row r="41" spans="1:22" ht="12">
      <c r="A41" s="164"/>
      <c r="B41" s="132"/>
      <c r="C41" s="164"/>
      <c r="D41" s="164"/>
      <c r="E41" s="164"/>
      <c r="F41" s="164"/>
      <c r="G41" s="164"/>
      <c r="H41" s="164"/>
      <c r="I41" s="164"/>
      <c r="J41" s="164"/>
      <c r="K41" s="164"/>
      <c r="L41" s="164"/>
      <c r="M41" s="164"/>
      <c r="N41" s="164"/>
      <c r="O41" s="164"/>
      <c r="P41" s="164"/>
      <c r="Q41" s="164"/>
      <c r="R41" s="164"/>
      <c r="S41" s="164"/>
      <c r="T41" s="164"/>
      <c r="U41" s="164"/>
      <c r="V41" s="164"/>
    </row>
    <row r="42" spans="1:22" ht="12">
      <c r="A42" s="164"/>
      <c r="B42" s="132"/>
      <c r="C42" s="164"/>
      <c r="D42" s="164"/>
      <c r="E42" s="164"/>
      <c r="F42" s="164"/>
      <c r="G42" s="164"/>
      <c r="H42" s="164"/>
      <c r="I42" s="164"/>
      <c r="J42" s="164"/>
      <c r="K42" s="164"/>
      <c r="L42" s="164"/>
      <c r="M42" s="164"/>
      <c r="N42" s="164"/>
      <c r="O42" s="164"/>
      <c r="P42" s="164"/>
      <c r="Q42" s="164"/>
      <c r="R42" s="164"/>
      <c r="S42" s="164"/>
      <c r="T42" s="164"/>
      <c r="U42" s="164"/>
      <c r="V42" s="164"/>
    </row>
    <row r="43" spans="1:22" ht="12">
      <c r="A43" s="164"/>
      <c r="B43" s="132"/>
      <c r="C43" s="164"/>
      <c r="D43" s="164"/>
      <c r="E43" s="164"/>
      <c r="F43" s="164"/>
      <c r="G43" s="164"/>
      <c r="H43" s="164"/>
      <c r="I43" s="164"/>
      <c r="J43" s="164"/>
      <c r="K43" s="164"/>
      <c r="L43" s="164"/>
      <c r="M43" s="164"/>
      <c r="N43" s="164"/>
      <c r="O43" s="164"/>
      <c r="P43" s="164"/>
      <c r="Q43" s="164"/>
      <c r="R43" s="164"/>
      <c r="S43" s="164"/>
      <c r="T43" s="164"/>
      <c r="U43" s="164"/>
      <c r="V43" s="164"/>
    </row>
    <row r="44" spans="1:22" ht="12">
      <c r="A44" s="164"/>
      <c r="B44" s="132"/>
      <c r="C44" s="164"/>
      <c r="D44" s="164"/>
      <c r="E44" s="164"/>
      <c r="F44" s="164"/>
      <c r="G44" s="164"/>
      <c r="H44" s="164"/>
      <c r="I44" s="164"/>
      <c r="J44" s="164"/>
      <c r="K44" s="164"/>
      <c r="L44" s="164"/>
      <c r="M44" s="164"/>
      <c r="N44" s="164"/>
      <c r="O44" s="164"/>
      <c r="P44" s="164"/>
      <c r="Q44" s="164"/>
      <c r="R44" s="164"/>
      <c r="S44" s="164"/>
      <c r="T44" s="164"/>
      <c r="U44" s="164"/>
      <c r="V44" s="164"/>
    </row>
    <row r="45" spans="1:22" ht="12">
      <c r="A45" s="164"/>
      <c r="B45" s="132"/>
      <c r="C45" s="164"/>
      <c r="D45" s="164"/>
      <c r="E45" s="164"/>
      <c r="F45" s="164"/>
      <c r="G45" s="164"/>
      <c r="H45" s="164"/>
      <c r="I45" s="164"/>
      <c r="J45" s="164"/>
      <c r="K45" s="164"/>
      <c r="L45" s="164"/>
      <c r="M45" s="164"/>
      <c r="N45" s="164"/>
      <c r="O45" s="164"/>
      <c r="P45" s="164"/>
      <c r="Q45" s="164"/>
      <c r="R45" s="164"/>
      <c r="S45" s="164"/>
      <c r="T45" s="164"/>
      <c r="U45" s="164"/>
      <c r="V45" s="164"/>
    </row>
    <row r="46" spans="1:22" ht="12">
      <c r="A46" s="164"/>
      <c r="B46" s="132"/>
      <c r="C46" s="164"/>
      <c r="D46" s="164"/>
      <c r="E46" s="164"/>
      <c r="F46" s="164"/>
      <c r="G46" s="164"/>
      <c r="H46" s="164"/>
      <c r="I46" s="164"/>
      <c r="J46" s="164"/>
      <c r="K46" s="164"/>
      <c r="L46" s="164"/>
      <c r="M46" s="164"/>
      <c r="N46" s="164"/>
      <c r="O46" s="164"/>
      <c r="P46" s="164"/>
      <c r="Q46" s="164"/>
      <c r="R46" s="164"/>
      <c r="S46" s="164"/>
      <c r="T46" s="164"/>
      <c r="U46" s="164"/>
      <c r="V46" s="164"/>
    </row>
    <row r="47" spans="1:22" ht="12">
      <c r="A47" s="164"/>
      <c r="B47" s="132"/>
      <c r="C47" s="164"/>
      <c r="D47" s="164"/>
      <c r="E47" s="164"/>
      <c r="F47" s="164"/>
      <c r="G47" s="164"/>
      <c r="H47" s="164"/>
      <c r="I47" s="164"/>
      <c r="J47" s="164"/>
      <c r="K47" s="164"/>
      <c r="L47" s="164"/>
      <c r="M47" s="164"/>
      <c r="N47" s="164"/>
      <c r="O47" s="164"/>
      <c r="P47" s="164"/>
      <c r="Q47" s="164"/>
      <c r="R47" s="164"/>
      <c r="S47" s="164"/>
      <c r="T47" s="164"/>
      <c r="U47" s="164"/>
      <c r="V47" s="164"/>
    </row>
    <row r="48" spans="1:22" ht="12">
      <c r="A48" s="164"/>
      <c r="B48" s="132"/>
      <c r="C48" s="164"/>
      <c r="D48" s="164"/>
      <c r="E48" s="164"/>
      <c r="F48" s="164"/>
      <c r="G48" s="164"/>
      <c r="H48" s="164"/>
      <c r="I48" s="164"/>
      <c r="J48" s="164"/>
      <c r="K48" s="164"/>
      <c r="L48" s="164"/>
      <c r="M48" s="164"/>
      <c r="N48" s="164"/>
      <c r="O48" s="164"/>
      <c r="P48" s="164"/>
      <c r="Q48" s="164"/>
      <c r="R48" s="164"/>
      <c r="S48" s="164"/>
      <c r="T48" s="164"/>
      <c r="U48" s="164"/>
      <c r="V48" s="164"/>
    </row>
    <row r="49" spans="1:22" ht="12">
      <c r="A49" s="164"/>
      <c r="B49" s="132"/>
      <c r="C49" s="164"/>
      <c r="D49" s="164"/>
      <c r="E49" s="164"/>
      <c r="F49" s="164"/>
      <c r="G49" s="164"/>
      <c r="H49" s="164"/>
      <c r="I49" s="164"/>
      <c r="J49" s="164"/>
      <c r="K49" s="164"/>
      <c r="L49" s="164"/>
      <c r="M49" s="164"/>
      <c r="N49" s="164"/>
      <c r="O49" s="164"/>
      <c r="P49" s="164"/>
      <c r="Q49" s="164"/>
      <c r="R49" s="164"/>
      <c r="S49" s="164"/>
      <c r="T49" s="164"/>
      <c r="U49" s="164"/>
      <c r="V49" s="164"/>
    </row>
    <row r="50" spans="1:22" ht="12">
      <c r="A50" s="164"/>
      <c r="B50" s="132"/>
      <c r="C50" s="164"/>
      <c r="D50" s="164"/>
      <c r="E50" s="164"/>
      <c r="F50" s="164"/>
      <c r="G50" s="164"/>
      <c r="H50" s="164"/>
      <c r="I50" s="164"/>
      <c r="J50" s="164"/>
      <c r="K50" s="164"/>
      <c r="L50" s="164"/>
      <c r="M50" s="164"/>
      <c r="N50" s="164"/>
      <c r="O50" s="164"/>
      <c r="P50" s="164"/>
      <c r="Q50" s="164"/>
      <c r="R50" s="164"/>
      <c r="S50" s="164"/>
      <c r="T50" s="164"/>
      <c r="U50" s="164"/>
      <c r="V50" s="164"/>
    </row>
    <row r="51" spans="1:22" ht="12">
      <c r="A51" s="164"/>
      <c r="B51" s="132"/>
      <c r="C51" s="164"/>
      <c r="D51" s="164"/>
      <c r="E51" s="164"/>
      <c r="F51" s="164"/>
      <c r="G51" s="164"/>
      <c r="H51" s="164"/>
      <c r="I51" s="164"/>
      <c r="J51" s="164"/>
      <c r="K51" s="164"/>
      <c r="L51" s="164"/>
      <c r="M51" s="164"/>
      <c r="N51" s="164"/>
      <c r="O51" s="164"/>
      <c r="P51" s="164"/>
      <c r="Q51" s="164"/>
      <c r="R51" s="164"/>
      <c r="S51" s="164"/>
      <c r="T51" s="164"/>
      <c r="U51" s="164"/>
      <c r="V51" s="164"/>
    </row>
    <row r="52" spans="1:22" ht="12">
      <c r="A52" s="164"/>
      <c r="B52" s="132"/>
      <c r="C52" s="164"/>
      <c r="D52" s="164"/>
      <c r="E52" s="164"/>
      <c r="F52" s="164"/>
      <c r="G52" s="164"/>
      <c r="H52" s="164"/>
      <c r="I52" s="164"/>
      <c r="J52" s="164"/>
      <c r="K52" s="164"/>
      <c r="L52" s="164"/>
      <c r="M52" s="164"/>
      <c r="N52" s="164"/>
      <c r="O52" s="164"/>
      <c r="P52" s="164"/>
      <c r="Q52" s="164"/>
      <c r="R52" s="164"/>
      <c r="S52" s="164"/>
      <c r="T52" s="164"/>
      <c r="U52" s="164"/>
      <c r="V52" s="164"/>
    </row>
    <row r="53" spans="1:22" ht="12">
      <c r="A53" s="164"/>
      <c r="B53" s="132"/>
      <c r="C53" s="164"/>
      <c r="D53" s="164"/>
      <c r="E53" s="164"/>
      <c r="F53" s="164"/>
      <c r="G53" s="164"/>
      <c r="H53" s="164"/>
      <c r="I53" s="164"/>
      <c r="J53" s="164"/>
      <c r="K53" s="164"/>
      <c r="L53" s="164"/>
      <c r="M53" s="164"/>
      <c r="N53" s="164"/>
      <c r="O53" s="164"/>
      <c r="P53" s="164"/>
      <c r="Q53" s="164"/>
      <c r="R53" s="164"/>
      <c r="S53" s="164"/>
      <c r="T53" s="164"/>
      <c r="U53" s="164"/>
      <c r="V53" s="164"/>
    </row>
    <row r="54" spans="1:22" ht="12">
      <c r="A54" s="164"/>
      <c r="B54" s="132"/>
      <c r="C54" s="164"/>
      <c r="D54" s="164"/>
      <c r="E54" s="164"/>
      <c r="F54" s="164"/>
      <c r="G54" s="164"/>
      <c r="H54" s="164"/>
      <c r="I54" s="164"/>
      <c r="J54" s="164"/>
      <c r="K54" s="164"/>
      <c r="L54" s="164"/>
      <c r="M54" s="164"/>
      <c r="N54" s="164"/>
      <c r="O54" s="164"/>
      <c r="P54" s="164"/>
      <c r="Q54" s="164"/>
      <c r="R54" s="164"/>
      <c r="S54" s="164"/>
      <c r="T54" s="164"/>
      <c r="U54" s="164"/>
      <c r="V54" s="164"/>
    </row>
    <row r="55" spans="1:22" ht="12">
      <c r="A55" s="164"/>
      <c r="B55" s="132"/>
      <c r="C55" s="164"/>
      <c r="D55" s="164"/>
      <c r="E55" s="164"/>
      <c r="F55" s="164"/>
      <c r="G55" s="164"/>
      <c r="H55" s="164"/>
      <c r="I55" s="164"/>
      <c r="J55" s="164"/>
      <c r="K55" s="164"/>
      <c r="L55" s="164"/>
      <c r="M55" s="164"/>
      <c r="N55" s="164"/>
      <c r="O55" s="164"/>
      <c r="P55" s="164"/>
      <c r="Q55" s="164"/>
      <c r="R55" s="164"/>
      <c r="S55" s="164"/>
      <c r="T55" s="164"/>
      <c r="U55" s="164"/>
      <c r="V55" s="164"/>
    </row>
    <row r="56" spans="1:22" ht="12">
      <c r="A56" s="164"/>
      <c r="B56" s="132"/>
      <c r="C56" s="164"/>
      <c r="D56" s="164"/>
      <c r="E56" s="164"/>
      <c r="F56" s="164"/>
      <c r="G56" s="164"/>
      <c r="H56" s="164"/>
      <c r="I56" s="164"/>
      <c r="J56" s="164"/>
      <c r="K56" s="164"/>
      <c r="L56" s="164"/>
      <c r="M56" s="164"/>
      <c r="N56" s="164"/>
      <c r="O56" s="164"/>
      <c r="P56" s="164"/>
      <c r="Q56" s="164"/>
      <c r="R56" s="164"/>
      <c r="S56" s="164"/>
      <c r="T56" s="164"/>
      <c r="U56" s="164"/>
      <c r="V56" s="164"/>
    </row>
    <row r="57" spans="1:22" ht="12">
      <c r="A57" s="164"/>
      <c r="B57" s="132"/>
      <c r="C57" s="164"/>
      <c r="D57" s="164"/>
      <c r="E57" s="164"/>
      <c r="F57" s="164"/>
      <c r="G57" s="164"/>
      <c r="H57" s="164"/>
      <c r="I57" s="164"/>
      <c r="J57" s="164"/>
      <c r="K57" s="164"/>
      <c r="L57" s="164"/>
      <c r="M57" s="164"/>
      <c r="N57" s="164"/>
      <c r="O57" s="164"/>
      <c r="P57" s="164"/>
      <c r="Q57" s="164"/>
      <c r="R57" s="164"/>
      <c r="S57" s="164"/>
      <c r="T57" s="164"/>
      <c r="U57" s="164"/>
      <c r="V57" s="164"/>
    </row>
    <row r="58" spans="1:22" ht="12">
      <c r="A58" s="164"/>
      <c r="B58" s="132"/>
      <c r="C58" s="164"/>
      <c r="D58" s="164"/>
      <c r="E58" s="164"/>
      <c r="F58" s="164"/>
      <c r="G58" s="164"/>
      <c r="H58" s="164"/>
      <c r="I58" s="164"/>
      <c r="J58" s="164"/>
      <c r="K58" s="164"/>
      <c r="L58" s="164"/>
      <c r="M58" s="164"/>
      <c r="N58" s="164"/>
      <c r="O58" s="164"/>
      <c r="P58" s="164"/>
      <c r="Q58" s="164"/>
      <c r="R58" s="164"/>
      <c r="S58" s="164"/>
      <c r="T58" s="164"/>
      <c r="U58" s="164"/>
      <c r="V58" s="164"/>
    </row>
    <row r="59" spans="1:22" ht="12">
      <c r="A59" s="164"/>
      <c r="B59" s="132"/>
      <c r="C59" s="164"/>
      <c r="D59" s="164"/>
      <c r="E59" s="164"/>
      <c r="F59" s="164"/>
      <c r="G59" s="164"/>
      <c r="H59" s="164"/>
      <c r="I59" s="164"/>
      <c r="J59" s="164"/>
      <c r="K59" s="164"/>
      <c r="L59" s="164"/>
      <c r="M59" s="164"/>
      <c r="N59" s="164"/>
      <c r="O59" s="164"/>
      <c r="P59" s="164"/>
      <c r="Q59" s="164"/>
      <c r="R59" s="164"/>
      <c r="S59" s="164"/>
      <c r="T59" s="164"/>
      <c r="U59" s="164"/>
      <c r="V59" s="164"/>
    </row>
    <row r="60" spans="1:22" ht="12">
      <c r="A60" s="164"/>
      <c r="B60" s="132"/>
      <c r="C60" s="164"/>
      <c r="D60" s="164"/>
      <c r="E60" s="164"/>
      <c r="F60" s="164"/>
      <c r="G60" s="164"/>
      <c r="H60" s="164"/>
      <c r="I60" s="164"/>
      <c r="J60" s="164"/>
      <c r="K60" s="164"/>
      <c r="L60" s="164"/>
      <c r="M60" s="164"/>
      <c r="N60" s="164"/>
      <c r="O60" s="164"/>
      <c r="P60" s="164"/>
      <c r="Q60" s="164"/>
      <c r="R60" s="164"/>
      <c r="S60" s="164"/>
      <c r="T60" s="164"/>
      <c r="U60" s="164"/>
      <c r="V60" s="164"/>
    </row>
    <row r="61" spans="1:22" ht="12">
      <c r="A61" s="164"/>
      <c r="B61" s="132"/>
      <c r="C61" s="164"/>
      <c r="D61" s="164"/>
      <c r="E61" s="164"/>
      <c r="F61" s="164"/>
      <c r="G61" s="164"/>
      <c r="H61" s="164"/>
      <c r="I61" s="164"/>
      <c r="J61" s="164"/>
      <c r="K61" s="164"/>
      <c r="L61" s="164"/>
      <c r="M61" s="164"/>
      <c r="N61" s="164"/>
      <c r="O61" s="164"/>
      <c r="P61" s="164"/>
      <c r="Q61" s="164"/>
      <c r="R61" s="164"/>
      <c r="S61" s="164"/>
      <c r="T61" s="164"/>
      <c r="U61" s="164"/>
      <c r="V61" s="164"/>
    </row>
    <row r="62" spans="1:22" ht="12">
      <c r="A62" s="164"/>
      <c r="B62" s="132"/>
      <c r="C62" s="164"/>
      <c r="D62" s="164"/>
      <c r="E62" s="164"/>
      <c r="F62" s="164"/>
      <c r="G62" s="164"/>
      <c r="H62" s="164"/>
      <c r="I62" s="164"/>
      <c r="J62" s="164"/>
      <c r="K62" s="164"/>
      <c r="L62" s="164"/>
      <c r="M62" s="164"/>
      <c r="N62" s="164"/>
      <c r="O62" s="164"/>
      <c r="P62" s="164"/>
      <c r="Q62" s="164"/>
      <c r="R62" s="164"/>
      <c r="S62" s="164"/>
      <c r="T62" s="164"/>
      <c r="U62" s="164"/>
      <c r="V62" s="164"/>
    </row>
    <row r="63" spans="1:22" ht="12">
      <c r="A63" s="164"/>
      <c r="B63" s="132"/>
      <c r="C63" s="164"/>
      <c r="D63" s="164"/>
      <c r="E63" s="164"/>
      <c r="F63" s="164"/>
      <c r="G63" s="164"/>
      <c r="H63" s="164"/>
      <c r="I63" s="164"/>
      <c r="J63" s="164"/>
      <c r="K63" s="164"/>
      <c r="L63" s="164"/>
      <c r="M63" s="164"/>
      <c r="N63" s="164"/>
      <c r="O63" s="164"/>
      <c r="P63" s="164"/>
      <c r="Q63" s="164"/>
      <c r="R63" s="164"/>
      <c r="S63" s="164"/>
      <c r="T63" s="164"/>
      <c r="U63" s="164"/>
      <c r="V63" s="164"/>
    </row>
    <row r="64" spans="1:22" ht="12">
      <c r="A64" s="164"/>
      <c r="B64" s="132"/>
      <c r="C64" s="164"/>
      <c r="D64" s="164"/>
      <c r="E64" s="164"/>
      <c r="F64" s="164"/>
      <c r="G64" s="164"/>
      <c r="H64" s="164"/>
      <c r="I64" s="164"/>
      <c r="J64" s="164"/>
      <c r="K64" s="164"/>
      <c r="L64" s="164"/>
      <c r="M64" s="164"/>
      <c r="N64" s="164"/>
      <c r="O64" s="164"/>
      <c r="P64" s="164"/>
      <c r="Q64" s="164"/>
      <c r="R64" s="164"/>
      <c r="S64" s="164"/>
      <c r="T64" s="164"/>
      <c r="U64" s="164"/>
      <c r="V64" s="164"/>
    </row>
    <row r="65" spans="1:22" ht="12">
      <c r="A65" s="164"/>
      <c r="B65" s="132"/>
      <c r="C65" s="164"/>
      <c r="D65" s="164"/>
      <c r="E65" s="164"/>
      <c r="F65" s="164"/>
      <c r="G65" s="164"/>
      <c r="H65" s="164"/>
      <c r="I65" s="164"/>
      <c r="J65" s="164"/>
      <c r="K65" s="164"/>
      <c r="L65" s="164"/>
      <c r="M65" s="164"/>
      <c r="N65" s="164"/>
      <c r="O65" s="164"/>
      <c r="P65" s="164"/>
      <c r="Q65" s="164"/>
      <c r="R65" s="164"/>
      <c r="S65" s="164"/>
      <c r="T65" s="164"/>
      <c r="U65" s="164"/>
      <c r="V65" s="164"/>
    </row>
    <row r="66" spans="1:22" ht="12">
      <c r="A66" s="164"/>
      <c r="B66" s="132"/>
      <c r="C66" s="164"/>
      <c r="D66" s="164"/>
      <c r="E66" s="164"/>
      <c r="F66" s="164"/>
      <c r="G66" s="164"/>
      <c r="H66" s="164"/>
      <c r="I66" s="164"/>
      <c r="J66" s="164"/>
      <c r="K66" s="164"/>
      <c r="L66" s="164"/>
      <c r="M66" s="164"/>
      <c r="N66" s="164"/>
      <c r="O66" s="164"/>
      <c r="P66" s="164"/>
      <c r="Q66" s="164"/>
      <c r="R66" s="164"/>
      <c r="S66" s="164"/>
      <c r="T66" s="164"/>
      <c r="U66" s="164"/>
      <c r="V66" s="164"/>
    </row>
    <row r="67" spans="1:22" ht="12">
      <c r="A67" s="164"/>
      <c r="B67" s="132"/>
      <c r="C67" s="164"/>
      <c r="D67" s="164"/>
      <c r="E67" s="164"/>
      <c r="F67" s="164"/>
      <c r="G67" s="164"/>
      <c r="H67" s="164"/>
      <c r="I67" s="164"/>
      <c r="J67" s="164"/>
      <c r="K67" s="164"/>
      <c r="L67" s="164"/>
      <c r="M67" s="164"/>
      <c r="N67" s="164"/>
      <c r="O67" s="164"/>
      <c r="P67" s="164"/>
      <c r="Q67" s="164"/>
      <c r="R67" s="164"/>
      <c r="S67" s="164"/>
      <c r="T67" s="164"/>
      <c r="U67" s="164"/>
      <c r="V67" s="164"/>
    </row>
    <row r="68" spans="1:22" ht="12">
      <c r="A68" s="164"/>
      <c r="B68" s="132"/>
      <c r="C68" s="164"/>
      <c r="D68" s="164"/>
      <c r="E68" s="164"/>
      <c r="F68" s="164"/>
      <c r="G68" s="164"/>
      <c r="H68" s="164"/>
      <c r="I68" s="164"/>
      <c r="J68" s="164"/>
      <c r="K68" s="164"/>
      <c r="L68" s="164"/>
      <c r="M68" s="164"/>
      <c r="N68" s="164"/>
      <c r="O68" s="164"/>
      <c r="P68" s="164"/>
      <c r="Q68" s="164"/>
      <c r="R68" s="164"/>
      <c r="S68" s="164"/>
      <c r="T68" s="164"/>
      <c r="U68" s="164"/>
      <c r="V68" s="164"/>
    </row>
    <row r="69" spans="1:22" ht="12">
      <c r="A69" s="164"/>
      <c r="B69" s="132"/>
      <c r="C69" s="164"/>
      <c r="D69" s="164"/>
      <c r="E69" s="164"/>
      <c r="F69" s="164"/>
      <c r="G69" s="164"/>
      <c r="H69" s="164"/>
      <c r="I69" s="164"/>
      <c r="J69" s="164"/>
      <c r="K69" s="164"/>
      <c r="L69" s="164"/>
      <c r="M69" s="164"/>
      <c r="N69" s="164"/>
      <c r="O69" s="164"/>
      <c r="P69" s="164"/>
      <c r="Q69" s="164"/>
      <c r="R69" s="164"/>
      <c r="S69" s="164"/>
      <c r="T69" s="164"/>
      <c r="U69" s="164"/>
      <c r="V69" s="164"/>
    </row>
    <row r="70" spans="1:22" ht="12">
      <c r="A70" s="164"/>
      <c r="B70" s="132"/>
      <c r="C70" s="164"/>
      <c r="D70" s="164"/>
      <c r="E70" s="164"/>
      <c r="F70" s="164"/>
      <c r="G70" s="164"/>
      <c r="H70" s="164"/>
      <c r="I70" s="164"/>
      <c r="J70" s="164"/>
      <c r="K70" s="164"/>
      <c r="L70" s="164"/>
      <c r="M70" s="164"/>
      <c r="N70" s="164"/>
      <c r="O70" s="164"/>
      <c r="P70" s="164"/>
      <c r="Q70" s="164"/>
      <c r="R70" s="164"/>
      <c r="S70" s="164"/>
      <c r="T70" s="164"/>
      <c r="U70" s="164"/>
      <c r="V70" s="164"/>
    </row>
    <row r="71" spans="1:22" ht="12">
      <c r="A71" s="164"/>
      <c r="B71" s="132"/>
      <c r="C71" s="164"/>
      <c r="D71" s="164"/>
      <c r="E71" s="164"/>
      <c r="F71" s="164"/>
      <c r="G71" s="164"/>
      <c r="H71" s="164"/>
      <c r="I71" s="164"/>
      <c r="J71" s="164"/>
      <c r="K71" s="164"/>
      <c r="L71" s="164"/>
      <c r="M71" s="164"/>
      <c r="N71" s="164"/>
      <c r="O71" s="164"/>
      <c r="P71" s="164"/>
      <c r="Q71" s="164"/>
      <c r="R71" s="164"/>
      <c r="S71" s="164"/>
      <c r="T71" s="164"/>
      <c r="U71" s="164"/>
      <c r="V71" s="164"/>
    </row>
    <row r="72" spans="1:22" ht="12">
      <c r="A72" s="164"/>
      <c r="B72" s="132"/>
      <c r="C72" s="164"/>
      <c r="D72" s="164"/>
      <c r="E72" s="164"/>
      <c r="F72" s="164"/>
      <c r="G72" s="164"/>
      <c r="H72" s="164"/>
      <c r="I72" s="164"/>
      <c r="J72" s="164"/>
      <c r="K72" s="164"/>
      <c r="L72" s="164"/>
      <c r="M72" s="164"/>
      <c r="N72" s="164"/>
      <c r="O72" s="164"/>
      <c r="P72" s="164"/>
      <c r="Q72" s="164"/>
      <c r="R72" s="164"/>
      <c r="S72" s="164"/>
      <c r="T72" s="164"/>
      <c r="U72" s="164"/>
      <c r="V72" s="164"/>
    </row>
    <row r="73" spans="1:22" ht="12">
      <c r="A73" s="164"/>
      <c r="B73" s="132"/>
      <c r="C73" s="164"/>
      <c r="D73" s="164"/>
      <c r="E73" s="164"/>
      <c r="F73" s="164"/>
      <c r="G73" s="164"/>
      <c r="H73" s="164"/>
      <c r="I73" s="164"/>
      <c r="J73" s="164"/>
      <c r="K73" s="164"/>
      <c r="L73" s="164"/>
      <c r="M73" s="164"/>
      <c r="N73" s="164"/>
      <c r="O73" s="164"/>
      <c r="P73" s="164"/>
      <c r="Q73" s="164"/>
      <c r="R73" s="164"/>
      <c r="S73" s="164"/>
      <c r="T73" s="164"/>
      <c r="U73" s="164"/>
      <c r="V73" s="164"/>
    </row>
    <row r="74" spans="1:22" ht="12">
      <c r="A74" s="164"/>
      <c r="B74" s="132"/>
      <c r="C74" s="164"/>
      <c r="D74" s="164"/>
      <c r="E74" s="164"/>
      <c r="F74" s="164"/>
      <c r="G74" s="164"/>
      <c r="H74" s="164"/>
      <c r="I74" s="164"/>
      <c r="J74" s="164"/>
      <c r="K74" s="164"/>
      <c r="L74" s="164"/>
      <c r="M74" s="164"/>
      <c r="N74" s="164"/>
      <c r="O74" s="164"/>
      <c r="P74" s="164"/>
      <c r="Q74" s="164"/>
      <c r="R74" s="164"/>
      <c r="S74" s="164"/>
      <c r="T74" s="164"/>
      <c r="U74" s="164"/>
      <c r="V74" s="164"/>
    </row>
    <row r="75" spans="1:22" ht="12">
      <c r="A75" s="164"/>
      <c r="B75" s="132"/>
      <c r="C75" s="164"/>
      <c r="D75" s="164"/>
      <c r="E75" s="164"/>
      <c r="F75" s="164"/>
      <c r="G75" s="164"/>
      <c r="H75" s="164"/>
      <c r="I75" s="164"/>
      <c r="J75" s="164"/>
      <c r="K75" s="164"/>
      <c r="L75" s="164"/>
      <c r="M75" s="164"/>
      <c r="N75" s="164"/>
      <c r="O75" s="164"/>
      <c r="P75" s="164"/>
      <c r="Q75" s="164"/>
      <c r="R75" s="164"/>
      <c r="S75" s="164"/>
      <c r="T75" s="164"/>
      <c r="U75" s="164"/>
      <c r="V75" s="164"/>
    </row>
    <row r="76" spans="1:22" ht="12">
      <c r="A76" s="164"/>
      <c r="B76" s="132"/>
      <c r="C76" s="164"/>
      <c r="D76" s="164"/>
      <c r="E76" s="164"/>
      <c r="F76" s="164"/>
      <c r="G76" s="164"/>
      <c r="H76" s="164"/>
      <c r="I76" s="164"/>
      <c r="J76" s="164"/>
      <c r="K76" s="164"/>
      <c r="L76" s="164"/>
      <c r="M76" s="164"/>
      <c r="N76" s="164"/>
      <c r="O76" s="164"/>
      <c r="P76" s="164"/>
      <c r="Q76" s="164"/>
      <c r="R76" s="164"/>
      <c r="S76" s="164"/>
      <c r="T76" s="164"/>
      <c r="U76" s="164"/>
      <c r="V76" s="164"/>
    </row>
    <row r="77" spans="1:22" ht="12">
      <c r="A77" s="164"/>
      <c r="B77" s="132"/>
      <c r="C77" s="164"/>
      <c r="D77" s="164"/>
      <c r="E77" s="164"/>
      <c r="F77" s="164"/>
      <c r="G77" s="164"/>
      <c r="H77" s="164"/>
      <c r="I77" s="164"/>
      <c r="J77" s="164"/>
      <c r="K77" s="164"/>
      <c r="L77" s="164"/>
      <c r="M77" s="164"/>
      <c r="N77" s="164"/>
      <c r="O77" s="164"/>
      <c r="P77" s="164"/>
      <c r="Q77" s="164"/>
      <c r="R77" s="164"/>
      <c r="S77" s="164"/>
      <c r="T77" s="164"/>
      <c r="U77" s="164"/>
      <c r="V77" s="164"/>
    </row>
    <row r="78" spans="1:22" ht="12">
      <c r="A78" s="164"/>
      <c r="B78" s="132"/>
      <c r="C78" s="164"/>
      <c r="D78" s="164"/>
      <c r="E78" s="164"/>
      <c r="F78" s="164"/>
      <c r="G78" s="164"/>
      <c r="H78" s="164"/>
      <c r="I78" s="164"/>
      <c r="J78" s="164"/>
      <c r="K78" s="164"/>
      <c r="L78" s="164"/>
      <c r="M78" s="164"/>
      <c r="N78" s="164"/>
      <c r="O78" s="164"/>
      <c r="P78" s="164"/>
      <c r="Q78" s="164"/>
      <c r="R78" s="164"/>
      <c r="S78" s="164"/>
      <c r="T78" s="164"/>
      <c r="U78" s="164"/>
      <c r="V78" s="164"/>
    </row>
    <row r="79" spans="1:22" ht="12">
      <c r="A79" s="164"/>
      <c r="B79" s="132"/>
      <c r="C79" s="164"/>
      <c r="D79" s="164"/>
      <c r="E79" s="164"/>
      <c r="F79" s="164"/>
      <c r="G79" s="164"/>
      <c r="H79" s="164"/>
      <c r="I79" s="164"/>
      <c r="J79" s="164"/>
      <c r="K79" s="164"/>
      <c r="L79" s="164"/>
      <c r="M79" s="164"/>
      <c r="N79" s="164"/>
      <c r="O79" s="164"/>
      <c r="P79" s="164"/>
      <c r="Q79" s="164"/>
      <c r="R79" s="164"/>
      <c r="S79" s="164"/>
      <c r="T79" s="164"/>
      <c r="U79" s="164"/>
      <c r="V79" s="164"/>
    </row>
    <row r="80" spans="1:22" ht="12">
      <c r="A80" s="164"/>
      <c r="B80" s="132"/>
      <c r="C80" s="164"/>
      <c r="D80" s="164"/>
      <c r="E80" s="164"/>
      <c r="F80" s="164"/>
      <c r="G80" s="164"/>
      <c r="H80" s="164"/>
      <c r="I80" s="164"/>
      <c r="J80" s="164"/>
      <c r="K80" s="164"/>
      <c r="L80" s="164"/>
      <c r="M80" s="164"/>
      <c r="N80" s="164"/>
      <c r="O80" s="164"/>
      <c r="P80" s="164"/>
      <c r="Q80" s="164"/>
      <c r="R80" s="164"/>
      <c r="S80" s="164"/>
      <c r="T80" s="164"/>
      <c r="U80" s="164"/>
      <c r="V80" s="164"/>
    </row>
    <row r="81" spans="1:22" ht="12">
      <c r="A81" s="164"/>
      <c r="B81" s="132"/>
      <c r="C81" s="164"/>
      <c r="D81" s="164"/>
      <c r="E81" s="164"/>
      <c r="F81" s="164"/>
      <c r="G81" s="164"/>
      <c r="H81" s="164"/>
      <c r="I81" s="164"/>
      <c r="J81" s="164"/>
      <c r="K81" s="164"/>
      <c r="L81" s="164"/>
      <c r="M81" s="164"/>
      <c r="N81" s="164"/>
      <c r="O81" s="164"/>
      <c r="P81" s="164"/>
      <c r="Q81" s="164"/>
      <c r="R81" s="164"/>
      <c r="S81" s="164"/>
      <c r="T81" s="164"/>
      <c r="U81" s="164"/>
      <c r="V81" s="164"/>
    </row>
    <row r="82" spans="1:22" ht="12">
      <c r="A82" s="164"/>
      <c r="B82" s="132"/>
      <c r="C82" s="164"/>
      <c r="D82" s="164"/>
      <c r="E82" s="164"/>
      <c r="F82" s="164"/>
      <c r="G82" s="164"/>
      <c r="H82" s="164"/>
      <c r="I82" s="164"/>
      <c r="J82" s="164"/>
      <c r="K82" s="164"/>
      <c r="L82" s="164"/>
      <c r="M82" s="164"/>
      <c r="N82" s="164"/>
      <c r="O82" s="164"/>
      <c r="P82" s="164"/>
      <c r="Q82" s="164"/>
      <c r="R82" s="164"/>
      <c r="S82" s="164"/>
      <c r="T82" s="164"/>
      <c r="U82" s="164"/>
      <c r="V82" s="164"/>
    </row>
    <row r="83" spans="1:22" ht="12">
      <c r="A83" s="164"/>
      <c r="B83" s="132"/>
      <c r="C83" s="164"/>
      <c r="D83" s="164"/>
      <c r="E83" s="164"/>
      <c r="F83" s="164"/>
      <c r="G83" s="164"/>
      <c r="H83" s="164"/>
      <c r="I83" s="164"/>
      <c r="J83" s="164"/>
      <c r="K83" s="164"/>
      <c r="L83" s="164"/>
      <c r="M83" s="164"/>
      <c r="N83" s="164"/>
      <c r="O83" s="164"/>
      <c r="P83" s="164"/>
      <c r="Q83" s="164"/>
      <c r="R83" s="164"/>
      <c r="S83" s="164"/>
      <c r="T83" s="164"/>
      <c r="U83" s="164"/>
      <c r="V83" s="164"/>
    </row>
    <row r="84" spans="1:22" ht="12">
      <c r="A84" s="164"/>
      <c r="B84" s="132"/>
      <c r="C84" s="164"/>
      <c r="D84" s="164"/>
      <c r="E84" s="164"/>
      <c r="F84" s="164"/>
      <c r="G84" s="164"/>
      <c r="H84" s="164"/>
      <c r="I84" s="164"/>
      <c r="J84" s="164"/>
      <c r="K84" s="164"/>
      <c r="L84" s="164"/>
      <c r="M84" s="164"/>
      <c r="N84" s="164"/>
      <c r="O84" s="164"/>
      <c r="P84" s="164"/>
      <c r="Q84" s="164"/>
      <c r="R84" s="164"/>
      <c r="S84" s="164"/>
      <c r="T84" s="164"/>
      <c r="U84" s="164"/>
      <c r="V84" s="164"/>
    </row>
    <row r="85" spans="1:22" ht="12">
      <c r="A85" s="164"/>
      <c r="B85" s="132"/>
      <c r="C85" s="164"/>
      <c r="D85" s="164"/>
      <c r="E85" s="164"/>
      <c r="F85" s="164"/>
      <c r="G85" s="164"/>
      <c r="H85" s="164"/>
      <c r="I85" s="164"/>
      <c r="J85" s="164"/>
      <c r="K85" s="164"/>
      <c r="L85" s="164"/>
      <c r="M85" s="164"/>
      <c r="N85" s="164"/>
      <c r="O85" s="164"/>
      <c r="P85" s="164"/>
      <c r="Q85" s="164"/>
      <c r="R85" s="164"/>
      <c r="S85" s="164"/>
      <c r="T85" s="164"/>
      <c r="U85" s="164"/>
      <c r="V85" s="164"/>
    </row>
    <row r="86" spans="1:22" ht="12">
      <c r="A86" s="164"/>
      <c r="B86" s="132"/>
      <c r="C86" s="164"/>
      <c r="D86" s="164"/>
      <c r="E86" s="164"/>
      <c r="F86" s="164"/>
      <c r="G86" s="164"/>
      <c r="H86" s="164"/>
      <c r="I86" s="164"/>
      <c r="J86" s="164"/>
      <c r="K86" s="164"/>
      <c r="L86" s="164"/>
      <c r="M86" s="164"/>
      <c r="N86" s="164"/>
      <c r="O86" s="164"/>
      <c r="P86" s="164"/>
      <c r="Q86" s="164"/>
      <c r="R86" s="164"/>
      <c r="S86" s="164"/>
      <c r="T86" s="164"/>
      <c r="U86" s="164"/>
      <c r="V86" s="164"/>
    </row>
    <row r="87" spans="1:22" ht="12">
      <c r="A87" s="164"/>
      <c r="B87" s="132"/>
      <c r="C87" s="164"/>
      <c r="D87" s="164"/>
      <c r="E87" s="164"/>
      <c r="F87" s="164"/>
      <c r="G87" s="164"/>
      <c r="H87" s="164"/>
      <c r="I87" s="164"/>
      <c r="J87" s="164"/>
      <c r="K87" s="164"/>
      <c r="L87" s="164"/>
      <c r="M87" s="164"/>
      <c r="N87" s="164"/>
      <c r="O87" s="164"/>
      <c r="P87" s="164"/>
      <c r="Q87" s="164"/>
      <c r="R87" s="164"/>
      <c r="S87" s="164"/>
      <c r="T87" s="164"/>
      <c r="U87" s="164"/>
      <c r="V87" s="164"/>
    </row>
    <row r="88" spans="1:22" ht="12">
      <c r="A88" s="164"/>
      <c r="B88" s="132"/>
      <c r="C88" s="164"/>
      <c r="D88" s="164"/>
      <c r="E88" s="164"/>
      <c r="F88" s="164"/>
      <c r="G88" s="164"/>
      <c r="H88" s="164"/>
      <c r="I88" s="164"/>
      <c r="J88" s="164"/>
      <c r="K88" s="164"/>
      <c r="L88" s="164"/>
      <c r="M88" s="164"/>
      <c r="N88" s="164"/>
      <c r="O88" s="164"/>
      <c r="P88" s="164"/>
      <c r="Q88" s="164"/>
      <c r="R88" s="164"/>
      <c r="S88" s="164"/>
      <c r="T88" s="164"/>
      <c r="U88" s="164"/>
      <c r="V88" s="164"/>
    </row>
    <row r="89" spans="1:22" ht="12">
      <c r="A89" s="164"/>
      <c r="B89" s="132"/>
      <c r="C89" s="164"/>
      <c r="D89" s="164"/>
      <c r="E89" s="164"/>
      <c r="F89" s="164"/>
      <c r="G89" s="164"/>
      <c r="H89" s="164"/>
      <c r="I89" s="164"/>
      <c r="J89" s="164"/>
      <c r="K89" s="164"/>
      <c r="L89" s="164"/>
      <c r="M89" s="164"/>
      <c r="N89" s="164"/>
      <c r="O89" s="164"/>
      <c r="P89" s="164"/>
      <c r="Q89" s="164"/>
      <c r="R89" s="164"/>
      <c r="S89" s="164"/>
      <c r="T89" s="164"/>
      <c r="U89" s="164"/>
      <c r="V89" s="164"/>
    </row>
    <row r="90" spans="1:22" ht="12">
      <c r="A90" s="164"/>
      <c r="B90" s="132"/>
      <c r="C90" s="164"/>
      <c r="D90" s="164"/>
      <c r="E90" s="164"/>
      <c r="F90" s="164"/>
      <c r="G90" s="164"/>
      <c r="H90" s="164"/>
      <c r="I90" s="164"/>
      <c r="J90" s="164"/>
      <c r="K90" s="164"/>
      <c r="L90" s="164"/>
      <c r="M90" s="164"/>
      <c r="N90" s="164"/>
      <c r="O90" s="164"/>
      <c r="P90" s="164"/>
      <c r="Q90" s="164"/>
      <c r="R90" s="164"/>
      <c r="S90" s="164"/>
      <c r="T90" s="164"/>
      <c r="U90" s="164"/>
      <c r="V90" s="164"/>
    </row>
    <row r="91" spans="1:22" ht="12">
      <c r="A91" s="164"/>
      <c r="B91" s="132"/>
      <c r="C91" s="164"/>
      <c r="D91" s="164"/>
      <c r="E91" s="164"/>
      <c r="F91" s="164"/>
      <c r="G91" s="164"/>
      <c r="H91" s="164"/>
      <c r="I91" s="164"/>
      <c r="J91" s="164"/>
      <c r="K91" s="164"/>
      <c r="L91" s="164"/>
      <c r="M91" s="164"/>
      <c r="N91" s="164"/>
      <c r="O91" s="164"/>
      <c r="P91" s="164"/>
      <c r="Q91" s="164"/>
      <c r="R91" s="164"/>
      <c r="S91" s="164"/>
      <c r="T91" s="164"/>
      <c r="U91" s="164"/>
      <c r="V91" s="164"/>
    </row>
    <row r="92" spans="1:22" ht="12">
      <c r="A92" s="164"/>
      <c r="B92" s="132"/>
      <c r="C92" s="164"/>
      <c r="D92" s="164"/>
      <c r="E92" s="164"/>
      <c r="F92" s="164"/>
      <c r="G92" s="164"/>
      <c r="H92" s="164"/>
      <c r="I92" s="164"/>
      <c r="J92" s="164"/>
      <c r="K92" s="164"/>
      <c r="L92" s="164"/>
      <c r="M92" s="164"/>
      <c r="N92" s="164"/>
      <c r="O92" s="164"/>
      <c r="P92" s="164"/>
      <c r="Q92" s="164"/>
      <c r="R92" s="164"/>
      <c r="S92" s="164"/>
      <c r="T92" s="164"/>
      <c r="U92" s="164"/>
      <c r="V92" s="164"/>
    </row>
    <row r="93" spans="1:22" ht="12">
      <c r="A93" s="164"/>
      <c r="B93" s="132"/>
      <c r="C93" s="164"/>
      <c r="D93" s="164"/>
      <c r="E93" s="164"/>
      <c r="F93" s="164"/>
      <c r="G93" s="164"/>
      <c r="H93" s="164"/>
      <c r="I93" s="164"/>
      <c r="J93" s="164"/>
      <c r="K93" s="164"/>
      <c r="L93" s="164"/>
      <c r="M93" s="164"/>
      <c r="N93" s="164"/>
      <c r="O93" s="164"/>
      <c r="P93" s="164"/>
      <c r="Q93" s="164"/>
      <c r="R93" s="164"/>
      <c r="S93" s="164"/>
      <c r="T93" s="164"/>
      <c r="U93" s="164"/>
      <c r="V93" s="164"/>
    </row>
    <row r="94" spans="1:22" ht="12">
      <c r="A94" s="164"/>
      <c r="B94" s="132"/>
      <c r="C94" s="164"/>
      <c r="D94" s="164"/>
      <c r="E94" s="164"/>
      <c r="F94" s="164"/>
      <c r="G94" s="164"/>
      <c r="H94" s="164"/>
      <c r="I94" s="164"/>
      <c r="J94" s="164"/>
      <c r="K94" s="164"/>
      <c r="L94" s="164"/>
      <c r="M94" s="164"/>
      <c r="N94" s="164"/>
      <c r="O94" s="164"/>
      <c r="P94" s="164"/>
      <c r="Q94" s="164"/>
      <c r="R94" s="164"/>
      <c r="S94" s="164"/>
      <c r="T94" s="164"/>
      <c r="U94" s="164"/>
      <c r="V94" s="164"/>
    </row>
    <row r="95" spans="1:22" ht="12">
      <c r="A95" s="164"/>
      <c r="B95" s="132"/>
      <c r="C95" s="164"/>
      <c r="D95" s="164"/>
      <c r="E95" s="164"/>
      <c r="F95" s="164"/>
      <c r="G95" s="164"/>
      <c r="H95" s="164"/>
      <c r="I95" s="164"/>
      <c r="J95" s="164"/>
      <c r="K95" s="164"/>
      <c r="L95" s="164"/>
      <c r="M95" s="164"/>
      <c r="N95" s="164"/>
      <c r="O95" s="164"/>
      <c r="P95" s="164"/>
      <c r="Q95" s="164"/>
      <c r="R95" s="164"/>
      <c r="S95" s="164"/>
      <c r="T95" s="164"/>
      <c r="U95" s="164"/>
      <c r="V95" s="164"/>
    </row>
    <row r="96" spans="1:22" ht="12">
      <c r="A96" s="164"/>
      <c r="B96" s="132"/>
      <c r="C96" s="164"/>
      <c r="D96" s="164"/>
      <c r="E96" s="164"/>
      <c r="F96" s="164"/>
      <c r="G96" s="164"/>
      <c r="H96" s="164"/>
      <c r="I96" s="164"/>
      <c r="J96" s="164"/>
      <c r="K96" s="164"/>
      <c r="L96" s="164"/>
      <c r="M96" s="164"/>
      <c r="N96" s="164"/>
      <c r="O96" s="164"/>
      <c r="P96" s="164"/>
      <c r="Q96" s="164"/>
      <c r="R96" s="164"/>
      <c r="S96" s="164"/>
      <c r="T96" s="164"/>
      <c r="U96" s="164"/>
      <c r="V96" s="164"/>
    </row>
    <row r="97" spans="1:22" ht="12">
      <c r="A97" s="164"/>
      <c r="B97" s="132"/>
      <c r="C97" s="164"/>
      <c r="D97" s="164"/>
      <c r="E97" s="164"/>
      <c r="F97" s="164"/>
      <c r="G97" s="164"/>
      <c r="H97" s="164"/>
      <c r="I97" s="164"/>
      <c r="J97" s="164"/>
      <c r="K97" s="164"/>
      <c r="L97" s="164"/>
      <c r="M97" s="164"/>
      <c r="N97" s="164"/>
      <c r="O97" s="164"/>
      <c r="P97" s="164"/>
      <c r="Q97" s="164"/>
      <c r="R97" s="164"/>
      <c r="S97" s="164"/>
      <c r="T97" s="164"/>
      <c r="U97" s="164"/>
      <c r="V97" s="164"/>
    </row>
    <row r="98" spans="1:22" ht="12">
      <c r="A98" s="164"/>
      <c r="B98" s="132"/>
      <c r="C98" s="164"/>
      <c r="D98" s="164"/>
      <c r="E98" s="164"/>
      <c r="F98" s="164"/>
      <c r="G98" s="164"/>
      <c r="H98" s="164"/>
      <c r="I98" s="164"/>
      <c r="J98" s="164"/>
      <c r="K98" s="164"/>
      <c r="L98" s="164"/>
      <c r="M98" s="164"/>
      <c r="N98" s="164"/>
      <c r="O98" s="164"/>
      <c r="P98" s="164"/>
      <c r="Q98" s="164"/>
      <c r="R98" s="164"/>
      <c r="S98" s="164"/>
      <c r="T98" s="164"/>
      <c r="U98" s="164"/>
      <c r="V98" s="164"/>
    </row>
    <row r="99" spans="1:22" ht="12">
      <c r="A99" s="164"/>
      <c r="B99" s="132"/>
      <c r="C99" s="164"/>
      <c r="D99" s="164"/>
      <c r="E99" s="164"/>
      <c r="F99" s="164"/>
      <c r="G99" s="164"/>
      <c r="H99" s="164"/>
      <c r="I99" s="164"/>
      <c r="J99" s="164"/>
      <c r="K99" s="164"/>
      <c r="L99" s="164"/>
      <c r="M99" s="164"/>
      <c r="N99" s="164"/>
      <c r="O99" s="164"/>
      <c r="P99" s="164"/>
      <c r="Q99" s="164"/>
      <c r="R99" s="164"/>
      <c r="S99" s="164"/>
      <c r="T99" s="164"/>
      <c r="U99" s="164"/>
      <c r="V99" s="164"/>
    </row>
    <row r="100" spans="1:22" ht="12">
      <c r="A100" s="164"/>
      <c r="B100" s="132"/>
      <c r="C100" s="164"/>
      <c r="D100" s="164"/>
      <c r="E100" s="164"/>
      <c r="F100" s="164"/>
      <c r="G100" s="164"/>
      <c r="H100" s="164"/>
      <c r="I100" s="164"/>
      <c r="J100" s="164"/>
      <c r="K100" s="164"/>
      <c r="L100" s="164"/>
      <c r="M100" s="164"/>
      <c r="N100" s="164"/>
      <c r="O100" s="164"/>
      <c r="P100" s="164"/>
      <c r="Q100" s="164"/>
      <c r="R100" s="164"/>
      <c r="S100" s="164"/>
      <c r="T100" s="164"/>
      <c r="U100" s="164"/>
      <c r="V100" s="164"/>
    </row>
    <row r="101" spans="1:22" ht="12">
      <c r="A101" s="164"/>
      <c r="B101" s="132"/>
      <c r="C101" s="164"/>
      <c r="D101" s="164"/>
      <c r="E101" s="164"/>
      <c r="F101" s="164"/>
      <c r="G101" s="164"/>
      <c r="H101" s="164"/>
      <c r="I101" s="164"/>
      <c r="J101" s="164"/>
      <c r="K101" s="164"/>
      <c r="L101" s="164"/>
      <c r="M101" s="164"/>
      <c r="N101" s="164"/>
      <c r="O101" s="164"/>
      <c r="P101" s="164"/>
      <c r="Q101" s="164"/>
      <c r="R101" s="164"/>
      <c r="S101" s="164"/>
      <c r="T101" s="164"/>
      <c r="U101" s="164"/>
      <c r="V101" s="164"/>
    </row>
    <row r="102" spans="1:22" ht="12">
      <c r="A102" s="164"/>
      <c r="B102" s="132"/>
      <c r="C102" s="164"/>
      <c r="D102" s="164"/>
      <c r="E102" s="164"/>
      <c r="F102" s="164"/>
      <c r="G102" s="164"/>
      <c r="H102" s="164"/>
      <c r="I102" s="164"/>
      <c r="J102" s="164"/>
      <c r="K102" s="164"/>
      <c r="L102" s="164"/>
      <c r="M102" s="164"/>
      <c r="N102" s="164"/>
      <c r="O102" s="164"/>
      <c r="P102" s="164"/>
      <c r="Q102" s="164"/>
      <c r="R102" s="164"/>
      <c r="S102" s="164"/>
      <c r="T102" s="164"/>
      <c r="U102" s="164"/>
      <c r="V102" s="164"/>
    </row>
    <row r="103" spans="1:22" ht="12">
      <c r="A103" s="164"/>
      <c r="B103" s="132"/>
      <c r="C103" s="164"/>
      <c r="D103" s="164"/>
      <c r="E103" s="164"/>
      <c r="F103" s="164"/>
      <c r="G103" s="164"/>
      <c r="H103" s="164"/>
      <c r="I103" s="164"/>
      <c r="J103" s="164"/>
      <c r="K103" s="164"/>
      <c r="L103" s="164"/>
      <c r="M103" s="164"/>
      <c r="N103" s="164"/>
      <c r="O103" s="164"/>
      <c r="P103" s="164"/>
      <c r="Q103" s="164"/>
      <c r="R103" s="164"/>
      <c r="S103" s="164"/>
      <c r="T103" s="164"/>
      <c r="U103" s="164"/>
      <c r="V103" s="164"/>
    </row>
    <row r="104" spans="1:22" ht="12">
      <c r="A104" s="164"/>
      <c r="B104" s="132"/>
      <c r="C104" s="164"/>
      <c r="D104" s="164"/>
      <c r="E104" s="164"/>
      <c r="F104" s="164"/>
      <c r="G104" s="164"/>
      <c r="H104" s="164"/>
      <c r="I104" s="164"/>
      <c r="J104" s="164"/>
      <c r="K104" s="164"/>
      <c r="L104" s="164"/>
      <c r="M104" s="164"/>
      <c r="N104" s="164"/>
      <c r="O104" s="164"/>
      <c r="P104" s="164"/>
      <c r="Q104" s="164"/>
      <c r="R104" s="164"/>
      <c r="S104" s="164"/>
      <c r="T104" s="164"/>
      <c r="U104" s="164"/>
      <c r="V104" s="164"/>
    </row>
    <row r="105" spans="1:22" ht="12">
      <c r="A105" s="164"/>
      <c r="B105" s="132"/>
      <c r="C105" s="164"/>
      <c r="D105" s="164"/>
      <c r="E105" s="164"/>
      <c r="F105" s="164"/>
      <c r="G105" s="164"/>
      <c r="H105" s="164"/>
      <c r="I105" s="164"/>
      <c r="J105" s="164"/>
      <c r="K105" s="164"/>
      <c r="L105" s="164"/>
      <c r="M105" s="164"/>
      <c r="N105" s="164"/>
      <c r="O105" s="164"/>
      <c r="P105" s="164"/>
      <c r="Q105" s="164"/>
      <c r="R105" s="164"/>
      <c r="S105" s="164"/>
      <c r="T105" s="164"/>
      <c r="U105" s="164"/>
      <c r="V105" s="164"/>
    </row>
    <row r="106" spans="1:22" ht="12">
      <c r="A106" s="164"/>
      <c r="B106" s="132"/>
      <c r="C106" s="164"/>
      <c r="D106" s="164"/>
      <c r="E106" s="164"/>
      <c r="F106" s="164"/>
      <c r="G106" s="164"/>
      <c r="H106" s="164"/>
      <c r="I106" s="164"/>
      <c r="J106" s="164"/>
      <c r="K106" s="164"/>
      <c r="L106" s="164"/>
      <c r="M106" s="164"/>
      <c r="N106" s="164"/>
      <c r="O106" s="164"/>
      <c r="P106" s="164"/>
      <c r="Q106" s="164"/>
      <c r="R106" s="164"/>
      <c r="S106" s="164"/>
      <c r="T106" s="164"/>
      <c r="U106" s="164"/>
      <c r="V106" s="164"/>
    </row>
    <row r="107" spans="1:22" ht="12">
      <c r="A107" s="164"/>
      <c r="B107" s="132"/>
      <c r="C107" s="164"/>
      <c r="D107" s="164"/>
      <c r="E107" s="164"/>
      <c r="F107" s="164"/>
      <c r="G107" s="164"/>
      <c r="H107" s="164"/>
      <c r="I107" s="164"/>
      <c r="J107" s="164"/>
      <c r="K107" s="164"/>
      <c r="L107" s="164"/>
      <c r="M107" s="164"/>
      <c r="N107" s="164"/>
      <c r="O107" s="164"/>
      <c r="P107" s="164"/>
      <c r="Q107" s="164"/>
      <c r="R107" s="164"/>
      <c r="S107" s="164"/>
      <c r="T107" s="164"/>
      <c r="U107" s="164"/>
      <c r="V107" s="164"/>
    </row>
    <row r="108" spans="1:22" ht="12">
      <c r="A108" s="164"/>
      <c r="B108" s="132"/>
      <c r="C108" s="164"/>
      <c r="D108" s="164"/>
      <c r="E108" s="164"/>
      <c r="F108" s="164"/>
      <c r="G108" s="164"/>
      <c r="H108" s="164"/>
      <c r="I108" s="164"/>
      <c r="J108" s="164"/>
      <c r="K108" s="164"/>
      <c r="L108" s="164"/>
      <c r="M108" s="164"/>
      <c r="N108" s="164"/>
      <c r="O108" s="164"/>
      <c r="P108" s="164"/>
      <c r="Q108" s="164"/>
      <c r="R108" s="164"/>
      <c r="S108" s="164"/>
      <c r="T108" s="164"/>
      <c r="U108" s="164"/>
      <c r="V108" s="164"/>
    </row>
    <row r="109" spans="1:22" ht="12">
      <c r="A109" s="164"/>
      <c r="B109" s="132"/>
      <c r="C109" s="164"/>
      <c r="D109" s="164"/>
      <c r="E109" s="164"/>
      <c r="F109" s="164"/>
      <c r="G109" s="164"/>
      <c r="H109" s="164"/>
      <c r="I109" s="164"/>
      <c r="J109" s="164"/>
      <c r="K109" s="164"/>
      <c r="L109" s="164"/>
      <c r="M109" s="164"/>
      <c r="N109" s="164"/>
      <c r="O109" s="164"/>
      <c r="P109" s="164"/>
      <c r="Q109" s="164"/>
      <c r="R109" s="164"/>
      <c r="S109" s="164"/>
      <c r="T109" s="164"/>
      <c r="U109" s="164"/>
      <c r="V109" s="164"/>
    </row>
    <row r="110" spans="1:22" ht="12">
      <c r="A110" s="164"/>
      <c r="B110" s="132"/>
      <c r="C110" s="164"/>
      <c r="D110" s="164"/>
      <c r="E110" s="164"/>
      <c r="F110" s="164"/>
      <c r="G110" s="164"/>
      <c r="H110" s="164"/>
      <c r="I110" s="164"/>
      <c r="J110" s="164"/>
      <c r="K110" s="164"/>
      <c r="L110" s="164"/>
      <c r="M110" s="164"/>
      <c r="N110" s="164"/>
      <c r="O110" s="164"/>
      <c r="P110" s="164"/>
      <c r="Q110" s="164"/>
      <c r="R110" s="164"/>
      <c r="S110" s="164"/>
      <c r="T110" s="164"/>
      <c r="U110" s="164"/>
      <c r="V110" s="164"/>
    </row>
    <row r="111" spans="1:22" ht="12">
      <c r="A111" s="164"/>
      <c r="B111" s="132"/>
      <c r="C111" s="164"/>
      <c r="D111" s="164"/>
      <c r="E111" s="164"/>
      <c r="F111" s="164"/>
      <c r="G111" s="164"/>
      <c r="H111" s="164"/>
      <c r="I111" s="164"/>
      <c r="J111" s="164"/>
      <c r="K111" s="164"/>
      <c r="L111" s="164"/>
      <c r="M111" s="164"/>
      <c r="N111" s="164"/>
      <c r="O111" s="164"/>
      <c r="P111" s="164"/>
      <c r="Q111" s="164"/>
      <c r="R111" s="164"/>
      <c r="S111" s="164"/>
      <c r="T111" s="164"/>
      <c r="U111" s="164"/>
      <c r="V111" s="164"/>
    </row>
    <row r="112" spans="1:22" ht="12">
      <c r="A112" s="164"/>
      <c r="B112" s="132"/>
      <c r="C112" s="164"/>
      <c r="D112" s="164"/>
      <c r="E112" s="164"/>
      <c r="F112" s="164"/>
      <c r="G112" s="164"/>
      <c r="H112" s="164"/>
      <c r="I112" s="164"/>
      <c r="J112" s="164"/>
      <c r="K112" s="164"/>
      <c r="L112" s="164"/>
      <c r="M112" s="164"/>
      <c r="N112" s="164"/>
      <c r="O112" s="164"/>
      <c r="P112" s="164"/>
      <c r="Q112" s="164"/>
      <c r="R112" s="164"/>
      <c r="S112" s="164"/>
      <c r="T112" s="164"/>
      <c r="U112" s="164"/>
      <c r="V112" s="164"/>
    </row>
    <row r="113" spans="1:22" ht="12">
      <c r="A113" s="164"/>
      <c r="B113" s="132"/>
      <c r="C113" s="164"/>
      <c r="D113" s="164"/>
      <c r="E113" s="164"/>
      <c r="F113" s="164"/>
      <c r="G113" s="164"/>
      <c r="H113" s="164"/>
      <c r="I113" s="164"/>
      <c r="J113" s="164"/>
      <c r="K113" s="164"/>
      <c r="L113" s="164"/>
      <c r="M113" s="164"/>
      <c r="N113" s="164"/>
      <c r="O113" s="164"/>
      <c r="P113" s="164"/>
      <c r="Q113" s="164"/>
      <c r="R113" s="164"/>
      <c r="S113" s="164"/>
      <c r="T113" s="164"/>
      <c r="U113" s="164"/>
      <c r="V113" s="164"/>
    </row>
    <row r="114" spans="1:22" ht="12">
      <c r="A114" s="164"/>
      <c r="B114" s="132"/>
      <c r="C114" s="164"/>
      <c r="D114" s="164"/>
      <c r="E114" s="164"/>
      <c r="F114" s="164"/>
      <c r="G114" s="164"/>
      <c r="H114" s="164"/>
      <c r="I114" s="164"/>
      <c r="J114" s="164"/>
      <c r="K114" s="164"/>
      <c r="L114" s="164"/>
      <c r="M114" s="164"/>
      <c r="N114" s="164"/>
      <c r="O114" s="164"/>
      <c r="P114" s="164"/>
      <c r="Q114" s="164"/>
      <c r="R114" s="164"/>
      <c r="S114" s="164"/>
      <c r="T114" s="164"/>
      <c r="U114" s="164"/>
      <c r="V114" s="164"/>
    </row>
    <row r="115" spans="1:22" ht="12">
      <c r="A115" s="164"/>
      <c r="B115" s="132"/>
      <c r="C115" s="164"/>
      <c r="D115" s="164"/>
      <c r="E115" s="164"/>
      <c r="F115" s="164"/>
      <c r="G115" s="164"/>
      <c r="H115" s="164"/>
      <c r="I115" s="164"/>
      <c r="J115" s="164"/>
      <c r="K115" s="164"/>
      <c r="L115" s="164"/>
      <c r="M115" s="164"/>
      <c r="N115" s="164"/>
      <c r="O115" s="164"/>
      <c r="P115" s="164"/>
      <c r="Q115" s="164"/>
      <c r="R115" s="164"/>
      <c r="S115" s="164"/>
      <c r="T115" s="164"/>
      <c r="U115" s="164"/>
      <c r="V115" s="164"/>
    </row>
    <row r="116" spans="1:22" ht="12">
      <c r="A116" s="164"/>
      <c r="B116" s="132"/>
      <c r="C116" s="164"/>
      <c r="D116" s="164"/>
      <c r="E116" s="164"/>
      <c r="F116" s="164"/>
      <c r="G116" s="164"/>
      <c r="H116" s="164"/>
      <c r="I116" s="164"/>
      <c r="J116" s="164"/>
      <c r="K116" s="164"/>
      <c r="L116" s="164"/>
      <c r="M116" s="164"/>
      <c r="N116" s="164"/>
      <c r="O116" s="164"/>
      <c r="P116" s="164"/>
      <c r="Q116" s="164"/>
      <c r="R116" s="164"/>
      <c r="S116" s="164"/>
      <c r="T116" s="164"/>
      <c r="U116" s="164"/>
      <c r="V116" s="164"/>
    </row>
    <row r="117" spans="1:22" ht="12">
      <c r="A117" s="164"/>
      <c r="B117" s="132"/>
      <c r="C117" s="164"/>
      <c r="D117" s="164"/>
      <c r="E117" s="164"/>
      <c r="F117" s="164"/>
      <c r="G117" s="164"/>
      <c r="H117" s="164"/>
      <c r="I117" s="164"/>
      <c r="J117" s="164"/>
      <c r="K117" s="164"/>
      <c r="L117" s="164"/>
      <c r="M117" s="164"/>
      <c r="N117" s="164"/>
      <c r="O117" s="164"/>
      <c r="P117" s="164"/>
      <c r="Q117" s="164"/>
      <c r="R117" s="164"/>
      <c r="S117" s="164"/>
      <c r="T117" s="164"/>
      <c r="U117" s="164"/>
      <c r="V117" s="164"/>
    </row>
    <row r="118" spans="1:22" ht="12">
      <c r="A118" s="164"/>
      <c r="B118" s="132"/>
      <c r="C118" s="164"/>
      <c r="D118" s="164"/>
      <c r="E118" s="164"/>
      <c r="F118" s="164"/>
      <c r="G118" s="164"/>
      <c r="H118" s="164"/>
      <c r="I118" s="164"/>
      <c r="J118" s="164"/>
      <c r="K118" s="164"/>
      <c r="L118" s="164"/>
      <c r="M118" s="164"/>
      <c r="N118" s="164"/>
      <c r="O118" s="164"/>
      <c r="P118" s="164"/>
      <c r="Q118" s="164"/>
      <c r="R118" s="164"/>
      <c r="S118" s="164"/>
      <c r="T118" s="164"/>
      <c r="U118" s="164"/>
      <c r="V118" s="164"/>
    </row>
    <row r="119" spans="1:22" ht="12">
      <c r="A119" s="164"/>
      <c r="B119" s="132"/>
      <c r="C119" s="164"/>
      <c r="D119" s="164"/>
      <c r="E119" s="164"/>
      <c r="F119" s="164"/>
      <c r="G119" s="164"/>
      <c r="H119" s="164"/>
      <c r="I119" s="164"/>
      <c r="J119" s="164"/>
      <c r="K119" s="164"/>
      <c r="L119" s="164"/>
      <c r="M119" s="164"/>
      <c r="N119" s="164"/>
      <c r="O119" s="164"/>
      <c r="P119" s="164"/>
      <c r="Q119" s="164"/>
      <c r="R119" s="164"/>
      <c r="S119" s="164"/>
      <c r="T119" s="164"/>
      <c r="U119" s="164"/>
      <c r="V119" s="164"/>
    </row>
    <row r="120" spans="1:22" ht="12">
      <c r="A120" s="164"/>
      <c r="B120" s="132"/>
      <c r="C120" s="164"/>
      <c r="D120" s="164"/>
      <c r="E120" s="164"/>
      <c r="F120" s="164"/>
      <c r="G120" s="164"/>
      <c r="H120" s="164"/>
      <c r="I120" s="164"/>
      <c r="J120" s="164"/>
      <c r="K120" s="164"/>
      <c r="L120" s="164"/>
      <c r="M120" s="164"/>
      <c r="N120" s="164"/>
      <c r="O120" s="164"/>
      <c r="P120" s="164"/>
      <c r="Q120" s="164"/>
      <c r="R120" s="164"/>
      <c r="S120" s="164"/>
      <c r="T120" s="164"/>
      <c r="U120" s="164"/>
      <c r="V120" s="164"/>
    </row>
    <row r="121" spans="1:22" ht="12">
      <c r="A121" s="164"/>
      <c r="B121" s="132"/>
      <c r="C121" s="164"/>
      <c r="D121" s="164"/>
      <c r="E121" s="164"/>
      <c r="F121" s="164"/>
      <c r="G121" s="164"/>
      <c r="H121" s="164"/>
      <c r="I121" s="164"/>
      <c r="J121" s="164"/>
      <c r="K121" s="164"/>
      <c r="L121" s="164"/>
      <c r="M121" s="164"/>
      <c r="N121" s="164"/>
      <c r="O121" s="164"/>
      <c r="P121" s="164"/>
      <c r="Q121" s="164"/>
      <c r="R121" s="164"/>
      <c r="S121" s="164"/>
      <c r="T121" s="164"/>
      <c r="U121" s="164"/>
      <c r="V121" s="164"/>
    </row>
    <row r="122" spans="1:22" ht="12">
      <c r="A122" s="164"/>
      <c r="B122" s="132"/>
      <c r="C122" s="164"/>
      <c r="D122" s="164"/>
      <c r="E122" s="164"/>
      <c r="F122" s="164"/>
      <c r="G122" s="164"/>
      <c r="H122" s="164"/>
      <c r="I122" s="164"/>
      <c r="J122" s="164"/>
      <c r="K122" s="164"/>
      <c r="L122" s="164"/>
      <c r="M122" s="164"/>
      <c r="N122" s="164"/>
      <c r="O122" s="164"/>
      <c r="P122" s="164"/>
      <c r="Q122" s="164"/>
      <c r="R122" s="164"/>
      <c r="S122" s="164"/>
      <c r="T122" s="164"/>
      <c r="U122" s="164"/>
      <c r="V122" s="164"/>
    </row>
    <row r="123" spans="1:22" ht="12">
      <c r="A123" s="164"/>
      <c r="B123" s="132"/>
      <c r="C123" s="164"/>
      <c r="D123" s="164"/>
      <c r="E123" s="164"/>
      <c r="F123" s="164"/>
      <c r="G123" s="164"/>
      <c r="H123" s="164"/>
      <c r="I123" s="164"/>
      <c r="J123" s="164"/>
      <c r="K123" s="164"/>
      <c r="L123" s="164"/>
      <c r="M123" s="164"/>
      <c r="N123" s="164"/>
      <c r="O123" s="164"/>
      <c r="P123" s="164"/>
      <c r="Q123" s="164"/>
      <c r="R123" s="164"/>
      <c r="S123" s="164"/>
      <c r="T123" s="164"/>
      <c r="U123" s="164"/>
      <c r="V123" s="164"/>
    </row>
    <row r="124" spans="1:22" ht="12">
      <c r="A124" s="164"/>
      <c r="B124" s="132"/>
      <c r="C124" s="164"/>
      <c r="D124" s="164"/>
      <c r="E124" s="164"/>
      <c r="F124" s="164"/>
      <c r="G124" s="164"/>
      <c r="H124" s="164"/>
      <c r="I124" s="164"/>
      <c r="J124" s="164"/>
      <c r="K124" s="164"/>
      <c r="L124" s="164"/>
      <c r="M124" s="164"/>
      <c r="N124" s="164"/>
      <c r="O124" s="164"/>
      <c r="P124" s="164"/>
      <c r="Q124" s="164"/>
      <c r="R124" s="164"/>
      <c r="S124" s="164"/>
      <c r="T124" s="164"/>
      <c r="U124" s="164"/>
      <c r="V124" s="164"/>
    </row>
    <row r="125" spans="1:22" ht="12">
      <c r="A125" s="164"/>
      <c r="B125" s="132"/>
      <c r="C125" s="164"/>
      <c r="D125" s="164"/>
      <c r="E125" s="164"/>
      <c r="F125" s="164"/>
      <c r="G125" s="164"/>
      <c r="H125" s="164"/>
      <c r="I125" s="164"/>
      <c r="J125" s="164"/>
      <c r="K125" s="164"/>
      <c r="L125" s="164"/>
      <c r="M125" s="164"/>
      <c r="N125" s="164"/>
      <c r="O125" s="164"/>
      <c r="P125" s="164"/>
      <c r="Q125" s="164"/>
      <c r="R125" s="164"/>
      <c r="S125" s="164"/>
      <c r="T125" s="164"/>
      <c r="U125" s="164"/>
      <c r="V125" s="164"/>
    </row>
    <row r="126" spans="1:22" ht="12">
      <c r="A126" s="164"/>
      <c r="B126" s="132"/>
      <c r="C126" s="164"/>
      <c r="D126" s="164"/>
      <c r="E126" s="164"/>
      <c r="F126" s="164"/>
      <c r="G126" s="164"/>
      <c r="H126" s="164"/>
      <c r="I126" s="164"/>
      <c r="J126" s="164"/>
      <c r="K126" s="164"/>
      <c r="L126" s="164"/>
      <c r="M126" s="164"/>
      <c r="N126" s="164"/>
      <c r="O126" s="164"/>
      <c r="P126" s="164"/>
      <c r="Q126" s="164"/>
      <c r="R126" s="164"/>
      <c r="S126" s="164"/>
      <c r="T126" s="164"/>
      <c r="U126" s="164"/>
      <c r="V126" s="164"/>
    </row>
    <row r="127" spans="1:22" ht="12">
      <c r="A127" s="164"/>
      <c r="B127" s="132"/>
      <c r="C127" s="164"/>
      <c r="D127" s="164"/>
      <c r="E127" s="164"/>
      <c r="F127" s="164"/>
      <c r="G127" s="164"/>
      <c r="H127" s="164"/>
      <c r="I127" s="164"/>
      <c r="J127" s="164"/>
      <c r="K127" s="164"/>
      <c r="L127" s="164"/>
      <c r="M127" s="164"/>
      <c r="N127" s="164"/>
      <c r="O127" s="164"/>
      <c r="P127" s="164"/>
      <c r="Q127" s="164"/>
      <c r="R127" s="164"/>
      <c r="S127" s="164"/>
      <c r="T127" s="164"/>
      <c r="U127" s="164"/>
      <c r="V127" s="164"/>
    </row>
    <row r="128" spans="1:22" ht="12">
      <c r="A128" s="164"/>
      <c r="B128" s="132"/>
      <c r="C128" s="164"/>
      <c r="D128" s="164"/>
      <c r="E128" s="164"/>
      <c r="F128" s="164"/>
      <c r="G128" s="164"/>
      <c r="H128" s="164"/>
      <c r="I128" s="164"/>
      <c r="J128" s="164"/>
      <c r="K128" s="164"/>
      <c r="L128" s="164"/>
      <c r="M128" s="164"/>
      <c r="N128" s="164"/>
      <c r="O128" s="164"/>
      <c r="P128" s="164"/>
      <c r="Q128" s="164"/>
      <c r="R128" s="164"/>
      <c r="S128" s="164"/>
      <c r="T128" s="164"/>
      <c r="U128" s="164"/>
      <c r="V128" s="164"/>
    </row>
    <row r="129" spans="1:22" ht="12">
      <c r="A129" s="164"/>
      <c r="B129" s="132"/>
      <c r="C129" s="164"/>
      <c r="D129" s="164"/>
      <c r="E129" s="164"/>
      <c r="F129" s="164"/>
      <c r="G129" s="164"/>
      <c r="H129" s="164"/>
      <c r="I129" s="164"/>
      <c r="J129" s="164"/>
      <c r="K129" s="164"/>
      <c r="L129" s="164"/>
      <c r="M129" s="164"/>
      <c r="N129" s="164"/>
      <c r="O129" s="164"/>
      <c r="P129" s="164"/>
      <c r="Q129" s="164"/>
      <c r="R129" s="164"/>
      <c r="S129" s="164"/>
      <c r="T129" s="164"/>
      <c r="U129" s="164"/>
      <c r="V129" s="164"/>
    </row>
    <row r="130" spans="1:22" ht="12">
      <c r="A130" s="164"/>
      <c r="B130" s="132"/>
      <c r="C130" s="164"/>
      <c r="D130" s="164"/>
      <c r="E130" s="164"/>
      <c r="F130" s="164"/>
      <c r="G130" s="164"/>
      <c r="H130" s="164"/>
      <c r="I130" s="164"/>
      <c r="J130" s="164"/>
      <c r="K130" s="164"/>
      <c r="L130" s="164"/>
      <c r="M130" s="164"/>
      <c r="N130" s="164"/>
      <c r="O130" s="164"/>
      <c r="P130" s="164"/>
      <c r="Q130" s="164"/>
      <c r="R130" s="164"/>
      <c r="S130" s="164"/>
      <c r="T130" s="164"/>
      <c r="U130" s="164"/>
      <c r="V130" s="164"/>
    </row>
    <row r="131" spans="1:22" ht="12">
      <c r="A131" s="164"/>
      <c r="B131" s="132"/>
      <c r="C131" s="164"/>
      <c r="D131" s="164"/>
      <c r="E131" s="164"/>
      <c r="F131" s="164"/>
      <c r="G131" s="164"/>
      <c r="H131" s="164"/>
      <c r="I131" s="164"/>
      <c r="J131" s="164"/>
      <c r="K131" s="164"/>
      <c r="L131" s="164"/>
      <c r="M131" s="164"/>
      <c r="N131" s="164"/>
      <c r="O131" s="164"/>
      <c r="P131" s="164"/>
      <c r="Q131" s="164"/>
      <c r="R131" s="164"/>
      <c r="S131" s="164"/>
      <c r="T131" s="164"/>
      <c r="U131" s="164"/>
      <c r="V131" s="164"/>
    </row>
    <row r="132" spans="1:22" ht="12">
      <c r="A132" s="164"/>
      <c r="B132" s="132"/>
      <c r="C132" s="164"/>
      <c r="D132" s="164"/>
      <c r="E132" s="164"/>
      <c r="F132" s="164"/>
      <c r="G132" s="164"/>
      <c r="H132" s="164"/>
      <c r="I132" s="164"/>
      <c r="J132" s="164"/>
      <c r="K132" s="164"/>
      <c r="L132" s="164"/>
      <c r="M132" s="164"/>
      <c r="N132" s="164"/>
      <c r="O132" s="164"/>
      <c r="P132" s="164"/>
      <c r="Q132" s="164"/>
      <c r="R132" s="164"/>
      <c r="S132" s="164"/>
      <c r="T132" s="164"/>
      <c r="U132" s="164"/>
      <c r="V132" s="164"/>
    </row>
    <row r="133" spans="1:22" ht="12">
      <c r="A133" s="164"/>
      <c r="B133" s="132"/>
      <c r="C133" s="164"/>
      <c r="D133" s="164"/>
      <c r="E133" s="164"/>
      <c r="F133" s="164"/>
      <c r="G133" s="164"/>
      <c r="H133" s="164"/>
      <c r="I133" s="164"/>
      <c r="J133" s="164"/>
      <c r="K133" s="164"/>
      <c r="L133" s="164"/>
      <c r="M133" s="164"/>
      <c r="N133" s="164"/>
      <c r="O133" s="164"/>
      <c r="P133" s="164"/>
      <c r="Q133" s="164"/>
      <c r="R133" s="164"/>
      <c r="S133" s="164"/>
      <c r="T133" s="164"/>
      <c r="U133" s="164"/>
      <c r="V133" s="164"/>
    </row>
    <row r="134" spans="1:22" ht="12">
      <c r="A134" s="164"/>
      <c r="B134" s="132"/>
      <c r="C134" s="164"/>
      <c r="D134" s="164"/>
      <c r="E134" s="164"/>
      <c r="F134" s="164"/>
      <c r="G134" s="164"/>
      <c r="H134" s="164"/>
      <c r="I134" s="164"/>
      <c r="J134" s="164"/>
      <c r="K134" s="164"/>
      <c r="L134" s="164"/>
      <c r="M134" s="164"/>
      <c r="N134" s="164"/>
      <c r="O134" s="164"/>
      <c r="P134" s="164"/>
      <c r="Q134" s="164"/>
      <c r="R134" s="164"/>
      <c r="S134" s="164"/>
      <c r="T134" s="164"/>
      <c r="U134" s="164"/>
      <c r="V134" s="164"/>
    </row>
    <row r="135" spans="1:22" ht="12">
      <c r="A135" s="164"/>
      <c r="B135" s="132"/>
      <c r="C135" s="164"/>
      <c r="D135" s="164"/>
      <c r="E135" s="164"/>
      <c r="F135" s="164"/>
      <c r="G135" s="164"/>
      <c r="H135" s="164"/>
      <c r="I135" s="164"/>
      <c r="J135" s="164"/>
      <c r="K135" s="164"/>
      <c r="L135" s="164"/>
      <c r="M135" s="164"/>
      <c r="N135" s="164"/>
      <c r="O135" s="164"/>
      <c r="P135" s="164"/>
      <c r="Q135" s="164"/>
      <c r="R135" s="164"/>
      <c r="S135" s="164"/>
      <c r="T135" s="164"/>
      <c r="U135" s="164"/>
      <c r="V135" s="164"/>
    </row>
    <row r="136" spans="1:22" ht="12">
      <c r="A136" s="164"/>
      <c r="B136" s="132"/>
      <c r="C136" s="164"/>
      <c r="D136" s="164"/>
      <c r="E136" s="164"/>
      <c r="F136" s="164"/>
      <c r="G136" s="164"/>
      <c r="H136" s="164"/>
      <c r="I136" s="164"/>
      <c r="J136" s="164"/>
      <c r="K136" s="164"/>
      <c r="L136" s="164"/>
      <c r="M136" s="164"/>
      <c r="N136" s="164"/>
      <c r="O136" s="164"/>
      <c r="P136" s="164"/>
      <c r="Q136" s="164"/>
      <c r="R136" s="164"/>
      <c r="S136" s="164"/>
      <c r="T136" s="164"/>
      <c r="U136" s="164"/>
      <c r="V136" s="164"/>
    </row>
    <row r="137" spans="1:22" ht="12">
      <c r="A137" s="164"/>
      <c r="B137" s="132"/>
      <c r="C137" s="164"/>
      <c r="D137" s="164"/>
      <c r="E137" s="164"/>
      <c r="F137" s="164"/>
      <c r="G137" s="164"/>
      <c r="H137" s="164"/>
      <c r="I137" s="164"/>
      <c r="J137" s="164"/>
      <c r="K137" s="164"/>
      <c r="L137" s="164"/>
      <c r="M137" s="164"/>
      <c r="N137" s="164"/>
      <c r="O137" s="164"/>
      <c r="P137" s="164"/>
      <c r="Q137" s="164"/>
      <c r="R137" s="164"/>
      <c r="S137" s="164"/>
      <c r="T137" s="164"/>
      <c r="U137" s="164"/>
      <c r="V137" s="164"/>
    </row>
    <row r="138" spans="1:22" ht="12">
      <c r="A138" s="164"/>
      <c r="B138" s="132"/>
      <c r="C138" s="164"/>
      <c r="D138" s="164"/>
      <c r="E138" s="164"/>
      <c r="F138" s="164"/>
      <c r="G138" s="164"/>
      <c r="H138" s="164"/>
      <c r="I138" s="164"/>
      <c r="J138" s="164"/>
      <c r="K138" s="164"/>
      <c r="L138" s="164"/>
      <c r="M138" s="164"/>
      <c r="N138" s="164"/>
      <c r="O138" s="164"/>
      <c r="P138" s="164"/>
      <c r="Q138" s="164"/>
      <c r="R138" s="164"/>
      <c r="S138" s="164"/>
      <c r="T138" s="164"/>
      <c r="U138" s="164"/>
      <c r="V138" s="164"/>
    </row>
    <row r="139" spans="1:22" ht="12">
      <c r="A139" s="164"/>
      <c r="B139" s="132"/>
      <c r="C139" s="164"/>
      <c r="D139" s="164"/>
      <c r="E139" s="164"/>
      <c r="F139" s="164"/>
      <c r="G139" s="164"/>
      <c r="H139" s="164"/>
      <c r="I139" s="164"/>
      <c r="J139" s="164"/>
      <c r="K139" s="164"/>
      <c r="L139" s="164"/>
      <c r="M139" s="164"/>
      <c r="N139" s="164"/>
      <c r="O139" s="164"/>
      <c r="P139" s="164"/>
      <c r="Q139" s="164"/>
      <c r="R139" s="164"/>
      <c r="S139" s="164"/>
      <c r="T139" s="164"/>
      <c r="U139" s="164"/>
      <c r="V139" s="164"/>
    </row>
    <row r="140" spans="1:22" ht="12">
      <c r="A140" s="164"/>
      <c r="B140" s="132"/>
      <c r="C140" s="164"/>
      <c r="D140" s="164"/>
      <c r="E140" s="164"/>
      <c r="F140" s="164"/>
      <c r="G140" s="164"/>
      <c r="H140" s="164"/>
      <c r="I140" s="164"/>
      <c r="J140" s="164"/>
      <c r="K140" s="164"/>
      <c r="L140" s="164"/>
      <c r="M140" s="164"/>
      <c r="N140" s="164"/>
      <c r="O140" s="164"/>
      <c r="P140" s="164"/>
      <c r="Q140" s="164"/>
      <c r="R140" s="164"/>
      <c r="S140" s="164"/>
      <c r="T140" s="164"/>
      <c r="U140" s="164"/>
      <c r="V140" s="164"/>
    </row>
    <row r="141" spans="1:22" ht="12">
      <c r="A141" s="164"/>
      <c r="B141" s="132"/>
      <c r="C141" s="164"/>
      <c r="D141" s="164"/>
      <c r="E141" s="164"/>
      <c r="F141" s="164"/>
      <c r="G141" s="164"/>
      <c r="H141" s="164"/>
      <c r="I141" s="164"/>
      <c r="J141" s="164"/>
      <c r="K141" s="164"/>
      <c r="L141" s="164"/>
      <c r="M141" s="164"/>
      <c r="N141" s="164"/>
      <c r="O141" s="164"/>
      <c r="P141" s="164"/>
      <c r="Q141" s="164"/>
      <c r="R141" s="164"/>
      <c r="S141" s="164"/>
      <c r="T141" s="164"/>
      <c r="U141" s="164"/>
      <c r="V141" s="164"/>
    </row>
    <row r="142" spans="1:22" ht="12">
      <c r="A142" s="164"/>
      <c r="B142" s="132"/>
      <c r="C142" s="164"/>
      <c r="D142" s="164"/>
      <c r="E142" s="164"/>
      <c r="F142" s="164"/>
      <c r="G142" s="164"/>
      <c r="H142" s="164"/>
      <c r="I142" s="164"/>
      <c r="J142" s="164"/>
      <c r="K142" s="164"/>
      <c r="L142" s="164"/>
      <c r="M142" s="164"/>
      <c r="N142" s="164"/>
      <c r="O142" s="164"/>
      <c r="P142" s="164"/>
      <c r="Q142" s="164"/>
      <c r="R142" s="164"/>
      <c r="S142" s="164"/>
      <c r="T142" s="164"/>
      <c r="U142" s="164"/>
      <c r="V142" s="164"/>
    </row>
    <row r="143" spans="1:22" ht="12">
      <c r="A143" s="164"/>
      <c r="B143" s="132"/>
      <c r="C143" s="164"/>
      <c r="D143" s="164"/>
      <c r="E143" s="164"/>
      <c r="F143" s="164"/>
      <c r="G143" s="164"/>
      <c r="H143" s="164"/>
      <c r="I143" s="164"/>
      <c r="J143" s="164"/>
      <c r="K143" s="164"/>
      <c r="L143" s="164"/>
      <c r="M143" s="164"/>
      <c r="N143" s="164"/>
      <c r="O143" s="164"/>
      <c r="P143" s="164"/>
      <c r="Q143" s="164"/>
      <c r="R143" s="164"/>
      <c r="S143" s="164"/>
      <c r="T143" s="164"/>
      <c r="U143" s="164"/>
      <c r="V143" s="164"/>
    </row>
    <row r="144" spans="1:22" ht="12">
      <c r="A144" s="164"/>
      <c r="B144" s="132"/>
      <c r="C144" s="164"/>
      <c r="D144" s="164"/>
      <c r="E144" s="164"/>
      <c r="F144" s="164"/>
      <c r="G144" s="164"/>
      <c r="H144" s="164"/>
      <c r="I144" s="164"/>
      <c r="J144" s="164"/>
      <c r="K144" s="164"/>
      <c r="L144" s="164"/>
      <c r="M144" s="164"/>
      <c r="N144" s="164"/>
      <c r="O144" s="164"/>
      <c r="P144" s="164"/>
      <c r="Q144" s="164"/>
      <c r="R144" s="164"/>
      <c r="S144" s="164"/>
      <c r="T144" s="164"/>
      <c r="U144" s="164"/>
      <c r="V144" s="164"/>
    </row>
    <row r="145" spans="1:22" ht="12">
      <c r="A145" s="164"/>
      <c r="B145" s="132"/>
      <c r="C145" s="164"/>
      <c r="D145" s="164"/>
      <c r="E145" s="164"/>
      <c r="F145" s="164"/>
      <c r="G145" s="164"/>
      <c r="H145" s="164"/>
      <c r="I145" s="164"/>
      <c r="J145" s="164"/>
      <c r="K145" s="164"/>
      <c r="L145" s="164"/>
      <c r="M145" s="164"/>
      <c r="N145" s="164"/>
      <c r="O145" s="164"/>
      <c r="P145" s="164"/>
      <c r="Q145" s="164"/>
      <c r="R145" s="164"/>
      <c r="S145" s="164"/>
      <c r="T145" s="164"/>
      <c r="U145" s="164"/>
      <c r="V145" s="164"/>
    </row>
    <row r="146" spans="1:22" ht="12">
      <c r="A146" s="164"/>
      <c r="B146" s="132"/>
      <c r="C146" s="164"/>
      <c r="D146" s="164"/>
      <c r="E146" s="164"/>
      <c r="F146" s="164"/>
      <c r="G146" s="164"/>
      <c r="H146" s="164"/>
      <c r="I146" s="164"/>
      <c r="J146" s="164"/>
      <c r="K146" s="164"/>
      <c r="L146" s="164"/>
      <c r="M146" s="164"/>
      <c r="N146" s="164"/>
      <c r="O146" s="164"/>
      <c r="P146" s="164"/>
      <c r="Q146" s="164"/>
      <c r="R146" s="164"/>
      <c r="S146" s="164"/>
      <c r="T146" s="164"/>
      <c r="U146" s="164"/>
      <c r="V146" s="164"/>
    </row>
    <row r="147" spans="1:22" ht="12">
      <c r="A147" s="164"/>
      <c r="B147" s="132"/>
      <c r="C147" s="164"/>
      <c r="D147" s="164"/>
      <c r="E147" s="164"/>
      <c r="F147" s="164"/>
      <c r="G147" s="164"/>
      <c r="H147" s="164"/>
      <c r="I147" s="164"/>
      <c r="J147" s="164"/>
      <c r="K147" s="164"/>
      <c r="L147" s="164"/>
      <c r="M147" s="164"/>
      <c r="N147" s="164"/>
      <c r="O147" s="164"/>
      <c r="P147" s="164"/>
      <c r="Q147" s="164"/>
      <c r="R147" s="164"/>
      <c r="S147" s="164"/>
      <c r="T147" s="164"/>
      <c r="U147" s="164"/>
      <c r="V147" s="164"/>
    </row>
    <row r="148" spans="1:22" ht="12">
      <c r="A148" s="164"/>
      <c r="B148" s="132"/>
      <c r="C148" s="164"/>
      <c r="D148" s="164"/>
      <c r="E148" s="164"/>
      <c r="F148" s="164"/>
      <c r="G148" s="164"/>
      <c r="H148" s="164"/>
      <c r="I148" s="164"/>
      <c r="J148" s="164"/>
      <c r="K148" s="164"/>
      <c r="L148" s="164"/>
      <c r="M148" s="164"/>
      <c r="N148" s="164"/>
      <c r="O148" s="164"/>
      <c r="P148" s="164"/>
      <c r="Q148" s="164"/>
      <c r="R148" s="164"/>
      <c r="S148" s="164"/>
      <c r="T148" s="164"/>
      <c r="U148" s="164"/>
      <c r="V148" s="164"/>
    </row>
    <row r="149" spans="1:22" ht="12">
      <c r="A149" s="164"/>
      <c r="B149" s="132"/>
      <c r="C149" s="164"/>
      <c r="D149" s="164"/>
      <c r="E149" s="164"/>
      <c r="F149" s="164"/>
      <c r="G149" s="164"/>
      <c r="H149" s="164"/>
      <c r="I149" s="164"/>
      <c r="J149" s="164"/>
      <c r="K149" s="164"/>
      <c r="L149" s="164"/>
      <c r="M149" s="164"/>
      <c r="N149" s="164"/>
      <c r="O149" s="164"/>
      <c r="P149" s="164"/>
      <c r="Q149" s="164"/>
      <c r="R149" s="164"/>
      <c r="S149" s="164"/>
      <c r="T149" s="164"/>
      <c r="U149" s="164"/>
      <c r="V149" s="164"/>
    </row>
    <row r="150" spans="1:22" ht="12">
      <c r="A150" s="164"/>
      <c r="B150" s="132"/>
      <c r="C150" s="164"/>
      <c r="D150" s="164"/>
      <c r="E150" s="164"/>
      <c r="F150" s="164"/>
      <c r="G150" s="164"/>
      <c r="H150" s="164"/>
      <c r="I150" s="164"/>
      <c r="J150" s="164"/>
      <c r="K150" s="164"/>
      <c r="L150" s="164"/>
      <c r="M150" s="164"/>
      <c r="N150" s="164"/>
      <c r="O150" s="164"/>
      <c r="P150" s="164"/>
      <c r="Q150" s="164"/>
      <c r="R150" s="164"/>
      <c r="S150" s="164"/>
      <c r="T150" s="164"/>
      <c r="U150" s="164"/>
      <c r="V150" s="164"/>
    </row>
    <row r="151" spans="1:22" ht="12">
      <c r="A151" s="164"/>
      <c r="B151" s="132"/>
      <c r="C151" s="164"/>
      <c r="D151" s="164"/>
      <c r="E151" s="164"/>
      <c r="F151" s="164"/>
      <c r="G151" s="164"/>
      <c r="H151" s="164"/>
      <c r="I151" s="164"/>
      <c r="J151" s="164"/>
      <c r="K151" s="164"/>
      <c r="L151" s="164"/>
      <c r="M151" s="164"/>
      <c r="N151" s="164"/>
      <c r="O151" s="164"/>
      <c r="P151" s="164"/>
      <c r="Q151" s="164"/>
      <c r="R151" s="164"/>
      <c r="S151" s="164"/>
      <c r="T151" s="164"/>
      <c r="U151" s="164"/>
      <c r="V151" s="164"/>
    </row>
    <row r="152" spans="1:22" ht="12">
      <c r="A152" s="164"/>
      <c r="B152" s="132"/>
      <c r="C152" s="164"/>
      <c r="D152" s="164"/>
      <c r="E152" s="164"/>
      <c r="F152" s="164"/>
      <c r="G152" s="164"/>
      <c r="H152" s="164"/>
      <c r="I152" s="164"/>
      <c r="J152" s="164"/>
      <c r="K152" s="164"/>
      <c r="L152" s="164"/>
      <c r="M152" s="164"/>
      <c r="N152" s="164"/>
      <c r="O152" s="164"/>
      <c r="P152" s="164"/>
      <c r="Q152" s="164"/>
      <c r="R152" s="164"/>
      <c r="S152" s="164"/>
      <c r="T152" s="164"/>
      <c r="U152" s="164"/>
      <c r="V152" s="164"/>
    </row>
    <row r="153" spans="1:22" ht="12">
      <c r="A153" s="164"/>
      <c r="B153" s="132"/>
      <c r="C153" s="164"/>
      <c r="D153" s="164"/>
      <c r="E153" s="164"/>
      <c r="F153" s="164"/>
      <c r="G153" s="164"/>
      <c r="H153" s="164"/>
      <c r="I153" s="164"/>
      <c r="J153" s="164"/>
      <c r="K153" s="164"/>
      <c r="L153" s="164"/>
      <c r="M153" s="164"/>
      <c r="N153" s="164"/>
      <c r="O153" s="164"/>
      <c r="P153" s="164"/>
      <c r="Q153" s="164"/>
      <c r="R153" s="164"/>
      <c r="S153" s="164"/>
      <c r="T153" s="164"/>
      <c r="U153" s="164"/>
      <c r="V153" s="164"/>
    </row>
    <row r="154" spans="1:22" ht="12">
      <c r="A154" s="164"/>
      <c r="B154" s="132"/>
      <c r="C154" s="164"/>
      <c r="D154" s="164"/>
      <c r="E154" s="164"/>
      <c r="F154" s="164"/>
      <c r="G154" s="164"/>
      <c r="H154" s="164"/>
      <c r="I154" s="164"/>
      <c r="J154" s="164"/>
      <c r="K154" s="164"/>
      <c r="L154" s="164"/>
      <c r="M154" s="164"/>
      <c r="N154" s="164"/>
      <c r="O154" s="164"/>
      <c r="P154" s="164"/>
      <c r="Q154" s="164"/>
      <c r="R154" s="164"/>
      <c r="S154" s="164"/>
      <c r="T154" s="164"/>
      <c r="U154" s="164"/>
      <c r="V154" s="164"/>
    </row>
    <row r="155" spans="1:22" ht="12">
      <c r="A155" s="164"/>
      <c r="B155" s="132"/>
      <c r="C155" s="164"/>
      <c r="D155" s="164"/>
      <c r="E155" s="164"/>
      <c r="F155" s="164"/>
      <c r="G155" s="164"/>
      <c r="H155" s="164"/>
      <c r="I155" s="164"/>
      <c r="J155" s="164"/>
      <c r="K155" s="164"/>
      <c r="L155" s="164"/>
      <c r="M155" s="164"/>
      <c r="N155" s="164"/>
      <c r="O155" s="164"/>
      <c r="P155" s="164"/>
      <c r="Q155" s="164"/>
      <c r="R155" s="164"/>
      <c r="S155" s="164"/>
      <c r="T155" s="164"/>
      <c r="U155" s="164"/>
      <c r="V155" s="164"/>
    </row>
    <row r="156" spans="1:22" ht="12">
      <c r="A156" s="164"/>
      <c r="B156" s="132"/>
      <c r="C156" s="164"/>
      <c r="D156" s="164"/>
      <c r="E156" s="164"/>
      <c r="F156" s="164"/>
      <c r="G156" s="164"/>
      <c r="H156" s="164"/>
      <c r="I156" s="164"/>
      <c r="J156" s="164"/>
      <c r="K156" s="164"/>
      <c r="L156" s="164"/>
      <c r="M156" s="164"/>
      <c r="N156" s="164"/>
      <c r="O156" s="164"/>
      <c r="P156" s="164"/>
      <c r="Q156" s="164"/>
      <c r="R156" s="164"/>
      <c r="S156" s="164"/>
      <c r="T156" s="164"/>
      <c r="U156" s="164"/>
      <c r="V156" s="164"/>
    </row>
    <row r="157" spans="1:22" ht="12">
      <c r="A157" s="164"/>
      <c r="B157" s="132"/>
      <c r="C157" s="164"/>
      <c r="D157" s="164"/>
      <c r="E157" s="164"/>
      <c r="F157" s="164"/>
      <c r="G157" s="164"/>
      <c r="H157" s="164"/>
      <c r="I157" s="164"/>
      <c r="J157" s="164"/>
      <c r="K157" s="164"/>
      <c r="L157" s="164"/>
      <c r="M157" s="164"/>
      <c r="N157" s="164"/>
      <c r="O157" s="164"/>
      <c r="P157" s="164"/>
      <c r="Q157" s="164"/>
      <c r="R157" s="164"/>
      <c r="S157" s="164"/>
      <c r="T157" s="164"/>
      <c r="U157" s="164"/>
      <c r="V157" s="164"/>
    </row>
    <row r="158" spans="1:22" ht="12">
      <c r="A158" s="164"/>
      <c r="B158" s="132"/>
      <c r="C158" s="164"/>
      <c r="D158" s="164"/>
      <c r="E158" s="164"/>
      <c r="F158" s="164"/>
      <c r="G158" s="164"/>
      <c r="H158" s="164"/>
      <c r="I158" s="164"/>
      <c r="J158" s="164"/>
      <c r="K158" s="164"/>
      <c r="L158" s="164"/>
      <c r="M158" s="164"/>
      <c r="N158" s="164"/>
      <c r="O158" s="164"/>
      <c r="P158" s="164"/>
      <c r="Q158" s="164"/>
      <c r="R158" s="164"/>
      <c r="S158" s="164"/>
      <c r="T158" s="164"/>
      <c r="U158" s="164"/>
      <c r="V158" s="164"/>
    </row>
    <row r="159" spans="1:22" ht="12">
      <c r="A159" s="164"/>
      <c r="B159" s="132"/>
      <c r="C159" s="164"/>
      <c r="D159" s="164"/>
      <c r="E159" s="164"/>
      <c r="F159" s="164"/>
      <c r="G159" s="164"/>
      <c r="H159" s="164"/>
      <c r="I159" s="164"/>
      <c r="J159" s="164"/>
      <c r="K159" s="164"/>
      <c r="L159" s="164"/>
      <c r="M159" s="164"/>
      <c r="N159" s="164"/>
      <c r="O159" s="164"/>
      <c r="P159" s="164"/>
      <c r="Q159" s="164"/>
      <c r="R159" s="164"/>
      <c r="S159" s="164"/>
      <c r="T159" s="164"/>
      <c r="U159" s="164"/>
      <c r="V159" s="164"/>
    </row>
    <row r="160" spans="1:22" ht="12">
      <c r="A160" s="164"/>
      <c r="B160" s="132"/>
      <c r="C160" s="164"/>
      <c r="D160" s="164"/>
      <c r="E160" s="164"/>
      <c r="F160" s="164"/>
      <c r="G160" s="164"/>
      <c r="H160" s="164"/>
      <c r="I160" s="164"/>
      <c r="J160" s="164"/>
      <c r="K160" s="164"/>
      <c r="L160" s="164"/>
      <c r="M160" s="164"/>
      <c r="N160" s="164"/>
      <c r="O160" s="164"/>
      <c r="P160" s="164"/>
      <c r="Q160" s="164"/>
      <c r="R160" s="164"/>
      <c r="S160" s="164"/>
      <c r="T160" s="164"/>
      <c r="U160" s="164"/>
      <c r="V160" s="164"/>
    </row>
    <row r="161" spans="1:22" ht="12">
      <c r="A161" s="164"/>
      <c r="B161" s="132"/>
      <c r="C161" s="164"/>
      <c r="D161" s="164"/>
      <c r="E161" s="164"/>
      <c r="F161" s="164"/>
      <c r="G161" s="164"/>
      <c r="H161" s="164"/>
      <c r="I161" s="164"/>
      <c r="J161" s="164"/>
      <c r="K161" s="164"/>
      <c r="L161" s="164"/>
      <c r="M161" s="164"/>
      <c r="N161" s="164"/>
      <c r="O161" s="164"/>
      <c r="P161" s="164"/>
      <c r="Q161" s="164"/>
      <c r="R161" s="164"/>
      <c r="S161" s="164"/>
      <c r="T161" s="164"/>
      <c r="U161" s="164"/>
      <c r="V161" s="164"/>
    </row>
    <row r="162" spans="1:22" ht="12">
      <c r="A162" s="164"/>
      <c r="B162" s="132"/>
      <c r="C162" s="164"/>
      <c r="D162" s="164"/>
      <c r="E162" s="164"/>
      <c r="F162" s="164"/>
      <c r="G162" s="164"/>
      <c r="H162" s="164"/>
      <c r="I162" s="164"/>
      <c r="J162" s="164"/>
      <c r="K162" s="164"/>
      <c r="L162" s="164"/>
      <c r="M162" s="164"/>
      <c r="N162" s="164"/>
      <c r="O162" s="164"/>
      <c r="P162" s="164"/>
      <c r="Q162" s="164"/>
      <c r="R162" s="164"/>
      <c r="S162" s="164"/>
      <c r="T162" s="164"/>
      <c r="U162" s="164"/>
      <c r="V162" s="164"/>
    </row>
    <row r="163" spans="1:22" ht="12">
      <c r="A163" s="164"/>
      <c r="B163" s="132"/>
      <c r="C163" s="164"/>
      <c r="D163" s="164"/>
      <c r="E163" s="164"/>
      <c r="F163" s="164"/>
      <c r="G163" s="164"/>
      <c r="H163" s="164"/>
      <c r="I163" s="164"/>
      <c r="J163" s="164"/>
      <c r="K163" s="164"/>
      <c r="L163" s="164"/>
      <c r="M163" s="164"/>
      <c r="N163" s="164"/>
      <c r="O163" s="164"/>
      <c r="P163" s="164"/>
      <c r="Q163" s="164"/>
      <c r="R163" s="164"/>
      <c r="S163" s="164"/>
      <c r="T163" s="164"/>
      <c r="U163" s="164"/>
      <c r="V163" s="164"/>
    </row>
    <row r="164" spans="1:22" ht="12">
      <c r="A164" s="164"/>
      <c r="B164" s="132"/>
      <c r="C164" s="164"/>
      <c r="D164" s="164"/>
      <c r="E164" s="164"/>
      <c r="F164" s="164"/>
      <c r="G164" s="164"/>
      <c r="H164" s="164"/>
      <c r="I164" s="164"/>
      <c r="J164" s="164"/>
      <c r="K164" s="164"/>
      <c r="L164" s="164"/>
      <c r="M164" s="164"/>
      <c r="N164" s="164"/>
      <c r="O164" s="164"/>
      <c r="P164" s="164"/>
      <c r="Q164" s="164"/>
      <c r="R164" s="164"/>
      <c r="S164" s="164"/>
      <c r="T164" s="164"/>
      <c r="U164" s="164"/>
      <c r="V164" s="164"/>
    </row>
    <row r="165" spans="1:22" ht="12">
      <c r="A165" s="164"/>
      <c r="B165" s="132"/>
      <c r="C165" s="164"/>
      <c r="D165" s="164"/>
      <c r="E165" s="164"/>
      <c r="F165" s="164"/>
      <c r="G165" s="164"/>
      <c r="H165" s="164"/>
      <c r="I165" s="164"/>
      <c r="J165" s="164"/>
      <c r="K165" s="164"/>
      <c r="L165" s="164"/>
      <c r="M165" s="164"/>
      <c r="N165" s="164"/>
      <c r="O165" s="164"/>
      <c r="P165" s="164"/>
      <c r="Q165" s="164"/>
      <c r="R165" s="164"/>
      <c r="S165" s="164"/>
      <c r="T165" s="164"/>
      <c r="U165" s="164"/>
      <c r="V165" s="164"/>
    </row>
    <row r="166" spans="1:22" ht="12">
      <c r="A166" s="164"/>
      <c r="B166" s="132"/>
      <c r="C166" s="164"/>
      <c r="D166" s="164"/>
      <c r="E166" s="164"/>
      <c r="F166" s="164"/>
      <c r="G166" s="164"/>
      <c r="H166" s="164"/>
      <c r="I166" s="164"/>
      <c r="J166" s="164"/>
      <c r="K166" s="164"/>
      <c r="L166" s="164"/>
      <c r="M166" s="164"/>
      <c r="N166" s="164"/>
      <c r="O166" s="164"/>
      <c r="P166" s="164"/>
      <c r="Q166" s="164"/>
      <c r="R166" s="164"/>
      <c r="S166" s="164"/>
      <c r="T166" s="164"/>
      <c r="U166" s="164"/>
      <c r="V166" s="164"/>
    </row>
    <row r="167" spans="1:22" ht="12">
      <c r="A167" s="164"/>
      <c r="B167" s="132"/>
      <c r="C167" s="164"/>
      <c r="D167" s="164"/>
      <c r="E167" s="164"/>
      <c r="F167" s="164"/>
      <c r="G167" s="164"/>
      <c r="H167" s="164"/>
      <c r="I167" s="164"/>
      <c r="J167" s="164"/>
      <c r="K167" s="164"/>
      <c r="L167" s="164"/>
      <c r="M167" s="164"/>
      <c r="N167" s="164"/>
      <c r="O167" s="164"/>
      <c r="P167" s="164"/>
      <c r="Q167" s="164"/>
      <c r="R167" s="164"/>
      <c r="S167" s="164"/>
      <c r="T167" s="164"/>
      <c r="U167" s="164"/>
      <c r="V167" s="164"/>
    </row>
    <row r="168" spans="1:22" ht="12">
      <c r="A168" s="164"/>
      <c r="B168" s="132"/>
      <c r="C168" s="164"/>
      <c r="D168" s="164"/>
      <c r="E168" s="164"/>
      <c r="F168" s="164"/>
      <c r="G168" s="164"/>
      <c r="H168" s="164"/>
      <c r="I168" s="164"/>
      <c r="J168" s="164"/>
      <c r="K168" s="164"/>
      <c r="L168" s="164"/>
      <c r="M168" s="164"/>
      <c r="N168" s="164"/>
      <c r="O168" s="164"/>
      <c r="P168" s="164"/>
      <c r="Q168" s="164"/>
      <c r="R168" s="164"/>
      <c r="S168" s="164"/>
      <c r="T168" s="164"/>
      <c r="U168" s="164"/>
      <c r="V168" s="164"/>
    </row>
    <row r="169" spans="1:22" ht="12">
      <c r="A169" s="164"/>
      <c r="B169" s="132"/>
      <c r="C169" s="164"/>
      <c r="D169" s="164"/>
      <c r="E169" s="164"/>
      <c r="F169" s="164"/>
      <c r="G169" s="164"/>
      <c r="H169" s="164"/>
      <c r="I169" s="164"/>
      <c r="J169" s="164"/>
      <c r="K169" s="164"/>
      <c r="L169" s="164"/>
      <c r="M169" s="164"/>
      <c r="N169" s="164"/>
      <c r="O169" s="164"/>
      <c r="P169" s="164"/>
      <c r="Q169" s="164"/>
      <c r="R169" s="164"/>
      <c r="S169" s="164"/>
      <c r="T169" s="164"/>
      <c r="U169" s="164"/>
      <c r="V169" s="164"/>
    </row>
    <row r="170" spans="1:22" ht="12">
      <c r="A170" s="164"/>
      <c r="B170" s="132"/>
      <c r="C170" s="164"/>
      <c r="D170" s="164"/>
      <c r="E170" s="164"/>
      <c r="F170" s="164"/>
      <c r="G170" s="164"/>
      <c r="H170" s="164"/>
      <c r="I170" s="164"/>
      <c r="J170" s="164"/>
      <c r="K170" s="164"/>
      <c r="L170" s="164"/>
      <c r="M170" s="164"/>
      <c r="N170" s="164"/>
      <c r="O170" s="164"/>
      <c r="P170" s="164"/>
      <c r="Q170" s="164"/>
      <c r="R170" s="164"/>
      <c r="S170" s="164"/>
      <c r="T170" s="164"/>
      <c r="U170" s="164"/>
      <c r="V170" s="164"/>
    </row>
    <row r="171" spans="1:22" ht="12">
      <c r="A171" s="164"/>
      <c r="B171" s="132"/>
      <c r="C171" s="164"/>
      <c r="D171" s="164"/>
      <c r="E171" s="164"/>
      <c r="F171" s="164"/>
      <c r="G171" s="164"/>
      <c r="H171" s="164"/>
      <c r="I171" s="164"/>
      <c r="J171" s="164"/>
      <c r="K171" s="164"/>
      <c r="L171" s="164"/>
      <c r="M171" s="164"/>
      <c r="N171" s="164"/>
      <c r="O171" s="164"/>
      <c r="P171" s="164"/>
      <c r="Q171" s="164"/>
      <c r="R171" s="164"/>
      <c r="S171" s="164"/>
      <c r="T171" s="164"/>
      <c r="U171" s="164"/>
      <c r="V171" s="164"/>
    </row>
    <row r="172" spans="1:22" ht="12">
      <c r="A172" s="164"/>
      <c r="B172" s="132"/>
      <c r="C172" s="164"/>
      <c r="D172" s="164"/>
      <c r="E172" s="164"/>
      <c r="F172" s="164"/>
      <c r="G172" s="164"/>
      <c r="H172" s="164"/>
      <c r="I172" s="164"/>
      <c r="J172" s="164"/>
      <c r="K172" s="164"/>
      <c r="L172" s="164"/>
      <c r="M172" s="164"/>
      <c r="N172" s="164"/>
      <c r="O172" s="164"/>
      <c r="P172" s="164"/>
      <c r="Q172" s="164"/>
      <c r="R172" s="164"/>
      <c r="S172" s="164"/>
      <c r="T172" s="164"/>
      <c r="U172" s="164"/>
      <c r="V172" s="164"/>
    </row>
    <row r="173" spans="1:22" ht="12">
      <c r="A173" s="164"/>
      <c r="B173" s="132"/>
      <c r="C173" s="164"/>
      <c r="D173" s="164"/>
      <c r="E173" s="164"/>
      <c r="F173" s="164"/>
      <c r="G173" s="164"/>
      <c r="H173" s="164"/>
      <c r="I173" s="164"/>
      <c r="J173" s="164"/>
      <c r="K173" s="164"/>
      <c r="L173" s="164"/>
      <c r="M173" s="164"/>
      <c r="N173" s="164"/>
      <c r="O173" s="164"/>
      <c r="P173" s="164"/>
      <c r="Q173" s="164"/>
      <c r="R173" s="164"/>
      <c r="S173" s="164"/>
      <c r="T173" s="164"/>
      <c r="U173" s="164"/>
      <c r="V173" s="164"/>
    </row>
    <row r="174" spans="1:22" ht="12">
      <c r="A174" s="164"/>
      <c r="B174" s="132"/>
      <c r="C174" s="164"/>
      <c r="D174" s="164"/>
      <c r="E174" s="164"/>
      <c r="F174" s="164"/>
      <c r="G174" s="164"/>
      <c r="H174" s="164"/>
      <c r="I174" s="164"/>
      <c r="J174" s="164"/>
      <c r="K174" s="164"/>
      <c r="L174" s="164"/>
      <c r="M174" s="164"/>
      <c r="N174" s="164"/>
      <c r="O174" s="164"/>
      <c r="P174" s="164"/>
      <c r="Q174" s="164"/>
      <c r="R174" s="164"/>
      <c r="S174" s="164"/>
      <c r="T174" s="164"/>
      <c r="U174" s="164"/>
      <c r="V174" s="164"/>
    </row>
    <row r="175" spans="1:22" ht="12">
      <c r="A175" s="164"/>
      <c r="B175" s="132"/>
      <c r="C175" s="164"/>
      <c r="D175" s="164"/>
      <c r="E175" s="164"/>
      <c r="F175" s="164"/>
      <c r="G175" s="164"/>
      <c r="H175" s="164"/>
      <c r="I175" s="164"/>
      <c r="J175" s="164"/>
      <c r="K175" s="164"/>
      <c r="L175" s="164"/>
      <c r="M175" s="164"/>
      <c r="N175" s="164"/>
      <c r="O175" s="164"/>
      <c r="P175" s="164"/>
      <c r="Q175" s="164"/>
      <c r="R175" s="164"/>
      <c r="S175" s="164"/>
      <c r="T175" s="164"/>
      <c r="U175" s="164"/>
      <c r="V175" s="164"/>
    </row>
    <row r="176" spans="1:22" ht="12">
      <c r="A176" s="164"/>
      <c r="B176" s="132"/>
      <c r="C176" s="164"/>
      <c r="D176" s="164"/>
      <c r="E176" s="164"/>
      <c r="F176" s="164"/>
      <c r="G176" s="164"/>
      <c r="H176" s="164"/>
      <c r="I176" s="164"/>
      <c r="J176" s="164"/>
      <c r="K176" s="164"/>
      <c r="L176" s="164"/>
      <c r="M176" s="164"/>
      <c r="N176" s="164"/>
      <c r="O176" s="164"/>
      <c r="P176" s="164"/>
      <c r="Q176" s="164"/>
      <c r="R176" s="164"/>
      <c r="S176" s="164"/>
      <c r="T176" s="164"/>
      <c r="U176" s="164"/>
      <c r="V176" s="164"/>
    </row>
    <row r="177" spans="1:22" ht="12">
      <c r="A177" s="164"/>
      <c r="B177" s="132"/>
      <c r="C177" s="164"/>
      <c r="D177" s="164"/>
      <c r="E177" s="164"/>
      <c r="F177" s="164"/>
      <c r="G177" s="164"/>
      <c r="H177" s="164"/>
      <c r="I177" s="164"/>
      <c r="J177" s="164"/>
      <c r="K177" s="164"/>
      <c r="L177" s="164"/>
      <c r="M177" s="164"/>
      <c r="N177" s="164"/>
      <c r="O177" s="164"/>
      <c r="P177" s="164"/>
      <c r="Q177" s="164"/>
      <c r="R177" s="164"/>
      <c r="S177" s="164"/>
      <c r="T177" s="164"/>
      <c r="U177" s="164"/>
      <c r="V177" s="164"/>
    </row>
    <row r="178" spans="1:22" ht="12">
      <c r="A178" s="164"/>
      <c r="B178" s="132"/>
      <c r="C178" s="164"/>
      <c r="D178" s="164"/>
      <c r="E178" s="164"/>
      <c r="F178" s="164"/>
      <c r="G178" s="164"/>
      <c r="H178" s="164"/>
      <c r="I178" s="164"/>
      <c r="J178" s="164"/>
      <c r="K178" s="164"/>
      <c r="L178" s="164"/>
      <c r="M178" s="164"/>
      <c r="N178" s="164"/>
      <c r="O178" s="164"/>
      <c r="P178" s="164"/>
      <c r="Q178" s="164"/>
      <c r="R178" s="164"/>
      <c r="S178" s="164"/>
      <c r="T178" s="164"/>
      <c r="U178" s="164"/>
      <c r="V178" s="164"/>
    </row>
    <row r="179" spans="1:22" ht="12">
      <c r="A179" s="164"/>
      <c r="B179" s="132"/>
      <c r="C179" s="164"/>
      <c r="D179" s="164"/>
      <c r="E179" s="164"/>
      <c r="F179" s="164"/>
      <c r="G179" s="164"/>
      <c r="H179" s="164"/>
      <c r="I179" s="164"/>
      <c r="J179" s="164"/>
      <c r="K179" s="164"/>
      <c r="L179" s="164"/>
      <c r="M179" s="164"/>
      <c r="N179" s="164"/>
      <c r="O179" s="164"/>
      <c r="P179" s="164"/>
      <c r="Q179" s="164"/>
      <c r="R179" s="164"/>
      <c r="S179" s="164"/>
      <c r="T179" s="164"/>
      <c r="U179" s="164"/>
      <c r="V179" s="164"/>
    </row>
    <row r="180" spans="1:22" ht="12">
      <c r="A180" s="164"/>
      <c r="B180" s="132"/>
      <c r="C180" s="164"/>
      <c r="D180" s="164"/>
      <c r="E180" s="164"/>
      <c r="F180" s="164"/>
      <c r="G180" s="164"/>
      <c r="H180" s="164"/>
      <c r="I180" s="164"/>
      <c r="J180" s="164"/>
      <c r="K180" s="164"/>
      <c r="L180" s="164"/>
      <c r="M180" s="164"/>
      <c r="N180" s="164"/>
      <c r="O180" s="164"/>
      <c r="P180" s="164"/>
      <c r="Q180" s="164"/>
      <c r="R180" s="164"/>
      <c r="S180" s="164"/>
      <c r="T180" s="164"/>
      <c r="U180" s="164"/>
      <c r="V180" s="164"/>
    </row>
    <row r="181" spans="1:22" ht="12">
      <c r="A181" s="164"/>
      <c r="B181" s="132"/>
      <c r="C181" s="164"/>
      <c r="D181" s="164"/>
      <c r="E181" s="164"/>
      <c r="F181" s="164"/>
      <c r="G181" s="164"/>
      <c r="H181" s="164"/>
      <c r="I181" s="164"/>
      <c r="J181" s="164"/>
      <c r="K181" s="164"/>
      <c r="L181" s="164"/>
      <c r="M181" s="164"/>
      <c r="N181" s="164"/>
      <c r="O181" s="164"/>
      <c r="P181" s="164"/>
      <c r="Q181" s="164"/>
      <c r="R181" s="164"/>
      <c r="S181" s="164"/>
      <c r="T181" s="164"/>
      <c r="U181" s="164"/>
      <c r="V181" s="164"/>
    </row>
    <row r="182" spans="1:22" ht="12">
      <c r="A182" s="164"/>
      <c r="B182" s="132"/>
      <c r="C182" s="164"/>
      <c r="D182" s="164"/>
      <c r="E182" s="164"/>
      <c r="F182" s="164"/>
      <c r="G182" s="164"/>
      <c r="H182" s="164"/>
      <c r="I182" s="164"/>
      <c r="J182" s="164"/>
      <c r="K182" s="164"/>
      <c r="L182" s="164"/>
      <c r="M182" s="164"/>
      <c r="N182" s="164"/>
      <c r="O182" s="164"/>
      <c r="P182" s="164"/>
      <c r="Q182" s="164"/>
      <c r="R182" s="164"/>
      <c r="S182" s="164"/>
      <c r="T182" s="164"/>
      <c r="U182" s="164"/>
      <c r="V182" s="164"/>
    </row>
    <row r="183" spans="1:22" ht="12">
      <c r="A183" s="164"/>
      <c r="B183" s="132"/>
      <c r="C183" s="164"/>
      <c r="D183" s="164"/>
      <c r="E183" s="164"/>
      <c r="F183" s="164"/>
      <c r="G183" s="164"/>
      <c r="H183" s="164"/>
      <c r="I183" s="164"/>
      <c r="J183" s="164"/>
      <c r="K183" s="164"/>
      <c r="L183" s="164"/>
      <c r="M183" s="164"/>
      <c r="N183" s="164"/>
      <c r="O183" s="164"/>
      <c r="P183" s="164"/>
      <c r="Q183" s="164"/>
      <c r="R183" s="164"/>
      <c r="S183" s="164"/>
      <c r="T183" s="164"/>
      <c r="U183" s="164"/>
      <c r="V183" s="164"/>
    </row>
    <row r="184" spans="1:22" ht="12">
      <c r="A184" s="164"/>
      <c r="B184" s="132"/>
      <c r="C184" s="164"/>
      <c r="D184" s="164"/>
      <c r="E184" s="164"/>
      <c r="F184" s="164"/>
      <c r="G184" s="164"/>
      <c r="H184" s="164"/>
      <c r="I184" s="164"/>
      <c r="J184" s="164"/>
      <c r="K184" s="164"/>
      <c r="L184" s="164"/>
      <c r="M184" s="164"/>
      <c r="N184" s="164"/>
      <c r="O184" s="164"/>
      <c r="P184" s="164"/>
      <c r="Q184" s="164"/>
      <c r="R184" s="164"/>
      <c r="S184" s="164"/>
      <c r="T184" s="164"/>
      <c r="U184" s="164"/>
      <c r="V184" s="164"/>
    </row>
    <row r="185" spans="1:22" ht="12">
      <c r="A185" s="164"/>
      <c r="B185" s="132"/>
      <c r="C185" s="164"/>
      <c r="D185" s="164"/>
      <c r="E185" s="164"/>
      <c r="F185" s="164"/>
      <c r="G185" s="164"/>
      <c r="H185" s="164"/>
      <c r="I185" s="164"/>
      <c r="J185" s="164"/>
      <c r="K185" s="164"/>
      <c r="L185" s="164"/>
      <c r="M185" s="164"/>
      <c r="N185" s="164"/>
      <c r="O185" s="164"/>
      <c r="P185" s="164"/>
      <c r="Q185" s="164"/>
      <c r="R185" s="164"/>
      <c r="S185" s="164"/>
      <c r="T185" s="164"/>
      <c r="U185" s="164"/>
      <c r="V185" s="164"/>
    </row>
    <row r="186" spans="1:22" ht="12">
      <c r="A186" s="164"/>
      <c r="B186" s="132"/>
      <c r="C186" s="164"/>
      <c r="D186" s="164"/>
      <c r="E186" s="164"/>
      <c r="F186" s="164"/>
      <c r="G186" s="164"/>
      <c r="H186" s="164"/>
      <c r="I186" s="164"/>
      <c r="J186" s="164"/>
      <c r="K186" s="164"/>
      <c r="L186" s="164"/>
      <c r="M186" s="164"/>
      <c r="N186" s="164"/>
      <c r="O186" s="164"/>
      <c r="P186" s="164"/>
      <c r="Q186" s="164"/>
      <c r="R186" s="164"/>
      <c r="S186" s="164"/>
      <c r="T186" s="164"/>
      <c r="U186" s="164"/>
      <c r="V186" s="164"/>
    </row>
    <row r="187" spans="1:22" ht="12">
      <c r="A187" s="164"/>
      <c r="B187" s="132"/>
      <c r="C187" s="164"/>
      <c r="D187" s="164"/>
      <c r="E187" s="164"/>
      <c r="F187" s="164"/>
      <c r="G187" s="164"/>
      <c r="H187" s="164"/>
      <c r="I187" s="164"/>
      <c r="J187" s="164"/>
      <c r="K187" s="164"/>
      <c r="L187" s="164"/>
      <c r="M187" s="164"/>
      <c r="N187" s="164"/>
      <c r="O187" s="164"/>
      <c r="P187" s="164"/>
      <c r="Q187" s="164"/>
      <c r="R187" s="164"/>
      <c r="S187" s="164"/>
      <c r="T187" s="164"/>
      <c r="U187" s="164"/>
      <c r="V187" s="164"/>
    </row>
    <row r="188" spans="1:22" ht="12">
      <c r="A188" s="164"/>
      <c r="B188" s="132"/>
      <c r="C188" s="164"/>
      <c r="D188" s="164"/>
      <c r="E188" s="164"/>
      <c r="F188" s="164"/>
      <c r="G188" s="164"/>
      <c r="H188" s="164"/>
      <c r="I188" s="164"/>
      <c r="J188" s="164"/>
      <c r="K188" s="164"/>
      <c r="L188" s="164"/>
      <c r="M188" s="164"/>
      <c r="N188" s="164"/>
      <c r="O188" s="164"/>
      <c r="P188" s="164"/>
      <c r="Q188" s="164"/>
      <c r="R188" s="164"/>
      <c r="S188" s="164"/>
      <c r="T188" s="164"/>
      <c r="U188" s="164"/>
      <c r="V188" s="164"/>
    </row>
    <row r="189" spans="1:22" ht="12">
      <c r="A189" s="164"/>
      <c r="B189" s="132"/>
      <c r="C189" s="164"/>
      <c r="D189" s="164"/>
      <c r="E189" s="164"/>
      <c r="F189" s="164"/>
      <c r="G189" s="164"/>
      <c r="H189" s="164"/>
      <c r="I189" s="164"/>
      <c r="J189" s="164"/>
      <c r="K189" s="164"/>
      <c r="L189" s="164"/>
      <c r="M189" s="164"/>
      <c r="N189" s="164"/>
      <c r="O189" s="164"/>
      <c r="P189" s="164"/>
      <c r="Q189" s="164"/>
      <c r="R189" s="164"/>
      <c r="S189" s="164"/>
      <c r="T189" s="164"/>
      <c r="U189" s="164"/>
      <c r="V189" s="164"/>
    </row>
    <row r="190" spans="1:22" ht="12">
      <c r="A190" s="164"/>
      <c r="B190" s="132"/>
      <c r="C190" s="164"/>
      <c r="D190" s="164"/>
      <c r="E190" s="164"/>
      <c r="F190" s="164"/>
      <c r="G190" s="164"/>
      <c r="H190" s="164"/>
      <c r="I190" s="164"/>
      <c r="J190" s="164"/>
      <c r="K190" s="164"/>
      <c r="L190" s="164"/>
      <c r="M190" s="164"/>
      <c r="N190" s="164"/>
      <c r="O190" s="164"/>
      <c r="P190" s="164"/>
      <c r="Q190" s="164"/>
      <c r="R190" s="164"/>
      <c r="S190" s="164"/>
      <c r="T190" s="164"/>
      <c r="U190" s="164"/>
      <c r="V190" s="164"/>
    </row>
    <row r="191" spans="1:22" ht="12">
      <c r="A191" s="164"/>
      <c r="B191" s="132"/>
      <c r="C191" s="164"/>
      <c r="D191" s="164"/>
      <c r="E191" s="164"/>
      <c r="F191" s="164"/>
      <c r="G191" s="164"/>
      <c r="H191" s="164"/>
      <c r="I191" s="164"/>
      <c r="J191" s="164"/>
      <c r="K191" s="164"/>
      <c r="L191" s="164"/>
      <c r="M191" s="164"/>
      <c r="N191" s="164"/>
      <c r="O191" s="164"/>
      <c r="P191" s="164"/>
      <c r="Q191" s="164"/>
      <c r="R191" s="164"/>
      <c r="S191" s="164"/>
      <c r="T191" s="164"/>
      <c r="U191" s="164"/>
      <c r="V191" s="164"/>
    </row>
    <row r="192" spans="1:22" ht="12">
      <c r="A192" s="164"/>
      <c r="B192" s="132"/>
      <c r="C192" s="164"/>
      <c r="D192" s="164"/>
      <c r="E192" s="164"/>
      <c r="F192" s="164"/>
      <c r="G192" s="164"/>
      <c r="H192" s="164"/>
      <c r="I192" s="164"/>
      <c r="J192" s="164"/>
      <c r="K192" s="164"/>
      <c r="L192" s="164"/>
      <c r="M192" s="164"/>
      <c r="N192" s="164"/>
      <c r="O192" s="164"/>
      <c r="P192" s="164"/>
      <c r="Q192" s="164"/>
      <c r="R192" s="164"/>
      <c r="S192" s="164"/>
      <c r="T192" s="164"/>
      <c r="U192" s="164"/>
      <c r="V192" s="164"/>
    </row>
    <row r="193" spans="1:22" ht="12">
      <c r="A193" s="164"/>
      <c r="B193" s="132"/>
      <c r="C193" s="164"/>
      <c r="D193" s="164"/>
      <c r="E193" s="164"/>
      <c r="F193" s="164"/>
      <c r="G193" s="164"/>
      <c r="H193" s="164"/>
      <c r="I193" s="164"/>
      <c r="J193" s="164"/>
      <c r="K193" s="164"/>
      <c r="L193" s="164"/>
      <c r="M193" s="164"/>
      <c r="N193" s="164"/>
      <c r="O193" s="164"/>
      <c r="P193" s="164"/>
      <c r="Q193" s="164"/>
      <c r="R193" s="164"/>
      <c r="S193" s="164"/>
      <c r="T193" s="164"/>
      <c r="U193" s="164"/>
      <c r="V193" s="164"/>
    </row>
    <row r="194" spans="1:22" ht="12">
      <c r="A194" s="164"/>
      <c r="B194" s="132"/>
      <c r="C194" s="164"/>
      <c r="D194" s="164"/>
      <c r="E194" s="164"/>
      <c r="F194" s="164"/>
      <c r="G194" s="164"/>
      <c r="H194" s="164"/>
      <c r="I194" s="164"/>
      <c r="J194" s="164"/>
      <c r="K194" s="164"/>
      <c r="L194" s="164"/>
      <c r="M194" s="164"/>
      <c r="N194" s="164"/>
      <c r="O194" s="164"/>
      <c r="P194" s="164"/>
      <c r="Q194" s="164"/>
      <c r="R194" s="164"/>
      <c r="S194" s="164"/>
      <c r="T194" s="164"/>
      <c r="U194" s="164"/>
      <c r="V194" s="164"/>
    </row>
    <row r="195" spans="1:22" ht="12">
      <c r="A195" s="164"/>
      <c r="B195" s="132"/>
      <c r="C195" s="164"/>
      <c r="D195" s="164"/>
      <c r="E195" s="164"/>
      <c r="F195" s="164"/>
      <c r="G195" s="164"/>
      <c r="H195" s="164"/>
      <c r="I195" s="164"/>
      <c r="J195" s="164"/>
      <c r="K195" s="164"/>
      <c r="L195" s="164"/>
      <c r="M195" s="164"/>
      <c r="N195" s="164"/>
      <c r="O195" s="164"/>
      <c r="P195" s="164"/>
      <c r="Q195" s="164"/>
      <c r="R195" s="164"/>
      <c r="S195" s="164"/>
      <c r="T195" s="164"/>
      <c r="U195" s="164"/>
      <c r="V195" s="164"/>
    </row>
    <row r="196" spans="1:22" ht="12">
      <c r="A196" s="164"/>
      <c r="B196" s="132"/>
      <c r="C196" s="164"/>
      <c r="D196" s="164"/>
      <c r="E196" s="164"/>
      <c r="F196" s="164"/>
      <c r="G196" s="164"/>
      <c r="H196" s="164"/>
      <c r="I196" s="164"/>
      <c r="J196" s="164"/>
      <c r="K196" s="164"/>
      <c r="L196" s="164"/>
      <c r="M196" s="164"/>
      <c r="N196" s="164"/>
      <c r="O196" s="164"/>
      <c r="P196" s="164"/>
      <c r="Q196" s="164"/>
      <c r="R196" s="164"/>
      <c r="S196" s="164"/>
      <c r="T196" s="164"/>
      <c r="U196" s="164"/>
      <c r="V196" s="164"/>
    </row>
    <row r="197" spans="1:22" ht="12">
      <c r="A197" s="164"/>
      <c r="B197" s="132"/>
      <c r="C197" s="164"/>
      <c r="D197" s="164"/>
      <c r="E197" s="164"/>
      <c r="F197" s="164"/>
      <c r="G197" s="164"/>
      <c r="H197" s="164"/>
      <c r="I197" s="164"/>
      <c r="J197" s="164"/>
      <c r="K197" s="164"/>
      <c r="L197" s="164"/>
      <c r="M197" s="164"/>
      <c r="N197" s="164"/>
      <c r="O197" s="164"/>
      <c r="P197" s="164"/>
      <c r="Q197" s="164"/>
      <c r="R197" s="164"/>
      <c r="S197" s="164"/>
      <c r="T197" s="164"/>
      <c r="U197" s="164"/>
      <c r="V197" s="164"/>
    </row>
    <row r="198" spans="1:22" ht="12">
      <c r="A198" s="164"/>
      <c r="B198" s="132"/>
      <c r="C198" s="164"/>
      <c r="D198" s="164"/>
      <c r="E198" s="164"/>
      <c r="F198" s="164"/>
      <c r="G198" s="164"/>
      <c r="H198" s="164"/>
      <c r="I198" s="164"/>
      <c r="J198" s="164"/>
      <c r="K198" s="164"/>
      <c r="L198" s="164"/>
      <c r="M198" s="164"/>
      <c r="N198" s="164"/>
      <c r="O198" s="164"/>
      <c r="P198" s="164"/>
      <c r="Q198" s="164"/>
      <c r="R198" s="164"/>
      <c r="S198" s="164"/>
      <c r="T198" s="164"/>
      <c r="U198" s="164"/>
      <c r="V198" s="164"/>
    </row>
    <row r="199" spans="1:22" ht="12">
      <c r="A199" s="164"/>
      <c r="B199" s="132"/>
      <c r="C199" s="164"/>
      <c r="D199" s="164"/>
      <c r="E199" s="164"/>
      <c r="F199" s="164"/>
      <c r="G199" s="164"/>
      <c r="H199" s="164"/>
      <c r="I199" s="164"/>
      <c r="J199" s="164"/>
      <c r="K199" s="164"/>
      <c r="L199" s="164"/>
      <c r="M199" s="164"/>
      <c r="N199" s="164"/>
      <c r="O199" s="164"/>
      <c r="P199" s="164"/>
      <c r="Q199" s="164"/>
      <c r="R199" s="164"/>
      <c r="S199" s="164"/>
      <c r="T199" s="164"/>
      <c r="U199" s="164"/>
      <c r="V199" s="164"/>
    </row>
    <row r="200" spans="1:22" ht="12">
      <c r="A200" s="164"/>
      <c r="B200" s="132"/>
      <c r="C200" s="164"/>
      <c r="D200" s="164"/>
      <c r="E200" s="164"/>
      <c r="F200" s="164"/>
      <c r="G200" s="164"/>
      <c r="H200" s="164"/>
      <c r="I200" s="164"/>
      <c r="J200" s="164"/>
      <c r="K200" s="164"/>
      <c r="L200" s="164"/>
      <c r="M200" s="164"/>
      <c r="N200" s="164"/>
      <c r="O200" s="164"/>
      <c r="P200" s="164"/>
      <c r="Q200" s="164"/>
      <c r="R200" s="164"/>
      <c r="S200" s="164"/>
      <c r="T200" s="164"/>
      <c r="U200" s="164"/>
      <c r="V200" s="164"/>
    </row>
    <row r="201" spans="1:22" ht="12">
      <c r="A201" s="164"/>
      <c r="B201" s="132"/>
      <c r="C201" s="164"/>
      <c r="D201" s="164"/>
      <c r="E201" s="164"/>
      <c r="F201" s="164"/>
      <c r="G201" s="164"/>
      <c r="H201" s="164"/>
      <c r="I201" s="164"/>
      <c r="J201" s="164"/>
      <c r="K201" s="164"/>
      <c r="L201" s="164"/>
      <c r="M201" s="164"/>
      <c r="N201" s="164"/>
      <c r="O201" s="164"/>
      <c r="P201" s="164"/>
      <c r="Q201" s="164"/>
      <c r="R201" s="164"/>
      <c r="S201" s="164"/>
      <c r="T201" s="164"/>
      <c r="U201" s="164"/>
      <c r="V201" s="164"/>
    </row>
    <row r="202" spans="1:22" ht="12">
      <c r="A202" s="164"/>
      <c r="B202" s="132"/>
      <c r="C202" s="164"/>
      <c r="D202" s="164"/>
      <c r="E202" s="164"/>
      <c r="F202" s="164"/>
      <c r="G202" s="164"/>
      <c r="H202" s="164"/>
      <c r="I202" s="164"/>
      <c r="J202" s="164"/>
      <c r="K202" s="164"/>
      <c r="L202" s="164"/>
      <c r="M202" s="164"/>
      <c r="N202" s="164"/>
      <c r="O202" s="164"/>
      <c r="P202" s="164"/>
      <c r="Q202" s="164"/>
      <c r="R202" s="164"/>
      <c r="S202" s="164"/>
      <c r="T202" s="164"/>
      <c r="U202" s="164"/>
      <c r="V202" s="164"/>
    </row>
    <row r="203" spans="1:22" ht="12">
      <c r="A203" s="164"/>
      <c r="B203" s="132"/>
      <c r="C203" s="164"/>
      <c r="D203" s="164"/>
      <c r="E203" s="164"/>
      <c r="F203" s="164"/>
      <c r="G203" s="164"/>
      <c r="H203" s="164"/>
      <c r="I203" s="164"/>
      <c r="J203" s="164"/>
      <c r="K203" s="164"/>
      <c r="L203" s="164"/>
      <c r="M203" s="164"/>
      <c r="N203" s="164"/>
      <c r="O203" s="164"/>
      <c r="P203" s="164"/>
      <c r="Q203" s="164"/>
      <c r="R203" s="164"/>
      <c r="S203" s="164"/>
      <c r="T203" s="164"/>
      <c r="U203" s="164"/>
      <c r="V203" s="164"/>
    </row>
    <row r="204" spans="1:22" ht="12">
      <c r="A204" s="164"/>
      <c r="B204" s="132"/>
      <c r="C204" s="164"/>
      <c r="D204" s="164"/>
      <c r="E204" s="164"/>
      <c r="F204" s="164"/>
      <c r="G204" s="164"/>
      <c r="H204" s="164"/>
      <c r="I204" s="164"/>
      <c r="J204" s="164"/>
      <c r="K204" s="164"/>
      <c r="L204" s="164"/>
      <c r="M204" s="164"/>
      <c r="N204" s="164"/>
      <c r="O204" s="164"/>
      <c r="P204" s="164"/>
      <c r="Q204" s="164"/>
      <c r="R204" s="164"/>
      <c r="S204" s="164"/>
      <c r="T204" s="164"/>
      <c r="U204" s="164"/>
      <c r="V204" s="164"/>
    </row>
    <row r="205" spans="1:22" ht="12">
      <c r="A205" s="164"/>
      <c r="B205" s="132"/>
      <c r="C205" s="164"/>
      <c r="D205" s="164"/>
      <c r="E205" s="164"/>
      <c r="F205" s="164"/>
      <c r="G205" s="164"/>
      <c r="H205" s="164"/>
      <c r="I205" s="164"/>
      <c r="J205" s="164"/>
      <c r="K205" s="164"/>
      <c r="L205" s="164"/>
      <c r="M205" s="164"/>
      <c r="N205" s="164"/>
      <c r="O205" s="164"/>
      <c r="P205" s="164"/>
      <c r="Q205" s="164"/>
      <c r="R205" s="164"/>
      <c r="S205" s="164"/>
      <c r="T205" s="164"/>
      <c r="U205" s="164"/>
      <c r="V205" s="164"/>
    </row>
    <row r="206" spans="1:22" ht="12">
      <c r="A206" s="164"/>
      <c r="B206" s="132"/>
      <c r="C206" s="164"/>
      <c r="D206" s="164"/>
      <c r="E206" s="164"/>
      <c r="F206" s="164"/>
      <c r="G206" s="164"/>
      <c r="H206" s="164"/>
      <c r="I206" s="164"/>
      <c r="J206" s="164"/>
      <c r="K206" s="164"/>
      <c r="L206" s="164"/>
      <c r="M206" s="164"/>
      <c r="N206" s="164"/>
      <c r="O206" s="164"/>
      <c r="P206" s="164"/>
      <c r="Q206" s="164"/>
      <c r="R206" s="164"/>
      <c r="S206" s="164"/>
      <c r="T206" s="164"/>
      <c r="U206" s="164"/>
      <c r="V206" s="164"/>
    </row>
    <row r="207" spans="1:22" ht="12">
      <c r="A207" s="164"/>
      <c r="B207" s="132"/>
      <c r="C207" s="164"/>
      <c r="D207" s="164"/>
      <c r="E207" s="164"/>
      <c r="F207" s="164"/>
      <c r="G207" s="164"/>
      <c r="H207" s="164"/>
      <c r="I207" s="164"/>
      <c r="J207" s="164"/>
      <c r="K207" s="164"/>
      <c r="L207" s="164"/>
      <c r="M207" s="164"/>
      <c r="N207" s="164"/>
      <c r="O207" s="164"/>
      <c r="P207" s="164"/>
      <c r="Q207" s="164"/>
      <c r="R207" s="164"/>
      <c r="S207" s="164"/>
      <c r="T207" s="164"/>
      <c r="U207" s="164"/>
      <c r="V207" s="164"/>
    </row>
    <row r="208" spans="1:22" ht="12">
      <c r="A208" s="164"/>
      <c r="B208" s="132"/>
      <c r="C208" s="164"/>
      <c r="D208" s="164"/>
      <c r="E208" s="164"/>
      <c r="F208" s="164"/>
      <c r="G208" s="164"/>
      <c r="H208" s="164"/>
      <c r="I208" s="164"/>
      <c r="J208" s="164"/>
      <c r="K208" s="164"/>
      <c r="L208" s="164"/>
      <c r="M208" s="164"/>
      <c r="N208" s="164"/>
      <c r="O208" s="164"/>
      <c r="P208" s="164"/>
      <c r="Q208" s="164"/>
      <c r="R208" s="164"/>
      <c r="S208" s="164"/>
      <c r="T208" s="164"/>
      <c r="U208" s="164"/>
      <c r="V208" s="164"/>
    </row>
    <row r="209" spans="1:22" ht="12">
      <c r="A209" s="164"/>
      <c r="B209" s="132"/>
      <c r="C209" s="164"/>
      <c r="D209" s="164"/>
      <c r="E209" s="164"/>
      <c r="F209" s="164"/>
      <c r="G209" s="164"/>
      <c r="H209" s="164"/>
      <c r="I209" s="164"/>
      <c r="J209" s="164"/>
      <c r="K209" s="164"/>
      <c r="L209" s="164"/>
      <c r="M209" s="164"/>
      <c r="N209" s="164"/>
      <c r="O209" s="164"/>
      <c r="P209" s="164"/>
      <c r="Q209" s="164"/>
      <c r="R209" s="164"/>
      <c r="S209" s="164"/>
      <c r="T209" s="164"/>
      <c r="U209" s="164"/>
      <c r="V209" s="164"/>
    </row>
    <row r="210" spans="1:22" ht="12">
      <c r="A210" s="164"/>
      <c r="B210" s="132"/>
      <c r="C210" s="164"/>
      <c r="D210" s="164"/>
      <c r="E210" s="164"/>
      <c r="F210" s="164"/>
      <c r="G210" s="164"/>
      <c r="H210" s="164"/>
      <c r="I210" s="164"/>
      <c r="J210" s="164"/>
      <c r="K210" s="164"/>
      <c r="L210" s="164"/>
      <c r="M210" s="164"/>
      <c r="N210" s="164"/>
      <c r="O210" s="164"/>
      <c r="P210" s="164"/>
      <c r="Q210" s="164"/>
      <c r="R210" s="164"/>
      <c r="S210" s="164"/>
      <c r="T210" s="164"/>
      <c r="U210" s="164"/>
      <c r="V210" s="164"/>
    </row>
    <row r="211" spans="1:22" ht="12">
      <c r="A211" s="164"/>
      <c r="B211" s="132"/>
      <c r="C211" s="164"/>
      <c r="D211" s="164"/>
      <c r="E211" s="164"/>
      <c r="F211" s="164"/>
      <c r="G211" s="164"/>
      <c r="H211" s="164"/>
      <c r="I211" s="164"/>
      <c r="J211" s="164"/>
      <c r="K211" s="164"/>
      <c r="L211" s="164"/>
      <c r="M211" s="164"/>
      <c r="N211" s="164"/>
      <c r="O211" s="164"/>
      <c r="P211" s="164"/>
      <c r="Q211" s="164"/>
      <c r="R211" s="164"/>
      <c r="S211" s="164"/>
      <c r="T211" s="164"/>
      <c r="U211" s="164"/>
      <c r="V211" s="164"/>
    </row>
    <row r="212" spans="1:22" ht="12">
      <c r="A212" s="164"/>
      <c r="B212" s="132"/>
      <c r="C212" s="164"/>
      <c r="D212" s="164"/>
      <c r="E212" s="164"/>
      <c r="F212" s="164"/>
      <c r="G212" s="164"/>
      <c r="H212" s="164"/>
      <c r="I212" s="164"/>
      <c r="J212" s="164"/>
      <c r="K212" s="164"/>
      <c r="L212" s="164"/>
      <c r="M212" s="164"/>
      <c r="N212" s="164"/>
      <c r="O212" s="164"/>
      <c r="P212" s="164"/>
      <c r="Q212" s="164"/>
      <c r="R212" s="164"/>
      <c r="S212" s="164"/>
      <c r="T212" s="164"/>
      <c r="U212" s="164"/>
      <c r="V212" s="164"/>
    </row>
    <row r="213" spans="1:22" ht="12">
      <c r="A213" s="164"/>
      <c r="B213" s="132"/>
      <c r="C213" s="164"/>
      <c r="D213" s="164"/>
      <c r="E213" s="164"/>
      <c r="F213" s="164"/>
      <c r="G213" s="164"/>
      <c r="H213" s="164"/>
      <c r="I213" s="164"/>
      <c r="J213" s="164"/>
      <c r="K213" s="164"/>
      <c r="L213" s="164"/>
      <c r="M213" s="164"/>
      <c r="N213" s="164"/>
      <c r="O213" s="164"/>
      <c r="P213" s="164"/>
      <c r="Q213" s="164"/>
      <c r="R213" s="164"/>
      <c r="S213" s="164"/>
      <c r="T213" s="164"/>
      <c r="U213" s="164"/>
      <c r="V213" s="164"/>
    </row>
    <row r="214" spans="1:22" ht="12">
      <c r="A214" s="164"/>
      <c r="B214" s="132"/>
      <c r="C214" s="164"/>
      <c r="D214" s="164"/>
      <c r="E214" s="164"/>
      <c r="F214" s="164"/>
      <c r="G214" s="164"/>
      <c r="H214" s="164"/>
      <c r="I214" s="164"/>
      <c r="J214" s="164"/>
      <c r="K214" s="164"/>
      <c r="L214" s="164"/>
      <c r="M214" s="164"/>
      <c r="N214" s="164"/>
      <c r="O214" s="164"/>
      <c r="P214" s="164"/>
      <c r="Q214" s="164"/>
      <c r="R214" s="164"/>
      <c r="S214" s="164"/>
      <c r="T214" s="164"/>
      <c r="U214" s="164"/>
      <c r="V214" s="164"/>
    </row>
    <row r="215" spans="1:22" ht="12">
      <c r="A215" s="164"/>
      <c r="B215" s="132"/>
      <c r="C215" s="164"/>
      <c r="D215" s="164"/>
      <c r="E215" s="164"/>
      <c r="F215" s="164"/>
      <c r="G215" s="164"/>
      <c r="H215" s="164"/>
      <c r="I215" s="164"/>
      <c r="J215" s="164"/>
      <c r="K215" s="164"/>
      <c r="L215" s="164"/>
      <c r="M215" s="164"/>
      <c r="N215" s="164"/>
      <c r="O215" s="164"/>
      <c r="P215" s="164"/>
      <c r="Q215" s="164"/>
      <c r="R215" s="164"/>
      <c r="S215" s="164"/>
      <c r="T215" s="164"/>
      <c r="U215" s="164"/>
      <c r="V215" s="164"/>
    </row>
    <row r="216" spans="1:22" ht="12">
      <c r="A216" s="164"/>
      <c r="B216" s="132"/>
      <c r="C216" s="164"/>
      <c r="D216" s="164"/>
      <c r="E216" s="164"/>
      <c r="F216" s="164"/>
      <c r="G216" s="164"/>
      <c r="H216" s="164"/>
      <c r="I216" s="164"/>
      <c r="J216" s="164"/>
      <c r="K216" s="164"/>
      <c r="L216" s="164"/>
      <c r="M216" s="164"/>
      <c r="N216" s="164"/>
      <c r="O216" s="164"/>
      <c r="P216" s="164"/>
      <c r="Q216" s="164"/>
      <c r="R216" s="164"/>
      <c r="S216" s="164"/>
      <c r="T216" s="164"/>
      <c r="U216" s="164"/>
      <c r="V216" s="164"/>
    </row>
    <row r="217" spans="1:22" ht="12">
      <c r="A217" s="164"/>
      <c r="B217" s="132"/>
      <c r="C217" s="164"/>
      <c r="D217" s="164"/>
      <c r="E217" s="164"/>
      <c r="F217" s="164"/>
      <c r="G217" s="164"/>
      <c r="H217" s="164"/>
      <c r="I217" s="164"/>
      <c r="J217" s="164"/>
      <c r="K217" s="164"/>
      <c r="L217" s="164"/>
      <c r="M217" s="164"/>
      <c r="N217" s="164"/>
      <c r="O217" s="164"/>
      <c r="P217" s="164"/>
      <c r="Q217" s="164"/>
      <c r="R217" s="164"/>
      <c r="S217" s="164"/>
      <c r="T217" s="164"/>
      <c r="U217" s="164"/>
      <c r="V217" s="164"/>
    </row>
    <row r="218" spans="1:22" ht="12">
      <c r="A218" s="164"/>
      <c r="B218" s="132"/>
      <c r="C218" s="164"/>
      <c r="D218" s="164"/>
      <c r="E218" s="164"/>
      <c r="F218" s="164"/>
      <c r="G218" s="164"/>
      <c r="H218" s="164"/>
      <c r="I218" s="164"/>
      <c r="J218" s="164"/>
      <c r="K218" s="164"/>
      <c r="L218" s="164"/>
      <c r="M218" s="164"/>
      <c r="N218" s="164"/>
      <c r="O218" s="164"/>
      <c r="P218" s="164"/>
      <c r="Q218" s="164"/>
      <c r="R218" s="164"/>
      <c r="S218" s="164"/>
      <c r="T218" s="164"/>
      <c r="U218" s="164"/>
      <c r="V218" s="164"/>
    </row>
    <row r="219" spans="1:22" ht="12">
      <c r="A219" s="164"/>
      <c r="B219" s="132"/>
      <c r="C219" s="164"/>
      <c r="D219" s="164"/>
      <c r="E219" s="164"/>
      <c r="F219" s="164"/>
      <c r="G219" s="164"/>
      <c r="H219" s="164"/>
      <c r="I219" s="164"/>
      <c r="J219" s="164"/>
      <c r="K219" s="164"/>
      <c r="L219" s="164"/>
      <c r="M219" s="164"/>
      <c r="N219" s="164"/>
      <c r="O219" s="164"/>
      <c r="P219" s="164"/>
      <c r="Q219" s="164"/>
      <c r="R219" s="164"/>
      <c r="S219" s="164"/>
      <c r="T219" s="164"/>
      <c r="U219" s="164"/>
      <c r="V219" s="164"/>
    </row>
    <row r="220" spans="1:22" ht="12">
      <c r="A220" s="164"/>
      <c r="B220" s="132"/>
      <c r="C220" s="164"/>
      <c r="D220" s="164"/>
      <c r="E220" s="164"/>
      <c r="F220" s="164"/>
      <c r="G220" s="164"/>
      <c r="H220" s="164"/>
      <c r="I220" s="164"/>
      <c r="J220" s="164"/>
      <c r="K220" s="164"/>
      <c r="L220" s="164"/>
      <c r="M220" s="164"/>
      <c r="N220" s="164"/>
      <c r="O220" s="164"/>
      <c r="P220" s="164"/>
      <c r="Q220" s="164"/>
      <c r="R220" s="164"/>
      <c r="S220" s="164"/>
      <c r="T220" s="164"/>
      <c r="U220" s="164"/>
      <c r="V220" s="164"/>
    </row>
    <row r="221" spans="1:22" ht="12">
      <c r="A221" s="164"/>
      <c r="B221" s="132"/>
      <c r="C221" s="164"/>
      <c r="D221" s="164"/>
      <c r="E221" s="164"/>
      <c r="F221" s="164"/>
      <c r="G221" s="164"/>
      <c r="H221" s="164"/>
      <c r="I221" s="164"/>
      <c r="J221" s="164"/>
      <c r="K221" s="164"/>
      <c r="L221" s="164"/>
      <c r="M221" s="164"/>
      <c r="N221" s="164"/>
      <c r="O221" s="164"/>
      <c r="P221" s="164"/>
      <c r="Q221" s="164"/>
      <c r="R221" s="164"/>
      <c r="S221" s="164"/>
      <c r="T221" s="164"/>
      <c r="U221" s="164"/>
      <c r="V221" s="164"/>
    </row>
    <row r="222" spans="1:22" ht="12">
      <c r="A222" s="164"/>
      <c r="B222" s="132"/>
      <c r="C222" s="164"/>
      <c r="D222" s="164"/>
      <c r="E222" s="164"/>
      <c r="F222" s="164"/>
      <c r="G222" s="164"/>
      <c r="H222" s="164"/>
      <c r="I222" s="164"/>
      <c r="J222" s="164"/>
      <c r="K222" s="164"/>
      <c r="L222" s="164"/>
      <c r="M222" s="164"/>
      <c r="N222" s="164"/>
      <c r="O222" s="164"/>
      <c r="P222" s="164"/>
      <c r="Q222" s="164"/>
      <c r="R222" s="164"/>
      <c r="S222" s="164"/>
      <c r="T222" s="164"/>
      <c r="U222" s="164"/>
      <c r="V222" s="164"/>
    </row>
    <row r="223" spans="1:22" ht="12">
      <c r="A223" s="164"/>
      <c r="B223" s="132"/>
      <c r="C223" s="164"/>
      <c r="D223" s="164"/>
      <c r="E223" s="164"/>
      <c r="F223" s="164"/>
      <c r="G223" s="164"/>
      <c r="H223" s="164"/>
      <c r="I223" s="164"/>
      <c r="J223" s="164"/>
      <c r="K223" s="164"/>
      <c r="L223" s="164"/>
      <c r="M223" s="164"/>
      <c r="N223" s="164"/>
      <c r="O223" s="164"/>
      <c r="P223" s="164"/>
      <c r="Q223" s="164"/>
      <c r="R223" s="164"/>
      <c r="S223" s="164"/>
      <c r="T223" s="164"/>
      <c r="U223" s="164"/>
      <c r="V223" s="164"/>
    </row>
    <row r="224" spans="1:22" ht="12">
      <c r="A224" s="164"/>
      <c r="B224" s="132"/>
      <c r="C224" s="164"/>
      <c r="D224" s="164"/>
      <c r="E224" s="164"/>
      <c r="F224" s="164"/>
      <c r="G224" s="164"/>
      <c r="H224" s="164"/>
      <c r="I224" s="164"/>
      <c r="J224" s="164"/>
      <c r="K224" s="164"/>
      <c r="L224" s="164"/>
      <c r="M224" s="164"/>
      <c r="N224" s="164"/>
      <c r="O224" s="164"/>
      <c r="P224" s="164"/>
      <c r="Q224" s="164"/>
      <c r="R224" s="164"/>
      <c r="S224" s="164"/>
      <c r="T224" s="164"/>
      <c r="U224" s="164"/>
      <c r="V224" s="164"/>
    </row>
    <row r="225" spans="1:22" ht="12">
      <c r="A225" s="164"/>
      <c r="B225" s="132"/>
      <c r="C225" s="164"/>
      <c r="D225" s="164"/>
      <c r="E225" s="164"/>
      <c r="F225" s="164"/>
      <c r="G225" s="164"/>
      <c r="H225" s="164"/>
      <c r="I225" s="164"/>
      <c r="J225" s="164"/>
      <c r="K225" s="164"/>
      <c r="L225" s="164"/>
      <c r="M225" s="164"/>
      <c r="N225" s="164"/>
      <c r="O225" s="164"/>
      <c r="P225" s="164"/>
      <c r="Q225" s="164"/>
      <c r="R225" s="164"/>
      <c r="S225" s="164"/>
      <c r="T225" s="164"/>
      <c r="U225" s="164"/>
      <c r="V225" s="164"/>
    </row>
    <row r="226" spans="1:22" ht="12">
      <c r="A226" s="164"/>
      <c r="B226" s="132"/>
      <c r="C226" s="164"/>
      <c r="D226" s="164"/>
      <c r="E226" s="164"/>
      <c r="F226" s="164"/>
      <c r="G226" s="164"/>
      <c r="H226" s="164"/>
      <c r="I226" s="164"/>
      <c r="J226" s="164"/>
      <c r="K226" s="164"/>
      <c r="L226" s="164"/>
      <c r="M226" s="164"/>
      <c r="N226" s="164"/>
      <c r="O226" s="164"/>
      <c r="P226" s="164"/>
      <c r="Q226" s="164"/>
      <c r="R226" s="164"/>
      <c r="S226" s="164"/>
      <c r="T226" s="164"/>
      <c r="U226" s="164"/>
      <c r="V226" s="164"/>
    </row>
    <row r="227" spans="1:22" ht="12">
      <c r="A227" s="164"/>
      <c r="B227" s="132"/>
      <c r="C227" s="164"/>
      <c r="D227" s="164"/>
      <c r="E227" s="164"/>
      <c r="F227" s="164"/>
      <c r="G227" s="164"/>
      <c r="H227" s="164"/>
      <c r="I227" s="164"/>
      <c r="J227" s="164"/>
      <c r="K227" s="164"/>
      <c r="L227" s="164"/>
      <c r="M227" s="164"/>
      <c r="N227" s="164"/>
      <c r="O227" s="164"/>
      <c r="P227" s="164"/>
      <c r="Q227" s="164"/>
      <c r="R227" s="164"/>
      <c r="S227" s="164"/>
      <c r="T227" s="164"/>
      <c r="U227" s="164"/>
      <c r="V227" s="164"/>
    </row>
    <row r="228" spans="1:22" ht="12">
      <c r="A228" s="164"/>
      <c r="B228" s="132"/>
      <c r="C228" s="164"/>
      <c r="D228" s="164"/>
      <c r="E228" s="164"/>
      <c r="F228" s="164"/>
      <c r="G228" s="164"/>
      <c r="H228" s="164"/>
      <c r="I228" s="164"/>
      <c r="J228" s="164"/>
      <c r="K228" s="164"/>
      <c r="L228" s="164"/>
      <c r="M228" s="164"/>
      <c r="N228" s="164"/>
      <c r="O228" s="164"/>
      <c r="P228" s="164"/>
      <c r="Q228" s="164"/>
      <c r="R228" s="164"/>
      <c r="S228" s="164"/>
      <c r="T228" s="164"/>
      <c r="U228" s="164"/>
      <c r="V228" s="164"/>
    </row>
    <row r="229" spans="1:22" ht="12">
      <c r="A229" s="164"/>
      <c r="B229" s="132"/>
      <c r="C229" s="164"/>
      <c r="D229" s="164"/>
      <c r="E229" s="164"/>
      <c r="F229" s="164"/>
      <c r="G229" s="164"/>
      <c r="H229" s="164"/>
      <c r="I229" s="164"/>
      <c r="J229" s="164"/>
      <c r="K229" s="164"/>
      <c r="L229" s="164"/>
      <c r="M229" s="164"/>
      <c r="N229" s="164"/>
      <c r="O229" s="164"/>
      <c r="P229" s="164"/>
      <c r="Q229" s="164"/>
      <c r="R229" s="164"/>
      <c r="S229" s="164"/>
      <c r="T229" s="164"/>
      <c r="U229" s="164"/>
      <c r="V229" s="164"/>
    </row>
    <row r="230" spans="1:22" ht="12">
      <c r="A230" s="164"/>
      <c r="B230" s="132"/>
      <c r="C230" s="164"/>
      <c r="D230" s="164"/>
      <c r="E230" s="164"/>
      <c r="F230" s="164"/>
      <c r="G230" s="164"/>
      <c r="H230" s="164"/>
      <c r="I230" s="164"/>
      <c r="J230" s="164"/>
      <c r="K230" s="164"/>
      <c r="L230" s="164"/>
      <c r="M230" s="164"/>
      <c r="N230" s="164"/>
      <c r="O230" s="164"/>
      <c r="P230" s="164"/>
      <c r="Q230" s="164"/>
      <c r="R230" s="164"/>
      <c r="S230" s="164"/>
      <c r="T230" s="164"/>
      <c r="U230" s="164"/>
      <c r="V230" s="164"/>
    </row>
    <row r="231" spans="1:22" ht="12">
      <c r="A231" s="164"/>
      <c r="B231" s="132"/>
      <c r="C231" s="164"/>
      <c r="D231" s="164"/>
      <c r="E231" s="164"/>
      <c r="F231" s="164"/>
      <c r="G231" s="164"/>
      <c r="H231" s="164"/>
      <c r="I231" s="164"/>
      <c r="J231" s="164"/>
      <c r="K231" s="164"/>
      <c r="L231" s="164"/>
      <c r="M231" s="164"/>
      <c r="N231" s="164"/>
      <c r="O231" s="164"/>
      <c r="P231" s="164"/>
      <c r="Q231" s="164"/>
      <c r="R231" s="164"/>
      <c r="S231" s="164"/>
      <c r="T231" s="164"/>
      <c r="U231" s="164"/>
      <c r="V231" s="164"/>
    </row>
    <row r="232" spans="1:22" ht="12">
      <c r="A232" s="164"/>
      <c r="B232" s="132"/>
      <c r="C232" s="164"/>
      <c r="D232" s="164"/>
      <c r="E232" s="164"/>
      <c r="F232" s="164"/>
      <c r="G232" s="164"/>
      <c r="H232" s="164"/>
      <c r="I232" s="164"/>
      <c r="J232" s="164"/>
      <c r="K232" s="164"/>
      <c r="L232" s="164"/>
      <c r="M232" s="164"/>
      <c r="N232" s="164"/>
      <c r="O232" s="164"/>
      <c r="P232" s="164"/>
      <c r="Q232" s="164"/>
      <c r="R232" s="164"/>
      <c r="S232" s="164"/>
      <c r="T232" s="164"/>
      <c r="U232" s="164"/>
      <c r="V232" s="164"/>
    </row>
    <row r="233" spans="1:22" ht="12">
      <c r="A233" s="164"/>
      <c r="B233" s="132"/>
      <c r="C233" s="164"/>
      <c r="D233" s="164"/>
      <c r="E233" s="164"/>
      <c r="F233" s="164"/>
      <c r="G233" s="164"/>
      <c r="H233" s="164"/>
      <c r="I233" s="164"/>
      <c r="J233" s="164"/>
      <c r="K233" s="164"/>
      <c r="L233" s="164"/>
      <c r="M233" s="164"/>
      <c r="N233" s="164"/>
      <c r="O233" s="164"/>
      <c r="P233" s="164"/>
      <c r="Q233" s="164"/>
      <c r="R233" s="164"/>
      <c r="S233" s="164"/>
      <c r="T233" s="164"/>
      <c r="U233" s="164"/>
      <c r="V233" s="164"/>
    </row>
    <row r="234" spans="1:22" ht="12">
      <c r="A234" s="164"/>
      <c r="B234" s="132"/>
      <c r="C234" s="164"/>
      <c r="D234" s="164"/>
      <c r="E234" s="164"/>
      <c r="F234" s="164"/>
      <c r="G234" s="164"/>
      <c r="H234" s="164"/>
      <c r="I234" s="164"/>
      <c r="J234" s="164"/>
      <c r="K234" s="164"/>
      <c r="L234" s="164"/>
      <c r="M234" s="164"/>
      <c r="N234" s="164"/>
      <c r="O234" s="164"/>
      <c r="P234" s="164"/>
      <c r="Q234" s="164"/>
      <c r="R234" s="164"/>
      <c r="S234" s="164"/>
      <c r="T234" s="164"/>
      <c r="U234" s="164"/>
      <c r="V234" s="164"/>
    </row>
    <row r="235" spans="1:22" ht="12">
      <c r="A235" s="164"/>
      <c r="B235" s="132"/>
      <c r="C235" s="164"/>
      <c r="D235" s="164"/>
      <c r="E235" s="164"/>
      <c r="F235" s="164"/>
      <c r="G235" s="164"/>
      <c r="H235" s="164"/>
      <c r="I235" s="164"/>
      <c r="J235" s="164"/>
      <c r="K235" s="164"/>
      <c r="L235" s="164"/>
      <c r="M235" s="164"/>
      <c r="N235" s="164"/>
      <c r="O235" s="164"/>
      <c r="P235" s="164"/>
      <c r="Q235" s="164"/>
      <c r="R235" s="164"/>
      <c r="S235" s="164"/>
      <c r="T235" s="164"/>
      <c r="U235" s="164"/>
      <c r="V235" s="164"/>
    </row>
    <row r="236" spans="1:22" ht="12">
      <c r="A236" s="164"/>
      <c r="B236" s="132"/>
      <c r="C236" s="164"/>
      <c r="D236" s="164"/>
      <c r="E236" s="164"/>
      <c r="F236" s="164"/>
      <c r="G236" s="164"/>
      <c r="H236" s="164"/>
      <c r="I236" s="164"/>
      <c r="J236" s="164"/>
      <c r="K236" s="164"/>
      <c r="L236" s="164"/>
      <c r="M236" s="164"/>
      <c r="N236" s="164"/>
      <c r="O236" s="164"/>
      <c r="P236" s="164"/>
      <c r="Q236" s="164"/>
      <c r="R236" s="164"/>
      <c r="S236" s="164"/>
      <c r="T236" s="164"/>
      <c r="U236" s="164"/>
      <c r="V236" s="164"/>
    </row>
    <row r="237" spans="1:22" ht="12">
      <c r="A237" s="164"/>
      <c r="B237" s="132"/>
      <c r="C237" s="164"/>
      <c r="D237" s="164"/>
      <c r="E237" s="164"/>
      <c r="F237" s="164"/>
      <c r="G237" s="164"/>
      <c r="H237" s="164"/>
      <c r="I237" s="164"/>
      <c r="J237" s="164"/>
      <c r="K237" s="164"/>
      <c r="L237" s="164"/>
      <c r="M237" s="164"/>
      <c r="N237" s="164"/>
      <c r="O237" s="164"/>
      <c r="P237" s="164"/>
      <c r="Q237" s="164"/>
      <c r="R237" s="164"/>
      <c r="S237" s="164"/>
      <c r="T237" s="164"/>
      <c r="U237" s="164"/>
      <c r="V237" s="164"/>
    </row>
    <row r="238" spans="1:22" ht="12">
      <c r="A238" s="164"/>
      <c r="B238" s="132"/>
      <c r="C238" s="164"/>
      <c r="D238" s="164"/>
      <c r="E238" s="164"/>
      <c r="F238" s="164"/>
      <c r="G238" s="164"/>
      <c r="H238" s="164"/>
      <c r="I238" s="164"/>
      <c r="J238" s="164"/>
      <c r="K238" s="164"/>
      <c r="L238" s="164"/>
      <c r="M238" s="164"/>
      <c r="N238" s="164"/>
      <c r="O238" s="164"/>
      <c r="P238" s="164"/>
      <c r="Q238" s="164"/>
      <c r="R238" s="164"/>
      <c r="S238" s="164"/>
      <c r="T238" s="164"/>
      <c r="U238" s="164"/>
      <c r="V238" s="164"/>
    </row>
    <row r="239" spans="1:22" ht="12">
      <c r="A239" s="164"/>
      <c r="B239" s="132"/>
      <c r="C239" s="164"/>
      <c r="D239" s="164"/>
      <c r="E239" s="164"/>
      <c r="F239" s="164"/>
      <c r="G239" s="164"/>
      <c r="H239" s="164"/>
      <c r="I239" s="164"/>
      <c r="J239" s="164"/>
      <c r="K239" s="164"/>
      <c r="L239" s="164"/>
      <c r="M239" s="164"/>
      <c r="N239" s="164"/>
      <c r="O239" s="164"/>
      <c r="P239" s="164"/>
      <c r="Q239" s="164"/>
      <c r="R239" s="164"/>
      <c r="S239" s="164"/>
      <c r="T239" s="164"/>
      <c r="U239" s="164"/>
      <c r="V239" s="164"/>
    </row>
    <row r="240" spans="1:22" ht="12">
      <c r="A240" s="164"/>
      <c r="B240" s="132"/>
      <c r="C240" s="164"/>
      <c r="D240" s="164"/>
      <c r="E240" s="164"/>
      <c r="F240" s="164"/>
      <c r="G240" s="164"/>
      <c r="H240" s="164"/>
      <c r="I240" s="164"/>
      <c r="J240" s="164"/>
      <c r="K240" s="164"/>
      <c r="L240" s="164"/>
      <c r="M240" s="164"/>
      <c r="N240" s="164"/>
      <c r="O240" s="164"/>
      <c r="P240" s="164"/>
      <c r="Q240" s="164"/>
      <c r="R240" s="164"/>
      <c r="S240" s="164"/>
      <c r="T240" s="164"/>
      <c r="U240" s="164"/>
      <c r="V240" s="164"/>
    </row>
    <row r="241" spans="1:22" ht="12">
      <c r="A241" s="164"/>
      <c r="B241" s="132"/>
      <c r="C241" s="164"/>
      <c r="D241" s="164"/>
      <c r="E241" s="164"/>
      <c r="F241" s="164"/>
      <c r="G241" s="164"/>
      <c r="H241" s="164"/>
      <c r="I241" s="164"/>
      <c r="J241" s="164"/>
      <c r="K241" s="164"/>
      <c r="L241" s="164"/>
      <c r="M241" s="164"/>
      <c r="N241" s="164"/>
      <c r="O241" s="164"/>
      <c r="P241" s="164"/>
      <c r="Q241" s="164"/>
      <c r="R241" s="164"/>
      <c r="S241" s="164"/>
      <c r="T241" s="164"/>
      <c r="U241" s="164"/>
      <c r="V241" s="164"/>
    </row>
    <row r="242" spans="1:22" ht="12">
      <c r="A242" s="164"/>
      <c r="B242" s="132"/>
      <c r="C242" s="164"/>
      <c r="D242" s="164"/>
      <c r="E242" s="164"/>
      <c r="F242" s="164"/>
      <c r="G242" s="164"/>
      <c r="H242" s="164"/>
      <c r="I242" s="164"/>
      <c r="J242" s="164"/>
      <c r="K242" s="164"/>
      <c r="L242" s="164"/>
      <c r="M242" s="164"/>
      <c r="N242" s="164"/>
      <c r="O242" s="164"/>
      <c r="P242" s="164"/>
      <c r="Q242" s="164"/>
      <c r="R242" s="164"/>
      <c r="S242" s="164"/>
      <c r="T242" s="164"/>
      <c r="U242" s="164"/>
      <c r="V242" s="164"/>
    </row>
    <row r="243" spans="1:22" ht="12">
      <c r="A243" s="164"/>
      <c r="B243" s="132"/>
      <c r="C243" s="164"/>
      <c r="D243" s="164"/>
      <c r="E243" s="164"/>
      <c r="F243" s="164"/>
      <c r="G243" s="164"/>
      <c r="H243" s="164"/>
      <c r="I243" s="164"/>
      <c r="J243" s="164"/>
      <c r="K243" s="164"/>
      <c r="L243" s="164"/>
      <c r="M243" s="164"/>
      <c r="N243" s="164"/>
      <c r="O243" s="164"/>
      <c r="P243" s="164"/>
      <c r="Q243" s="164"/>
      <c r="R243" s="164"/>
      <c r="S243" s="164"/>
      <c r="T243" s="164"/>
      <c r="U243" s="164"/>
      <c r="V243" s="164"/>
    </row>
    <row r="244" spans="1:22" ht="12">
      <c r="A244" s="164"/>
      <c r="B244" s="132"/>
      <c r="C244" s="164"/>
      <c r="D244" s="164"/>
      <c r="E244" s="164"/>
      <c r="F244" s="164"/>
      <c r="G244" s="164"/>
      <c r="H244" s="164"/>
      <c r="I244" s="164"/>
      <c r="J244" s="164"/>
      <c r="K244" s="164"/>
      <c r="L244" s="164"/>
      <c r="M244" s="164"/>
      <c r="N244" s="164"/>
      <c r="O244" s="164"/>
      <c r="P244" s="164"/>
      <c r="Q244" s="164"/>
      <c r="R244" s="164"/>
      <c r="S244" s="164"/>
      <c r="T244" s="164"/>
      <c r="U244" s="164"/>
      <c r="V244" s="164"/>
    </row>
    <row r="245" spans="1:22" ht="12">
      <c r="A245" s="164"/>
      <c r="B245" s="132"/>
      <c r="C245" s="164"/>
      <c r="D245" s="164"/>
      <c r="E245" s="164"/>
      <c r="F245" s="164"/>
      <c r="G245" s="164"/>
      <c r="H245" s="164"/>
      <c r="I245" s="164"/>
      <c r="J245" s="164"/>
      <c r="K245" s="164"/>
      <c r="L245" s="164"/>
      <c r="M245" s="164"/>
      <c r="N245" s="164"/>
      <c r="O245" s="164"/>
      <c r="P245" s="164"/>
      <c r="Q245" s="164"/>
      <c r="R245" s="164"/>
      <c r="S245" s="164"/>
      <c r="T245" s="164"/>
      <c r="U245" s="164"/>
      <c r="V245" s="164"/>
    </row>
    <row r="246" spans="1:22" ht="12">
      <c r="A246" s="164"/>
      <c r="B246" s="132"/>
      <c r="C246" s="164"/>
      <c r="D246" s="164"/>
      <c r="E246" s="164"/>
      <c r="F246" s="164"/>
      <c r="G246" s="164"/>
      <c r="H246" s="164"/>
      <c r="I246" s="164"/>
      <c r="J246" s="164"/>
      <c r="K246" s="164"/>
      <c r="L246" s="164"/>
      <c r="M246" s="164"/>
      <c r="N246" s="164"/>
      <c r="O246" s="164"/>
      <c r="P246" s="164"/>
      <c r="Q246" s="164"/>
      <c r="R246" s="164"/>
      <c r="S246" s="164"/>
      <c r="T246" s="164"/>
      <c r="U246" s="164"/>
      <c r="V246" s="164"/>
    </row>
    <row r="247" spans="1:22" ht="12">
      <c r="A247" s="164"/>
      <c r="B247" s="132"/>
      <c r="C247" s="164"/>
      <c r="D247" s="164"/>
      <c r="E247" s="164"/>
      <c r="F247" s="164"/>
      <c r="G247" s="164"/>
      <c r="H247" s="164"/>
      <c r="I247" s="164"/>
      <c r="J247" s="164"/>
      <c r="K247" s="164"/>
      <c r="L247" s="164"/>
      <c r="M247" s="164"/>
      <c r="N247" s="164"/>
      <c r="O247" s="164"/>
      <c r="P247" s="164"/>
      <c r="Q247" s="164"/>
      <c r="R247" s="164"/>
      <c r="S247" s="164"/>
      <c r="T247" s="164"/>
      <c r="U247" s="164"/>
      <c r="V247" s="164"/>
    </row>
    <row r="248" spans="1:22" ht="12">
      <c r="A248" s="164"/>
      <c r="B248" s="132"/>
      <c r="C248" s="164"/>
      <c r="D248" s="164"/>
      <c r="E248" s="164"/>
      <c r="F248" s="164"/>
      <c r="G248" s="164"/>
      <c r="H248" s="164"/>
      <c r="I248" s="164"/>
      <c r="J248" s="164"/>
      <c r="K248" s="164"/>
      <c r="L248" s="164"/>
      <c r="M248" s="164"/>
      <c r="N248" s="164"/>
      <c r="O248" s="164"/>
      <c r="P248" s="164"/>
      <c r="Q248" s="164"/>
      <c r="R248" s="164"/>
      <c r="S248" s="164"/>
      <c r="T248" s="164"/>
      <c r="U248" s="164"/>
      <c r="V248" s="164"/>
    </row>
    <row r="249" spans="1:22" ht="12">
      <c r="A249" s="164"/>
      <c r="B249" s="132"/>
      <c r="C249" s="164"/>
      <c r="D249" s="164"/>
      <c r="E249" s="164"/>
      <c r="F249" s="164"/>
      <c r="G249" s="164"/>
      <c r="H249" s="164"/>
      <c r="I249" s="164"/>
      <c r="J249" s="164"/>
      <c r="K249" s="164"/>
      <c r="L249" s="164"/>
      <c r="M249" s="164"/>
      <c r="N249" s="164"/>
      <c r="O249" s="164"/>
      <c r="P249" s="164"/>
      <c r="Q249" s="164"/>
      <c r="R249" s="164"/>
      <c r="S249" s="164"/>
      <c r="T249" s="164"/>
      <c r="U249" s="164"/>
      <c r="V249" s="164"/>
    </row>
    <row r="250" spans="1:22" ht="12">
      <c r="A250" s="164"/>
      <c r="B250" s="132"/>
      <c r="C250" s="164"/>
      <c r="D250" s="164"/>
      <c r="E250" s="164"/>
      <c r="F250" s="164"/>
      <c r="G250" s="164"/>
      <c r="H250" s="164"/>
      <c r="I250" s="164"/>
      <c r="J250" s="164"/>
      <c r="K250" s="164"/>
      <c r="L250" s="164"/>
      <c r="M250" s="164"/>
      <c r="N250" s="164"/>
      <c r="O250" s="164"/>
      <c r="P250" s="164"/>
      <c r="Q250" s="164"/>
      <c r="R250" s="164"/>
      <c r="S250" s="164"/>
      <c r="T250" s="164"/>
      <c r="U250" s="164"/>
      <c r="V250" s="164"/>
    </row>
    <row r="251" spans="1:22" ht="12">
      <c r="A251" s="164"/>
      <c r="B251" s="132"/>
      <c r="C251" s="164"/>
      <c r="D251" s="164"/>
      <c r="E251" s="164"/>
      <c r="F251" s="164"/>
      <c r="G251" s="164"/>
      <c r="H251" s="164"/>
      <c r="I251" s="164"/>
      <c r="J251" s="164"/>
      <c r="K251" s="164"/>
      <c r="L251" s="164"/>
      <c r="M251" s="164"/>
      <c r="N251" s="164"/>
      <c r="O251" s="164"/>
      <c r="P251" s="164"/>
      <c r="Q251" s="164"/>
      <c r="R251" s="164"/>
      <c r="S251" s="164"/>
      <c r="T251" s="164"/>
      <c r="U251" s="164"/>
      <c r="V251" s="164"/>
    </row>
    <row r="252" spans="1:22" ht="12">
      <c r="A252" s="164"/>
      <c r="B252" s="132"/>
      <c r="C252" s="164"/>
      <c r="D252" s="164"/>
      <c r="E252" s="164"/>
      <c r="F252" s="164"/>
      <c r="G252" s="164"/>
      <c r="H252" s="164"/>
      <c r="I252" s="164"/>
      <c r="J252" s="164"/>
      <c r="K252" s="164"/>
      <c r="L252" s="164"/>
      <c r="M252" s="164"/>
      <c r="N252" s="164"/>
      <c r="O252" s="164"/>
      <c r="P252" s="164"/>
      <c r="Q252" s="164"/>
      <c r="R252" s="164"/>
      <c r="S252" s="164"/>
      <c r="T252" s="164"/>
      <c r="U252" s="164"/>
      <c r="V252" s="164"/>
    </row>
    <row r="253" spans="1:22" ht="12">
      <c r="A253" s="164"/>
      <c r="B253" s="132"/>
      <c r="C253" s="164"/>
      <c r="D253" s="164"/>
      <c r="E253" s="164"/>
      <c r="F253" s="164"/>
      <c r="G253" s="164"/>
      <c r="H253" s="164"/>
      <c r="I253" s="164"/>
      <c r="J253" s="164"/>
      <c r="K253" s="164"/>
      <c r="L253" s="164"/>
      <c r="M253" s="164"/>
      <c r="N253" s="164"/>
      <c r="O253" s="164"/>
      <c r="P253" s="164"/>
      <c r="Q253" s="164"/>
      <c r="R253" s="164"/>
      <c r="S253" s="164"/>
      <c r="T253" s="164"/>
      <c r="U253" s="164"/>
      <c r="V253" s="164"/>
    </row>
    <row r="254" spans="1:22" ht="12">
      <c r="A254" s="164"/>
      <c r="B254" s="132"/>
      <c r="C254" s="164"/>
      <c r="D254" s="164"/>
      <c r="E254" s="164"/>
      <c r="F254" s="164"/>
      <c r="G254" s="164"/>
      <c r="H254" s="164"/>
      <c r="I254" s="164"/>
      <c r="J254" s="164"/>
      <c r="K254" s="164"/>
      <c r="L254" s="164"/>
      <c r="M254" s="164"/>
      <c r="N254" s="164"/>
      <c r="O254" s="164"/>
      <c r="P254" s="164"/>
      <c r="Q254" s="164"/>
      <c r="R254" s="164"/>
      <c r="S254" s="164"/>
      <c r="T254" s="164"/>
      <c r="U254" s="164"/>
      <c r="V254" s="164"/>
    </row>
    <row r="255" spans="1:22" ht="12">
      <c r="A255" s="164"/>
      <c r="B255" s="132"/>
      <c r="C255" s="164"/>
      <c r="D255" s="164"/>
      <c r="E255" s="164"/>
      <c r="F255" s="164"/>
      <c r="G255" s="164"/>
      <c r="H255" s="164"/>
      <c r="I255" s="164"/>
      <c r="J255" s="164"/>
      <c r="K255" s="164"/>
      <c r="L255" s="164"/>
      <c r="M255" s="164"/>
      <c r="N255" s="164"/>
      <c r="O255" s="164"/>
      <c r="P255" s="164"/>
      <c r="Q255" s="164"/>
      <c r="R255" s="164"/>
      <c r="S255" s="164"/>
      <c r="T255" s="164"/>
      <c r="U255" s="164"/>
      <c r="V255" s="164"/>
    </row>
    <row r="256" spans="1:22" ht="12">
      <c r="A256" s="164"/>
      <c r="B256" s="132"/>
      <c r="C256" s="164"/>
      <c r="D256" s="164"/>
      <c r="E256" s="164"/>
      <c r="F256" s="164"/>
      <c r="G256" s="164"/>
      <c r="H256" s="164"/>
      <c r="I256" s="164"/>
      <c r="J256" s="164"/>
      <c r="K256" s="164"/>
      <c r="L256" s="164"/>
      <c r="M256" s="164"/>
      <c r="N256" s="164"/>
      <c r="O256" s="164"/>
      <c r="P256" s="164"/>
      <c r="Q256" s="164"/>
      <c r="R256" s="164"/>
      <c r="S256" s="164"/>
      <c r="T256" s="164"/>
      <c r="U256" s="164"/>
      <c r="V256" s="164"/>
    </row>
    <row r="257" spans="1:22" ht="12">
      <c r="A257" s="164"/>
      <c r="B257" s="132"/>
      <c r="C257" s="164"/>
      <c r="D257" s="164"/>
      <c r="E257" s="164"/>
      <c r="F257" s="164"/>
      <c r="G257" s="164"/>
      <c r="H257" s="164"/>
      <c r="I257" s="164"/>
      <c r="J257" s="164"/>
      <c r="K257" s="164"/>
      <c r="L257" s="164"/>
      <c r="M257" s="164"/>
      <c r="N257" s="164"/>
      <c r="O257" s="164"/>
      <c r="P257" s="164"/>
      <c r="Q257" s="164"/>
      <c r="R257" s="164"/>
      <c r="S257" s="164"/>
      <c r="T257" s="164"/>
      <c r="U257" s="164"/>
      <c r="V257" s="164"/>
    </row>
    <row r="258" spans="1:22" ht="12">
      <c r="A258" s="164"/>
      <c r="B258" s="132"/>
      <c r="C258" s="164"/>
      <c r="D258" s="164"/>
      <c r="E258" s="164"/>
      <c r="F258" s="164"/>
      <c r="G258" s="164"/>
      <c r="H258" s="164"/>
      <c r="I258" s="164"/>
      <c r="J258" s="164"/>
      <c r="K258" s="164"/>
      <c r="L258" s="164"/>
      <c r="M258" s="164"/>
      <c r="N258" s="164"/>
      <c r="O258" s="164"/>
      <c r="P258" s="164"/>
      <c r="Q258" s="164"/>
      <c r="R258" s="164"/>
      <c r="S258" s="164"/>
      <c r="T258" s="164"/>
      <c r="U258" s="164"/>
      <c r="V258" s="164"/>
    </row>
    <row r="259" spans="1:22" ht="12">
      <c r="A259" s="164"/>
      <c r="B259" s="132"/>
      <c r="C259" s="164"/>
      <c r="D259" s="164"/>
      <c r="E259" s="164"/>
      <c r="F259" s="164"/>
      <c r="G259" s="164"/>
      <c r="H259" s="164"/>
      <c r="I259" s="164"/>
      <c r="J259" s="164"/>
      <c r="K259" s="164"/>
      <c r="L259" s="164"/>
      <c r="M259" s="164"/>
      <c r="N259" s="164"/>
      <c r="O259" s="164"/>
      <c r="P259" s="164"/>
      <c r="Q259" s="164"/>
      <c r="R259" s="164"/>
      <c r="S259" s="164"/>
      <c r="T259" s="164"/>
      <c r="U259" s="164"/>
      <c r="V259" s="164"/>
    </row>
    <row r="260" spans="1:22" ht="12">
      <c r="A260" s="164"/>
      <c r="B260" s="132"/>
      <c r="C260" s="164"/>
      <c r="D260" s="164"/>
      <c r="E260" s="164"/>
      <c r="F260" s="164"/>
      <c r="G260" s="164"/>
      <c r="H260" s="164"/>
      <c r="I260" s="164"/>
      <c r="J260" s="164"/>
      <c r="K260" s="164"/>
      <c r="L260" s="164"/>
      <c r="M260" s="164"/>
      <c r="N260" s="164"/>
      <c r="O260" s="164"/>
      <c r="P260" s="164"/>
      <c r="Q260" s="164"/>
      <c r="R260" s="164"/>
      <c r="S260" s="164"/>
      <c r="T260" s="164"/>
      <c r="U260" s="164"/>
      <c r="V260" s="164"/>
    </row>
    <row r="261" spans="1:22" ht="12">
      <c r="A261" s="164"/>
      <c r="B261" s="132"/>
      <c r="C261" s="164"/>
      <c r="D261" s="164"/>
      <c r="E261" s="164"/>
      <c r="F261" s="164"/>
      <c r="G261" s="164"/>
      <c r="H261" s="164"/>
      <c r="I261" s="164"/>
      <c r="J261" s="164"/>
      <c r="K261" s="164"/>
      <c r="L261" s="164"/>
      <c r="M261" s="164"/>
      <c r="N261" s="164"/>
      <c r="O261" s="164"/>
      <c r="P261" s="164"/>
      <c r="Q261" s="164"/>
      <c r="R261" s="164"/>
      <c r="S261" s="164"/>
      <c r="T261" s="164"/>
      <c r="U261" s="164"/>
      <c r="V261" s="164"/>
    </row>
    <row r="262" spans="1:22" ht="12">
      <c r="A262" s="164"/>
      <c r="B262" s="132"/>
      <c r="C262" s="164"/>
      <c r="D262" s="164"/>
      <c r="E262" s="164"/>
      <c r="F262" s="164"/>
      <c r="G262" s="164"/>
      <c r="H262" s="164"/>
      <c r="I262" s="164"/>
      <c r="J262" s="164"/>
      <c r="K262" s="164"/>
      <c r="L262" s="164"/>
      <c r="M262" s="164"/>
      <c r="N262" s="164"/>
      <c r="O262" s="164"/>
      <c r="P262" s="164"/>
      <c r="Q262" s="164"/>
      <c r="R262" s="164"/>
      <c r="S262" s="164"/>
      <c r="T262" s="164"/>
      <c r="U262" s="164"/>
      <c r="V262" s="164"/>
    </row>
    <row r="263" spans="1:22" ht="12">
      <c r="A263" s="164"/>
      <c r="B263" s="132"/>
      <c r="C263" s="164"/>
      <c r="D263" s="164"/>
      <c r="E263" s="164"/>
      <c r="F263" s="164"/>
      <c r="G263" s="164"/>
      <c r="H263" s="164"/>
      <c r="I263" s="164"/>
      <c r="J263" s="164"/>
      <c r="K263" s="164"/>
      <c r="L263" s="164"/>
      <c r="M263" s="164"/>
      <c r="N263" s="164"/>
      <c r="O263" s="164"/>
      <c r="P263" s="164"/>
      <c r="Q263" s="164"/>
      <c r="R263" s="164"/>
      <c r="S263" s="164"/>
      <c r="T263" s="164"/>
      <c r="U263" s="164"/>
      <c r="V263" s="164"/>
    </row>
    <row r="264" spans="1:22" ht="12">
      <c r="A264" s="164"/>
      <c r="B264" s="132"/>
      <c r="C264" s="164"/>
      <c r="D264" s="164"/>
      <c r="E264" s="164"/>
      <c r="F264" s="164"/>
      <c r="G264" s="164"/>
      <c r="H264" s="164"/>
      <c r="I264" s="164"/>
      <c r="J264" s="164"/>
      <c r="K264" s="164"/>
      <c r="L264" s="164"/>
      <c r="M264" s="164"/>
      <c r="N264" s="164"/>
      <c r="O264" s="164"/>
      <c r="P264" s="164"/>
      <c r="Q264" s="164"/>
      <c r="R264" s="164"/>
      <c r="S264" s="164"/>
      <c r="T264" s="164"/>
      <c r="U264" s="164"/>
      <c r="V264" s="164"/>
    </row>
    <row r="265" spans="1:22" ht="12">
      <c r="A265" s="164"/>
      <c r="B265" s="132"/>
      <c r="C265" s="164"/>
      <c r="D265" s="164"/>
      <c r="E265" s="164"/>
      <c r="F265" s="164"/>
      <c r="G265" s="164"/>
      <c r="H265" s="164"/>
      <c r="I265" s="164"/>
      <c r="J265" s="164"/>
      <c r="K265" s="164"/>
      <c r="L265" s="164"/>
      <c r="M265" s="164"/>
      <c r="N265" s="164"/>
      <c r="O265" s="164"/>
      <c r="P265" s="164"/>
      <c r="Q265" s="164"/>
      <c r="R265" s="164"/>
      <c r="S265" s="164"/>
      <c r="T265" s="164"/>
      <c r="U265" s="164"/>
      <c r="V265" s="164"/>
    </row>
    <row r="266" spans="1:22" ht="12">
      <c r="A266" s="164"/>
      <c r="B266" s="132"/>
      <c r="C266" s="164"/>
      <c r="D266" s="164"/>
      <c r="E266" s="164"/>
      <c r="F266" s="164"/>
      <c r="G266" s="164"/>
      <c r="H266" s="164"/>
      <c r="I266" s="164"/>
      <c r="J266" s="164"/>
      <c r="K266" s="164"/>
      <c r="L266" s="164"/>
      <c r="M266" s="164"/>
      <c r="N266" s="164"/>
      <c r="O266" s="164"/>
      <c r="P266" s="164"/>
      <c r="Q266" s="164"/>
      <c r="R266" s="164"/>
      <c r="S266" s="164"/>
      <c r="T266" s="164"/>
      <c r="U266" s="164"/>
      <c r="V266" s="164"/>
    </row>
    <row r="267" spans="1:22" ht="12">
      <c r="A267" s="164"/>
      <c r="B267" s="132"/>
      <c r="C267" s="164"/>
      <c r="D267" s="164"/>
      <c r="E267" s="164"/>
      <c r="F267" s="164"/>
      <c r="G267" s="164"/>
      <c r="H267" s="164"/>
      <c r="I267" s="164"/>
      <c r="J267" s="164"/>
      <c r="K267" s="164"/>
      <c r="L267" s="164"/>
      <c r="M267" s="164"/>
      <c r="N267" s="164"/>
      <c r="O267" s="164"/>
      <c r="P267" s="164"/>
      <c r="Q267" s="164"/>
      <c r="R267" s="164"/>
      <c r="S267" s="164"/>
      <c r="T267" s="164"/>
      <c r="U267" s="164"/>
      <c r="V267" s="164"/>
    </row>
    <row r="268" spans="1:22" ht="12">
      <c r="A268" s="164"/>
      <c r="B268" s="132"/>
      <c r="C268" s="164"/>
      <c r="D268" s="164"/>
      <c r="E268" s="164"/>
      <c r="F268" s="164"/>
      <c r="G268" s="164"/>
      <c r="H268" s="164"/>
      <c r="I268" s="164"/>
      <c r="J268" s="164"/>
      <c r="K268" s="164"/>
      <c r="L268" s="164"/>
      <c r="M268" s="164"/>
      <c r="N268" s="164"/>
      <c r="O268" s="164"/>
      <c r="P268" s="164"/>
      <c r="Q268" s="164"/>
      <c r="R268" s="164"/>
      <c r="S268" s="164"/>
      <c r="T268" s="164"/>
      <c r="U268" s="164"/>
      <c r="V268" s="164"/>
    </row>
    <row r="269" spans="1:22" ht="12">
      <c r="A269" s="164"/>
      <c r="B269" s="132"/>
      <c r="C269" s="164"/>
      <c r="D269" s="164"/>
      <c r="E269" s="164"/>
      <c r="F269" s="164"/>
      <c r="G269" s="164"/>
      <c r="H269" s="164"/>
      <c r="I269" s="164"/>
      <c r="J269" s="164"/>
      <c r="K269" s="164"/>
      <c r="L269" s="164"/>
      <c r="M269" s="164"/>
      <c r="N269" s="164"/>
      <c r="O269" s="164"/>
      <c r="P269" s="164"/>
      <c r="Q269" s="164"/>
      <c r="R269" s="164"/>
      <c r="S269" s="164"/>
      <c r="T269" s="164"/>
      <c r="U269" s="164"/>
      <c r="V269" s="164"/>
    </row>
    <row r="270" spans="1:22" ht="12">
      <c r="A270" s="164"/>
      <c r="B270" s="132"/>
      <c r="C270" s="164"/>
      <c r="D270" s="164"/>
      <c r="E270" s="164"/>
      <c r="F270" s="164"/>
      <c r="G270" s="164"/>
      <c r="H270" s="164"/>
      <c r="I270" s="164"/>
      <c r="J270" s="164"/>
      <c r="K270" s="164"/>
      <c r="L270" s="164"/>
      <c r="M270" s="164"/>
      <c r="N270" s="164"/>
      <c r="O270" s="164"/>
      <c r="P270" s="164"/>
      <c r="Q270" s="164"/>
      <c r="R270" s="164"/>
      <c r="S270" s="164"/>
      <c r="T270" s="164"/>
      <c r="U270" s="164"/>
      <c r="V270" s="164"/>
    </row>
    <row r="271" spans="1:22" ht="12">
      <c r="A271" s="164"/>
      <c r="B271" s="132"/>
      <c r="C271" s="164"/>
      <c r="D271" s="164"/>
      <c r="E271" s="164"/>
      <c r="F271" s="164"/>
      <c r="G271" s="164"/>
      <c r="H271" s="164"/>
      <c r="I271" s="164"/>
      <c r="J271" s="164"/>
      <c r="K271" s="164"/>
      <c r="L271" s="164"/>
      <c r="M271" s="164"/>
      <c r="N271" s="164"/>
      <c r="O271" s="164"/>
      <c r="P271" s="164"/>
      <c r="Q271" s="164"/>
      <c r="R271" s="164"/>
      <c r="S271" s="164"/>
      <c r="T271" s="164"/>
      <c r="U271" s="164"/>
      <c r="V271" s="164"/>
    </row>
    <row r="272" spans="1:22" ht="12">
      <c r="A272" s="164"/>
      <c r="B272" s="132"/>
      <c r="C272" s="164"/>
      <c r="D272" s="164"/>
      <c r="E272" s="164"/>
      <c r="F272" s="164"/>
      <c r="G272" s="164"/>
      <c r="H272" s="164"/>
      <c r="I272" s="164"/>
      <c r="J272" s="164"/>
      <c r="K272" s="164"/>
      <c r="L272" s="164"/>
      <c r="M272" s="164"/>
      <c r="N272" s="164"/>
      <c r="O272" s="164"/>
      <c r="P272" s="164"/>
      <c r="Q272" s="164"/>
      <c r="R272" s="164"/>
      <c r="S272" s="164"/>
      <c r="T272" s="164"/>
      <c r="U272" s="164"/>
      <c r="V272" s="164"/>
    </row>
    <row r="273" spans="1:22" ht="12">
      <c r="A273" s="164"/>
      <c r="B273" s="132"/>
      <c r="C273" s="164"/>
      <c r="D273" s="164"/>
      <c r="E273" s="164"/>
      <c r="F273" s="164"/>
      <c r="G273" s="164"/>
      <c r="H273" s="164"/>
      <c r="I273" s="164"/>
      <c r="J273" s="164"/>
      <c r="K273" s="164"/>
      <c r="L273" s="164"/>
      <c r="M273" s="164"/>
      <c r="N273" s="164"/>
      <c r="O273" s="164"/>
      <c r="P273" s="164"/>
      <c r="Q273" s="164"/>
      <c r="R273" s="164"/>
      <c r="S273" s="164"/>
      <c r="T273" s="164"/>
      <c r="U273" s="164"/>
      <c r="V273" s="164"/>
    </row>
    <row r="274" spans="1:22" ht="12">
      <c r="A274" s="164"/>
      <c r="B274" s="132"/>
      <c r="C274" s="164"/>
      <c r="D274" s="164"/>
      <c r="E274" s="164"/>
      <c r="F274" s="164"/>
      <c r="G274" s="164"/>
      <c r="H274" s="164"/>
      <c r="I274" s="164"/>
      <c r="J274" s="164"/>
      <c r="K274" s="164"/>
      <c r="L274" s="164"/>
      <c r="M274" s="164"/>
      <c r="N274" s="164"/>
      <c r="O274" s="164"/>
      <c r="P274" s="164"/>
      <c r="Q274" s="164"/>
      <c r="R274" s="164"/>
      <c r="S274" s="164"/>
      <c r="T274" s="164"/>
      <c r="U274" s="164"/>
      <c r="V274" s="164"/>
    </row>
    <row r="275" spans="1:22" ht="12">
      <c r="A275" s="164"/>
      <c r="B275" s="132"/>
      <c r="C275" s="164"/>
      <c r="D275" s="164"/>
      <c r="E275" s="164"/>
      <c r="F275" s="164"/>
      <c r="G275" s="164"/>
      <c r="H275" s="164"/>
      <c r="I275" s="164"/>
      <c r="J275" s="164"/>
      <c r="K275" s="164"/>
      <c r="L275" s="164"/>
      <c r="M275" s="164"/>
      <c r="N275" s="164"/>
      <c r="O275" s="164"/>
      <c r="P275" s="164"/>
      <c r="Q275" s="164"/>
      <c r="R275" s="164"/>
      <c r="S275" s="164"/>
      <c r="T275" s="164"/>
      <c r="U275" s="164"/>
      <c r="V275" s="164"/>
    </row>
    <row r="276" spans="1:22" ht="12">
      <c r="A276" s="164"/>
      <c r="B276" s="132"/>
      <c r="C276" s="164"/>
      <c r="D276" s="164"/>
      <c r="E276" s="164"/>
      <c r="F276" s="164"/>
      <c r="G276" s="164"/>
      <c r="H276" s="164"/>
      <c r="I276" s="164"/>
      <c r="J276" s="164"/>
      <c r="K276" s="164"/>
      <c r="L276" s="164"/>
      <c r="M276" s="164"/>
      <c r="N276" s="164"/>
      <c r="O276" s="164"/>
      <c r="P276" s="164"/>
      <c r="Q276" s="164"/>
      <c r="R276" s="164"/>
      <c r="S276" s="164"/>
      <c r="T276" s="164"/>
      <c r="U276" s="164"/>
      <c r="V276" s="164"/>
    </row>
    <row r="277" spans="1:22" ht="12">
      <c r="A277" s="164"/>
      <c r="B277" s="132"/>
      <c r="C277" s="164"/>
      <c r="D277" s="164"/>
      <c r="E277" s="164"/>
      <c r="F277" s="164"/>
      <c r="G277" s="164"/>
      <c r="H277" s="164"/>
      <c r="I277" s="164"/>
      <c r="J277" s="164"/>
      <c r="K277" s="164"/>
      <c r="L277" s="164"/>
      <c r="M277" s="164"/>
      <c r="N277" s="164"/>
      <c r="O277" s="164"/>
      <c r="P277" s="164"/>
      <c r="Q277" s="164"/>
      <c r="R277" s="164"/>
      <c r="S277" s="164"/>
      <c r="T277" s="164"/>
      <c r="U277" s="164"/>
      <c r="V277" s="164"/>
    </row>
    <row r="278" spans="1:22" ht="12">
      <c r="A278" s="164"/>
      <c r="B278" s="132"/>
      <c r="C278" s="164"/>
      <c r="D278" s="164"/>
      <c r="E278" s="164"/>
      <c r="F278" s="164"/>
      <c r="G278" s="164"/>
      <c r="H278" s="164"/>
      <c r="I278" s="164"/>
      <c r="J278" s="164"/>
      <c r="K278" s="164"/>
      <c r="L278" s="164"/>
      <c r="M278" s="164"/>
      <c r="N278" s="164"/>
      <c r="O278" s="164"/>
      <c r="P278" s="164"/>
      <c r="Q278" s="164"/>
      <c r="R278" s="164"/>
      <c r="S278" s="164"/>
      <c r="T278" s="164"/>
      <c r="U278" s="164"/>
      <c r="V278" s="164"/>
    </row>
    <row r="279" spans="1:22" ht="12">
      <c r="A279" s="164"/>
      <c r="B279" s="132"/>
      <c r="C279" s="164"/>
      <c r="D279" s="164"/>
      <c r="E279" s="164"/>
      <c r="F279" s="164"/>
      <c r="G279" s="164"/>
      <c r="H279" s="164"/>
      <c r="I279" s="164"/>
      <c r="J279" s="164"/>
      <c r="K279" s="164"/>
      <c r="L279" s="164"/>
      <c r="M279" s="164"/>
      <c r="N279" s="164"/>
      <c r="O279" s="164"/>
      <c r="P279" s="164"/>
      <c r="Q279" s="164"/>
      <c r="R279" s="164"/>
      <c r="S279" s="164"/>
      <c r="T279" s="164"/>
      <c r="U279" s="164"/>
      <c r="V279" s="164"/>
    </row>
    <row r="280" spans="1:22" ht="12">
      <c r="A280" s="164"/>
      <c r="B280" s="132"/>
      <c r="C280" s="164"/>
      <c r="D280" s="164"/>
      <c r="E280" s="164"/>
      <c r="F280" s="164"/>
      <c r="G280" s="164"/>
      <c r="H280" s="164"/>
      <c r="I280" s="164"/>
      <c r="J280" s="164"/>
      <c r="K280" s="164"/>
      <c r="L280" s="164"/>
      <c r="M280" s="164"/>
      <c r="N280" s="164"/>
      <c r="O280" s="164"/>
      <c r="P280" s="164"/>
      <c r="Q280" s="164"/>
      <c r="R280" s="164"/>
      <c r="S280" s="164"/>
      <c r="T280" s="164"/>
      <c r="U280" s="164"/>
      <c r="V280" s="164"/>
    </row>
    <row r="281" spans="1:22" ht="12">
      <c r="A281" s="164"/>
      <c r="B281" s="132"/>
      <c r="C281" s="164"/>
      <c r="D281" s="164"/>
      <c r="E281" s="164"/>
      <c r="F281" s="164"/>
      <c r="G281" s="164"/>
      <c r="H281" s="164"/>
      <c r="I281" s="164"/>
      <c r="J281" s="164"/>
      <c r="K281" s="164"/>
      <c r="L281" s="164"/>
      <c r="M281" s="164"/>
      <c r="N281" s="164"/>
      <c r="O281" s="164"/>
      <c r="P281" s="164"/>
      <c r="Q281" s="164"/>
      <c r="R281" s="164"/>
      <c r="S281" s="164"/>
      <c r="T281" s="164"/>
      <c r="U281" s="164"/>
      <c r="V281" s="164"/>
    </row>
    <row r="282" spans="1:22" ht="12">
      <c r="A282" s="164"/>
      <c r="B282" s="132"/>
      <c r="C282" s="164"/>
      <c r="D282" s="164"/>
      <c r="E282" s="164"/>
      <c r="F282" s="164"/>
      <c r="G282" s="164"/>
      <c r="H282" s="164"/>
      <c r="I282" s="164"/>
      <c r="J282" s="164"/>
      <c r="K282" s="164"/>
      <c r="L282" s="164"/>
      <c r="M282" s="164"/>
      <c r="N282" s="164"/>
      <c r="O282" s="164"/>
      <c r="P282" s="164"/>
      <c r="Q282" s="164"/>
      <c r="R282" s="164"/>
      <c r="S282" s="164"/>
      <c r="T282" s="164"/>
      <c r="U282" s="164"/>
      <c r="V282" s="164"/>
    </row>
    <row r="283" spans="1:22" ht="12">
      <c r="A283" s="164"/>
      <c r="B283" s="132"/>
      <c r="C283" s="164"/>
      <c r="D283" s="164"/>
      <c r="E283" s="164"/>
      <c r="F283" s="164"/>
      <c r="G283" s="164"/>
      <c r="H283" s="164"/>
      <c r="I283" s="164"/>
      <c r="J283" s="164"/>
      <c r="K283" s="164"/>
      <c r="L283" s="164"/>
      <c r="M283" s="164"/>
      <c r="N283" s="164"/>
      <c r="O283" s="164"/>
      <c r="P283" s="164"/>
      <c r="Q283" s="164"/>
      <c r="R283" s="164"/>
      <c r="S283" s="164"/>
      <c r="T283" s="164"/>
      <c r="U283" s="164"/>
      <c r="V283" s="164"/>
    </row>
    <row r="284" spans="1:22" ht="12">
      <c r="A284" s="164"/>
      <c r="B284" s="132"/>
      <c r="C284" s="164"/>
      <c r="D284" s="164"/>
      <c r="E284" s="164"/>
      <c r="F284" s="164"/>
      <c r="G284" s="164"/>
      <c r="H284" s="164"/>
      <c r="I284" s="164"/>
      <c r="J284" s="164"/>
      <c r="K284" s="164"/>
      <c r="L284" s="164"/>
      <c r="M284" s="164"/>
      <c r="N284" s="164"/>
      <c r="O284" s="164"/>
      <c r="P284" s="164"/>
      <c r="Q284" s="164"/>
      <c r="R284" s="164"/>
      <c r="S284" s="164"/>
      <c r="T284" s="164"/>
      <c r="U284" s="164"/>
      <c r="V284" s="164"/>
    </row>
    <row r="285" spans="1:22" ht="12">
      <c r="A285" s="164"/>
      <c r="B285" s="132"/>
      <c r="C285" s="164"/>
      <c r="D285" s="164"/>
      <c r="E285" s="164"/>
      <c r="F285" s="164"/>
      <c r="G285" s="164"/>
      <c r="H285" s="164"/>
      <c r="I285" s="164"/>
      <c r="J285" s="164"/>
      <c r="K285" s="164"/>
      <c r="L285" s="164"/>
      <c r="M285" s="164"/>
      <c r="N285" s="164"/>
      <c r="O285" s="164"/>
      <c r="P285" s="164"/>
      <c r="Q285" s="164"/>
      <c r="R285" s="164"/>
      <c r="S285" s="164"/>
      <c r="T285" s="164"/>
      <c r="U285" s="164"/>
      <c r="V285" s="164"/>
    </row>
    <row r="286" spans="1:22" ht="12">
      <c r="A286" s="164"/>
      <c r="B286" s="132"/>
      <c r="C286" s="164"/>
      <c r="D286" s="164"/>
      <c r="E286" s="164"/>
      <c r="F286" s="164"/>
      <c r="G286" s="164"/>
      <c r="H286" s="164"/>
      <c r="I286" s="164"/>
      <c r="J286" s="164"/>
      <c r="K286" s="164"/>
      <c r="L286" s="164"/>
      <c r="M286" s="164"/>
      <c r="N286" s="164"/>
      <c r="O286" s="164"/>
      <c r="P286" s="164"/>
      <c r="Q286" s="164"/>
      <c r="R286" s="164"/>
      <c r="S286" s="164"/>
      <c r="T286" s="164"/>
      <c r="U286" s="164"/>
      <c r="V286" s="164"/>
    </row>
    <row r="287" spans="1:22" ht="12">
      <c r="A287" s="164"/>
      <c r="B287" s="132"/>
      <c r="C287" s="164"/>
      <c r="D287" s="164"/>
      <c r="E287" s="164"/>
      <c r="F287" s="164"/>
      <c r="G287" s="164"/>
      <c r="H287" s="164"/>
      <c r="I287" s="164"/>
      <c r="J287" s="164"/>
      <c r="K287" s="164"/>
      <c r="L287" s="164"/>
      <c r="M287" s="164"/>
      <c r="N287" s="164"/>
      <c r="O287" s="164"/>
      <c r="P287" s="164"/>
      <c r="Q287" s="164"/>
      <c r="R287" s="164"/>
      <c r="S287" s="164"/>
      <c r="T287" s="164"/>
      <c r="U287" s="164"/>
      <c r="V287" s="164"/>
    </row>
    <row r="288" spans="1:22" ht="12">
      <c r="A288" s="164"/>
      <c r="B288" s="132"/>
      <c r="C288" s="164"/>
      <c r="D288" s="164"/>
      <c r="E288" s="164"/>
      <c r="F288" s="164"/>
      <c r="G288" s="164"/>
      <c r="H288" s="164"/>
      <c r="I288" s="164"/>
      <c r="J288" s="164"/>
      <c r="K288" s="164"/>
      <c r="L288" s="164"/>
      <c r="M288" s="164"/>
      <c r="N288" s="164"/>
      <c r="O288" s="164"/>
      <c r="P288" s="164"/>
      <c r="Q288" s="164"/>
      <c r="R288" s="164"/>
      <c r="S288" s="164"/>
      <c r="T288" s="164"/>
      <c r="U288" s="164"/>
      <c r="V288" s="164"/>
    </row>
    <row r="289" spans="1:22" ht="12">
      <c r="A289" s="164"/>
      <c r="B289" s="132"/>
      <c r="C289" s="164"/>
      <c r="D289" s="164"/>
      <c r="E289" s="164"/>
      <c r="F289" s="164"/>
      <c r="G289" s="164"/>
      <c r="H289" s="164"/>
      <c r="I289" s="164"/>
      <c r="J289" s="164"/>
      <c r="K289" s="164"/>
      <c r="L289" s="164"/>
      <c r="M289" s="164"/>
      <c r="N289" s="164"/>
      <c r="O289" s="164"/>
      <c r="P289" s="164"/>
      <c r="Q289" s="164"/>
      <c r="R289" s="164"/>
      <c r="S289" s="164"/>
      <c r="T289" s="164"/>
      <c r="U289" s="164"/>
      <c r="V289" s="164"/>
    </row>
    <row r="290" spans="1:22" ht="12">
      <c r="A290" s="164"/>
      <c r="B290" s="132"/>
      <c r="C290" s="164"/>
      <c r="D290" s="164"/>
      <c r="E290" s="164"/>
      <c r="F290" s="164"/>
      <c r="G290" s="164"/>
      <c r="H290" s="164"/>
      <c r="I290" s="164"/>
      <c r="J290" s="164"/>
      <c r="K290" s="164"/>
      <c r="L290" s="164"/>
      <c r="M290" s="164"/>
      <c r="N290" s="164"/>
      <c r="O290" s="164"/>
      <c r="P290" s="164"/>
      <c r="Q290" s="164"/>
      <c r="R290" s="164"/>
      <c r="S290" s="164"/>
      <c r="T290" s="164"/>
      <c r="U290" s="164"/>
      <c r="V290" s="164"/>
    </row>
    <row r="291" spans="1:22" ht="12">
      <c r="A291" s="164"/>
      <c r="B291" s="132"/>
      <c r="C291" s="164"/>
      <c r="D291" s="164"/>
      <c r="E291" s="164"/>
      <c r="F291" s="164"/>
      <c r="G291" s="164"/>
      <c r="H291" s="164"/>
      <c r="I291" s="164"/>
      <c r="J291" s="164"/>
      <c r="K291" s="164"/>
      <c r="L291" s="164"/>
      <c r="M291" s="164"/>
      <c r="N291" s="164"/>
      <c r="O291" s="164"/>
      <c r="P291" s="164"/>
      <c r="Q291" s="164"/>
      <c r="R291" s="164"/>
      <c r="S291" s="164"/>
      <c r="T291" s="164"/>
      <c r="U291" s="164"/>
      <c r="V291" s="164"/>
    </row>
    <row r="292" spans="1:22" ht="12">
      <c r="A292" s="164"/>
      <c r="B292" s="132"/>
      <c r="C292" s="164"/>
      <c r="D292" s="164"/>
      <c r="E292" s="164"/>
      <c r="F292" s="164"/>
      <c r="G292" s="164"/>
      <c r="H292" s="164"/>
      <c r="I292" s="164"/>
      <c r="J292" s="164"/>
      <c r="K292" s="164"/>
      <c r="L292" s="164"/>
      <c r="M292" s="164"/>
      <c r="N292" s="164"/>
      <c r="O292" s="164"/>
      <c r="P292" s="164"/>
      <c r="Q292" s="164"/>
      <c r="R292" s="164"/>
      <c r="S292" s="164"/>
      <c r="T292" s="164"/>
      <c r="U292" s="164"/>
      <c r="V292" s="164"/>
    </row>
    <row r="293" spans="1:22" ht="12">
      <c r="A293" s="164"/>
      <c r="B293" s="132"/>
      <c r="C293" s="164"/>
      <c r="D293" s="164"/>
      <c r="E293" s="164"/>
      <c r="F293" s="164"/>
      <c r="G293" s="164"/>
      <c r="H293" s="164"/>
      <c r="I293" s="164"/>
      <c r="J293" s="164"/>
      <c r="K293" s="164"/>
      <c r="L293" s="164"/>
      <c r="M293" s="164"/>
      <c r="N293" s="164"/>
      <c r="O293" s="164"/>
      <c r="P293" s="164"/>
      <c r="Q293" s="164"/>
      <c r="R293" s="164"/>
      <c r="S293" s="164"/>
      <c r="T293" s="164"/>
      <c r="U293" s="164"/>
      <c r="V293" s="164"/>
    </row>
    <row r="294" spans="1:22" ht="12">
      <c r="A294" s="164"/>
      <c r="B294" s="132"/>
      <c r="C294" s="164"/>
      <c r="D294" s="164"/>
      <c r="E294" s="164"/>
      <c r="F294" s="164"/>
      <c r="G294" s="164"/>
      <c r="H294" s="164"/>
      <c r="I294" s="164"/>
      <c r="J294" s="164"/>
      <c r="K294" s="164"/>
      <c r="L294" s="164"/>
      <c r="M294" s="164"/>
      <c r="N294" s="164"/>
      <c r="O294" s="164"/>
      <c r="P294" s="164"/>
      <c r="Q294" s="164"/>
      <c r="R294" s="164"/>
      <c r="S294" s="164"/>
      <c r="T294" s="164"/>
      <c r="U294" s="164"/>
      <c r="V294" s="164"/>
    </row>
    <row r="295" spans="1:22" ht="12">
      <c r="A295" s="164"/>
      <c r="B295" s="132"/>
      <c r="C295" s="164"/>
      <c r="D295" s="164"/>
      <c r="E295" s="164"/>
      <c r="F295" s="164"/>
      <c r="G295" s="164"/>
      <c r="H295" s="164"/>
      <c r="I295" s="164"/>
      <c r="J295" s="164"/>
      <c r="K295" s="164"/>
      <c r="L295" s="164"/>
      <c r="M295" s="164"/>
      <c r="N295" s="164"/>
      <c r="O295" s="164"/>
      <c r="P295" s="164"/>
      <c r="Q295" s="164"/>
      <c r="R295" s="164"/>
      <c r="S295" s="164"/>
      <c r="T295" s="164"/>
      <c r="U295" s="164"/>
      <c r="V295" s="164"/>
    </row>
    <row r="296" spans="1:22" ht="12">
      <c r="A296" s="164"/>
      <c r="B296" s="132"/>
      <c r="C296" s="164"/>
      <c r="D296" s="164"/>
      <c r="E296" s="164"/>
      <c r="F296" s="164"/>
      <c r="G296" s="164"/>
      <c r="H296" s="164"/>
      <c r="I296" s="164"/>
      <c r="J296" s="164"/>
      <c r="K296" s="164"/>
      <c r="L296" s="164"/>
      <c r="M296" s="164"/>
      <c r="N296" s="164"/>
      <c r="O296" s="164"/>
      <c r="P296" s="164"/>
      <c r="Q296" s="164"/>
      <c r="R296" s="164"/>
      <c r="S296" s="164"/>
      <c r="T296" s="164"/>
      <c r="U296" s="164"/>
      <c r="V296" s="164"/>
    </row>
    <row r="297" spans="1:22" ht="12">
      <c r="A297" s="164"/>
      <c r="B297" s="132"/>
      <c r="C297" s="164"/>
      <c r="D297" s="164"/>
      <c r="E297" s="164"/>
      <c r="F297" s="164"/>
      <c r="G297" s="164"/>
      <c r="H297" s="164"/>
      <c r="I297" s="164"/>
      <c r="J297" s="164"/>
      <c r="K297" s="164"/>
      <c r="L297" s="164"/>
      <c r="M297" s="164"/>
      <c r="N297" s="164"/>
      <c r="O297" s="164"/>
      <c r="P297" s="164"/>
      <c r="Q297" s="164"/>
      <c r="R297" s="164"/>
      <c r="S297" s="164"/>
      <c r="T297" s="164"/>
      <c r="U297" s="164"/>
      <c r="V297" s="164"/>
    </row>
    <row r="298" spans="1:22" ht="12">
      <c r="A298" s="164"/>
      <c r="B298" s="132"/>
      <c r="C298" s="164"/>
      <c r="D298" s="164"/>
      <c r="E298" s="164"/>
      <c r="F298" s="164"/>
      <c r="G298" s="164"/>
      <c r="H298" s="164"/>
      <c r="I298" s="164"/>
      <c r="J298" s="164"/>
      <c r="K298" s="164"/>
      <c r="L298" s="164"/>
      <c r="M298" s="164"/>
      <c r="N298" s="164"/>
      <c r="O298" s="164"/>
      <c r="P298" s="164"/>
      <c r="Q298" s="164"/>
      <c r="R298" s="164"/>
      <c r="S298" s="164"/>
      <c r="T298" s="164"/>
      <c r="U298" s="164"/>
      <c r="V298" s="164"/>
    </row>
    <row r="299" spans="1:22" ht="12">
      <c r="A299" s="164"/>
      <c r="B299" s="132"/>
      <c r="C299" s="164"/>
      <c r="D299" s="164"/>
      <c r="E299" s="164"/>
      <c r="F299" s="164"/>
      <c r="G299" s="164"/>
      <c r="H299" s="164"/>
      <c r="I299" s="164"/>
      <c r="J299" s="164"/>
      <c r="K299" s="164"/>
      <c r="L299" s="164"/>
      <c r="M299" s="164"/>
      <c r="N299" s="164"/>
      <c r="O299" s="164"/>
      <c r="P299" s="164"/>
      <c r="Q299" s="164"/>
      <c r="R299" s="164"/>
      <c r="S299" s="164"/>
      <c r="T299" s="164"/>
      <c r="U299" s="164"/>
      <c r="V299" s="164"/>
    </row>
    <row r="300" spans="1:22" ht="12">
      <c r="A300" s="164"/>
      <c r="B300" s="132"/>
      <c r="C300" s="164"/>
      <c r="D300" s="164"/>
      <c r="E300" s="164"/>
      <c r="F300" s="164"/>
      <c r="G300" s="164"/>
      <c r="H300" s="164"/>
      <c r="I300" s="164"/>
      <c r="J300" s="164"/>
      <c r="K300" s="164"/>
      <c r="L300" s="164"/>
      <c r="M300" s="164"/>
      <c r="N300" s="164"/>
      <c r="O300" s="164"/>
      <c r="P300" s="164"/>
      <c r="Q300" s="164"/>
      <c r="R300" s="164"/>
      <c r="S300" s="164"/>
      <c r="T300" s="164"/>
      <c r="U300" s="164"/>
      <c r="V300" s="164"/>
    </row>
    <row r="301" spans="1:22" ht="12">
      <c r="A301" s="164"/>
      <c r="B301" s="132"/>
      <c r="C301" s="164"/>
      <c r="D301" s="164"/>
      <c r="E301" s="164"/>
      <c r="F301" s="164"/>
      <c r="G301" s="164"/>
      <c r="H301" s="164"/>
      <c r="I301" s="164"/>
      <c r="J301" s="164"/>
      <c r="K301" s="164"/>
      <c r="L301" s="164"/>
      <c r="M301" s="164"/>
      <c r="N301" s="164"/>
      <c r="O301" s="164"/>
      <c r="P301" s="164"/>
      <c r="Q301" s="164"/>
      <c r="R301" s="164"/>
      <c r="S301" s="164"/>
      <c r="T301" s="164"/>
      <c r="U301" s="164"/>
      <c r="V301" s="164"/>
    </row>
    <row r="302" spans="1:22" ht="12">
      <c r="A302" s="164"/>
      <c r="B302" s="132"/>
      <c r="C302" s="164"/>
      <c r="D302" s="164"/>
      <c r="E302" s="164"/>
      <c r="F302" s="164"/>
      <c r="G302" s="164"/>
      <c r="H302" s="164"/>
      <c r="I302" s="164"/>
      <c r="J302" s="164"/>
      <c r="K302" s="164"/>
      <c r="L302" s="164"/>
      <c r="M302" s="164"/>
      <c r="N302" s="164"/>
      <c r="O302" s="164"/>
      <c r="P302" s="164"/>
      <c r="Q302" s="164"/>
      <c r="R302" s="164"/>
      <c r="S302" s="164"/>
      <c r="T302" s="164"/>
      <c r="U302" s="164"/>
      <c r="V302" s="164"/>
    </row>
    <row r="303" spans="1:22" ht="12">
      <c r="A303" s="164"/>
      <c r="B303" s="132"/>
      <c r="C303" s="164"/>
      <c r="D303" s="164"/>
      <c r="E303" s="164"/>
      <c r="F303" s="164"/>
      <c r="G303" s="164"/>
      <c r="H303" s="164"/>
      <c r="I303" s="164"/>
      <c r="J303" s="164"/>
      <c r="K303" s="164"/>
      <c r="L303" s="164"/>
      <c r="M303" s="164"/>
      <c r="N303" s="164"/>
      <c r="O303" s="164"/>
      <c r="P303" s="164"/>
      <c r="Q303" s="164"/>
      <c r="R303" s="164"/>
      <c r="S303" s="164"/>
      <c r="T303" s="164"/>
      <c r="U303" s="164"/>
      <c r="V303" s="164"/>
    </row>
    <row r="304" spans="1:22" ht="12">
      <c r="A304" s="164"/>
      <c r="B304" s="132"/>
      <c r="C304" s="164"/>
      <c r="D304" s="164"/>
      <c r="E304" s="164"/>
      <c r="F304" s="164"/>
      <c r="G304" s="164"/>
      <c r="H304" s="164"/>
      <c r="I304" s="164"/>
      <c r="J304" s="164"/>
      <c r="K304" s="164"/>
      <c r="L304" s="164"/>
      <c r="M304" s="164"/>
      <c r="N304" s="164"/>
      <c r="O304" s="164"/>
      <c r="P304" s="164"/>
      <c r="Q304" s="164"/>
      <c r="R304" s="164"/>
      <c r="S304" s="164"/>
      <c r="T304" s="164"/>
      <c r="U304" s="164"/>
      <c r="V304" s="164"/>
    </row>
    <row r="305" spans="1:22" ht="12">
      <c r="A305" s="164"/>
      <c r="B305" s="132"/>
      <c r="C305" s="164"/>
      <c r="D305" s="164"/>
      <c r="E305" s="164"/>
      <c r="F305" s="164"/>
      <c r="G305" s="164"/>
      <c r="H305" s="164"/>
      <c r="I305" s="164"/>
      <c r="J305" s="164"/>
      <c r="K305" s="164"/>
      <c r="L305" s="164"/>
      <c r="M305" s="164"/>
      <c r="N305" s="164"/>
      <c r="O305" s="164"/>
      <c r="P305" s="164"/>
      <c r="Q305" s="164"/>
      <c r="R305" s="164"/>
      <c r="S305" s="164"/>
      <c r="T305" s="164"/>
      <c r="U305" s="164"/>
      <c r="V305" s="164"/>
    </row>
    <row r="306" spans="1:22" ht="12">
      <c r="A306" s="164"/>
      <c r="B306" s="132"/>
      <c r="C306" s="164"/>
      <c r="D306" s="164"/>
      <c r="E306" s="164"/>
      <c r="F306" s="164"/>
      <c r="G306" s="164"/>
      <c r="H306" s="164"/>
      <c r="I306" s="164"/>
      <c r="J306" s="164"/>
      <c r="K306" s="164"/>
      <c r="L306" s="164"/>
      <c r="M306" s="164"/>
      <c r="N306" s="164"/>
      <c r="O306" s="164"/>
      <c r="P306" s="164"/>
      <c r="Q306" s="164"/>
      <c r="R306" s="164"/>
      <c r="S306" s="164"/>
      <c r="T306" s="164"/>
      <c r="U306" s="164"/>
      <c r="V306" s="164"/>
    </row>
    <row r="307" spans="1:22" ht="12">
      <c r="A307" s="164"/>
      <c r="B307" s="132"/>
      <c r="C307" s="164"/>
      <c r="D307" s="164"/>
      <c r="E307" s="164"/>
      <c r="F307" s="164"/>
      <c r="G307" s="164"/>
      <c r="H307" s="164"/>
      <c r="I307" s="164"/>
      <c r="J307" s="164"/>
      <c r="K307" s="164"/>
      <c r="L307" s="164"/>
      <c r="M307" s="164"/>
      <c r="N307" s="164"/>
      <c r="O307" s="164"/>
      <c r="P307" s="164"/>
      <c r="Q307" s="164"/>
      <c r="R307" s="164"/>
      <c r="S307" s="164"/>
      <c r="T307" s="164"/>
      <c r="U307" s="164"/>
      <c r="V307" s="164"/>
    </row>
    <row r="308" spans="1:22" ht="12">
      <c r="A308" s="164"/>
      <c r="B308" s="132"/>
      <c r="C308" s="164"/>
      <c r="D308" s="164"/>
      <c r="E308" s="164"/>
      <c r="F308" s="164"/>
      <c r="G308" s="164"/>
      <c r="H308" s="164"/>
      <c r="I308" s="164"/>
      <c r="J308" s="164"/>
      <c r="K308" s="164"/>
      <c r="L308" s="164"/>
      <c r="M308" s="164"/>
      <c r="N308" s="164"/>
      <c r="O308" s="164"/>
      <c r="P308" s="164"/>
      <c r="Q308" s="164"/>
      <c r="R308" s="164"/>
      <c r="S308" s="164"/>
      <c r="T308" s="164"/>
      <c r="U308" s="164"/>
      <c r="V308" s="164"/>
    </row>
    <row r="309" spans="1:22" ht="12">
      <c r="A309" s="164"/>
      <c r="B309" s="132"/>
      <c r="C309" s="164"/>
      <c r="D309" s="164"/>
      <c r="E309" s="164"/>
      <c r="F309" s="164"/>
      <c r="G309" s="164"/>
      <c r="H309" s="164"/>
      <c r="I309" s="164"/>
      <c r="J309" s="164"/>
      <c r="K309" s="164"/>
      <c r="L309" s="164"/>
      <c r="M309" s="164"/>
      <c r="N309" s="164"/>
      <c r="O309" s="164"/>
      <c r="P309" s="164"/>
      <c r="Q309" s="164"/>
      <c r="R309" s="164"/>
      <c r="S309" s="164"/>
      <c r="T309" s="164"/>
      <c r="U309" s="164"/>
      <c r="V309" s="164"/>
    </row>
    <row r="310" spans="1:22" ht="12">
      <c r="A310" s="164"/>
      <c r="B310" s="132"/>
      <c r="C310" s="164"/>
      <c r="D310" s="164"/>
      <c r="E310" s="164"/>
      <c r="F310" s="164"/>
      <c r="G310" s="164"/>
      <c r="H310" s="164"/>
      <c r="I310" s="164"/>
      <c r="J310" s="164"/>
      <c r="K310" s="164"/>
      <c r="L310" s="164"/>
      <c r="M310" s="164"/>
      <c r="N310" s="164"/>
      <c r="O310" s="164"/>
      <c r="P310" s="164"/>
      <c r="Q310" s="164"/>
      <c r="R310" s="164"/>
      <c r="S310" s="164"/>
      <c r="T310" s="164"/>
      <c r="U310" s="164"/>
      <c r="V310" s="164"/>
    </row>
    <row r="311" spans="1:22" ht="12">
      <c r="A311" s="164"/>
      <c r="B311" s="132"/>
      <c r="C311" s="164"/>
      <c r="D311" s="164"/>
      <c r="E311" s="164"/>
      <c r="F311" s="164"/>
      <c r="G311" s="164"/>
      <c r="H311" s="164"/>
      <c r="I311" s="164"/>
      <c r="J311" s="164"/>
      <c r="K311" s="164"/>
      <c r="L311" s="164"/>
      <c r="M311" s="164"/>
      <c r="N311" s="164"/>
      <c r="O311" s="164"/>
      <c r="P311" s="164"/>
      <c r="Q311" s="164"/>
      <c r="R311" s="164"/>
      <c r="S311" s="164"/>
      <c r="T311" s="164"/>
      <c r="U311" s="164"/>
      <c r="V311" s="164"/>
    </row>
    <row r="312" spans="1:22" ht="12">
      <c r="A312" s="164"/>
      <c r="B312" s="132"/>
      <c r="C312" s="164"/>
      <c r="D312" s="164"/>
      <c r="E312" s="164"/>
      <c r="F312" s="164"/>
      <c r="G312" s="164"/>
      <c r="H312" s="164"/>
      <c r="I312" s="164"/>
      <c r="J312" s="164"/>
      <c r="K312" s="164"/>
      <c r="L312" s="164"/>
      <c r="M312" s="164"/>
      <c r="N312" s="164"/>
      <c r="O312" s="164"/>
      <c r="P312" s="164"/>
      <c r="Q312" s="164"/>
      <c r="R312" s="164"/>
      <c r="S312" s="164"/>
      <c r="T312" s="164"/>
      <c r="U312" s="164"/>
      <c r="V312" s="164"/>
    </row>
    <row r="313" spans="1:22" ht="12">
      <c r="A313" s="164"/>
      <c r="B313" s="132"/>
      <c r="C313" s="164"/>
      <c r="D313" s="164"/>
      <c r="E313" s="164"/>
      <c r="F313" s="164"/>
      <c r="G313" s="164"/>
      <c r="H313" s="164"/>
      <c r="I313" s="164"/>
      <c r="J313" s="164"/>
      <c r="K313" s="164"/>
      <c r="L313" s="164"/>
      <c r="M313" s="164"/>
      <c r="N313" s="164"/>
      <c r="O313" s="164"/>
      <c r="P313" s="164"/>
      <c r="Q313" s="164"/>
      <c r="R313" s="164"/>
      <c r="S313" s="164"/>
      <c r="T313" s="164"/>
      <c r="U313" s="164"/>
      <c r="V313" s="164"/>
    </row>
    <row r="314" spans="1:22" ht="12">
      <c r="A314" s="164"/>
      <c r="B314" s="132"/>
      <c r="C314" s="164"/>
      <c r="D314" s="164"/>
      <c r="E314" s="164"/>
      <c r="F314" s="164"/>
      <c r="G314" s="164"/>
      <c r="H314" s="164"/>
      <c r="I314" s="164"/>
      <c r="J314" s="164"/>
      <c r="K314" s="164"/>
      <c r="L314" s="164"/>
      <c r="M314" s="164"/>
      <c r="N314" s="164"/>
      <c r="O314" s="164"/>
      <c r="P314" s="164"/>
      <c r="Q314" s="164"/>
      <c r="R314" s="164"/>
      <c r="S314" s="164"/>
      <c r="T314" s="164"/>
      <c r="U314" s="164"/>
      <c r="V314" s="164"/>
    </row>
    <row r="315" spans="1:22" ht="12">
      <c r="A315" s="164"/>
      <c r="B315" s="132"/>
      <c r="C315" s="164"/>
      <c r="D315" s="164"/>
      <c r="E315" s="164"/>
      <c r="F315" s="164"/>
      <c r="G315" s="164"/>
      <c r="H315" s="164"/>
      <c r="I315" s="164"/>
      <c r="J315" s="164"/>
      <c r="K315" s="164"/>
      <c r="L315" s="164"/>
      <c r="M315" s="164"/>
      <c r="N315" s="164"/>
      <c r="O315" s="164"/>
      <c r="P315" s="164"/>
      <c r="Q315" s="164"/>
      <c r="R315" s="164"/>
      <c r="S315" s="164"/>
      <c r="T315" s="164"/>
      <c r="U315" s="164"/>
      <c r="V315" s="164"/>
    </row>
    <row r="316" spans="1:22" ht="12">
      <c r="A316" s="164"/>
      <c r="B316" s="132"/>
      <c r="C316" s="164"/>
      <c r="D316" s="164"/>
      <c r="E316" s="164"/>
      <c r="F316" s="164"/>
      <c r="G316" s="164"/>
      <c r="H316" s="164"/>
      <c r="I316" s="164"/>
      <c r="J316" s="164"/>
      <c r="K316" s="164"/>
      <c r="L316" s="164"/>
      <c r="M316" s="164"/>
      <c r="N316" s="164"/>
      <c r="O316" s="164"/>
      <c r="P316" s="164"/>
      <c r="Q316" s="164"/>
      <c r="R316" s="164"/>
      <c r="S316" s="164"/>
      <c r="T316" s="164"/>
      <c r="U316" s="164"/>
      <c r="V316" s="164"/>
    </row>
    <row r="317" spans="1:22" ht="12">
      <c r="A317" s="164"/>
      <c r="B317" s="132"/>
      <c r="C317" s="164"/>
      <c r="D317" s="164"/>
      <c r="E317" s="164"/>
      <c r="F317" s="164"/>
      <c r="G317" s="164"/>
      <c r="H317" s="164"/>
      <c r="I317" s="164"/>
      <c r="J317" s="164"/>
      <c r="K317" s="164"/>
      <c r="L317" s="164"/>
      <c r="M317" s="164"/>
      <c r="N317" s="164"/>
      <c r="O317" s="164"/>
      <c r="P317" s="164"/>
      <c r="Q317" s="164"/>
      <c r="R317" s="164"/>
      <c r="S317" s="164"/>
      <c r="T317" s="164"/>
      <c r="U317" s="164"/>
      <c r="V317" s="164"/>
    </row>
    <row r="318" spans="1:22" ht="12">
      <c r="A318" s="164"/>
      <c r="B318" s="132"/>
      <c r="C318" s="164"/>
      <c r="D318" s="164"/>
      <c r="E318" s="164"/>
      <c r="F318" s="164"/>
      <c r="G318" s="164"/>
      <c r="H318" s="164"/>
      <c r="I318" s="164"/>
      <c r="J318" s="164"/>
      <c r="K318" s="164"/>
      <c r="L318" s="164"/>
      <c r="M318" s="164"/>
      <c r="N318" s="164"/>
      <c r="O318" s="164"/>
      <c r="P318" s="164"/>
      <c r="Q318" s="164"/>
      <c r="R318" s="164"/>
      <c r="S318" s="164"/>
      <c r="T318" s="164"/>
      <c r="U318" s="164"/>
      <c r="V318" s="164"/>
    </row>
    <row r="319" spans="1:22" ht="12">
      <c r="A319" s="164"/>
      <c r="B319" s="132"/>
      <c r="C319" s="164"/>
      <c r="D319" s="164"/>
      <c r="E319" s="164"/>
      <c r="F319" s="164"/>
      <c r="G319" s="164"/>
      <c r="H319" s="164"/>
      <c r="I319" s="164"/>
      <c r="J319" s="164"/>
      <c r="K319" s="164"/>
      <c r="L319" s="164"/>
      <c r="M319" s="164"/>
      <c r="N319" s="164"/>
      <c r="O319" s="164"/>
      <c r="P319" s="164"/>
      <c r="Q319" s="164"/>
      <c r="R319" s="164"/>
      <c r="S319" s="164"/>
      <c r="T319" s="164"/>
      <c r="U319" s="164"/>
      <c r="V319" s="164"/>
    </row>
    <row r="320" spans="1:22" ht="12">
      <c r="A320" s="164"/>
      <c r="B320" s="132"/>
      <c r="C320" s="164"/>
      <c r="D320" s="164"/>
      <c r="E320" s="164"/>
      <c r="F320" s="164"/>
      <c r="G320" s="164"/>
      <c r="H320" s="164"/>
      <c r="I320" s="164"/>
      <c r="J320" s="164"/>
      <c r="K320" s="164"/>
      <c r="L320" s="164"/>
      <c r="M320" s="164"/>
      <c r="N320" s="164"/>
      <c r="O320" s="164"/>
      <c r="P320" s="164"/>
      <c r="Q320" s="164"/>
      <c r="R320" s="164"/>
      <c r="S320" s="164"/>
      <c r="T320" s="164"/>
      <c r="U320" s="164"/>
      <c r="V320" s="164"/>
    </row>
    <row r="321" spans="1:22" ht="12">
      <c r="A321" s="164"/>
      <c r="B321" s="132"/>
      <c r="C321" s="164"/>
      <c r="D321" s="164"/>
      <c r="E321" s="164"/>
      <c r="F321" s="164"/>
      <c r="G321" s="164"/>
      <c r="H321" s="164"/>
      <c r="I321" s="164"/>
      <c r="J321" s="164"/>
      <c r="K321" s="164"/>
      <c r="L321" s="164"/>
      <c r="M321" s="164"/>
      <c r="N321" s="164"/>
      <c r="O321" s="164"/>
      <c r="P321" s="164"/>
      <c r="Q321" s="164"/>
      <c r="R321" s="164"/>
      <c r="S321" s="164"/>
      <c r="T321" s="164"/>
      <c r="U321" s="164"/>
      <c r="V321" s="164"/>
    </row>
    <row r="322" spans="1:22" ht="12">
      <c r="A322" s="164"/>
      <c r="B322" s="132"/>
      <c r="C322" s="164"/>
      <c r="D322" s="164"/>
      <c r="E322" s="164"/>
      <c r="F322" s="164"/>
      <c r="G322" s="164"/>
      <c r="H322" s="164"/>
      <c r="I322" s="164"/>
      <c r="J322" s="164"/>
      <c r="K322" s="164"/>
      <c r="L322" s="164"/>
      <c r="M322" s="164"/>
      <c r="N322" s="164"/>
      <c r="O322" s="164"/>
      <c r="P322" s="164"/>
      <c r="Q322" s="164"/>
      <c r="R322" s="164"/>
      <c r="S322" s="164"/>
      <c r="T322" s="164"/>
      <c r="U322" s="164"/>
      <c r="V322" s="164"/>
    </row>
    <row r="323" spans="1:22" ht="12">
      <c r="A323" s="164"/>
      <c r="B323" s="132"/>
      <c r="C323" s="164"/>
      <c r="D323" s="164"/>
      <c r="E323" s="164"/>
      <c r="F323" s="164"/>
      <c r="G323" s="164"/>
      <c r="H323" s="164"/>
      <c r="I323" s="164"/>
      <c r="J323" s="164"/>
      <c r="K323" s="164"/>
      <c r="L323" s="164"/>
      <c r="M323" s="164"/>
      <c r="N323" s="164"/>
      <c r="O323" s="164"/>
      <c r="P323" s="164"/>
      <c r="Q323" s="164"/>
      <c r="R323" s="164"/>
      <c r="S323" s="164"/>
      <c r="T323" s="164"/>
      <c r="U323" s="164"/>
      <c r="V323" s="164"/>
    </row>
    <row r="324" spans="1:22" ht="12">
      <c r="A324" s="164"/>
      <c r="B324" s="132"/>
      <c r="C324" s="164"/>
      <c r="D324" s="164"/>
      <c r="E324" s="164"/>
      <c r="F324" s="164"/>
      <c r="G324" s="164"/>
      <c r="H324" s="164"/>
      <c r="I324" s="164"/>
      <c r="J324" s="164"/>
      <c r="K324" s="164"/>
      <c r="L324" s="164"/>
      <c r="M324" s="164"/>
      <c r="N324" s="164"/>
      <c r="O324" s="164"/>
      <c r="P324" s="164"/>
      <c r="Q324" s="164"/>
      <c r="R324" s="164"/>
      <c r="S324" s="164"/>
      <c r="T324" s="164"/>
      <c r="U324" s="164"/>
      <c r="V324" s="164"/>
    </row>
    <row r="325" spans="1:22" ht="12">
      <c r="A325" s="164"/>
      <c r="B325" s="132"/>
      <c r="C325" s="164"/>
      <c r="D325" s="164"/>
      <c r="E325" s="164"/>
      <c r="F325" s="164"/>
      <c r="G325" s="164"/>
      <c r="H325" s="164"/>
      <c r="I325" s="164"/>
      <c r="J325" s="164"/>
      <c r="K325" s="164"/>
      <c r="L325" s="164"/>
      <c r="M325" s="164"/>
      <c r="N325" s="164"/>
      <c r="O325" s="164"/>
      <c r="P325" s="164"/>
      <c r="Q325" s="164"/>
      <c r="R325" s="164"/>
      <c r="S325" s="164"/>
      <c r="T325" s="164"/>
      <c r="U325" s="164"/>
      <c r="V325" s="164"/>
    </row>
    <row r="326" spans="1:22" ht="12">
      <c r="A326" s="164"/>
      <c r="B326" s="132"/>
      <c r="C326" s="164"/>
      <c r="D326" s="164"/>
      <c r="E326" s="164"/>
      <c r="F326" s="164"/>
      <c r="G326" s="164"/>
      <c r="H326" s="164"/>
      <c r="I326" s="164"/>
      <c r="J326" s="164"/>
      <c r="K326" s="164"/>
      <c r="L326" s="164"/>
      <c r="M326" s="164"/>
      <c r="N326" s="164"/>
      <c r="O326" s="164"/>
      <c r="P326" s="164"/>
      <c r="Q326" s="164"/>
      <c r="R326" s="164"/>
      <c r="S326" s="164"/>
      <c r="T326" s="164"/>
      <c r="U326" s="164"/>
      <c r="V326" s="164"/>
    </row>
    <row r="327" spans="1:22" ht="12">
      <c r="A327" s="164"/>
      <c r="B327" s="132"/>
      <c r="C327" s="164"/>
      <c r="D327" s="164"/>
      <c r="E327" s="164"/>
      <c r="F327" s="164"/>
      <c r="G327" s="164"/>
      <c r="H327" s="164"/>
      <c r="I327" s="164"/>
      <c r="J327" s="164"/>
      <c r="K327" s="164"/>
      <c r="L327" s="164"/>
      <c r="M327" s="164"/>
      <c r="N327" s="164"/>
      <c r="O327" s="164"/>
      <c r="P327" s="164"/>
      <c r="Q327" s="164"/>
      <c r="R327" s="164"/>
      <c r="S327" s="164"/>
      <c r="T327" s="164"/>
      <c r="U327" s="164"/>
      <c r="V327" s="164"/>
    </row>
    <row r="328" spans="1:22" ht="12">
      <c r="A328" s="164"/>
      <c r="B328" s="132"/>
      <c r="C328" s="164"/>
      <c r="D328" s="164"/>
      <c r="E328" s="164"/>
      <c r="F328" s="164"/>
      <c r="G328" s="164"/>
      <c r="H328" s="164"/>
      <c r="I328" s="164"/>
      <c r="J328" s="164"/>
      <c r="K328" s="164"/>
      <c r="L328" s="164"/>
      <c r="M328" s="164"/>
      <c r="N328" s="164"/>
      <c r="O328" s="164"/>
      <c r="P328" s="164"/>
      <c r="Q328" s="164"/>
      <c r="R328" s="164"/>
      <c r="S328" s="164"/>
      <c r="T328" s="164"/>
      <c r="U328" s="164"/>
      <c r="V328" s="164"/>
    </row>
    <row r="329" spans="1:22" ht="12">
      <c r="A329" s="164"/>
      <c r="B329" s="132"/>
      <c r="C329" s="164"/>
      <c r="D329" s="164"/>
      <c r="E329" s="164"/>
      <c r="F329" s="164"/>
      <c r="G329" s="164"/>
      <c r="H329" s="164"/>
      <c r="I329" s="164"/>
      <c r="J329" s="164"/>
      <c r="K329" s="164"/>
      <c r="L329" s="164"/>
      <c r="M329" s="164"/>
      <c r="N329" s="164"/>
      <c r="O329" s="164"/>
      <c r="P329" s="164"/>
      <c r="Q329" s="164"/>
      <c r="R329" s="164"/>
      <c r="S329" s="164"/>
      <c r="T329" s="164"/>
      <c r="U329" s="164"/>
      <c r="V329" s="164"/>
    </row>
    <row r="330" spans="1:22" ht="12">
      <c r="A330" s="164"/>
      <c r="B330" s="132"/>
      <c r="C330" s="164"/>
      <c r="D330" s="164"/>
      <c r="E330" s="164"/>
      <c r="F330" s="164"/>
      <c r="G330" s="164"/>
      <c r="H330" s="164"/>
      <c r="I330" s="164"/>
      <c r="J330" s="164"/>
      <c r="K330" s="164"/>
      <c r="L330" s="164"/>
      <c r="M330" s="164"/>
      <c r="N330" s="164"/>
      <c r="O330" s="164"/>
      <c r="P330" s="164"/>
      <c r="Q330" s="164"/>
      <c r="R330" s="164"/>
      <c r="S330" s="164"/>
      <c r="T330" s="164"/>
      <c r="U330" s="164"/>
      <c r="V330" s="164"/>
    </row>
    <row r="331" spans="1:22" ht="12">
      <c r="A331" s="164"/>
      <c r="B331" s="132"/>
      <c r="C331" s="164"/>
      <c r="D331" s="164"/>
      <c r="E331" s="164"/>
      <c r="F331" s="164"/>
      <c r="G331" s="164"/>
      <c r="H331" s="164"/>
      <c r="I331" s="164"/>
      <c r="J331" s="164"/>
      <c r="K331" s="164"/>
      <c r="L331" s="164"/>
      <c r="M331" s="164"/>
      <c r="N331" s="164"/>
      <c r="O331" s="164"/>
      <c r="P331" s="164"/>
      <c r="Q331" s="164"/>
      <c r="R331" s="164"/>
      <c r="S331" s="164"/>
      <c r="T331" s="164"/>
      <c r="U331" s="164"/>
      <c r="V331" s="164"/>
    </row>
    <row r="332" spans="1:22" ht="12">
      <c r="A332" s="164"/>
      <c r="B332" s="132"/>
      <c r="C332" s="164"/>
      <c r="D332" s="164"/>
      <c r="E332" s="164"/>
      <c r="F332" s="164"/>
      <c r="G332" s="164"/>
      <c r="H332" s="164"/>
      <c r="I332" s="164"/>
      <c r="J332" s="164"/>
      <c r="K332" s="164"/>
      <c r="L332" s="164"/>
      <c r="M332" s="164"/>
      <c r="N332" s="164"/>
      <c r="O332" s="164"/>
      <c r="P332" s="164"/>
      <c r="Q332" s="164"/>
      <c r="R332" s="164"/>
      <c r="S332" s="164"/>
      <c r="T332" s="164"/>
      <c r="U332" s="164"/>
      <c r="V332" s="164"/>
    </row>
    <row r="333" spans="1:22" ht="12">
      <c r="A333" s="164"/>
      <c r="B333" s="132"/>
      <c r="C333" s="164"/>
      <c r="D333" s="164"/>
      <c r="E333" s="164"/>
      <c r="F333" s="164"/>
      <c r="G333" s="164"/>
      <c r="H333" s="164"/>
      <c r="I333" s="164"/>
      <c r="J333" s="164"/>
      <c r="K333" s="164"/>
      <c r="L333" s="164"/>
      <c r="M333" s="164"/>
      <c r="N333" s="164"/>
      <c r="O333" s="164"/>
      <c r="P333" s="164"/>
      <c r="Q333" s="164"/>
      <c r="R333" s="164"/>
      <c r="S333" s="164"/>
      <c r="T333" s="164"/>
      <c r="U333" s="164"/>
      <c r="V333" s="164"/>
    </row>
    <row r="334" spans="1:22" ht="12">
      <c r="A334" s="164"/>
      <c r="B334" s="132"/>
      <c r="C334" s="164"/>
      <c r="D334" s="164"/>
      <c r="E334" s="164"/>
      <c r="F334" s="164"/>
      <c r="G334" s="164"/>
      <c r="H334" s="164"/>
      <c r="I334" s="164"/>
      <c r="J334" s="164"/>
      <c r="K334" s="164"/>
      <c r="L334" s="164"/>
      <c r="M334" s="164"/>
      <c r="N334" s="164"/>
      <c r="O334" s="164"/>
      <c r="P334" s="164"/>
      <c r="Q334" s="164"/>
      <c r="R334" s="164"/>
      <c r="S334" s="164"/>
      <c r="T334" s="164"/>
      <c r="U334" s="164"/>
      <c r="V334" s="164"/>
    </row>
    <row r="335" spans="1:22" ht="12">
      <c r="A335" s="164"/>
      <c r="B335" s="132"/>
      <c r="C335" s="164"/>
      <c r="D335" s="164"/>
      <c r="E335" s="164"/>
      <c r="F335" s="164"/>
      <c r="G335" s="164"/>
      <c r="H335" s="164"/>
      <c r="I335" s="164"/>
      <c r="J335" s="164"/>
      <c r="K335" s="164"/>
      <c r="L335" s="164"/>
      <c r="M335" s="164"/>
      <c r="N335" s="164"/>
      <c r="O335" s="164"/>
      <c r="P335" s="164"/>
      <c r="Q335" s="164"/>
      <c r="R335" s="164"/>
      <c r="S335" s="164"/>
      <c r="T335" s="164"/>
      <c r="U335" s="164"/>
      <c r="V335" s="164"/>
    </row>
    <row r="336" spans="1:22" ht="12">
      <c r="A336" s="164"/>
      <c r="B336" s="132"/>
      <c r="C336" s="164"/>
      <c r="D336" s="164"/>
      <c r="E336" s="164"/>
      <c r="F336" s="164"/>
      <c r="G336" s="164"/>
      <c r="H336" s="164"/>
      <c r="I336" s="164"/>
      <c r="J336" s="164"/>
      <c r="K336" s="164"/>
      <c r="L336" s="164"/>
      <c r="M336" s="164"/>
      <c r="N336" s="164"/>
      <c r="O336" s="164"/>
      <c r="P336" s="164"/>
      <c r="Q336" s="164"/>
      <c r="R336" s="164"/>
      <c r="S336" s="164"/>
      <c r="T336" s="164"/>
      <c r="U336" s="164"/>
      <c r="V336" s="164"/>
    </row>
    <row r="337" spans="1:22" ht="12">
      <c r="A337" s="164"/>
      <c r="B337" s="132"/>
      <c r="C337" s="164"/>
      <c r="D337" s="164"/>
      <c r="E337" s="164"/>
      <c r="F337" s="164"/>
      <c r="G337" s="164"/>
      <c r="H337" s="164"/>
      <c r="I337" s="164"/>
      <c r="J337" s="164"/>
      <c r="K337" s="164"/>
      <c r="L337" s="164"/>
      <c r="M337" s="164"/>
      <c r="N337" s="164"/>
      <c r="O337" s="164"/>
      <c r="P337" s="164"/>
      <c r="Q337" s="164"/>
      <c r="R337" s="164"/>
      <c r="S337" s="164"/>
      <c r="T337" s="164"/>
      <c r="U337" s="164"/>
      <c r="V337" s="164"/>
    </row>
    <row r="338" spans="1:22" ht="12">
      <c r="A338" s="164"/>
      <c r="B338" s="132"/>
      <c r="C338" s="164"/>
      <c r="D338" s="164"/>
      <c r="E338" s="164"/>
      <c r="F338" s="164"/>
      <c r="G338" s="164"/>
      <c r="H338" s="164"/>
      <c r="I338" s="164"/>
      <c r="J338" s="164"/>
      <c r="K338" s="164"/>
      <c r="L338" s="164"/>
      <c r="M338" s="164"/>
      <c r="N338" s="164"/>
      <c r="O338" s="164"/>
      <c r="P338" s="164"/>
      <c r="Q338" s="164"/>
      <c r="R338" s="164"/>
      <c r="S338" s="164"/>
      <c r="T338" s="164"/>
      <c r="U338" s="164"/>
      <c r="V338" s="164"/>
    </row>
    <row r="339" spans="1:22" ht="12">
      <c r="A339" s="164"/>
      <c r="B339" s="132"/>
      <c r="C339" s="164"/>
      <c r="D339" s="164"/>
      <c r="E339" s="164"/>
      <c r="F339" s="164"/>
      <c r="G339" s="164"/>
      <c r="H339" s="164"/>
      <c r="I339" s="164"/>
      <c r="J339" s="164"/>
      <c r="K339" s="164"/>
      <c r="L339" s="164"/>
      <c r="M339" s="164"/>
      <c r="N339" s="164"/>
      <c r="O339" s="164"/>
      <c r="P339" s="164"/>
      <c r="Q339" s="164"/>
      <c r="R339" s="164"/>
      <c r="S339" s="164"/>
      <c r="T339" s="164"/>
      <c r="U339" s="164"/>
      <c r="V339" s="164"/>
    </row>
    <row r="340" spans="1:22" ht="12">
      <c r="A340" s="164"/>
      <c r="B340" s="132"/>
      <c r="C340" s="164"/>
      <c r="D340" s="164"/>
      <c r="E340" s="164"/>
      <c r="F340" s="164"/>
      <c r="G340" s="164"/>
      <c r="H340" s="164"/>
      <c r="I340" s="164"/>
      <c r="J340" s="164"/>
      <c r="K340" s="164"/>
      <c r="L340" s="164"/>
      <c r="M340" s="164"/>
      <c r="N340" s="164"/>
      <c r="O340" s="164"/>
      <c r="P340" s="164"/>
      <c r="Q340" s="164"/>
      <c r="R340" s="164"/>
      <c r="S340" s="164"/>
      <c r="T340" s="164"/>
      <c r="U340" s="164"/>
      <c r="V340" s="164"/>
    </row>
    <row r="341" spans="1:22" ht="12">
      <c r="A341" s="164"/>
      <c r="B341" s="132"/>
      <c r="C341" s="164"/>
      <c r="D341" s="164"/>
      <c r="E341" s="164"/>
      <c r="F341" s="164"/>
      <c r="G341" s="164"/>
      <c r="H341" s="164"/>
      <c r="I341" s="164"/>
      <c r="J341" s="164"/>
      <c r="K341" s="164"/>
      <c r="L341" s="164"/>
      <c r="M341" s="164"/>
      <c r="N341" s="164"/>
      <c r="O341" s="164"/>
      <c r="P341" s="164"/>
      <c r="Q341" s="164"/>
      <c r="R341" s="164"/>
      <c r="S341" s="164"/>
      <c r="T341" s="164"/>
      <c r="U341" s="164"/>
      <c r="V341" s="164"/>
    </row>
    <row r="342" spans="1:22" ht="12">
      <c r="A342" s="164"/>
      <c r="B342" s="132"/>
      <c r="C342" s="164"/>
      <c r="D342" s="164"/>
      <c r="E342" s="164"/>
      <c r="F342" s="164"/>
      <c r="G342" s="164"/>
      <c r="H342" s="164"/>
      <c r="I342" s="164"/>
      <c r="J342" s="164"/>
      <c r="K342" s="164"/>
      <c r="L342" s="164"/>
      <c r="M342" s="164"/>
      <c r="N342" s="164"/>
      <c r="O342" s="164"/>
      <c r="P342" s="164"/>
      <c r="Q342" s="164"/>
      <c r="R342" s="164"/>
      <c r="S342" s="164"/>
      <c r="T342" s="164"/>
      <c r="U342" s="164"/>
      <c r="V342" s="164"/>
    </row>
    <row r="343" spans="1:22" ht="12">
      <c r="A343" s="164"/>
      <c r="B343" s="132"/>
      <c r="C343" s="164"/>
      <c r="D343" s="164"/>
      <c r="E343" s="164"/>
      <c r="F343" s="164"/>
      <c r="G343" s="164"/>
      <c r="H343" s="164"/>
      <c r="I343" s="164"/>
      <c r="J343" s="164"/>
      <c r="K343" s="164"/>
      <c r="L343" s="164"/>
      <c r="M343" s="164"/>
      <c r="N343" s="164"/>
      <c r="O343" s="164"/>
      <c r="P343" s="164"/>
      <c r="Q343" s="164"/>
      <c r="R343" s="164"/>
      <c r="S343" s="164"/>
      <c r="T343" s="164"/>
      <c r="U343" s="164"/>
      <c r="V343" s="164"/>
    </row>
    <row r="344" spans="1:22" ht="12">
      <c r="A344" s="164"/>
      <c r="B344" s="132"/>
      <c r="C344" s="164"/>
      <c r="D344" s="164"/>
      <c r="E344" s="164"/>
      <c r="F344" s="164"/>
      <c r="G344" s="164"/>
      <c r="H344" s="164"/>
      <c r="I344" s="164"/>
      <c r="J344" s="164"/>
      <c r="K344" s="164"/>
      <c r="L344" s="164"/>
      <c r="M344" s="164"/>
      <c r="N344" s="164"/>
      <c r="O344" s="164"/>
      <c r="P344" s="164"/>
      <c r="Q344" s="164"/>
      <c r="R344" s="164"/>
      <c r="S344" s="164"/>
      <c r="T344" s="164"/>
      <c r="U344" s="164"/>
      <c r="V344" s="164"/>
    </row>
    <row r="345" spans="1:22" ht="12">
      <c r="A345" s="164"/>
      <c r="B345" s="132"/>
      <c r="C345" s="164"/>
      <c r="D345" s="164"/>
      <c r="E345" s="164"/>
      <c r="F345" s="164"/>
      <c r="G345" s="164"/>
      <c r="H345" s="164"/>
      <c r="I345" s="164"/>
      <c r="J345" s="164"/>
      <c r="K345" s="164"/>
      <c r="L345" s="164"/>
      <c r="M345" s="164"/>
      <c r="N345" s="164"/>
      <c r="O345" s="164"/>
      <c r="P345" s="164"/>
      <c r="Q345" s="164"/>
      <c r="R345" s="164"/>
      <c r="S345" s="164"/>
      <c r="T345" s="164"/>
      <c r="U345" s="164"/>
      <c r="V345" s="164"/>
    </row>
    <row r="346" spans="1:22" ht="12">
      <c r="A346" s="164"/>
      <c r="B346" s="132"/>
      <c r="C346" s="164"/>
      <c r="D346" s="164"/>
      <c r="E346" s="164"/>
      <c r="F346" s="164"/>
      <c r="G346" s="164"/>
      <c r="H346" s="164"/>
      <c r="I346" s="164"/>
      <c r="J346" s="164"/>
      <c r="K346" s="164"/>
      <c r="L346" s="164"/>
      <c r="M346" s="164"/>
      <c r="N346" s="164"/>
      <c r="O346" s="164"/>
      <c r="P346" s="164"/>
      <c r="Q346" s="164"/>
      <c r="R346" s="164"/>
      <c r="S346" s="164"/>
      <c r="T346" s="164"/>
      <c r="U346" s="164"/>
      <c r="V346" s="164"/>
    </row>
    <row r="347" spans="1:22" ht="12">
      <c r="A347" s="164"/>
      <c r="B347" s="132"/>
      <c r="C347" s="164"/>
      <c r="D347" s="164"/>
      <c r="E347" s="164"/>
      <c r="F347" s="164"/>
      <c r="G347" s="164"/>
      <c r="H347" s="164"/>
      <c r="I347" s="164"/>
      <c r="J347" s="164"/>
      <c r="K347" s="164"/>
      <c r="L347" s="164"/>
      <c r="M347" s="164"/>
      <c r="N347" s="164"/>
      <c r="O347" s="164"/>
      <c r="P347" s="164"/>
      <c r="Q347" s="164"/>
      <c r="R347" s="164"/>
      <c r="S347" s="164"/>
      <c r="T347" s="164"/>
      <c r="U347" s="164"/>
      <c r="V347" s="164"/>
    </row>
    <row r="348" spans="1:22" ht="12">
      <c r="A348" s="164"/>
      <c r="B348" s="132"/>
      <c r="C348" s="164"/>
      <c r="D348" s="164"/>
      <c r="E348" s="164"/>
      <c r="F348" s="164"/>
      <c r="G348" s="164"/>
      <c r="H348" s="164"/>
      <c r="I348" s="164"/>
      <c r="J348" s="164"/>
      <c r="K348" s="164"/>
      <c r="L348" s="164"/>
      <c r="M348" s="164"/>
      <c r="N348" s="164"/>
      <c r="O348" s="164"/>
      <c r="P348" s="164"/>
      <c r="Q348" s="164"/>
      <c r="R348" s="164"/>
      <c r="S348" s="164"/>
      <c r="T348" s="164"/>
      <c r="U348" s="164"/>
      <c r="V348" s="164"/>
    </row>
    <row r="349" spans="1:22" ht="12">
      <c r="A349" s="164"/>
      <c r="B349" s="132"/>
      <c r="C349" s="164"/>
      <c r="D349" s="164"/>
      <c r="E349" s="164"/>
      <c r="F349" s="164"/>
      <c r="G349" s="164"/>
      <c r="H349" s="164"/>
      <c r="I349" s="164"/>
      <c r="J349" s="164"/>
      <c r="K349" s="164"/>
      <c r="L349" s="164"/>
      <c r="M349" s="164"/>
      <c r="N349" s="164"/>
      <c r="O349" s="164"/>
      <c r="P349" s="164"/>
      <c r="Q349" s="164"/>
      <c r="R349" s="164"/>
      <c r="S349" s="164"/>
      <c r="T349" s="164"/>
      <c r="U349" s="164"/>
      <c r="V349" s="164"/>
    </row>
    <row r="350" spans="1:22" ht="12">
      <c r="A350" s="164"/>
      <c r="B350" s="132"/>
      <c r="C350" s="164"/>
      <c r="D350" s="164"/>
      <c r="E350" s="164"/>
      <c r="F350" s="164"/>
      <c r="G350" s="164"/>
      <c r="H350" s="164"/>
      <c r="I350" s="164"/>
      <c r="J350" s="164"/>
      <c r="K350" s="164"/>
      <c r="L350" s="164"/>
      <c r="M350" s="164"/>
      <c r="N350" s="164"/>
      <c r="O350" s="164"/>
      <c r="P350" s="164"/>
      <c r="Q350" s="164"/>
      <c r="R350" s="164"/>
      <c r="S350" s="164"/>
      <c r="T350" s="164"/>
      <c r="U350" s="164"/>
      <c r="V350" s="164"/>
    </row>
    <row r="351" spans="1:22" ht="12">
      <c r="A351" s="164"/>
      <c r="B351" s="132"/>
      <c r="C351" s="164"/>
      <c r="D351" s="164"/>
      <c r="E351" s="164"/>
      <c r="F351" s="164"/>
      <c r="G351" s="164"/>
      <c r="H351" s="164"/>
      <c r="I351" s="164"/>
      <c r="J351" s="164"/>
      <c r="K351" s="164"/>
      <c r="L351" s="164"/>
      <c r="M351" s="164"/>
      <c r="N351" s="164"/>
      <c r="O351" s="164"/>
      <c r="P351" s="164"/>
      <c r="Q351" s="164"/>
      <c r="R351" s="164"/>
      <c r="S351" s="164"/>
      <c r="T351" s="164"/>
      <c r="U351" s="164"/>
      <c r="V351" s="164"/>
    </row>
    <row r="352" spans="1:22" ht="12">
      <c r="A352" s="164"/>
      <c r="B352" s="132"/>
      <c r="C352" s="164"/>
      <c r="D352" s="164"/>
      <c r="E352" s="164"/>
      <c r="F352" s="164"/>
      <c r="G352" s="164"/>
      <c r="H352" s="164"/>
      <c r="I352" s="164"/>
      <c r="J352" s="164"/>
      <c r="K352" s="164"/>
      <c r="L352" s="164"/>
      <c r="M352" s="164"/>
      <c r="N352" s="164"/>
      <c r="O352" s="164"/>
      <c r="P352" s="164"/>
      <c r="Q352" s="164"/>
      <c r="R352" s="164"/>
      <c r="S352" s="164"/>
      <c r="T352" s="164"/>
      <c r="U352" s="164"/>
      <c r="V352" s="164"/>
    </row>
    <row r="353" spans="1:22" ht="12">
      <c r="A353" s="164"/>
      <c r="B353" s="132"/>
      <c r="C353" s="164"/>
      <c r="D353" s="164"/>
      <c r="E353" s="164"/>
      <c r="F353" s="164"/>
      <c r="G353" s="164"/>
      <c r="H353" s="164"/>
      <c r="I353" s="164"/>
      <c r="J353" s="164"/>
      <c r="K353" s="164"/>
      <c r="L353" s="164"/>
      <c r="M353" s="164"/>
      <c r="N353" s="164"/>
      <c r="O353" s="164"/>
      <c r="P353" s="164"/>
      <c r="Q353" s="164"/>
      <c r="R353" s="164"/>
      <c r="S353" s="164"/>
      <c r="T353" s="164"/>
      <c r="U353" s="164"/>
      <c r="V353" s="164"/>
    </row>
    <row r="354" spans="1:22" ht="12">
      <c r="A354" s="164"/>
      <c r="B354" s="132"/>
      <c r="C354" s="164"/>
      <c r="D354" s="164"/>
      <c r="E354" s="164"/>
      <c r="F354" s="164"/>
      <c r="G354" s="164"/>
      <c r="H354" s="164"/>
      <c r="I354" s="164"/>
      <c r="J354" s="164"/>
      <c r="K354" s="164"/>
      <c r="L354" s="164"/>
      <c r="M354" s="164"/>
      <c r="N354" s="164"/>
      <c r="O354" s="164"/>
      <c r="P354" s="164"/>
      <c r="Q354" s="164"/>
      <c r="R354" s="164"/>
      <c r="S354" s="164"/>
      <c r="T354" s="164"/>
      <c r="U354" s="164"/>
      <c r="V354" s="164"/>
    </row>
    <row r="355" spans="1:22" ht="12">
      <c r="A355" s="164"/>
      <c r="B355" s="132"/>
      <c r="C355" s="164"/>
      <c r="D355" s="164"/>
      <c r="E355" s="164"/>
      <c r="F355" s="164"/>
      <c r="G355" s="164"/>
      <c r="H355" s="164"/>
      <c r="I355" s="164"/>
      <c r="J355" s="164"/>
      <c r="K355" s="164"/>
      <c r="L355" s="164"/>
      <c r="M355" s="164"/>
      <c r="N355" s="164"/>
      <c r="O355" s="164"/>
      <c r="P355" s="164"/>
      <c r="Q355" s="164"/>
      <c r="R355" s="164"/>
      <c r="S355" s="164"/>
      <c r="T355" s="164"/>
      <c r="U355" s="164"/>
      <c r="V355" s="164"/>
    </row>
    <row r="356" spans="1:22" ht="12">
      <c r="A356" s="164"/>
      <c r="B356" s="132"/>
      <c r="C356" s="164"/>
      <c r="D356" s="164"/>
      <c r="E356" s="164"/>
      <c r="F356" s="164"/>
      <c r="G356" s="164"/>
      <c r="H356" s="164"/>
      <c r="I356" s="164"/>
      <c r="J356" s="164"/>
      <c r="K356" s="164"/>
      <c r="L356" s="164"/>
      <c r="M356" s="164"/>
      <c r="N356" s="164"/>
      <c r="O356" s="164"/>
      <c r="P356" s="164"/>
      <c r="Q356" s="164"/>
      <c r="R356" s="164"/>
      <c r="S356" s="164"/>
      <c r="T356" s="164"/>
      <c r="U356" s="164"/>
      <c r="V356" s="164"/>
    </row>
    <row r="357" spans="1:22" ht="12">
      <c r="A357" s="164"/>
      <c r="B357" s="132"/>
      <c r="C357" s="164"/>
      <c r="D357" s="164"/>
      <c r="E357" s="164"/>
      <c r="F357" s="164"/>
      <c r="G357" s="164"/>
      <c r="H357" s="164"/>
      <c r="I357" s="164"/>
      <c r="J357" s="164"/>
      <c r="K357" s="164"/>
      <c r="L357" s="164"/>
      <c r="M357" s="164"/>
      <c r="N357" s="164"/>
      <c r="O357" s="164"/>
      <c r="P357" s="164"/>
      <c r="Q357" s="164"/>
      <c r="R357" s="164"/>
      <c r="S357" s="164"/>
      <c r="T357" s="164"/>
      <c r="U357" s="164"/>
      <c r="V357" s="164"/>
    </row>
    <row r="358" spans="1:22" ht="12">
      <c r="A358" s="164"/>
      <c r="B358" s="132"/>
      <c r="C358" s="164"/>
      <c r="D358" s="164"/>
      <c r="E358" s="164"/>
      <c r="F358" s="164"/>
      <c r="G358" s="164"/>
      <c r="H358" s="164"/>
      <c r="I358" s="164"/>
      <c r="J358" s="164"/>
      <c r="K358" s="164"/>
      <c r="L358" s="164"/>
      <c r="M358" s="164"/>
      <c r="N358" s="164"/>
      <c r="O358" s="164"/>
      <c r="P358" s="164"/>
      <c r="Q358" s="164"/>
      <c r="R358" s="164"/>
      <c r="S358" s="164"/>
      <c r="T358" s="164"/>
      <c r="U358" s="164"/>
      <c r="V358" s="164"/>
    </row>
    <row r="359" spans="1:22" ht="12">
      <c r="A359" s="164"/>
      <c r="B359" s="132"/>
      <c r="C359" s="164"/>
      <c r="D359" s="164"/>
      <c r="E359" s="164"/>
      <c r="F359" s="164"/>
      <c r="G359" s="164"/>
      <c r="H359" s="164"/>
      <c r="I359" s="164"/>
      <c r="J359" s="164"/>
      <c r="K359" s="164"/>
      <c r="L359" s="164"/>
      <c r="M359" s="164"/>
      <c r="N359" s="164"/>
      <c r="O359" s="164"/>
      <c r="P359" s="164"/>
      <c r="Q359" s="164"/>
      <c r="R359" s="164"/>
      <c r="S359" s="164"/>
      <c r="T359" s="164"/>
      <c r="U359" s="164"/>
      <c r="V359" s="164"/>
    </row>
    <row r="360" spans="1:22" ht="12">
      <c r="A360" s="164"/>
      <c r="B360" s="132"/>
      <c r="C360" s="164"/>
      <c r="D360" s="164"/>
      <c r="E360" s="164"/>
      <c r="F360" s="164"/>
      <c r="G360" s="164"/>
      <c r="H360" s="164"/>
      <c r="I360" s="164"/>
      <c r="J360" s="164"/>
      <c r="K360" s="164"/>
      <c r="L360" s="164"/>
      <c r="M360" s="164"/>
      <c r="N360" s="164"/>
      <c r="O360" s="164"/>
      <c r="P360" s="164"/>
      <c r="Q360" s="164"/>
      <c r="R360" s="164"/>
      <c r="S360" s="164"/>
      <c r="T360" s="164"/>
      <c r="U360" s="164"/>
      <c r="V360" s="164"/>
    </row>
    <row r="361" spans="1:22" ht="12">
      <c r="A361" s="164"/>
      <c r="B361" s="132"/>
      <c r="C361" s="164"/>
      <c r="D361" s="164"/>
      <c r="E361" s="164"/>
      <c r="F361" s="164"/>
      <c r="G361" s="164"/>
      <c r="H361" s="164"/>
      <c r="I361" s="164"/>
      <c r="J361" s="164"/>
      <c r="K361" s="164"/>
      <c r="L361" s="164"/>
      <c r="M361" s="164"/>
      <c r="N361" s="164"/>
      <c r="O361" s="164"/>
      <c r="P361" s="164"/>
      <c r="Q361" s="164"/>
      <c r="R361" s="164"/>
      <c r="S361" s="164"/>
      <c r="T361" s="164"/>
      <c r="U361" s="164"/>
      <c r="V361" s="164"/>
    </row>
    <row r="362" spans="1:22" ht="12">
      <c r="A362" s="164"/>
      <c r="B362" s="132"/>
      <c r="C362" s="164"/>
      <c r="D362" s="164"/>
      <c r="E362" s="164"/>
      <c r="F362" s="164"/>
      <c r="G362" s="164"/>
      <c r="H362" s="164"/>
      <c r="I362" s="164"/>
      <c r="J362" s="164"/>
      <c r="K362" s="164"/>
      <c r="L362" s="164"/>
      <c r="M362" s="164"/>
      <c r="N362" s="164"/>
      <c r="O362" s="164"/>
      <c r="P362" s="164"/>
      <c r="Q362" s="164"/>
      <c r="R362" s="164"/>
      <c r="S362" s="164"/>
      <c r="T362" s="164"/>
      <c r="U362" s="164"/>
      <c r="V362" s="164"/>
    </row>
    <row r="363" spans="1:22" ht="12">
      <c r="A363" s="164"/>
      <c r="B363" s="132"/>
      <c r="C363" s="164"/>
      <c r="D363" s="164"/>
      <c r="E363" s="164"/>
      <c r="F363" s="164"/>
      <c r="G363" s="164"/>
      <c r="H363" s="164"/>
      <c r="I363" s="164"/>
      <c r="J363" s="164"/>
      <c r="K363" s="164"/>
      <c r="L363" s="164"/>
      <c r="M363" s="164"/>
      <c r="N363" s="164"/>
      <c r="O363" s="164"/>
      <c r="P363" s="164"/>
      <c r="Q363" s="164"/>
      <c r="R363" s="164"/>
      <c r="S363" s="164"/>
      <c r="T363" s="164"/>
      <c r="U363" s="164"/>
      <c r="V363" s="164"/>
    </row>
    <row r="364" spans="1:22" ht="12">
      <c r="A364" s="164"/>
      <c r="B364" s="132"/>
      <c r="C364" s="164"/>
      <c r="D364" s="164"/>
      <c r="E364" s="164"/>
      <c r="F364" s="164"/>
      <c r="G364" s="164"/>
      <c r="H364" s="164"/>
      <c r="I364" s="164"/>
      <c r="J364" s="164"/>
      <c r="K364" s="164"/>
      <c r="L364" s="164"/>
      <c r="M364" s="164"/>
      <c r="N364" s="164"/>
      <c r="O364" s="164"/>
      <c r="P364" s="164"/>
      <c r="Q364" s="164"/>
      <c r="R364" s="164"/>
      <c r="S364" s="164"/>
      <c r="T364" s="164"/>
      <c r="U364" s="164"/>
      <c r="V364" s="164"/>
    </row>
    <row r="365" spans="1:22" ht="12">
      <c r="A365" s="164"/>
      <c r="B365" s="132"/>
      <c r="C365" s="164"/>
      <c r="D365" s="164"/>
      <c r="E365" s="164"/>
      <c r="F365" s="164"/>
      <c r="G365" s="164"/>
      <c r="H365" s="164"/>
      <c r="I365" s="164"/>
      <c r="J365" s="164"/>
      <c r="K365" s="164"/>
      <c r="L365" s="164"/>
      <c r="M365" s="164"/>
      <c r="N365" s="164"/>
      <c r="O365" s="164"/>
      <c r="P365" s="164"/>
      <c r="Q365" s="164"/>
      <c r="R365" s="164"/>
      <c r="S365" s="164"/>
      <c r="T365" s="164"/>
      <c r="U365" s="164"/>
      <c r="V365" s="164"/>
    </row>
    <row r="366" spans="1:22" ht="12">
      <c r="A366" s="164"/>
      <c r="B366" s="132"/>
      <c r="C366" s="164"/>
      <c r="D366" s="164"/>
      <c r="E366" s="164"/>
      <c r="F366" s="164"/>
      <c r="G366" s="164"/>
      <c r="H366" s="164"/>
      <c r="I366" s="164"/>
      <c r="J366" s="164"/>
      <c r="K366" s="164"/>
      <c r="L366" s="164"/>
      <c r="M366" s="164"/>
      <c r="N366" s="164"/>
      <c r="O366" s="164"/>
      <c r="P366" s="164"/>
      <c r="Q366" s="164"/>
      <c r="R366" s="164"/>
      <c r="S366" s="164"/>
      <c r="T366" s="164"/>
      <c r="U366" s="164"/>
      <c r="V366" s="164"/>
    </row>
    <row r="367" spans="1:22" ht="12">
      <c r="A367" s="164"/>
      <c r="B367" s="132"/>
      <c r="C367" s="164"/>
      <c r="D367" s="164"/>
      <c r="E367" s="164"/>
      <c r="F367" s="164"/>
      <c r="G367" s="164"/>
      <c r="H367" s="164"/>
      <c r="I367" s="164"/>
      <c r="J367" s="164"/>
      <c r="K367" s="164"/>
      <c r="L367" s="164"/>
      <c r="M367" s="164"/>
      <c r="N367" s="164"/>
      <c r="O367" s="164"/>
      <c r="P367" s="164"/>
      <c r="Q367" s="164"/>
      <c r="R367" s="164"/>
      <c r="S367" s="164"/>
      <c r="T367" s="164"/>
      <c r="U367" s="164"/>
      <c r="V367" s="164"/>
    </row>
    <row r="368" spans="1:22" ht="12">
      <c r="A368" s="164"/>
      <c r="B368" s="132"/>
      <c r="C368" s="164"/>
      <c r="D368" s="164"/>
      <c r="E368" s="164"/>
      <c r="F368" s="164"/>
      <c r="G368" s="164"/>
      <c r="H368" s="164"/>
      <c r="I368" s="164"/>
      <c r="J368" s="164"/>
      <c r="K368" s="164"/>
      <c r="L368" s="164"/>
      <c r="M368" s="164"/>
      <c r="N368" s="164"/>
      <c r="O368" s="164"/>
      <c r="P368" s="164"/>
      <c r="Q368" s="164"/>
      <c r="R368" s="164"/>
      <c r="S368" s="164"/>
      <c r="T368" s="164"/>
      <c r="U368" s="164"/>
      <c r="V368" s="164"/>
    </row>
    <row r="369" spans="1:22" ht="12">
      <c r="A369" s="164"/>
      <c r="B369" s="132"/>
      <c r="C369" s="164"/>
      <c r="D369" s="164"/>
      <c r="E369" s="164"/>
      <c r="F369" s="164"/>
      <c r="G369" s="164"/>
      <c r="H369" s="164"/>
      <c r="I369" s="164"/>
      <c r="J369" s="164"/>
      <c r="K369" s="164"/>
      <c r="L369" s="164"/>
      <c r="M369" s="164"/>
      <c r="N369" s="164"/>
      <c r="O369" s="164"/>
      <c r="P369" s="164"/>
      <c r="Q369" s="164"/>
      <c r="R369" s="164"/>
      <c r="S369" s="164"/>
      <c r="T369" s="164"/>
      <c r="U369" s="164"/>
      <c r="V369" s="164"/>
    </row>
    <row r="370" spans="1:22" ht="12">
      <c r="A370" s="164"/>
      <c r="B370" s="132"/>
      <c r="C370" s="164"/>
      <c r="D370" s="164"/>
      <c r="E370" s="164"/>
      <c r="F370" s="164"/>
      <c r="G370" s="164"/>
      <c r="H370" s="164"/>
      <c r="I370" s="164"/>
      <c r="J370" s="164"/>
      <c r="K370" s="164"/>
      <c r="L370" s="164"/>
      <c r="M370" s="164"/>
      <c r="N370" s="164"/>
      <c r="O370" s="164"/>
      <c r="P370" s="164"/>
      <c r="Q370" s="164"/>
      <c r="R370" s="164"/>
      <c r="S370" s="164"/>
      <c r="T370" s="164"/>
      <c r="U370" s="164"/>
      <c r="V370" s="164"/>
    </row>
    <row r="371" spans="1:22" ht="12">
      <c r="A371" s="164"/>
      <c r="B371" s="132"/>
      <c r="C371" s="164"/>
      <c r="D371" s="164"/>
      <c r="E371" s="164"/>
      <c r="F371" s="164"/>
      <c r="G371" s="164"/>
      <c r="H371" s="164"/>
      <c r="I371" s="164"/>
      <c r="J371" s="164"/>
      <c r="K371" s="164"/>
      <c r="L371" s="164"/>
      <c r="M371" s="164"/>
      <c r="N371" s="164"/>
      <c r="O371" s="164"/>
      <c r="P371" s="164"/>
      <c r="Q371" s="164"/>
      <c r="R371" s="164"/>
      <c r="S371" s="164"/>
      <c r="T371" s="164"/>
      <c r="U371" s="164"/>
      <c r="V371" s="164"/>
    </row>
    <row r="372" spans="1:22" ht="12">
      <c r="A372" s="164"/>
      <c r="B372" s="132"/>
      <c r="C372" s="164"/>
      <c r="D372" s="164"/>
      <c r="E372" s="164"/>
      <c r="F372" s="164"/>
      <c r="G372" s="164"/>
      <c r="H372" s="164"/>
      <c r="I372" s="164"/>
      <c r="J372" s="164"/>
      <c r="K372" s="164"/>
      <c r="L372" s="164"/>
      <c r="M372" s="164"/>
      <c r="N372" s="164"/>
      <c r="O372" s="164"/>
      <c r="P372" s="164"/>
      <c r="Q372" s="164"/>
      <c r="R372" s="164"/>
      <c r="S372" s="164"/>
      <c r="T372" s="164"/>
      <c r="U372" s="164"/>
      <c r="V372" s="164"/>
    </row>
    <row r="373" spans="1:22" ht="12">
      <c r="A373" s="164"/>
      <c r="B373" s="132"/>
      <c r="C373" s="164"/>
      <c r="D373" s="164"/>
      <c r="E373" s="164"/>
      <c r="F373" s="164"/>
      <c r="G373" s="164"/>
      <c r="H373" s="164"/>
      <c r="I373" s="164"/>
      <c r="J373" s="164"/>
      <c r="K373" s="164"/>
      <c r="L373" s="164"/>
      <c r="M373" s="164"/>
      <c r="N373" s="164"/>
      <c r="O373" s="164"/>
      <c r="P373" s="164"/>
      <c r="Q373" s="164"/>
      <c r="R373" s="164"/>
      <c r="S373" s="164"/>
      <c r="T373" s="164"/>
      <c r="U373" s="164"/>
      <c r="V373" s="164"/>
    </row>
    <row r="374" spans="1:22" ht="12">
      <c r="A374" s="164"/>
      <c r="B374" s="132"/>
      <c r="C374" s="164"/>
      <c r="D374" s="164"/>
      <c r="E374" s="164"/>
      <c r="F374" s="164"/>
      <c r="G374" s="164"/>
      <c r="H374" s="164"/>
      <c r="I374" s="164"/>
      <c r="J374" s="164"/>
      <c r="K374" s="164"/>
      <c r="L374" s="164"/>
      <c r="M374" s="164"/>
      <c r="N374" s="164"/>
      <c r="O374" s="164"/>
      <c r="P374" s="164"/>
      <c r="Q374" s="164"/>
      <c r="R374" s="164"/>
      <c r="S374" s="164"/>
      <c r="T374" s="164"/>
      <c r="U374" s="164"/>
      <c r="V374" s="164"/>
    </row>
    <row r="375" spans="1:22" ht="12">
      <c r="A375" s="164"/>
      <c r="B375" s="132"/>
      <c r="C375" s="164"/>
      <c r="D375" s="164"/>
      <c r="E375" s="164"/>
      <c r="F375" s="164"/>
      <c r="G375" s="164"/>
      <c r="H375" s="164"/>
      <c r="I375" s="164"/>
      <c r="J375" s="164"/>
      <c r="K375" s="164"/>
      <c r="L375" s="164"/>
      <c r="M375" s="164"/>
      <c r="N375" s="164"/>
      <c r="O375" s="164"/>
      <c r="P375" s="164"/>
      <c r="Q375" s="164"/>
      <c r="R375" s="164"/>
      <c r="S375" s="164"/>
      <c r="T375" s="164"/>
      <c r="U375" s="164"/>
      <c r="V375" s="164"/>
    </row>
    <row r="376" spans="1:22" ht="12">
      <c r="A376" s="164"/>
      <c r="B376" s="132"/>
      <c r="C376" s="164"/>
      <c r="D376" s="164"/>
      <c r="E376" s="164"/>
      <c r="F376" s="164"/>
      <c r="G376" s="164"/>
      <c r="H376" s="164"/>
      <c r="I376" s="164"/>
      <c r="J376" s="164"/>
      <c r="K376" s="164"/>
      <c r="L376" s="164"/>
      <c r="M376" s="164"/>
      <c r="N376" s="164"/>
      <c r="O376" s="164"/>
      <c r="P376" s="164"/>
      <c r="Q376" s="164"/>
      <c r="R376" s="164"/>
      <c r="S376" s="164"/>
      <c r="T376" s="164"/>
      <c r="U376" s="164"/>
      <c r="V376" s="164"/>
    </row>
    <row r="377" spans="1:22" ht="12">
      <c r="A377" s="164"/>
      <c r="B377" s="132"/>
      <c r="C377" s="164"/>
      <c r="D377" s="164"/>
      <c r="E377" s="164"/>
      <c r="F377" s="164"/>
      <c r="G377" s="164"/>
      <c r="H377" s="164"/>
      <c r="I377" s="164"/>
      <c r="J377" s="164"/>
      <c r="K377" s="164"/>
      <c r="L377" s="164"/>
      <c r="M377" s="164"/>
      <c r="N377" s="164"/>
      <c r="O377" s="164"/>
      <c r="P377" s="164"/>
      <c r="Q377" s="164"/>
      <c r="R377" s="164"/>
      <c r="S377" s="164"/>
      <c r="T377" s="164"/>
      <c r="U377" s="164"/>
      <c r="V377" s="164"/>
    </row>
    <row r="378" spans="1:22" ht="12">
      <c r="A378" s="164"/>
      <c r="B378" s="132"/>
      <c r="C378" s="164"/>
      <c r="D378" s="164"/>
      <c r="E378" s="164"/>
      <c r="F378" s="164"/>
      <c r="G378" s="164"/>
      <c r="H378" s="164"/>
      <c r="I378" s="164"/>
      <c r="J378" s="164"/>
      <c r="K378" s="164"/>
      <c r="L378" s="164"/>
      <c r="M378" s="164"/>
      <c r="N378" s="164"/>
      <c r="O378" s="164"/>
      <c r="P378" s="164"/>
      <c r="Q378" s="164"/>
      <c r="R378" s="164"/>
      <c r="S378" s="164"/>
      <c r="T378" s="164"/>
      <c r="U378" s="164"/>
      <c r="V378" s="164"/>
    </row>
    <row r="379" spans="1:22" ht="12">
      <c r="A379" s="164"/>
      <c r="B379" s="132"/>
      <c r="C379" s="164"/>
      <c r="D379" s="164"/>
      <c r="E379" s="164"/>
      <c r="F379" s="164"/>
      <c r="G379" s="164"/>
      <c r="H379" s="164"/>
      <c r="I379" s="164"/>
      <c r="J379" s="164"/>
      <c r="K379" s="164"/>
      <c r="L379" s="164"/>
      <c r="M379" s="164"/>
      <c r="N379" s="164"/>
      <c r="O379" s="164"/>
      <c r="P379" s="164"/>
      <c r="Q379" s="164"/>
      <c r="R379" s="164"/>
      <c r="S379" s="164"/>
      <c r="T379" s="164"/>
      <c r="U379" s="164"/>
      <c r="V379" s="164"/>
    </row>
    <row r="380" spans="1:22" ht="12">
      <c r="A380" s="164"/>
      <c r="B380" s="132"/>
      <c r="C380" s="164"/>
      <c r="D380" s="164"/>
      <c r="E380" s="164"/>
      <c r="F380" s="164"/>
      <c r="G380" s="164"/>
      <c r="H380" s="164"/>
      <c r="I380" s="164"/>
      <c r="J380" s="164"/>
      <c r="K380" s="164"/>
      <c r="L380" s="164"/>
      <c r="M380" s="164"/>
      <c r="N380" s="164"/>
      <c r="O380" s="164"/>
      <c r="P380" s="164"/>
      <c r="Q380" s="164"/>
      <c r="R380" s="164"/>
      <c r="S380" s="164"/>
      <c r="T380" s="164"/>
      <c r="U380" s="164"/>
      <c r="V380" s="164"/>
    </row>
    <row r="381" spans="1:22" ht="12">
      <c r="A381" s="164"/>
      <c r="B381" s="132"/>
      <c r="C381" s="164"/>
      <c r="D381" s="164"/>
      <c r="E381" s="164"/>
      <c r="F381" s="164"/>
      <c r="G381" s="164"/>
      <c r="H381" s="164"/>
      <c r="I381" s="164"/>
      <c r="J381" s="164"/>
      <c r="K381" s="164"/>
      <c r="L381" s="164"/>
      <c r="M381" s="164"/>
      <c r="N381" s="164"/>
      <c r="O381" s="164"/>
      <c r="P381" s="164"/>
      <c r="Q381" s="164"/>
      <c r="R381" s="164"/>
      <c r="S381" s="164"/>
      <c r="T381" s="164"/>
      <c r="U381" s="164"/>
      <c r="V381" s="164"/>
    </row>
    <row r="382" spans="1:22" ht="12">
      <c r="A382" s="164"/>
      <c r="B382" s="132"/>
      <c r="C382" s="164"/>
      <c r="D382" s="164"/>
      <c r="E382" s="164"/>
      <c r="F382" s="164"/>
      <c r="G382" s="164"/>
      <c r="H382" s="164"/>
      <c r="I382" s="164"/>
      <c r="J382" s="164"/>
      <c r="K382" s="164"/>
      <c r="L382" s="164"/>
      <c r="M382" s="164"/>
      <c r="N382" s="164"/>
      <c r="O382" s="164"/>
      <c r="P382" s="164"/>
      <c r="Q382" s="164"/>
      <c r="R382" s="164"/>
      <c r="S382" s="164"/>
      <c r="T382" s="164"/>
      <c r="U382" s="164"/>
      <c r="V382" s="164"/>
    </row>
    <row r="383" spans="1:22" ht="12">
      <c r="A383" s="164"/>
      <c r="B383" s="132"/>
      <c r="C383" s="164"/>
      <c r="D383" s="164"/>
      <c r="E383" s="164"/>
      <c r="F383" s="164"/>
      <c r="G383" s="164"/>
      <c r="H383" s="164"/>
      <c r="I383" s="164"/>
      <c r="J383" s="164"/>
      <c r="K383" s="164"/>
      <c r="L383" s="164"/>
      <c r="M383" s="164"/>
      <c r="N383" s="164"/>
      <c r="O383" s="164"/>
      <c r="P383" s="164"/>
      <c r="Q383" s="164"/>
      <c r="R383" s="164"/>
      <c r="S383" s="164"/>
      <c r="T383" s="164"/>
      <c r="U383" s="164"/>
      <c r="V383" s="164"/>
    </row>
    <row r="384" spans="1:22" ht="12">
      <c r="A384" s="164"/>
      <c r="B384" s="132"/>
      <c r="C384" s="164"/>
      <c r="D384" s="164"/>
      <c r="E384" s="164"/>
      <c r="F384" s="164"/>
      <c r="G384" s="164"/>
      <c r="H384" s="164"/>
      <c r="I384" s="164"/>
      <c r="J384" s="164"/>
      <c r="K384" s="164"/>
      <c r="L384" s="164"/>
      <c r="M384" s="164"/>
      <c r="N384" s="164"/>
      <c r="O384" s="164"/>
      <c r="P384" s="164"/>
      <c r="Q384" s="164"/>
      <c r="R384" s="164"/>
      <c r="S384" s="164"/>
      <c r="T384" s="164"/>
      <c r="U384" s="164"/>
      <c r="V384" s="164"/>
    </row>
    <row r="385" spans="1:22" ht="12">
      <c r="A385" s="164"/>
      <c r="B385" s="132"/>
      <c r="C385" s="164"/>
      <c r="D385" s="164"/>
      <c r="E385" s="164"/>
      <c r="F385" s="164"/>
      <c r="G385" s="164"/>
      <c r="H385" s="164"/>
      <c r="I385" s="164"/>
      <c r="J385" s="164"/>
      <c r="K385" s="164"/>
      <c r="L385" s="164"/>
      <c r="M385" s="164"/>
      <c r="N385" s="164"/>
      <c r="O385" s="164"/>
      <c r="P385" s="164"/>
      <c r="Q385" s="164"/>
      <c r="R385" s="164"/>
      <c r="S385" s="164"/>
      <c r="T385" s="164"/>
      <c r="U385" s="164"/>
      <c r="V385" s="164"/>
    </row>
    <row r="386" spans="1:22" ht="12">
      <c r="A386" s="164"/>
      <c r="B386" s="132"/>
      <c r="C386" s="164"/>
      <c r="D386" s="164"/>
      <c r="E386" s="164"/>
      <c r="F386" s="164"/>
      <c r="G386" s="164"/>
      <c r="H386" s="164"/>
      <c r="I386" s="164"/>
      <c r="J386" s="164"/>
      <c r="K386" s="164"/>
      <c r="L386" s="164"/>
      <c r="M386" s="164"/>
      <c r="N386" s="164"/>
      <c r="O386" s="164"/>
      <c r="P386" s="164"/>
      <c r="Q386" s="164"/>
      <c r="R386" s="164"/>
      <c r="S386" s="164"/>
      <c r="T386" s="164"/>
      <c r="U386" s="164"/>
      <c r="V386" s="164"/>
    </row>
    <row r="387" spans="1:22" ht="12">
      <c r="A387" s="164"/>
      <c r="B387" s="132"/>
      <c r="C387" s="164"/>
      <c r="D387" s="164"/>
      <c r="E387" s="164"/>
      <c r="F387" s="164"/>
      <c r="G387" s="164"/>
      <c r="H387" s="164"/>
      <c r="I387" s="164"/>
      <c r="J387" s="164"/>
      <c r="K387" s="164"/>
      <c r="L387" s="164"/>
      <c r="M387" s="164"/>
      <c r="N387" s="164"/>
      <c r="O387" s="164"/>
      <c r="P387" s="164"/>
      <c r="Q387" s="164"/>
      <c r="R387" s="164"/>
      <c r="S387" s="164"/>
      <c r="T387" s="164"/>
      <c r="U387" s="164"/>
      <c r="V387" s="164"/>
    </row>
    <row r="388" spans="1:22" ht="12">
      <c r="A388" s="164"/>
      <c r="B388" s="132"/>
      <c r="C388" s="164"/>
      <c r="D388" s="164"/>
      <c r="E388" s="164"/>
      <c r="F388" s="164"/>
      <c r="G388" s="164"/>
      <c r="H388" s="164"/>
      <c r="I388" s="164"/>
      <c r="J388" s="164"/>
      <c r="K388" s="164"/>
      <c r="L388" s="164"/>
      <c r="M388" s="164"/>
      <c r="N388" s="164"/>
      <c r="O388" s="164"/>
      <c r="P388" s="164"/>
      <c r="Q388" s="164"/>
      <c r="R388" s="164"/>
      <c r="S388" s="164"/>
      <c r="T388" s="164"/>
      <c r="U388" s="164"/>
      <c r="V388" s="164"/>
    </row>
    <row r="389" spans="1:22" ht="12">
      <c r="A389" s="164"/>
      <c r="B389" s="132"/>
      <c r="C389" s="164"/>
      <c r="D389" s="164"/>
      <c r="E389" s="164"/>
      <c r="F389" s="164"/>
      <c r="G389" s="164"/>
      <c r="H389" s="164"/>
      <c r="I389" s="164"/>
      <c r="J389" s="164"/>
      <c r="K389" s="164"/>
      <c r="L389" s="164"/>
      <c r="M389" s="164"/>
      <c r="N389" s="164"/>
      <c r="O389" s="164"/>
      <c r="P389" s="164"/>
      <c r="Q389" s="164"/>
      <c r="R389" s="164"/>
      <c r="S389" s="164"/>
      <c r="T389" s="164"/>
      <c r="U389" s="164"/>
      <c r="V389" s="164"/>
    </row>
    <row r="390" spans="1:22" ht="12">
      <c r="A390" s="164"/>
      <c r="B390" s="132"/>
      <c r="C390" s="164"/>
      <c r="D390" s="164"/>
      <c r="E390" s="164"/>
      <c r="F390" s="164"/>
      <c r="G390" s="164"/>
      <c r="H390" s="164"/>
      <c r="I390" s="164"/>
      <c r="J390" s="164"/>
      <c r="K390" s="164"/>
      <c r="L390" s="164"/>
      <c r="M390" s="164"/>
      <c r="N390" s="164"/>
      <c r="O390" s="164"/>
      <c r="P390" s="164"/>
      <c r="Q390" s="164"/>
      <c r="R390" s="164"/>
      <c r="S390" s="164"/>
      <c r="T390" s="164"/>
      <c r="U390" s="164"/>
      <c r="V390" s="164"/>
    </row>
    <row r="391" spans="1:22" ht="12">
      <c r="A391" s="164"/>
      <c r="B391" s="132"/>
      <c r="C391" s="164"/>
      <c r="D391" s="164"/>
      <c r="E391" s="164"/>
      <c r="F391" s="164"/>
      <c r="G391" s="164"/>
      <c r="H391" s="164"/>
      <c r="I391" s="164"/>
      <c r="J391" s="164"/>
      <c r="K391" s="164"/>
      <c r="L391" s="164"/>
      <c r="M391" s="164"/>
      <c r="N391" s="164"/>
      <c r="O391" s="164"/>
      <c r="P391" s="164"/>
      <c r="Q391" s="164"/>
      <c r="R391" s="164"/>
      <c r="S391" s="164"/>
      <c r="T391" s="164"/>
      <c r="U391" s="164"/>
      <c r="V391" s="164"/>
    </row>
    <row r="392" spans="1:22" ht="12">
      <c r="A392" s="164"/>
      <c r="B392" s="132"/>
      <c r="C392" s="164"/>
      <c r="D392" s="164"/>
      <c r="E392" s="164"/>
      <c r="F392" s="164"/>
      <c r="G392" s="164"/>
      <c r="H392" s="164"/>
      <c r="I392" s="164"/>
      <c r="J392" s="164"/>
      <c r="K392" s="164"/>
      <c r="L392" s="164"/>
      <c r="M392" s="164"/>
      <c r="N392" s="164"/>
      <c r="O392" s="164"/>
      <c r="P392" s="164"/>
      <c r="Q392" s="164"/>
      <c r="R392" s="164"/>
      <c r="S392" s="164"/>
      <c r="T392" s="164"/>
      <c r="U392" s="164"/>
      <c r="V392" s="164"/>
    </row>
    <row r="393" spans="1:22" ht="12">
      <c r="A393" s="164"/>
      <c r="B393" s="132"/>
      <c r="C393" s="164"/>
      <c r="D393" s="164"/>
      <c r="E393" s="164"/>
      <c r="F393" s="164"/>
      <c r="G393" s="164"/>
      <c r="H393" s="164"/>
      <c r="I393" s="164"/>
      <c r="J393" s="164"/>
      <c r="K393" s="164"/>
      <c r="L393" s="164"/>
      <c r="M393" s="164"/>
      <c r="N393" s="164"/>
      <c r="O393" s="164"/>
      <c r="P393" s="164"/>
      <c r="Q393" s="164"/>
      <c r="R393" s="164"/>
      <c r="S393" s="164"/>
      <c r="T393" s="164"/>
      <c r="U393" s="164"/>
      <c r="V393" s="164"/>
    </row>
    <row r="394" spans="1:22" ht="12">
      <c r="A394" s="164"/>
      <c r="B394" s="132"/>
      <c r="C394" s="164"/>
      <c r="D394" s="164"/>
      <c r="E394" s="164"/>
      <c r="F394" s="164"/>
      <c r="G394" s="164"/>
      <c r="H394" s="164"/>
      <c r="I394" s="164"/>
      <c r="J394" s="164"/>
      <c r="K394" s="164"/>
      <c r="L394" s="164"/>
      <c r="M394" s="164"/>
      <c r="N394" s="164"/>
      <c r="O394" s="164"/>
      <c r="P394" s="164"/>
      <c r="Q394" s="164"/>
      <c r="R394" s="164"/>
      <c r="S394" s="164"/>
      <c r="T394" s="164"/>
      <c r="U394" s="164"/>
      <c r="V394" s="164"/>
    </row>
    <row r="395" spans="1:22" ht="12">
      <c r="A395" s="164"/>
      <c r="B395" s="132"/>
      <c r="C395" s="164"/>
      <c r="D395" s="164"/>
      <c r="E395" s="164"/>
      <c r="F395" s="164"/>
      <c r="G395" s="164"/>
      <c r="H395" s="164"/>
      <c r="I395" s="164"/>
      <c r="J395" s="164"/>
      <c r="K395" s="164"/>
      <c r="L395" s="164"/>
      <c r="M395" s="164"/>
      <c r="N395" s="164"/>
      <c r="O395" s="164"/>
      <c r="P395" s="164"/>
      <c r="Q395" s="164"/>
      <c r="R395" s="164"/>
      <c r="S395" s="164"/>
      <c r="T395" s="164"/>
      <c r="U395" s="164"/>
      <c r="V395" s="164"/>
    </row>
    <row r="396" spans="1:22" ht="12">
      <c r="A396" s="164"/>
      <c r="B396" s="132"/>
      <c r="C396" s="164"/>
      <c r="D396" s="164"/>
      <c r="E396" s="164"/>
      <c r="F396" s="164"/>
      <c r="G396" s="164"/>
      <c r="H396" s="164"/>
      <c r="I396" s="164"/>
      <c r="J396" s="164"/>
      <c r="K396" s="164"/>
      <c r="L396" s="164"/>
      <c r="M396" s="164"/>
      <c r="N396" s="164"/>
      <c r="O396" s="164"/>
      <c r="P396" s="164"/>
      <c r="Q396" s="164"/>
      <c r="R396" s="164"/>
      <c r="S396" s="164"/>
      <c r="T396" s="164"/>
      <c r="U396" s="164"/>
      <c r="V396" s="164"/>
    </row>
    <row r="397" spans="1:22" ht="12">
      <c r="A397" s="164"/>
      <c r="B397" s="132"/>
      <c r="C397" s="164"/>
      <c r="D397" s="164"/>
      <c r="E397" s="164"/>
      <c r="F397" s="164"/>
      <c r="G397" s="164"/>
      <c r="H397" s="164"/>
      <c r="I397" s="164"/>
      <c r="J397" s="164"/>
      <c r="K397" s="164"/>
      <c r="L397" s="164"/>
      <c r="M397" s="164"/>
      <c r="N397" s="164"/>
      <c r="O397" s="164"/>
      <c r="P397" s="164"/>
      <c r="Q397" s="164"/>
      <c r="R397" s="164"/>
      <c r="S397" s="164"/>
      <c r="T397" s="164"/>
      <c r="U397" s="164"/>
      <c r="V397" s="164"/>
    </row>
    <row r="398" spans="1:22" ht="12">
      <c r="A398" s="164"/>
      <c r="B398" s="132"/>
      <c r="C398" s="164"/>
      <c r="D398" s="164"/>
      <c r="E398" s="164"/>
      <c r="F398" s="164"/>
      <c r="G398" s="164"/>
      <c r="H398" s="164"/>
      <c r="I398" s="164"/>
      <c r="J398" s="164"/>
      <c r="K398" s="164"/>
      <c r="L398" s="164"/>
      <c r="M398" s="164"/>
      <c r="N398" s="164"/>
      <c r="O398" s="164"/>
      <c r="P398" s="164"/>
      <c r="Q398" s="164"/>
      <c r="R398" s="164"/>
      <c r="S398" s="164"/>
      <c r="T398" s="164"/>
      <c r="U398" s="164"/>
      <c r="V398" s="164"/>
    </row>
    <row r="399" spans="1:22" ht="12">
      <c r="A399" s="164"/>
      <c r="B399" s="132"/>
      <c r="C399" s="164"/>
      <c r="D399" s="164"/>
      <c r="E399" s="164"/>
      <c r="F399" s="164"/>
      <c r="G399" s="164"/>
      <c r="H399" s="164"/>
      <c r="I399" s="164"/>
      <c r="J399" s="164"/>
      <c r="K399" s="164"/>
      <c r="L399" s="164"/>
      <c r="M399" s="164"/>
      <c r="N399" s="164"/>
      <c r="O399" s="164"/>
      <c r="P399" s="164"/>
      <c r="Q399" s="164"/>
      <c r="R399" s="164"/>
      <c r="S399" s="164"/>
      <c r="T399" s="164"/>
      <c r="U399" s="164"/>
      <c r="V399" s="164"/>
    </row>
    <row r="400" spans="1:22" ht="12">
      <c r="A400" s="164"/>
      <c r="B400" s="132"/>
      <c r="C400" s="164"/>
      <c r="D400" s="164"/>
      <c r="E400" s="164"/>
      <c r="F400" s="164"/>
      <c r="G400" s="164"/>
      <c r="H400" s="164"/>
      <c r="I400" s="164"/>
      <c r="J400" s="164"/>
      <c r="K400" s="164"/>
      <c r="L400" s="164"/>
      <c r="M400" s="164"/>
      <c r="N400" s="164"/>
      <c r="O400" s="164"/>
      <c r="P400" s="164"/>
      <c r="Q400" s="164"/>
      <c r="R400" s="164"/>
      <c r="S400" s="164"/>
      <c r="T400" s="164"/>
      <c r="U400" s="164"/>
      <c r="V400" s="164"/>
    </row>
    <row r="401" spans="1:22" ht="12">
      <c r="A401" s="164"/>
      <c r="B401" s="132"/>
      <c r="C401" s="164"/>
      <c r="D401" s="164"/>
      <c r="E401" s="164"/>
      <c r="F401" s="164"/>
      <c r="G401" s="164"/>
      <c r="H401" s="164"/>
      <c r="I401" s="164"/>
      <c r="J401" s="164"/>
      <c r="K401" s="164"/>
      <c r="L401" s="164"/>
      <c r="M401" s="164"/>
      <c r="N401" s="164"/>
      <c r="O401" s="164"/>
      <c r="P401" s="164"/>
      <c r="Q401" s="164"/>
      <c r="R401" s="164"/>
      <c r="S401" s="164"/>
      <c r="T401" s="164"/>
      <c r="U401" s="164"/>
      <c r="V401" s="164"/>
    </row>
    <row r="402" spans="1:22" ht="12">
      <c r="A402" s="164"/>
      <c r="B402" s="132"/>
      <c r="C402" s="164"/>
      <c r="D402" s="164"/>
      <c r="E402" s="164"/>
      <c r="F402" s="164"/>
      <c r="G402" s="164"/>
      <c r="H402" s="164"/>
      <c r="I402" s="164"/>
      <c r="J402" s="164"/>
      <c r="K402" s="164"/>
      <c r="L402" s="164"/>
      <c r="M402" s="164"/>
      <c r="N402" s="164"/>
      <c r="O402" s="164"/>
      <c r="P402" s="164"/>
      <c r="Q402" s="164"/>
      <c r="R402" s="164"/>
      <c r="S402" s="164"/>
      <c r="T402" s="164"/>
      <c r="U402" s="164"/>
      <c r="V402" s="164"/>
    </row>
    <row r="403" spans="1:22" ht="12">
      <c r="A403" s="164"/>
      <c r="B403" s="132"/>
      <c r="C403" s="164"/>
      <c r="D403" s="164"/>
      <c r="E403" s="164"/>
      <c r="F403" s="164"/>
      <c r="G403" s="164"/>
      <c r="H403" s="164"/>
      <c r="I403" s="164"/>
      <c r="J403" s="164"/>
      <c r="K403" s="164"/>
      <c r="L403" s="164"/>
      <c r="M403" s="164"/>
      <c r="N403" s="164"/>
      <c r="O403" s="164"/>
      <c r="P403" s="164"/>
      <c r="Q403" s="164"/>
      <c r="R403" s="164"/>
      <c r="S403" s="164"/>
      <c r="T403" s="164"/>
      <c r="U403" s="164"/>
      <c r="V403" s="164"/>
    </row>
    <row r="404" spans="1:22" ht="12">
      <c r="A404" s="164"/>
      <c r="B404" s="132"/>
      <c r="C404" s="164"/>
      <c r="D404" s="164"/>
      <c r="E404" s="164"/>
      <c r="F404" s="164"/>
      <c r="G404" s="164"/>
      <c r="H404" s="164"/>
      <c r="I404" s="164"/>
      <c r="J404" s="164"/>
      <c r="K404" s="164"/>
      <c r="L404" s="164"/>
      <c r="M404" s="164"/>
      <c r="N404" s="164"/>
      <c r="O404" s="164"/>
      <c r="P404" s="164"/>
      <c r="Q404" s="164"/>
      <c r="R404" s="164"/>
      <c r="S404" s="164"/>
      <c r="T404" s="164"/>
      <c r="U404" s="164"/>
      <c r="V404" s="164"/>
    </row>
    <row r="405" spans="1:22" ht="12">
      <c r="A405" s="164"/>
      <c r="B405" s="132"/>
      <c r="C405" s="164"/>
      <c r="D405" s="164"/>
      <c r="E405" s="164"/>
      <c r="F405" s="164"/>
      <c r="G405" s="164"/>
      <c r="H405" s="164"/>
      <c r="I405" s="164"/>
      <c r="J405" s="164"/>
      <c r="K405" s="164"/>
      <c r="L405" s="164"/>
      <c r="M405" s="164"/>
      <c r="N405" s="164"/>
      <c r="O405" s="164"/>
      <c r="P405" s="164"/>
      <c r="Q405" s="164"/>
      <c r="R405" s="164"/>
      <c r="S405" s="164"/>
      <c r="T405" s="164"/>
      <c r="U405" s="164"/>
      <c r="V405" s="164"/>
    </row>
    <row r="406" spans="1:22" ht="12">
      <c r="A406" s="164"/>
      <c r="B406" s="132"/>
      <c r="C406" s="164"/>
      <c r="D406" s="164"/>
      <c r="E406" s="164"/>
      <c r="F406" s="164"/>
      <c r="G406" s="164"/>
      <c r="H406" s="164"/>
      <c r="I406" s="164"/>
      <c r="J406" s="164"/>
      <c r="K406" s="164"/>
      <c r="L406" s="164"/>
      <c r="M406" s="164"/>
      <c r="N406" s="164"/>
      <c r="O406" s="164"/>
      <c r="P406" s="164"/>
      <c r="Q406" s="164"/>
      <c r="R406" s="164"/>
      <c r="S406" s="164"/>
      <c r="T406" s="164"/>
      <c r="U406" s="164"/>
      <c r="V406" s="164"/>
    </row>
    <row r="407" spans="1:22" ht="12">
      <c r="A407" s="164"/>
      <c r="B407" s="132"/>
      <c r="C407" s="164"/>
      <c r="D407" s="164"/>
      <c r="E407" s="164"/>
      <c r="F407" s="164"/>
      <c r="G407" s="164"/>
      <c r="H407" s="164"/>
      <c r="I407" s="164"/>
      <c r="J407" s="164"/>
      <c r="K407" s="164"/>
      <c r="L407" s="164"/>
      <c r="M407" s="164"/>
      <c r="N407" s="164"/>
      <c r="O407" s="164"/>
      <c r="P407" s="164"/>
      <c r="Q407" s="164"/>
      <c r="R407" s="164"/>
      <c r="S407" s="164"/>
      <c r="T407" s="164"/>
      <c r="U407" s="164"/>
      <c r="V407" s="164"/>
    </row>
    <row r="408" spans="1:22" ht="12">
      <c r="A408" s="164"/>
      <c r="B408" s="132"/>
      <c r="C408" s="164"/>
      <c r="D408" s="164"/>
      <c r="E408" s="164"/>
      <c r="F408" s="164"/>
      <c r="G408" s="164"/>
      <c r="H408" s="164"/>
      <c r="I408" s="164"/>
      <c r="J408" s="164"/>
      <c r="K408" s="164"/>
      <c r="L408" s="164"/>
      <c r="M408" s="164"/>
      <c r="N408" s="164"/>
      <c r="O408" s="164"/>
      <c r="P408" s="164"/>
      <c r="Q408" s="164"/>
      <c r="R408" s="164"/>
      <c r="S408" s="164"/>
      <c r="T408" s="164"/>
      <c r="U408" s="164"/>
      <c r="V408" s="164"/>
    </row>
    <row r="409" spans="1:22" ht="12">
      <c r="A409" s="164"/>
      <c r="B409" s="132"/>
      <c r="C409" s="164"/>
      <c r="D409" s="164"/>
      <c r="E409" s="164"/>
      <c r="F409" s="164"/>
      <c r="G409" s="164"/>
      <c r="H409" s="164"/>
      <c r="I409" s="164"/>
      <c r="J409" s="164"/>
      <c r="K409" s="164"/>
      <c r="L409" s="164"/>
      <c r="M409" s="164"/>
      <c r="N409" s="164"/>
      <c r="O409" s="164"/>
      <c r="P409" s="164"/>
      <c r="Q409" s="164"/>
      <c r="R409" s="164"/>
      <c r="S409" s="164"/>
      <c r="T409" s="164"/>
      <c r="U409" s="164"/>
      <c r="V409" s="164"/>
    </row>
    <row r="410" spans="1:22" ht="12">
      <c r="A410" s="164"/>
      <c r="B410" s="132"/>
      <c r="C410" s="164"/>
      <c r="D410" s="164"/>
      <c r="E410" s="164"/>
      <c r="F410" s="164"/>
      <c r="G410" s="164"/>
      <c r="H410" s="164"/>
      <c r="I410" s="164"/>
      <c r="J410" s="164"/>
      <c r="K410" s="164"/>
      <c r="L410" s="164"/>
      <c r="M410" s="164"/>
      <c r="N410" s="164"/>
      <c r="O410" s="164"/>
      <c r="P410" s="164"/>
      <c r="Q410" s="164"/>
      <c r="R410" s="164"/>
      <c r="S410" s="164"/>
      <c r="T410" s="164"/>
      <c r="U410" s="164"/>
      <c r="V410" s="164"/>
    </row>
    <row r="411" spans="1:22" ht="12">
      <c r="A411" s="164"/>
      <c r="B411" s="132"/>
      <c r="C411" s="164"/>
      <c r="D411" s="164"/>
      <c r="E411" s="164"/>
      <c r="F411" s="164"/>
      <c r="G411" s="164"/>
      <c r="H411" s="164"/>
      <c r="I411" s="164"/>
      <c r="J411" s="164"/>
      <c r="K411" s="164"/>
      <c r="L411" s="164"/>
      <c r="M411" s="164"/>
      <c r="N411" s="164"/>
      <c r="O411" s="164"/>
      <c r="P411" s="164"/>
      <c r="Q411" s="164"/>
      <c r="R411" s="164"/>
      <c r="S411" s="164"/>
      <c r="T411" s="164"/>
      <c r="U411" s="164"/>
      <c r="V411" s="164"/>
    </row>
    <row r="412" spans="1:22" ht="12">
      <c r="A412" s="164"/>
      <c r="B412" s="132"/>
      <c r="C412" s="164"/>
      <c r="D412" s="164"/>
      <c r="E412" s="164"/>
      <c r="F412" s="164"/>
      <c r="G412" s="164"/>
      <c r="H412" s="164"/>
      <c r="I412" s="164"/>
      <c r="J412" s="164"/>
      <c r="K412" s="164"/>
      <c r="L412" s="164"/>
      <c r="M412" s="164"/>
      <c r="N412" s="164"/>
      <c r="O412" s="164"/>
      <c r="P412" s="164"/>
      <c r="Q412" s="164"/>
      <c r="R412" s="164"/>
      <c r="S412" s="164"/>
      <c r="T412" s="164"/>
      <c r="U412" s="164"/>
      <c r="V412" s="164"/>
    </row>
    <row r="413" spans="1:22" ht="12">
      <c r="A413" s="164"/>
      <c r="B413" s="132"/>
      <c r="C413" s="164"/>
      <c r="D413" s="164"/>
      <c r="E413" s="164"/>
      <c r="F413" s="164"/>
      <c r="G413" s="164"/>
      <c r="H413" s="164"/>
      <c r="I413" s="164"/>
      <c r="J413" s="164"/>
      <c r="K413" s="164"/>
      <c r="L413" s="164"/>
      <c r="M413" s="164"/>
      <c r="N413" s="164"/>
      <c r="O413" s="164"/>
      <c r="P413" s="164"/>
      <c r="Q413" s="164"/>
      <c r="R413" s="164"/>
      <c r="S413" s="164"/>
      <c r="T413" s="164"/>
      <c r="U413" s="164"/>
      <c r="V413" s="164"/>
    </row>
    <row r="414" spans="1:22" ht="12">
      <c r="A414" s="164"/>
      <c r="B414" s="132"/>
      <c r="C414" s="164"/>
      <c r="D414" s="164"/>
      <c r="E414" s="164"/>
      <c r="F414" s="164"/>
      <c r="G414" s="164"/>
      <c r="H414" s="164"/>
      <c r="I414" s="164"/>
      <c r="J414" s="164"/>
      <c r="K414" s="164"/>
      <c r="L414" s="164"/>
      <c r="M414" s="164"/>
      <c r="N414" s="164"/>
      <c r="O414" s="164"/>
      <c r="P414" s="164"/>
      <c r="Q414" s="164"/>
      <c r="R414" s="164"/>
      <c r="S414" s="164"/>
      <c r="T414" s="164"/>
      <c r="U414" s="164"/>
      <c r="V414" s="164"/>
    </row>
    <row r="415" spans="1:22" ht="12">
      <c r="A415" s="164"/>
      <c r="B415" s="132"/>
      <c r="C415" s="164"/>
      <c r="D415" s="164"/>
      <c r="E415" s="164"/>
      <c r="F415" s="164"/>
      <c r="G415" s="164"/>
      <c r="H415" s="164"/>
      <c r="I415" s="164"/>
      <c r="J415" s="164"/>
      <c r="K415" s="164"/>
      <c r="L415" s="164"/>
      <c r="M415" s="164"/>
      <c r="N415" s="164"/>
      <c r="O415" s="164"/>
      <c r="P415" s="164"/>
      <c r="Q415" s="164"/>
      <c r="R415" s="164"/>
      <c r="S415" s="164"/>
      <c r="T415" s="164"/>
      <c r="U415" s="164"/>
      <c r="V415" s="164"/>
    </row>
    <row r="416" spans="1:22" ht="12">
      <c r="A416" s="164"/>
      <c r="B416" s="132"/>
      <c r="C416" s="164"/>
      <c r="D416" s="164"/>
      <c r="E416" s="164"/>
      <c r="F416" s="164"/>
      <c r="G416" s="164"/>
      <c r="H416" s="164"/>
      <c r="I416" s="164"/>
      <c r="J416" s="164"/>
      <c r="K416" s="164"/>
      <c r="L416" s="164"/>
      <c r="M416" s="164"/>
      <c r="N416" s="164"/>
      <c r="O416" s="164"/>
      <c r="P416" s="164"/>
      <c r="Q416" s="164"/>
      <c r="R416" s="164"/>
      <c r="S416" s="164"/>
      <c r="T416" s="164"/>
      <c r="U416" s="164"/>
      <c r="V416" s="164"/>
    </row>
    <row r="417" spans="1:22" ht="12">
      <c r="A417" s="164"/>
      <c r="B417" s="132"/>
      <c r="C417" s="164"/>
      <c r="D417" s="164"/>
      <c r="E417" s="164"/>
      <c r="F417" s="164"/>
      <c r="G417" s="164"/>
      <c r="H417" s="164"/>
      <c r="I417" s="164"/>
      <c r="J417" s="164"/>
      <c r="K417" s="164"/>
      <c r="L417" s="164"/>
      <c r="M417" s="164"/>
      <c r="N417" s="164"/>
      <c r="O417" s="164"/>
      <c r="P417" s="164"/>
      <c r="Q417" s="164"/>
      <c r="R417" s="164"/>
      <c r="S417" s="164"/>
      <c r="T417" s="164"/>
      <c r="U417" s="164"/>
      <c r="V417" s="164"/>
    </row>
    <row r="418" spans="1:22" ht="12">
      <c r="A418" s="164"/>
      <c r="B418" s="132"/>
      <c r="C418" s="164"/>
      <c r="D418" s="164"/>
      <c r="E418" s="164"/>
      <c r="F418" s="164"/>
      <c r="G418" s="164"/>
      <c r="H418" s="164"/>
      <c r="I418" s="164"/>
      <c r="J418" s="164"/>
      <c r="K418" s="164"/>
      <c r="L418" s="164"/>
      <c r="M418" s="164"/>
      <c r="N418" s="164"/>
      <c r="O418" s="164"/>
      <c r="P418" s="164"/>
      <c r="Q418" s="164"/>
      <c r="R418" s="164"/>
      <c r="S418" s="164"/>
      <c r="T418" s="164"/>
      <c r="U418" s="164"/>
      <c r="V418" s="164"/>
    </row>
    <row r="419" spans="1:22" ht="12">
      <c r="A419" s="164"/>
      <c r="B419" s="132"/>
      <c r="C419" s="164"/>
      <c r="D419" s="164"/>
      <c r="E419" s="164"/>
      <c r="F419" s="164"/>
      <c r="G419" s="164"/>
      <c r="H419" s="164"/>
      <c r="I419" s="164"/>
      <c r="J419" s="164"/>
      <c r="K419" s="164"/>
      <c r="L419" s="164"/>
      <c r="M419" s="164"/>
      <c r="N419" s="164"/>
      <c r="O419" s="164"/>
      <c r="P419" s="164"/>
      <c r="Q419" s="164"/>
      <c r="R419" s="164"/>
      <c r="S419" s="164"/>
      <c r="T419" s="164"/>
      <c r="U419" s="164"/>
      <c r="V419" s="164"/>
    </row>
    <row r="420" spans="1:22" ht="12">
      <c r="A420" s="164"/>
      <c r="B420" s="132"/>
      <c r="C420" s="164"/>
      <c r="D420" s="164"/>
      <c r="E420" s="164"/>
      <c r="F420" s="164"/>
      <c r="G420" s="164"/>
      <c r="H420" s="164"/>
      <c r="I420" s="164"/>
      <c r="J420" s="164"/>
      <c r="K420" s="164"/>
      <c r="L420" s="164"/>
      <c r="M420" s="164"/>
      <c r="N420" s="164"/>
      <c r="O420" s="164"/>
      <c r="P420" s="164"/>
      <c r="Q420" s="164"/>
      <c r="R420" s="164"/>
      <c r="S420" s="164"/>
      <c r="T420" s="164"/>
      <c r="U420" s="164"/>
      <c r="V420" s="164"/>
    </row>
    <row r="421" spans="1:22" ht="12">
      <c r="A421" s="164"/>
      <c r="B421" s="132"/>
      <c r="C421" s="164"/>
      <c r="D421" s="164"/>
      <c r="E421" s="164"/>
      <c r="F421" s="164"/>
      <c r="G421" s="164"/>
      <c r="H421" s="164"/>
      <c r="I421" s="164"/>
      <c r="J421" s="164"/>
      <c r="K421" s="164"/>
      <c r="L421" s="164"/>
      <c r="M421" s="164"/>
      <c r="N421" s="164"/>
      <c r="O421" s="164"/>
      <c r="P421" s="164"/>
      <c r="Q421" s="164"/>
      <c r="R421" s="164"/>
      <c r="S421" s="164"/>
      <c r="T421" s="164"/>
      <c r="U421" s="164"/>
      <c r="V421" s="164"/>
    </row>
    <row r="422" spans="1:22" ht="12">
      <c r="A422" s="164"/>
      <c r="B422" s="132"/>
      <c r="C422" s="164"/>
      <c r="D422" s="164"/>
      <c r="E422" s="164"/>
      <c r="F422" s="164"/>
      <c r="G422" s="164"/>
      <c r="H422" s="164"/>
      <c r="I422" s="164"/>
      <c r="J422" s="164"/>
      <c r="K422" s="164"/>
      <c r="L422" s="164"/>
      <c r="M422" s="164"/>
      <c r="N422" s="164"/>
      <c r="O422" s="164"/>
      <c r="P422" s="164"/>
      <c r="Q422" s="164"/>
      <c r="R422" s="164"/>
      <c r="S422" s="164"/>
      <c r="T422" s="164"/>
      <c r="U422" s="164"/>
      <c r="V422" s="164"/>
    </row>
    <row r="423" spans="1:22" ht="12">
      <c r="A423" s="164"/>
      <c r="B423" s="132"/>
      <c r="C423" s="164"/>
      <c r="D423" s="164"/>
      <c r="E423" s="164"/>
      <c r="F423" s="164"/>
      <c r="G423" s="164"/>
      <c r="H423" s="164"/>
      <c r="I423" s="164"/>
      <c r="J423" s="164"/>
      <c r="K423" s="164"/>
      <c r="L423" s="164"/>
      <c r="M423" s="164"/>
      <c r="N423" s="164"/>
      <c r="O423" s="164"/>
      <c r="P423" s="164"/>
      <c r="Q423" s="164"/>
      <c r="R423" s="164"/>
      <c r="S423" s="164"/>
      <c r="T423" s="164"/>
      <c r="U423" s="164"/>
      <c r="V423" s="164"/>
    </row>
    <row r="424" spans="1:22" ht="12">
      <c r="A424" s="164"/>
      <c r="B424" s="132"/>
      <c r="C424" s="164"/>
      <c r="D424" s="164"/>
      <c r="E424" s="164"/>
      <c r="F424" s="164"/>
      <c r="G424" s="164"/>
      <c r="H424" s="164"/>
      <c r="I424" s="164"/>
      <c r="J424" s="164"/>
      <c r="K424" s="164"/>
      <c r="L424" s="164"/>
      <c r="M424" s="164"/>
      <c r="N424" s="164"/>
      <c r="O424" s="164"/>
      <c r="P424" s="164"/>
      <c r="Q424" s="164"/>
      <c r="R424" s="164"/>
      <c r="S424" s="164"/>
      <c r="T424" s="164"/>
      <c r="U424" s="164"/>
      <c r="V424" s="164"/>
    </row>
    <row r="425" spans="1:22" ht="12">
      <c r="A425" s="164"/>
      <c r="B425" s="132"/>
      <c r="C425" s="164"/>
      <c r="D425" s="164"/>
      <c r="E425" s="164"/>
      <c r="F425" s="164"/>
      <c r="G425" s="164"/>
      <c r="H425" s="164"/>
      <c r="I425" s="164"/>
      <c r="J425" s="164"/>
      <c r="K425" s="164"/>
      <c r="L425" s="164"/>
      <c r="M425" s="164"/>
      <c r="N425" s="164"/>
      <c r="O425" s="164"/>
      <c r="P425" s="164"/>
      <c r="Q425" s="164"/>
      <c r="R425" s="164"/>
      <c r="S425" s="164"/>
      <c r="T425" s="164"/>
      <c r="U425" s="164"/>
      <c r="V425" s="164"/>
    </row>
    <row r="426" spans="1:22" ht="12">
      <c r="A426" s="164"/>
      <c r="B426" s="132"/>
      <c r="C426" s="164"/>
      <c r="D426" s="164"/>
      <c r="E426" s="164"/>
      <c r="F426" s="164"/>
      <c r="G426" s="164"/>
      <c r="H426" s="164"/>
      <c r="I426" s="164"/>
      <c r="J426" s="164"/>
      <c r="K426" s="164"/>
      <c r="L426" s="164"/>
      <c r="M426" s="164"/>
      <c r="N426" s="164"/>
      <c r="O426" s="164"/>
      <c r="P426" s="164"/>
      <c r="Q426" s="164"/>
      <c r="R426" s="164"/>
      <c r="S426" s="164"/>
      <c r="T426" s="164"/>
      <c r="U426" s="164"/>
      <c r="V426" s="164"/>
    </row>
    <row r="427" spans="1:22" ht="12">
      <c r="A427" s="164"/>
      <c r="B427" s="132"/>
      <c r="C427" s="164"/>
      <c r="D427" s="164"/>
      <c r="E427" s="164"/>
      <c r="F427" s="164"/>
      <c r="G427" s="164"/>
      <c r="H427" s="164"/>
      <c r="I427" s="164"/>
      <c r="J427" s="164"/>
      <c r="K427" s="164"/>
      <c r="L427" s="164"/>
      <c r="M427" s="164"/>
      <c r="N427" s="164"/>
      <c r="O427" s="164"/>
      <c r="P427" s="164"/>
      <c r="Q427" s="164"/>
      <c r="R427" s="164"/>
      <c r="S427" s="164"/>
      <c r="T427" s="164"/>
      <c r="U427" s="164"/>
      <c r="V427" s="164"/>
    </row>
    <row r="428" spans="1:22" ht="12">
      <c r="A428" s="164"/>
      <c r="B428" s="132"/>
      <c r="C428" s="164"/>
      <c r="D428" s="164"/>
      <c r="E428" s="164"/>
      <c r="F428" s="164"/>
      <c r="G428" s="164"/>
      <c r="H428" s="164"/>
      <c r="I428" s="164"/>
      <c r="J428" s="164"/>
      <c r="K428" s="164"/>
      <c r="L428" s="164"/>
      <c r="M428" s="164"/>
      <c r="N428" s="164"/>
      <c r="O428" s="164"/>
      <c r="P428" s="164"/>
      <c r="Q428" s="164"/>
      <c r="R428" s="164"/>
      <c r="S428" s="164"/>
      <c r="T428" s="164"/>
      <c r="U428" s="164"/>
      <c r="V428" s="164"/>
    </row>
    <row r="429" spans="1:22" ht="12">
      <c r="A429" s="164"/>
      <c r="B429" s="132"/>
      <c r="C429" s="164"/>
      <c r="D429" s="164"/>
      <c r="E429" s="164"/>
      <c r="F429" s="164"/>
      <c r="G429" s="164"/>
      <c r="H429" s="164"/>
      <c r="I429" s="164"/>
      <c r="J429" s="164"/>
      <c r="K429" s="164"/>
      <c r="L429" s="164"/>
      <c r="M429" s="164"/>
      <c r="N429" s="164"/>
      <c r="O429" s="164"/>
      <c r="P429" s="164"/>
      <c r="Q429" s="164"/>
      <c r="R429" s="164"/>
      <c r="S429" s="164"/>
      <c r="T429" s="164"/>
      <c r="U429" s="164"/>
      <c r="V429" s="164"/>
    </row>
    <row r="430" spans="1:22" ht="12">
      <c r="A430" s="164"/>
      <c r="B430" s="132"/>
      <c r="C430" s="164"/>
      <c r="D430" s="164"/>
      <c r="E430" s="164"/>
      <c r="F430" s="164"/>
      <c r="G430" s="164"/>
      <c r="H430" s="164"/>
      <c r="I430" s="164"/>
      <c r="J430" s="164"/>
      <c r="K430" s="164"/>
      <c r="L430" s="164"/>
      <c r="M430" s="164"/>
      <c r="N430" s="164"/>
      <c r="O430" s="164"/>
      <c r="P430" s="164"/>
      <c r="Q430" s="164"/>
      <c r="R430" s="164"/>
      <c r="S430" s="164"/>
      <c r="T430" s="164"/>
      <c r="U430" s="164"/>
      <c r="V430" s="164"/>
    </row>
    <row r="431" spans="1:22" ht="12">
      <c r="A431" s="164"/>
      <c r="B431" s="132"/>
      <c r="C431" s="164"/>
      <c r="D431" s="164"/>
      <c r="E431" s="164"/>
      <c r="F431" s="164"/>
      <c r="G431" s="164"/>
      <c r="H431" s="164"/>
      <c r="I431" s="164"/>
      <c r="J431" s="164"/>
      <c r="K431" s="164"/>
      <c r="L431" s="164"/>
      <c r="M431" s="164"/>
      <c r="N431" s="164"/>
      <c r="O431" s="164"/>
      <c r="P431" s="164"/>
      <c r="Q431" s="164"/>
      <c r="R431" s="164"/>
      <c r="S431" s="164"/>
      <c r="T431" s="164"/>
      <c r="U431" s="164"/>
      <c r="V431" s="164"/>
    </row>
    <row r="432" spans="1:22" ht="12">
      <c r="A432" s="164"/>
      <c r="B432" s="132"/>
      <c r="C432" s="164"/>
      <c r="D432" s="164"/>
      <c r="E432" s="164"/>
      <c r="F432" s="164"/>
      <c r="G432" s="164"/>
      <c r="H432" s="164"/>
      <c r="I432" s="164"/>
      <c r="J432" s="164"/>
      <c r="K432" s="164"/>
      <c r="L432" s="164"/>
      <c r="M432" s="164"/>
      <c r="N432" s="164"/>
      <c r="O432" s="164"/>
      <c r="P432" s="164"/>
      <c r="Q432" s="164"/>
      <c r="R432" s="164"/>
      <c r="S432" s="164"/>
      <c r="T432" s="164"/>
      <c r="U432" s="164"/>
      <c r="V432" s="164"/>
    </row>
    <row r="433" spans="1:22" ht="12">
      <c r="A433" s="164"/>
      <c r="B433" s="132"/>
      <c r="C433" s="164"/>
      <c r="D433" s="164"/>
      <c r="E433" s="164"/>
      <c r="F433" s="164"/>
      <c r="G433" s="164"/>
      <c r="H433" s="164"/>
      <c r="I433" s="164"/>
      <c r="J433" s="164"/>
      <c r="K433" s="164"/>
      <c r="L433" s="164"/>
      <c r="M433" s="164"/>
      <c r="N433" s="164"/>
      <c r="O433" s="164"/>
      <c r="P433" s="164"/>
      <c r="Q433" s="164"/>
      <c r="R433" s="164"/>
      <c r="S433" s="164"/>
      <c r="T433" s="164"/>
      <c r="U433" s="164"/>
      <c r="V433" s="164"/>
    </row>
    <row r="434" spans="1:22" ht="12">
      <c r="A434" s="164"/>
      <c r="B434" s="132"/>
      <c r="C434" s="164"/>
      <c r="D434" s="164"/>
      <c r="E434" s="164"/>
      <c r="F434" s="164"/>
      <c r="G434" s="164"/>
      <c r="H434" s="164"/>
      <c r="I434" s="164"/>
      <c r="J434" s="164"/>
      <c r="K434" s="164"/>
      <c r="L434" s="164"/>
      <c r="M434" s="164"/>
      <c r="N434" s="164"/>
      <c r="O434" s="164"/>
      <c r="P434" s="164"/>
      <c r="Q434" s="164"/>
      <c r="R434" s="164"/>
      <c r="S434" s="164"/>
      <c r="T434" s="164"/>
      <c r="U434" s="164"/>
      <c r="V434" s="164"/>
    </row>
    <row r="435" spans="1:22" ht="12">
      <c r="A435" s="164"/>
      <c r="B435" s="132"/>
      <c r="C435" s="164"/>
      <c r="D435" s="164"/>
      <c r="E435" s="164"/>
      <c r="F435" s="164"/>
      <c r="G435" s="164"/>
      <c r="H435" s="164"/>
      <c r="I435" s="164"/>
      <c r="J435" s="164"/>
      <c r="K435" s="164"/>
      <c r="L435" s="164"/>
      <c r="M435" s="164"/>
      <c r="N435" s="164"/>
      <c r="O435" s="164"/>
      <c r="P435" s="164"/>
      <c r="Q435" s="164"/>
      <c r="R435" s="164"/>
      <c r="S435" s="164"/>
      <c r="T435" s="164"/>
      <c r="U435" s="164"/>
      <c r="V435" s="164"/>
    </row>
    <row r="436" spans="1:22" ht="12">
      <c r="A436" s="164"/>
      <c r="B436" s="132"/>
      <c r="C436" s="164"/>
      <c r="D436" s="164"/>
      <c r="E436" s="164"/>
      <c r="F436" s="164"/>
      <c r="G436" s="164"/>
      <c r="H436" s="164"/>
      <c r="I436" s="164"/>
      <c r="J436" s="164"/>
      <c r="K436" s="164"/>
      <c r="L436" s="164"/>
      <c r="M436" s="164"/>
      <c r="N436" s="164"/>
      <c r="O436" s="164"/>
      <c r="P436" s="164"/>
      <c r="Q436" s="164"/>
      <c r="R436" s="164"/>
      <c r="S436" s="164"/>
      <c r="T436" s="164"/>
      <c r="U436" s="164"/>
      <c r="V436" s="164"/>
    </row>
    <row r="437" spans="1:22" ht="12">
      <c r="A437" s="164"/>
      <c r="B437" s="132"/>
      <c r="C437" s="164"/>
      <c r="D437" s="164"/>
      <c r="E437" s="164"/>
      <c r="F437" s="164"/>
      <c r="G437" s="164"/>
      <c r="H437" s="164"/>
      <c r="I437" s="164"/>
      <c r="J437" s="164"/>
      <c r="K437" s="164"/>
      <c r="L437" s="164"/>
      <c r="M437" s="164"/>
      <c r="N437" s="164"/>
      <c r="O437" s="164"/>
      <c r="P437" s="164"/>
      <c r="Q437" s="164"/>
      <c r="R437" s="164"/>
      <c r="S437" s="164"/>
      <c r="T437" s="164"/>
      <c r="U437" s="164"/>
      <c r="V437" s="164"/>
    </row>
    <row r="438" spans="1:22" ht="12">
      <c r="A438" s="164"/>
      <c r="B438" s="132"/>
      <c r="C438" s="164"/>
      <c r="D438" s="164"/>
      <c r="E438" s="164"/>
      <c r="F438" s="164"/>
      <c r="G438" s="164"/>
      <c r="H438" s="164"/>
      <c r="I438" s="164"/>
      <c r="J438" s="164"/>
      <c r="K438" s="164"/>
      <c r="L438" s="164"/>
      <c r="M438" s="164"/>
      <c r="N438" s="164"/>
      <c r="O438" s="164"/>
      <c r="P438" s="164"/>
      <c r="Q438" s="164"/>
      <c r="R438" s="164"/>
      <c r="S438" s="164"/>
      <c r="T438" s="164"/>
      <c r="U438" s="164"/>
      <c r="V438" s="164"/>
    </row>
    <row r="439" spans="1:22" ht="12">
      <c r="A439" s="164"/>
      <c r="B439" s="132"/>
      <c r="C439" s="164"/>
      <c r="D439" s="164"/>
      <c r="E439" s="164"/>
      <c r="F439" s="164"/>
      <c r="G439" s="164"/>
      <c r="H439" s="164"/>
      <c r="I439" s="164"/>
      <c r="J439" s="164"/>
      <c r="K439" s="164"/>
      <c r="L439" s="164"/>
      <c r="M439" s="164"/>
      <c r="N439" s="164"/>
      <c r="O439" s="164"/>
      <c r="P439" s="164"/>
      <c r="Q439" s="164"/>
      <c r="R439" s="164"/>
      <c r="S439" s="164"/>
      <c r="T439" s="164"/>
      <c r="U439" s="164"/>
      <c r="V439" s="164"/>
    </row>
    <row r="440" spans="1:22" ht="12">
      <c r="A440" s="164"/>
      <c r="B440" s="132"/>
      <c r="C440" s="164"/>
      <c r="D440" s="164"/>
      <c r="E440" s="164"/>
      <c r="F440" s="164"/>
      <c r="G440" s="164"/>
      <c r="H440" s="164"/>
      <c r="I440" s="164"/>
      <c r="J440" s="164"/>
      <c r="K440" s="164"/>
      <c r="L440" s="164"/>
      <c r="M440" s="164"/>
      <c r="N440" s="164"/>
      <c r="O440" s="164"/>
      <c r="P440" s="164"/>
      <c r="Q440" s="164"/>
      <c r="R440" s="164"/>
      <c r="S440" s="164"/>
      <c r="T440" s="164"/>
      <c r="U440" s="164"/>
      <c r="V440" s="164"/>
    </row>
    <row r="441" spans="1:22" ht="12">
      <c r="A441" s="164"/>
      <c r="B441" s="132"/>
      <c r="C441" s="164"/>
      <c r="D441" s="164"/>
      <c r="E441" s="164"/>
      <c r="F441" s="164"/>
      <c r="G441" s="164"/>
      <c r="H441" s="164"/>
      <c r="I441" s="164"/>
      <c r="J441" s="164"/>
      <c r="K441" s="164"/>
      <c r="L441" s="164"/>
      <c r="M441" s="164"/>
      <c r="N441" s="164"/>
      <c r="O441" s="164"/>
      <c r="P441" s="164"/>
      <c r="Q441" s="164"/>
      <c r="R441" s="164"/>
      <c r="S441" s="164"/>
      <c r="T441" s="164"/>
      <c r="U441" s="164"/>
      <c r="V441" s="164"/>
    </row>
    <row r="442" spans="1:22" ht="12">
      <c r="A442" s="164"/>
      <c r="B442" s="132"/>
      <c r="C442" s="164"/>
      <c r="D442" s="164"/>
      <c r="E442" s="164"/>
      <c r="F442" s="164"/>
      <c r="G442" s="164"/>
      <c r="H442" s="164"/>
      <c r="I442" s="164"/>
      <c r="J442" s="164"/>
      <c r="K442" s="164"/>
      <c r="L442" s="164"/>
      <c r="M442" s="164"/>
      <c r="N442" s="164"/>
      <c r="O442" s="164"/>
      <c r="P442" s="164"/>
      <c r="Q442" s="164"/>
      <c r="R442" s="164"/>
      <c r="S442" s="164"/>
      <c r="T442" s="164"/>
      <c r="U442" s="164"/>
      <c r="V442" s="164"/>
    </row>
    <row r="443" spans="1:22" ht="12">
      <c r="A443" s="164"/>
      <c r="B443" s="132"/>
      <c r="C443" s="164"/>
      <c r="D443" s="164"/>
      <c r="E443" s="164"/>
      <c r="F443" s="164"/>
      <c r="G443" s="164"/>
      <c r="H443" s="164"/>
      <c r="I443" s="164"/>
      <c r="J443" s="164"/>
      <c r="K443" s="164"/>
      <c r="L443" s="164"/>
      <c r="M443" s="164"/>
      <c r="N443" s="164"/>
      <c r="O443" s="164"/>
      <c r="P443" s="164"/>
      <c r="Q443" s="164"/>
      <c r="R443" s="164"/>
      <c r="S443" s="164"/>
      <c r="T443" s="164"/>
      <c r="U443" s="164"/>
      <c r="V443" s="164"/>
    </row>
    <row r="444" spans="1:22" ht="12">
      <c r="A444" s="164"/>
      <c r="B444" s="132"/>
      <c r="C444" s="164"/>
      <c r="D444" s="164"/>
      <c r="E444" s="164"/>
      <c r="F444" s="164"/>
      <c r="G444" s="164"/>
      <c r="H444" s="164"/>
      <c r="I444" s="164"/>
      <c r="J444" s="164"/>
      <c r="K444" s="164"/>
      <c r="L444" s="164"/>
      <c r="M444" s="164"/>
      <c r="N444" s="164"/>
      <c r="O444" s="164"/>
      <c r="P444" s="164"/>
      <c r="Q444" s="164"/>
      <c r="R444" s="164"/>
      <c r="S444" s="164"/>
      <c r="T444" s="164"/>
      <c r="U444" s="164"/>
      <c r="V444" s="164"/>
    </row>
    <row r="445" spans="1:22" ht="12">
      <c r="A445" s="164"/>
      <c r="B445" s="132"/>
      <c r="C445" s="164"/>
      <c r="D445" s="164"/>
      <c r="E445" s="164"/>
      <c r="F445" s="164"/>
      <c r="G445" s="164"/>
      <c r="H445" s="164"/>
      <c r="I445" s="164"/>
      <c r="J445" s="164"/>
      <c r="K445" s="164"/>
      <c r="L445" s="164"/>
      <c r="M445" s="164"/>
      <c r="N445" s="164"/>
      <c r="O445" s="164"/>
      <c r="P445" s="164"/>
      <c r="Q445" s="164"/>
      <c r="R445" s="164"/>
      <c r="S445" s="164"/>
      <c r="T445" s="164"/>
      <c r="U445" s="164"/>
      <c r="V445" s="164"/>
    </row>
    <row r="446" spans="1:22" ht="12">
      <c r="A446" s="164"/>
      <c r="B446" s="132"/>
      <c r="C446" s="164"/>
      <c r="D446" s="164"/>
      <c r="E446" s="164"/>
      <c r="F446" s="164"/>
      <c r="G446" s="164"/>
      <c r="H446" s="164"/>
      <c r="I446" s="164"/>
      <c r="J446" s="164"/>
      <c r="K446" s="164"/>
      <c r="L446" s="164"/>
      <c r="M446" s="164"/>
      <c r="N446" s="164"/>
      <c r="O446" s="164"/>
      <c r="P446" s="164"/>
      <c r="Q446" s="164"/>
      <c r="R446" s="164"/>
      <c r="S446" s="164"/>
      <c r="T446" s="164"/>
      <c r="U446" s="164"/>
      <c r="V446" s="164"/>
    </row>
    <row r="447" spans="1:22" ht="12">
      <c r="A447" s="164"/>
      <c r="B447" s="132"/>
      <c r="C447" s="164"/>
      <c r="D447" s="164"/>
      <c r="E447" s="164"/>
      <c r="F447" s="164"/>
      <c r="G447" s="164"/>
      <c r="H447" s="164"/>
      <c r="I447" s="164"/>
      <c r="J447" s="164"/>
      <c r="K447" s="164"/>
      <c r="L447" s="164"/>
      <c r="M447" s="164"/>
      <c r="N447" s="164"/>
      <c r="O447" s="164"/>
      <c r="P447" s="164"/>
      <c r="Q447" s="164"/>
      <c r="R447" s="164"/>
      <c r="S447" s="164"/>
      <c r="T447" s="164"/>
      <c r="U447" s="164"/>
      <c r="V447" s="164"/>
    </row>
    <row r="448" spans="1:22" ht="12">
      <c r="A448" s="164"/>
      <c r="B448" s="132"/>
      <c r="C448" s="164"/>
      <c r="D448" s="164"/>
      <c r="E448" s="164"/>
      <c r="F448" s="164"/>
      <c r="G448" s="164"/>
      <c r="H448" s="164"/>
      <c r="I448" s="164"/>
      <c r="J448" s="164"/>
      <c r="K448" s="164"/>
      <c r="L448" s="164"/>
      <c r="M448" s="164"/>
      <c r="N448" s="164"/>
      <c r="O448" s="164"/>
      <c r="P448" s="164"/>
      <c r="Q448" s="164"/>
      <c r="R448" s="164"/>
      <c r="S448" s="164"/>
      <c r="T448" s="164"/>
      <c r="U448" s="164"/>
      <c r="V448" s="164"/>
    </row>
    <row r="449" spans="1:22" ht="12">
      <c r="A449" s="164"/>
      <c r="B449" s="132"/>
      <c r="C449" s="164"/>
      <c r="D449" s="164"/>
      <c r="E449" s="164"/>
      <c r="F449" s="164"/>
      <c r="G449" s="164"/>
      <c r="H449" s="164"/>
      <c r="I449" s="164"/>
      <c r="J449" s="164"/>
      <c r="K449" s="164"/>
      <c r="L449" s="164"/>
      <c r="M449" s="164"/>
      <c r="N449" s="164"/>
      <c r="O449" s="164"/>
      <c r="P449" s="164"/>
      <c r="Q449" s="164"/>
      <c r="R449" s="164"/>
      <c r="S449" s="164"/>
      <c r="T449" s="164"/>
      <c r="U449" s="164"/>
      <c r="V449" s="164"/>
    </row>
    <row r="450" spans="1:22" ht="12">
      <c r="A450" s="164"/>
      <c r="B450" s="132"/>
      <c r="C450" s="164"/>
      <c r="D450" s="164"/>
      <c r="E450" s="164"/>
      <c r="F450" s="164"/>
      <c r="G450" s="164"/>
      <c r="H450" s="164"/>
      <c r="I450" s="164"/>
      <c r="J450" s="164"/>
      <c r="K450" s="164"/>
      <c r="L450" s="164"/>
      <c r="M450" s="164"/>
      <c r="N450" s="164"/>
      <c r="O450" s="164"/>
      <c r="P450" s="164"/>
      <c r="Q450" s="164"/>
      <c r="R450" s="164"/>
      <c r="S450" s="164"/>
      <c r="T450" s="164"/>
      <c r="U450" s="164"/>
      <c r="V450" s="164"/>
    </row>
    <row r="451" spans="1:22" ht="12">
      <c r="A451" s="164"/>
      <c r="B451" s="132"/>
      <c r="C451" s="164"/>
      <c r="D451" s="164"/>
      <c r="E451" s="164"/>
      <c r="F451" s="164"/>
      <c r="G451" s="164"/>
      <c r="H451" s="164"/>
      <c r="I451" s="164"/>
      <c r="J451" s="164"/>
      <c r="K451" s="164"/>
      <c r="L451" s="164"/>
      <c r="M451" s="164"/>
      <c r="N451" s="164"/>
      <c r="O451" s="164"/>
      <c r="P451" s="164"/>
      <c r="Q451" s="164"/>
      <c r="R451" s="164"/>
      <c r="S451" s="164"/>
      <c r="T451" s="164"/>
      <c r="U451" s="164"/>
      <c r="V451" s="164"/>
    </row>
    <row r="452" spans="1:22" ht="12">
      <c r="A452" s="164"/>
      <c r="B452" s="132"/>
      <c r="C452" s="164"/>
      <c r="D452" s="164"/>
      <c r="E452" s="164"/>
      <c r="F452" s="164"/>
      <c r="G452" s="164"/>
      <c r="H452" s="164"/>
      <c r="I452" s="164"/>
      <c r="J452" s="164"/>
      <c r="K452" s="164"/>
      <c r="L452" s="164"/>
      <c r="M452" s="164"/>
      <c r="N452" s="164"/>
      <c r="O452" s="164"/>
      <c r="P452" s="164"/>
      <c r="Q452" s="164"/>
      <c r="R452" s="164"/>
      <c r="S452" s="164"/>
      <c r="T452" s="164"/>
      <c r="U452" s="164"/>
      <c r="V452" s="164"/>
    </row>
    <row r="453" spans="1:22" ht="12">
      <c r="A453" s="164"/>
      <c r="B453" s="132"/>
      <c r="C453" s="164"/>
      <c r="D453" s="164"/>
      <c r="E453" s="164"/>
      <c r="F453" s="164"/>
      <c r="G453" s="164"/>
      <c r="H453" s="164"/>
      <c r="I453" s="164"/>
      <c r="J453" s="164"/>
      <c r="K453" s="164"/>
      <c r="L453" s="164"/>
      <c r="M453" s="164"/>
      <c r="N453" s="164"/>
      <c r="O453" s="164"/>
      <c r="P453" s="164"/>
      <c r="Q453" s="164"/>
      <c r="R453" s="164"/>
      <c r="S453" s="164"/>
      <c r="T453" s="164"/>
      <c r="U453" s="164"/>
      <c r="V453" s="164"/>
    </row>
    <row r="454" spans="1:22" ht="12">
      <c r="A454" s="164"/>
      <c r="B454" s="132"/>
      <c r="C454" s="164"/>
      <c r="D454" s="164"/>
      <c r="E454" s="164"/>
      <c r="F454" s="164"/>
      <c r="G454" s="164"/>
      <c r="H454" s="164"/>
      <c r="I454" s="164"/>
      <c r="J454" s="164"/>
      <c r="K454" s="164"/>
      <c r="L454" s="164"/>
      <c r="M454" s="164"/>
      <c r="N454" s="164"/>
      <c r="O454" s="164"/>
      <c r="P454" s="164"/>
      <c r="Q454" s="164"/>
      <c r="R454" s="164"/>
      <c r="S454" s="164"/>
      <c r="T454" s="164"/>
      <c r="U454" s="164"/>
      <c r="V454" s="164"/>
    </row>
    <row r="455" spans="1:22" ht="12">
      <c r="A455" s="164"/>
      <c r="B455" s="132"/>
      <c r="C455" s="164"/>
      <c r="D455" s="164"/>
      <c r="E455" s="164"/>
      <c r="F455" s="164"/>
      <c r="G455" s="164"/>
      <c r="H455" s="164"/>
      <c r="I455" s="164"/>
      <c r="J455" s="164"/>
      <c r="K455" s="164"/>
      <c r="L455" s="164"/>
      <c r="M455" s="164"/>
      <c r="N455" s="164"/>
      <c r="O455" s="164"/>
      <c r="P455" s="164"/>
      <c r="Q455" s="164"/>
      <c r="R455" s="164"/>
      <c r="S455" s="164"/>
      <c r="T455" s="164"/>
      <c r="U455" s="164"/>
      <c r="V455" s="164"/>
    </row>
    <row r="456" spans="1:22" ht="12">
      <c r="A456" s="164"/>
      <c r="B456" s="132"/>
      <c r="C456" s="164"/>
      <c r="D456" s="164"/>
      <c r="E456" s="164"/>
      <c r="F456" s="164"/>
      <c r="G456" s="164"/>
      <c r="H456" s="164"/>
      <c r="I456" s="164"/>
      <c r="J456" s="164"/>
      <c r="K456" s="164"/>
      <c r="L456" s="164"/>
      <c r="M456" s="164"/>
      <c r="N456" s="164"/>
      <c r="O456" s="164"/>
      <c r="P456" s="164"/>
      <c r="Q456" s="164"/>
      <c r="R456" s="164"/>
      <c r="S456" s="164"/>
      <c r="T456" s="164"/>
      <c r="U456" s="164"/>
      <c r="V456" s="164"/>
    </row>
    <row r="457" spans="1:22" ht="12">
      <c r="A457" s="164"/>
      <c r="B457" s="132"/>
      <c r="C457" s="164"/>
      <c r="D457" s="164"/>
      <c r="E457" s="164"/>
      <c r="F457" s="164"/>
      <c r="G457" s="164"/>
      <c r="H457" s="164"/>
      <c r="I457" s="164"/>
      <c r="J457" s="164"/>
      <c r="K457" s="164"/>
      <c r="L457" s="164"/>
      <c r="M457" s="164"/>
      <c r="N457" s="164"/>
      <c r="O457" s="164"/>
      <c r="P457" s="164"/>
      <c r="Q457" s="164"/>
      <c r="R457" s="164"/>
      <c r="S457" s="164"/>
      <c r="T457" s="164"/>
      <c r="U457" s="164"/>
      <c r="V457" s="164"/>
    </row>
    <row r="458" spans="1:22" ht="12">
      <c r="A458" s="164"/>
      <c r="B458" s="132"/>
      <c r="C458" s="164"/>
      <c r="D458" s="164"/>
      <c r="E458" s="164"/>
      <c r="F458" s="164"/>
      <c r="G458" s="164"/>
      <c r="H458" s="164"/>
      <c r="I458" s="164"/>
      <c r="J458" s="164"/>
      <c r="K458" s="164"/>
      <c r="L458" s="164"/>
      <c r="M458" s="164"/>
      <c r="N458" s="164"/>
      <c r="O458" s="164"/>
      <c r="P458" s="164"/>
      <c r="Q458" s="164"/>
      <c r="R458" s="164"/>
      <c r="S458" s="164"/>
      <c r="T458" s="164"/>
      <c r="U458" s="164"/>
      <c r="V458" s="164"/>
    </row>
    <row r="459" spans="1:22" ht="12">
      <c r="A459" s="164"/>
      <c r="B459" s="132"/>
      <c r="C459" s="164"/>
      <c r="D459" s="164"/>
      <c r="E459" s="164"/>
      <c r="F459" s="164"/>
      <c r="G459" s="164"/>
      <c r="H459" s="164"/>
      <c r="I459" s="164"/>
      <c r="J459" s="164"/>
      <c r="K459" s="164"/>
      <c r="L459" s="164"/>
      <c r="M459" s="164"/>
      <c r="N459" s="164"/>
      <c r="O459" s="164"/>
      <c r="P459" s="164"/>
      <c r="Q459" s="164"/>
      <c r="R459" s="164"/>
      <c r="S459" s="164"/>
      <c r="T459" s="164"/>
      <c r="U459" s="164"/>
      <c r="V459" s="164"/>
    </row>
    <row r="460" spans="1:22" ht="12">
      <c r="A460" s="164"/>
      <c r="B460" s="132"/>
      <c r="C460" s="164"/>
      <c r="D460" s="164"/>
      <c r="E460" s="164"/>
      <c r="F460" s="164"/>
      <c r="G460" s="164"/>
      <c r="H460" s="164"/>
      <c r="I460" s="164"/>
      <c r="J460" s="164"/>
      <c r="K460" s="164"/>
      <c r="L460" s="164"/>
      <c r="M460" s="164"/>
      <c r="N460" s="164"/>
      <c r="O460" s="164"/>
      <c r="P460" s="164"/>
      <c r="Q460" s="164"/>
      <c r="R460" s="164"/>
      <c r="S460" s="164"/>
      <c r="T460" s="164"/>
      <c r="U460" s="164"/>
      <c r="V460" s="164"/>
    </row>
    <row r="461" spans="1:22" ht="12">
      <c r="A461" s="164"/>
      <c r="B461" s="132"/>
      <c r="C461" s="164"/>
      <c r="D461" s="164"/>
      <c r="E461" s="164"/>
      <c r="F461" s="164"/>
      <c r="G461" s="164"/>
      <c r="H461" s="164"/>
      <c r="I461" s="164"/>
      <c r="J461" s="164"/>
      <c r="K461" s="164"/>
      <c r="L461" s="164"/>
      <c r="M461" s="164"/>
      <c r="N461" s="164"/>
      <c r="O461" s="164"/>
      <c r="P461" s="164"/>
      <c r="Q461" s="164"/>
      <c r="R461" s="164"/>
      <c r="S461" s="164"/>
      <c r="T461" s="164"/>
      <c r="U461" s="164"/>
      <c r="V461" s="164"/>
    </row>
    <row r="462" spans="1:22" ht="12">
      <c r="A462" s="164"/>
      <c r="B462" s="132"/>
      <c r="C462" s="164"/>
      <c r="D462" s="164"/>
      <c r="E462" s="164"/>
      <c r="F462" s="164"/>
      <c r="G462" s="164"/>
      <c r="H462" s="164"/>
      <c r="I462" s="164"/>
      <c r="J462" s="164"/>
      <c r="K462" s="164"/>
      <c r="L462" s="164"/>
      <c r="M462" s="164"/>
      <c r="N462" s="164"/>
      <c r="O462" s="164"/>
      <c r="P462" s="164"/>
      <c r="Q462" s="164"/>
      <c r="R462" s="164"/>
      <c r="S462" s="164"/>
      <c r="T462" s="164"/>
      <c r="U462" s="164"/>
      <c r="V462" s="164"/>
    </row>
    <row r="463" spans="1:22" ht="12">
      <c r="A463" s="164"/>
      <c r="B463" s="132"/>
      <c r="C463" s="164"/>
      <c r="D463" s="164"/>
      <c r="E463" s="164"/>
      <c r="F463" s="164"/>
      <c r="G463" s="164"/>
      <c r="H463" s="164"/>
      <c r="I463" s="164"/>
      <c r="J463" s="164"/>
      <c r="K463" s="164"/>
      <c r="L463" s="164"/>
      <c r="M463" s="164"/>
      <c r="N463" s="164"/>
      <c r="O463" s="164"/>
      <c r="P463" s="164"/>
      <c r="Q463" s="164"/>
      <c r="R463" s="164"/>
      <c r="S463" s="164"/>
      <c r="T463" s="164"/>
      <c r="U463" s="164"/>
      <c r="V463" s="164"/>
    </row>
    <row r="464" spans="1:22" ht="12">
      <c r="A464" s="164"/>
      <c r="B464" s="132"/>
      <c r="C464" s="164"/>
      <c r="D464" s="164"/>
      <c r="E464" s="164"/>
      <c r="F464" s="164"/>
      <c r="G464" s="164"/>
      <c r="H464" s="164"/>
      <c r="I464" s="164"/>
      <c r="J464" s="164"/>
      <c r="K464" s="164"/>
      <c r="L464" s="164"/>
      <c r="M464" s="164"/>
      <c r="N464" s="164"/>
      <c r="O464" s="164"/>
      <c r="P464" s="164"/>
      <c r="Q464" s="164"/>
      <c r="R464" s="164"/>
      <c r="S464" s="164"/>
      <c r="T464" s="164"/>
      <c r="U464" s="164"/>
      <c r="V464" s="164"/>
    </row>
    <row r="465" spans="1:22" ht="12">
      <c r="A465" s="164"/>
      <c r="B465" s="132"/>
      <c r="C465" s="164"/>
      <c r="D465" s="164"/>
      <c r="E465" s="164"/>
      <c r="F465" s="164"/>
      <c r="G465" s="164"/>
      <c r="H465" s="164"/>
      <c r="I465" s="164"/>
      <c r="J465" s="164"/>
      <c r="K465" s="164"/>
      <c r="L465" s="164"/>
      <c r="M465" s="164"/>
      <c r="N465" s="164"/>
      <c r="O465" s="164"/>
      <c r="P465" s="164"/>
      <c r="Q465" s="164"/>
      <c r="R465" s="164"/>
      <c r="S465" s="164"/>
      <c r="T465" s="164"/>
      <c r="U465" s="164"/>
      <c r="V465" s="164"/>
    </row>
    <row r="466" spans="1:22" ht="12">
      <c r="A466" s="164"/>
      <c r="B466" s="132"/>
      <c r="C466" s="164"/>
      <c r="D466" s="164"/>
      <c r="E466" s="164"/>
      <c r="F466" s="164"/>
      <c r="G466" s="164"/>
      <c r="H466" s="164"/>
      <c r="I466" s="164"/>
      <c r="J466" s="164"/>
      <c r="K466" s="164"/>
      <c r="L466" s="164"/>
      <c r="M466" s="164"/>
      <c r="N466" s="164"/>
      <c r="O466" s="164"/>
      <c r="P466" s="164"/>
      <c r="Q466" s="164"/>
      <c r="R466" s="164"/>
      <c r="S466" s="164"/>
      <c r="T466" s="164"/>
      <c r="U466" s="164"/>
      <c r="V466" s="164"/>
    </row>
    <row r="467" spans="1:22" ht="12">
      <c r="A467" s="164"/>
      <c r="B467" s="132"/>
      <c r="C467" s="164"/>
      <c r="D467" s="164"/>
      <c r="E467" s="164"/>
      <c r="F467" s="164"/>
      <c r="G467" s="164"/>
      <c r="H467" s="164"/>
      <c r="I467" s="164"/>
      <c r="J467" s="164"/>
      <c r="K467" s="164"/>
      <c r="L467" s="164"/>
      <c r="M467" s="164"/>
      <c r="N467" s="164"/>
      <c r="O467" s="164"/>
      <c r="P467" s="164"/>
      <c r="Q467" s="164"/>
      <c r="R467" s="164"/>
      <c r="S467" s="164"/>
      <c r="T467" s="164"/>
      <c r="U467" s="164"/>
      <c r="V467" s="164"/>
    </row>
    <row r="468" spans="1:22" ht="12">
      <c r="A468" s="164"/>
      <c r="B468" s="132"/>
      <c r="C468" s="164"/>
      <c r="D468" s="164"/>
      <c r="E468" s="164"/>
      <c r="F468" s="164"/>
      <c r="G468" s="164"/>
      <c r="H468" s="164"/>
      <c r="I468" s="164"/>
      <c r="J468" s="164"/>
      <c r="K468" s="164"/>
      <c r="L468" s="164"/>
      <c r="M468" s="164"/>
      <c r="N468" s="164"/>
      <c r="O468" s="164"/>
      <c r="P468" s="164"/>
      <c r="Q468" s="164"/>
      <c r="R468" s="164"/>
      <c r="S468" s="164"/>
      <c r="T468" s="164"/>
      <c r="U468" s="164"/>
      <c r="V468" s="164"/>
    </row>
    <row r="469" spans="1:22" ht="12">
      <c r="A469" s="164"/>
      <c r="B469" s="132"/>
      <c r="C469" s="164"/>
      <c r="D469" s="164"/>
      <c r="E469" s="164"/>
      <c r="F469" s="164"/>
      <c r="G469" s="164"/>
      <c r="H469" s="164"/>
      <c r="I469" s="164"/>
      <c r="J469" s="164"/>
      <c r="K469" s="164"/>
      <c r="L469" s="164"/>
      <c r="M469" s="164"/>
      <c r="N469" s="164"/>
      <c r="O469" s="164"/>
      <c r="P469" s="164"/>
      <c r="Q469" s="164"/>
      <c r="R469" s="164"/>
      <c r="S469" s="164"/>
      <c r="T469" s="164"/>
      <c r="U469" s="164"/>
      <c r="V469" s="164"/>
    </row>
    <row r="470" spans="1:22" ht="12">
      <c r="A470" s="164"/>
      <c r="B470" s="132"/>
      <c r="C470" s="164"/>
      <c r="D470" s="164"/>
      <c r="E470" s="164"/>
      <c r="F470" s="164"/>
      <c r="G470" s="164"/>
      <c r="H470" s="164"/>
      <c r="I470" s="164"/>
      <c r="J470" s="164"/>
      <c r="K470" s="164"/>
      <c r="L470" s="164"/>
      <c r="M470" s="164"/>
      <c r="N470" s="164"/>
      <c r="O470" s="164"/>
      <c r="P470" s="164"/>
      <c r="Q470" s="164"/>
      <c r="R470" s="164"/>
      <c r="S470" s="164"/>
      <c r="T470" s="164"/>
      <c r="U470" s="164"/>
      <c r="V470" s="164"/>
    </row>
    <row r="471" spans="1:22" ht="12">
      <c r="A471" s="164"/>
      <c r="B471" s="132"/>
      <c r="C471" s="164"/>
      <c r="D471" s="164"/>
      <c r="E471" s="164"/>
      <c r="F471" s="164"/>
      <c r="G471" s="164"/>
      <c r="H471" s="164"/>
      <c r="I471" s="164"/>
      <c r="J471" s="164"/>
      <c r="K471" s="164"/>
      <c r="L471" s="164"/>
      <c r="M471" s="164"/>
      <c r="N471" s="164"/>
      <c r="O471" s="164"/>
      <c r="P471" s="164"/>
      <c r="Q471" s="164"/>
      <c r="R471" s="164"/>
      <c r="S471" s="164"/>
      <c r="T471" s="164"/>
      <c r="U471" s="164"/>
      <c r="V471" s="164"/>
    </row>
    <row r="472" spans="1:22" ht="12">
      <c r="A472" s="164"/>
      <c r="B472" s="132"/>
      <c r="C472" s="164"/>
      <c r="D472" s="164"/>
      <c r="E472" s="164"/>
      <c r="F472" s="164"/>
      <c r="G472" s="164"/>
      <c r="H472" s="164"/>
      <c r="I472" s="164"/>
      <c r="J472" s="164"/>
      <c r="K472" s="164"/>
      <c r="L472" s="164"/>
      <c r="M472" s="164"/>
      <c r="N472" s="164"/>
      <c r="O472" s="164"/>
      <c r="P472" s="164"/>
      <c r="Q472" s="164"/>
      <c r="R472" s="164"/>
      <c r="S472" s="164"/>
      <c r="T472" s="164"/>
      <c r="U472" s="164"/>
      <c r="V472" s="164"/>
    </row>
    <row r="473" spans="1:22" ht="12">
      <c r="A473" s="164"/>
      <c r="B473" s="132"/>
      <c r="C473" s="164"/>
      <c r="D473" s="164"/>
      <c r="E473" s="164"/>
      <c r="F473" s="164"/>
      <c r="G473" s="164"/>
      <c r="H473" s="164"/>
      <c r="I473" s="164"/>
      <c r="J473" s="164"/>
      <c r="K473" s="164"/>
      <c r="L473" s="164"/>
      <c r="M473" s="164"/>
      <c r="N473" s="164"/>
      <c r="O473" s="164"/>
      <c r="P473" s="164"/>
      <c r="Q473" s="164"/>
      <c r="R473" s="164"/>
      <c r="S473" s="164"/>
      <c r="T473" s="164"/>
      <c r="U473" s="164"/>
      <c r="V473" s="164"/>
    </row>
    <row r="474" spans="1:22" ht="12">
      <c r="A474" s="164"/>
      <c r="B474" s="132"/>
      <c r="C474" s="164"/>
      <c r="D474" s="164"/>
      <c r="E474" s="164"/>
      <c r="F474" s="164"/>
      <c r="G474" s="164"/>
      <c r="H474" s="164"/>
      <c r="I474" s="164"/>
      <c r="J474" s="164"/>
      <c r="K474" s="164"/>
      <c r="L474" s="164"/>
      <c r="M474" s="164"/>
      <c r="N474" s="164"/>
      <c r="O474" s="164"/>
      <c r="P474" s="164"/>
      <c r="Q474" s="164"/>
      <c r="R474" s="164"/>
      <c r="S474" s="164"/>
      <c r="T474" s="164"/>
      <c r="U474" s="164"/>
      <c r="V474" s="164"/>
    </row>
    <row r="475" spans="1:22" ht="12">
      <c r="A475" s="164"/>
      <c r="B475" s="132"/>
      <c r="C475" s="164"/>
      <c r="D475" s="164"/>
      <c r="E475" s="164"/>
      <c r="F475" s="164"/>
      <c r="G475" s="164"/>
      <c r="H475" s="164"/>
      <c r="I475" s="164"/>
      <c r="J475" s="164"/>
      <c r="K475" s="164"/>
      <c r="L475" s="164"/>
      <c r="M475" s="164"/>
      <c r="N475" s="164"/>
      <c r="O475" s="164"/>
      <c r="P475" s="164"/>
      <c r="Q475" s="164"/>
      <c r="R475" s="164"/>
      <c r="S475" s="164"/>
      <c r="T475" s="164"/>
      <c r="U475" s="164"/>
      <c r="V475" s="164"/>
    </row>
    <row r="476" spans="1:22" ht="12">
      <c r="A476" s="164"/>
      <c r="B476" s="132"/>
      <c r="C476" s="164"/>
      <c r="D476" s="164"/>
      <c r="E476" s="164"/>
      <c r="F476" s="164"/>
      <c r="G476" s="164"/>
      <c r="H476" s="164"/>
      <c r="I476" s="164"/>
      <c r="J476" s="164"/>
      <c r="K476" s="164"/>
      <c r="L476" s="164"/>
      <c r="M476" s="164"/>
      <c r="N476" s="164"/>
      <c r="O476" s="164"/>
      <c r="P476" s="164"/>
      <c r="Q476" s="164"/>
      <c r="R476" s="164"/>
      <c r="S476" s="164"/>
      <c r="T476" s="164"/>
      <c r="U476" s="164"/>
      <c r="V476" s="164"/>
    </row>
    <row r="477" spans="1:22" ht="12">
      <c r="A477" s="164"/>
      <c r="B477" s="132"/>
      <c r="C477" s="164"/>
      <c r="D477" s="164"/>
      <c r="E477" s="164"/>
      <c r="F477" s="164"/>
      <c r="G477" s="164"/>
      <c r="H477" s="164"/>
      <c r="I477" s="164"/>
      <c r="J477" s="164"/>
      <c r="K477" s="164"/>
      <c r="L477" s="164"/>
      <c r="M477" s="164"/>
      <c r="N477" s="164"/>
      <c r="O477" s="164"/>
      <c r="P477" s="164"/>
      <c r="Q477" s="164"/>
      <c r="R477" s="164"/>
      <c r="S477" s="164"/>
      <c r="T477" s="164"/>
      <c r="U477" s="164"/>
      <c r="V477" s="164"/>
    </row>
    <row r="478" spans="1:22" ht="12">
      <c r="A478" s="164"/>
      <c r="B478" s="132"/>
      <c r="C478" s="164"/>
      <c r="D478" s="164"/>
      <c r="E478" s="164"/>
      <c r="F478" s="164"/>
      <c r="G478" s="164"/>
      <c r="H478" s="164"/>
      <c r="I478" s="164"/>
      <c r="J478" s="164"/>
      <c r="K478" s="164"/>
      <c r="L478" s="164"/>
      <c r="M478" s="164"/>
      <c r="N478" s="164"/>
      <c r="O478" s="164"/>
      <c r="P478" s="164"/>
      <c r="Q478" s="164"/>
      <c r="R478" s="164"/>
      <c r="S478" s="164"/>
      <c r="T478" s="164"/>
      <c r="U478" s="164"/>
      <c r="V478" s="164"/>
    </row>
    <row r="479" spans="1:22" ht="12">
      <c r="A479" s="164"/>
      <c r="B479" s="132"/>
      <c r="C479" s="164"/>
      <c r="D479" s="164"/>
      <c r="E479" s="164"/>
      <c r="F479" s="164"/>
      <c r="G479" s="164"/>
      <c r="H479" s="164"/>
      <c r="I479" s="164"/>
      <c r="J479" s="164"/>
      <c r="K479" s="164"/>
      <c r="L479" s="164"/>
      <c r="M479" s="164"/>
      <c r="N479" s="164"/>
      <c r="O479" s="164"/>
      <c r="P479" s="164"/>
      <c r="Q479" s="164"/>
      <c r="R479" s="164"/>
      <c r="S479" s="164"/>
      <c r="T479" s="164"/>
      <c r="U479" s="164"/>
      <c r="V479" s="164"/>
    </row>
    <row r="480" spans="1:22" ht="12">
      <c r="A480" s="164"/>
      <c r="B480" s="132"/>
      <c r="C480" s="164"/>
      <c r="D480" s="164"/>
      <c r="E480" s="164"/>
      <c r="F480" s="164"/>
      <c r="G480" s="164"/>
      <c r="H480" s="164"/>
      <c r="I480" s="164"/>
      <c r="J480" s="164"/>
      <c r="K480" s="164"/>
      <c r="L480" s="164"/>
      <c r="M480" s="164"/>
      <c r="N480" s="164"/>
      <c r="O480" s="164"/>
      <c r="P480" s="164"/>
      <c r="Q480" s="164"/>
      <c r="R480" s="164"/>
      <c r="S480" s="164"/>
      <c r="T480" s="164"/>
      <c r="U480" s="164"/>
      <c r="V480" s="164"/>
    </row>
    <row r="481" spans="1:22" ht="12">
      <c r="A481" s="164"/>
      <c r="B481" s="132"/>
      <c r="C481" s="164"/>
      <c r="D481" s="164"/>
      <c r="E481" s="164"/>
      <c r="F481" s="164"/>
      <c r="G481" s="164"/>
      <c r="H481" s="164"/>
      <c r="I481" s="164"/>
      <c r="J481" s="164"/>
      <c r="K481" s="164"/>
      <c r="L481" s="164"/>
      <c r="M481" s="164"/>
      <c r="N481" s="164"/>
      <c r="O481" s="164"/>
      <c r="P481" s="164"/>
      <c r="Q481" s="164"/>
      <c r="R481" s="164"/>
      <c r="S481" s="164"/>
      <c r="T481" s="164"/>
      <c r="U481" s="164"/>
      <c r="V481" s="164"/>
    </row>
    <row r="482" spans="1:22" ht="12">
      <c r="A482" s="164"/>
      <c r="B482" s="132"/>
      <c r="C482" s="164"/>
      <c r="D482" s="164"/>
      <c r="E482" s="164"/>
      <c r="F482" s="164"/>
      <c r="G482" s="164"/>
      <c r="H482" s="164"/>
      <c r="I482" s="164"/>
      <c r="J482" s="164"/>
      <c r="K482" s="164"/>
      <c r="L482" s="164"/>
      <c r="M482" s="164"/>
      <c r="N482" s="164"/>
      <c r="O482" s="164"/>
      <c r="P482" s="164"/>
      <c r="Q482" s="164"/>
      <c r="R482" s="164"/>
      <c r="S482" s="164"/>
      <c r="T482" s="164"/>
      <c r="U482" s="164"/>
      <c r="V482" s="164"/>
    </row>
    <row r="483" spans="1:22" ht="12">
      <c r="A483" s="164"/>
      <c r="B483" s="132"/>
      <c r="C483" s="164"/>
      <c r="D483" s="164"/>
      <c r="E483" s="164"/>
      <c r="F483" s="164"/>
      <c r="G483" s="164"/>
      <c r="H483" s="164"/>
      <c r="I483" s="164"/>
      <c r="J483" s="164"/>
      <c r="K483" s="164"/>
      <c r="L483" s="164"/>
      <c r="M483" s="164"/>
      <c r="N483" s="164"/>
      <c r="O483" s="164"/>
      <c r="P483" s="164"/>
      <c r="Q483" s="164"/>
      <c r="R483" s="164"/>
      <c r="S483" s="164"/>
      <c r="T483" s="164"/>
      <c r="U483" s="164"/>
      <c r="V483" s="164"/>
    </row>
    <row r="484" spans="1:22" ht="12">
      <c r="A484" s="164"/>
      <c r="B484" s="132"/>
      <c r="C484" s="164"/>
      <c r="D484" s="164"/>
      <c r="E484" s="164"/>
      <c r="F484" s="164"/>
      <c r="G484" s="164"/>
      <c r="H484" s="164"/>
      <c r="I484" s="164"/>
      <c r="J484" s="164"/>
      <c r="K484" s="164"/>
      <c r="L484" s="164"/>
      <c r="M484" s="164"/>
      <c r="N484" s="164"/>
      <c r="O484" s="164"/>
      <c r="P484" s="164"/>
      <c r="Q484" s="164"/>
      <c r="R484" s="164"/>
      <c r="S484" s="164"/>
      <c r="T484" s="164"/>
      <c r="U484" s="164"/>
      <c r="V484" s="164"/>
    </row>
    <row r="485" spans="1:22" ht="12">
      <c r="A485" s="164"/>
      <c r="B485" s="132"/>
      <c r="C485" s="164"/>
      <c r="D485" s="164"/>
      <c r="E485" s="164"/>
      <c r="F485" s="164"/>
      <c r="G485" s="164"/>
      <c r="H485" s="164"/>
      <c r="I485" s="164"/>
      <c r="J485" s="164"/>
      <c r="K485" s="164"/>
      <c r="L485" s="164"/>
      <c r="M485" s="164"/>
      <c r="N485" s="164"/>
      <c r="O485" s="164"/>
      <c r="P485" s="164"/>
      <c r="Q485" s="164"/>
      <c r="R485" s="164"/>
      <c r="S485" s="164"/>
      <c r="T485" s="164"/>
      <c r="U485" s="164"/>
      <c r="V485" s="164"/>
    </row>
    <row r="486" spans="1:22" ht="12">
      <c r="A486" s="164"/>
      <c r="B486" s="132"/>
      <c r="C486" s="164"/>
      <c r="D486" s="164"/>
      <c r="E486" s="164"/>
      <c r="F486" s="164"/>
      <c r="G486" s="164"/>
      <c r="H486" s="164"/>
      <c r="I486" s="164"/>
      <c r="J486" s="164"/>
      <c r="K486" s="164"/>
      <c r="L486" s="164"/>
      <c r="M486" s="164"/>
      <c r="N486" s="164"/>
      <c r="O486" s="164"/>
      <c r="P486" s="164"/>
      <c r="Q486" s="164"/>
      <c r="R486" s="164"/>
      <c r="S486" s="164"/>
      <c r="T486" s="164"/>
      <c r="U486" s="164"/>
      <c r="V486" s="164"/>
    </row>
    <row r="487" spans="1:22" ht="12">
      <c r="A487" s="164"/>
      <c r="B487" s="132"/>
      <c r="C487" s="164"/>
      <c r="D487" s="164"/>
      <c r="E487" s="164"/>
      <c r="F487" s="164"/>
      <c r="G487" s="164"/>
      <c r="H487" s="164"/>
      <c r="I487" s="164"/>
      <c r="J487" s="164"/>
      <c r="K487" s="164"/>
      <c r="L487" s="164"/>
      <c r="M487" s="164"/>
      <c r="N487" s="164"/>
      <c r="O487" s="164"/>
      <c r="P487" s="164"/>
      <c r="Q487" s="164"/>
      <c r="R487" s="164"/>
      <c r="S487" s="164"/>
      <c r="T487" s="164"/>
      <c r="U487" s="164"/>
      <c r="V487" s="164"/>
    </row>
    <row r="488" spans="1:22" ht="12">
      <c r="A488" s="164"/>
      <c r="B488" s="132"/>
      <c r="C488" s="164"/>
      <c r="D488" s="164"/>
      <c r="E488" s="164"/>
      <c r="F488" s="164"/>
      <c r="G488" s="164"/>
      <c r="H488" s="164"/>
      <c r="I488" s="164"/>
      <c r="J488" s="164"/>
      <c r="K488" s="164"/>
      <c r="L488" s="164"/>
      <c r="M488" s="164"/>
      <c r="N488" s="164"/>
      <c r="O488" s="164"/>
      <c r="P488" s="164"/>
      <c r="Q488" s="164"/>
      <c r="R488" s="164"/>
      <c r="S488" s="164"/>
      <c r="T488" s="164"/>
      <c r="U488" s="164"/>
      <c r="V488" s="164"/>
    </row>
    <row r="489" spans="1:22" ht="12">
      <c r="A489" s="164"/>
      <c r="B489" s="132"/>
      <c r="C489" s="164"/>
      <c r="D489" s="164"/>
      <c r="E489" s="164"/>
      <c r="F489" s="164"/>
      <c r="G489" s="164"/>
      <c r="H489" s="164"/>
      <c r="I489" s="164"/>
      <c r="J489" s="164"/>
      <c r="K489" s="164"/>
      <c r="L489" s="164"/>
      <c r="M489" s="164"/>
      <c r="N489" s="164"/>
      <c r="O489" s="164"/>
      <c r="P489" s="164"/>
      <c r="Q489" s="164"/>
      <c r="R489" s="164"/>
      <c r="S489" s="164"/>
      <c r="T489" s="164"/>
      <c r="U489" s="164"/>
      <c r="V489" s="164"/>
    </row>
    <row r="490" spans="1:22" ht="12">
      <c r="A490" s="164"/>
      <c r="B490" s="132"/>
      <c r="C490" s="164"/>
      <c r="D490" s="164"/>
      <c r="E490" s="164"/>
      <c r="F490" s="164"/>
      <c r="G490" s="164"/>
      <c r="H490" s="164"/>
      <c r="I490" s="164"/>
      <c r="J490" s="164"/>
      <c r="K490" s="164"/>
      <c r="L490" s="164"/>
      <c r="M490" s="164"/>
      <c r="N490" s="164"/>
      <c r="O490" s="164"/>
      <c r="P490" s="164"/>
      <c r="Q490" s="164"/>
      <c r="R490" s="164"/>
      <c r="S490" s="164"/>
      <c r="T490" s="164"/>
      <c r="U490" s="164"/>
      <c r="V490" s="164"/>
    </row>
    <row r="491" spans="1:22" ht="12">
      <c r="A491" s="164"/>
      <c r="B491" s="132"/>
      <c r="C491" s="164"/>
      <c r="D491" s="164"/>
      <c r="E491" s="164"/>
      <c r="F491" s="164"/>
      <c r="G491" s="164"/>
      <c r="H491" s="164"/>
      <c r="I491" s="164"/>
      <c r="J491" s="164"/>
      <c r="K491" s="164"/>
      <c r="L491" s="164"/>
      <c r="M491" s="164"/>
      <c r="N491" s="164"/>
      <c r="O491" s="164"/>
      <c r="P491" s="164"/>
      <c r="Q491" s="164"/>
      <c r="R491" s="164"/>
      <c r="S491" s="164"/>
      <c r="T491" s="164"/>
      <c r="U491" s="164"/>
      <c r="V491" s="164"/>
    </row>
    <row r="492" spans="1:22" ht="12">
      <c r="A492" s="164"/>
      <c r="B492" s="132"/>
      <c r="C492" s="164"/>
      <c r="D492" s="164"/>
      <c r="E492" s="164"/>
      <c r="F492" s="164"/>
      <c r="G492" s="164"/>
      <c r="H492" s="164"/>
      <c r="I492" s="164"/>
      <c r="J492" s="164"/>
      <c r="K492" s="164"/>
      <c r="L492" s="164"/>
      <c r="M492" s="164"/>
      <c r="N492" s="164"/>
      <c r="O492" s="164"/>
      <c r="P492" s="164"/>
      <c r="Q492" s="164"/>
      <c r="R492" s="164"/>
      <c r="S492" s="164"/>
      <c r="T492" s="164"/>
      <c r="U492" s="164"/>
      <c r="V492" s="164"/>
    </row>
    <row r="493" spans="1:22" ht="12">
      <c r="A493" s="164"/>
      <c r="B493" s="132"/>
      <c r="C493" s="164"/>
      <c r="D493" s="164"/>
      <c r="E493" s="164"/>
      <c r="F493" s="164"/>
      <c r="G493" s="164"/>
      <c r="H493" s="164"/>
      <c r="I493" s="164"/>
      <c r="J493" s="164"/>
      <c r="K493" s="164"/>
      <c r="L493" s="164"/>
      <c r="M493" s="164"/>
      <c r="N493" s="164"/>
      <c r="O493" s="164"/>
      <c r="P493" s="164"/>
      <c r="Q493" s="164"/>
      <c r="R493" s="164"/>
      <c r="S493" s="164"/>
      <c r="T493" s="164"/>
      <c r="U493" s="164"/>
      <c r="V493" s="164"/>
    </row>
    <row r="494" spans="1:22" ht="12">
      <c r="A494" s="164"/>
      <c r="B494" s="132"/>
      <c r="C494" s="164"/>
      <c r="D494" s="164"/>
      <c r="E494" s="164"/>
      <c r="F494" s="164"/>
      <c r="G494" s="164"/>
      <c r="H494" s="164"/>
      <c r="I494" s="164"/>
      <c r="J494" s="164"/>
      <c r="K494" s="164"/>
      <c r="L494" s="164"/>
      <c r="M494" s="164"/>
      <c r="N494" s="164"/>
      <c r="O494" s="164"/>
      <c r="P494" s="164"/>
      <c r="Q494" s="164"/>
      <c r="R494" s="164"/>
      <c r="S494" s="164"/>
      <c r="T494" s="164"/>
      <c r="U494" s="164"/>
      <c r="V494" s="164"/>
    </row>
    <row r="495" spans="1:22" ht="12">
      <c r="A495" s="164"/>
      <c r="B495" s="132"/>
      <c r="C495" s="164"/>
      <c r="D495" s="164"/>
      <c r="E495" s="164"/>
      <c r="F495" s="164"/>
      <c r="G495" s="164"/>
      <c r="H495" s="164"/>
      <c r="I495" s="164"/>
      <c r="J495" s="164"/>
      <c r="K495" s="164"/>
      <c r="L495" s="164"/>
      <c r="M495" s="164"/>
      <c r="N495" s="164"/>
      <c r="O495" s="164"/>
      <c r="P495" s="164"/>
      <c r="Q495" s="164"/>
      <c r="R495" s="164"/>
      <c r="S495" s="164"/>
      <c r="T495" s="164"/>
      <c r="U495" s="164"/>
      <c r="V495" s="164"/>
    </row>
    <row r="496" spans="1:22" ht="12">
      <c r="A496" s="164"/>
      <c r="B496" s="132"/>
      <c r="C496" s="164"/>
      <c r="D496" s="164"/>
      <c r="E496" s="164"/>
      <c r="F496" s="164"/>
      <c r="G496" s="164"/>
      <c r="H496" s="164"/>
      <c r="I496" s="164"/>
      <c r="J496" s="164"/>
      <c r="K496" s="164"/>
      <c r="L496" s="164"/>
      <c r="M496" s="164"/>
      <c r="N496" s="164"/>
      <c r="O496" s="164"/>
      <c r="P496" s="164"/>
      <c r="Q496" s="164"/>
      <c r="R496" s="164"/>
      <c r="S496" s="164"/>
      <c r="T496" s="164"/>
      <c r="U496" s="164"/>
      <c r="V496" s="164"/>
    </row>
    <row r="497" spans="1:22" ht="12">
      <c r="A497" s="164"/>
      <c r="B497" s="132"/>
      <c r="C497" s="164"/>
      <c r="D497" s="164"/>
      <c r="E497" s="164"/>
      <c r="F497" s="164"/>
      <c r="G497" s="164"/>
      <c r="H497" s="164"/>
      <c r="I497" s="164"/>
      <c r="J497" s="164"/>
      <c r="K497" s="164"/>
      <c r="L497" s="164"/>
      <c r="M497" s="164"/>
      <c r="N497" s="164"/>
      <c r="O497" s="164"/>
      <c r="P497" s="164"/>
      <c r="Q497" s="164"/>
      <c r="R497" s="164"/>
      <c r="S497" s="164"/>
      <c r="T497" s="164"/>
      <c r="U497" s="164"/>
      <c r="V497" s="164"/>
    </row>
    <row r="498" spans="1:22" ht="12">
      <c r="A498" s="164"/>
      <c r="B498" s="132"/>
      <c r="C498" s="164"/>
      <c r="D498" s="164"/>
      <c r="E498" s="164"/>
      <c r="F498" s="164"/>
      <c r="G498" s="164"/>
      <c r="H498" s="164"/>
      <c r="I498" s="164"/>
      <c r="J498" s="164"/>
      <c r="K498" s="164"/>
      <c r="L498" s="164"/>
      <c r="M498" s="164"/>
      <c r="N498" s="164"/>
      <c r="O498" s="164"/>
      <c r="P498" s="164"/>
      <c r="Q498" s="164"/>
      <c r="R498" s="164"/>
      <c r="S498" s="164"/>
      <c r="T498" s="164"/>
      <c r="U498" s="164"/>
      <c r="V498" s="164"/>
    </row>
    <row r="499" spans="1:22" ht="12">
      <c r="A499" s="164"/>
      <c r="B499" s="132"/>
      <c r="C499" s="164"/>
      <c r="D499" s="164"/>
      <c r="E499" s="164"/>
      <c r="F499" s="164"/>
      <c r="G499" s="164"/>
      <c r="H499" s="164"/>
      <c r="I499" s="164"/>
      <c r="J499" s="164"/>
      <c r="K499" s="164"/>
      <c r="L499" s="164"/>
      <c r="M499" s="164"/>
      <c r="N499" s="164"/>
      <c r="O499" s="164"/>
      <c r="P499" s="164"/>
      <c r="Q499" s="164"/>
      <c r="R499" s="164"/>
      <c r="S499" s="164"/>
      <c r="T499" s="164"/>
      <c r="U499" s="164"/>
      <c r="V499" s="164"/>
    </row>
    <row r="500" spans="1:22" ht="12">
      <c r="A500" s="164"/>
      <c r="B500" s="132"/>
      <c r="C500" s="164"/>
      <c r="D500" s="164"/>
      <c r="E500" s="164"/>
      <c r="F500" s="164"/>
      <c r="G500" s="164"/>
      <c r="H500" s="164"/>
      <c r="I500" s="164"/>
      <c r="J500" s="164"/>
      <c r="K500" s="164"/>
      <c r="L500" s="164"/>
      <c r="M500" s="164"/>
      <c r="N500" s="164"/>
      <c r="O500" s="164"/>
      <c r="P500" s="164"/>
      <c r="Q500" s="164"/>
      <c r="R500" s="164"/>
      <c r="S500" s="164"/>
      <c r="T500" s="164"/>
      <c r="U500" s="164"/>
      <c r="V500" s="164"/>
    </row>
    <row r="501" spans="1:22" ht="12">
      <c r="A501" s="164"/>
      <c r="B501" s="132"/>
      <c r="C501" s="164"/>
      <c r="D501" s="164"/>
      <c r="E501" s="164"/>
      <c r="F501" s="164"/>
      <c r="G501" s="164"/>
      <c r="H501" s="164"/>
      <c r="I501" s="164"/>
      <c r="J501" s="164"/>
      <c r="K501" s="164"/>
      <c r="L501" s="164"/>
      <c r="M501" s="164"/>
      <c r="N501" s="164"/>
      <c r="O501" s="164"/>
      <c r="P501" s="164"/>
      <c r="Q501" s="164"/>
      <c r="R501" s="164"/>
      <c r="S501" s="164"/>
      <c r="T501" s="164"/>
      <c r="U501" s="164"/>
      <c r="V501" s="164"/>
    </row>
    <row r="502" spans="1:22" ht="12">
      <c r="A502" s="164"/>
      <c r="B502" s="132"/>
      <c r="C502" s="164"/>
      <c r="D502" s="164"/>
      <c r="E502" s="164"/>
      <c r="F502" s="164"/>
      <c r="G502" s="164"/>
      <c r="H502" s="164"/>
      <c r="I502" s="164"/>
      <c r="J502" s="164"/>
      <c r="K502" s="164"/>
      <c r="L502" s="164"/>
      <c r="M502" s="164"/>
      <c r="N502" s="164"/>
      <c r="O502" s="164"/>
      <c r="P502" s="164"/>
      <c r="Q502" s="164"/>
      <c r="R502" s="164"/>
      <c r="S502" s="164"/>
      <c r="T502" s="164"/>
      <c r="U502" s="164"/>
      <c r="V502" s="164"/>
    </row>
    <row r="503" spans="1:22" ht="12">
      <c r="A503" s="164"/>
      <c r="B503" s="132"/>
      <c r="C503" s="164"/>
      <c r="D503" s="164"/>
      <c r="E503" s="164"/>
      <c r="F503" s="164"/>
      <c r="G503" s="164"/>
      <c r="H503" s="164"/>
      <c r="I503" s="164"/>
      <c r="J503" s="164"/>
      <c r="K503" s="164"/>
      <c r="L503" s="164"/>
      <c r="M503" s="164"/>
      <c r="N503" s="164"/>
      <c r="O503" s="164"/>
      <c r="P503" s="164"/>
      <c r="Q503" s="164"/>
      <c r="R503" s="164"/>
      <c r="S503" s="164"/>
      <c r="T503" s="164"/>
      <c r="U503" s="164"/>
      <c r="V503" s="164"/>
    </row>
    <row r="504" spans="1:22" ht="12">
      <c r="A504" s="164"/>
      <c r="B504" s="132"/>
      <c r="C504" s="164"/>
      <c r="D504" s="164"/>
      <c r="E504" s="164"/>
      <c r="F504" s="164"/>
      <c r="G504" s="164"/>
      <c r="H504" s="164"/>
      <c r="I504" s="164"/>
      <c r="J504" s="164"/>
      <c r="K504" s="164"/>
      <c r="L504" s="164"/>
      <c r="M504" s="164"/>
      <c r="N504" s="164"/>
      <c r="O504" s="164"/>
      <c r="P504" s="164"/>
      <c r="Q504" s="164"/>
      <c r="R504" s="164"/>
      <c r="S504" s="164"/>
      <c r="T504" s="164"/>
      <c r="U504" s="164"/>
      <c r="V504" s="164"/>
    </row>
    <row r="505" spans="1:22" ht="12">
      <c r="A505" s="164"/>
      <c r="B505" s="132"/>
      <c r="C505" s="164"/>
      <c r="D505" s="164"/>
      <c r="E505" s="164"/>
      <c r="F505" s="164"/>
      <c r="G505" s="164"/>
      <c r="H505" s="164"/>
      <c r="I505" s="164"/>
      <c r="J505" s="164"/>
      <c r="K505" s="164"/>
      <c r="L505" s="164"/>
      <c r="M505" s="164"/>
      <c r="N505" s="164"/>
      <c r="O505" s="164"/>
      <c r="P505" s="164"/>
      <c r="Q505" s="164"/>
      <c r="R505" s="164"/>
      <c r="S505" s="164"/>
      <c r="T505" s="164"/>
      <c r="U505" s="164"/>
      <c r="V505" s="164"/>
    </row>
    <row r="506" spans="1:22" ht="12">
      <c r="A506" s="164"/>
      <c r="B506" s="132"/>
      <c r="C506" s="164"/>
      <c r="D506" s="164"/>
      <c r="E506" s="164"/>
      <c r="F506" s="164"/>
      <c r="G506" s="164"/>
      <c r="H506" s="164"/>
      <c r="I506" s="164"/>
      <c r="J506" s="164"/>
      <c r="K506" s="164"/>
      <c r="L506" s="164"/>
      <c r="M506" s="164"/>
      <c r="N506" s="164"/>
      <c r="O506" s="164"/>
      <c r="P506" s="164"/>
      <c r="Q506" s="164"/>
      <c r="R506" s="164"/>
      <c r="S506" s="164"/>
      <c r="T506" s="164"/>
      <c r="U506" s="164"/>
      <c r="V506" s="164"/>
    </row>
    <row r="507" spans="1:22" ht="12">
      <c r="A507" s="164"/>
      <c r="B507" s="132"/>
      <c r="C507" s="164"/>
      <c r="D507" s="164"/>
      <c r="E507" s="164"/>
      <c r="F507" s="164"/>
      <c r="G507" s="164"/>
      <c r="H507" s="164"/>
      <c r="I507" s="164"/>
      <c r="J507" s="164"/>
      <c r="K507" s="164"/>
      <c r="L507" s="164"/>
      <c r="M507" s="164"/>
      <c r="N507" s="164"/>
      <c r="O507" s="164"/>
      <c r="P507" s="164"/>
      <c r="Q507" s="164"/>
      <c r="R507" s="164"/>
      <c r="S507" s="164"/>
      <c r="T507" s="164"/>
      <c r="U507" s="164"/>
      <c r="V507" s="164"/>
    </row>
    <row r="508" spans="1:22" ht="12">
      <c r="A508" s="164"/>
      <c r="B508" s="132"/>
      <c r="C508" s="164"/>
      <c r="D508" s="164"/>
      <c r="E508" s="164"/>
      <c r="F508" s="164"/>
      <c r="G508" s="164"/>
      <c r="H508" s="164"/>
      <c r="I508" s="164"/>
      <c r="J508" s="164"/>
      <c r="K508" s="164"/>
      <c r="L508" s="164"/>
      <c r="M508" s="164"/>
      <c r="N508" s="164"/>
      <c r="O508" s="164"/>
      <c r="P508" s="164"/>
      <c r="Q508" s="164"/>
      <c r="R508" s="164"/>
      <c r="S508" s="164"/>
      <c r="T508" s="164"/>
      <c r="U508" s="164"/>
      <c r="V508" s="164"/>
    </row>
    <row r="509" spans="1:22" ht="12">
      <c r="A509" s="164"/>
      <c r="B509" s="132"/>
      <c r="C509" s="164"/>
      <c r="D509" s="164"/>
      <c r="E509" s="164"/>
      <c r="F509" s="164"/>
      <c r="G509" s="164"/>
      <c r="H509" s="164"/>
      <c r="I509" s="164"/>
      <c r="J509" s="164"/>
      <c r="K509" s="164"/>
      <c r="L509" s="164"/>
      <c r="M509" s="164"/>
      <c r="N509" s="164"/>
      <c r="O509" s="164"/>
      <c r="P509" s="164"/>
      <c r="Q509" s="164"/>
      <c r="R509" s="164"/>
      <c r="S509" s="164"/>
      <c r="T509" s="164"/>
      <c r="U509" s="164"/>
      <c r="V509" s="164"/>
    </row>
    <row r="510" spans="1:22" ht="12">
      <c r="A510" s="164"/>
      <c r="B510" s="132"/>
      <c r="C510" s="164"/>
      <c r="D510" s="164"/>
      <c r="E510" s="164"/>
      <c r="F510" s="164"/>
      <c r="G510" s="164"/>
      <c r="H510" s="164"/>
      <c r="I510" s="164"/>
      <c r="J510" s="164"/>
      <c r="K510" s="164"/>
      <c r="L510" s="164"/>
      <c r="M510" s="164"/>
      <c r="N510" s="164"/>
      <c r="O510" s="164"/>
      <c r="P510" s="164"/>
      <c r="Q510" s="164"/>
      <c r="R510" s="164"/>
      <c r="S510" s="164"/>
      <c r="T510" s="164"/>
      <c r="U510" s="164"/>
      <c r="V510" s="164"/>
    </row>
    <row r="511" spans="1:22" ht="12">
      <c r="A511" s="164"/>
      <c r="B511" s="132"/>
      <c r="C511" s="164"/>
      <c r="D511" s="164"/>
      <c r="E511" s="164"/>
      <c r="F511" s="164"/>
      <c r="G511" s="164"/>
      <c r="H511" s="164"/>
      <c r="I511" s="164"/>
      <c r="J511" s="164"/>
      <c r="K511" s="164"/>
      <c r="L511" s="164"/>
      <c r="M511" s="164"/>
      <c r="N511" s="164"/>
      <c r="O511" s="164"/>
      <c r="P511" s="164"/>
      <c r="Q511" s="164"/>
      <c r="R511" s="164"/>
      <c r="S511" s="164"/>
      <c r="T511" s="164"/>
      <c r="U511" s="164"/>
      <c r="V511" s="164"/>
    </row>
    <row r="512" spans="1:22" ht="12">
      <c r="A512" s="164"/>
      <c r="B512" s="132"/>
      <c r="C512" s="164"/>
      <c r="D512" s="164"/>
      <c r="E512" s="164"/>
      <c r="F512" s="164"/>
      <c r="G512" s="164"/>
      <c r="H512" s="164"/>
      <c r="I512" s="164"/>
      <c r="J512" s="164"/>
      <c r="K512" s="164"/>
      <c r="L512" s="164"/>
      <c r="M512" s="164"/>
      <c r="N512" s="164"/>
      <c r="O512" s="164"/>
      <c r="P512" s="164"/>
      <c r="Q512" s="164"/>
      <c r="R512" s="164"/>
      <c r="S512" s="164"/>
      <c r="T512" s="164"/>
      <c r="U512" s="164"/>
      <c r="V512" s="164"/>
    </row>
    <row r="513" spans="1:22" ht="12">
      <c r="A513" s="164"/>
      <c r="B513" s="132"/>
      <c r="C513" s="164"/>
      <c r="D513" s="164"/>
      <c r="E513" s="164"/>
      <c r="F513" s="164"/>
      <c r="G513" s="164"/>
      <c r="H513" s="164"/>
      <c r="I513" s="164"/>
      <c r="J513" s="164"/>
      <c r="K513" s="164"/>
      <c r="L513" s="164"/>
      <c r="M513" s="164"/>
      <c r="N513" s="164"/>
      <c r="O513" s="164"/>
      <c r="P513" s="164"/>
      <c r="Q513" s="164"/>
      <c r="R513" s="164"/>
      <c r="S513" s="164"/>
      <c r="T513" s="164"/>
      <c r="U513" s="164"/>
      <c r="V513" s="164"/>
    </row>
    <row r="514" spans="1:22" ht="12">
      <c r="A514" s="164"/>
      <c r="B514" s="132"/>
      <c r="C514" s="164"/>
      <c r="D514" s="164"/>
      <c r="E514" s="164"/>
      <c r="F514" s="164"/>
      <c r="G514" s="164"/>
      <c r="H514" s="164"/>
      <c r="I514" s="164"/>
      <c r="J514" s="164"/>
      <c r="K514" s="164"/>
      <c r="L514" s="164"/>
      <c r="M514" s="164"/>
      <c r="N514" s="164"/>
      <c r="O514" s="164"/>
      <c r="P514" s="164"/>
      <c r="Q514" s="164"/>
      <c r="R514" s="164"/>
      <c r="S514" s="164"/>
      <c r="T514" s="164"/>
      <c r="U514" s="164"/>
      <c r="V514" s="164"/>
    </row>
    <row r="515" spans="1:22" ht="12">
      <c r="A515" s="164"/>
      <c r="B515" s="132"/>
      <c r="C515" s="164"/>
      <c r="D515" s="164"/>
      <c r="E515" s="164"/>
      <c r="F515" s="164"/>
      <c r="G515" s="164"/>
      <c r="H515" s="164"/>
      <c r="I515" s="164"/>
      <c r="J515" s="164"/>
      <c r="K515" s="164"/>
      <c r="L515" s="164"/>
      <c r="M515" s="164"/>
      <c r="N515" s="164"/>
      <c r="O515" s="164"/>
      <c r="P515" s="164"/>
      <c r="Q515" s="164"/>
      <c r="R515" s="164"/>
      <c r="S515" s="164"/>
      <c r="T515" s="164"/>
      <c r="U515" s="164"/>
      <c r="V515" s="164"/>
    </row>
    <row r="516" spans="1:22" ht="12">
      <c r="A516" s="164"/>
      <c r="B516" s="132"/>
      <c r="C516" s="164"/>
      <c r="D516" s="164"/>
      <c r="E516" s="164"/>
      <c r="F516" s="164"/>
      <c r="G516" s="164"/>
      <c r="H516" s="164"/>
      <c r="I516" s="164"/>
      <c r="J516" s="164"/>
      <c r="K516" s="164"/>
      <c r="L516" s="164"/>
      <c r="M516" s="164"/>
      <c r="N516" s="164"/>
      <c r="O516" s="164"/>
      <c r="P516" s="164"/>
      <c r="Q516" s="164"/>
      <c r="R516" s="164"/>
      <c r="S516" s="164"/>
      <c r="T516" s="164"/>
      <c r="U516" s="164"/>
      <c r="V516" s="164"/>
    </row>
    <row r="517" spans="1:22" ht="12">
      <c r="A517" s="164"/>
      <c r="B517" s="132"/>
      <c r="C517" s="164"/>
      <c r="D517" s="164"/>
      <c r="E517" s="164"/>
      <c r="F517" s="164"/>
      <c r="G517" s="164"/>
      <c r="H517" s="164"/>
      <c r="I517" s="164"/>
      <c r="J517" s="164"/>
      <c r="K517" s="164"/>
      <c r="L517" s="164"/>
      <c r="M517" s="164"/>
      <c r="N517" s="164"/>
      <c r="O517" s="164"/>
      <c r="P517" s="164"/>
      <c r="Q517" s="164"/>
      <c r="R517" s="164"/>
      <c r="S517" s="164"/>
      <c r="T517" s="164"/>
      <c r="U517" s="164"/>
      <c r="V517" s="164"/>
    </row>
    <row r="518" spans="1:22" ht="12">
      <c r="A518" s="164"/>
      <c r="B518" s="132"/>
      <c r="C518" s="164"/>
      <c r="D518" s="164"/>
      <c r="E518" s="164"/>
      <c r="F518" s="164"/>
      <c r="G518" s="164"/>
      <c r="H518" s="164"/>
      <c r="I518" s="164"/>
      <c r="J518" s="164"/>
      <c r="K518" s="164"/>
      <c r="L518" s="164"/>
      <c r="M518" s="164"/>
      <c r="N518" s="164"/>
      <c r="O518" s="164"/>
      <c r="P518" s="164"/>
      <c r="Q518" s="164"/>
      <c r="R518" s="164"/>
      <c r="S518" s="164"/>
      <c r="T518" s="164"/>
      <c r="U518" s="164"/>
      <c r="V518" s="164"/>
    </row>
    <row r="519" spans="1:22" ht="12">
      <c r="A519" s="164"/>
      <c r="B519" s="132"/>
      <c r="C519" s="164"/>
      <c r="D519" s="164"/>
      <c r="E519" s="164"/>
      <c r="F519" s="164"/>
      <c r="G519" s="164"/>
      <c r="H519" s="164"/>
      <c r="I519" s="164"/>
      <c r="J519" s="164"/>
      <c r="K519" s="164"/>
      <c r="L519" s="164"/>
      <c r="M519" s="164"/>
      <c r="N519" s="164"/>
      <c r="O519" s="164"/>
      <c r="P519" s="164"/>
      <c r="Q519" s="164"/>
      <c r="R519" s="164"/>
      <c r="S519" s="164"/>
      <c r="T519" s="164"/>
      <c r="U519" s="164"/>
      <c r="V519" s="164"/>
    </row>
    <row r="520" spans="1:22" ht="12">
      <c r="A520" s="164"/>
      <c r="B520" s="132"/>
      <c r="C520" s="164"/>
      <c r="D520" s="164"/>
      <c r="E520" s="164"/>
      <c r="F520" s="164"/>
      <c r="G520" s="164"/>
      <c r="H520" s="164"/>
      <c r="I520" s="164"/>
      <c r="J520" s="164"/>
      <c r="K520" s="164"/>
      <c r="L520" s="164"/>
      <c r="M520" s="164"/>
      <c r="N520" s="164"/>
      <c r="O520" s="164"/>
      <c r="P520" s="164"/>
      <c r="Q520" s="164"/>
      <c r="R520" s="164"/>
      <c r="S520" s="164"/>
      <c r="T520" s="164"/>
      <c r="U520" s="164"/>
      <c r="V520" s="164"/>
    </row>
    <row r="521" spans="1:22" ht="12">
      <c r="A521" s="164"/>
      <c r="B521" s="132"/>
      <c r="C521" s="164"/>
      <c r="D521" s="164"/>
      <c r="E521" s="164"/>
      <c r="F521" s="164"/>
      <c r="G521" s="164"/>
      <c r="H521" s="164"/>
      <c r="I521" s="164"/>
      <c r="J521" s="164"/>
      <c r="K521" s="164"/>
      <c r="L521" s="164"/>
      <c r="M521" s="164"/>
      <c r="N521" s="164"/>
      <c r="O521" s="164"/>
      <c r="P521" s="164"/>
      <c r="Q521" s="164"/>
      <c r="R521" s="164"/>
      <c r="S521" s="164"/>
      <c r="T521" s="164"/>
      <c r="U521" s="164"/>
      <c r="V521" s="164"/>
    </row>
    <row r="522" spans="1:22" ht="12">
      <c r="A522" s="164"/>
      <c r="B522" s="132"/>
      <c r="C522" s="164"/>
      <c r="D522" s="164"/>
      <c r="E522" s="164"/>
      <c r="F522" s="164"/>
      <c r="G522" s="164"/>
      <c r="H522" s="164"/>
      <c r="I522" s="164"/>
      <c r="J522" s="164"/>
      <c r="K522" s="164"/>
      <c r="L522" s="164"/>
      <c r="M522" s="164"/>
      <c r="N522" s="164"/>
      <c r="O522" s="164"/>
      <c r="P522" s="164"/>
      <c r="Q522" s="164"/>
      <c r="R522" s="164"/>
      <c r="S522" s="164"/>
      <c r="T522" s="164"/>
      <c r="U522" s="164"/>
      <c r="V522" s="164"/>
    </row>
    <row r="523" spans="1:22" ht="12">
      <c r="A523" s="164"/>
      <c r="B523" s="132"/>
      <c r="C523" s="164"/>
      <c r="D523" s="164"/>
      <c r="E523" s="164"/>
      <c r="F523" s="164"/>
      <c r="G523" s="164"/>
      <c r="H523" s="164"/>
      <c r="I523" s="164"/>
      <c r="J523" s="164"/>
      <c r="K523" s="164"/>
      <c r="L523" s="164"/>
      <c r="M523" s="164"/>
      <c r="N523" s="164"/>
      <c r="O523" s="164"/>
      <c r="P523" s="164"/>
      <c r="Q523" s="164"/>
      <c r="R523" s="164"/>
      <c r="S523" s="164"/>
      <c r="T523" s="164"/>
      <c r="U523" s="164"/>
      <c r="V523" s="164"/>
    </row>
    <row r="524" spans="1:22" ht="12">
      <c r="A524" s="164"/>
      <c r="B524" s="132"/>
      <c r="C524" s="164"/>
      <c r="D524" s="164"/>
      <c r="E524" s="164"/>
      <c r="F524" s="164"/>
      <c r="G524" s="164"/>
      <c r="H524" s="164"/>
      <c r="I524" s="164"/>
      <c r="J524" s="164"/>
      <c r="K524" s="164"/>
      <c r="L524" s="164"/>
      <c r="M524" s="164"/>
      <c r="N524" s="164"/>
      <c r="O524" s="164"/>
      <c r="P524" s="164"/>
      <c r="Q524" s="164"/>
      <c r="R524" s="164"/>
      <c r="S524" s="164"/>
      <c r="T524" s="164"/>
      <c r="U524" s="164"/>
      <c r="V524" s="164"/>
    </row>
    <row r="525" spans="1:22" ht="12">
      <c r="A525" s="164"/>
      <c r="B525" s="132"/>
      <c r="C525" s="164"/>
      <c r="D525" s="164"/>
      <c r="E525" s="164"/>
      <c r="F525" s="164"/>
      <c r="G525" s="164"/>
      <c r="H525" s="164"/>
      <c r="I525" s="164"/>
      <c r="J525" s="164"/>
      <c r="K525" s="164"/>
      <c r="L525" s="164"/>
      <c r="M525" s="164"/>
      <c r="N525" s="164"/>
      <c r="O525" s="164"/>
      <c r="P525" s="164"/>
      <c r="Q525" s="164"/>
      <c r="R525" s="164"/>
      <c r="S525" s="164"/>
      <c r="T525" s="164"/>
      <c r="U525" s="164"/>
      <c r="V525" s="164"/>
    </row>
    <row r="526" spans="1:22" ht="12">
      <c r="A526" s="164"/>
      <c r="B526" s="132"/>
      <c r="C526" s="164"/>
      <c r="D526" s="164"/>
      <c r="E526" s="164"/>
      <c r="F526" s="164"/>
      <c r="G526" s="164"/>
      <c r="H526" s="164"/>
      <c r="I526" s="164"/>
      <c r="J526" s="164"/>
      <c r="K526" s="164"/>
      <c r="L526" s="164"/>
      <c r="M526" s="164"/>
      <c r="N526" s="164"/>
      <c r="O526" s="164"/>
      <c r="P526" s="164"/>
      <c r="Q526" s="164"/>
      <c r="R526" s="164"/>
      <c r="S526" s="164"/>
      <c r="T526" s="164"/>
      <c r="U526" s="164"/>
      <c r="V526" s="164"/>
    </row>
    <row r="527" spans="1:22" ht="12">
      <c r="A527" s="164"/>
      <c r="B527" s="132"/>
      <c r="C527" s="164"/>
      <c r="D527" s="164"/>
      <c r="E527" s="164"/>
      <c r="F527" s="164"/>
      <c r="G527" s="164"/>
      <c r="H527" s="164"/>
      <c r="I527" s="164"/>
      <c r="J527" s="164"/>
      <c r="K527" s="164"/>
      <c r="L527" s="164"/>
      <c r="M527" s="164"/>
      <c r="N527" s="164"/>
      <c r="O527" s="164"/>
      <c r="P527" s="164"/>
      <c r="Q527" s="164"/>
      <c r="R527" s="164"/>
      <c r="S527" s="164"/>
      <c r="T527" s="164"/>
      <c r="U527" s="164"/>
      <c r="V527" s="164"/>
    </row>
    <row r="528" spans="1:22" ht="12">
      <c r="A528" s="164"/>
      <c r="B528" s="132"/>
      <c r="C528" s="164"/>
      <c r="D528" s="164"/>
      <c r="E528" s="164"/>
      <c r="F528" s="164"/>
      <c r="G528" s="164"/>
      <c r="H528" s="164"/>
      <c r="I528" s="164"/>
      <c r="J528" s="164"/>
      <c r="K528" s="164"/>
      <c r="L528" s="164"/>
      <c r="M528" s="164"/>
      <c r="N528" s="164"/>
      <c r="O528" s="164"/>
      <c r="P528" s="164"/>
      <c r="Q528" s="164"/>
      <c r="R528" s="164"/>
      <c r="S528" s="164"/>
      <c r="T528" s="164"/>
      <c r="U528" s="164"/>
      <c r="V528" s="164"/>
    </row>
    <row r="529" spans="1:22" ht="12">
      <c r="A529" s="164"/>
      <c r="B529" s="132"/>
      <c r="C529" s="164"/>
      <c r="D529" s="164"/>
      <c r="E529" s="164"/>
      <c r="F529" s="164"/>
      <c r="G529" s="164"/>
      <c r="H529" s="164"/>
      <c r="I529" s="164"/>
      <c r="J529" s="164"/>
      <c r="K529" s="164"/>
      <c r="L529" s="164"/>
      <c r="M529" s="164"/>
      <c r="N529" s="164"/>
      <c r="O529" s="164"/>
      <c r="P529" s="164"/>
      <c r="Q529" s="164"/>
      <c r="R529" s="164"/>
      <c r="S529" s="164"/>
      <c r="T529" s="164"/>
      <c r="U529" s="164"/>
      <c r="V529" s="164"/>
    </row>
    <row r="530" spans="1:22" ht="12">
      <c r="A530" s="164"/>
      <c r="B530" s="132"/>
      <c r="C530" s="164"/>
      <c r="D530" s="164"/>
      <c r="E530" s="164"/>
      <c r="F530" s="164"/>
      <c r="G530" s="164"/>
      <c r="H530" s="164"/>
      <c r="I530" s="164"/>
      <c r="J530" s="164"/>
      <c r="K530" s="164"/>
      <c r="L530" s="164"/>
      <c r="M530" s="164"/>
      <c r="N530" s="164"/>
      <c r="O530" s="164"/>
      <c r="P530" s="164"/>
      <c r="Q530" s="164"/>
      <c r="R530" s="164"/>
      <c r="S530" s="164"/>
      <c r="T530" s="164"/>
      <c r="U530" s="164"/>
      <c r="V530" s="164"/>
    </row>
    <row r="531" spans="1:22" ht="12">
      <c r="A531" s="164"/>
      <c r="B531" s="132"/>
      <c r="C531" s="164"/>
      <c r="D531" s="164"/>
      <c r="E531" s="164"/>
      <c r="F531" s="164"/>
      <c r="G531" s="164"/>
      <c r="H531" s="164"/>
      <c r="I531" s="164"/>
      <c r="J531" s="164"/>
      <c r="K531" s="164"/>
      <c r="L531" s="164"/>
      <c r="M531" s="164"/>
      <c r="N531" s="164"/>
      <c r="O531" s="164"/>
      <c r="P531" s="164"/>
      <c r="Q531" s="164"/>
      <c r="R531" s="164"/>
      <c r="S531" s="164"/>
      <c r="T531" s="164"/>
      <c r="U531" s="164"/>
      <c r="V531" s="164"/>
    </row>
    <row r="532" spans="1:22" ht="12">
      <c r="A532" s="164"/>
      <c r="B532" s="132"/>
      <c r="C532" s="164"/>
      <c r="D532" s="164"/>
      <c r="E532" s="164"/>
      <c r="F532" s="164"/>
      <c r="G532" s="164"/>
      <c r="H532" s="164"/>
      <c r="I532" s="164"/>
      <c r="J532" s="164"/>
      <c r="K532" s="164"/>
      <c r="L532" s="164"/>
      <c r="M532" s="164"/>
      <c r="N532" s="164"/>
      <c r="O532" s="164"/>
      <c r="P532" s="164"/>
      <c r="Q532" s="164"/>
      <c r="R532" s="164"/>
      <c r="S532" s="164"/>
      <c r="T532" s="164"/>
      <c r="U532" s="164"/>
      <c r="V532" s="164"/>
    </row>
    <row r="533" spans="1:22" ht="12">
      <c r="A533" s="164"/>
      <c r="B533" s="132"/>
      <c r="C533" s="164"/>
      <c r="D533" s="164"/>
      <c r="E533" s="164"/>
      <c r="F533" s="164"/>
      <c r="G533" s="164"/>
      <c r="H533" s="164"/>
      <c r="I533" s="164"/>
      <c r="J533" s="164"/>
      <c r="K533" s="164"/>
      <c r="L533" s="164"/>
      <c r="M533" s="164"/>
      <c r="N533" s="164"/>
      <c r="O533" s="164"/>
      <c r="P533" s="164"/>
      <c r="Q533" s="164"/>
      <c r="R533" s="164"/>
      <c r="S533" s="164"/>
      <c r="T533" s="164"/>
      <c r="U533" s="164"/>
      <c r="V533" s="164"/>
    </row>
    <row r="534" spans="1:22" ht="12">
      <c r="A534" s="164"/>
      <c r="B534" s="132"/>
      <c r="C534" s="164"/>
      <c r="D534" s="164"/>
      <c r="E534" s="164"/>
      <c r="F534" s="164"/>
      <c r="G534" s="164"/>
      <c r="H534" s="164"/>
      <c r="I534" s="164"/>
      <c r="J534" s="164"/>
      <c r="K534" s="164"/>
      <c r="L534" s="164"/>
      <c r="M534" s="164"/>
      <c r="N534" s="164"/>
      <c r="O534" s="164"/>
      <c r="P534" s="164"/>
      <c r="Q534" s="164"/>
      <c r="R534" s="164"/>
      <c r="S534" s="164"/>
      <c r="T534" s="164"/>
      <c r="U534" s="164"/>
      <c r="V534" s="164"/>
    </row>
    <row r="535" spans="1:22" ht="12">
      <c r="A535" s="164"/>
      <c r="B535" s="132"/>
      <c r="C535" s="164"/>
      <c r="D535" s="164"/>
      <c r="E535" s="164"/>
      <c r="F535" s="164"/>
      <c r="G535" s="164"/>
      <c r="H535" s="164"/>
      <c r="I535" s="164"/>
      <c r="J535" s="164"/>
      <c r="K535" s="164"/>
      <c r="L535" s="164"/>
      <c r="M535" s="164"/>
      <c r="N535" s="164"/>
      <c r="O535" s="164"/>
      <c r="P535" s="164"/>
      <c r="Q535" s="164"/>
      <c r="R535" s="164"/>
      <c r="S535" s="164"/>
      <c r="T535" s="164"/>
      <c r="U535" s="164"/>
      <c r="V535" s="164"/>
    </row>
    <row r="536" spans="1:22" ht="12">
      <c r="A536" s="164"/>
      <c r="B536" s="132"/>
      <c r="C536" s="164"/>
      <c r="D536" s="164"/>
      <c r="E536" s="164"/>
      <c r="F536" s="164"/>
      <c r="G536" s="164"/>
      <c r="H536" s="164"/>
      <c r="I536" s="164"/>
      <c r="J536" s="164"/>
      <c r="K536" s="164"/>
      <c r="L536" s="164"/>
      <c r="M536" s="164"/>
      <c r="N536" s="164"/>
      <c r="O536" s="164"/>
      <c r="P536" s="164"/>
      <c r="Q536" s="164"/>
      <c r="R536" s="164"/>
      <c r="S536" s="164"/>
      <c r="T536" s="164"/>
      <c r="U536" s="164"/>
      <c r="V536" s="164"/>
    </row>
    <row r="537" spans="1:22" ht="12">
      <c r="A537" s="164"/>
      <c r="B537" s="132"/>
      <c r="C537" s="164"/>
      <c r="D537" s="164"/>
      <c r="E537" s="164"/>
      <c r="F537" s="164"/>
      <c r="G537" s="164"/>
      <c r="H537" s="164"/>
      <c r="I537" s="164"/>
      <c r="J537" s="164"/>
      <c r="K537" s="164"/>
      <c r="L537" s="164"/>
      <c r="M537" s="164"/>
      <c r="N537" s="164"/>
      <c r="O537" s="164"/>
      <c r="P537" s="164"/>
      <c r="Q537" s="164"/>
      <c r="R537" s="164"/>
      <c r="S537" s="164"/>
      <c r="T537" s="164"/>
      <c r="U537" s="164"/>
      <c r="V537" s="164"/>
    </row>
    <row r="538" spans="1:22" ht="12">
      <c r="A538" s="164"/>
      <c r="B538" s="132"/>
      <c r="C538" s="164"/>
      <c r="D538" s="164"/>
      <c r="E538" s="164"/>
      <c r="F538" s="164"/>
      <c r="G538" s="164"/>
      <c r="H538" s="164"/>
      <c r="I538" s="164"/>
      <c r="J538" s="164"/>
      <c r="K538" s="164"/>
      <c r="L538" s="164"/>
      <c r="M538" s="164"/>
      <c r="N538" s="164"/>
      <c r="O538" s="164"/>
      <c r="P538" s="164"/>
      <c r="Q538" s="164"/>
      <c r="R538" s="164"/>
      <c r="S538" s="164"/>
      <c r="T538" s="164"/>
      <c r="U538" s="164"/>
      <c r="V538" s="164"/>
    </row>
    <row r="539" spans="1:22" ht="12">
      <c r="A539" s="164"/>
      <c r="B539" s="132"/>
      <c r="C539" s="164"/>
      <c r="D539" s="164"/>
      <c r="E539" s="164"/>
      <c r="F539" s="164"/>
      <c r="G539" s="164"/>
      <c r="H539" s="164"/>
      <c r="I539" s="164"/>
      <c r="J539" s="164"/>
      <c r="K539" s="164"/>
      <c r="L539" s="164"/>
      <c r="M539" s="164"/>
      <c r="N539" s="164"/>
      <c r="O539" s="164"/>
      <c r="P539" s="164"/>
      <c r="Q539" s="164"/>
      <c r="R539" s="164"/>
      <c r="S539" s="164"/>
      <c r="T539" s="164"/>
      <c r="U539" s="164"/>
      <c r="V539" s="164"/>
    </row>
    <row r="540" spans="1:22" ht="12">
      <c r="A540" s="164"/>
      <c r="B540" s="132"/>
      <c r="C540" s="164"/>
      <c r="D540" s="164"/>
      <c r="E540" s="164"/>
      <c r="F540" s="164"/>
      <c r="G540" s="164"/>
      <c r="H540" s="164"/>
      <c r="I540" s="164"/>
      <c r="J540" s="164"/>
      <c r="K540" s="164"/>
      <c r="L540" s="164"/>
      <c r="M540" s="164"/>
      <c r="N540" s="164"/>
      <c r="O540" s="164"/>
      <c r="P540" s="164"/>
      <c r="Q540" s="164"/>
      <c r="R540" s="164"/>
      <c r="S540" s="164"/>
      <c r="T540" s="164"/>
      <c r="U540" s="164"/>
      <c r="V540" s="164"/>
    </row>
    <row r="541" spans="1:22" ht="12">
      <c r="A541" s="164"/>
      <c r="B541" s="132"/>
      <c r="C541" s="164"/>
      <c r="D541" s="164"/>
      <c r="E541" s="164"/>
      <c r="F541" s="164"/>
      <c r="G541" s="164"/>
      <c r="H541" s="164"/>
      <c r="I541" s="164"/>
      <c r="J541" s="164"/>
      <c r="K541" s="164"/>
      <c r="L541" s="164"/>
      <c r="M541" s="164"/>
      <c r="N541" s="164"/>
      <c r="O541" s="164"/>
      <c r="P541" s="164"/>
      <c r="Q541" s="164"/>
      <c r="R541" s="164"/>
      <c r="S541" s="164"/>
      <c r="T541" s="164"/>
      <c r="U541" s="164"/>
      <c r="V541" s="164"/>
    </row>
    <row r="542" spans="1:22" ht="12">
      <c r="A542" s="164"/>
      <c r="B542" s="132"/>
      <c r="C542" s="164"/>
      <c r="D542" s="164"/>
      <c r="E542" s="164"/>
      <c r="F542" s="164"/>
      <c r="G542" s="164"/>
      <c r="H542" s="164"/>
      <c r="I542" s="164"/>
      <c r="J542" s="164"/>
      <c r="K542" s="164"/>
      <c r="L542" s="164"/>
      <c r="M542" s="164"/>
      <c r="N542" s="164"/>
      <c r="O542" s="164"/>
      <c r="P542" s="164"/>
      <c r="Q542" s="164"/>
      <c r="R542" s="164"/>
      <c r="S542" s="164"/>
      <c r="T542" s="164"/>
      <c r="U542" s="164"/>
      <c r="V542" s="164"/>
    </row>
    <row r="543" spans="1:22" ht="12">
      <c r="A543" s="164"/>
      <c r="B543" s="132"/>
      <c r="C543" s="164"/>
      <c r="D543" s="164"/>
      <c r="E543" s="164"/>
      <c r="F543" s="164"/>
      <c r="G543" s="164"/>
      <c r="H543" s="164"/>
      <c r="I543" s="164"/>
      <c r="J543" s="164"/>
      <c r="K543" s="164"/>
      <c r="L543" s="164"/>
      <c r="M543" s="164"/>
      <c r="N543" s="164"/>
      <c r="O543" s="164"/>
      <c r="P543" s="164"/>
      <c r="Q543" s="164"/>
      <c r="R543" s="164"/>
      <c r="S543" s="164"/>
      <c r="T543" s="164"/>
      <c r="U543" s="164"/>
      <c r="V543" s="164"/>
    </row>
    <row r="544" spans="1:22" ht="12">
      <c r="A544" s="164"/>
      <c r="B544" s="132"/>
      <c r="C544" s="164"/>
      <c r="D544" s="164"/>
      <c r="E544" s="164"/>
      <c r="F544" s="164"/>
      <c r="G544" s="164"/>
      <c r="H544" s="164"/>
      <c r="I544" s="164"/>
      <c r="J544" s="164"/>
      <c r="K544" s="164"/>
      <c r="L544" s="164"/>
      <c r="M544" s="164"/>
      <c r="N544" s="164"/>
      <c r="O544" s="164"/>
      <c r="P544" s="164"/>
      <c r="Q544" s="164"/>
      <c r="R544" s="164"/>
      <c r="S544" s="164"/>
      <c r="T544" s="164"/>
      <c r="U544" s="164"/>
      <c r="V544" s="164"/>
    </row>
    <row r="545" spans="1:22" ht="12">
      <c r="A545" s="164"/>
      <c r="B545" s="132"/>
      <c r="C545" s="164"/>
      <c r="D545" s="164"/>
      <c r="E545" s="164"/>
      <c r="F545" s="164"/>
      <c r="G545" s="164"/>
      <c r="H545" s="164"/>
      <c r="I545" s="164"/>
      <c r="J545" s="164"/>
      <c r="K545" s="164"/>
      <c r="L545" s="164"/>
      <c r="M545" s="164"/>
      <c r="N545" s="164"/>
      <c r="O545" s="164"/>
      <c r="P545" s="164"/>
      <c r="Q545" s="164"/>
      <c r="R545" s="164"/>
      <c r="S545" s="164"/>
      <c r="T545" s="164"/>
      <c r="U545" s="164"/>
      <c r="V545" s="164"/>
    </row>
    <row r="546" spans="1:22" ht="12">
      <c r="A546" s="164"/>
      <c r="B546" s="132"/>
      <c r="C546" s="164"/>
      <c r="D546" s="164"/>
      <c r="E546" s="164"/>
      <c r="F546" s="164"/>
      <c r="G546" s="164"/>
      <c r="H546" s="164"/>
      <c r="I546" s="164"/>
      <c r="J546" s="164"/>
      <c r="K546" s="164"/>
      <c r="L546" s="164"/>
      <c r="M546" s="164"/>
      <c r="N546" s="164"/>
      <c r="O546" s="164"/>
      <c r="P546" s="164"/>
      <c r="Q546" s="164"/>
      <c r="R546" s="164"/>
      <c r="S546" s="164"/>
      <c r="T546" s="164"/>
      <c r="U546" s="164"/>
      <c r="V546" s="164"/>
    </row>
    <row r="547" spans="1:22" ht="12">
      <c r="A547" s="164"/>
      <c r="B547" s="132"/>
      <c r="C547" s="164"/>
      <c r="D547" s="164"/>
      <c r="E547" s="164"/>
      <c r="F547" s="164"/>
      <c r="G547" s="164"/>
      <c r="H547" s="164"/>
      <c r="I547" s="164"/>
      <c r="J547" s="164"/>
      <c r="K547" s="164"/>
      <c r="L547" s="164"/>
      <c r="M547" s="164"/>
      <c r="N547" s="164"/>
      <c r="O547" s="164"/>
      <c r="P547" s="164"/>
      <c r="Q547" s="164"/>
      <c r="R547" s="164"/>
      <c r="S547" s="164"/>
      <c r="T547" s="164"/>
      <c r="U547" s="164"/>
      <c r="V547" s="164"/>
    </row>
    <row r="548" spans="1:22" ht="12">
      <c r="A548" s="164"/>
      <c r="B548" s="132"/>
      <c r="C548" s="164"/>
      <c r="D548" s="164"/>
      <c r="E548" s="164"/>
      <c r="F548" s="164"/>
      <c r="G548" s="164"/>
      <c r="H548" s="164"/>
      <c r="I548" s="164"/>
      <c r="J548" s="164"/>
      <c r="K548" s="164"/>
      <c r="L548" s="164"/>
      <c r="M548" s="164"/>
      <c r="N548" s="164"/>
      <c r="O548" s="164"/>
      <c r="P548" s="164"/>
      <c r="Q548" s="164"/>
      <c r="R548" s="164"/>
      <c r="S548" s="164"/>
      <c r="T548" s="164"/>
      <c r="U548" s="164"/>
      <c r="V548" s="164"/>
    </row>
    <row r="549" spans="1:22" ht="12">
      <c r="A549" s="164"/>
      <c r="B549" s="132"/>
      <c r="C549" s="164"/>
      <c r="D549" s="164"/>
      <c r="E549" s="164"/>
      <c r="F549" s="164"/>
      <c r="G549" s="164"/>
      <c r="H549" s="164"/>
      <c r="I549" s="164"/>
      <c r="J549" s="164"/>
      <c r="K549" s="164"/>
      <c r="L549" s="164"/>
      <c r="M549" s="164"/>
      <c r="N549" s="164"/>
      <c r="O549" s="164"/>
      <c r="P549" s="164"/>
      <c r="Q549" s="164"/>
      <c r="R549" s="164"/>
      <c r="S549" s="164"/>
      <c r="T549" s="164"/>
      <c r="U549" s="164"/>
      <c r="V549" s="164"/>
    </row>
    <row r="550" spans="1:22" ht="12">
      <c r="A550" s="164"/>
      <c r="B550" s="132"/>
      <c r="C550" s="164"/>
      <c r="D550" s="164"/>
      <c r="E550" s="164"/>
      <c r="F550" s="164"/>
      <c r="G550" s="164"/>
      <c r="H550" s="164"/>
      <c r="I550" s="164"/>
      <c r="J550" s="164"/>
      <c r="K550" s="164"/>
      <c r="L550" s="164"/>
      <c r="M550" s="164"/>
      <c r="N550" s="164"/>
      <c r="O550" s="164"/>
      <c r="P550" s="164"/>
      <c r="Q550" s="164"/>
      <c r="R550" s="164"/>
      <c r="S550" s="164"/>
      <c r="T550" s="164"/>
      <c r="U550" s="164"/>
      <c r="V550" s="164"/>
    </row>
    <row r="551" spans="1:22" ht="12">
      <c r="A551" s="164"/>
      <c r="B551" s="132"/>
      <c r="C551" s="164"/>
      <c r="D551" s="164"/>
      <c r="E551" s="164"/>
      <c r="F551" s="164"/>
      <c r="G551" s="164"/>
      <c r="H551" s="164"/>
      <c r="I551" s="164"/>
      <c r="J551" s="164"/>
      <c r="K551" s="164"/>
      <c r="L551" s="164"/>
      <c r="M551" s="164"/>
      <c r="N551" s="164"/>
      <c r="O551" s="164"/>
      <c r="P551" s="164"/>
      <c r="Q551" s="164"/>
      <c r="R551" s="164"/>
      <c r="S551" s="164"/>
      <c r="T551" s="164"/>
      <c r="U551" s="164"/>
      <c r="V551" s="164"/>
    </row>
    <row r="552" spans="1:22" ht="12">
      <c r="A552" s="164"/>
      <c r="B552" s="132"/>
      <c r="C552" s="164"/>
      <c r="D552" s="164"/>
      <c r="E552" s="164"/>
      <c r="F552" s="164"/>
      <c r="G552" s="164"/>
      <c r="H552" s="164"/>
      <c r="I552" s="164"/>
      <c r="J552" s="164"/>
      <c r="K552" s="164"/>
      <c r="L552" s="164"/>
      <c r="M552" s="164"/>
      <c r="N552" s="164"/>
      <c r="O552" s="164"/>
      <c r="P552" s="164"/>
      <c r="Q552" s="164"/>
      <c r="R552" s="164"/>
      <c r="S552" s="164"/>
      <c r="T552" s="164"/>
      <c r="U552" s="164"/>
      <c r="V552" s="164"/>
    </row>
    <row r="553" spans="1:22" ht="12">
      <c r="A553" s="164"/>
      <c r="B553" s="132"/>
      <c r="C553" s="164"/>
      <c r="D553" s="164"/>
      <c r="E553" s="164"/>
      <c r="F553" s="164"/>
      <c r="G553" s="164"/>
      <c r="H553" s="164"/>
      <c r="I553" s="164"/>
      <c r="J553" s="164"/>
      <c r="K553" s="164"/>
      <c r="L553" s="164"/>
      <c r="M553" s="164"/>
      <c r="N553" s="164"/>
      <c r="O553" s="164"/>
      <c r="P553" s="164"/>
      <c r="Q553" s="164"/>
      <c r="R553" s="164"/>
      <c r="S553" s="164"/>
      <c r="T553" s="164"/>
      <c r="U553" s="164"/>
      <c r="V553" s="164"/>
    </row>
    <row r="554" spans="1:22" ht="12">
      <c r="A554" s="164"/>
      <c r="B554" s="132"/>
      <c r="C554" s="164"/>
      <c r="D554" s="164"/>
      <c r="E554" s="164"/>
      <c r="F554" s="164"/>
      <c r="G554" s="164"/>
      <c r="H554" s="164"/>
      <c r="I554" s="164"/>
      <c r="J554" s="164"/>
      <c r="K554" s="164"/>
      <c r="L554" s="164"/>
      <c r="M554" s="164"/>
      <c r="N554" s="164"/>
      <c r="O554" s="164"/>
      <c r="P554" s="164"/>
      <c r="Q554" s="164"/>
      <c r="R554" s="164"/>
      <c r="S554" s="164"/>
      <c r="T554" s="164"/>
      <c r="U554" s="164"/>
      <c r="V554" s="164"/>
    </row>
    <row r="555" spans="1:22" ht="12">
      <c r="A555" s="164"/>
      <c r="B555" s="132"/>
      <c r="C555" s="164"/>
      <c r="D555" s="164"/>
      <c r="E555" s="164"/>
      <c r="F555" s="164"/>
      <c r="G555" s="164"/>
      <c r="H555" s="164"/>
      <c r="I555" s="164"/>
      <c r="J555" s="164"/>
      <c r="K555" s="164"/>
      <c r="L555" s="164"/>
      <c r="M555" s="164"/>
      <c r="N555" s="164"/>
      <c r="O555" s="164"/>
      <c r="P555" s="164"/>
      <c r="Q555" s="164"/>
      <c r="R555" s="164"/>
      <c r="S555" s="164"/>
      <c r="T555" s="164"/>
      <c r="U555" s="164"/>
      <c r="V555" s="164"/>
    </row>
    <row r="556" spans="1:22" ht="12">
      <c r="A556" s="164"/>
      <c r="B556" s="132"/>
      <c r="C556" s="164"/>
      <c r="D556" s="164"/>
      <c r="E556" s="164"/>
      <c r="F556" s="164"/>
      <c r="G556" s="164"/>
      <c r="H556" s="164"/>
      <c r="I556" s="164"/>
      <c r="J556" s="164"/>
      <c r="K556" s="164"/>
      <c r="L556" s="164"/>
      <c r="M556" s="164"/>
      <c r="N556" s="164"/>
      <c r="O556" s="164"/>
      <c r="P556" s="164"/>
      <c r="Q556" s="164"/>
      <c r="R556" s="164"/>
      <c r="S556" s="164"/>
      <c r="T556" s="164"/>
      <c r="U556" s="164"/>
      <c r="V556" s="164"/>
    </row>
    <row r="557" spans="1:22" ht="12">
      <c r="A557" s="164"/>
      <c r="B557" s="132"/>
      <c r="C557" s="164"/>
      <c r="D557" s="164"/>
      <c r="E557" s="164"/>
      <c r="F557" s="164"/>
      <c r="G557" s="164"/>
      <c r="H557" s="164"/>
      <c r="I557" s="164"/>
      <c r="J557" s="164"/>
      <c r="K557" s="164"/>
      <c r="L557" s="164"/>
      <c r="M557" s="164"/>
      <c r="N557" s="164"/>
      <c r="O557" s="164"/>
      <c r="P557" s="164"/>
      <c r="Q557" s="164"/>
      <c r="R557" s="164"/>
      <c r="S557" s="164"/>
      <c r="T557" s="164"/>
      <c r="U557" s="164"/>
      <c r="V557" s="164"/>
    </row>
    <row r="558" spans="1:22" ht="12">
      <c r="A558" s="164"/>
      <c r="B558" s="132"/>
      <c r="C558" s="164"/>
      <c r="D558" s="164"/>
      <c r="E558" s="164"/>
      <c r="F558" s="164"/>
      <c r="G558" s="164"/>
      <c r="H558" s="164"/>
      <c r="I558" s="164"/>
      <c r="J558" s="164"/>
      <c r="K558" s="164"/>
      <c r="L558" s="164"/>
      <c r="M558" s="164"/>
      <c r="N558" s="164"/>
      <c r="O558" s="164"/>
      <c r="P558" s="164"/>
      <c r="Q558" s="164"/>
      <c r="R558" s="164"/>
      <c r="S558" s="164"/>
      <c r="T558" s="164"/>
      <c r="U558" s="164"/>
      <c r="V558" s="164"/>
    </row>
    <row r="559" spans="1:22" ht="12">
      <c r="A559" s="164"/>
      <c r="B559" s="132"/>
      <c r="C559" s="164"/>
      <c r="D559" s="164"/>
      <c r="E559" s="164"/>
      <c r="F559" s="164"/>
      <c r="G559" s="164"/>
      <c r="H559" s="164"/>
      <c r="I559" s="164"/>
      <c r="J559" s="164"/>
      <c r="K559" s="164"/>
      <c r="L559" s="164"/>
      <c r="M559" s="164"/>
      <c r="N559" s="164"/>
      <c r="O559" s="164"/>
      <c r="P559" s="164"/>
      <c r="Q559" s="164"/>
      <c r="R559" s="164"/>
      <c r="S559" s="164"/>
      <c r="T559" s="164"/>
      <c r="U559" s="164"/>
      <c r="V559" s="164"/>
    </row>
    <row r="560" spans="1:22" ht="12">
      <c r="A560" s="164"/>
      <c r="B560" s="132"/>
      <c r="C560" s="164"/>
      <c r="D560" s="164"/>
      <c r="E560" s="164"/>
      <c r="F560" s="164"/>
      <c r="G560" s="164"/>
      <c r="H560" s="164"/>
      <c r="I560" s="164"/>
      <c r="J560" s="164"/>
      <c r="K560" s="164"/>
      <c r="L560" s="164"/>
      <c r="M560" s="164"/>
      <c r="N560" s="164"/>
      <c r="O560" s="164"/>
      <c r="P560" s="164"/>
      <c r="Q560" s="164"/>
      <c r="R560" s="164"/>
      <c r="S560" s="164"/>
      <c r="T560" s="164"/>
      <c r="U560" s="164"/>
      <c r="V560" s="164"/>
    </row>
    <row r="561" spans="1:22" ht="12">
      <c r="A561" s="164"/>
      <c r="B561" s="132"/>
      <c r="C561" s="164"/>
      <c r="D561" s="164"/>
      <c r="E561" s="164"/>
      <c r="F561" s="164"/>
      <c r="G561" s="164"/>
      <c r="H561" s="164"/>
      <c r="I561" s="164"/>
      <c r="J561" s="164"/>
      <c r="K561" s="164"/>
      <c r="L561" s="164"/>
      <c r="M561" s="164"/>
      <c r="N561" s="164"/>
      <c r="O561" s="164"/>
      <c r="P561" s="164"/>
      <c r="Q561" s="164"/>
      <c r="R561" s="164"/>
      <c r="S561" s="164"/>
      <c r="T561" s="164"/>
      <c r="U561" s="164"/>
      <c r="V561" s="164"/>
    </row>
    <row r="562" spans="1:22" ht="12">
      <c r="A562" s="164"/>
      <c r="B562" s="132"/>
      <c r="C562" s="164"/>
      <c r="D562" s="164"/>
      <c r="E562" s="164"/>
      <c r="F562" s="164"/>
      <c r="G562" s="164"/>
      <c r="H562" s="164"/>
      <c r="I562" s="164"/>
      <c r="J562" s="164"/>
      <c r="K562" s="164"/>
      <c r="L562" s="164"/>
      <c r="M562" s="164"/>
      <c r="N562" s="164"/>
      <c r="O562" s="164"/>
      <c r="P562" s="164"/>
      <c r="Q562" s="164"/>
      <c r="R562" s="164"/>
      <c r="S562" s="164"/>
      <c r="T562" s="164"/>
      <c r="U562" s="164"/>
      <c r="V562" s="164"/>
    </row>
    <row r="563" spans="1:22" ht="12">
      <c r="A563" s="164"/>
      <c r="B563" s="132"/>
      <c r="C563" s="164"/>
      <c r="D563" s="164"/>
      <c r="E563" s="164"/>
      <c r="F563" s="164"/>
      <c r="G563" s="164"/>
      <c r="H563" s="164"/>
      <c r="I563" s="164"/>
      <c r="J563" s="164"/>
      <c r="K563" s="164"/>
      <c r="L563" s="164"/>
      <c r="M563" s="164"/>
      <c r="N563" s="164"/>
      <c r="O563" s="164"/>
      <c r="P563" s="164"/>
      <c r="Q563" s="164"/>
      <c r="R563" s="164"/>
      <c r="S563" s="164"/>
      <c r="T563" s="164"/>
      <c r="U563" s="164"/>
      <c r="V563" s="164"/>
    </row>
    <row r="564" spans="1:22" ht="12">
      <c r="A564" s="164"/>
      <c r="B564" s="132"/>
      <c r="C564" s="164"/>
      <c r="D564" s="164"/>
      <c r="E564" s="164"/>
      <c r="F564" s="164"/>
      <c r="G564" s="164"/>
      <c r="H564" s="164"/>
      <c r="I564" s="164"/>
      <c r="J564" s="164"/>
      <c r="K564" s="164"/>
      <c r="L564" s="164"/>
      <c r="M564" s="164"/>
      <c r="N564" s="164"/>
      <c r="O564" s="164"/>
      <c r="P564" s="164"/>
      <c r="Q564" s="164"/>
      <c r="R564" s="164"/>
      <c r="S564" s="164"/>
      <c r="T564" s="164"/>
      <c r="U564" s="164"/>
      <c r="V564" s="164"/>
    </row>
    <row r="565" spans="1:22" ht="12">
      <c r="A565" s="164"/>
      <c r="B565" s="132"/>
      <c r="C565" s="164"/>
      <c r="D565" s="164"/>
      <c r="E565" s="164"/>
      <c r="F565" s="164"/>
      <c r="G565" s="164"/>
      <c r="H565" s="164"/>
      <c r="I565" s="164"/>
      <c r="J565" s="164"/>
      <c r="K565" s="164"/>
      <c r="L565" s="164"/>
      <c r="M565" s="164"/>
      <c r="N565" s="164"/>
      <c r="O565" s="164"/>
      <c r="P565" s="164"/>
      <c r="Q565" s="164"/>
      <c r="R565" s="164"/>
      <c r="S565" s="164"/>
      <c r="T565" s="164"/>
      <c r="U565" s="164"/>
      <c r="V565" s="164"/>
    </row>
    <row r="566" spans="1:22" ht="12">
      <c r="A566" s="164"/>
      <c r="B566" s="132"/>
      <c r="C566" s="164"/>
      <c r="D566" s="164"/>
      <c r="E566" s="164"/>
      <c r="F566" s="164"/>
      <c r="G566" s="164"/>
      <c r="H566" s="164"/>
      <c r="I566" s="164"/>
      <c r="J566" s="164"/>
      <c r="K566" s="164"/>
      <c r="L566" s="164"/>
      <c r="M566" s="164"/>
      <c r="N566" s="164"/>
      <c r="O566" s="164"/>
      <c r="P566" s="164"/>
      <c r="Q566" s="164"/>
      <c r="R566" s="164"/>
      <c r="S566" s="164"/>
      <c r="T566" s="164"/>
      <c r="U566" s="164"/>
      <c r="V566" s="164"/>
    </row>
    <row r="567" spans="1:22" ht="12">
      <c r="A567" s="164"/>
      <c r="B567" s="132"/>
      <c r="C567" s="164"/>
      <c r="D567" s="164"/>
      <c r="E567" s="164"/>
      <c r="F567" s="164"/>
      <c r="G567" s="164"/>
      <c r="H567" s="164"/>
      <c r="I567" s="164"/>
      <c r="J567" s="164"/>
      <c r="K567" s="164"/>
      <c r="L567" s="164"/>
      <c r="M567" s="164"/>
      <c r="N567" s="164"/>
      <c r="O567" s="164"/>
      <c r="P567" s="164"/>
      <c r="Q567" s="164"/>
      <c r="R567" s="164"/>
      <c r="S567" s="164"/>
      <c r="T567" s="164"/>
      <c r="U567" s="164"/>
      <c r="V567" s="164"/>
    </row>
    <row r="568" spans="1:22" ht="12">
      <c r="A568" s="164"/>
      <c r="B568" s="132"/>
      <c r="C568" s="164"/>
      <c r="D568" s="164"/>
      <c r="E568" s="164"/>
      <c r="F568" s="164"/>
      <c r="G568" s="164"/>
      <c r="H568" s="164"/>
      <c r="I568" s="164"/>
      <c r="J568" s="164"/>
      <c r="K568" s="164"/>
      <c r="L568" s="164"/>
      <c r="M568" s="164"/>
      <c r="N568" s="164"/>
      <c r="O568" s="164"/>
      <c r="P568" s="164"/>
      <c r="Q568" s="164"/>
      <c r="R568" s="164"/>
      <c r="S568" s="164"/>
      <c r="T568" s="164"/>
      <c r="U568" s="164"/>
      <c r="V568" s="164"/>
    </row>
    <row r="569" spans="1:22" ht="12">
      <c r="A569" s="164"/>
      <c r="B569" s="132"/>
      <c r="C569" s="164"/>
      <c r="D569" s="164"/>
      <c r="E569" s="164"/>
      <c r="F569" s="164"/>
      <c r="G569" s="164"/>
      <c r="H569" s="164"/>
      <c r="I569" s="164"/>
      <c r="J569" s="164"/>
      <c r="K569" s="164"/>
      <c r="L569" s="164"/>
      <c r="M569" s="164"/>
      <c r="N569" s="164"/>
      <c r="O569" s="164"/>
      <c r="P569" s="164"/>
      <c r="Q569" s="164"/>
      <c r="R569" s="164"/>
      <c r="S569" s="164"/>
      <c r="T569" s="164"/>
      <c r="U569" s="164"/>
      <c r="V569" s="164"/>
    </row>
    <row r="570" spans="1:22" ht="12">
      <c r="A570" s="164"/>
      <c r="B570" s="132"/>
      <c r="C570" s="164"/>
      <c r="D570" s="164"/>
      <c r="E570" s="164"/>
      <c r="F570" s="164"/>
      <c r="G570" s="164"/>
      <c r="H570" s="164"/>
      <c r="I570" s="164"/>
      <c r="J570" s="164"/>
      <c r="K570" s="164"/>
      <c r="L570" s="164"/>
      <c r="M570" s="164"/>
      <c r="N570" s="164"/>
      <c r="O570" s="164"/>
      <c r="P570" s="164"/>
      <c r="Q570" s="164"/>
      <c r="R570" s="164"/>
      <c r="S570" s="164"/>
      <c r="T570" s="164"/>
      <c r="U570" s="164"/>
      <c r="V570" s="164"/>
    </row>
    <row r="571" spans="1:22" ht="12">
      <c r="A571" s="164"/>
      <c r="B571" s="132"/>
      <c r="C571" s="164"/>
      <c r="D571" s="164"/>
      <c r="E571" s="164"/>
      <c r="F571" s="164"/>
      <c r="G571" s="164"/>
      <c r="H571" s="164"/>
      <c r="I571" s="164"/>
      <c r="J571" s="164"/>
      <c r="K571" s="164"/>
      <c r="L571" s="164"/>
      <c r="M571" s="164"/>
      <c r="N571" s="164"/>
      <c r="O571" s="164"/>
      <c r="P571" s="164"/>
      <c r="Q571" s="164"/>
      <c r="R571" s="164"/>
      <c r="S571" s="164"/>
      <c r="T571" s="164"/>
      <c r="U571" s="164"/>
      <c r="V571" s="164"/>
    </row>
    <row r="572" spans="1:22" ht="12">
      <c r="A572" s="164"/>
      <c r="B572" s="132"/>
      <c r="C572" s="164"/>
      <c r="D572" s="164"/>
      <c r="E572" s="164"/>
      <c r="F572" s="164"/>
      <c r="G572" s="164"/>
      <c r="H572" s="164"/>
      <c r="I572" s="164"/>
      <c r="J572" s="164"/>
      <c r="K572" s="164"/>
      <c r="L572" s="164"/>
      <c r="M572" s="164"/>
      <c r="N572" s="164"/>
      <c r="O572" s="164"/>
      <c r="P572" s="164"/>
      <c r="Q572" s="164"/>
      <c r="R572" s="164"/>
      <c r="S572" s="164"/>
      <c r="T572" s="164"/>
      <c r="U572" s="164"/>
      <c r="V572" s="164"/>
    </row>
    <row r="573" spans="1:22" ht="12">
      <c r="A573" s="164"/>
      <c r="B573" s="132"/>
      <c r="C573" s="164"/>
      <c r="D573" s="164"/>
      <c r="E573" s="164"/>
      <c r="F573" s="164"/>
      <c r="G573" s="164"/>
      <c r="H573" s="164"/>
      <c r="I573" s="164"/>
      <c r="J573" s="164"/>
      <c r="K573" s="164"/>
      <c r="L573" s="164"/>
      <c r="M573" s="164"/>
      <c r="N573" s="164"/>
      <c r="O573" s="164"/>
      <c r="P573" s="164"/>
      <c r="Q573" s="164"/>
      <c r="R573" s="164"/>
      <c r="S573" s="164"/>
      <c r="T573" s="164"/>
      <c r="U573" s="164"/>
      <c r="V573" s="164"/>
    </row>
    <row r="574" spans="1:22" ht="12">
      <c r="A574" s="164"/>
      <c r="B574" s="132"/>
      <c r="C574" s="164"/>
      <c r="D574" s="164"/>
      <c r="E574" s="164"/>
      <c r="F574" s="164"/>
      <c r="G574" s="164"/>
      <c r="H574" s="164"/>
      <c r="I574" s="164"/>
      <c r="J574" s="164"/>
      <c r="K574" s="164"/>
      <c r="L574" s="164"/>
      <c r="M574" s="164"/>
      <c r="N574" s="164"/>
      <c r="O574" s="164"/>
      <c r="P574" s="164"/>
      <c r="Q574" s="164"/>
      <c r="R574" s="164"/>
      <c r="S574" s="164"/>
      <c r="T574" s="164"/>
      <c r="U574" s="164"/>
      <c r="V574" s="164"/>
    </row>
    <row r="575" spans="1:22" ht="12">
      <c r="A575" s="164"/>
      <c r="B575" s="132"/>
      <c r="C575" s="164"/>
      <c r="D575" s="164"/>
      <c r="E575" s="164"/>
      <c r="F575" s="164"/>
      <c r="G575" s="164"/>
      <c r="H575" s="164"/>
      <c r="I575" s="164"/>
      <c r="J575" s="164"/>
      <c r="K575" s="164"/>
      <c r="L575" s="164"/>
      <c r="M575" s="164"/>
      <c r="N575" s="164"/>
      <c r="O575" s="164"/>
      <c r="P575" s="164"/>
      <c r="Q575" s="164"/>
      <c r="R575" s="164"/>
      <c r="S575" s="164"/>
      <c r="T575" s="164"/>
      <c r="U575" s="164"/>
      <c r="V575" s="164"/>
    </row>
    <row r="576" spans="1:22" ht="12">
      <c r="A576" s="164"/>
      <c r="B576" s="132"/>
      <c r="C576" s="164"/>
      <c r="D576" s="164"/>
      <c r="E576" s="164"/>
      <c r="F576" s="164"/>
      <c r="G576" s="164"/>
      <c r="H576" s="164"/>
      <c r="I576" s="164"/>
      <c r="J576" s="164"/>
      <c r="K576" s="164"/>
      <c r="L576" s="164"/>
      <c r="M576" s="164"/>
      <c r="N576" s="164"/>
      <c r="O576" s="164"/>
      <c r="P576" s="164"/>
      <c r="Q576" s="164"/>
      <c r="R576" s="164"/>
      <c r="S576" s="164"/>
      <c r="T576" s="164"/>
      <c r="U576" s="164"/>
      <c r="V576" s="164"/>
    </row>
    <row r="577" spans="1:22" ht="12">
      <c r="A577" s="164"/>
      <c r="B577" s="132"/>
      <c r="C577" s="164"/>
      <c r="D577" s="164"/>
      <c r="E577" s="164"/>
      <c r="F577" s="164"/>
      <c r="G577" s="164"/>
      <c r="H577" s="164"/>
      <c r="I577" s="164"/>
      <c r="J577" s="164"/>
      <c r="K577" s="164"/>
      <c r="L577" s="164"/>
      <c r="M577" s="164"/>
      <c r="N577" s="164"/>
      <c r="O577" s="164"/>
      <c r="P577" s="164"/>
      <c r="Q577" s="164"/>
      <c r="R577" s="164"/>
      <c r="S577" s="164"/>
      <c r="T577" s="164"/>
      <c r="U577" s="164"/>
      <c r="V577" s="164"/>
    </row>
    <row r="578" spans="1:22" ht="12">
      <c r="A578" s="164"/>
      <c r="B578" s="132"/>
      <c r="C578" s="164"/>
      <c r="D578" s="164"/>
      <c r="E578" s="164"/>
      <c r="F578" s="164"/>
      <c r="G578" s="164"/>
      <c r="H578" s="164"/>
      <c r="I578" s="164"/>
      <c r="J578" s="164"/>
      <c r="K578" s="164"/>
      <c r="L578" s="164"/>
      <c r="M578" s="164"/>
      <c r="N578" s="164"/>
      <c r="O578" s="164"/>
      <c r="P578" s="164"/>
      <c r="Q578" s="164"/>
      <c r="R578" s="164"/>
      <c r="S578" s="164"/>
      <c r="T578" s="164"/>
      <c r="U578" s="164"/>
      <c r="V578" s="164"/>
    </row>
    <row r="579" spans="1:22" ht="12">
      <c r="A579" s="164"/>
      <c r="B579" s="132"/>
      <c r="C579" s="164"/>
      <c r="D579" s="164"/>
      <c r="E579" s="164"/>
      <c r="F579" s="164"/>
      <c r="G579" s="164"/>
      <c r="H579" s="164"/>
      <c r="I579" s="164"/>
      <c r="J579" s="164"/>
      <c r="K579" s="164"/>
      <c r="L579" s="164"/>
      <c r="M579" s="164"/>
      <c r="N579" s="164"/>
      <c r="O579" s="164"/>
      <c r="P579" s="164"/>
      <c r="Q579" s="164"/>
      <c r="R579" s="164"/>
      <c r="S579" s="164"/>
      <c r="T579" s="164"/>
      <c r="U579" s="164"/>
      <c r="V579" s="164"/>
    </row>
    <row r="580" spans="1:22" ht="12">
      <c r="A580" s="164"/>
      <c r="B580" s="132"/>
      <c r="C580" s="164"/>
      <c r="D580" s="164"/>
      <c r="E580" s="164"/>
      <c r="F580" s="164"/>
      <c r="G580" s="164"/>
      <c r="H580" s="164"/>
      <c r="I580" s="164"/>
      <c r="J580" s="164"/>
      <c r="K580" s="164"/>
      <c r="L580" s="164"/>
      <c r="M580" s="164"/>
      <c r="N580" s="164"/>
      <c r="O580" s="164"/>
      <c r="P580" s="164"/>
      <c r="Q580" s="164"/>
      <c r="R580" s="164"/>
      <c r="S580" s="164"/>
      <c r="T580" s="164"/>
      <c r="U580" s="164"/>
      <c r="V580" s="164"/>
    </row>
    <row r="581" spans="1:22" ht="12">
      <c r="A581" s="164"/>
      <c r="B581" s="132"/>
      <c r="C581" s="164"/>
      <c r="D581" s="164"/>
      <c r="E581" s="164"/>
      <c r="F581" s="164"/>
      <c r="G581" s="164"/>
      <c r="H581" s="164"/>
      <c r="I581" s="164"/>
      <c r="J581" s="164"/>
      <c r="K581" s="164"/>
      <c r="L581" s="164"/>
      <c r="M581" s="164"/>
      <c r="N581" s="164"/>
      <c r="O581" s="164"/>
      <c r="P581" s="164"/>
      <c r="Q581" s="164"/>
      <c r="R581" s="164"/>
      <c r="S581" s="164"/>
      <c r="T581" s="164"/>
      <c r="U581" s="164"/>
      <c r="V581" s="164"/>
    </row>
    <row r="582" spans="1:22" ht="12">
      <c r="A582" s="164"/>
      <c r="B582" s="132"/>
      <c r="C582" s="164"/>
      <c r="D582" s="164"/>
      <c r="E582" s="164"/>
      <c r="F582" s="164"/>
      <c r="G582" s="164"/>
      <c r="H582" s="164"/>
      <c r="I582" s="164"/>
      <c r="J582" s="164"/>
      <c r="K582" s="164"/>
      <c r="L582" s="164"/>
      <c r="M582" s="164"/>
      <c r="N582" s="164"/>
      <c r="O582" s="164"/>
      <c r="P582" s="164"/>
      <c r="Q582" s="164"/>
      <c r="R582" s="164"/>
      <c r="S582" s="164"/>
      <c r="T582" s="164"/>
      <c r="U582" s="164"/>
      <c r="V582" s="164"/>
    </row>
    <row r="583" spans="1:22" ht="12">
      <c r="A583" s="164"/>
      <c r="B583" s="132"/>
      <c r="C583" s="164"/>
      <c r="D583" s="164"/>
      <c r="E583" s="164"/>
      <c r="F583" s="164"/>
      <c r="G583" s="164"/>
      <c r="H583" s="164"/>
      <c r="I583" s="164"/>
      <c r="J583" s="164"/>
      <c r="K583" s="164"/>
      <c r="L583" s="164"/>
      <c r="M583" s="164"/>
      <c r="N583" s="164"/>
      <c r="O583" s="164"/>
      <c r="P583" s="164"/>
      <c r="Q583" s="164"/>
      <c r="R583" s="164"/>
      <c r="S583" s="164"/>
      <c r="T583" s="164"/>
      <c r="U583" s="164"/>
      <c r="V583" s="164"/>
    </row>
    <row r="584" spans="1:22" ht="12">
      <c r="A584" s="164"/>
      <c r="B584" s="132"/>
      <c r="C584" s="164"/>
      <c r="D584" s="164"/>
      <c r="E584" s="164"/>
      <c r="F584" s="164"/>
      <c r="G584" s="164"/>
      <c r="H584" s="164"/>
      <c r="I584" s="164"/>
      <c r="J584" s="164"/>
      <c r="K584" s="164"/>
      <c r="L584" s="164"/>
      <c r="M584" s="164"/>
      <c r="N584" s="164"/>
      <c r="O584" s="164"/>
      <c r="P584" s="164"/>
      <c r="Q584" s="164"/>
      <c r="R584" s="164"/>
      <c r="S584" s="164"/>
      <c r="T584" s="164"/>
      <c r="U584" s="164"/>
      <c r="V584" s="164"/>
    </row>
    <row r="585" spans="1:22" ht="12">
      <c r="A585" s="164"/>
      <c r="B585" s="132"/>
      <c r="C585" s="164"/>
      <c r="D585" s="164"/>
      <c r="E585" s="164"/>
      <c r="F585" s="164"/>
      <c r="G585" s="164"/>
      <c r="H585" s="164"/>
      <c r="I585" s="164"/>
      <c r="J585" s="164"/>
      <c r="K585" s="164"/>
      <c r="L585" s="164"/>
      <c r="M585" s="164"/>
      <c r="N585" s="164"/>
      <c r="O585" s="164"/>
      <c r="P585" s="164"/>
      <c r="Q585" s="164"/>
      <c r="R585" s="164"/>
      <c r="S585" s="164"/>
      <c r="T585" s="164"/>
      <c r="U585" s="164"/>
      <c r="V585" s="164"/>
    </row>
    <row r="586" spans="1:22" ht="12">
      <c r="A586" s="164"/>
      <c r="B586" s="132"/>
      <c r="C586" s="164"/>
      <c r="D586" s="164"/>
      <c r="E586" s="164"/>
      <c r="F586" s="164"/>
      <c r="G586" s="164"/>
      <c r="H586" s="164"/>
      <c r="I586" s="164"/>
      <c r="J586" s="164"/>
      <c r="K586" s="164"/>
      <c r="L586" s="164"/>
      <c r="M586" s="164"/>
      <c r="N586" s="164"/>
      <c r="O586" s="164"/>
      <c r="P586" s="164"/>
      <c r="Q586" s="164"/>
      <c r="R586" s="164"/>
      <c r="S586" s="164"/>
      <c r="T586" s="164"/>
      <c r="U586" s="164"/>
      <c r="V586" s="164"/>
    </row>
    <row r="587" spans="1:22" ht="12">
      <c r="A587" s="164"/>
      <c r="B587" s="132"/>
      <c r="C587" s="164"/>
      <c r="D587" s="164"/>
      <c r="E587" s="164"/>
      <c r="F587" s="164"/>
      <c r="G587" s="164"/>
      <c r="H587" s="164"/>
      <c r="I587" s="164"/>
      <c r="J587" s="164"/>
      <c r="K587" s="164"/>
      <c r="L587" s="164"/>
      <c r="M587" s="164"/>
      <c r="N587" s="164"/>
      <c r="O587" s="164"/>
      <c r="P587" s="164"/>
      <c r="Q587" s="164"/>
      <c r="R587" s="164"/>
      <c r="S587" s="164"/>
      <c r="T587" s="164"/>
      <c r="U587" s="164"/>
      <c r="V587" s="164"/>
    </row>
    <row r="588" spans="1:22" ht="12">
      <c r="A588" s="164"/>
      <c r="B588" s="132"/>
      <c r="C588" s="164"/>
      <c r="D588" s="164"/>
      <c r="E588" s="164"/>
      <c r="F588" s="164"/>
      <c r="G588" s="164"/>
      <c r="H588" s="164"/>
      <c r="I588" s="164"/>
      <c r="J588" s="164"/>
      <c r="K588" s="164"/>
      <c r="L588" s="164"/>
      <c r="M588" s="164"/>
      <c r="N588" s="164"/>
      <c r="O588" s="164"/>
      <c r="P588" s="164"/>
      <c r="Q588" s="164"/>
      <c r="R588" s="164"/>
      <c r="S588" s="164"/>
      <c r="T588" s="164"/>
      <c r="U588" s="164"/>
      <c r="V588" s="164"/>
    </row>
    <row r="589" spans="1:22" ht="12">
      <c r="A589" s="164"/>
      <c r="B589" s="132"/>
      <c r="C589" s="164"/>
      <c r="D589" s="164"/>
      <c r="E589" s="164"/>
      <c r="F589" s="164"/>
      <c r="G589" s="164"/>
      <c r="H589" s="164"/>
      <c r="I589" s="164"/>
      <c r="J589" s="164"/>
      <c r="K589" s="164"/>
      <c r="L589" s="164"/>
      <c r="M589" s="164"/>
      <c r="N589" s="164"/>
      <c r="O589" s="164"/>
      <c r="P589" s="164"/>
      <c r="Q589" s="164"/>
      <c r="R589" s="164"/>
      <c r="S589" s="164"/>
      <c r="T589" s="164"/>
      <c r="U589" s="164"/>
      <c r="V589" s="164"/>
    </row>
    <row r="590" spans="1:22" ht="12">
      <c r="A590" s="164"/>
      <c r="B590" s="132"/>
      <c r="C590" s="164"/>
      <c r="D590" s="164"/>
      <c r="E590" s="164"/>
      <c r="F590" s="164"/>
      <c r="G590" s="164"/>
      <c r="H590" s="164"/>
      <c r="I590" s="164"/>
      <c r="J590" s="164"/>
      <c r="K590" s="164"/>
      <c r="L590" s="164"/>
      <c r="M590" s="164"/>
      <c r="N590" s="164"/>
      <c r="O590" s="164"/>
      <c r="P590" s="164"/>
      <c r="Q590" s="164"/>
      <c r="R590" s="164"/>
      <c r="S590" s="164"/>
      <c r="T590" s="164"/>
      <c r="U590" s="164"/>
      <c r="V590" s="164"/>
    </row>
    <row r="591" spans="1:22" ht="12">
      <c r="A591" s="164"/>
      <c r="B591" s="132"/>
      <c r="C591" s="164"/>
      <c r="D591" s="164"/>
      <c r="E591" s="164"/>
      <c r="F591" s="164"/>
      <c r="G591" s="164"/>
      <c r="H591" s="164"/>
      <c r="I591" s="164"/>
      <c r="J591" s="164"/>
      <c r="K591" s="164"/>
      <c r="L591" s="164"/>
      <c r="M591" s="164"/>
      <c r="N591" s="164"/>
      <c r="O591" s="164"/>
      <c r="P591" s="164"/>
      <c r="Q591" s="164"/>
      <c r="R591" s="164"/>
      <c r="S591" s="164"/>
      <c r="T591" s="164"/>
      <c r="U591" s="164"/>
      <c r="V591" s="164"/>
    </row>
    <row r="592" spans="1:22" ht="12">
      <c r="A592" s="164"/>
      <c r="B592" s="132"/>
      <c r="C592" s="164"/>
      <c r="D592" s="164"/>
      <c r="E592" s="164"/>
      <c r="F592" s="164"/>
      <c r="G592" s="164"/>
      <c r="H592" s="164"/>
      <c r="I592" s="164"/>
      <c r="J592" s="164"/>
      <c r="K592" s="164"/>
      <c r="L592" s="164"/>
      <c r="M592" s="164"/>
      <c r="N592" s="164"/>
      <c r="O592" s="164"/>
      <c r="P592" s="164"/>
      <c r="Q592" s="164"/>
      <c r="R592" s="164"/>
      <c r="S592" s="164"/>
      <c r="T592" s="164"/>
      <c r="U592" s="164"/>
      <c r="V592" s="164"/>
    </row>
    <row r="593" spans="1:22" ht="12">
      <c r="A593" s="164"/>
      <c r="B593" s="132"/>
      <c r="C593" s="164"/>
      <c r="D593" s="164"/>
      <c r="E593" s="164"/>
      <c r="F593" s="164"/>
      <c r="G593" s="164"/>
      <c r="H593" s="164"/>
      <c r="I593" s="164"/>
      <c r="J593" s="164"/>
      <c r="K593" s="164"/>
      <c r="L593" s="164"/>
      <c r="M593" s="164"/>
      <c r="N593" s="164"/>
      <c r="O593" s="164"/>
      <c r="P593" s="164"/>
      <c r="Q593" s="164"/>
      <c r="R593" s="164"/>
      <c r="S593" s="164"/>
      <c r="T593" s="164"/>
      <c r="U593" s="164"/>
      <c r="V593" s="164"/>
    </row>
    <row r="594" spans="1:22" ht="12">
      <c r="A594" s="164"/>
      <c r="B594" s="132"/>
      <c r="C594" s="164"/>
      <c r="D594" s="164"/>
      <c r="E594" s="164"/>
      <c r="F594" s="164"/>
      <c r="G594" s="164"/>
      <c r="H594" s="164"/>
      <c r="I594" s="164"/>
      <c r="J594" s="164"/>
      <c r="K594" s="164"/>
      <c r="L594" s="164"/>
      <c r="M594" s="164"/>
      <c r="N594" s="164"/>
      <c r="O594" s="164"/>
      <c r="P594" s="164"/>
      <c r="Q594" s="164"/>
      <c r="R594" s="164"/>
      <c r="S594" s="164"/>
      <c r="T594" s="164"/>
      <c r="U594" s="164"/>
      <c r="V594" s="164"/>
    </row>
    <row r="595" spans="1:22" ht="12">
      <c r="A595" s="164"/>
      <c r="B595" s="132"/>
      <c r="C595" s="164"/>
      <c r="D595" s="164"/>
      <c r="E595" s="164"/>
      <c r="F595" s="164"/>
      <c r="G595" s="164"/>
      <c r="H595" s="164"/>
      <c r="I595" s="164"/>
      <c r="J595" s="164"/>
      <c r="K595" s="164"/>
      <c r="L595" s="164"/>
      <c r="M595" s="164"/>
      <c r="N595" s="164"/>
      <c r="O595" s="164"/>
      <c r="P595" s="164"/>
      <c r="Q595" s="164"/>
      <c r="R595" s="164"/>
      <c r="S595" s="164"/>
      <c r="T595" s="164"/>
      <c r="U595" s="164"/>
      <c r="V595" s="164"/>
    </row>
    <row r="596" spans="1:22" ht="12">
      <c r="A596" s="164"/>
      <c r="B596" s="132"/>
      <c r="C596" s="164"/>
      <c r="D596" s="164"/>
      <c r="E596" s="164"/>
      <c r="F596" s="164"/>
      <c r="G596" s="164"/>
      <c r="H596" s="164"/>
      <c r="I596" s="164"/>
      <c r="J596" s="164"/>
      <c r="K596" s="164"/>
      <c r="L596" s="164"/>
      <c r="M596" s="164"/>
      <c r="N596" s="164"/>
      <c r="O596" s="164"/>
      <c r="P596" s="164"/>
      <c r="Q596" s="164"/>
      <c r="R596" s="164"/>
      <c r="S596" s="164"/>
      <c r="T596" s="164"/>
      <c r="U596" s="164"/>
      <c r="V596" s="164"/>
    </row>
    <row r="597" spans="1:22" ht="12">
      <c r="A597" s="164"/>
      <c r="B597" s="132"/>
      <c r="C597" s="164"/>
      <c r="D597" s="164"/>
      <c r="E597" s="164"/>
      <c r="F597" s="164"/>
      <c r="G597" s="164"/>
      <c r="H597" s="164"/>
      <c r="I597" s="164"/>
      <c r="J597" s="164"/>
      <c r="K597" s="164"/>
      <c r="L597" s="164"/>
      <c r="M597" s="164"/>
      <c r="N597" s="164"/>
      <c r="O597" s="164"/>
      <c r="P597" s="164"/>
      <c r="Q597" s="164"/>
      <c r="R597" s="164"/>
      <c r="S597" s="164"/>
      <c r="T597" s="164"/>
      <c r="U597" s="164"/>
      <c r="V597" s="164"/>
    </row>
    <row r="598" spans="1:22" ht="12">
      <c r="A598" s="164"/>
      <c r="B598" s="132"/>
      <c r="C598" s="164"/>
      <c r="D598" s="164"/>
      <c r="E598" s="164"/>
      <c r="F598" s="164"/>
      <c r="G598" s="164"/>
      <c r="H598" s="164"/>
      <c r="I598" s="164"/>
      <c r="J598" s="164"/>
      <c r="K598" s="164"/>
      <c r="L598" s="164"/>
      <c r="M598" s="164"/>
      <c r="N598" s="164"/>
      <c r="O598" s="164"/>
      <c r="P598" s="164"/>
      <c r="Q598" s="164"/>
      <c r="R598" s="164"/>
      <c r="S598" s="164"/>
      <c r="T598" s="164"/>
      <c r="U598" s="164"/>
      <c r="V598" s="164"/>
    </row>
    <row r="599" spans="1:22" ht="12">
      <c r="A599" s="164"/>
      <c r="B599" s="132"/>
      <c r="C599" s="164"/>
      <c r="D599" s="164"/>
      <c r="E599" s="164"/>
      <c r="F599" s="164"/>
      <c r="G599" s="164"/>
      <c r="H599" s="164"/>
      <c r="I599" s="164"/>
      <c r="J599" s="164"/>
      <c r="K599" s="164"/>
      <c r="L599" s="164"/>
      <c r="M599" s="164"/>
      <c r="N599" s="164"/>
      <c r="O599" s="164"/>
      <c r="P599" s="164"/>
      <c r="Q599" s="164"/>
      <c r="R599" s="164"/>
      <c r="S599" s="164"/>
      <c r="T599" s="164"/>
      <c r="U599" s="164"/>
      <c r="V599" s="164"/>
    </row>
    <row r="600" spans="1:22" ht="12">
      <c r="A600" s="164"/>
      <c r="B600" s="132"/>
      <c r="C600" s="164"/>
      <c r="D600" s="164"/>
      <c r="E600" s="164"/>
      <c r="F600" s="164"/>
      <c r="G600" s="164"/>
      <c r="H600" s="164"/>
      <c r="I600" s="164"/>
      <c r="J600" s="164"/>
      <c r="K600" s="164"/>
      <c r="L600" s="164"/>
      <c r="M600" s="164"/>
      <c r="N600" s="164"/>
      <c r="O600" s="164"/>
      <c r="P600" s="164"/>
      <c r="Q600" s="164"/>
      <c r="R600" s="164"/>
      <c r="S600" s="164"/>
      <c r="T600" s="164"/>
      <c r="U600" s="164"/>
      <c r="V600" s="164"/>
    </row>
    <row r="601" spans="1:22" ht="12">
      <c r="A601" s="164"/>
      <c r="B601" s="132"/>
      <c r="C601" s="164"/>
      <c r="D601" s="164"/>
      <c r="E601" s="164"/>
      <c r="F601" s="164"/>
      <c r="G601" s="164"/>
      <c r="H601" s="164"/>
      <c r="I601" s="164"/>
      <c r="J601" s="164"/>
      <c r="K601" s="164"/>
      <c r="L601" s="164"/>
      <c r="M601" s="164"/>
      <c r="N601" s="164"/>
      <c r="O601" s="164"/>
      <c r="P601" s="164"/>
      <c r="Q601" s="164"/>
      <c r="R601" s="164"/>
      <c r="S601" s="164"/>
      <c r="T601" s="164"/>
      <c r="U601" s="164"/>
      <c r="V601" s="164"/>
    </row>
    <row r="602" spans="1:22" ht="12">
      <c r="A602" s="164"/>
      <c r="B602" s="132"/>
      <c r="C602" s="164"/>
      <c r="D602" s="164"/>
      <c r="E602" s="164"/>
      <c r="F602" s="164"/>
      <c r="G602" s="164"/>
      <c r="H602" s="164"/>
      <c r="I602" s="164"/>
      <c r="J602" s="164"/>
      <c r="K602" s="164"/>
      <c r="L602" s="164"/>
      <c r="M602" s="164"/>
      <c r="N602" s="164"/>
      <c r="O602" s="164"/>
      <c r="P602" s="164"/>
      <c r="Q602" s="164"/>
      <c r="R602" s="164"/>
      <c r="S602" s="164"/>
      <c r="T602" s="164"/>
      <c r="U602" s="164"/>
      <c r="V602" s="164"/>
    </row>
    <row r="603" spans="1:22" ht="12">
      <c r="A603" s="164"/>
      <c r="B603" s="132"/>
      <c r="C603" s="164"/>
      <c r="D603" s="164"/>
      <c r="E603" s="164"/>
      <c r="F603" s="164"/>
      <c r="G603" s="164"/>
      <c r="H603" s="164"/>
      <c r="I603" s="164"/>
      <c r="J603" s="164"/>
      <c r="K603" s="164"/>
      <c r="L603" s="164"/>
      <c r="M603" s="164"/>
      <c r="N603" s="164"/>
      <c r="O603" s="164"/>
      <c r="P603" s="164"/>
      <c r="Q603" s="164"/>
      <c r="R603" s="164"/>
      <c r="S603" s="164"/>
      <c r="T603" s="164"/>
      <c r="U603" s="164"/>
      <c r="V603" s="164"/>
    </row>
    <row r="604" spans="1:22" ht="12">
      <c r="A604" s="164"/>
      <c r="B604" s="132"/>
      <c r="C604" s="164"/>
      <c r="D604" s="164"/>
      <c r="E604" s="164"/>
      <c r="F604" s="164"/>
      <c r="G604" s="164"/>
      <c r="H604" s="164"/>
      <c r="I604" s="164"/>
      <c r="J604" s="164"/>
      <c r="K604" s="164"/>
      <c r="L604" s="164"/>
      <c r="M604" s="164"/>
      <c r="N604" s="164"/>
      <c r="O604" s="164"/>
      <c r="P604" s="164"/>
      <c r="Q604" s="164"/>
      <c r="R604" s="164"/>
      <c r="S604" s="164"/>
      <c r="T604" s="164"/>
      <c r="U604" s="164"/>
      <c r="V604" s="164"/>
    </row>
    <row r="605" spans="1:22" ht="12">
      <c r="A605" s="164"/>
      <c r="B605" s="132"/>
      <c r="C605" s="164"/>
      <c r="D605" s="164"/>
      <c r="E605" s="164"/>
      <c r="F605" s="164"/>
      <c r="G605" s="164"/>
      <c r="H605" s="164"/>
      <c r="I605" s="164"/>
      <c r="J605" s="164"/>
      <c r="K605" s="164"/>
      <c r="L605" s="164"/>
      <c r="M605" s="164"/>
      <c r="N605" s="164"/>
      <c r="O605" s="164"/>
      <c r="P605" s="164"/>
      <c r="Q605" s="164"/>
      <c r="R605" s="164"/>
      <c r="S605" s="164"/>
      <c r="T605" s="164"/>
      <c r="U605" s="164"/>
      <c r="V605" s="164"/>
    </row>
    <row r="606" spans="1:22" ht="12">
      <c r="A606" s="164"/>
      <c r="B606" s="132"/>
      <c r="C606" s="164"/>
      <c r="D606" s="164"/>
      <c r="E606" s="164"/>
      <c r="F606" s="164"/>
      <c r="G606" s="164"/>
      <c r="H606" s="164"/>
      <c r="I606" s="164"/>
      <c r="J606" s="164"/>
      <c r="K606" s="164"/>
      <c r="L606" s="164"/>
      <c r="M606" s="164"/>
      <c r="N606" s="164"/>
      <c r="O606" s="164"/>
      <c r="P606" s="164"/>
      <c r="Q606" s="164"/>
      <c r="R606" s="164"/>
      <c r="S606" s="164"/>
      <c r="T606" s="164"/>
      <c r="U606" s="164"/>
      <c r="V606" s="164"/>
    </row>
    <row r="607" spans="1:22" ht="12">
      <c r="A607" s="164"/>
      <c r="B607" s="132"/>
      <c r="C607" s="164"/>
      <c r="D607" s="164"/>
      <c r="E607" s="164"/>
      <c r="F607" s="164"/>
      <c r="G607" s="164"/>
      <c r="H607" s="164"/>
      <c r="I607" s="164"/>
      <c r="J607" s="164"/>
      <c r="K607" s="164"/>
      <c r="L607" s="164"/>
      <c r="M607" s="164"/>
      <c r="N607" s="164"/>
      <c r="O607" s="164"/>
      <c r="P607" s="164"/>
      <c r="Q607" s="164"/>
      <c r="R607" s="164"/>
      <c r="S607" s="164"/>
      <c r="T607" s="164"/>
      <c r="U607" s="164"/>
      <c r="V607" s="164"/>
    </row>
    <row r="608" spans="1:22" ht="12">
      <c r="A608" s="164"/>
      <c r="B608" s="132"/>
      <c r="C608" s="164"/>
      <c r="D608" s="164"/>
      <c r="E608" s="164"/>
      <c r="F608" s="164"/>
      <c r="G608" s="164"/>
      <c r="H608" s="164"/>
      <c r="I608" s="164"/>
      <c r="J608" s="164"/>
      <c r="K608" s="164"/>
      <c r="L608" s="164"/>
      <c r="M608" s="164"/>
      <c r="N608" s="164"/>
      <c r="O608" s="164"/>
      <c r="P608" s="164"/>
      <c r="Q608" s="164"/>
      <c r="R608" s="164"/>
      <c r="S608" s="164"/>
      <c r="T608" s="164"/>
      <c r="U608" s="164"/>
      <c r="V608" s="164"/>
    </row>
    <row r="609" spans="1:22" ht="12">
      <c r="A609" s="164"/>
      <c r="B609" s="132"/>
      <c r="C609" s="164"/>
      <c r="D609" s="164"/>
      <c r="E609" s="164"/>
      <c r="F609" s="164"/>
      <c r="G609" s="164"/>
      <c r="H609" s="164"/>
      <c r="I609" s="164"/>
      <c r="J609" s="164"/>
      <c r="K609" s="164"/>
      <c r="L609" s="164"/>
      <c r="M609" s="164"/>
      <c r="N609" s="164"/>
      <c r="O609" s="164"/>
      <c r="P609" s="164"/>
      <c r="Q609" s="164"/>
      <c r="R609" s="164"/>
      <c r="S609" s="164"/>
      <c r="T609" s="164"/>
      <c r="U609" s="164"/>
      <c r="V609" s="164"/>
    </row>
    <row r="610" spans="1:22" ht="12">
      <c r="A610" s="164"/>
      <c r="B610" s="132"/>
      <c r="C610" s="164"/>
      <c r="D610" s="164"/>
      <c r="E610" s="164"/>
      <c r="F610" s="164"/>
      <c r="G610" s="164"/>
      <c r="H610" s="164"/>
      <c r="I610" s="164"/>
      <c r="J610" s="164"/>
      <c r="K610" s="164"/>
      <c r="L610" s="164"/>
      <c r="M610" s="164"/>
      <c r="N610" s="164"/>
      <c r="O610" s="164"/>
      <c r="P610" s="164"/>
      <c r="Q610" s="164"/>
      <c r="R610" s="164"/>
      <c r="S610" s="164"/>
      <c r="T610" s="164"/>
      <c r="U610" s="164"/>
      <c r="V610" s="164"/>
    </row>
    <row r="611" spans="1:22" ht="12">
      <c r="A611" s="164"/>
      <c r="B611" s="132"/>
      <c r="C611" s="164"/>
      <c r="D611" s="164"/>
      <c r="E611" s="164"/>
      <c r="F611" s="164"/>
      <c r="G611" s="164"/>
      <c r="H611" s="164"/>
      <c r="I611" s="164"/>
      <c r="J611" s="164"/>
      <c r="K611" s="164"/>
      <c r="L611" s="164"/>
      <c r="M611" s="164"/>
      <c r="N611" s="164"/>
      <c r="O611" s="164"/>
      <c r="P611" s="164"/>
      <c r="Q611" s="164"/>
      <c r="R611" s="164"/>
      <c r="S611" s="164"/>
      <c r="T611" s="164"/>
      <c r="U611" s="164"/>
      <c r="V611" s="164"/>
    </row>
    <row r="612" spans="1:22" ht="12">
      <c r="A612" s="164"/>
      <c r="B612" s="132"/>
      <c r="C612" s="164"/>
      <c r="D612" s="164"/>
      <c r="E612" s="164"/>
      <c r="F612" s="164"/>
      <c r="G612" s="164"/>
      <c r="H612" s="164"/>
      <c r="I612" s="164"/>
      <c r="J612" s="164"/>
      <c r="K612" s="164"/>
      <c r="L612" s="164"/>
      <c r="M612" s="164"/>
      <c r="N612" s="164"/>
      <c r="O612" s="164"/>
      <c r="P612" s="164"/>
      <c r="Q612" s="164"/>
      <c r="R612" s="164"/>
      <c r="S612" s="164"/>
      <c r="T612" s="164"/>
      <c r="U612" s="164"/>
      <c r="V612" s="164"/>
    </row>
    <row r="613" spans="1:22" ht="12">
      <c r="A613" s="164"/>
      <c r="B613" s="132"/>
      <c r="C613" s="164"/>
      <c r="D613" s="164"/>
      <c r="E613" s="164"/>
      <c r="F613" s="164"/>
      <c r="G613" s="164"/>
      <c r="H613" s="164"/>
      <c r="I613" s="164"/>
      <c r="J613" s="164"/>
      <c r="K613" s="164"/>
      <c r="L613" s="164"/>
      <c r="M613" s="164"/>
      <c r="N613" s="164"/>
      <c r="O613" s="164"/>
      <c r="P613" s="164"/>
      <c r="Q613" s="164"/>
      <c r="R613" s="164"/>
      <c r="S613" s="164"/>
      <c r="T613" s="164"/>
      <c r="U613" s="164"/>
      <c r="V613" s="164"/>
    </row>
    <row r="614" spans="1:22" ht="12">
      <c r="A614" s="164"/>
      <c r="B614" s="132"/>
      <c r="C614" s="164"/>
      <c r="D614" s="164"/>
      <c r="E614" s="164"/>
      <c r="F614" s="164"/>
      <c r="G614" s="164"/>
      <c r="H614" s="164"/>
      <c r="I614" s="164"/>
      <c r="J614" s="164"/>
      <c r="K614" s="164"/>
      <c r="L614" s="164"/>
      <c r="M614" s="164"/>
      <c r="N614" s="164"/>
      <c r="O614" s="164"/>
      <c r="P614" s="164"/>
      <c r="Q614" s="164"/>
      <c r="R614" s="164"/>
      <c r="S614" s="164"/>
      <c r="T614" s="164"/>
      <c r="U614" s="164"/>
      <c r="V614" s="164"/>
    </row>
    <row r="615" spans="1:22" ht="12">
      <c r="A615" s="164"/>
      <c r="B615" s="132"/>
      <c r="C615" s="164"/>
      <c r="D615" s="164"/>
      <c r="E615" s="164"/>
      <c r="F615" s="164"/>
      <c r="G615" s="164"/>
      <c r="H615" s="164"/>
      <c r="I615" s="164"/>
      <c r="J615" s="164"/>
      <c r="K615" s="164"/>
      <c r="L615" s="164"/>
      <c r="M615" s="164"/>
      <c r="N615" s="164"/>
      <c r="O615" s="164"/>
      <c r="P615" s="164"/>
      <c r="Q615" s="164"/>
      <c r="R615" s="164"/>
      <c r="S615" s="164"/>
      <c r="T615" s="164"/>
      <c r="U615" s="164"/>
      <c r="V615" s="164"/>
    </row>
    <row r="616" spans="1:22" ht="12">
      <c r="A616" s="164"/>
      <c r="B616" s="132"/>
      <c r="C616" s="164"/>
      <c r="D616" s="164"/>
      <c r="E616" s="164"/>
      <c r="F616" s="164"/>
      <c r="G616" s="164"/>
      <c r="H616" s="164"/>
      <c r="I616" s="164"/>
      <c r="J616" s="164"/>
      <c r="K616" s="164"/>
      <c r="L616" s="164"/>
      <c r="M616" s="164"/>
      <c r="N616" s="164"/>
      <c r="O616" s="164"/>
      <c r="P616" s="164"/>
      <c r="Q616" s="164"/>
      <c r="R616" s="164"/>
      <c r="S616" s="164"/>
      <c r="T616" s="164"/>
      <c r="U616" s="164"/>
      <c r="V616" s="164"/>
    </row>
    <row r="617" spans="1:22" ht="12">
      <c r="A617" s="164"/>
      <c r="B617" s="132"/>
      <c r="C617" s="164"/>
      <c r="D617" s="164"/>
      <c r="E617" s="164"/>
      <c r="F617" s="164"/>
      <c r="G617" s="164"/>
      <c r="H617" s="164"/>
      <c r="I617" s="164"/>
      <c r="J617" s="164"/>
      <c r="K617" s="164"/>
      <c r="L617" s="164"/>
      <c r="M617" s="164"/>
      <c r="N617" s="164"/>
      <c r="O617" s="164"/>
      <c r="P617" s="164"/>
      <c r="Q617" s="164"/>
      <c r="R617" s="164"/>
      <c r="S617" s="164"/>
      <c r="T617" s="164"/>
      <c r="U617" s="164"/>
      <c r="V617" s="164"/>
    </row>
    <row r="618" spans="1:22" ht="12">
      <c r="A618" s="164"/>
      <c r="B618" s="132"/>
      <c r="C618" s="164"/>
      <c r="D618" s="164"/>
      <c r="E618" s="164"/>
      <c r="F618" s="164"/>
      <c r="G618" s="164"/>
      <c r="H618" s="164"/>
      <c r="I618" s="164"/>
      <c r="J618" s="164"/>
      <c r="K618" s="164"/>
      <c r="L618" s="164"/>
      <c r="M618" s="164"/>
      <c r="N618" s="164"/>
      <c r="O618" s="164"/>
      <c r="P618" s="164"/>
      <c r="Q618" s="164"/>
      <c r="R618" s="164"/>
      <c r="S618" s="164"/>
      <c r="T618" s="164"/>
      <c r="U618" s="164"/>
      <c r="V618" s="164"/>
    </row>
    <row r="619" spans="1:22" ht="12">
      <c r="A619" s="164"/>
      <c r="B619" s="132"/>
      <c r="C619" s="164"/>
      <c r="D619" s="164"/>
      <c r="E619" s="164"/>
      <c r="F619" s="164"/>
      <c r="G619" s="164"/>
      <c r="H619" s="164"/>
      <c r="I619" s="164"/>
      <c r="J619" s="164"/>
      <c r="K619" s="164"/>
      <c r="L619" s="164"/>
      <c r="M619" s="164"/>
      <c r="N619" s="164"/>
      <c r="O619" s="164"/>
      <c r="P619" s="164"/>
      <c r="Q619" s="164"/>
      <c r="R619" s="164"/>
      <c r="S619" s="164"/>
      <c r="T619" s="164"/>
      <c r="U619" s="164"/>
      <c r="V619" s="164"/>
    </row>
    <row r="620" spans="1:22" ht="12">
      <c r="A620" s="164"/>
      <c r="B620" s="132"/>
      <c r="C620" s="164"/>
      <c r="D620" s="164"/>
      <c r="E620" s="164"/>
      <c r="F620" s="164"/>
      <c r="G620" s="164"/>
      <c r="H620" s="164"/>
      <c r="I620" s="164"/>
      <c r="J620" s="164"/>
      <c r="K620" s="164"/>
      <c r="L620" s="164"/>
      <c r="M620" s="164"/>
      <c r="N620" s="164"/>
      <c r="O620" s="164"/>
      <c r="P620" s="164"/>
      <c r="Q620" s="164"/>
      <c r="R620" s="164"/>
      <c r="S620" s="164"/>
      <c r="T620" s="164"/>
      <c r="U620" s="164"/>
      <c r="V620" s="164"/>
    </row>
    <row r="621" spans="1:22" ht="12">
      <c r="A621" s="164"/>
      <c r="B621" s="132"/>
      <c r="C621" s="164"/>
      <c r="D621" s="164"/>
      <c r="E621" s="164"/>
      <c r="F621" s="164"/>
      <c r="G621" s="164"/>
      <c r="H621" s="164"/>
      <c r="I621" s="164"/>
      <c r="J621" s="164"/>
      <c r="K621" s="164"/>
      <c r="L621" s="164"/>
      <c r="M621" s="164"/>
      <c r="N621" s="164"/>
      <c r="O621" s="164"/>
      <c r="P621" s="164"/>
      <c r="Q621" s="164"/>
      <c r="R621" s="164"/>
      <c r="S621" s="164"/>
      <c r="T621" s="164"/>
      <c r="U621" s="164"/>
      <c r="V621" s="164"/>
    </row>
    <row r="622" spans="1:22" ht="12">
      <c r="A622" s="164"/>
      <c r="B622" s="132"/>
      <c r="C622" s="164"/>
      <c r="D622" s="164"/>
      <c r="E622" s="164"/>
      <c r="F622" s="164"/>
      <c r="G622" s="164"/>
      <c r="H622" s="164"/>
      <c r="I622" s="164"/>
      <c r="J622" s="164"/>
      <c r="K622" s="164"/>
      <c r="L622" s="164"/>
      <c r="M622" s="164"/>
      <c r="N622" s="164"/>
      <c r="O622" s="164"/>
      <c r="P622" s="164"/>
      <c r="Q622" s="164"/>
      <c r="R622" s="164"/>
      <c r="S622" s="164"/>
      <c r="T622" s="164"/>
      <c r="U622" s="164"/>
      <c r="V622" s="164"/>
    </row>
    <row r="623" spans="1:22" ht="12">
      <c r="A623" s="164"/>
      <c r="B623" s="132"/>
      <c r="C623" s="164"/>
      <c r="D623" s="164"/>
      <c r="E623" s="164"/>
      <c r="F623" s="164"/>
      <c r="G623" s="164"/>
      <c r="H623" s="164"/>
      <c r="I623" s="164"/>
      <c r="J623" s="164"/>
      <c r="K623" s="164"/>
      <c r="L623" s="164"/>
      <c r="M623" s="164"/>
      <c r="N623" s="164"/>
      <c r="O623" s="164"/>
      <c r="P623" s="164"/>
      <c r="Q623" s="164"/>
      <c r="R623" s="164"/>
      <c r="S623" s="164"/>
      <c r="T623" s="164"/>
      <c r="U623" s="164"/>
      <c r="V623" s="164"/>
    </row>
    <row r="624" spans="1:22" ht="12">
      <c r="A624" s="164"/>
      <c r="B624" s="132"/>
      <c r="C624" s="164"/>
      <c r="D624" s="164"/>
      <c r="E624" s="164"/>
      <c r="F624" s="164"/>
      <c r="G624" s="164"/>
      <c r="H624" s="164"/>
      <c r="I624" s="164"/>
      <c r="J624" s="164"/>
      <c r="K624" s="164"/>
      <c r="L624" s="164"/>
      <c r="M624" s="164"/>
      <c r="N624" s="164"/>
      <c r="O624" s="164"/>
      <c r="P624" s="164"/>
      <c r="Q624" s="164"/>
      <c r="R624" s="164"/>
      <c r="S624" s="164"/>
      <c r="T624" s="164"/>
      <c r="U624" s="164"/>
      <c r="V624" s="164"/>
    </row>
    <row r="625" spans="1:22" ht="12">
      <c r="A625" s="164"/>
      <c r="B625" s="132"/>
      <c r="C625" s="164"/>
      <c r="D625" s="164"/>
      <c r="E625" s="164"/>
      <c r="F625" s="164"/>
      <c r="G625" s="164"/>
      <c r="H625" s="164"/>
      <c r="I625" s="164"/>
      <c r="J625" s="164"/>
      <c r="K625" s="164"/>
      <c r="L625" s="164"/>
      <c r="M625" s="164"/>
      <c r="N625" s="164"/>
      <c r="O625" s="164"/>
      <c r="P625" s="164"/>
      <c r="Q625" s="164"/>
      <c r="R625" s="164"/>
      <c r="S625" s="164"/>
      <c r="T625" s="164"/>
      <c r="U625" s="164"/>
      <c r="V625" s="164"/>
    </row>
    <row r="626" spans="1:22" ht="12">
      <c r="A626" s="164"/>
      <c r="B626" s="132"/>
      <c r="C626" s="164"/>
      <c r="D626" s="164"/>
      <c r="E626" s="164"/>
      <c r="F626" s="164"/>
      <c r="G626" s="164"/>
      <c r="H626" s="164"/>
      <c r="I626" s="164"/>
      <c r="J626" s="164"/>
      <c r="K626" s="164"/>
      <c r="L626" s="164"/>
      <c r="M626" s="164"/>
      <c r="N626" s="164"/>
      <c r="O626" s="164"/>
      <c r="P626" s="164"/>
      <c r="Q626" s="164"/>
      <c r="R626" s="164"/>
      <c r="S626" s="164"/>
      <c r="T626" s="164"/>
      <c r="U626" s="164"/>
      <c r="V626" s="164"/>
    </row>
    <row r="627" spans="1:22" ht="12">
      <c r="A627" s="164"/>
      <c r="B627" s="132"/>
      <c r="C627" s="164"/>
      <c r="D627" s="164"/>
      <c r="E627" s="164"/>
      <c r="F627" s="164"/>
      <c r="G627" s="164"/>
      <c r="H627" s="164"/>
      <c r="I627" s="164"/>
      <c r="J627" s="164"/>
      <c r="K627" s="164"/>
      <c r="L627" s="164"/>
      <c r="M627" s="164"/>
      <c r="N627" s="164"/>
      <c r="O627" s="164"/>
      <c r="P627" s="164"/>
      <c r="Q627" s="164"/>
      <c r="R627" s="164"/>
      <c r="S627" s="164"/>
      <c r="T627" s="164"/>
      <c r="U627" s="164"/>
      <c r="V627" s="164"/>
    </row>
    <row r="628" spans="1:22" ht="12">
      <c r="A628" s="164"/>
      <c r="B628" s="132"/>
      <c r="C628" s="164"/>
      <c r="D628" s="164"/>
      <c r="E628" s="164"/>
      <c r="F628" s="164"/>
      <c r="G628" s="164"/>
      <c r="H628" s="164"/>
      <c r="I628" s="164"/>
      <c r="J628" s="164"/>
      <c r="K628" s="164"/>
      <c r="L628" s="164"/>
      <c r="M628" s="164"/>
      <c r="N628" s="164"/>
      <c r="O628" s="164"/>
      <c r="P628" s="164"/>
      <c r="Q628" s="164"/>
      <c r="R628" s="164"/>
      <c r="S628" s="164"/>
      <c r="T628" s="164"/>
      <c r="U628" s="164"/>
      <c r="V628" s="164"/>
    </row>
    <row r="629" spans="1:22" ht="12">
      <c r="A629" s="164"/>
      <c r="B629" s="132"/>
      <c r="C629" s="164"/>
      <c r="D629" s="164"/>
      <c r="E629" s="164"/>
      <c r="F629" s="164"/>
      <c r="G629" s="164"/>
      <c r="H629" s="164"/>
      <c r="I629" s="164"/>
      <c r="J629" s="164"/>
      <c r="K629" s="164"/>
      <c r="L629" s="164"/>
      <c r="M629" s="164"/>
      <c r="N629" s="164"/>
      <c r="O629" s="164"/>
      <c r="P629" s="164"/>
      <c r="Q629" s="164"/>
      <c r="R629" s="164"/>
      <c r="S629" s="164"/>
      <c r="T629" s="164"/>
      <c r="U629" s="164"/>
      <c r="V629" s="164"/>
    </row>
    <row r="630" spans="1:22" ht="12">
      <c r="A630" s="164"/>
      <c r="B630" s="132"/>
      <c r="C630" s="164"/>
      <c r="D630" s="164"/>
      <c r="E630" s="164"/>
      <c r="F630" s="164"/>
      <c r="G630" s="164"/>
      <c r="H630" s="164"/>
      <c r="I630" s="164"/>
      <c r="J630" s="164"/>
      <c r="K630" s="164"/>
      <c r="L630" s="164"/>
      <c r="M630" s="164"/>
      <c r="N630" s="164"/>
      <c r="O630" s="164"/>
      <c r="P630" s="164"/>
      <c r="Q630" s="164"/>
      <c r="R630" s="164"/>
      <c r="S630" s="164"/>
      <c r="T630" s="164"/>
      <c r="U630" s="164"/>
      <c r="V630" s="164"/>
    </row>
    <row r="631" spans="1:22" ht="12">
      <c r="A631" s="164"/>
      <c r="B631" s="132"/>
      <c r="C631" s="164"/>
      <c r="D631" s="164"/>
      <c r="E631" s="164"/>
      <c r="F631" s="164"/>
      <c r="G631" s="164"/>
      <c r="H631" s="164"/>
      <c r="I631" s="164"/>
      <c r="J631" s="164"/>
      <c r="K631" s="164"/>
      <c r="L631" s="164"/>
      <c r="M631" s="164"/>
      <c r="N631" s="164"/>
      <c r="O631" s="164"/>
      <c r="P631" s="164"/>
      <c r="Q631" s="164"/>
      <c r="R631" s="164"/>
      <c r="S631" s="164"/>
      <c r="T631" s="164"/>
      <c r="U631" s="164"/>
      <c r="V631" s="164"/>
    </row>
    <row r="632" spans="1:22" ht="12">
      <c r="A632" s="164"/>
      <c r="B632" s="132"/>
      <c r="C632" s="164"/>
      <c r="D632" s="164"/>
      <c r="E632" s="164"/>
      <c r="F632" s="164"/>
      <c r="G632" s="164"/>
      <c r="H632" s="164"/>
      <c r="I632" s="164"/>
      <c r="J632" s="164"/>
      <c r="K632" s="164"/>
      <c r="L632" s="164"/>
      <c r="M632" s="164"/>
      <c r="N632" s="164"/>
      <c r="O632" s="164"/>
      <c r="P632" s="164"/>
      <c r="Q632" s="164"/>
      <c r="R632" s="164"/>
      <c r="S632" s="164"/>
      <c r="T632" s="164"/>
      <c r="U632" s="164"/>
      <c r="V632" s="164"/>
    </row>
    <row r="633" spans="1:22" ht="12">
      <c r="A633" s="164"/>
      <c r="B633" s="132"/>
      <c r="C633" s="164"/>
      <c r="D633" s="164"/>
      <c r="E633" s="164"/>
      <c r="F633" s="164"/>
      <c r="G633" s="164"/>
      <c r="H633" s="164"/>
      <c r="I633" s="164"/>
      <c r="J633" s="164"/>
      <c r="K633" s="164"/>
      <c r="L633" s="164"/>
      <c r="M633" s="164"/>
      <c r="N633" s="164"/>
      <c r="O633" s="164"/>
      <c r="P633" s="164"/>
      <c r="Q633" s="164"/>
      <c r="R633" s="164"/>
      <c r="S633" s="164"/>
      <c r="T633" s="164"/>
      <c r="U633" s="164"/>
      <c r="V633" s="164"/>
    </row>
    <row r="634" spans="1:22" ht="12">
      <c r="A634" s="164"/>
      <c r="B634" s="132"/>
      <c r="C634" s="164"/>
      <c r="D634" s="164"/>
      <c r="E634" s="164"/>
      <c r="F634" s="164"/>
      <c r="G634" s="164"/>
      <c r="H634" s="164"/>
      <c r="I634" s="164"/>
      <c r="J634" s="164"/>
      <c r="K634" s="164"/>
      <c r="L634" s="164"/>
      <c r="M634" s="164"/>
      <c r="N634" s="164"/>
      <c r="O634" s="164"/>
      <c r="P634" s="164"/>
      <c r="Q634" s="164"/>
      <c r="R634" s="164"/>
      <c r="S634" s="164"/>
      <c r="T634" s="164"/>
      <c r="U634" s="164"/>
      <c r="V634" s="164"/>
    </row>
    <row r="635" spans="1:22" ht="12">
      <c r="A635" s="164"/>
      <c r="B635" s="132"/>
      <c r="C635" s="164"/>
      <c r="D635" s="164"/>
      <c r="E635" s="164"/>
      <c r="F635" s="164"/>
      <c r="G635" s="164"/>
      <c r="H635" s="164"/>
      <c r="I635" s="164"/>
      <c r="J635" s="164"/>
      <c r="K635" s="164"/>
      <c r="L635" s="164"/>
      <c r="M635" s="164"/>
      <c r="N635" s="164"/>
      <c r="O635" s="164"/>
      <c r="P635" s="164"/>
      <c r="Q635" s="164"/>
      <c r="R635" s="164"/>
      <c r="S635" s="164"/>
      <c r="T635" s="164"/>
      <c r="U635" s="164"/>
      <c r="V635" s="164"/>
    </row>
    <row r="636" spans="1:22" ht="12">
      <c r="A636" s="164"/>
      <c r="B636" s="132"/>
      <c r="C636" s="164"/>
      <c r="D636" s="164"/>
      <c r="E636" s="164"/>
      <c r="F636" s="164"/>
      <c r="G636" s="164"/>
      <c r="H636" s="164"/>
      <c r="I636" s="164"/>
      <c r="J636" s="164"/>
      <c r="K636" s="164"/>
      <c r="L636" s="164"/>
      <c r="M636" s="164"/>
      <c r="N636" s="164"/>
      <c r="O636" s="164"/>
      <c r="P636" s="164"/>
      <c r="Q636" s="164"/>
      <c r="R636" s="164"/>
      <c r="S636" s="164"/>
      <c r="T636" s="164"/>
      <c r="U636" s="164"/>
      <c r="V636" s="164"/>
    </row>
    <row r="637" spans="1:22" ht="12">
      <c r="A637" s="164"/>
      <c r="B637" s="132"/>
      <c r="C637" s="164"/>
      <c r="D637" s="164"/>
      <c r="E637" s="164"/>
      <c r="F637" s="164"/>
      <c r="G637" s="164"/>
      <c r="H637" s="164"/>
      <c r="I637" s="164"/>
      <c r="J637" s="164"/>
      <c r="K637" s="164"/>
      <c r="L637" s="164"/>
      <c r="M637" s="164"/>
      <c r="N637" s="164"/>
      <c r="O637" s="164"/>
      <c r="P637" s="164"/>
      <c r="Q637" s="164"/>
      <c r="R637" s="164"/>
      <c r="S637" s="164"/>
      <c r="T637" s="164"/>
      <c r="U637" s="164"/>
      <c r="V637" s="164"/>
    </row>
    <row r="638" spans="1:22" ht="12">
      <c r="A638" s="164"/>
      <c r="B638" s="132"/>
      <c r="C638" s="164"/>
      <c r="D638" s="164"/>
      <c r="E638" s="164"/>
      <c r="F638" s="164"/>
      <c r="G638" s="164"/>
      <c r="H638" s="164"/>
      <c r="I638" s="164"/>
      <c r="J638" s="164"/>
      <c r="K638" s="164"/>
      <c r="L638" s="164"/>
      <c r="M638" s="164"/>
      <c r="N638" s="164"/>
      <c r="O638" s="164"/>
      <c r="P638" s="164"/>
      <c r="Q638" s="164"/>
      <c r="R638" s="164"/>
      <c r="S638" s="164"/>
      <c r="T638" s="164"/>
      <c r="U638" s="164"/>
      <c r="V638" s="164"/>
    </row>
    <row r="639" spans="1:22" ht="12">
      <c r="A639" s="164"/>
      <c r="B639" s="132"/>
      <c r="C639" s="164"/>
      <c r="D639" s="164"/>
      <c r="E639" s="164"/>
      <c r="F639" s="164"/>
      <c r="G639" s="164"/>
      <c r="H639" s="164"/>
      <c r="I639" s="164"/>
      <c r="J639" s="164"/>
      <c r="K639" s="164"/>
      <c r="L639" s="164"/>
      <c r="M639" s="164"/>
      <c r="N639" s="164"/>
      <c r="O639" s="164"/>
      <c r="P639" s="164"/>
      <c r="Q639" s="164"/>
      <c r="R639" s="164"/>
      <c r="S639" s="164"/>
      <c r="T639" s="164"/>
      <c r="U639" s="164"/>
      <c r="V639" s="164"/>
    </row>
    <row r="640" spans="1:22" ht="12">
      <c r="A640" s="164"/>
      <c r="B640" s="132"/>
      <c r="C640" s="164"/>
      <c r="D640" s="164"/>
      <c r="E640" s="164"/>
      <c r="F640" s="164"/>
      <c r="G640" s="164"/>
      <c r="H640" s="164"/>
      <c r="I640" s="164"/>
      <c r="J640" s="164"/>
      <c r="K640" s="164"/>
      <c r="L640" s="164"/>
      <c r="M640" s="164"/>
      <c r="N640" s="164"/>
      <c r="O640" s="164"/>
      <c r="P640" s="164"/>
      <c r="Q640" s="164"/>
      <c r="R640" s="164"/>
      <c r="S640" s="164"/>
      <c r="T640" s="164"/>
      <c r="U640" s="164"/>
      <c r="V640" s="164"/>
    </row>
    <row r="641" spans="1:22" ht="12">
      <c r="A641" s="164"/>
      <c r="B641" s="132"/>
      <c r="C641" s="164"/>
      <c r="D641" s="164"/>
      <c r="E641" s="164"/>
      <c r="F641" s="164"/>
      <c r="G641" s="164"/>
      <c r="H641" s="164"/>
      <c r="I641" s="164"/>
      <c r="J641" s="164"/>
      <c r="K641" s="164"/>
      <c r="L641" s="164"/>
      <c r="M641" s="164"/>
      <c r="N641" s="164"/>
      <c r="O641" s="164"/>
      <c r="P641" s="164"/>
      <c r="Q641" s="164"/>
      <c r="R641" s="164"/>
      <c r="S641" s="164"/>
      <c r="T641" s="164"/>
      <c r="U641" s="164"/>
      <c r="V641" s="164"/>
    </row>
    <row r="642" spans="1:22" ht="12">
      <c r="A642" s="164"/>
      <c r="B642" s="132"/>
      <c r="C642" s="164"/>
      <c r="D642" s="164"/>
      <c r="E642" s="164"/>
      <c r="F642" s="164"/>
      <c r="G642" s="164"/>
      <c r="H642" s="164"/>
      <c r="I642" s="164"/>
      <c r="J642" s="164"/>
      <c r="K642" s="164"/>
      <c r="L642" s="164"/>
      <c r="M642" s="164"/>
      <c r="N642" s="164"/>
      <c r="O642" s="164"/>
      <c r="P642" s="164"/>
      <c r="Q642" s="164"/>
      <c r="R642" s="164"/>
      <c r="S642" s="164"/>
      <c r="T642" s="164"/>
      <c r="U642" s="164"/>
      <c r="V642" s="164"/>
    </row>
    <row r="643" spans="1:22" ht="12">
      <c r="A643" s="164"/>
      <c r="B643" s="132"/>
      <c r="C643" s="164"/>
      <c r="D643" s="164"/>
      <c r="E643" s="164"/>
      <c r="F643" s="164"/>
      <c r="G643" s="164"/>
      <c r="H643" s="164"/>
      <c r="I643" s="164"/>
      <c r="J643" s="164"/>
      <c r="K643" s="164"/>
      <c r="L643" s="164"/>
      <c r="M643" s="164"/>
      <c r="N643" s="164"/>
      <c r="O643" s="164"/>
      <c r="P643" s="164"/>
      <c r="Q643" s="164"/>
      <c r="R643" s="164"/>
      <c r="S643" s="164"/>
      <c r="T643" s="164"/>
      <c r="U643" s="164"/>
      <c r="V643" s="164"/>
    </row>
    <row r="644" spans="1:22" ht="12">
      <c r="A644" s="164"/>
      <c r="B644" s="132"/>
      <c r="C644" s="164"/>
      <c r="D644" s="164"/>
      <c r="E644" s="164"/>
      <c r="F644" s="164"/>
      <c r="G644" s="164"/>
      <c r="H644" s="164"/>
      <c r="I644" s="164"/>
      <c r="J644" s="164"/>
      <c r="K644" s="164"/>
      <c r="L644" s="164"/>
      <c r="M644" s="164"/>
      <c r="N644" s="164"/>
      <c r="O644" s="164"/>
      <c r="P644" s="164"/>
      <c r="Q644" s="164"/>
      <c r="R644" s="164"/>
      <c r="S644" s="164"/>
      <c r="T644" s="164"/>
      <c r="U644" s="164"/>
      <c r="V644" s="164"/>
    </row>
    <row r="645" spans="1:22" ht="12">
      <c r="A645" s="164"/>
      <c r="B645" s="132"/>
      <c r="C645" s="164"/>
      <c r="D645" s="164"/>
      <c r="E645" s="164"/>
      <c r="F645" s="164"/>
      <c r="G645" s="164"/>
      <c r="H645" s="164"/>
      <c r="I645" s="164"/>
      <c r="J645" s="164"/>
      <c r="K645" s="164"/>
      <c r="L645" s="164"/>
      <c r="M645" s="164"/>
      <c r="N645" s="164"/>
      <c r="O645" s="164"/>
      <c r="P645" s="164"/>
      <c r="Q645" s="164"/>
      <c r="R645" s="164"/>
      <c r="S645" s="164"/>
      <c r="T645" s="164"/>
      <c r="U645" s="164"/>
      <c r="V645" s="164"/>
    </row>
    <row r="646" spans="1:22" ht="12">
      <c r="A646" s="164"/>
      <c r="B646" s="132"/>
      <c r="C646" s="164"/>
      <c r="D646" s="164"/>
      <c r="E646" s="164"/>
      <c r="F646" s="164"/>
      <c r="G646" s="164"/>
      <c r="H646" s="164"/>
      <c r="I646" s="164"/>
      <c r="J646" s="164"/>
      <c r="K646" s="164"/>
      <c r="L646" s="164"/>
      <c r="M646" s="164"/>
      <c r="N646" s="164"/>
      <c r="O646" s="164"/>
      <c r="P646" s="164"/>
      <c r="Q646" s="164"/>
      <c r="R646" s="164"/>
      <c r="S646" s="164"/>
      <c r="T646" s="164"/>
      <c r="U646" s="164"/>
      <c r="V646" s="164"/>
    </row>
    <row r="647" spans="1:22" ht="12">
      <c r="A647" s="164"/>
      <c r="B647" s="132"/>
      <c r="C647" s="164"/>
      <c r="D647" s="164"/>
      <c r="E647" s="164"/>
      <c r="F647" s="164"/>
      <c r="G647" s="164"/>
      <c r="H647" s="164"/>
      <c r="I647" s="164"/>
      <c r="J647" s="164"/>
      <c r="K647" s="164"/>
      <c r="L647" s="164"/>
      <c r="M647" s="164"/>
      <c r="N647" s="164"/>
      <c r="O647" s="164"/>
      <c r="P647" s="164"/>
      <c r="Q647" s="164"/>
      <c r="R647" s="164"/>
      <c r="S647" s="164"/>
      <c r="T647" s="164"/>
      <c r="U647" s="164"/>
      <c r="V647" s="164"/>
    </row>
    <row r="648" spans="1:22" ht="12">
      <c r="A648" s="164"/>
      <c r="B648" s="132"/>
      <c r="C648" s="164"/>
      <c r="D648" s="164"/>
      <c r="E648" s="164"/>
      <c r="F648" s="164"/>
      <c r="G648" s="164"/>
      <c r="H648" s="164"/>
      <c r="I648" s="164"/>
      <c r="J648" s="164"/>
      <c r="K648" s="164"/>
      <c r="L648" s="164"/>
      <c r="M648" s="164"/>
      <c r="N648" s="164"/>
      <c r="O648" s="164"/>
      <c r="P648" s="164"/>
      <c r="Q648" s="164"/>
      <c r="R648" s="164"/>
      <c r="S648" s="164"/>
      <c r="T648" s="164"/>
      <c r="U648" s="164"/>
      <c r="V648" s="164"/>
    </row>
    <row r="649" spans="1:22" ht="12">
      <c r="A649" s="164"/>
      <c r="B649" s="132"/>
      <c r="C649" s="164"/>
      <c r="D649" s="164"/>
      <c r="E649" s="164"/>
      <c r="F649" s="164"/>
      <c r="G649" s="164"/>
      <c r="H649" s="164"/>
      <c r="I649" s="164"/>
      <c r="J649" s="164"/>
      <c r="K649" s="164"/>
      <c r="L649" s="164"/>
      <c r="M649" s="164"/>
      <c r="N649" s="164"/>
      <c r="O649" s="164"/>
      <c r="P649" s="164"/>
      <c r="Q649" s="164"/>
      <c r="R649" s="164"/>
      <c r="S649" s="164"/>
      <c r="T649" s="164"/>
      <c r="U649" s="164"/>
      <c r="V649" s="164"/>
    </row>
    <row r="650" spans="1:22" ht="12">
      <c r="A650" s="164"/>
      <c r="B650" s="132"/>
      <c r="C650" s="164"/>
      <c r="D650" s="164"/>
      <c r="E650" s="164"/>
      <c r="F650" s="164"/>
      <c r="G650" s="164"/>
      <c r="H650" s="164"/>
      <c r="I650" s="164"/>
      <c r="J650" s="164"/>
      <c r="K650" s="164"/>
      <c r="L650" s="164"/>
      <c r="M650" s="164"/>
      <c r="N650" s="164"/>
      <c r="O650" s="164"/>
      <c r="P650" s="164"/>
      <c r="Q650" s="164"/>
      <c r="R650" s="164"/>
      <c r="S650" s="164"/>
      <c r="T650" s="164"/>
      <c r="U650" s="164"/>
      <c r="V650" s="164"/>
    </row>
    <row r="651" spans="1:22" ht="12">
      <c r="A651" s="164"/>
      <c r="B651" s="132"/>
      <c r="C651" s="164"/>
      <c r="D651" s="164"/>
      <c r="E651" s="164"/>
      <c r="F651" s="164"/>
      <c r="G651" s="164"/>
      <c r="H651" s="164"/>
      <c r="I651" s="164"/>
      <c r="J651" s="164"/>
      <c r="K651" s="164"/>
      <c r="L651" s="164"/>
      <c r="M651" s="164"/>
      <c r="N651" s="164"/>
      <c r="O651" s="164"/>
      <c r="P651" s="164"/>
      <c r="Q651" s="164"/>
      <c r="R651" s="164"/>
      <c r="S651" s="164"/>
      <c r="T651" s="164"/>
      <c r="U651" s="164"/>
      <c r="V651" s="164"/>
    </row>
    <row r="652" spans="1:22" ht="12">
      <c r="A652" s="164"/>
      <c r="B652" s="132"/>
      <c r="C652" s="164"/>
      <c r="D652" s="164"/>
      <c r="E652" s="164"/>
      <c r="F652" s="164"/>
      <c r="G652" s="164"/>
      <c r="H652" s="164"/>
      <c r="I652" s="164"/>
      <c r="J652" s="164"/>
      <c r="K652" s="164"/>
      <c r="L652" s="164"/>
      <c r="M652" s="164"/>
      <c r="N652" s="164"/>
      <c r="O652" s="164"/>
      <c r="P652" s="164"/>
      <c r="Q652" s="164"/>
      <c r="R652" s="164"/>
      <c r="S652" s="164"/>
      <c r="T652" s="164"/>
      <c r="U652" s="164"/>
      <c r="V652" s="164"/>
    </row>
    <row r="653" spans="1:22" ht="12">
      <c r="A653" s="164"/>
      <c r="B653" s="132"/>
      <c r="C653" s="164"/>
      <c r="D653" s="164"/>
      <c r="E653" s="164"/>
      <c r="F653" s="164"/>
      <c r="G653" s="164"/>
      <c r="H653" s="164"/>
      <c r="I653" s="164"/>
      <c r="J653" s="164"/>
      <c r="K653" s="164"/>
      <c r="L653" s="164"/>
      <c r="M653" s="164"/>
      <c r="N653" s="164"/>
      <c r="O653" s="164"/>
      <c r="P653" s="164"/>
      <c r="Q653" s="164"/>
      <c r="R653" s="164"/>
      <c r="S653" s="164"/>
      <c r="T653" s="164"/>
      <c r="U653" s="164"/>
      <c r="V653" s="164"/>
    </row>
    <row r="654" spans="1:22" ht="12">
      <c r="A654" s="164"/>
      <c r="B654" s="132"/>
      <c r="C654" s="164"/>
      <c r="D654" s="164"/>
      <c r="E654" s="164"/>
      <c r="F654" s="164"/>
      <c r="G654" s="164"/>
      <c r="H654" s="164"/>
      <c r="I654" s="164"/>
      <c r="J654" s="164"/>
      <c r="K654" s="164"/>
      <c r="L654" s="164"/>
      <c r="M654" s="164"/>
      <c r="N654" s="164"/>
      <c r="O654" s="164"/>
      <c r="P654" s="164"/>
      <c r="Q654" s="164"/>
      <c r="R654" s="164"/>
      <c r="S654" s="164"/>
      <c r="T654" s="164"/>
      <c r="U654" s="164"/>
      <c r="V654" s="164"/>
    </row>
    <row r="655" spans="1:22" ht="12">
      <c r="A655" s="164"/>
      <c r="B655" s="132"/>
      <c r="C655" s="164"/>
      <c r="D655" s="164"/>
      <c r="E655" s="164"/>
      <c r="F655" s="164"/>
      <c r="G655" s="164"/>
      <c r="H655" s="164"/>
      <c r="I655" s="164"/>
      <c r="J655" s="164"/>
      <c r="K655" s="164"/>
      <c r="L655" s="164"/>
      <c r="M655" s="164"/>
      <c r="N655" s="164"/>
      <c r="O655" s="164"/>
      <c r="P655" s="164"/>
      <c r="Q655" s="164"/>
      <c r="R655" s="164"/>
      <c r="S655" s="164"/>
      <c r="T655" s="164"/>
      <c r="U655" s="164"/>
      <c r="V655" s="164"/>
    </row>
    <row r="656" spans="1:22" ht="12">
      <c r="A656" s="164"/>
      <c r="B656" s="132"/>
      <c r="C656" s="164"/>
      <c r="D656" s="164"/>
      <c r="E656" s="164"/>
      <c r="F656" s="164"/>
      <c r="G656" s="164"/>
      <c r="H656" s="164"/>
      <c r="I656" s="164"/>
      <c r="J656" s="164"/>
      <c r="K656" s="164"/>
      <c r="L656" s="164"/>
      <c r="M656" s="164"/>
      <c r="N656" s="164"/>
      <c r="O656" s="164"/>
      <c r="P656" s="164"/>
      <c r="Q656" s="164"/>
      <c r="R656" s="164"/>
      <c r="S656" s="164"/>
      <c r="T656" s="164"/>
      <c r="U656" s="164"/>
      <c r="V656" s="164"/>
    </row>
    <row r="657" spans="1:22" ht="12">
      <c r="A657" s="164"/>
      <c r="B657" s="132"/>
      <c r="C657" s="164"/>
      <c r="D657" s="164"/>
      <c r="E657" s="164"/>
      <c r="F657" s="164"/>
      <c r="G657" s="164"/>
      <c r="H657" s="164"/>
      <c r="I657" s="164"/>
      <c r="J657" s="164"/>
      <c r="K657" s="164"/>
      <c r="L657" s="164"/>
      <c r="M657" s="164"/>
      <c r="N657" s="164"/>
      <c r="O657" s="164"/>
      <c r="P657" s="164"/>
      <c r="Q657" s="164"/>
      <c r="R657" s="164"/>
      <c r="S657" s="164"/>
      <c r="T657" s="164"/>
      <c r="U657" s="164"/>
      <c r="V657" s="164"/>
    </row>
    <row r="658" spans="1:22" ht="12">
      <c r="A658" s="164"/>
      <c r="B658" s="132"/>
      <c r="C658" s="164"/>
      <c r="D658" s="164"/>
      <c r="E658" s="164"/>
      <c r="F658" s="164"/>
      <c r="G658" s="164"/>
      <c r="H658" s="164"/>
      <c r="I658" s="164"/>
      <c r="J658" s="164"/>
      <c r="K658" s="164"/>
      <c r="L658" s="164"/>
      <c r="M658" s="164"/>
      <c r="N658" s="164"/>
      <c r="O658" s="164"/>
      <c r="P658" s="164"/>
      <c r="Q658" s="164"/>
      <c r="R658" s="164"/>
      <c r="S658" s="164"/>
      <c r="T658" s="164"/>
      <c r="U658" s="164"/>
      <c r="V658" s="164"/>
    </row>
    <row r="659" spans="1:22" ht="12">
      <c r="A659" s="164"/>
      <c r="B659" s="132"/>
      <c r="C659" s="164"/>
      <c r="D659" s="164"/>
      <c r="E659" s="164"/>
      <c r="F659" s="164"/>
      <c r="G659" s="164"/>
      <c r="H659" s="164"/>
      <c r="I659" s="164"/>
      <c r="J659" s="164"/>
      <c r="K659" s="164"/>
      <c r="L659" s="164"/>
      <c r="M659" s="164"/>
      <c r="N659" s="164"/>
      <c r="O659" s="164"/>
      <c r="P659" s="164"/>
      <c r="Q659" s="164"/>
      <c r="R659" s="164"/>
      <c r="S659" s="164"/>
      <c r="T659" s="164"/>
      <c r="U659" s="164"/>
      <c r="V659" s="164"/>
    </row>
    <row r="660" spans="1:22" ht="12">
      <c r="A660" s="164"/>
      <c r="B660" s="132"/>
      <c r="C660" s="164"/>
      <c r="D660" s="164"/>
      <c r="E660" s="164"/>
      <c r="F660" s="164"/>
      <c r="G660" s="164"/>
      <c r="H660" s="164"/>
      <c r="I660" s="164"/>
      <c r="J660" s="164"/>
      <c r="K660" s="164"/>
      <c r="L660" s="164"/>
      <c r="M660" s="164"/>
      <c r="N660" s="164"/>
      <c r="O660" s="164"/>
      <c r="P660" s="164"/>
      <c r="Q660" s="164"/>
      <c r="R660" s="164"/>
      <c r="S660" s="164"/>
      <c r="T660" s="164"/>
      <c r="U660" s="164"/>
      <c r="V660" s="164"/>
    </row>
    <row r="661" spans="1:22" ht="12">
      <c r="A661" s="164"/>
      <c r="B661" s="132"/>
      <c r="C661" s="164"/>
      <c r="D661" s="164"/>
      <c r="E661" s="164"/>
      <c r="F661" s="164"/>
      <c r="G661" s="164"/>
      <c r="H661" s="164"/>
      <c r="I661" s="164"/>
      <c r="J661" s="164"/>
      <c r="K661" s="164"/>
      <c r="L661" s="164"/>
      <c r="M661" s="164"/>
      <c r="N661" s="164"/>
      <c r="O661" s="164"/>
      <c r="P661" s="164"/>
      <c r="Q661" s="164"/>
      <c r="R661" s="164"/>
      <c r="S661" s="164"/>
      <c r="T661" s="164"/>
      <c r="U661" s="164"/>
      <c r="V661" s="164"/>
    </row>
    <row r="662" spans="1:22" ht="12">
      <c r="A662" s="164"/>
      <c r="B662" s="132"/>
      <c r="C662" s="164"/>
      <c r="D662" s="164"/>
      <c r="E662" s="164"/>
      <c r="F662" s="164"/>
      <c r="G662" s="164"/>
      <c r="H662" s="164"/>
      <c r="I662" s="164"/>
      <c r="J662" s="164"/>
      <c r="K662" s="164"/>
      <c r="L662" s="164"/>
      <c r="M662" s="164"/>
      <c r="N662" s="164"/>
      <c r="O662" s="164"/>
      <c r="P662" s="164"/>
      <c r="Q662" s="164"/>
      <c r="R662" s="164"/>
      <c r="S662" s="164"/>
      <c r="T662" s="164"/>
      <c r="U662" s="164"/>
      <c r="V662" s="164"/>
    </row>
    <row r="663" spans="1:22" ht="12">
      <c r="A663" s="164"/>
      <c r="B663" s="132"/>
      <c r="C663" s="164"/>
      <c r="D663" s="164"/>
      <c r="E663" s="164"/>
      <c r="F663" s="164"/>
      <c r="G663" s="164"/>
      <c r="H663" s="164"/>
      <c r="I663" s="164"/>
      <c r="J663" s="164"/>
      <c r="K663" s="164"/>
      <c r="L663" s="164"/>
      <c r="M663" s="164"/>
      <c r="N663" s="164"/>
      <c r="O663" s="164"/>
      <c r="P663" s="164"/>
      <c r="Q663" s="164"/>
      <c r="R663" s="164"/>
      <c r="S663" s="164"/>
      <c r="T663" s="164"/>
      <c r="U663" s="164"/>
      <c r="V663" s="164"/>
    </row>
    <row r="664" spans="1:22" ht="12">
      <c r="A664" s="164"/>
      <c r="B664" s="132"/>
      <c r="C664" s="164"/>
      <c r="D664" s="164"/>
      <c r="E664" s="164"/>
      <c r="F664" s="164"/>
      <c r="G664" s="164"/>
      <c r="H664" s="164"/>
      <c r="I664" s="164"/>
      <c r="J664" s="164"/>
      <c r="K664" s="164"/>
      <c r="L664" s="164"/>
      <c r="M664" s="164"/>
      <c r="N664" s="164"/>
      <c r="O664" s="164"/>
      <c r="P664" s="164"/>
      <c r="Q664" s="164"/>
      <c r="R664" s="164"/>
      <c r="S664" s="164"/>
      <c r="T664" s="164"/>
      <c r="U664" s="164"/>
      <c r="V664" s="164"/>
    </row>
    <row r="665" spans="1:22" ht="12">
      <c r="A665" s="164"/>
      <c r="B665" s="132"/>
      <c r="C665" s="164"/>
      <c r="D665" s="164"/>
      <c r="E665" s="164"/>
      <c r="F665" s="164"/>
      <c r="G665" s="164"/>
      <c r="H665" s="164"/>
      <c r="I665" s="164"/>
      <c r="J665" s="164"/>
      <c r="K665" s="164"/>
      <c r="L665" s="164"/>
      <c r="M665" s="164"/>
      <c r="N665" s="164"/>
      <c r="O665" s="164"/>
      <c r="P665" s="164"/>
      <c r="Q665" s="164"/>
      <c r="R665" s="164"/>
      <c r="S665" s="164"/>
      <c r="T665" s="164"/>
      <c r="U665" s="164"/>
      <c r="V665" s="164"/>
    </row>
    <row r="666" spans="1:22" ht="12">
      <c r="A666" s="164"/>
      <c r="B666" s="132"/>
      <c r="C666" s="164"/>
      <c r="D666" s="164"/>
      <c r="E666" s="164"/>
      <c r="F666" s="164"/>
      <c r="G666" s="164"/>
      <c r="H666" s="164"/>
      <c r="I666" s="164"/>
      <c r="J666" s="164"/>
      <c r="K666" s="164"/>
      <c r="L666" s="164"/>
      <c r="M666" s="164"/>
      <c r="N666" s="164"/>
      <c r="O666" s="164"/>
      <c r="P666" s="164"/>
      <c r="Q666" s="164"/>
      <c r="R666" s="164"/>
      <c r="S666" s="164"/>
      <c r="T666" s="164"/>
      <c r="U666" s="164"/>
      <c r="V666" s="164"/>
    </row>
    <row r="667" spans="1:22" ht="12">
      <c r="A667" s="164"/>
      <c r="B667" s="132"/>
      <c r="C667" s="164"/>
      <c r="D667" s="164"/>
      <c r="E667" s="164"/>
      <c r="F667" s="164"/>
      <c r="G667" s="164"/>
      <c r="H667" s="164"/>
      <c r="I667" s="164"/>
      <c r="J667" s="164"/>
      <c r="K667" s="164"/>
      <c r="L667" s="164"/>
      <c r="M667" s="164"/>
      <c r="N667" s="164"/>
      <c r="O667" s="164"/>
      <c r="P667" s="164"/>
      <c r="Q667" s="164"/>
      <c r="R667" s="164"/>
      <c r="S667" s="164"/>
      <c r="T667" s="164"/>
      <c r="U667" s="164"/>
      <c r="V667" s="164"/>
    </row>
    <row r="668" spans="1:22" ht="12">
      <c r="A668" s="164"/>
      <c r="B668" s="132"/>
      <c r="C668" s="164"/>
      <c r="D668" s="164"/>
      <c r="E668" s="164"/>
      <c r="F668" s="164"/>
      <c r="G668" s="164"/>
      <c r="H668" s="164"/>
      <c r="I668" s="164"/>
      <c r="J668" s="164"/>
      <c r="K668" s="164"/>
      <c r="L668" s="164"/>
      <c r="M668" s="164"/>
      <c r="N668" s="164"/>
      <c r="O668" s="164"/>
      <c r="P668" s="164"/>
      <c r="Q668" s="164"/>
      <c r="R668" s="164"/>
      <c r="S668" s="164"/>
      <c r="T668" s="164"/>
      <c r="U668" s="164"/>
      <c r="V668" s="164"/>
    </row>
    <row r="669" spans="1:22" ht="12">
      <c r="A669" s="164"/>
      <c r="B669" s="132"/>
      <c r="C669" s="164"/>
      <c r="D669" s="164"/>
      <c r="E669" s="164"/>
      <c r="F669" s="164"/>
      <c r="G669" s="164"/>
      <c r="H669" s="164"/>
      <c r="I669" s="164"/>
      <c r="J669" s="164"/>
      <c r="K669" s="164"/>
      <c r="L669" s="164"/>
      <c r="M669" s="164"/>
      <c r="N669" s="164"/>
      <c r="O669" s="164"/>
      <c r="P669" s="164"/>
      <c r="Q669" s="164"/>
      <c r="R669" s="164"/>
      <c r="S669" s="164"/>
      <c r="T669" s="164"/>
      <c r="U669" s="164"/>
      <c r="V669" s="164"/>
    </row>
    <row r="670" spans="1:22" ht="12">
      <c r="A670" s="164"/>
      <c r="B670" s="132"/>
      <c r="C670" s="164"/>
      <c r="D670" s="164"/>
      <c r="E670" s="164"/>
      <c r="F670" s="164"/>
      <c r="G670" s="164"/>
      <c r="H670" s="164"/>
      <c r="I670" s="164"/>
      <c r="J670" s="164"/>
      <c r="K670" s="164"/>
      <c r="L670" s="164"/>
      <c r="M670" s="164"/>
      <c r="N670" s="164"/>
      <c r="O670" s="164"/>
      <c r="P670" s="164"/>
      <c r="Q670" s="164"/>
      <c r="R670" s="164"/>
      <c r="S670" s="164"/>
      <c r="T670" s="164"/>
      <c r="U670" s="164"/>
      <c r="V670" s="164"/>
    </row>
    <row r="671" spans="1:22" ht="12">
      <c r="A671" s="164"/>
      <c r="B671" s="132"/>
      <c r="C671" s="164"/>
      <c r="D671" s="164"/>
      <c r="E671" s="164"/>
      <c r="F671" s="164"/>
      <c r="G671" s="164"/>
      <c r="H671" s="164"/>
      <c r="I671" s="164"/>
      <c r="J671" s="164"/>
      <c r="K671" s="164"/>
      <c r="L671" s="164"/>
      <c r="M671" s="164"/>
      <c r="N671" s="164"/>
      <c r="O671" s="164"/>
      <c r="P671" s="164"/>
      <c r="Q671" s="164"/>
      <c r="R671" s="164"/>
      <c r="S671" s="164"/>
      <c r="T671" s="164"/>
      <c r="U671" s="164"/>
      <c r="V671" s="164"/>
    </row>
    <row r="672" spans="1:22" ht="12">
      <c r="A672" s="164"/>
      <c r="B672" s="132"/>
      <c r="C672" s="164"/>
      <c r="D672" s="164"/>
      <c r="E672" s="164"/>
      <c r="F672" s="164"/>
      <c r="G672" s="164"/>
      <c r="H672" s="164"/>
      <c r="I672" s="164"/>
      <c r="J672" s="164"/>
      <c r="K672" s="164"/>
      <c r="L672" s="164"/>
      <c r="M672" s="164"/>
      <c r="N672" s="164"/>
      <c r="O672" s="164"/>
      <c r="P672" s="164"/>
      <c r="Q672" s="164"/>
      <c r="R672" s="164"/>
      <c r="S672" s="164"/>
      <c r="T672" s="164"/>
      <c r="U672" s="164"/>
      <c r="V672" s="164"/>
    </row>
    <row r="673" spans="1:22" ht="12">
      <c r="A673" s="164"/>
      <c r="B673" s="132"/>
      <c r="C673" s="164"/>
      <c r="D673" s="164"/>
      <c r="E673" s="164"/>
      <c r="F673" s="164"/>
      <c r="G673" s="164"/>
      <c r="H673" s="164"/>
      <c r="I673" s="164"/>
      <c r="J673" s="164"/>
      <c r="K673" s="164"/>
      <c r="L673" s="164"/>
      <c r="M673" s="164"/>
      <c r="N673" s="164"/>
      <c r="O673" s="164"/>
      <c r="P673" s="164"/>
      <c r="Q673" s="164"/>
      <c r="R673" s="164"/>
      <c r="S673" s="164"/>
      <c r="T673" s="164"/>
      <c r="U673" s="164"/>
      <c r="V673" s="164"/>
    </row>
    <row r="674" spans="1:22" ht="12">
      <c r="A674" s="164"/>
      <c r="B674" s="132"/>
      <c r="C674" s="164"/>
      <c r="D674" s="164"/>
      <c r="E674" s="164"/>
      <c r="F674" s="164"/>
      <c r="G674" s="164"/>
      <c r="H674" s="164"/>
      <c r="I674" s="164"/>
      <c r="J674" s="164"/>
      <c r="K674" s="164"/>
      <c r="L674" s="164"/>
      <c r="M674" s="164"/>
      <c r="N674" s="164"/>
      <c r="O674" s="164"/>
      <c r="P674" s="164"/>
      <c r="Q674" s="164"/>
      <c r="R674" s="164"/>
      <c r="S674" s="164"/>
      <c r="T674" s="164"/>
      <c r="U674" s="164"/>
      <c r="V674" s="164"/>
    </row>
    <row r="675" spans="1:22" ht="12">
      <c r="A675" s="164"/>
      <c r="B675" s="132"/>
      <c r="C675" s="164"/>
      <c r="D675" s="164"/>
      <c r="E675" s="164"/>
      <c r="F675" s="164"/>
      <c r="G675" s="164"/>
      <c r="H675" s="164"/>
      <c r="I675" s="164"/>
      <c r="J675" s="164"/>
      <c r="K675" s="164"/>
      <c r="L675" s="164"/>
      <c r="M675" s="164"/>
      <c r="N675" s="164"/>
      <c r="O675" s="164"/>
      <c r="P675" s="164"/>
      <c r="Q675" s="164"/>
      <c r="R675" s="164"/>
      <c r="S675" s="164"/>
      <c r="T675" s="164"/>
      <c r="U675" s="164"/>
      <c r="V675" s="164"/>
    </row>
    <row r="676" spans="1:22" ht="12">
      <c r="A676" s="164"/>
      <c r="B676" s="132"/>
      <c r="C676" s="164"/>
      <c r="D676" s="164"/>
      <c r="E676" s="164"/>
      <c r="F676" s="164"/>
      <c r="G676" s="164"/>
      <c r="H676" s="164"/>
      <c r="I676" s="164"/>
      <c r="J676" s="164"/>
      <c r="K676" s="164"/>
      <c r="L676" s="164"/>
      <c r="M676" s="164"/>
      <c r="N676" s="164"/>
      <c r="O676" s="164"/>
      <c r="P676" s="164"/>
      <c r="Q676" s="164"/>
      <c r="R676" s="164"/>
      <c r="S676" s="164"/>
      <c r="T676" s="164"/>
      <c r="U676" s="164"/>
      <c r="V676" s="164"/>
    </row>
    <row r="677" spans="1:22" ht="12">
      <c r="A677" s="164"/>
      <c r="B677" s="132"/>
      <c r="C677" s="164"/>
      <c r="D677" s="164"/>
      <c r="E677" s="164"/>
      <c r="F677" s="164"/>
      <c r="G677" s="164"/>
      <c r="H677" s="164"/>
      <c r="I677" s="164"/>
      <c r="J677" s="164"/>
      <c r="K677" s="164"/>
      <c r="L677" s="164"/>
      <c r="M677" s="164"/>
      <c r="N677" s="164"/>
      <c r="O677" s="164"/>
      <c r="P677" s="164"/>
      <c r="Q677" s="164"/>
      <c r="R677" s="164"/>
      <c r="S677" s="164"/>
      <c r="T677" s="164"/>
      <c r="U677" s="164"/>
      <c r="V677" s="164"/>
    </row>
    <row r="678" spans="1:22" ht="12">
      <c r="A678" s="164"/>
      <c r="B678" s="132"/>
      <c r="C678" s="164"/>
      <c r="D678" s="164"/>
      <c r="E678" s="164"/>
      <c r="F678" s="164"/>
      <c r="G678" s="164"/>
      <c r="H678" s="164"/>
      <c r="I678" s="164"/>
      <c r="J678" s="164"/>
      <c r="K678" s="164"/>
      <c r="L678" s="164"/>
      <c r="M678" s="164"/>
      <c r="N678" s="164"/>
      <c r="O678" s="164"/>
      <c r="P678" s="164"/>
      <c r="Q678" s="164"/>
      <c r="R678" s="164"/>
      <c r="S678" s="164"/>
      <c r="T678" s="164"/>
      <c r="U678" s="164"/>
      <c r="V678" s="164"/>
    </row>
    <row r="679" spans="1:22" ht="12">
      <c r="A679" s="164"/>
      <c r="B679" s="132"/>
      <c r="C679" s="164"/>
      <c r="D679" s="164"/>
      <c r="E679" s="164"/>
      <c r="F679" s="164"/>
      <c r="G679" s="164"/>
      <c r="H679" s="164"/>
      <c r="I679" s="164"/>
      <c r="J679" s="164"/>
      <c r="K679" s="164"/>
      <c r="L679" s="164"/>
      <c r="M679" s="164"/>
      <c r="N679" s="164"/>
      <c r="O679" s="164"/>
      <c r="P679" s="164"/>
      <c r="Q679" s="164"/>
      <c r="R679" s="164"/>
      <c r="S679" s="164"/>
      <c r="T679" s="164"/>
      <c r="U679" s="164"/>
      <c r="V679" s="164"/>
    </row>
    <row r="680" spans="1:22" ht="12">
      <c r="A680" s="164"/>
      <c r="B680" s="132"/>
      <c r="C680" s="164"/>
      <c r="D680" s="164"/>
      <c r="E680" s="164"/>
      <c r="F680" s="164"/>
      <c r="G680" s="164"/>
      <c r="H680" s="164"/>
      <c r="I680" s="164"/>
      <c r="J680" s="164"/>
      <c r="K680" s="164"/>
      <c r="L680" s="164"/>
      <c r="M680" s="164"/>
      <c r="N680" s="164"/>
      <c r="O680" s="164"/>
      <c r="P680" s="164"/>
      <c r="Q680" s="164"/>
      <c r="R680" s="164"/>
      <c r="S680" s="164"/>
      <c r="T680" s="164"/>
      <c r="U680" s="164"/>
      <c r="V680" s="164"/>
    </row>
    <row r="681" spans="1:22" ht="12">
      <c r="A681" s="164"/>
      <c r="B681" s="132"/>
      <c r="C681" s="164"/>
      <c r="D681" s="164"/>
      <c r="E681" s="164"/>
      <c r="F681" s="164"/>
      <c r="G681" s="164"/>
      <c r="H681" s="164"/>
      <c r="I681" s="164"/>
      <c r="J681" s="164"/>
      <c r="K681" s="164"/>
      <c r="L681" s="164"/>
      <c r="M681" s="164"/>
      <c r="N681" s="164"/>
      <c r="O681" s="164"/>
      <c r="P681" s="164"/>
      <c r="Q681" s="164"/>
      <c r="R681" s="164"/>
      <c r="S681" s="164"/>
      <c r="T681" s="164"/>
      <c r="U681" s="164"/>
      <c r="V681" s="164"/>
    </row>
    <row r="682" spans="1:22" ht="12">
      <c r="A682" s="164"/>
      <c r="B682" s="132"/>
      <c r="C682" s="164"/>
      <c r="D682" s="164"/>
      <c r="E682" s="164"/>
      <c r="F682" s="164"/>
      <c r="G682" s="164"/>
      <c r="H682" s="164"/>
      <c r="I682" s="164"/>
      <c r="J682" s="164"/>
      <c r="K682" s="164"/>
      <c r="L682" s="164"/>
      <c r="M682" s="164"/>
      <c r="N682" s="164"/>
      <c r="O682" s="164"/>
      <c r="P682" s="164"/>
      <c r="Q682" s="164"/>
      <c r="R682" s="164"/>
      <c r="S682" s="164"/>
      <c r="T682" s="164"/>
      <c r="U682" s="164"/>
      <c r="V682" s="164"/>
    </row>
    <row r="683" spans="1:22" ht="12">
      <c r="A683" s="164"/>
      <c r="B683" s="132"/>
      <c r="C683" s="164"/>
      <c r="D683" s="164"/>
      <c r="E683" s="164"/>
      <c r="F683" s="164"/>
      <c r="G683" s="164"/>
      <c r="H683" s="164"/>
      <c r="I683" s="164"/>
      <c r="J683" s="164"/>
      <c r="K683" s="164"/>
      <c r="L683" s="164"/>
      <c r="M683" s="164"/>
      <c r="N683" s="164"/>
      <c r="O683" s="164"/>
      <c r="P683" s="164"/>
      <c r="Q683" s="164"/>
      <c r="R683" s="164"/>
      <c r="S683" s="164"/>
      <c r="T683" s="164"/>
      <c r="U683" s="164"/>
      <c r="V683" s="164"/>
    </row>
    <row r="684" spans="1:22" ht="12">
      <c r="A684" s="164"/>
      <c r="B684" s="132"/>
      <c r="C684" s="164"/>
      <c r="D684" s="164"/>
      <c r="E684" s="164"/>
      <c r="F684" s="164"/>
      <c r="G684" s="164"/>
      <c r="H684" s="164"/>
      <c r="I684" s="164"/>
      <c r="J684" s="164"/>
      <c r="K684" s="164"/>
      <c r="L684" s="164"/>
      <c r="M684" s="164"/>
      <c r="N684" s="164"/>
      <c r="O684" s="164"/>
      <c r="P684" s="164"/>
      <c r="Q684" s="164"/>
      <c r="R684" s="164"/>
      <c r="S684" s="164"/>
      <c r="T684" s="164"/>
      <c r="U684" s="164"/>
      <c r="V684" s="164"/>
    </row>
    <row r="685" spans="1:22" ht="12">
      <c r="A685" s="164"/>
      <c r="B685" s="132"/>
      <c r="C685" s="164"/>
      <c r="D685" s="164"/>
      <c r="E685" s="164"/>
      <c r="F685" s="164"/>
      <c r="G685" s="164"/>
      <c r="H685" s="164"/>
      <c r="I685" s="164"/>
      <c r="J685" s="164"/>
      <c r="K685" s="164"/>
      <c r="L685" s="164"/>
      <c r="M685" s="164"/>
      <c r="N685" s="164"/>
      <c r="O685" s="164"/>
      <c r="P685" s="164"/>
      <c r="Q685" s="164"/>
      <c r="R685" s="164"/>
      <c r="S685" s="164"/>
      <c r="T685" s="164"/>
      <c r="U685" s="164"/>
      <c r="V685" s="164"/>
    </row>
    <row r="686" spans="1:22" ht="12">
      <c r="A686" s="164"/>
      <c r="B686" s="132"/>
      <c r="C686" s="164"/>
      <c r="D686" s="164"/>
      <c r="E686" s="164"/>
      <c r="F686" s="164"/>
      <c r="G686" s="164"/>
      <c r="H686" s="164"/>
      <c r="I686" s="164"/>
      <c r="J686" s="164"/>
      <c r="K686" s="164"/>
      <c r="L686" s="164"/>
      <c r="M686" s="164"/>
      <c r="N686" s="164"/>
      <c r="O686" s="164"/>
      <c r="P686" s="164"/>
      <c r="Q686" s="164"/>
      <c r="R686" s="164"/>
      <c r="S686" s="164"/>
      <c r="T686" s="164"/>
      <c r="U686" s="164"/>
      <c r="V686" s="164"/>
    </row>
    <row r="687" spans="1:22" ht="12">
      <c r="A687" s="164"/>
      <c r="B687" s="132"/>
      <c r="C687" s="164"/>
      <c r="D687" s="164"/>
      <c r="E687" s="164"/>
      <c r="F687" s="164"/>
      <c r="G687" s="164"/>
      <c r="H687" s="164"/>
      <c r="I687" s="164"/>
      <c r="J687" s="164"/>
      <c r="K687" s="164"/>
      <c r="L687" s="164"/>
      <c r="M687" s="164"/>
      <c r="N687" s="164"/>
      <c r="O687" s="164"/>
      <c r="P687" s="164"/>
      <c r="Q687" s="164"/>
      <c r="R687" s="164"/>
      <c r="S687" s="164"/>
      <c r="T687" s="164"/>
      <c r="U687" s="164"/>
      <c r="V687" s="164"/>
    </row>
    <row r="688" spans="1:22" ht="12">
      <c r="A688" s="164"/>
      <c r="B688" s="132"/>
      <c r="C688" s="164"/>
      <c r="D688" s="164"/>
      <c r="E688" s="164"/>
      <c r="F688" s="164"/>
      <c r="G688" s="164"/>
      <c r="H688" s="164"/>
      <c r="I688" s="164"/>
      <c r="J688" s="164"/>
      <c r="K688" s="164"/>
      <c r="L688" s="164"/>
      <c r="M688" s="164"/>
      <c r="N688" s="164"/>
      <c r="O688" s="164"/>
      <c r="P688" s="164"/>
      <c r="Q688" s="164"/>
      <c r="R688" s="164"/>
      <c r="S688" s="164"/>
      <c r="T688" s="164"/>
      <c r="U688" s="164"/>
      <c r="V688" s="164"/>
    </row>
    <row r="689" spans="1:22" ht="12">
      <c r="A689" s="164"/>
      <c r="B689" s="132"/>
      <c r="C689" s="164"/>
      <c r="D689" s="164"/>
      <c r="E689" s="164"/>
      <c r="F689" s="164"/>
      <c r="G689" s="164"/>
      <c r="H689" s="164"/>
      <c r="I689" s="164"/>
      <c r="J689" s="164"/>
      <c r="K689" s="164"/>
      <c r="L689" s="164"/>
      <c r="M689" s="164"/>
      <c r="N689" s="164"/>
      <c r="O689" s="164"/>
      <c r="P689" s="164"/>
      <c r="Q689" s="164"/>
      <c r="R689" s="164"/>
      <c r="S689" s="164"/>
      <c r="T689" s="164"/>
      <c r="U689" s="164"/>
      <c r="V689" s="164"/>
    </row>
    <row r="690" spans="1:22" ht="12">
      <c r="A690" s="164"/>
      <c r="B690" s="132"/>
      <c r="C690" s="164"/>
      <c r="D690" s="164"/>
      <c r="E690" s="164"/>
      <c r="F690" s="164"/>
      <c r="G690" s="164"/>
      <c r="H690" s="164"/>
      <c r="I690" s="164"/>
      <c r="J690" s="164"/>
      <c r="K690" s="164"/>
      <c r="L690" s="164"/>
      <c r="M690" s="164"/>
      <c r="N690" s="164"/>
      <c r="O690" s="164"/>
      <c r="P690" s="164"/>
      <c r="Q690" s="164"/>
      <c r="R690" s="164"/>
      <c r="S690" s="164"/>
      <c r="T690" s="164"/>
      <c r="U690" s="164"/>
      <c r="V690" s="164"/>
    </row>
    <row r="691" spans="1:22" ht="12">
      <c r="A691" s="164"/>
      <c r="B691" s="132"/>
      <c r="C691" s="164"/>
      <c r="D691" s="164"/>
      <c r="E691" s="164"/>
      <c r="F691" s="164"/>
      <c r="G691" s="164"/>
      <c r="H691" s="164"/>
      <c r="I691" s="164"/>
      <c r="J691" s="164"/>
      <c r="K691" s="164"/>
      <c r="L691" s="164"/>
      <c r="M691" s="164"/>
      <c r="N691" s="164"/>
      <c r="O691" s="164"/>
      <c r="P691" s="164"/>
      <c r="Q691" s="164"/>
      <c r="R691" s="164"/>
      <c r="S691" s="164"/>
      <c r="T691" s="164"/>
      <c r="U691" s="164"/>
      <c r="V691" s="164"/>
    </row>
    <row r="692" spans="1:22" ht="12">
      <c r="A692" s="164"/>
      <c r="B692" s="132"/>
      <c r="C692" s="164"/>
      <c r="D692" s="164"/>
      <c r="E692" s="164"/>
      <c r="F692" s="164"/>
      <c r="G692" s="164"/>
      <c r="H692" s="164"/>
      <c r="I692" s="164"/>
      <c r="J692" s="164"/>
      <c r="K692" s="164"/>
      <c r="L692" s="164"/>
      <c r="M692" s="164"/>
      <c r="N692" s="164"/>
      <c r="O692" s="164"/>
      <c r="P692" s="164"/>
      <c r="Q692" s="164"/>
      <c r="R692" s="164"/>
      <c r="S692" s="164"/>
      <c r="T692" s="164"/>
      <c r="U692" s="164"/>
      <c r="V692" s="164"/>
    </row>
    <row r="693" spans="1:22" ht="12">
      <c r="A693" s="164"/>
      <c r="B693" s="132"/>
      <c r="C693" s="164"/>
      <c r="D693" s="164"/>
      <c r="E693" s="164"/>
      <c r="F693" s="164"/>
      <c r="G693" s="164"/>
      <c r="H693" s="164"/>
      <c r="I693" s="164"/>
      <c r="J693" s="164"/>
      <c r="K693" s="164"/>
      <c r="L693" s="164"/>
      <c r="M693" s="164"/>
      <c r="N693" s="164"/>
      <c r="O693" s="164"/>
      <c r="P693" s="164"/>
      <c r="Q693" s="164"/>
      <c r="R693" s="164"/>
      <c r="S693" s="164"/>
      <c r="T693" s="164"/>
      <c r="U693" s="164"/>
      <c r="V693" s="164"/>
    </row>
    <row r="694" spans="1:22" ht="12">
      <c r="A694" s="164"/>
      <c r="B694" s="132"/>
      <c r="C694" s="164"/>
      <c r="D694" s="164"/>
      <c r="E694" s="164"/>
      <c r="F694" s="164"/>
      <c r="G694" s="164"/>
      <c r="H694" s="164"/>
      <c r="I694" s="164"/>
      <c r="J694" s="164"/>
      <c r="K694" s="164"/>
      <c r="L694" s="164"/>
      <c r="M694" s="164"/>
      <c r="N694" s="164"/>
      <c r="O694" s="164"/>
      <c r="P694" s="164"/>
      <c r="Q694" s="164"/>
      <c r="R694" s="164"/>
      <c r="S694" s="164"/>
      <c r="T694" s="164"/>
      <c r="U694" s="164"/>
      <c r="V694" s="164"/>
    </row>
    <row r="695" spans="1:22" ht="12">
      <c r="A695" s="164"/>
      <c r="B695" s="132"/>
      <c r="C695" s="164"/>
      <c r="D695" s="164"/>
      <c r="E695" s="164"/>
      <c r="F695" s="164"/>
      <c r="G695" s="164"/>
      <c r="H695" s="164"/>
      <c r="I695" s="164"/>
      <c r="J695" s="164"/>
      <c r="K695" s="164"/>
      <c r="L695" s="164"/>
      <c r="M695" s="164"/>
      <c r="N695" s="164"/>
      <c r="O695" s="164"/>
      <c r="P695" s="164"/>
      <c r="Q695" s="164"/>
      <c r="R695" s="164"/>
      <c r="S695" s="164"/>
      <c r="T695" s="164"/>
      <c r="U695" s="164"/>
      <c r="V695" s="164"/>
    </row>
    <row r="696" spans="1:22" ht="12">
      <c r="A696" s="164"/>
      <c r="B696" s="132"/>
      <c r="C696" s="164"/>
      <c r="D696" s="164"/>
      <c r="E696" s="164"/>
      <c r="F696" s="164"/>
      <c r="G696" s="164"/>
      <c r="H696" s="164"/>
      <c r="I696" s="164"/>
      <c r="J696" s="164"/>
      <c r="K696" s="164"/>
      <c r="L696" s="164"/>
      <c r="M696" s="164"/>
      <c r="N696" s="164"/>
      <c r="O696" s="164"/>
      <c r="P696" s="164"/>
      <c r="Q696" s="164"/>
      <c r="R696" s="164"/>
      <c r="S696" s="164"/>
      <c r="T696" s="164"/>
      <c r="U696" s="164"/>
      <c r="V696" s="164"/>
    </row>
    <row r="697" spans="1:22" ht="12">
      <c r="A697" s="164"/>
      <c r="B697" s="132"/>
      <c r="C697" s="164"/>
      <c r="D697" s="164"/>
      <c r="E697" s="164"/>
      <c r="F697" s="164"/>
      <c r="G697" s="164"/>
      <c r="H697" s="164"/>
      <c r="I697" s="164"/>
      <c r="J697" s="164"/>
      <c r="K697" s="164"/>
      <c r="L697" s="164"/>
      <c r="M697" s="164"/>
      <c r="N697" s="164"/>
      <c r="O697" s="164"/>
      <c r="P697" s="164"/>
      <c r="Q697" s="164"/>
      <c r="R697" s="164"/>
      <c r="S697" s="164"/>
      <c r="T697" s="164"/>
      <c r="U697" s="164"/>
      <c r="V697" s="164"/>
    </row>
    <row r="698" spans="1:22" ht="12">
      <c r="A698" s="164"/>
      <c r="B698" s="132"/>
      <c r="C698" s="164"/>
      <c r="D698" s="164"/>
      <c r="E698" s="164"/>
      <c r="F698" s="164"/>
      <c r="G698" s="164"/>
      <c r="H698" s="164"/>
      <c r="I698" s="164"/>
      <c r="J698" s="164"/>
      <c r="K698" s="164"/>
      <c r="L698" s="164"/>
      <c r="M698" s="164"/>
      <c r="N698" s="164"/>
      <c r="O698" s="164"/>
      <c r="P698" s="164"/>
      <c r="Q698" s="164"/>
      <c r="R698" s="164"/>
      <c r="S698" s="164"/>
      <c r="T698" s="164"/>
      <c r="U698" s="164"/>
      <c r="V698" s="164"/>
    </row>
    <row r="699" spans="1:22" ht="12">
      <c r="A699" s="164"/>
      <c r="B699" s="132"/>
      <c r="C699" s="164"/>
      <c r="D699" s="164"/>
      <c r="E699" s="164"/>
      <c r="F699" s="164"/>
      <c r="G699" s="164"/>
      <c r="H699" s="164"/>
      <c r="I699" s="164"/>
      <c r="J699" s="164"/>
      <c r="K699" s="164"/>
      <c r="L699" s="164"/>
      <c r="M699" s="164"/>
      <c r="N699" s="164"/>
      <c r="O699" s="164"/>
      <c r="P699" s="164"/>
      <c r="Q699" s="164"/>
      <c r="R699" s="164"/>
      <c r="S699" s="164"/>
      <c r="T699" s="164"/>
      <c r="U699" s="164"/>
      <c r="V699" s="164"/>
    </row>
    <row r="700" spans="1:22" ht="12">
      <c r="A700" s="164"/>
      <c r="B700" s="132"/>
      <c r="C700" s="164"/>
      <c r="D700" s="164"/>
      <c r="E700" s="164"/>
      <c r="F700" s="164"/>
      <c r="G700" s="164"/>
      <c r="H700" s="164"/>
      <c r="I700" s="164"/>
      <c r="J700" s="164"/>
      <c r="K700" s="164"/>
      <c r="L700" s="164"/>
      <c r="M700" s="164"/>
      <c r="N700" s="164"/>
      <c r="O700" s="164"/>
      <c r="P700" s="164"/>
      <c r="Q700" s="164"/>
      <c r="R700" s="164"/>
      <c r="S700" s="164"/>
      <c r="T700" s="164"/>
      <c r="U700" s="164"/>
      <c r="V700" s="164"/>
    </row>
    <row r="701" spans="1:22" ht="12">
      <c r="A701" s="164"/>
      <c r="B701" s="132"/>
      <c r="C701" s="164"/>
      <c r="D701" s="164"/>
      <c r="E701" s="164"/>
      <c r="F701" s="164"/>
      <c r="G701" s="164"/>
      <c r="H701" s="164"/>
      <c r="I701" s="164"/>
      <c r="J701" s="164"/>
      <c r="K701" s="164"/>
      <c r="L701" s="164"/>
      <c r="M701" s="164"/>
      <c r="N701" s="164"/>
      <c r="O701" s="164"/>
      <c r="P701" s="164"/>
      <c r="Q701" s="164"/>
      <c r="R701" s="164"/>
      <c r="S701" s="164"/>
      <c r="T701" s="164"/>
      <c r="U701" s="164"/>
      <c r="V701" s="164"/>
    </row>
    <row r="702" spans="1:22" ht="12">
      <c r="A702" s="164"/>
      <c r="B702" s="132"/>
      <c r="C702" s="164"/>
      <c r="D702" s="164"/>
      <c r="E702" s="164"/>
      <c r="F702" s="164"/>
      <c r="G702" s="164"/>
      <c r="H702" s="164"/>
      <c r="I702" s="164"/>
      <c r="J702" s="164"/>
      <c r="K702" s="164"/>
      <c r="L702" s="164"/>
      <c r="M702" s="164"/>
      <c r="N702" s="164"/>
      <c r="O702" s="164"/>
      <c r="P702" s="164"/>
      <c r="Q702" s="164"/>
      <c r="R702" s="164"/>
      <c r="S702" s="164"/>
      <c r="T702" s="164"/>
      <c r="U702" s="164"/>
      <c r="V702" s="164"/>
    </row>
    <row r="703" spans="1:22" ht="12">
      <c r="A703" s="164"/>
      <c r="B703" s="132"/>
      <c r="C703" s="164"/>
      <c r="D703" s="164"/>
      <c r="E703" s="164"/>
      <c r="F703" s="164"/>
      <c r="G703" s="164"/>
      <c r="H703" s="164"/>
      <c r="I703" s="164"/>
      <c r="J703" s="164"/>
      <c r="K703" s="164"/>
      <c r="L703" s="164"/>
      <c r="M703" s="164"/>
      <c r="N703" s="164"/>
      <c r="O703" s="164"/>
      <c r="P703" s="164"/>
      <c r="Q703" s="164"/>
      <c r="R703" s="164"/>
      <c r="S703" s="164"/>
      <c r="T703" s="164"/>
      <c r="U703" s="164"/>
      <c r="V703" s="164"/>
    </row>
    <row r="704" spans="1:22" ht="12">
      <c r="A704" s="164"/>
      <c r="B704" s="132"/>
      <c r="C704" s="164"/>
      <c r="D704" s="164"/>
      <c r="E704" s="164"/>
      <c r="F704" s="164"/>
      <c r="G704" s="164"/>
      <c r="H704" s="164"/>
      <c r="I704" s="164"/>
      <c r="J704" s="164"/>
      <c r="K704" s="164"/>
      <c r="L704" s="164"/>
      <c r="M704" s="164"/>
      <c r="N704" s="164"/>
      <c r="O704" s="164"/>
      <c r="P704" s="164"/>
      <c r="Q704" s="164"/>
      <c r="R704" s="164"/>
      <c r="S704" s="164"/>
      <c r="T704" s="164"/>
      <c r="U704" s="164"/>
      <c r="V704" s="164"/>
    </row>
    <row r="705" spans="1:22" ht="12">
      <c r="A705" s="164"/>
      <c r="B705" s="132"/>
      <c r="C705" s="164"/>
      <c r="D705" s="164"/>
      <c r="E705" s="164"/>
      <c r="F705" s="164"/>
      <c r="G705" s="164"/>
      <c r="H705" s="164"/>
      <c r="I705" s="164"/>
      <c r="J705" s="164"/>
      <c r="K705" s="164"/>
      <c r="L705" s="164"/>
      <c r="M705" s="164"/>
      <c r="N705" s="164"/>
      <c r="O705" s="164"/>
      <c r="P705" s="164"/>
      <c r="Q705" s="164"/>
      <c r="R705" s="164"/>
      <c r="S705" s="164"/>
      <c r="T705" s="164"/>
      <c r="U705" s="164"/>
      <c r="V705" s="164"/>
    </row>
    <row r="706" spans="1:22" ht="12">
      <c r="A706" s="164"/>
      <c r="B706" s="132"/>
      <c r="C706" s="164"/>
      <c r="D706" s="164"/>
      <c r="E706" s="164"/>
      <c r="F706" s="164"/>
      <c r="G706" s="164"/>
      <c r="H706" s="164"/>
      <c r="I706" s="164"/>
      <c r="J706" s="164"/>
      <c r="K706" s="164"/>
      <c r="L706" s="164"/>
      <c r="M706" s="164"/>
      <c r="N706" s="164"/>
      <c r="O706" s="164"/>
      <c r="P706" s="164"/>
      <c r="Q706" s="164"/>
      <c r="R706" s="164"/>
      <c r="S706" s="164"/>
      <c r="T706" s="164"/>
      <c r="U706" s="164"/>
      <c r="V706" s="164"/>
    </row>
    <row r="707" spans="1:22" ht="12">
      <c r="A707" s="164"/>
      <c r="B707" s="132"/>
      <c r="C707" s="164"/>
      <c r="D707" s="164"/>
      <c r="E707" s="164"/>
      <c r="F707" s="164"/>
      <c r="G707" s="164"/>
      <c r="H707" s="164"/>
      <c r="I707" s="164"/>
      <c r="J707" s="164"/>
      <c r="K707" s="164"/>
      <c r="L707" s="164"/>
      <c r="M707" s="164"/>
      <c r="N707" s="164"/>
      <c r="O707" s="164"/>
      <c r="P707" s="164"/>
      <c r="Q707" s="164"/>
      <c r="R707" s="164"/>
      <c r="S707" s="164"/>
      <c r="T707" s="164"/>
      <c r="U707" s="164"/>
      <c r="V707" s="164"/>
    </row>
    <row r="708" spans="1:22" ht="12">
      <c r="A708" s="164"/>
      <c r="B708" s="132"/>
      <c r="C708" s="164"/>
      <c r="D708" s="164"/>
      <c r="E708" s="164"/>
      <c r="F708" s="164"/>
      <c r="G708" s="164"/>
      <c r="H708" s="164"/>
      <c r="I708" s="164"/>
      <c r="J708" s="164"/>
      <c r="K708" s="164"/>
      <c r="L708" s="164"/>
      <c r="M708" s="164"/>
      <c r="N708" s="164"/>
      <c r="O708" s="164"/>
      <c r="P708" s="164"/>
      <c r="Q708" s="164"/>
      <c r="R708" s="164"/>
      <c r="S708" s="164"/>
      <c r="T708" s="164"/>
      <c r="U708" s="164"/>
      <c r="V708" s="164"/>
    </row>
    <row r="709" spans="1:22" ht="12">
      <c r="A709" s="164"/>
      <c r="B709" s="132"/>
      <c r="C709" s="164"/>
      <c r="D709" s="164"/>
      <c r="E709" s="164"/>
      <c r="F709" s="164"/>
      <c r="G709" s="164"/>
      <c r="H709" s="164"/>
      <c r="I709" s="164"/>
      <c r="J709" s="164"/>
      <c r="K709" s="164"/>
      <c r="L709" s="164"/>
      <c r="M709" s="164"/>
      <c r="N709" s="164"/>
      <c r="O709" s="164"/>
      <c r="P709" s="164"/>
      <c r="Q709" s="164"/>
      <c r="R709" s="164"/>
      <c r="S709" s="164"/>
      <c r="T709" s="164"/>
      <c r="U709" s="164"/>
      <c r="V709" s="164"/>
    </row>
    <row r="710" spans="1:22" ht="12">
      <c r="A710" s="164"/>
      <c r="B710" s="132"/>
      <c r="C710" s="164"/>
      <c r="D710" s="164"/>
      <c r="E710" s="164"/>
      <c r="F710" s="164"/>
      <c r="G710" s="164"/>
      <c r="H710" s="164"/>
      <c r="I710" s="164"/>
      <c r="J710" s="164"/>
      <c r="K710" s="164"/>
      <c r="L710" s="164"/>
      <c r="M710" s="164"/>
      <c r="N710" s="164"/>
      <c r="O710" s="164"/>
      <c r="P710" s="164"/>
      <c r="Q710" s="164"/>
      <c r="R710" s="164"/>
      <c r="S710" s="164"/>
      <c r="T710" s="164"/>
      <c r="U710" s="164"/>
      <c r="V710" s="164"/>
    </row>
    <row r="711" spans="1:22" ht="12">
      <c r="A711" s="164"/>
      <c r="B711" s="132"/>
      <c r="C711" s="164"/>
      <c r="D711" s="164"/>
      <c r="E711" s="164"/>
      <c r="F711" s="164"/>
      <c r="G711" s="164"/>
      <c r="H711" s="164"/>
      <c r="I711" s="164"/>
      <c r="J711" s="164"/>
      <c r="K711" s="164"/>
      <c r="L711" s="164"/>
      <c r="M711" s="164"/>
      <c r="N711" s="164"/>
      <c r="O711" s="164"/>
      <c r="P711" s="164"/>
      <c r="Q711" s="164"/>
      <c r="R711" s="164"/>
      <c r="S711" s="164"/>
      <c r="T711" s="164"/>
      <c r="U711" s="164"/>
      <c r="V711" s="164"/>
    </row>
    <row r="712" spans="1:22" ht="12">
      <c r="A712" s="164"/>
      <c r="B712" s="132"/>
      <c r="C712" s="164"/>
      <c r="D712" s="164"/>
      <c r="E712" s="164"/>
      <c r="F712" s="164"/>
      <c r="G712" s="164"/>
      <c r="H712" s="164"/>
      <c r="I712" s="164"/>
      <c r="J712" s="164"/>
      <c r="K712" s="164"/>
      <c r="L712" s="164"/>
      <c r="M712" s="164"/>
      <c r="N712" s="164"/>
      <c r="O712" s="164"/>
      <c r="P712" s="164"/>
      <c r="Q712" s="164"/>
      <c r="R712" s="164"/>
      <c r="S712" s="164"/>
      <c r="T712" s="164"/>
      <c r="U712" s="164"/>
      <c r="V712" s="164"/>
    </row>
    <row r="713" spans="1:22" ht="12">
      <c r="A713" s="164"/>
      <c r="B713" s="132"/>
      <c r="C713" s="164"/>
      <c r="D713" s="164"/>
      <c r="E713" s="164"/>
      <c r="F713" s="164"/>
      <c r="G713" s="164"/>
      <c r="H713" s="164"/>
      <c r="I713" s="164"/>
      <c r="J713" s="164"/>
      <c r="K713" s="164"/>
      <c r="L713" s="164"/>
      <c r="M713" s="164"/>
      <c r="N713" s="164"/>
      <c r="O713" s="164"/>
      <c r="P713" s="164"/>
      <c r="Q713" s="164"/>
      <c r="R713" s="164"/>
      <c r="S713" s="164"/>
      <c r="T713" s="164"/>
      <c r="U713" s="164"/>
      <c r="V713" s="164"/>
    </row>
    <row r="714" spans="1:22" ht="12">
      <c r="A714" s="164"/>
      <c r="B714" s="132"/>
      <c r="C714" s="164"/>
      <c r="D714" s="164"/>
      <c r="E714" s="164"/>
      <c r="F714" s="164"/>
      <c r="G714" s="164"/>
      <c r="H714" s="164"/>
      <c r="I714" s="164"/>
      <c r="J714" s="164"/>
      <c r="K714" s="164"/>
      <c r="L714" s="164"/>
      <c r="M714" s="164"/>
      <c r="N714" s="164"/>
      <c r="O714" s="164"/>
      <c r="P714" s="164"/>
      <c r="Q714" s="164"/>
      <c r="R714" s="164"/>
      <c r="S714" s="164"/>
      <c r="T714" s="164"/>
      <c r="U714" s="164"/>
      <c r="V714" s="164"/>
    </row>
    <row r="715" spans="1:22" ht="12">
      <c r="A715" s="164"/>
      <c r="B715" s="132"/>
      <c r="C715" s="164"/>
      <c r="D715" s="164"/>
      <c r="E715" s="164"/>
      <c r="F715" s="164"/>
      <c r="G715" s="164"/>
      <c r="H715" s="164"/>
      <c r="I715" s="164"/>
      <c r="J715" s="164"/>
      <c r="K715" s="164"/>
      <c r="L715" s="164"/>
      <c r="M715" s="164"/>
      <c r="N715" s="164"/>
      <c r="O715" s="164"/>
      <c r="P715" s="164"/>
      <c r="Q715" s="164"/>
      <c r="R715" s="164"/>
      <c r="S715" s="164"/>
      <c r="T715" s="164"/>
      <c r="U715" s="164"/>
      <c r="V715" s="164"/>
    </row>
    <row r="716" spans="1:22" ht="12">
      <c r="A716" s="164"/>
      <c r="B716" s="132"/>
      <c r="C716" s="164"/>
      <c r="D716" s="164"/>
      <c r="E716" s="164"/>
      <c r="F716" s="164"/>
      <c r="G716" s="164"/>
      <c r="H716" s="164"/>
      <c r="I716" s="164"/>
      <c r="J716" s="164"/>
      <c r="K716" s="164"/>
      <c r="L716" s="164"/>
      <c r="M716" s="164"/>
      <c r="N716" s="164"/>
      <c r="O716" s="164"/>
      <c r="P716" s="164"/>
      <c r="Q716" s="164"/>
      <c r="R716" s="164"/>
      <c r="S716" s="164"/>
      <c r="T716" s="164"/>
      <c r="U716" s="164"/>
      <c r="V716" s="164"/>
    </row>
    <row r="717" spans="1:22" ht="12">
      <c r="A717" s="164"/>
      <c r="B717" s="132"/>
      <c r="C717" s="164"/>
      <c r="D717" s="164"/>
      <c r="E717" s="164"/>
      <c r="F717" s="164"/>
      <c r="G717" s="164"/>
      <c r="H717" s="164"/>
      <c r="I717" s="164"/>
      <c r="J717" s="164"/>
      <c r="K717" s="164"/>
      <c r="L717" s="164"/>
      <c r="M717" s="164"/>
      <c r="N717" s="164"/>
      <c r="O717" s="164"/>
      <c r="P717" s="164"/>
      <c r="Q717" s="164"/>
      <c r="R717" s="164"/>
      <c r="S717" s="164"/>
      <c r="T717" s="164"/>
      <c r="U717" s="164"/>
      <c r="V717" s="164"/>
    </row>
    <row r="718" spans="1:22" ht="12">
      <c r="A718" s="164"/>
      <c r="B718" s="132"/>
      <c r="C718" s="164"/>
      <c r="D718" s="164"/>
      <c r="E718" s="164"/>
      <c r="F718" s="164"/>
      <c r="G718" s="164"/>
      <c r="H718" s="164"/>
      <c r="I718" s="164"/>
      <c r="J718" s="164"/>
      <c r="K718" s="164"/>
      <c r="L718" s="164"/>
      <c r="M718" s="164"/>
      <c r="N718" s="164"/>
      <c r="O718" s="164"/>
      <c r="P718" s="164"/>
      <c r="Q718" s="164"/>
      <c r="R718" s="164"/>
      <c r="S718" s="164"/>
      <c r="T718" s="164"/>
      <c r="U718" s="164"/>
      <c r="V718" s="164"/>
    </row>
    <row r="719" spans="1:22" ht="12">
      <c r="A719" s="164"/>
      <c r="B719" s="132"/>
      <c r="C719" s="164"/>
      <c r="D719" s="164"/>
      <c r="E719" s="164"/>
      <c r="F719" s="164"/>
      <c r="G719" s="164"/>
      <c r="H719" s="164"/>
      <c r="I719" s="164"/>
      <c r="J719" s="164"/>
      <c r="K719" s="164"/>
      <c r="L719" s="164"/>
      <c r="M719" s="164"/>
      <c r="N719" s="164"/>
      <c r="O719" s="164"/>
      <c r="P719" s="164"/>
      <c r="Q719" s="164"/>
      <c r="R719" s="164"/>
      <c r="S719" s="164"/>
      <c r="T719" s="164"/>
      <c r="U719" s="164"/>
      <c r="V719" s="164"/>
    </row>
    <row r="720" spans="1:22" ht="12">
      <c r="A720" s="164"/>
      <c r="B720" s="132"/>
      <c r="C720" s="164"/>
      <c r="D720" s="164"/>
      <c r="E720" s="164"/>
      <c r="F720" s="164"/>
      <c r="G720" s="164"/>
      <c r="H720" s="164"/>
      <c r="I720" s="164"/>
      <c r="J720" s="164"/>
      <c r="K720" s="164"/>
      <c r="L720" s="164"/>
      <c r="M720" s="164"/>
      <c r="N720" s="164"/>
      <c r="O720" s="164"/>
      <c r="P720" s="164"/>
      <c r="Q720" s="164"/>
      <c r="R720" s="164"/>
      <c r="S720" s="164"/>
      <c r="T720" s="164"/>
      <c r="U720" s="164"/>
      <c r="V720" s="164"/>
    </row>
    <row r="721" spans="1:22" ht="12">
      <c r="A721" s="164"/>
      <c r="B721" s="132"/>
      <c r="C721" s="164"/>
      <c r="D721" s="164"/>
      <c r="E721" s="164"/>
      <c r="F721" s="164"/>
      <c r="G721" s="164"/>
      <c r="H721" s="164"/>
      <c r="I721" s="164"/>
      <c r="J721" s="164"/>
      <c r="K721" s="164"/>
      <c r="L721" s="164"/>
      <c r="M721" s="164"/>
      <c r="N721" s="164"/>
      <c r="O721" s="164"/>
      <c r="P721" s="164"/>
      <c r="Q721" s="164"/>
      <c r="R721" s="164"/>
      <c r="S721" s="164"/>
      <c r="T721" s="164"/>
      <c r="U721" s="164"/>
      <c r="V721" s="164"/>
    </row>
    <row r="722" spans="1:22" ht="12">
      <c r="A722" s="164"/>
      <c r="B722" s="132"/>
      <c r="C722" s="164"/>
      <c r="D722" s="164"/>
      <c r="E722" s="164"/>
      <c r="F722" s="164"/>
      <c r="G722" s="164"/>
      <c r="H722" s="164"/>
      <c r="I722" s="164"/>
      <c r="J722" s="164"/>
      <c r="K722" s="164"/>
      <c r="L722" s="164"/>
      <c r="M722" s="164"/>
      <c r="N722" s="164"/>
      <c r="O722" s="164"/>
      <c r="P722" s="164"/>
      <c r="Q722" s="164"/>
      <c r="R722" s="164"/>
      <c r="S722" s="164"/>
      <c r="T722" s="164"/>
      <c r="U722" s="164"/>
      <c r="V722" s="164"/>
    </row>
    <row r="723" spans="1:22" ht="12">
      <c r="A723" s="164"/>
      <c r="B723" s="132"/>
      <c r="C723" s="164"/>
      <c r="D723" s="164"/>
      <c r="E723" s="164"/>
      <c r="F723" s="164"/>
      <c r="G723" s="164"/>
      <c r="H723" s="164"/>
      <c r="I723" s="164"/>
      <c r="J723" s="164"/>
      <c r="K723" s="164"/>
      <c r="L723" s="164"/>
      <c r="M723" s="164"/>
      <c r="N723" s="164"/>
      <c r="O723" s="164"/>
      <c r="P723" s="164"/>
      <c r="Q723" s="164"/>
      <c r="R723" s="164"/>
      <c r="S723" s="164"/>
      <c r="T723" s="164"/>
      <c r="U723" s="164"/>
      <c r="V723" s="164"/>
    </row>
    <row r="724" spans="1:22" ht="12">
      <c r="A724" s="164"/>
      <c r="B724" s="132"/>
      <c r="C724" s="164"/>
      <c r="D724" s="164"/>
      <c r="E724" s="164"/>
      <c r="F724" s="164"/>
      <c r="G724" s="164"/>
      <c r="H724" s="164"/>
      <c r="I724" s="164"/>
      <c r="J724" s="164"/>
      <c r="K724" s="164"/>
      <c r="L724" s="164"/>
      <c r="M724" s="164"/>
      <c r="N724" s="164"/>
      <c r="O724" s="164"/>
      <c r="P724" s="164"/>
      <c r="Q724" s="164"/>
      <c r="R724" s="164"/>
      <c r="S724" s="164"/>
      <c r="T724" s="164"/>
      <c r="U724" s="164"/>
      <c r="V724" s="164"/>
    </row>
    <row r="725" spans="1:22" ht="12">
      <c r="A725" s="164"/>
      <c r="B725" s="132"/>
      <c r="C725" s="164"/>
      <c r="D725" s="164"/>
      <c r="E725" s="164"/>
      <c r="F725" s="164"/>
      <c r="G725" s="164"/>
      <c r="H725" s="164"/>
      <c r="I725" s="164"/>
      <c r="J725" s="164"/>
      <c r="K725" s="164"/>
      <c r="L725" s="164"/>
      <c r="M725" s="164"/>
      <c r="N725" s="164"/>
      <c r="O725" s="164"/>
      <c r="P725" s="164"/>
      <c r="Q725" s="164"/>
      <c r="R725" s="164"/>
      <c r="S725" s="164"/>
      <c r="T725" s="164"/>
      <c r="U725" s="164"/>
      <c r="V725" s="164"/>
    </row>
    <row r="726" spans="1:22" ht="12">
      <c r="A726" s="164"/>
      <c r="B726" s="132"/>
      <c r="C726" s="164"/>
      <c r="D726" s="164"/>
      <c r="E726" s="164"/>
      <c r="F726" s="164"/>
      <c r="G726" s="164"/>
      <c r="H726" s="164"/>
      <c r="I726" s="164"/>
      <c r="J726" s="164"/>
      <c r="K726" s="164"/>
      <c r="L726" s="164"/>
      <c r="M726" s="164"/>
      <c r="N726" s="164"/>
      <c r="O726" s="164"/>
      <c r="P726" s="164"/>
      <c r="Q726" s="164"/>
      <c r="R726" s="164"/>
      <c r="S726" s="164"/>
      <c r="T726" s="164"/>
      <c r="U726" s="164"/>
      <c r="V726" s="164"/>
    </row>
    <row r="727" spans="1:22" ht="12">
      <c r="A727" s="164"/>
      <c r="B727" s="132"/>
      <c r="C727" s="164"/>
      <c r="D727" s="164"/>
      <c r="E727" s="164"/>
      <c r="F727" s="164"/>
      <c r="G727" s="164"/>
      <c r="H727" s="164"/>
      <c r="I727" s="164"/>
      <c r="J727" s="164"/>
      <c r="K727" s="164"/>
      <c r="L727" s="164"/>
      <c r="M727" s="164"/>
      <c r="N727" s="164"/>
      <c r="O727" s="164"/>
      <c r="P727" s="164"/>
      <c r="Q727" s="164"/>
      <c r="R727" s="164"/>
      <c r="S727" s="164"/>
      <c r="T727" s="164"/>
      <c r="U727" s="164"/>
      <c r="V727" s="164"/>
    </row>
    <row r="728" spans="1:22" ht="12">
      <c r="A728" s="164"/>
      <c r="B728" s="132"/>
      <c r="C728" s="164"/>
      <c r="D728" s="164"/>
      <c r="E728" s="164"/>
      <c r="F728" s="164"/>
      <c r="G728" s="164"/>
      <c r="H728" s="164"/>
      <c r="I728" s="164"/>
      <c r="J728" s="164"/>
      <c r="K728" s="164"/>
      <c r="L728" s="164"/>
      <c r="M728" s="164"/>
      <c r="N728" s="164"/>
      <c r="O728" s="164"/>
      <c r="P728" s="164"/>
      <c r="Q728" s="164"/>
      <c r="R728" s="164"/>
      <c r="S728" s="164"/>
      <c r="T728" s="164"/>
      <c r="U728" s="164"/>
      <c r="V728" s="164"/>
    </row>
    <row r="729" spans="1:22" ht="12">
      <c r="A729" s="164"/>
      <c r="B729" s="132"/>
      <c r="C729" s="164"/>
      <c r="D729" s="164"/>
      <c r="E729" s="164"/>
      <c r="F729" s="164"/>
      <c r="G729" s="164"/>
      <c r="H729" s="164"/>
      <c r="I729" s="164"/>
      <c r="J729" s="164"/>
      <c r="K729" s="164"/>
      <c r="L729" s="164"/>
      <c r="M729" s="164"/>
      <c r="N729" s="164"/>
      <c r="O729" s="164"/>
      <c r="P729" s="164"/>
      <c r="Q729" s="164"/>
      <c r="R729" s="164"/>
      <c r="S729" s="164"/>
      <c r="T729" s="164"/>
      <c r="U729" s="164"/>
      <c r="V729" s="164"/>
    </row>
    <row r="730" spans="1:22" ht="12">
      <c r="A730" s="164"/>
      <c r="B730" s="132"/>
      <c r="C730" s="164"/>
      <c r="D730" s="164"/>
      <c r="E730" s="164"/>
      <c r="F730" s="164"/>
      <c r="G730" s="164"/>
      <c r="H730" s="164"/>
      <c r="I730" s="164"/>
      <c r="J730" s="164"/>
      <c r="K730" s="164"/>
      <c r="L730" s="164"/>
      <c r="M730" s="164"/>
      <c r="N730" s="164"/>
      <c r="O730" s="164"/>
      <c r="P730" s="164"/>
      <c r="Q730" s="164"/>
      <c r="R730" s="164"/>
      <c r="S730" s="164"/>
      <c r="T730" s="164"/>
      <c r="U730" s="164"/>
      <c r="V730" s="164"/>
    </row>
    <row r="731" spans="1:22" ht="12">
      <c r="A731" s="164"/>
      <c r="B731" s="132"/>
      <c r="C731" s="164"/>
      <c r="D731" s="164"/>
      <c r="E731" s="164"/>
      <c r="F731" s="164"/>
      <c r="G731" s="164"/>
      <c r="H731" s="164"/>
      <c r="I731" s="164"/>
      <c r="J731" s="164"/>
      <c r="K731" s="164"/>
      <c r="L731" s="164"/>
      <c r="M731" s="164"/>
      <c r="N731" s="164"/>
      <c r="O731" s="164"/>
      <c r="P731" s="164"/>
      <c r="Q731" s="164"/>
      <c r="R731" s="164"/>
      <c r="S731" s="164"/>
      <c r="T731" s="164"/>
      <c r="U731" s="164"/>
      <c r="V731" s="164"/>
    </row>
    <row r="732" spans="1:22" ht="12">
      <c r="A732" s="164"/>
      <c r="B732" s="132"/>
      <c r="C732" s="164"/>
      <c r="D732" s="164"/>
      <c r="E732" s="164"/>
      <c r="F732" s="164"/>
      <c r="G732" s="164"/>
      <c r="H732" s="164"/>
      <c r="I732" s="164"/>
      <c r="J732" s="164"/>
      <c r="K732" s="164"/>
      <c r="L732" s="164"/>
      <c r="M732" s="164"/>
      <c r="N732" s="164"/>
      <c r="O732" s="164"/>
      <c r="P732" s="164"/>
      <c r="Q732" s="164"/>
      <c r="R732" s="164"/>
      <c r="S732" s="164"/>
      <c r="T732" s="164"/>
      <c r="U732" s="164"/>
      <c r="V732" s="164"/>
    </row>
    <row r="733" spans="1:22" ht="12">
      <c r="A733" s="164"/>
      <c r="B733" s="132"/>
      <c r="C733" s="164"/>
      <c r="D733" s="164"/>
      <c r="E733" s="164"/>
      <c r="F733" s="164"/>
      <c r="G733" s="164"/>
      <c r="H733" s="164"/>
      <c r="I733" s="164"/>
      <c r="J733" s="164"/>
      <c r="K733" s="164"/>
      <c r="L733" s="164"/>
      <c r="M733" s="164"/>
      <c r="N733" s="164"/>
      <c r="O733" s="164"/>
      <c r="P733" s="164"/>
      <c r="Q733" s="164"/>
      <c r="R733" s="164"/>
      <c r="S733" s="164"/>
      <c r="T733" s="164"/>
      <c r="U733" s="164"/>
      <c r="V733" s="164"/>
    </row>
    <row r="734" spans="1:22" ht="12">
      <c r="A734" s="164"/>
      <c r="B734" s="132"/>
      <c r="C734" s="164"/>
      <c r="D734" s="164"/>
      <c r="E734" s="164"/>
      <c r="F734" s="164"/>
      <c r="G734" s="164"/>
      <c r="H734" s="164"/>
      <c r="I734" s="164"/>
      <c r="J734" s="164"/>
      <c r="K734" s="164"/>
      <c r="L734" s="164"/>
      <c r="M734" s="164"/>
      <c r="N734" s="164"/>
      <c r="O734" s="164"/>
      <c r="P734" s="164"/>
      <c r="Q734" s="164"/>
      <c r="R734" s="164"/>
      <c r="S734" s="164"/>
      <c r="T734" s="164"/>
      <c r="U734" s="164"/>
      <c r="V734" s="164"/>
    </row>
    <row r="735" spans="1:22" ht="12">
      <c r="A735" s="164"/>
      <c r="B735" s="132"/>
      <c r="C735" s="164"/>
      <c r="D735" s="164"/>
      <c r="E735" s="164"/>
      <c r="F735" s="164"/>
      <c r="G735" s="164"/>
      <c r="H735" s="164"/>
      <c r="I735" s="164"/>
      <c r="J735" s="164"/>
      <c r="K735" s="164"/>
      <c r="L735" s="164"/>
      <c r="M735" s="164"/>
      <c r="N735" s="164"/>
      <c r="O735" s="164"/>
      <c r="P735" s="164"/>
      <c r="Q735" s="164"/>
      <c r="R735" s="164"/>
      <c r="S735" s="164"/>
      <c r="T735" s="164"/>
      <c r="U735" s="164"/>
      <c r="V735" s="164"/>
    </row>
    <row r="736" spans="1:22" ht="12">
      <c r="A736" s="164"/>
      <c r="B736" s="132"/>
      <c r="C736" s="164"/>
      <c r="D736" s="164"/>
      <c r="E736" s="164"/>
      <c r="F736" s="164"/>
      <c r="G736" s="164"/>
      <c r="H736" s="164"/>
      <c r="I736" s="164"/>
      <c r="J736" s="164"/>
      <c r="K736" s="164"/>
      <c r="L736" s="164"/>
      <c r="M736" s="164"/>
      <c r="N736" s="164"/>
      <c r="O736" s="164"/>
      <c r="P736" s="164"/>
      <c r="Q736" s="164"/>
      <c r="R736" s="164"/>
      <c r="S736" s="164"/>
      <c r="T736" s="164"/>
      <c r="U736" s="164"/>
      <c r="V736" s="164"/>
    </row>
    <row r="737" spans="1:22" ht="12">
      <c r="A737" s="164"/>
      <c r="B737" s="132"/>
      <c r="C737" s="164"/>
      <c r="D737" s="164"/>
      <c r="E737" s="164"/>
      <c r="F737" s="164"/>
      <c r="G737" s="164"/>
      <c r="H737" s="164"/>
      <c r="I737" s="164"/>
      <c r="J737" s="164"/>
      <c r="K737" s="164"/>
      <c r="L737" s="164"/>
      <c r="M737" s="164"/>
      <c r="N737" s="164"/>
      <c r="O737" s="164"/>
      <c r="P737" s="164"/>
      <c r="Q737" s="164"/>
      <c r="R737" s="164"/>
      <c r="S737" s="164"/>
      <c r="T737" s="164"/>
      <c r="U737" s="164"/>
      <c r="V737" s="164"/>
    </row>
    <row r="738" spans="1:22" ht="12">
      <c r="A738" s="164"/>
      <c r="B738" s="132"/>
      <c r="C738" s="164"/>
      <c r="D738" s="164"/>
      <c r="E738" s="164"/>
      <c r="F738" s="164"/>
      <c r="G738" s="164"/>
      <c r="H738" s="164"/>
      <c r="I738" s="164"/>
      <c r="J738" s="164"/>
      <c r="K738" s="164"/>
      <c r="L738" s="164"/>
      <c r="M738" s="164"/>
      <c r="N738" s="164"/>
      <c r="O738" s="164"/>
      <c r="P738" s="164"/>
      <c r="Q738" s="164"/>
      <c r="R738" s="164"/>
      <c r="S738" s="164"/>
      <c r="T738" s="164"/>
      <c r="U738" s="164"/>
      <c r="V738" s="164"/>
    </row>
    <row r="739" spans="1:22" ht="12">
      <c r="A739" s="164"/>
      <c r="B739" s="132"/>
      <c r="C739" s="164"/>
      <c r="D739" s="164"/>
      <c r="E739" s="164"/>
      <c r="F739" s="164"/>
      <c r="G739" s="164"/>
      <c r="H739" s="164"/>
      <c r="I739" s="164"/>
      <c r="J739" s="164"/>
      <c r="K739" s="164"/>
      <c r="L739" s="164"/>
      <c r="M739" s="164"/>
      <c r="N739" s="164"/>
      <c r="O739" s="164"/>
      <c r="P739" s="164"/>
      <c r="Q739" s="164"/>
      <c r="R739" s="164"/>
      <c r="S739" s="164"/>
      <c r="T739" s="164"/>
      <c r="U739" s="164"/>
      <c r="V739" s="164"/>
    </row>
    <row r="740" spans="1:22" ht="12">
      <c r="A740" s="164"/>
      <c r="B740" s="132"/>
      <c r="C740" s="164"/>
      <c r="D740" s="164"/>
      <c r="E740" s="164"/>
      <c r="F740" s="164"/>
      <c r="G740" s="164"/>
      <c r="H740" s="164"/>
      <c r="I740" s="164"/>
      <c r="J740" s="164"/>
      <c r="K740" s="164"/>
      <c r="L740" s="164"/>
      <c r="M740" s="164"/>
      <c r="N740" s="164"/>
      <c r="O740" s="164"/>
      <c r="P740" s="164"/>
      <c r="Q740" s="164"/>
      <c r="R740" s="164"/>
      <c r="S740" s="164"/>
      <c r="T740" s="164"/>
      <c r="U740" s="164"/>
      <c r="V740" s="164"/>
    </row>
    <row r="741" spans="1:22" ht="12">
      <c r="A741" s="164"/>
      <c r="B741" s="132"/>
      <c r="C741" s="164"/>
      <c r="D741" s="164"/>
      <c r="E741" s="164"/>
      <c r="F741" s="164"/>
      <c r="G741" s="164"/>
      <c r="H741" s="164"/>
      <c r="I741" s="164"/>
      <c r="J741" s="164"/>
      <c r="K741" s="164"/>
      <c r="L741" s="164"/>
      <c r="M741" s="164"/>
      <c r="N741" s="164"/>
      <c r="O741" s="164"/>
      <c r="P741" s="164"/>
      <c r="Q741" s="164"/>
      <c r="R741" s="164"/>
      <c r="S741" s="164"/>
      <c r="T741" s="164"/>
      <c r="U741" s="164"/>
      <c r="V741" s="164"/>
    </row>
    <row r="742" spans="1:22" ht="12">
      <c r="A742" s="164"/>
      <c r="B742" s="132"/>
      <c r="C742" s="164"/>
      <c r="D742" s="164"/>
      <c r="E742" s="164"/>
      <c r="F742" s="164"/>
      <c r="G742" s="164"/>
      <c r="H742" s="164"/>
      <c r="I742" s="164"/>
      <c r="J742" s="164"/>
      <c r="K742" s="164"/>
      <c r="L742" s="164"/>
      <c r="M742" s="164"/>
      <c r="N742" s="164"/>
      <c r="O742" s="164"/>
      <c r="P742" s="164"/>
      <c r="Q742" s="164"/>
      <c r="R742" s="164"/>
      <c r="S742" s="164"/>
      <c r="T742" s="164"/>
      <c r="U742" s="164"/>
      <c r="V742" s="164"/>
    </row>
    <row r="743" spans="1:22" ht="12">
      <c r="A743" s="164"/>
      <c r="B743" s="132"/>
      <c r="C743" s="164"/>
      <c r="D743" s="164"/>
      <c r="E743" s="164"/>
      <c r="F743" s="164"/>
      <c r="G743" s="164"/>
      <c r="H743" s="164"/>
      <c r="I743" s="164"/>
      <c r="J743" s="164"/>
      <c r="K743" s="164"/>
      <c r="L743" s="164"/>
      <c r="M743" s="164"/>
      <c r="N743" s="164"/>
      <c r="O743" s="164"/>
      <c r="P743" s="164"/>
      <c r="Q743" s="164"/>
      <c r="R743" s="164"/>
      <c r="S743" s="164"/>
      <c r="T743" s="164"/>
      <c r="U743" s="164"/>
      <c r="V743" s="164"/>
    </row>
    <row r="744" spans="1:22" ht="12">
      <c r="A744" s="164"/>
      <c r="B744" s="132"/>
      <c r="C744" s="164"/>
      <c r="D744" s="164"/>
      <c r="E744" s="164"/>
      <c r="F744" s="164"/>
      <c r="G744" s="164"/>
      <c r="H744" s="164"/>
      <c r="I744" s="164"/>
      <c r="J744" s="164"/>
      <c r="K744" s="164"/>
      <c r="L744" s="164"/>
      <c r="M744" s="164"/>
      <c r="N744" s="164"/>
      <c r="O744" s="164"/>
      <c r="P744" s="164"/>
      <c r="Q744" s="164"/>
      <c r="R744" s="164"/>
      <c r="S744" s="164"/>
      <c r="T744" s="164"/>
      <c r="U744" s="164"/>
      <c r="V744" s="164"/>
    </row>
    <row r="745" spans="1:22" ht="12">
      <c r="A745" s="164"/>
      <c r="B745" s="132"/>
      <c r="C745" s="164"/>
      <c r="D745" s="164"/>
      <c r="E745" s="164"/>
      <c r="F745" s="164"/>
      <c r="G745" s="164"/>
      <c r="H745" s="164"/>
      <c r="I745" s="164"/>
      <c r="J745" s="164"/>
      <c r="K745" s="164"/>
      <c r="L745" s="164"/>
      <c r="M745" s="164"/>
      <c r="N745" s="164"/>
      <c r="O745" s="164"/>
      <c r="P745" s="164"/>
      <c r="Q745" s="164"/>
      <c r="R745" s="164"/>
      <c r="S745" s="164"/>
      <c r="T745" s="164"/>
      <c r="U745" s="164"/>
      <c r="V745" s="164"/>
    </row>
    <row r="746" spans="1:22" ht="12">
      <c r="A746" s="164"/>
      <c r="B746" s="132"/>
      <c r="C746" s="164"/>
      <c r="D746" s="164"/>
      <c r="E746" s="164"/>
      <c r="F746" s="164"/>
      <c r="G746" s="164"/>
      <c r="H746" s="164"/>
      <c r="I746" s="164"/>
      <c r="J746" s="164"/>
      <c r="K746" s="164"/>
      <c r="L746" s="164"/>
      <c r="M746" s="164"/>
      <c r="N746" s="164"/>
      <c r="O746" s="164"/>
      <c r="P746" s="164"/>
      <c r="Q746" s="164"/>
      <c r="R746" s="164"/>
      <c r="S746" s="164"/>
      <c r="T746" s="164"/>
      <c r="U746" s="164"/>
      <c r="V746" s="164"/>
    </row>
    <row r="747" spans="1:22" ht="12">
      <c r="A747" s="164"/>
      <c r="B747" s="132"/>
      <c r="C747" s="164"/>
      <c r="D747" s="164"/>
      <c r="E747" s="164"/>
      <c r="F747" s="164"/>
      <c r="G747" s="164"/>
      <c r="H747" s="164"/>
      <c r="I747" s="164"/>
      <c r="J747" s="164"/>
      <c r="K747" s="164"/>
      <c r="L747" s="164"/>
      <c r="M747" s="164"/>
      <c r="N747" s="164"/>
      <c r="O747" s="164"/>
      <c r="P747" s="164"/>
      <c r="Q747" s="164"/>
      <c r="R747" s="164"/>
      <c r="S747" s="164"/>
      <c r="T747" s="164"/>
      <c r="U747" s="164"/>
      <c r="V747" s="164"/>
    </row>
    <row r="748" spans="1:22" ht="12">
      <c r="A748" s="164"/>
      <c r="B748" s="132"/>
      <c r="C748" s="164"/>
      <c r="D748" s="164"/>
      <c r="E748" s="164"/>
      <c r="F748" s="164"/>
      <c r="G748" s="164"/>
      <c r="H748" s="164"/>
      <c r="I748" s="164"/>
      <c r="J748" s="164"/>
      <c r="K748" s="164"/>
      <c r="L748" s="164"/>
      <c r="M748" s="164"/>
      <c r="N748" s="164"/>
      <c r="O748" s="164"/>
      <c r="P748" s="164"/>
      <c r="Q748" s="164"/>
      <c r="R748" s="164"/>
      <c r="S748" s="164"/>
      <c r="T748" s="164"/>
      <c r="U748" s="164"/>
      <c r="V748" s="164"/>
    </row>
    <row r="749" spans="1:22" ht="12">
      <c r="A749" s="164"/>
      <c r="B749" s="132"/>
      <c r="C749" s="164"/>
      <c r="D749" s="164"/>
      <c r="E749" s="164"/>
      <c r="F749" s="164"/>
      <c r="G749" s="164"/>
      <c r="H749" s="164"/>
      <c r="I749" s="164"/>
      <c r="J749" s="164"/>
      <c r="K749" s="164"/>
      <c r="L749" s="164"/>
      <c r="M749" s="164"/>
      <c r="N749" s="164"/>
      <c r="O749" s="164"/>
      <c r="P749" s="164"/>
      <c r="Q749" s="164"/>
      <c r="R749" s="164"/>
      <c r="S749" s="164"/>
      <c r="T749" s="164"/>
      <c r="U749" s="164"/>
      <c r="V749" s="164"/>
    </row>
    <row r="750" spans="1:22" ht="12">
      <c r="A750" s="164"/>
      <c r="B750" s="132"/>
      <c r="C750" s="164"/>
      <c r="D750" s="164"/>
      <c r="E750" s="164"/>
      <c r="F750" s="164"/>
      <c r="G750" s="164"/>
      <c r="H750" s="164"/>
      <c r="I750" s="164"/>
      <c r="J750" s="164"/>
      <c r="K750" s="164"/>
      <c r="L750" s="164"/>
      <c r="M750" s="164"/>
      <c r="N750" s="164"/>
      <c r="O750" s="164"/>
      <c r="P750" s="164"/>
      <c r="Q750" s="164"/>
      <c r="R750" s="164"/>
      <c r="S750" s="164"/>
      <c r="T750" s="164"/>
      <c r="U750" s="164"/>
      <c r="V750" s="164"/>
    </row>
    <row r="751" spans="1:22" ht="12">
      <c r="A751" s="164"/>
      <c r="B751" s="132"/>
      <c r="C751" s="164"/>
      <c r="D751" s="164"/>
      <c r="E751" s="164"/>
      <c r="F751" s="164"/>
      <c r="G751" s="164"/>
      <c r="H751" s="164"/>
      <c r="I751" s="164"/>
      <c r="J751" s="164"/>
      <c r="K751" s="164"/>
      <c r="L751" s="164"/>
      <c r="M751" s="164"/>
      <c r="N751" s="164"/>
      <c r="O751" s="164"/>
      <c r="P751" s="164"/>
      <c r="Q751" s="164"/>
      <c r="R751" s="164"/>
      <c r="S751" s="164"/>
      <c r="T751" s="164"/>
      <c r="U751" s="164"/>
      <c r="V751" s="164"/>
    </row>
    <row r="752" spans="1:22" ht="12">
      <c r="A752" s="164"/>
      <c r="B752" s="132"/>
      <c r="C752" s="164"/>
      <c r="D752" s="164"/>
      <c r="E752" s="164"/>
      <c r="F752" s="164"/>
      <c r="G752" s="164"/>
      <c r="H752" s="164"/>
      <c r="I752" s="164"/>
      <c r="J752" s="164"/>
      <c r="K752" s="164"/>
      <c r="L752" s="164"/>
      <c r="M752" s="164"/>
      <c r="N752" s="164"/>
      <c r="O752" s="164"/>
      <c r="P752" s="164"/>
      <c r="Q752" s="164"/>
      <c r="R752" s="164"/>
      <c r="S752" s="164"/>
      <c r="T752" s="164"/>
      <c r="U752" s="164"/>
      <c r="V752" s="164"/>
    </row>
    <row r="753" spans="1:22" ht="12">
      <c r="A753" s="164"/>
      <c r="B753" s="132"/>
      <c r="C753" s="164"/>
      <c r="D753" s="164"/>
      <c r="E753" s="164"/>
      <c r="F753" s="164"/>
      <c r="G753" s="164"/>
      <c r="H753" s="164"/>
      <c r="I753" s="164"/>
      <c r="J753" s="164"/>
      <c r="K753" s="164"/>
      <c r="L753" s="164"/>
      <c r="M753" s="164"/>
      <c r="N753" s="164"/>
      <c r="O753" s="164"/>
      <c r="P753" s="164"/>
      <c r="Q753" s="164"/>
      <c r="R753" s="164"/>
      <c r="S753" s="164"/>
      <c r="T753" s="164"/>
      <c r="U753" s="164"/>
      <c r="V753" s="164"/>
    </row>
    <row r="754" spans="1:22" ht="12">
      <c r="A754" s="164"/>
      <c r="B754" s="132"/>
      <c r="C754" s="164"/>
      <c r="D754" s="164"/>
      <c r="E754" s="164"/>
      <c r="F754" s="164"/>
      <c r="G754" s="164"/>
      <c r="H754" s="164"/>
      <c r="I754" s="164"/>
      <c r="J754" s="164"/>
      <c r="K754" s="164"/>
      <c r="L754" s="164"/>
      <c r="M754" s="164"/>
      <c r="N754" s="164"/>
      <c r="O754" s="164"/>
      <c r="P754" s="164"/>
      <c r="Q754" s="164"/>
      <c r="R754" s="164"/>
      <c r="S754" s="164"/>
      <c r="T754" s="164"/>
      <c r="U754" s="164"/>
      <c r="V754" s="164"/>
    </row>
    <row r="755" spans="1:22" ht="12">
      <c r="A755" s="164"/>
      <c r="B755" s="132"/>
      <c r="C755" s="164"/>
      <c r="D755" s="164"/>
      <c r="E755" s="164"/>
      <c r="F755" s="164"/>
      <c r="G755" s="164"/>
      <c r="H755" s="164"/>
      <c r="I755" s="164"/>
      <c r="J755" s="164"/>
      <c r="K755" s="164"/>
      <c r="L755" s="164"/>
      <c r="M755" s="164"/>
      <c r="N755" s="164"/>
      <c r="O755" s="164"/>
      <c r="P755" s="164"/>
      <c r="Q755" s="164"/>
      <c r="R755" s="164"/>
      <c r="S755" s="164"/>
      <c r="T755" s="164"/>
      <c r="U755" s="164"/>
      <c r="V755" s="164"/>
    </row>
    <row r="756" spans="1:22" ht="12">
      <c r="A756" s="164"/>
      <c r="B756" s="132"/>
      <c r="C756" s="164"/>
      <c r="D756" s="164"/>
      <c r="E756" s="164"/>
      <c r="F756" s="164"/>
      <c r="G756" s="164"/>
      <c r="H756" s="164"/>
      <c r="I756" s="164"/>
      <c r="J756" s="164"/>
      <c r="K756" s="164"/>
      <c r="L756" s="164"/>
      <c r="M756" s="164"/>
      <c r="N756" s="164"/>
      <c r="O756" s="164"/>
      <c r="P756" s="164"/>
      <c r="Q756" s="164"/>
      <c r="R756" s="164"/>
      <c r="S756" s="164"/>
      <c r="T756" s="164"/>
      <c r="U756" s="164"/>
      <c r="V756" s="164"/>
    </row>
    <row r="757" spans="1:22" ht="12">
      <c r="A757" s="164"/>
      <c r="B757" s="132"/>
      <c r="C757" s="164"/>
      <c r="D757" s="164"/>
      <c r="E757" s="164"/>
      <c r="F757" s="164"/>
      <c r="G757" s="164"/>
      <c r="H757" s="164"/>
      <c r="I757" s="164"/>
      <c r="J757" s="164"/>
      <c r="K757" s="164"/>
      <c r="L757" s="164"/>
      <c r="M757" s="164"/>
      <c r="N757" s="164"/>
      <c r="O757" s="164"/>
      <c r="P757" s="164"/>
      <c r="Q757" s="164"/>
      <c r="R757" s="164"/>
      <c r="S757" s="164"/>
      <c r="T757" s="164"/>
      <c r="U757" s="164"/>
      <c r="V757" s="164"/>
    </row>
    <row r="758" spans="1:22" ht="12">
      <c r="A758" s="164"/>
      <c r="B758" s="132"/>
      <c r="C758" s="164"/>
      <c r="D758" s="164"/>
      <c r="E758" s="164"/>
      <c r="F758" s="164"/>
      <c r="G758" s="164"/>
      <c r="H758" s="164"/>
      <c r="I758" s="164"/>
      <c r="J758" s="164"/>
      <c r="K758" s="164"/>
      <c r="L758" s="164"/>
      <c r="M758" s="164"/>
      <c r="N758" s="164"/>
      <c r="O758" s="164"/>
      <c r="P758" s="164"/>
      <c r="Q758" s="164"/>
      <c r="R758" s="164"/>
      <c r="S758" s="164"/>
      <c r="T758" s="164"/>
      <c r="U758" s="164"/>
      <c r="V758" s="164"/>
    </row>
    <row r="759" spans="1:22" ht="12">
      <c r="A759" s="164"/>
      <c r="B759" s="132"/>
      <c r="C759" s="164"/>
      <c r="D759" s="164"/>
      <c r="E759" s="164"/>
      <c r="F759" s="164"/>
      <c r="G759" s="164"/>
      <c r="H759" s="164"/>
      <c r="I759" s="164"/>
      <c r="J759" s="164"/>
      <c r="K759" s="164"/>
      <c r="L759" s="164"/>
      <c r="M759" s="164"/>
      <c r="N759" s="164"/>
      <c r="O759" s="164"/>
      <c r="P759" s="164"/>
      <c r="Q759" s="164"/>
      <c r="R759" s="164"/>
      <c r="S759" s="164"/>
      <c r="T759" s="164"/>
      <c r="U759" s="164"/>
      <c r="V759" s="164"/>
    </row>
    <row r="760" spans="1:22" ht="12">
      <c r="A760" s="164"/>
      <c r="B760" s="132"/>
      <c r="C760" s="164"/>
      <c r="D760" s="164"/>
      <c r="E760" s="164"/>
      <c r="F760" s="164"/>
      <c r="G760" s="164"/>
      <c r="H760" s="164"/>
      <c r="I760" s="164"/>
      <c r="J760" s="164"/>
      <c r="K760" s="164"/>
      <c r="L760" s="164"/>
      <c r="M760" s="164"/>
      <c r="N760" s="164"/>
      <c r="O760" s="164"/>
      <c r="P760" s="164"/>
      <c r="Q760" s="164"/>
      <c r="R760" s="164"/>
      <c r="S760" s="164"/>
      <c r="T760" s="164"/>
      <c r="U760" s="164"/>
      <c r="V760" s="164"/>
    </row>
    <row r="761" spans="1:22" ht="12">
      <c r="A761" s="164"/>
      <c r="B761" s="132"/>
      <c r="C761" s="164"/>
      <c r="D761" s="164"/>
      <c r="E761" s="164"/>
      <c r="F761" s="164"/>
      <c r="G761" s="164"/>
      <c r="H761" s="164"/>
      <c r="I761" s="164"/>
      <c r="J761" s="164"/>
      <c r="K761" s="164"/>
      <c r="L761" s="164"/>
      <c r="M761" s="164"/>
      <c r="N761" s="164"/>
      <c r="O761" s="164"/>
      <c r="P761" s="164"/>
      <c r="Q761" s="164"/>
      <c r="R761" s="164"/>
      <c r="S761" s="164"/>
      <c r="T761" s="164"/>
      <c r="U761" s="164"/>
      <c r="V761" s="164"/>
    </row>
    <row r="762" spans="1:22" ht="12">
      <c r="A762" s="164"/>
      <c r="B762" s="132"/>
      <c r="C762" s="164"/>
      <c r="D762" s="164"/>
      <c r="E762" s="164"/>
      <c r="F762" s="164"/>
      <c r="G762" s="164"/>
      <c r="H762" s="164"/>
      <c r="I762" s="164"/>
      <c r="J762" s="164"/>
      <c r="K762" s="164"/>
      <c r="L762" s="164"/>
      <c r="M762" s="164"/>
      <c r="N762" s="164"/>
      <c r="O762" s="164"/>
      <c r="P762" s="164"/>
      <c r="Q762" s="164"/>
      <c r="R762" s="164"/>
      <c r="S762" s="164"/>
      <c r="T762" s="164"/>
      <c r="U762" s="164"/>
      <c r="V762" s="164"/>
    </row>
    <row r="763" spans="1:22" ht="12">
      <c r="A763" s="164"/>
      <c r="B763" s="132"/>
      <c r="C763" s="164"/>
      <c r="D763" s="164"/>
      <c r="E763" s="164"/>
      <c r="F763" s="164"/>
      <c r="G763" s="164"/>
      <c r="H763" s="164"/>
      <c r="I763" s="164"/>
      <c r="J763" s="164"/>
      <c r="K763" s="164"/>
      <c r="L763" s="164"/>
      <c r="M763" s="164"/>
      <c r="N763" s="164"/>
      <c r="O763" s="164"/>
      <c r="P763" s="164"/>
      <c r="Q763" s="164"/>
      <c r="R763" s="164"/>
      <c r="S763" s="164"/>
      <c r="T763" s="164"/>
      <c r="U763" s="164"/>
      <c r="V763" s="164"/>
    </row>
    <row r="764" spans="1:22" ht="12">
      <c r="A764" s="164"/>
      <c r="B764" s="132"/>
      <c r="C764" s="164"/>
      <c r="D764" s="164"/>
      <c r="E764" s="164"/>
      <c r="F764" s="164"/>
      <c r="G764" s="164"/>
      <c r="H764" s="164"/>
      <c r="I764" s="164"/>
      <c r="J764" s="164"/>
      <c r="K764" s="164"/>
      <c r="L764" s="164"/>
      <c r="M764" s="164"/>
      <c r="N764" s="164"/>
      <c r="O764" s="164"/>
      <c r="P764" s="164"/>
      <c r="Q764" s="164"/>
      <c r="R764" s="164"/>
      <c r="S764" s="164"/>
      <c r="T764" s="164"/>
      <c r="U764" s="164"/>
      <c r="V764" s="164"/>
    </row>
    <row r="765" spans="1:22" ht="12">
      <c r="A765" s="164"/>
      <c r="B765" s="132"/>
      <c r="C765" s="164"/>
      <c r="D765" s="164"/>
      <c r="E765" s="164"/>
      <c r="F765" s="164"/>
      <c r="G765" s="164"/>
      <c r="H765" s="164"/>
      <c r="I765" s="164"/>
      <c r="J765" s="164"/>
      <c r="K765" s="164"/>
      <c r="L765" s="164"/>
      <c r="M765" s="164"/>
      <c r="N765" s="164"/>
      <c r="O765" s="164"/>
      <c r="P765" s="164"/>
      <c r="Q765" s="164"/>
      <c r="R765" s="164"/>
      <c r="S765" s="164"/>
      <c r="T765" s="164"/>
      <c r="U765" s="164"/>
      <c r="V765" s="164"/>
    </row>
    <row r="766" spans="1:22" ht="12">
      <c r="A766" s="164"/>
      <c r="B766" s="132"/>
      <c r="C766" s="164"/>
      <c r="D766" s="164"/>
      <c r="E766" s="164"/>
      <c r="F766" s="164"/>
      <c r="G766" s="164"/>
      <c r="H766" s="164"/>
      <c r="I766" s="164"/>
      <c r="J766" s="164"/>
      <c r="K766" s="164"/>
      <c r="L766" s="164"/>
      <c r="M766" s="164"/>
      <c r="N766" s="164"/>
      <c r="O766" s="164"/>
      <c r="P766" s="164"/>
      <c r="Q766" s="164"/>
      <c r="R766" s="164"/>
      <c r="S766" s="164"/>
      <c r="T766" s="164"/>
      <c r="U766" s="164"/>
      <c r="V766" s="164"/>
    </row>
    <row r="767" spans="1:22" ht="12">
      <c r="A767" s="164"/>
      <c r="B767" s="132"/>
      <c r="C767" s="164"/>
      <c r="D767" s="164"/>
      <c r="E767" s="164"/>
      <c r="F767" s="164"/>
      <c r="G767" s="164"/>
      <c r="H767" s="164"/>
      <c r="I767" s="164"/>
      <c r="J767" s="164"/>
      <c r="K767" s="164"/>
      <c r="L767" s="164"/>
      <c r="M767" s="164"/>
      <c r="N767" s="164"/>
      <c r="O767" s="164"/>
      <c r="P767" s="164"/>
      <c r="Q767" s="164"/>
      <c r="R767" s="164"/>
      <c r="S767" s="164"/>
      <c r="T767" s="164"/>
      <c r="U767" s="164"/>
      <c r="V767" s="164"/>
    </row>
    <row r="768" spans="1:22" ht="12">
      <c r="A768" s="164"/>
      <c r="B768" s="132"/>
      <c r="C768" s="164"/>
      <c r="D768" s="164"/>
      <c r="E768" s="164"/>
      <c r="F768" s="164"/>
      <c r="G768" s="164"/>
      <c r="H768" s="164"/>
      <c r="I768" s="164"/>
      <c r="J768" s="164"/>
      <c r="K768" s="164"/>
      <c r="L768" s="164"/>
      <c r="M768" s="164"/>
      <c r="N768" s="164"/>
      <c r="O768" s="164"/>
      <c r="P768" s="164"/>
      <c r="Q768" s="164"/>
      <c r="R768" s="164"/>
      <c r="S768" s="164"/>
      <c r="T768" s="164"/>
      <c r="U768" s="164"/>
      <c r="V768" s="164"/>
    </row>
    <row r="769" spans="1:22" ht="12">
      <c r="A769" s="164"/>
      <c r="B769" s="132"/>
      <c r="C769" s="164"/>
      <c r="D769" s="164"/>
      <c r="E769" s="164"/>
      <c r="F769" s="164"/>
      <c r="G769" s="164"/>
      <c r="H769" s="164"/>
      <c r="I769" s="164"/>
      <c r="J769" s="164"/>
      <c r="K769" s="164"/>
      <c r="L769" s="164"/>
      <c r="M769" s="164"/>
      <c r="N769" s="164"/>
      <c r="O769" s="164"/>
      <c r="P769" s="164"/>
      <c r="Q769" s="164"/>
      <c r="R769" s="164"/>
      <c r="S769" s="164"/>
      <c r="T769" s="164"/>
      <c r="U769" s="164"/>
      <c r="V769" s="164"/>
    </row>
    <row r="770" spans="1:22" ht="12">
      <c r="A770" s="164"/>
      <c r="B770" s="132"/>
      <c r="C770" s="164"/>
      <c r="D770" s="164"/>
      <c r="E770" s="164"/>
      <c r="F770" s="164"/>
      <c r="G770" s="164"/>
      <c r="H770" s="164"/>
      <c r="I770" s="164"/>
      <c r="J770" s="164"/>
      <c r="K770" s="164"/>
      <c r="L770" s="164"/>
      <c r="M770" s="164"/>
      <c r="N770" s="164"/>
      <c r="O770" s="164"/>
      <c r="P770" s="164"/>
      <c r="Q770" s="164"/>
      <c r="R770" s="164"/>
      <c r="S770" s="164"/>
      <c r="T770" s="164"/>
      <c r="U770" s="164"/>
      <c r="V770" s="164"/>
    </row>
    <row r="771" spans="1:22" ht="12">
      <c r="A771" s="164"/>
      <c r="B771" s="132"/>
      <c r="C771" s="164"/>
      <c r="D771" s="164"/>
      <c r="E771" s="164"/>
      <c r="F771" s="164"/>
      <c r="G771" s="164"/>
      <c r="H771" s="164"/>
      <c r="I771" s="164"/>
      <c r="J771" s="164"/>
      <c r="K771" s="164"/>
      <c r="L771" s="164"/>
      <c r="M771" s="164"/>
      <c r="N771" s="164"/>
      <c r="O771" s="164"/>
      <c r="P771" s="164"/>
      <c r="Q771" s="164"/>
      <c r="R771" s="164"/>
      <c r="S771" s="164"/>
      <c r="T771" s="164"/>
      <c r="U771" s="164"/>
      <c r="V771" s="164"/>
    </row>
    <row r="772" spans="1:22" ht="12">
      <c r="A772" s="164"/>
      <c r="B772" s="132"/>
      <c r="C772" s="164"/>
      <c r="D772" s="164"/>
      <c r="E772" s="164"/>
      <c r="F772" s="164"/>
      <c r="G772" s="164"/>
      <c r="H772" s="164"/>
      <c r="I772" s="164"/>
      <c r="J772" s="164"/>
      <c r="K772" s="164"/>
      <c r="L772" s="164"/>
      <c r="M772" s="164"/>
      <c r="N772" s="164"/>
      <c r="O772" s="164"/>
      <c r="P772" s="164"/>
      <c r="Q772" s="164"/>
      <c r="R772" s="164"/>
      <c r="S772" s="164"/>
      <c r="T772" s="164"/>
      <c r="U772" s="164"/>
      <c r="V772" s="164"/>
    </row>
    <row r="773" spans="1:22" ht="12">
      <c r="A773" s="164"/>
      <c r="B773" s="132"/>
      <c r="C773" s="164"/>
      <c r="D773" s="164"/>
      <c r="E773" s="164"/>
      <c r="F773" s="164"/>
      <c r="G773" s="164"/>
      <c r="H773" s="164"/>
      <c r="I773" s="164"/>
      <c r="J773" s="164"/>
      <c r="K773" s="164"/>
      <c r="L773" s="164"/>
      <c r="M773" s="164"/>
      <c r="N773" s="164"/>
      <c r="O773" s="164"/>
      <c r="P773" s="164"/>
      <c r="Q773" s="164"/>
      <c r="R773" s="164"/>
      <c r="S773" s="164"/>
      <c r="T773" s="164"/>
      <c r="U773" s="164"/>
      <c r="V773" s="164"/>
    </row>
    <row r="774" spans="1:22" ht="12">
      <c r="A774" s="164"/>
      <c r="B774" s="132"/>
      <c r="C774" s="164"/>
      <c r="D774" s="164"/>
      <c r="E774" s="164"/>
      <c r="F774" s="164"/>
      <c r="G774" s="164"/>
      <c r="H774" s="164"/>
      <c r="I774" s="164"/>
      <c r="J774" s="164"/>
      <c r="K774" s="164"/>
      <c r="L774" s="164"/>
      <c r="M774" s="164"/>
      <c r="N774" s="164"/>
      <c r="O774" s="164"/>
      <c r="P774" s="164"/>
      <c r="Q774" s="164"/>
      <c r="R774" s="164"/>
      <c r="S774" s="164"/>
      <c r="T774" s="164"/>
      <c r="U774" s="164"/>
      <c r="V774" s="164"/>
    </row>
    <row r="775" spans="1:22" ht="12">
      <c r="A775" s="164"/>
      <c r="B775" s="132"/>
      <c r="C775" s="164"/>
      <c r="D775" s="164"/>
      <c r="E775" s="164"/>
      <c r="F775" s="164"/>
      <c r="G775" s="164"/>
      <c r="H775" s="164"/>
      <c r="I775" s="164"/>
      <c r="J775" s="164"/>
      <c r="K775" s="164"/>
      <c r="L775" s="164"/>
      <c r="M775" s="164"/>
      <c r="N775" s="164"/>
      <c r="O775" s="164"/>
      <c r="P775" s="164"/>
      <c r="Q775" s="164"/>
      <c r="R775" s="164"/>
      <c r="S775" s="164"/>
      <c r="T775" s="164"/>
      <c r="U775" s="164"/>
      <c r="V775" s="164"/>
    </row>
    <row r="776" spans="1:22" ht="12">
      <c r="A776" s="164"/>
      <c r="B776" s="132"/>
      <c r="C776" s="164"/>
      <c r="D776" s="164"/>
      <c r="E776" s="164"/>
      <c r="F776" s="164"/>
      <c r="G776" s="164"/>
      <c r="H776" s="164"/>
      <c r="I776" s="164"/>
      <c r="J776" s="164"/>
      <c r="K776" s="164"/>
      <c r="L776" s="164"/>
      <c r="M776" s="164"/>
      <c r="N776" s="164"/>
      <c r="O776" s="164"/>
      <c r="P776" s="164"/>
      <c r="Q776" s="164"/>
      <c r="R776" s="164"/>
      <c r="S776" s="164"/>
      <c r="T776" s="164"/>
      <c r="U776" s="164"/>
      <c r="V776" s="164"/>
    </row>
    <row r="777" spans="1:22" ht="12">
      <c r="A777" s="164"/>
      <c r="B777" s="132"/>
      <c r="C777" s="164"/>
      <c r="D777" s="164"/>
      <c r="E777" s="164"/>
      <c r="F777" s="164"/>
      <c r="G777" s="164"/>
      <c r="H777" s="164"/>
      <c r="I777" s="164"/>
      <c r="J777" s="164"/>
      <c r="K777" s="164"/>
      <c r="L777" s="164"/>
      <c r="M777" s="164"/>
      <c r="N777" s="164"/>
      <c r="O777" s="164"/>
      <c r="P777" s="164"/>
      <c r="Q777" s="164"/>
      <c r="R777" s="164"/>
      <c r="S777" s="164"/>
      <c r="T777" s="164"/>
      <c r="U777" s="164"/>
      <c r="V777" s="164"/>
    </row>
    <row r="778" spans="1:22" ht="12">
      <c r="A778" s="164"/>
      <c r="B778" s="132"/>
      <c r="C778" s="164"/>
      <c r="D778" s="164"/>
      <c r="E778" s="164"/>
      <c r="F778" s="164"/>
      <c r="G778" s="164"/>
      <c r="H778" s="164"/>
      <c r="I778" s="164"/>
      <c r="J778" s="164"/>
      <c r="K778" s="164"/>
      <c r="L778" s="164"/>
      <c r="M778" s="164"/>
      <c r="N778" s="164"/>
      <c r="O778" s="164"/>
      <c r="P778" s="164"/>
      <c r="Q778" s="164"/>
      <c r="R778" s="164"/>
      <c r="S778" s="164"/>
      <c r="T778" s="164"/>
      <c r="U778" s="164"/>
      <c r="V778" s="164"/>
    </row>
    <row r="779" spans="1:22" ht="12">
      <c r="A779" s="164"/>
      <c r="B779" s="132"/>
      <c r="C779" s="164"/>
      <c r="D779" s="164"/>
      <c r="E779" s="164"/>
      <c r="F779" s="164"/>
      <c r="G779" s="164"/>
      <c r="H779" s="164"/>
      <c r="I779" s="164"/>
      <c r="J779" s="164"/>
      <c r="K779" s="164"/>
      <c r="L779" s="164"/>
      <c r="M779" s="164"/>
      <c r="N779" s="164"/>
      <c r="O779" s="164"/>
      <c r="P779" s="164"/>
      <c r="Q779" s="164"/>
      <c r="R779" s="164"/>
      <c r="S779" s="164"/>
      <c r="T779" s="164"/>
      <c r="U779" s="164"/>
      <c r="V779" s="164"/>
    </row>
    <row r="780" spans="1:22" ht="12">
      <c r="A780" s="164"/>
      <c r="B780" s="132"/>
      <c r="C780" s="164"/>
      <c r="D780" s="164"/>
      <c r="E780" s="164"/>
      <c r="F780" s="164"/>
      <c r="G780" s="164"/>
      <c r="H780" s="164"/>
      <c r="I780" s="164"/>
      <c r="J780" s="164"/>
      <c r="K780" s="164"/>
      <c r="L780" s="164"/>
      <c r="M780" s="164"/>
      <c r="N780" s="164"/>
      <c r="O780" s="164"/>
      <c r="P780" s="164"/>
      <c r="Q780" s="164"/>
      <c r="R780" s="164"/>
      <c r="S780" s="164"/>
      <c r="T780" s="164"/>
      <c r="U780" s="164"/>
      <c r="V780" s="164"/>
    </row>
    <row r="781" spans="1:22" ht="12">
      <c r="A781" s="164"/>
      <c r="B781" s="132"/>
      <c r="C781" s="164"/>
      <c r="D781" s="164"/>
      <c r="E781" s="164"/>
      <c r="F781" s="164"/>
      <c r="G781" s="164"/>
      <c r="H781" s="164"/>
      <c r="I781" s="164"/>
      <c r="J781" s="164"/>
      <c r="K781" s="164"/>
      <c r="L781" s="164"/>
      <c r="M781" s="164"/>
      <c r="N781" s="164"/>
      <c r="O781" s="164"/>
      <c r="P781" s="164"/>
      <c r="Q781" s="164"/>
      <c r="R781" s="164"/>
      <c r="S781" s="164"/>
      <c r="T781" s="164"/>
      <c r="U781" s="164"/>
      <c r="V781" s="164"/>
    </row>
    <row r="782" spans="1:22" ht="12">
      <c r="A782" s="164"/>
      <c r="B782" s="132"/>
      <c r="C782" s="164"/>
      <c r="D782" s="164"/>
      <c r="E782" s="164"/>
      <c r="F782" s="164"/>
      <c r="G782" s="164"/>
      <c r="H782" s="164"/>
      <c r="I782" s="164"/>
      <c r="J782" s="164"/>
      <c r="K782" s="164"/>
      <c r="L782" s="164"/>
      <c r="M782" s="164"/>
      <c r="N782" s="164"/>
      <c r="O782" s="164"/>
      <c r="P782" s="164"/>
      <c r="Q782" s="164"/>
      <c r="R782" s="164"/>
      <c r="S782" s="164"/>
      <c r="T782" s="164"/>
      <c r="U782" s="164"/>
      <c r="V782" s="164"/>
    </row>
    <row r="783" spans="1:22" ht="12">
      <c r="A783" s="164"/>
      <c r="B783" s="132"/>
      <c r="C783" s="164"/>
      <c r="D783" s="164"/>
      <c r="E783" s="164"/>
      <c r="F783" s="164"/>
      <c r="G783" s="164"/>
      <c r="H783" s="164"/>
      <c r="I783" s="164"/>
      <c r="J783" s="164"/>
      <c r="K783" s="164"/>
      <c r="L783" s="164"/>
      <c r="M783" s="164"/>
      <c r="N783" s="164"/>
      <c r="O783" s="164"/>
      <c r="P783" s="164"/>
      <c r="Q783" s="164"/>
      <c r="R783" s="164"/>
      <c r="S783" s="164"/>
      <c r="T783" s="164"/>
      <c r="U783" s="164"/>
      <c r="V783" s="164"/>
    </row>
    <row r="784" spans="1:22" ht="12">
      <c r="A784" s="164"/>
      <c r="B784" s="132"/>
      <c r="C784" s="164"/>
      <c r="D784" s="164"/>
      <c r="E784" s="164"/>
      <c r="F784" s="164"/>
      <c r="G784" s="164"/>
      <c r="H784" s="164"/>
      <c r="I784" s="164"/>
      <c r="J784" s="164"/>
      <c r="K784" s="164"/>
      <c r="L784" s="164"/>
      <c r="M784" s="164"/>
      <c r="N784" s="164"/>
      <c r="O784" s="164"/>
      <c r="P784" s="164"/>
      <c r="Q784" s="164"/>
      <c r="R784" s="164"/>
      <c r="S784" s="164"/>
      <c r="T784" s="164"/>
      <c r="U784" s="164"/>
      <c r="V784" s="164"/>
    </row>
    <row r="785" spans="1:22" ht="12">
      <c r="A785" s="164"/>
      <c r="B785" s="132"/>
      <c r="C785" s="164"/>
      <c r="D785" s="164"/>
      <c r="E785" s="164"/>
      <c r="F785" s="164"/>
      <c r="G785" s="164"/>
      <c r="H785" s="164"/>
      <c r="I785" s="164"/>
      <c r="J785" s="164"/>
      <c r="K785" s="164"/>
      <c r="L785" s="164"/>
      <c r="M785" s="164"/>
      <c r="N785" s="164"/>
      <c r="O785" s="164"/>
      <c r="P785" s="164"/>
      <c r="Q785" s="164"/>
      <c r="R785" s="164"/>
      <c r="S785" s="164"/>
      <c r="T785" s="164"/>
      <c r="U785" s="164"/>
      <c r="V785" s="164"/>
    </row>
    <row r="786" spans="1:22" ht="12">
      <c r="A786" s="164"/>
      <c r="B786" s="132"/>
      <c r="C786" s="164"/>
      <c r="D786" s="164"/>
      <c r="E786" s="164"/>
      <c r="F786" s="164"/>
      <c r="G786" s="164"/>
      <c r="H786" s="164"/>
      <c r="I786" s="164"/>
      <c r="J786" s="164"/>
      <c r="K786" s="164"/>
      <c r="L786" s="164"/>
      <c r="M786" s="164"/>
      <c r="N786" s="164"/>
      <c r="O786" s="164"/>
      <c r="P786" s="164"/>
      <c r="Q786" s="164"/>
      <c r="R786" s="164"/>
      <c r="S786" s="164"/>
      <c r="T786" s="164"/>
      <c r="U786" s="164"/>
      <c r="V786" s="164"/>
    </row>
    <row r="787" spans="1:22" ht="12">
      <c r="A787" s="164"/>
      <c r="B787" s="132"/>
      <c r="C787" s="164"/>
      <c r="D787" s="164"/>
      <c r="E787" s="164"/>
      <c r="F787" s="164"/>
      <c r="G787" s="164"/>
      <c r="H787" s="164"/>
      <c r="I787" s="164"/>
      <c r="J787" s="164"/>
      <c r="K787" s="164"/>
      <c r="L787" s="164"/>
      <c r="M787" s="164"/>
      <c r="N787" s="164"/>
      <c r="O787" s="164"/>
      <c r="P787" s="164"/>
      <c r="Q787" s="164"/>
      <c r="R787" s="164"/>
      <c r="S787" s="164"/>
      <c r="T787" s="164"/>
      <c r="U787" s="164"/>
      <c r="V787" s="164"/>
    </row>
    <row r="788" spans="1:22" ht="12">
      <c r="A788" s="164"/>
      <c r="B788" s="132"/>
      <c r="C788" s="164"/>
      <c r="D788" s="164"/>
      <c r="E788" s="164"/>
      <c r="F788" s="164"/>
      <c r="G788" s="164"/>
      <c r="H788" s="164"/>
      <c r="I788" s="164"/>
      <c r="J788" s="164"/>
      <c r="K788" s="164"/>
      <c r="L788" s="164"/>
      <c r="M788" s="164"/>
      <c r="N788" s="164"/>
      <c r="O788" s="164"/>
      <c r="P788" s="164"/>
      <c r="Q788" s="164"/>
      <c r="R788" s="164"/>
      <c r="S788" s="164"/>
      <c r="T788" s="164"/>
      <c r="U788" s="164"/>
      <c r="V788" s="164"/>
    </row>
    <row r="789" spans="1:22" ht="12">
      <c r="A789" s="164"/>
      <c r="B789" s="132"/>
      <c r="C789" s="164"/>
      <c r="D789" s="164"/>
      <c r="E789" s="164"/>
      <c r="F789" s="164"/>
      <c r="G789" s="164"/>
      <c r="H789" s="164"/>
      <c r="I789" s="164"/>
      <c r="J789" s="164"/>
      <c r="K789" s="164"/>
      <c r="L789" s="164"/>
      <c r="M789" s="164"/>
      <c r="N789" s="164"/>
      <c r="O789" s="164"/>
      <c r="P789" s="164"/>
      <c r="Q789" s="164"/>
      <c r="R789" s="164"/>
      <c r="S789" s="164"/>
      <c r="T789" s="164"/>
      <c r="U789" s="164"/>
      <c r="V789" s="164"/>
    </row>
    <row r="790" spans="1:22" ht="12">
      <c r="A790" s="164"/>
      <c r="B790" s="132"/>
      <c r="C790" s="164"/>
      <c r="D790" s="164"/>
      <c r="E790" s="164"/>
      <c r="F790" s="164"/>
      <c r="G790" s="164"/>
      <c r="H790" s="164"/>
      <c r="I790" s="164"/>
      <c r="J790" s="164"/>
      <c r="K790" s="164"/>
      <c r="L790" s="164"/>
      <c r="M790" s="164"/>
      <c r="N790" s="164"/>
      <c r="O790" s="164"/>
      <c r="P790" s="164"/>
      <c r="Q790" s="164"/>
      <c r="R790" s="164"/>
      <c r="S790" s="164"/>
      <c r="T790" s="164"/>
      <c r="U790" s="164"/>
      <c r="V790" s="164"/>
    </row>
    <row r="791" spans="1:22" ht="12">
      <c r="A791" s="164"/>
      <c r="B791" s="132"/>
      <c r="C791" s="164"/>
      <c r="D791" s="164"/>
      <c r="E791" s="164"/>
      <c r="F791" s="164"/>
      <c r="G791" s="164"/>
      <c r="H791" s="164"/>
      <c r="I791" s="164"/>
      <c r="J791" s="164"/>
      <c r="K791" s="164"/>
      <c r="L791" s="164"/>
      <c r="M791" s="164"/>
      <c r="N791" s="164"/>
      <c r="O791" s="164"/>
      <c r="P791" s="164"/>
      <c r="Q791" s="164"/>
      <c r="R791" s="164"/>
      <c r="S791" s="164"/>
      <c r="T791" s="164"/>
      <c r="U791" s="164"/>
      <c r="V791" s="164"/>
    </row>
    <row r="792" spans="1:22" ht="12">
      <c r="A792" s="164"/>
      <c r="B792" s="132"/>
      <c r="C792" s="164"/>
      <c r="D792" s="164"/>
      <c r="E792" s="164"/>
      <c r="F792" s="164"/>
      <c r="G792" s="164"/>
      <c r="H792" s="164"/>
      <c r="I792" s="164"/>
      <c r="J792" s="164"/>
      <c r="K792" s="164"/>
      <c r="L792" s="164"/>
      <c r="M792" s="164"/>
      <c r="N792" s="164"/>
      <c r="O792" s="164"/>
      <c r="P792" s="164"/>
      <c r="Q792" s="164"/>
      <c r="R792" s="164"/>
      <c r="S792" s="164"/>
      <c r="T792" s="164"/>
      <c r="U792" s="164"/>
      <c r="V792" s="164"/>
    </row>
    <row r="793" spans="1:22" ht="12">
      <c r="A793" s="164"/>
      <c r="B793" s="132"/>
      <c r="C793" s="164"/>
      <c r="D793" s="164"/>
      <c r="E793" s="164"/>
      <c r="F793" s="164"/>
      <c r="G793" s="164"/>
      <c r="H793" s="164"/>
      <c r="I793" s="164"/>
      <c r="J793" s="164"/>
      <c r="K793" s="164"/>
      <c r="L793" s="164"/>
      <c r="M793" s="164"/>
      <c r="N793" s="164"/>
      <c r="O793" s="164"/>
      <c r="P793" s="164"/>
      <c r="Q793" s="164"/>
      <c r="R793" s="164"/>
      <c r="S793" s="164"/>
      <c r="T793" s="164"/>
      <c r="U793" s="164"/>
      <c r="V793" s="164"/>
    </row>
    <row r="794" spans="1:22" ht="12">
      <c r="A794" s="164"/>
      <c r="B794" s="132"/>
      <c r="C794" s="164"/>
      <c r="D794" s="164"/>
      <c r="E794" s="164"/>
      <c r="F794" s="164"/>
      <c r="G794" s="164"/>
      <c r="H794" s="164"/>
      <c r="I794" s="164"/>
      <c r="J794" s="164"/>
      <c r="K794" s="164"/>
      <c r="L794" s="164"/>
      <c r="M794" s="164"/>
      <c r="N794" s="164"/>
      <c r="O794" s="164"/>
      <c r="P794" s="164"/>
      <c r="Q794" s="164"/>
      <c r="R794" s="164"/>
      <c r="S794" s="164"/>
      <c r="T794" s="164"/>
      <c r="U794" s="164"/>
      <c r="V794" s="164"/>
    </row>
    <row r="795" spans="1:22" ht="12">
      <c r="A795" s="164"/>
      <c r="B795" s="132"/>
      <c r="C795" s="164"/>
      <c r="D795" s="164"/>
      <c r="E795" s="164"/>
      <c r="F795" s="164"/>
      <c r="G795" s="164"/>
      <c r="H795" s="164"/>
      <c r="I795" s="164"/>
      <c r="J795" s="164"/>
      <c r="K795" s="164"/>
      <c r="L795" s="164"/>
      <c r="M795" s="164"/>
      <c r="N795" s="164"/>
      <c r="O795" s="164"/>
      <c r="P795" s="164"/>
      <c r="Q795" s="164"/>
      <c r="R795" s="164"/>
      <c r="S795" s="164"/>
      <c r="T795" s="164"/>
      <c r="U795" s="164"/>
      <c r="V795" s="164"/>
    </row>
    <row r="796" spans="1:22" ht="12">
      <c r="A796" s="164"/>
      <c r="B796" s="132"/>
      <c r="C796" s="164"/>
      <c r="D796" s="164"/>
      <c r="E796" s="164"/>
      <c r="F796" s="164"/>
      <c r="G796" s="164"/>
      <c r="H796" s="164"/>
      <c r="I796" s="164"/>
      <c r="J796" s="164"/>
      <c r="K796" s="164"/>
      <c r="L796" s="164"/>
      <c r="M796" s="164"/>
      <c r="N796" s="164"/>
      <c r="O796" s="164"/>
      <c r="P796" s="164"/>
      <c r="Q796" s="164"/>
      <c r="R796" s="164"/>
      <c r="S796" s="164"/>
      <c r="T796" s="164"/>
      <c r="U796" s="164"/>
      <c r="V796" s="164"/>
    </row>
    <row r="797" spans="1:22" ht="12">
      <c r="A797" s="164"/>
      <c r="B797" s="132"/>
      <c r="C797" s="164"/>
      <c r="D797" s="164"/>
      <c r="E797" s="164"/>
      <c r="F797" s="164"/>
      <c r="G797" s="164"/>
      <c r="H797" s="164"/>
      <c r="I797" s="164"/>
      <c r="J797" s="164"/>
      <c r="K797" s="164"/>
      <c r="L797" s="164"/>
      <c r="M797" s="164"/>
      <c r="N797" s="164"/>
      <c r="O797" s="164"/>
      <c r="P797" s="164"/>
      <c r="Q797" s="164"/>
      <c r="R797" s="164"/>
      <c r="S797" s="164"/>
      <c r="T797" s="164"/>
      <c r="U797" s="164"/>
      <c r="V797" s="164"/>
    </row>
    <row r="798" spans="1:22" ht="12">
      <c r="A798" s="164"/>
      <c r="B798" s="132"/>
      <c r="C798" s="164"/>
      <c r="D798" s="164"/>
      <c r="E798" s="164"/>
      <c r="F798" s="164"/>
      <c r="G798" s="164"/>
      <c r="H798" s="164"/>
      <c r="I798" s="164"/>
      <c r="J798" s="164"/>
      <c r="K798" s="164"/>
      <c r="L798" s="164"/>
      <c r="M798" s="164"/>
      <c r="N798" s="164"/>
      <c r="O798" s="164"/>
      <c r="P798" s="164"/>
      <c r="Q798" s="164"/>
      <c r="R798" s="164"/>
      <c r="S798" s="164"/>
      <c r="T798" s="164"/>
      <c r="U798" s="164"/>
      <c r="V798" s="164"/>
    </row>
    <row r="799" spans="1:22" ht="12">
      <c r="A799" s="164"/>
      <c r="B799" s="132"/>
      <c r="C799" s="164"/>
      <c r="D799" s="164"/>
      <c r="E799" s="164"/>
      <c r="F799" s="164"/>
      <c r="G799" s="164"/>
      <c r="H799" s="164"/>
      <c r="I799" s="164"/>
      <c r="J799" s="164"/>
      <c r="K799" s="164"/>
      <c r="L799" s="164"/>
      <c r="M799" s="164"/>
      <c r="N799" s="164"/>
      <c r="O799" s="164"/>
      <c r="P799" s="164"/>
      <c r="Q799" s="164"/>
      <c r="R799" s="164"/>
      <c r="S799" s="164"/>
      <c r="T799" s="164"/>
      <c r="U799" s="164"/>
      <c r="V799" s="164"/>
    </row>
    <row r="800" spans="1:22" ht="12">
      <c r="A800" s="164"/>
      <c r="B800" s="132"/>
      <c r="C800" s="164"/>
      <c r="D800" s="164"/>
      <c r="E800" s="164"/>
      <c r="F800" s="164"/>
      <c r="G800" s="164"/>
      <c r="H800" s="164"/>
      <c r="I800" s="164"/>
      <c r="J800" s="164"/>
      <c r="K800" s="164"/>
      <c r="L800" s="164"/>
      <c r="M800" s="164"/>
      <c r="N800" s="164"/>
      <c r="O800" s="164"/>
      <c r="P800" s="164"/>
      <c r="Q800" s="164"/>
      <c r="R800" s="164"/>
      <c r="S800" s="164"/>
      <c r="T800" s="164"/>
      <c r="U800" s="164"/>
      <c r="V800" s="164"/>
    </row>
    <row r="801" spans="1:22" ht="12">
      <c r="A801" s="164"/>
      <c r="B801" s="132"/>
      <c r="C801" s="164"/>
      <c r="D801" s="164"/>
      <c r="E801" s="164"/>
      <c r="F801" s="164"/>
      <c r="G801" s="164"/>
      <c r="H801" s="164"/>
      <c r="I801" s="164"/>
      <c r="J801" s="164"/>
      <c r="K801" s="164"/>
      <c r="L801" s="164"/>
      <c r="M801" s="164"/>
      <c r="N801" s="164"/>
      <c r="O801" s="164"/>
      <c r="P801" s="164"/>
      <c r="Q801" s="164"/>
      <c r="R801" s="164"/>
      <c r="S801" s="164"/>
      <c r="T801" s="164"/>
      <c r="U801" s="164"/>
      <c r="V801" s="164"/>
    </row>
    <row r="802" spans="1:22" ht="12">
      <c r="A802" s="164"/>
      <c r="B802" s="132"/>
      <c r="C802" s="164"/>
      <c r="D802" s="164"/>
      <c r="E802" s="164"/>
      <c r="F802" s="164"/>
      <c r="G802" s="164"/>
      <c r="H802" s="164"/>
      <c r="I802" s="164"/>
      <c r="J802" s="164"/>
      <c r="K802" s="164"/>
      <c r="L802" s="164"/>
      <c r="M802" s="164"/>
      <c r="N802" s="164"/>
      <c r="O802" s="164"/>
      <c r="P802" s="164"/>
      <c r="Q802" s="164"/>
      <c r="R802" s="164"/>
      <c r="S802" s="164"/>
      <c r="T802" s="164"/>
      <c r="U802" s="164"/>
      <c r="V802" s="164"/>
    </row>
    <row r="803" spans="1:22" ht="12">
      <c r="A803" s="164"/>
      <c r="B803" s="132"/>
      <c r="C803" s="164"/>
      <c r="D803" s="164"/>
      <c r="E803" s="164"/>
      <c r="F803" s="164"/>
      <c r="G803" s="164"/>
      <c r="H803" s="164"/>
      <c r="I803" s="164"/>
      <c r="J803" s="164"/>
      <c r="K803" s="164"/>
      <c r="L803" s="164"/>
      <c r="M803" s="164"/>
      <c r="N803" s="164"/>
      <c r="O803" s="164"/>
      <c r="P803" s="164"/>
      <c r="Q803" s="164"/>
      <c r="R803" s="164"/>
      <c r="S803" s="164"/>
      <c r="T803" s="164"/>
      <c r="U803" s="164"/>
      <c r="V803" s="164"/>
    </row>
    <row r="804" spans="1:22" ht="12">
      <c r="A804" s="164"/>
      <c r="B804" s="132"/>
      <c r="C804" s="164"/>
      <c r="D804" s="164"/>
      <c r="E804" s="164"/>
      <c r="F804" s="164"/>
      <c r="G804" s="164"/>
      <c r="H804" s="164"/>
      <c r="I804" s="164"/>
      <c r="J804" s="164"/>
      <c r="K804" s="164"/>
      <c r="L804" s="164"/>
      <c r="M804" s="164"/>
      <c r="N804" s="164"/>
      <c r="O804" s="164"/>
      <c r="P804" s="164"/>
      <c r="Q804" s="164"/>
      <c r="R804" s="164"/>
      <c r="S804" s="164"/>
      <c r="T804" s="164"/>
      <c r="U804" s="164"/>
      <c r="V804" s="164"/>
    </row>
    <row r="805" spans="1:22" ht="12">
      <c r="A805" s="164"/>
      <c r="B805" s="132"/>
      <c r="C805" s="164"/>
      <c r="D805" s="164"/>
      <c r="E805" s="164"/>
      <c r="F805" s="164"/>
      <c r="G805" s="164"/>
      <c r="H805" s="164"/>
      <c r="I805" s="164"/>
      <c r="J805" s="164"/>
      <c r="K805" s="164"/>
      <c r="L805" s="164"/>
      <c r="M805" s="164"/>
      <c r="N805" s="164"/>
      <c r="O805" s="164"/>
      <c r="P805" s="164"/>
      <c r="Q805" s="164"/>
      <c r="R805" s="164"/>
      <c r="S805" s="164"/>
      <c r="T805" s="164"/>
      <c r="U805" s="164"/>
      <c r="V805" s="164"/>
    </row>
    <row r="806" spans="1:22" ht="12">
      <c r="A806" s="164"/>
      <c r="B806" s="132"/>
      <c r="C806" s="164"/>
      <c r="D806" s="164"/>
      <c r="E806" s="164"/>
      <c r="F806" s="164"/>
      <c r="G806" s="164"/>
      <c r="H806" s="164"/>
      <c r="I806" s="164"/>
      <c r="J806" s="164"/>
      <c r="K806" s="164"/>
      <c r="L806" s="164"/>
      <c r="M806" s="164"/>
      <c r="N806" s="164"/>
      <c r="O806" s="164"/>
      <c r="P806" s="164"/>
      <c r="Q806" s="164"/>
      <c r="R806" s="164"/>
      <c r="S806" s="164"/>
      <c r="T806" s="164"/>
      <c r="U806" s="164"/>
      <c r="V806" s="164"/>
    </row>
    <row r="807" spans="1:22" ht="12">
      <c r="A807" s="164"/>
      <c r="B807" s="132"/>
      <c r="C807" s="164"/>
      <c r="D807" s="164"/>
      <c r="E807" s="164"/>
      <c r="F807" s="164"/>
      <c r="G807" s="164"/>
      <c r="H807" s="164"/>
      <c r="I807" s="164"/>
      <c r="J807" s="164"/>
      <c r="K807" s="164"/>
      <c r="L807" s="164"/>
      <c r="M807" s="164"/>
      <c r="N807" s="164"/>
      <c r="O807" s="164"/>
      <c r="P807" s="164"/>
      <c r="Q807" s="164"/>
      <c r="R807" s="164"/>
      <c r="S807" s="164"/>
      <c r="T807" s="164"/>
      <c r="U807" s="164"/>
      <c r="V807" s="164"/>
    </row>
    <row r="808" spans="1:22" ht="12">
      <c r="A808" s="164"/>
      <c r="B808" s="132"/>
      <c r="C808" s="164"/>
      <c r="D808" s="164"/>
      <c r="E808" s="164"/>
      <c r="F808" s="164"/>
      <c r="G808" s="164"/>
      <c r="H808" s="164"/>
      <c r="I808" s="164"/>
      <c r="J808" s="164"/>
      <c r="K808" s="164"/>
      <c r="L808" s="164"/>
      <c r="M808" s="164"/>
      <c r="N808" s="164"/>
      <c r="O808" s="164"/>
      <c r="P808" s="164"/>
      <c r="Q808" s="164"/>
      <c r="R808" s="164"/>
      <c r="S808" s="164"/>
      <c r="T808" s="164"/>
      <c r="U808" s="164"/>
      <c r="V808" s="164"/>
    </row>
    <row r="809" spans="1:22" ht="12">
      <c r="A809" s="164"/>
      <c r="B809" s="132"/>
      <c r="C809" s="164"/>
      <c r="D809" s="164"/>
      <c r="E809" s="164"/>
      <c r="F809" s="164"/>
      <c r="G809" s="164"/>
      <c r="H809" s="164"/>
      <c r="I809" s="164"/>
      <c r="J809" s="164"/>
      <c r="K809" s="164"/>
      <c r="L809" s="164"/>
      <c r="M809" s="164"/>
      <c r="N809" s="164"/>
      <c r="O809" s="164"/>
      <c r="P809" s="164"/>
      <c r="Q809" s="164"/>
      <c r="R809" s="164"/>
      <c r="S809" s="164"/>
      <c r="T809" s="164"/>
      <c r="U809" s="164"/>
      <c r="V809" s="164"/>
    </row>
    <row r="810" spans="1:22" ht="12">
      <c r="A810" s="164"/>
      <c r="B810" s="132"/>
      <c r="C810" s="164"/>
      <c r="D810" s="164"/>
      <c r="E810" s="164"/>
      <c r="F810" s="164"/>
      <c r="G810" s="164"/>
      <c r="H810" s="164"/>
      <c r="I810" s="164"/>
      <c r="J810" s="164"/>
      <c r="K810" s="164"/>
      <c r="L810" s="164"/>
      <c r="M810" s="164"/>
      <c r="N810" s="164"/>
      <c r="O810" s="164"/>
      <c r="P810" s="164"/>
      <c r="Q810" s="164"/>
      <c r="R810" s="164"/>
      <c r="S810" s="164"/>
      <c r="T810" s="164"/>
      <c r="U810" s="164"/>
      <c r="V810" s="164"/>
    </row>
    <row r="811" spans="1:22" ht="12">
      <c r="A811" s="164"/>
      <c r="B811" s="132"/>
      <c r="C811" s="164"/>
      <c r="D811" s="164"/>
      <c r="E811" s="164"/>
      <c r="F811" s="164"/>
      <c r="G811" s="164"/>
      <c r="H811" s="164"/>
      <c r="I811" s="164"/>
      <c r="J811" s="164"/>
      <c r="K811" s="164"/>
      <c r="L811" s="164"/>
      <c r="M811" s="164"/>
      <c r="N811" s="164"/>
      <c r="O811" s="164"/>
      <c r="P811" s="164"/>
      <c r="Q811" s="164"/>
      <c r="R811" s="164"/>
      <c r="S811" s="164"/>
      <c r="T811" s="164"/>
      <c r="U811" s="164"/>
      <c r="V811" s="164"/>
    </row>
    <row r="812" spans="1:22" ht="12">
      <c r="A812" s="164"/>
      <c r="B812" s="132"/>
      <c r="C812" s="164"/>
      <c r="D812" s="164"/>
      <c r="E812" s="164"/>
      <c r="F812" s="164"/>
      <c r="G812" s="164"/>
      <c r="H812" s="164"/>
      <c r="I812" s="164"/>
      <c r="J812" s="164"/>
      <c r="K812" s="164"/>
      <c r="L812" s="164"/>
      <c r="M812" s="164"/>
      <c r="N812" s="164"/>
      <c r="O812" s="164"/>
      <c r="P812" s="164"/>
      <c r="Q812" s="164"/>
      <c r="R812" s="164"/>
      <c r="S812" s="164"/>
      <c r="T812" s="164"/>
      <c r="U812" s="164"/>
      <c r="V812" s="164"/>
    </row>
    <row r="813" spans="1:22" ht="12">
      <c r="A813" s="164"/>
      <c r="B813" s="132"/>
      <c r="C813" s="164"/>
      <c r="D813" s="164"/>
      <c r="E813" s="164"/>
      <c r="F813" s="164"/>
      <c r="G813" s="164"/>
      <c r="H813" s="164"/>
      <c r="I813" s="164"/>
      <c r="J813" s="164"/>
      <c r="K813" s="164"/>
      <c r="L813" s="164"/>
      <c r="M813" s="164"/>
      <c r="N813" s="164"/>
      <c r="O813" s="164"/>
      <c r="P813" s="164"/>
      <c r="Q813" s="164"/>
      <c r="R813" s="164"/>
      <c r="S813" s="164"/>
      <c r="T813" s="164"/>
      <c r="U813" s="164"/>
      <c r="V813" s="164"/>
    </row>
    <row r="814" spans="1:22" ht="12">
      <c r="A814" s="164"/>
      <c r="B814" s="132"/>
      <c r="C814" s="164"/>
      <c r="D814" s="164"/>
      <c r="E814" s="164"/>
      <c r="F814" s="164"/>
      <c r="G814" s="164"/>
      <c r="H814" s="164"/>
      <c r="I814" s="164"/>
      <c r="J814" s="164"/>
      <c r="K814" s="164"/>
      <c r="L814" s="164"/>
      <c r="M814" s="164"/>
      <c r="N814" s="164"/>
      <c r="O814" s="164"/>
      <c r="P814" s="164"/>
      <c r="Q814" s="164"/>
      <c r="R814" s="164"/>
      <c r="S814" s="164"/>
      <c r="T814" s="164"/>
      <c r="U814" s="164"/>
      <c r="V814" s="164"/>
    </row>
    <row r="815" spans="1:22" ht="12">
      <c r="A815" s="164"/>
      <c r="B815" s="132"/>
      <c r="C815" s="164"/>
      <c r="D815" s="164"/>
      <c r="E815" s="164"/>
      <c r="F815" s="164"/>
      <c r="G815" s="164"/>
      <c r="H815" s="164"/>
      <c r="I815" s="164"/>
      <c r="J815" s="164"/>
      <c r="K815" s="164"/>
      <c r="L815" s="164"/>
      <c r="M815" s="164"/>
      <c r="N815" s="164"/>
      <c r="O815" s="164"/>
      <c r="P815" s="164"/>
      <c r="Q815" s="164"/>
      <c r="R815" s="164"/>
      <c r="S815" s="164"/>
      <c r="T815" s="164"/>
      <c r="U815" s="164"/>
      <c r="V815" s="164"/>
    </row>
    <row r="816" spans="1:22" ht="12">
      <c r="A816" s="164"/>
      <c r="B816" s="132"/>
      <c r="C816" s="164"/>
      <c r="D816" s="164"/>
      <c r="E816" s="164"/>
      <c r="F816" s="164"/>
      <c r="G816" s="164"/>
      <c r="H816" s="164"/>
      <c r="I816" s="164"/>
      <c r="J816" s="164"/>
      <c r="K816" s="164"/>
      <c r="L816" s="164"/>
      <c r="M816" s="164"/>
      <c r="N816" s="164"/>
      <c r="O816" s="164"/>
      <c r="P816" s="164"/>
      <c r="Q816" s="164"/>
      <c r="R816" s="164"/>
      <c r="S816" s="164"/>
      <c r="T816" s="164"/>
      <c r="U816" s="164"/>
      <c r="V816" s="164"/>
    </row>
    <row r="817" spans="1:22" ht="12">
      <c r="A817" s="164"/>
      <c r="B817" s="132"/>
      <c r="C817" s="164"/>
      <c r="D817" s="164"/>
      <c r="E817" s="164"/>
      <c r="F817" s="164"/>
      <c r="G817" s="164"/>
      <c r="H817" s="164"/>
      <c r="I817" s="164"/>
      <c r="J817" s="164"/>
      <c r="K817" s="164"/>
      <c r="L817" s="164"/>
      <c r="M817" s="164"/>
      <c r="N817" s="164"/>
      <c r="O817" s="164"/>
      <c r="P817" s="164"/>
      <c r="Q817" s="164"/>
      <c r="R817" s="164"/>
      <c r="S817" s="164"/>
      <c r="T817" s="164"/>
      <c r="U817" s="164"/>
      <c r="V817" s="164"/>
    </row>
    <row r="818" spans="1:22" ht="12">
      <c r="A818" s="164"/>
      <c r="B818" s="132"/>
      <c r="C818" s="164"/>
      <c r="D818" s="164"/>
      <c r="E818" s="164"/>
      <c r="F818" s="164"/>
      <c r="G818" s="164"/>
      <c r="H818" s="164"/>
      <c r="I818" s="164"/>
      <c r="J818" s="164"/>
      <c r="K818" s="164"/>
      <c r="L818" s="164"/>
      <c r="M818" s="164"/>
      <c r="N818" s="164"/>
      <c r="O818" s="164"/>
      <c r="P818" s="164"/>
      <c r="Q818" s="164"/>
      <c r="R818" s="164"/>
      <c r="S818" s="164"/>
      <c r="T818" s="164"/>
      <c r="U818" s="164"/>
      <c r="V818" s="164"/>
    </row>
    <row r="819" spans="1:22" ht="12">
      <c r="A819" s="164"/>
      <c r="B819" s="132"/>
      <c r="C819" s="164"/>
      <c r="D819" s="164"/>
      <c r="E819" s="164"/>
      <c r="F819" s="164"/>
      <c r="G819" s="164"/>
      <c r="H819" s="164"/>
      <c r="I819" s="164"/>
      <c r="J819" s="164"/>
      <c r="K819" s="164"/>
      <c r="L819" s="164"/>
      <c r="M819" s="164"/>
      <c r="N819" s="164"/>
      <c r="O819" s="164"/>
      <c r="P819" s="164"/>
      <c r="Q819" s="164"/>
      <c r="R819" s="164"/>
      <c r="S819" s="164"/>
      <c r="T819" s="164"/>
      <c r="U819" s="164"/>
      <c r="V819" s="164"/>
    </row>
    <row r="820" spans="1:22" ht="12">
      <c r="A820" s="164"/>
      <c r="B820" s="132"/>
      <c r="C820" s="164"/>
      <c r="D820" s="164"/>
      <c r="E820" s="164"/>
      <c r="F820" s="164"/>
      <c r="G820" s="164"/>
      <c r="H820" s="164"/>
      <c r="I820" s="164"/>
      <c r="J820" s="164"/>
      <c r="K820" s="164"/>
      <c r="L820" s="164"/>
      <c r="M820" s="164"/>
      <c r="N820" s="164"/>
      <c r="O820" s="164"/>
      <c r="P820" s="164"/>
      <c r="Q820" s="164"/>
      <c r="R820" s="164"/>
      <c r="S820" s="164"/>
      <c r="T820" s="164"/>
      <c r="U820" s="164"/>
      <c r="V820" s="164"/>
    </row>
    <row r="821" spans="1:22" ht="12">
      <c r="A821" s="164"/>
      <c r="B821" s="132"/>
      <c r="C821" s="164"/>
      <c r="D821" s="164"/>
      <c r="E821" s="164"/>
      <c r="F821" s="164"/>
      <c r="G821" s="164"/>
      <c r="H821" s="164"/>
      <c r="I821" s="164"/>
      <c r="J821" s="164"/>
      <c r="K821" s="164"/>
      <c r="L821" s="164"/>
      <c r="M821" s="164"/>
      <c r="N821" s="164"/>
      <c r="O821" s="164"/>
      <c r="P821" s="164"/>
      <c r="Q821" s="164"/>
      <c r="R821" s="164"/>
      <c r="S821" s="164"/>
      <c r="T821" s="164"/>
      <c r="U821" s="164"/>
      <c r="V821" s="164"/>
    </row>
    <row r="822" spans="1:22" ht="12">
      <c r="A822" s="164"/>
      <c r="B822" s="132"/>
      <c r="C822" s="164"/>
      <c r="D822" s="164"/>
      <c r="E822" s="164"/>
      <c r="F822" s="164"/>
      <c r="G822" s="164"/>
      <c r="H822" s="164"/>
      <c r="I822" s="164"/>
      <c r="J822" s="164"/>
      <c r="K822" s="164"/>
      <c r="L822" s="164"/>
      <c r="M822" s="164"/>
      <c r="N822" s="164"/>
      <c r="O822" s="164"/>
      <c r="P822" s="164"/>
      <c r="Q822" s="164"/>
      <c r="R822" s="164"/>
      <c r="S822" s="164"/>
      <c r="T822" s="164"/>
      <c r="U822" s="164"/>
      <c r="V822" s="164"/>
    </row>
    <row r="823" spans="1:22" ht="12">
      <c r="A823" s="164"/>
      <c r="B823" s="132"/>
      <c r="C823" s="164"/>
      <c r="D823" s="164"/>
      <c r="E823" s="164"/>
      <c r="F823" s="164"/>
      <c r="G823" s="164"/>
      <c r="H823" s="164"/>
      <c r="I823" s="164"/>
      <c r="J823" s="164"/>
      <c r="K823" s="164"/>
      <c r="L823" s="164"/>
      <c r="M823" s="164"/>
      <c r="N823" s="164"/>
      <c r="O823" s="164"/>
      <c r="P823" s="164"/>
      <c r="Q823" s="164"/>
      <c r="R823" s="164"/>
      <c r="S823" s="164"/>
      <c r="T823" s="164"/>
      <c r="U823" s="164"/>
      <c r="V823" s="164"/>
    </row>
    <row r="824" spans="1:22" ht="12">
      <c r="A824" s="164"/>
      <c r="B824" s="132"/>
      <c r="C824" s="164"/>
      <c r="D824" s="164"/>
      <c r="E824" s="164"/>
      <c r="F824" s="164"/>
      <c r="G824" s="164"/>
      <c r="H824" s="164"/>
      <c r="I824" s="164"/>
      <c r="J824" s="164"/>
      <c r="K824" s="164"/>
      <c r="L824" s="164"/>
      <c r="M824" s="164"/>
      <c r="N824" s="164"/>
      <c r="O824" s="164"/>
      <c r="P824" s="164"/>
      <c r="Q824" s="164"/>
      <c r="R824" s="164"/>
      <c r="S824" s="164"/>
      <c r="T824" s="164"/>
      <c r="U824" s="164"/>
      <c r="V824" s="164"/>
    </row>
    <row r="825" spans="1:22" ht="12">
      <c r="A825" s="164"/>
      <c r="B825" s="132"/>
      <c r="C825" s="164"/>
      <c r="D825" s="164"/>
      <c r="E825" s="164"/>
      <c r="F825" s="164"/>
      <c r="G825" s="164"/>
      <c r="H825" s="164"/>
      <c r="I825" s="164"/>
      <c r="J825" s="164"/>
      <c r="K825" s="164"/>
      <c r="L825" s="164"/>
      <c r="M825" s="164"/>
      <c r="N825" s="164"/>
      <c r="O825" s="164"/>
      <c r="P825" s="164"/>
      <c r="Q825" s="164"/>
      <c r="R825" s="164"/>
      <c r="S825" s="164"/>
      <c r="T825" s="164"/>
      <c r="U825" s="164"/>
      <c r="V825" s="164"/>
    </row>
    <row r="826" spans="1:22" ht="12">
      <c r="A826" s="164"/>
      <c r="B826" s="132"/>
      <c r="C826" s="164"/>
      <c r="D826" s="164"/>
      <c r="E826" s="164"/>
      <c r="F826" s="164"/>
      <c r="G826" s="164"/>
      <c r="H826" s="164"/>
      <c r="I826" s="164"/>
      <c r="J826" s="164"/>
      <c r="K826" s="164"/>
      <c r="L826" s="164"/>
      <c r="M826" s="164"/>
      <c r="N826" s="164"/>
      <c r="O826" s="164"/>
      <c r="P826" s="164"/>
      <c r="Q826" s="164"/>
      <c r="R826" s="164"/>
      <c r="S826" s="164"/>
      <c r="T826" s="164"/>
      <c r="U826" s="164"/>
      <c r="V826" s="164"/>
    </row>
    <row r="827" spans="1:22" ht="12">
      <c r="A827" s="164"/>
      <c r="B827" s="132"/>
      <c r="C827" s="164"/>
      <c r="D827" s="164"/>
      <c r="E827" s="164"/>
      <c r="F827" s="164"/>
      <c r="G827" s="164"/>
      <c r="H827" s="164"/>
      <c r="I827" s="164"/>
      <c r="J827" s="164"/>
      <c r="K827" s="164"/>
      <c r="L827" s="164"/>
      <c r="M827" s="164"/>
      <c r="N827" s="164"/>
      <c r="O827" s="164"/>
      <c r="P827" s="164"/>
      <c r="Q827" s="164"/>
      <c r="R827" s="164"/>
      <c r="S827" s="164"/>
      <c r="T827" s="164"/>
      <c r="U827" s="164"/>
      <c r="V827" s="164"/>
    </row>
    <row r="828" spans="1:22" ht="12">
      <c r="A828" s="164"/>
      <c r="B828" s="132"/>
      <c r="C828" s="164"/>
      <c r="D828" s="164"/>
      <c r="E828" s="164"/>
      <c r="F828" s="164"/>
      <c r="G828" s="164"/>
      <c r="H828" s="164"/>
      <c r="I828" s="164"/>
      <c r="J828" s="164"/>
      <c r="K828" s="164"/>
      <c r="L828" s="164"/>
      <c r="M828" s="164"/>
      <c r="N828" s="164"/>
      <c r="O828" s="164"/>
      <c r="P828" s="164"/>
      <c r="Q828" s="164"/>
      <c r="R828" s="164"/>
      <c r="S828" s="164"/>
      <c r="T828" s="164"/>
      <c r="U828" s="164"/>
      <c r="V828" s="164"/>
    </row>
    <row r="829" spans="1:22" ht="12">
      <c r="A829" s="164"/>
      <c r="B829" s="132"/>
      <c r="C829" s="164"/>
      <c r="D829" s="164"/>
      <c r="E829" s="164"/>
      <c r="F829" s="164"/>
      <c r="G829" s="164"/>
      <c r="H829" s="164"/>
      <c r="I829" s="164"/>
      <c r="J829" s="164"/>
      <c r="K829" s="164"/>
      <c r="L829" s="164"/>
      <c r="M829" s="164"/>
      <c r="N829" s="164"/>
      <c r="O829" s="164"/>
      <c r="P829" s="164"/>
      <c r="Q829" s="164"/>
      <c r="R829" s="164"/>
      <c r="S829" s="164"/>
      <c r="T829" s="164"/>
      <c r="U829" s="164"/>
      <c r="V829" s="164"/>
    </row>
    <row r="830" spans="1:22" ht="12">
      <c r="A830" s="164"/>
      <c r="B830" s="132"/>
      <c r="C830" s="164"/>
      <c r="D830" s="164"/>
      <c r="E830" s="164"/>
      <c r="F830" s="164"/>
      <c r="G830" s="164"/>
      <c r="H830" s="164"/>
      <c r="I830" s="164"/>
      <c r="J830" s="164"/>
      <c r="K830" s="164"/>
      <c r="L830" s="164"/>
      <c r="M830" s="164"/>
      <c r="N830" s="164"/>
      <c r="O830" s="164"/>
      <c r="P830" s="164"/>
      <c r="Q830" s="164"/>
      <c r="R830" s="164"/>
      <c r="S830" s="164"/>
      <c r="T830" s="164"/>
      <c r="U830" s="164"/>
      <c r="V830" s="164"/>
    </row>
    <row r="831" spans="1:22" ht="12">
      <c r="A831" s="164"/>
      <c r="B831" s="132"/>
      <c r="C831" s="164"/>
      <c r="D831" s="164"/>
      <c r="E831" s="164"/>
      <c r="F831" s="164"/>
      <c r="G831" s="164"/>
      <c r="H831" s="164"/>
      <c r="I831" s="164"/>
      <c r="J831" s="164"/>
      <c r="K831" s="164"/>
      <c r="L831" s="164"/>
      <c r="M831" s="164"/>
      <c r="N831" s="164"/>
      <c r="O831" s="164"/>
      <c r="P831" s="164"/>
      <c r="Q831" s="164"/>
      <c r="R831" s="164"/>
      <c r="S831" s="164"/>
      <c r="T831" s="164"/>
      <c r="U831" s="164"/>
      <c r="V831" s="164"/>
    </row>
    <row r="832" spans="1:22" ht="12">
      <c r="A832" s="164"/>
      <c r="B832" s="132"/>
      <c r="C832" s="164"/>
      <c r="D832" s="164"/>
      <c r="E832" s="164"/>
      <c r="F832" s="164"/>
      <c r="G832" s="164"/>
      <c r="H832" s="164"/>
      <c r="I832" s="164"/>
      <c r="J832" s="164"/>
      <c r="K832" s="164"/>
      <c r="L832" s="164"/>
      <c r="M832" s="164"/>
      <c r="N832" s="164"/>
      <c r="O832" s="164"/>
      <c r="P832" s="164"/>
      <c r="Q832" s="164"/>
      <c r="R832" s="164"/>
      <c r="S832" s="164"/>
      <c r="T832" s="164"/>
      <c r="U832" s="164"/>
      <c r="V832" s="164"/>
    </row>
    <row r="833" spans="1:22" ht="12">
      <c r="A833" s="164"/>
      <c r="B833" s="132"/>
      <c r="C833" s="164"/>
      <c r="D833" s="164"/>
      <c r="E833" s="164"/>
      <c r="F833" s="164"/>
      <c r="G833" s="164"/>
      <c r="H833" s="164"/>
      <c r="I833" s="164"/>
      <c r="J833" s="164"/>
      <c r="K833" s="164"/>
      <c r="L833" s="164"/>
      <c r="M833" s="164"/>
      <c r="N833" s="164"/>
      <c r="O833" s="164"/>
      <c r="P833" s="164"/>
      <c r="Q833" s="164"/>
      <c r="R833" s="164"/>
      <c r="S833" s="164"/>
      <c r="T833" s="164"/>
      <c r="U833" s="164"/>
      <c r="V833" s="164"/>
    </row>
    <row r="834" spans="1:22" ht="12">
      <c r="A834" s="164"/>
      <c r="B834" s="132"/>
      <c r="C834" s="164"/>
      <c r="D834" s="164"/>
      <c r="E834" s="164"/>
      <c r="F834" s="164"/>
      <c r="G834" s="164"/>
      <c r="H834" s="164"/>
      <c r="I834" s="164"/>
      <c r="J834" s="164"/>
      <c r="K834" s="164"/>
      <c r="L834" s="164"/>
      <c r="M834" s="164"/>
      <c r="N834" s="164"/>
      <c r="O834" s="164"/>
      <c r="P834" s="164"/>
      <c r="Q834" s="164"/>
      <c r="R834" s="164"/>
      <c r="S834" s="164"/>
      <c r="T834" s="164"/>
      <c r="U834" s="164"/>
      <c r="V834" s="164"/>
    </row>
    <row r="835" spans="1:22" ht="12">
      <c r="A835" s="164"/>
      <c r="B835" s="132"/>
      <c r="C835" s="164"/>
      <c r="D835" s="164"/>
      <c r="E835" s="164"/>
      <c r="F835" s="164"/>
      <c r="G835" s="164"/>
      <c r="H835" s="164"/>
      <c r="I835" s="164"/>
      <c r="J835" s="164"/>
      <c r="K835" s="164"/>
      <c r="L835" s="164"/>
      <c r="M835" s="164"/>
      <c r="N835" s="164"/>
      <c r="O835" s="164"/>
      <c r="P835" s="164"/>
      <c r="Q835" s="164"/>
      <c r="R835" s="164"/>
      <c r="S835" s="164"/>
      <c r="T835" s="164"/>
      <c r="U835" s="164"/>
      <c r="V835" s="164"/>
    </row>
    <row r="836" spans="1:22" ht="12">
      <c r="A836" s="164"/>
      <c r="B836" s="132"/>
      <c r="C836" s="164"/>
      <c r="D836" s="164"/>
      <c r="E836" s="164"/>
      <c r="F836" s="164"/>
      <c r="G836" s="164"/>
      <c r="H836" s="164"/>
      <c r="I836" s="164"/>
      <c r="J836" s="164"/>
      <c r="K836" s="164"/>
      <c r="L836" s="164"/>
      <c r="M836" s="164"/>
      <c r="N836" s="164"/>
      <c r="O836" s="164"/>
      <c r="P836" s="164"/>
      <c r="Q836" s="164"/>
      <c r="R836" s="164"/>
      <c r="S836" s="164"/>
      <c r="T836" s="164"/>
      <c r="U836" s="164"/>
      <c r="V836" s="164"/>
    </row>
    <row r="837" spans="1:22" ht="12">
      <c r="A837" s="164"/>
      <c r="B837" s="132"/>
      <c r="C837" s="164"/>
      <c r="D837" s="164"/>
      <c r="E837" s="164"/>
      <c r="F837" s="164"/>
      <c r="G837" s="164"/>
      <c r="H837" s="164"/>
      <c r="I837" s="164"/>
      <c r="J837" s="164"/>
      <c r="K837" s="164"/>
      <c r="L837" s="164"/>
      <c r="M837" s="164"/>
      <c r="N837" s="164"/>
      <c r="O837" s="164"/>
      <c r="P837" s="164"/>
      <c r="Q837" s="164"/>
      <c r="R837" s="164"/>
      <c r="S837" s="164"/>
      <c r="T837" s="164"/>
      <c r="U837" s="164"/>
      <c r="V837" s="164"/>
    </row>
    <row r="838" spans="1:22" ht="12">
      <c r="A838" s="164"/>
      <c r="B838" s="132"/>
      <c r="C838" s="164"/>
      <c r="D838" s="164"/>
      <c r="E838" s="164"/>
      <c r="F838" s="164"/>
      <c r="G838" s="164"/>
      <c r="H838" s="164"/>
      <c r="I838" s="164"/>
      <c r="J838" s="164"/>
      <c r="K838" s="164"/>
      <c r="L838" s="164"/>
      <c r="M838" s="164"/>
      <c r="N838" s="164"/>
      <c r="O838" s="164"/>
      <c r="P838" s="164"/>
      <c r="Q838" s="164"/>
      <c r="R838" s="164"/>
      <c r="S838" s="164"/>
      <c r="T838" s="164"/>
      <c r="U838" s="164"/>
      <c r="V838" s="164"/>
    </row>
    <row r="839" spans="1:22" ht="12">
      <c r="A839" s="164"/>
      <c r="B839" s="132"/>
      <c r="C839" s="164"/>
      <c r="D839" s="164"/>
      <c r="E839" s="164"/>
      <c r="F839" s="164"/>
      <c r="G839" s="164"/>
      <c r="H839" s="164"/>
      <c r="I839" s="164"/>
      <c r="J839" s="164"/>
      <c r="K839" s="164"/>
      <c r="L839" s="164"/>
      <c r="M839" s="164"/>
      <c r="N839" s="164"/>
      <c r="O839" s="164"/>
      <c r="P839" s="164"/>
      <c r="Q839" s="164"/>
      <c r="R839" s="164"/>
      <c r="S839" s="164"/>
      <c r="T839" s="164"/>
      <c r="U839" s="164"/>
      <c r="V839" s="164"/>
    </row>
    <row r="840" spans="1:22" ht="12">
      <c r="A840" s="164"/>
      <c r="B840" s="132"/>
      <c r="C840" s="164"/>
      <c r="D840" s="164"/>
      <c r="E840" s="164"/>
      <c r="F840" s="164"/>
      <c r="G840" s="164"/>
      <c r="H840" s="164"/>
      <c r="I840" s="164"/>
      <c r="J840" s="164"/>
      <c r="K840" s="164"/>
      <c r="L840" s="164"/>
      <c r="M840" s="164"/>
      <c r="N840" s="164"/>
      <c r="O840" s="164"/>
      <c r="P840" s="164"/>
      <c r="Q840" s="164"/>
      <c r="R840" s="164"/>
      <c r="S840" s="164"/>
      <c r="T840" s="164"/>
      <c r="U840" s="164"/>
      <c r="V840" s="164"/>
    </row>
    <row r="841" spans="1:22" ht="12">
      <c r="A841" s="164"/>
      <c r="B841" s="132"/>
      <c r="C841" s="164"/>
      <c r="D841" s="164"/>
      <c r="E841" s="164"/>
      <c r="F841" s="164"/>
      <c r="G841" s="164"/>
      <c r="H841" s="164"/>
      <c r="I841" s="164"/>
      <c r="J841" s="164"/>
      <c r="K841" s="164"/>
      <c r="L841" s="164"/>
      <c r="M841" s="164"/>
      <c r="N841" s="164"/>
      <c r="O841" s="164"/>
      <c r="P841" s="164"/>
      <c r="Q841" s="164"/>
      <c r="R841" s="164"/>
      <c r="S841" s="164"/>
      <c r="T841" s="164"/>
      <c r="U841" s="164"/>
      <c r="V841" s="164"/>
    </row>
    <row r="842" spans="1:22" ht="12">
      <c r="A842" s="164"/>
      <c r="B842" s="132"/>
      <c r="C842" s="164"/>
      <c r="D842" s="164"/>
      <c r="E842" s="164"/>
      <c r="F842" s="164"/>
      <c r="G842" s="164"/>
      <c r="H842" s="164"/>
      <c r="I842" s="164"/>
      <c r="J842" s="164"/>
      <c r="K842" s="164"/>
      <c r="L842" s="164"/>
      <c r="M842" s="164"/>
      <c r="N842" s="164"/>
      <c r="O842" s="164"/>
      <c r="P842" s="164"/>
      <c r="Q842" s="164"/>
      <c r="R842" s="164"/>
      <c r="S842" s="164"/>
      <c r="T842" s="164"/>
      <c r="U842" s="164"/>
      <c r="V842" s="164"/>
    </row>
    <row r="843" spans="1:22" ht="12">
      <c r="A843" s="164"/>
      <c r="B843" s="132"/>
      <c r="C843" s="164"/>
      <c r="D843" s="164"/>
      <c r="E843" s="164"/>
      <c r="F843" s="164"/>
      <c r="G843" s="164"/>
      <c r="H843" s="164"/>
      <c r="I843" s="164"/>
      <c r="J843" s="164"/>
      <c r="K843" s="164"/>
      <c r="L843" s="164"/>
      <c r="M843" s="164"/>
      <c r="N843" s="164"/>
      <c r="O843" s="164"/>
      <c r="P843" s="164"/>
      <c r="Q843" s="164"/>
      <c r="R843" s="164"/>
      <c r="S843" s="164"/>
      <c r="T843" s="164"/>
      <c r="U843" s="164"/>
      <c r="V843" s="164"/>
    </row>
    <row r="844" spans="1:22" ht="12">
      <c r="A844" s="164"/>
      <c r="B844" s="132"/>
      <c r="C844" s="164"/>
      <c r="D844" s="164"/>
      <c r="E844" s="164"/>
      <c r="F844" s="164"/>
      <c r="G844" s="164"/>
      <c r="H844" s="164"/>
      <c r="I844" s="164"/>
      <c r="J844" s="164"/>
      <c r="K844" s="164"/>
      <c r="L844" s="164"/>
      <c r="M844" s="164"/>
      <c r="N844" s="164"/>
      <c r="O844" s="164"/>
      <c r="P844" s="164"/>
      <c r="Q844" s="164"/>
      <c r="R844" s="164"/>
      <c r="S844" s="164"/>
      <c r="T844" s="164"/>
      <c r="U844" s="164"/>
      <c r="V844" s="164"/>
    </row>
    <row r="845" spans="1:22" ht="12">
      <c r="A845" s="164"/>
      <c r="B845" s="132"/>
      <c r="C845" s="164"/>
      <c r="D845" s="164"/>
      <c r="E845" s="164"/>
      <c r="F845" s="164"/>
      <c r="G845" s="164"/>
      <c r="H845" s="164"/>
      <c r="I845" s="164"/>
      <c r="J845" s="164"/>
      <c r="K845" s="164"/>
      <c r="L845" s="164"/>
      <c r="M845" s="164"/>
      <c r="N845" s="164"/>
      <c r="O845" s="164"/>
      <c r="P845" s="164"/>
      <c r="Q845" s="164"/>
      <c r="R845" s="164"/>
      <c r="S845" s="164"/>
      <c r="T845" s="164"/>
      <c r="U845" s="164"/>
      <c r="V845" s="164"/>
    </row>
    <row r="846" spans="1:22" ht="12">
      <c r="A846" s="164"/>
      <c r="B846" s="132"/>
      <c r="C846" s="164"/>
      <c r="D846" s="164"/>
      <c r="E846" s="164"/>
      <c r="F846" s="164"/>
      <c r="G846" s="164"/>
      <c r="H846" s="164"/>
      <c r="I846" s="164"/>
      <c r="J846" s="164"/>
      <c r="K846" s="164"/>
      <c r="L846" s="164"/>
      <c r="M846" s="164"/>
      <c r="N846" s="164"/>
      <c r="O846" s="164"/>
      <c r="P846" s="164"/>
      <c r="Q846" s="164"/>
      <c r="R846" s="164"/>
      <c r="S846" s="164"/>
      <c r="T846" s="164"/>
      <c r="U846" s="164"/>
      <c r="V846" s="164"/>
    </row>
    <row r="847" spans="1:22" ht="12">
      <c r="A847" s="164"/>
      <c r="B847" s="132"/>
      <c r="C847" s="164"/>
      <c r="D847" s="164"/>
      <c r="E847" s="164"/>
      <c r="F847" s="164"/>
      <c r="G847" s="164"/>
      <c r="H847" s="164"/>
      <c r="I847" s="164"/>
      <c r="J847" s="164"/>
      <c r="K847" s="164"/>
      <c r="L847" s="164"/>
      <c r="M847" s="164"/>
      <c r="N847" s="164"/>
      <c r="O847" s="164"/>
      <c r="P847" s="164"/>
      <c r="Q847" s="164"/>
      <c r="R847" s="164"/>
      <c r="S847" s="164"/>
      <c r="T847" s="164"/>
      <c r="U847" s="164"/>
      <c r="V847" s="164"/>
    </row>
    <row r="848" spans="1:22" ht="12">
      <c r="A848" s="164"/>
      <c r="B848" s="132"/>
      <c r="C848" s="164"/>
      <c r="D848" s="164"/>
      <c r="E848" s="164"/>
      <c r="F848" s="164"/>
      <c r="G848" s="164"/>
      <c r="H848" s="164"/>
      <c r="I848" s="164"/>
      <c r="J848" s="164"/>
      <c r="K848" s="164"/>
      <c r="L848" s="164"/>
      <c r="M848" s="164"/>
      <c r="N848" s="164"/>
      <c r="O848" s="164"/>
      <c r="P848" s="164"/>
      <c r="Q848" s="164"/>
      <c r="R848" s="164"/>
      <c r="S848" s="164"/>
      <c r="T848" s="164"/>
      <c r="U848" s="164"/>
      <c r="V848" s="164"/>
    </row>
    <row r="849" spans="1:22" ht="12">
      <c r="A849" s="164"/>
      <c r="B849" s="132"/>
      <c r="C849" s="164"/>
      <c r="D849" s="164"/>
      <c r="E849" s="164"/>
      <c r="F849" s="164"/>
      <c r="G849" s="164"/>
      <c r="H849" s="164"/>
      <c r="I849" s="164"/>
      <c r="J849" s="164"/>
      <c r="K849" s="164"/>
      <c r="L849" s="164"/>
      <c r="M849" s="164"/>
      <c r="N849" s="164"/>
      <c r="O849" s="164"/>
      <c r="P849" s="164"/>
      <c r="Q849" s="164"/>
      <c r="R849" s="164"/>
      <c r="S849" s="164"/>
      <c r="T849" s="164"/>
      <c r="U849" s="164"/>
      <c r="V849" s="164"/>
    </row>
    <row r="850" spans="1:22" ht="12">
      <c r="A850" s="164"/>
      <c r="B850" s="132"/>
      <c r="C850" s="164"/>
      <c r="D850" s="164"/>
      <c r="E850" s="164"/>
      <c r="F850" s="164"/>
      <c r="G850" s="164"/>
      <c r="H850" s="164"/>
      <c r="I850" s="164"/>
      <c r="J850" s="164"/>
      <c r="K850" s="164"/>
      <c r="L850" s="164"/>
      <c r="M850" s="164"/>
      <c r="N850" s="164"/>
      <c r="O850" s="164"/>
      <c r="P850" s="164"/>
      <c r="Q850" s="164"/>
      <c r="R850" s="164"/>
      <c r="S850" s="164"/>
      <c r="T850" s="164"/>
      <c r="U850" s="164"/>
      <c r="V850" s="164"/>
    </row>
    <row r="851" spans="1:22" ht="12">
      <c r="A851" s="164"/>
      <c r="B851" s="132"/>
      <c r="C851" s="164"/>
      <c r="D851" s="164"/>
      <c r="E851" s="164"/>
      <c r="F851" s="164"/>
      <c r="G851" s="164"/>
      <c r="H851" s="164"/>
      <c r="I851" s="164"/>
      <c r="J851" s="164"/>
      <c r="K851" s="164"/>
      <c r="L851" s="164"/>
      <c r="M851" s="164"/>
      <c r="N851" s="164"/>
      <c r="O851" s="164"/>
      <c r="P851" s="164"/>
      <c r="Q851" s="164"/>
      <c r="R851" s="164"/>
      <c r="S851" s="164"/>
      <c r="T851" s="164"/>
      <c r="U851" s="164"/>
      <c r="V851" s="164"/>
    </row>
    <row r="852" spans="1:22" ht="12">
      <c r="A852" s="164"/>
      <c r="B852" s="132"/>
      <c r="C852" s="164"/>
      <c r="D852" s="164"/>
      <c r="E852" s="164"/>
      <c r="F852" s="164"/>
      <c r="G852" s="164"/>
      <c r="H852" s="164"/>
      <c r="I852" s="164"/>
      <c r="J852" s="164"/>
      <c r="K852" s="164"/>
      <c r="L852" s="164"/>
      <c r="M852" s="164"/>
      <c r="N852" s="164"/>
      <c r="O852" s="164"/>
      <c r="P852" s="164"/>
      <c r="Q852" s="164"/>
      <c r="R852" s="164"/>
      <c r="S852" s="164"/>
      <c r="T852" s="164"/>
      <c r="U852" s="164"/>
      <c r="V852" s="164"/>
    </row>
    <row r="853" spans="1:22" ht="12">
      <c r="A853" s="164"/>
      <c r="B853" s="132"/>
      <c r="C853" s="164"/>
      <c r="D853" s="164"/>
      <c r="E853" s="164"/>
      <c r="F853" s="164"/>
      <c r="G853" s="164"/>
      <c r="H853" s="164"/>
      <c r="I853" s="164"/>
      <c r="J853" s="164"/>
      <c r="K853" s="164"/>
      <c r="L853" s="164"/>
      <c r="M853" s="164"/>
      <c r="N853" s="164"/>
      <c r="O853" s="164"/>
      <c r="P853" s="164"/>
      <c r="Q853" s="164"/>
      <c r="R853" s="164"/>
      <c r="S853" s="164"/>
      <c r="T853" s="164"/>
      <c r="U853" s="164"/>
      <c r="V853" s="164"/>
    </row>
    <row r="854" spans="1:22" ht="12">
      <c r="A854" s="164"/>
      <c r="B854" s="132"/>
      <c r="C854" s="164"/>
      <c r="D854" s="164"/>
      <c r="E854" s="164"/>
      <c r="F854" s="164"/>
      <c r="G854" s="164"/>
      <c r="H854" s="164"/>
      <c r="I854" s="164"/>
      <c r="J854" s="164"/>
      <c r="K854" s="164"/>
      <c r="L854" s="164"/>
      <c r="M854" s="164"/>
      <c r="N854" s="164"/>
      <c r="O854" s="164"/>
      <c r="P854" s="164"/>
      <c r="Q854" s="164"/>
      <c r="R854" s="164"/>
      <c r="S854" s="164"/>
      <c r="T854" s="164"/>
      <c r="U854" s="164"/>
      <c r="V854" s="164"/>
    </row>
    <row r="855" spans="1:22" ht="12">
      <c r="A855" s="164"/>
      <c r="B855" s="132"/>
      <c r="C855" s="164"/>
      <c r="D855" s="164"/>
      <c r="E855" s="164"/>
      <c r="F855" s="164"/>
      <c r="G855" s="164"/>
      <c r="H855" s="164"/>
      <c r="I855" s="164"/>
      <c r="J855" s="164"/>
      <c r="K855" s="164"/>
      <c r="L855" s="164"/>
      <c r="M855" s="164"/>
      <c r="N855" s="164"/>
      <c r="O855" s="164"/>
      <c r="P855" s="164"/>
      <c r="Q855" s="164"/>
      <c r="R855" s="164"/>
      <c r="S855" s="164"/>
      <c r="T855" s="164"/>
      <c r="U855" s="164"/>
      <c r="V855" s="164"/>
    </row>
    <row r="856" spans="1:22" ht="12">
      <c r="A856" s="164"/>
      <c r="B856" s="132"/>
      <c r="C856" s="164"/>
      <c r="D856" s="164"/>
      <c r="E856" s="164"/>
      <c r="F856" s="164"/>
      <c r="G856" s="164"/>
      <c r="H856" s="164"/>
      <c r="I856" s="164"/>
      <c r="J856" s="164"/>
      <c r="K856" s="164"/>
      <c r="L856" s="164"/>
      <c r="M856" s="164"/>
      <c r="N856" s="164"/>
      <c r="O856" s="164"/>
      <c r="P856" s="164"/>
      <c r="Q856" s="164"/>
      <c r="R856" s="164"/>
      <c r="S856" s="164"/>
      <c r="T856" s="164"/>
      <c r="U856" s="164"/>
      <c r="V856" s="164"/>
    </row>
    <row r="857" spans="1:22" ht="12">
      <c r="A857" s="164"/>
      <c r="B857" s="132"/>
      <c r="C857" s="164"/>
      <c r="D857" s="164"/>
      <c r="E857" s="164"/>
      <c r="F857" s="164"/>
      <c r="G857" s="164"/>
      <c r="H857" s="164"/>
      <c r="I857" s="164"/>
      <c r="J857" s="164"/>
      <c r="K857" s="164"/>
      <c r="L857" s="164"/>
      <c r="M857" s="164"/>
      <c r="N857" s="164"/>
      <c r="O857" s="164"/>
      <c r="P857" s="164"/>
      <c r="Q857" s="164"/>
      <c r="R857" s="164"/>
      <c r="S857" s="164"/>
      <c r="T857" s="164"/>
      <c r="U857" s="164"/>
      <c r="V857" s="164"/>
    </row>
    <row r="858" spans="1:22" ht="12">
      <c r="A858" s="164"/>
      <c r="B858" s="132"/>
      <c r="C858" s="164"/>
      <c r="D858" s="164"/>
      <c r="E858" s="164"/>
      <c r="F858" s="164"/>
      <c r="G858" s="164"/>
      <c r="H858" s="164"/>
      <c r="I858" s="164"/>
      <c r="J858" s="164"/>
      <c r="K858" s="164"/>
      <c r="L858" s="164"/>
      <c r="M858" s="164"/>
      <c r="N858" s="164"/>
      <c r="O858" s="164"/>
      <c r="P858" s="164"/>
      <c r="Q858" s="164"/>
      <c r="R858" s="164"/>
      <c r="S858" s="164"/>
      <c r="T858" s="164"/>
      <c r="U858" s="164"/>
      <c r="V858" s="164"/>
    </row>
    <row r="859" spans="1:22" ht="12">
      <c r="A859" s="164"/>
      <c r="B859" s="132"/>
      <c r="C859" s="164"/>
      <c r="D859" s="164"/>
      <c r="E859" s="164"/>
      <c r="F859" s="164"/>
      <c r="G859" s="164"/>
      <c r="H859" s="164"/>
      <c r="I859" s="164"/>
      <c r="J859" s="164"/>
      <c r="K859" s="164"/>
      <c r="L859" s="164"/>
      <c r="M859" s="164"/>
      <c r="N859" s="164"/>
      <c r="O859" s="164"/>
      <c r="P859" s="164"/>
      <c r="Q859" s="164"/>
      <c r="R859" s="164"/>
      <c r="S859" s="164"/>
      <c r="T859" s="164"/>
      <c r="U859" s="164"/>
      <c r="V859" s="164"/>
    </row>
    <row r="860" spans="1:22" ht="12">
      <c r="A860" s="164"/>
      <c r="B860" s="132"/>
      <c r="C860" s="164"/>
      <c r="D860" s="164"/>
      <c r="E860" s="164"/>
      <c r="F860" s="164"/>
      <c r="G860" s="164"/>
      <c r="H860" s="164"/>
      <c r="I860" s="164"/>
      <c r="J860" s="164"/>
      <c r="K860" s="164"/>
      <c r="L860" s="164"/>
      <c r="M860" s="164"/>
      <c r="N860" s="164"/>
      <c r="O860" s="164"/>
      <c r="P860" s="164"/>
      <c r="Q860" s="164"/>
      <c r="R860" s="164"/>
      <c r="S860" s="164"/>
      <c r="T860" s="164"/>
      <c r="U860" s="164"/>
      <c r="V860" s="164"/>
    </row>
    <row r="861" spans="1:22" ht="12">
      <c r="A861" s="164"/>
      <c r="B861" s="132"/>
      <c r="C861" s="164"/>
      <c r="D861" s="164"/>
      <c r="E861" s="164"/>
      <c r="F861" s="164"/>
      <c r="G861" s="164"/>
      <c r="H861" s="164"/>
      <c r="I861" s="164"/>
      <c r="J861" s="164"/>
      <c r="K861" s="164"/>
      <c r="L861" s="164"/>
      <c r="M861" s="164"/>
      <c r="N861" s="164"/>
      <c r="O861" s="164"/>
      <c r="P861" s="164"/>
      <c r="Q861" s="164"/>
      <c r="R861" s="164"/>
      <c r="S861" s="164"/>
      <c r="T861" s="164"/>
      <c r="U861" s="164"/>
      <c r="V861" s="164"/>
    </row>
    <row r="862" spans="1:22" ht="12">
      <c r="A862" s="164"/>
      <c r="B862" s="132"/>
      <c r="C862" s="164"/>
      <c r="D862" s="164"/>
      <c r="E862" s="164"/>
      <c r="F862" s="164"/>
      <c r="G862" s="164"/>
      <c r="H862" s="164"/>
      <c r="I862" s="164"/>
      <c r="J862" s="164"/>
      <c r="K862" s="164"/>
      <c r="L862" s="164"/>
      <c r="M862" s="164"/>
      <c r="N862" s="164"/>
      <c r="O862" s="164"/>
      <c r="P862" s="164"/>
      <c r="Q862" s="164"/>
      <c r="R862" s="164"/>
      <c r="S862" s="164"/>
      <c r="T862" s="164"/>
      <c r="U862" s="164"/>
      <c r="V862" s="164"/>
    </row>
    <row r="863" spans="1:22" ht="12">
      <c r="A863" s="164"/>
      <c r="B863" s="132"/>
      <c r="C863" s="164"/>
      <c r="D863" s="164"/>
      <c r="E863" s="164"/>
      <c r="F863" s="164"/>
      <c r="G863" s="164"/>
      <c r="H863" s="164"/>
      <c r="I863" s="164"/>
      <c r="J863" s="164"/>
      <c r="K863" s="164"/>
      <c r="L863" s="164"/>
      <c r="M863" s="164"/>
      <c r="N863" s="164"/>
      <c r="O863" s="164"/>
      <c r="P863" s="164"/>
      <c r="Q863" s="164"/>
      <c r="R863" s="164"/>
      <c r="S863" s="164"/>
      <c r="T863" s="164"/>
      <c r="U863" s="164"/>
      <c r="V863" s="164"/>
    </row>
    <row r="864" spans="1:22" ht="12">
      <c r="A864" s="164"/>
      <c r="B864" s="132"/>
      <c r="C864" s="164"/>
      <c r="D864" s="164"/>
      <c r="E864" s="164"/>
      <c r="F864" s="164"/>
      <c r="G864" s="164"/>
      <c r="H864" s="164"/>
      <c r="I864" s="164"/>
      <c r="J864" s="164"/>
      <c r="K864" s="164"/>
      <c r="L864" s="164"/>
      <c r="M864" s="164"/>
      <c r="N864" s="164"/>
      <c r="O864" s="164"/>
      <c r="P864" s="164"/>
      <c r="Q864" s="164"/>
      <c r="R864" s="164"/>
      <c r="S864" s="164"/>
      <c r="T864" s="164"/>
      <c r="U864" s="164"/>
      <c r="V864" s="164"/>
    </row>
    <row r="865" spans="1:22" ht="12">
      <c r="A865" s="164"/>
      <c r="B865" s="132"/>
      <c r="C865" s="164"/>
      <c r="D865" s="164"/>
      <c r="E865" s="164"/>
      <c r="F865" s="164"/>
      <c r="G865" s="164"/>
      <c r="H865" s="164"/>
      <c r="I865" s="164"/>
      <c r="J865" s="164"/>
      <c r="K865" s="164"/>
      <c r="L865" s="164"/>
      <c r="M865" s="164"/>
      <c r="N865" s="164"/>
      <c r="O865" s="164"/>
      <c r="P865" s="164"/>
      <c r="Q865" s="164"/>
      <c r="R865" s="164"/>
      <c r="S865" s="164"/>
      <c r="T865" s="164"/>
      <c r="U865" s="164"/>
      <c r="V865" s="164"/>
    </row>
    <row r="866" spans="1:22" ht="12">
      <c r="A866" s="164"/>
      <c r="B866" s="132"/>
      <c r="C866" s="164"/>
      <c r="D866" s="164"/>
      <c r="E866" s="164"/>
      <c r="F866" s="164"/>
      <c r="G866" s="164"/>
      <c r="H866" s="164"/>
      <c r="I866" s="164"/>
      <c r="J866" s="164"/>
      <c r="K866" s="164"/>
      <c r="L866" s="164"/>
      <c r="M866" s="164"/>
      <c r="N866" s="164"/>
      <c r="O866" s="164"/>
      <c r="P866" s="164"/>
      <c r="Q866" s="164"/>
      <c r="R866" s="164"/>
      <c r="S866" s="164"/>
      <c r="T866" s="164"/>
      <c r="U866" s="164"/>
      <c r="V866" s="164"/>
    </row>
    <row r="867" spans="1:22" ht="12">
      <c r="A867" s="164"/>
      <c r="B867" s="132"/>
      <c r="C867" s="164"/>
      <c r="D867" s="164"/>
      <c r="E867" s="164"/>
      <c r="F867" s="164"/>
      <c r="G867" s="164"/>
      <c r="H867" s="164"/>
      <c r="I867" s="164"/>
      <c r="J867" s="164"/>
      <c r="K867" s="164"/>
      <c r="L867" s="164"/>
      <c r="M867" s="164"/>
      <c r="N867" s="164"/>
      <c r="O867" s="164"/>
      <c r="P867" s="164"/>
      <c r="Q867" s="164"/>
      <c r="R867" s="164"/>
      <c r="S867" s="164"/>
      <c r="T867" s="164"/>
      <c r="U867" s="164"/>
      <c r="V867" s="164"/>
    </row>
    <row r="868" spans="1:22" ht="12">
      <c r="A868" s="164"/>
      <c r="B868" s="132"/>
      <c r="C868" s="164"/>
      <c r="D868" s="164"/>
      <c r="E868" s="164"/>
      <c r="F868" s="164"/>
      <c r="G868" s="164"/>
      <c r="H868" s="164"/>
      <c r="I868" s="164"/>
      <c r="J868" s="164"/>
      <c r="K868" s="164"/>
      <c r="L868" s="164"/>
      <c r="M868" s="164"/>
      <c r="N868" s="164"/>
      <c r="O868" s="164"/>
      <c r="P868" s="164"/>
      <c r="Q868" s="164"/>
      <c r="R868" s="164"/>
      <c r="S868" s="164"/>
      <c r="T868" s="164"/>
      <c r="U868" s="164"/>
      <c r="V868" s="164"/>
    </row>
    <row r="869" spans="1:22" ht="12">
      <c r="A869" s="164"/>
      <c r="B869" s="132"/>
      <c r="C869" s="164"/>
      <c r="D869" s="164"/>
      <c r="E869" s="164"/>
      <c r="F869" s="164"/>
      <c r="G869" s="164"/>
      <c r="H869" s="164"/>
      <c r="I869" s="164"/>
      <c r="J869" s="164"/>
      <c r="K869" s="164"/>
      <c r="L869" s="164"/>
      <c r="M869" s="164"/>
      <c r="N869" s="164"/>
      <c r="O869" s="164"/>
      <c r="P869" s="164"/>
      <c r="Q869" s="164"/>
      <c r="R869" s="164"/>
      <c r="S869" s="164"/>
      <c r="T869" s="164"/>
      <c r="U869" s="164"/>
      <c r="V869" s="164"/>
    </row>
    <row r="870" spans="1:22" ht="12">
      <c r="A870" s="164"/>
      <c r="B870" s="132"/>
      <c r="C870" s="164"/>
      <c r="D870" s="164"/>
      <c r="E870" s="164"/>
      <c r="F870" s="164"/>
      <c r="G870" s="164"/>
      <c r="H870" s="164"/>
      <c r="I870" s="164"/>
      <c r="J870" s="164"/>
      <c r="K870" s="164"/>
      <c r="L870" s="164"/>
      <c r="M870" s="164"/>
      <c r="N870" s="164"/>
      <c r="O870" s="164"/>
      <c r="P870" s="164"/>
      <c r="Q870" s="164"/>
      <c r="R870" s="164"/>
      <c r="S870" s="164"/>
      <c r="T870" s="164"/>
      <c r="U870" s="164"/>
      <c r="V870" s="164"/>
    </row>
    <row r="871" spans="1:22" ht="12">
      <c r="A871" s="164"/>
      <c r="B871" s="132"/>
      <c r="C871" s="164"/>
      <c r="D871" s="164"/>
      <c r="E871" s="164"/>
      <c r="F871" s="164"/>
      <c r="G871" s="164"/>
      <c r="H871" s="164"/>
      <c r="I871" s="164"/>
      <c r="J871" s="164"/>
      <c r="K871" s="164"/>
      <c r="L871" s="164"/>
      <c r="M871" s="164"/>
      <c r="N871" s="164"/>
      <c r="O871" s="164"/>
      <c r="P871" s="164"/>
      <c r="Q871" s="164"/>
      <c r="R871" s="164"/>
      <c r="S871" s="164"/>
      <c r="T871" s="164"/>
      <c r="U871" s="164"/>
      <c r="V871" s="164"/>
    </row>
    <row r="872" spans="1:22" ht="12">
      <c r="A872" s="164"/>
      <c r="B872" s="132"/>
      <c r="C872" s="164"/>
      <c r="D872" s="164"/>
      <c r="E872" s="164"/>
      <c r="F872" s="164"/>
      <c r="G872" s="164"/>
      <c r="H872" s="164"/>
      <c r="I872" s="164"/>
      <c r="J872" s="164"/>
      <c r="K872" s="164"/>
      <c r="L872" s="164"/>
      <c r="M872" s="164"/>
      <c r="N872" s="164"/>
      <c r="O872" s="164"/>
      <c r="P872" s="164"/>
      <c r="Q872" s="164"/>
      <c r="R872" s="164"/>
      <c r="S872" s="164"/>
      <c r="T872" s="164"/>
      <c r="U872" s="164"/>
      <c r="V872" s="164"/>
    </row>
    <row r="873" spans="1:22" ht="12">
      <c r="A873" s="164"/>
      <c r="B873" s="132"/>
      <c r="C873" s="164"/>
      <c r="D873" s="164"/>
      <c r="E873" s="164"/>
      <c r="F873" s="164"/>
      <c r="G873" s="164"/>
      <c r="H873" s="164"/>
      <c r="I873" s="164"/>
      <c r="J873" s="164"/>
      <c r="K873" s="164"/>
      <c r="L873" s="164"/>
      <c r="M873" s="164"/>
      <c r="N873" s="164"/>
      <c r="O873" s="164"/>
      <c r="P873" s="164"/>
      <c r="Q873" s="164"/>
      <c r="R873" s="164"/>
      <c r="S873" s="164"/>
      <c r="T873" s="164"/>
      <c r="U873" s="164"/>
      <c r="V873" s="164"/>
    </row>
    <row r="874" spans="1:22" ht="12">
      <c r="A874" s="164"/>
      <c r="B874" s="132"/>
      <c r="C874" s="164"/>
      <c r="D874" s="164"/>
      <c r="E874" s="164"/>
      <c r="F874" s="164"/>
      <c r="G874" s="164"/>
      <c r="H874" s="164"/>
      <c r="I874" s="164"/>
      <c r="J874" s="164"/>
      <c r="K874" s="164"/>
      <c r="L874" s="164"/>
      <c r="M874" s="164"/>
      <c r="N874" s="164"/>
      <c r="O874" s="164"/>
      <c r="P874" s="164"/>
      <c r="Q874" s="164"/>
      <c r="R874" s="164"/>
      <c r="S874" s="164"/>
      <c r="T874" s="164"/>
      <c r="U874" s="164"/>
      <c r="V874" s="164"/>
    </row>
    <row r="875" spans="1:22" ht="12">
      <c r="A875" s="164"/>
      <c r="B875" s="132"/>
      <c r="C875" s="164"/>
      <c r="D875" s="164"/>
      <c r="E875" s="164"/>
      <c r="F875" s="164"/>
      <c r="G875" s="164"/>
      <c r="H875" s="164"/>
      <c r="I875" s="164"/>
      <c r="J875" s="164"/>
      <c r="K875" s="164"/>
      <c r="L875" s="164"/>
      <c r="M875" s="164"/>
      <c r="N875" s="164"/>
      <c r="O875" s="164"/>
      <c r="P875" s="164"/>
      <c r="Q875" s="164"/>
      <c r="R875" s="164"/>
      <c r="S875" s="164"/>
      <c r="T875" s="164"/>
      <c r="U875" s="164"/>
      <c r="V875" s="164"/>
    </row>
    <row r="876" spans="1:22" ht="12">
      <c r="A876" s="164"/>
      <c r="B876" s="132"/>
      <c r="C876" s="164"/>
      <c r="D876" s="164"/>
      <c r="E876" s="164"/>
      <c r="F876" s="164"/>
      <c r="G876" s="164"/>
      <c r="H876" s="164"/>
      <c r="I876" s="164"/>
      <c r="J876" s="164"/>
      <c r="K876" s="164"/>
      <c r="L876" s="164"/>
      <c r="M876" s="164"/>
      <c r="N876" s="164"/>
      <c r="O876" s="164"/>
      <c r="P876" s="164"/>
      <c r="Q876" s="164"/>
      <c r="R876" s="164"/>
      <c r="S876" s="164"/>
      <c r="T876" s="164"/>
      <c r="U876" s="164"/>
      <c r="V876" s="164"/>
    </row>
    <row r="877" spans="1:22" ht="12">
      <c r="A877" s="164"/>
      <c r="B877" s="132"/>
      <c r="C877" s="164"/>
      <c r="D877" s="164"/>
      <c r="E877" s="164"/>
      <c r="F877" s="164"/>
      <c r="G877" s="164"/>
      <c r="H877" s="164"/>
      <c r="I877" s="164"/>
      <c r="J877" s="164"/>
      <c r="K877" s="164"/>
      <c r="L877" s="164"/>
      <c r="M877" s="164"/>
      <c r="N877" s="164"/>
      <c r="O877" s="164"/>
      <c r="P877" s="164"/>
      <c r="Q877" s="164"/>
      <c r="R877" s="164"/>
      <c r="S877" s="164"/>
      <c r="T877" s="164"/>
      <c r="U877" s="164"/>
      <c r="V877" s="164"/>
    </row>
    <row r="878" spans="1:22" ht="12">
      <c r="A878" s="164"/>
      <c r="B878" s="132"/>
      <c r="C878" s="164"/>
      <c r="D878" s="164"/>
      <c r="E878" s="164"/>
      <c r="F878" s="164"/>
      <c r="G878" s="164"/>
      <c r="H878" s="164"/>
      <c r="I878" s="164"/>
      <c r="J878" s="164"/>
      <c r="K878" s="164"/>
      <c r="L878" s="164"/>
      <c r="M878" s="164"/>
      <c r="N878" s="164"/>
      <c r="O878" s="164"/>
      <c r="P878" s="164"/>
      <c r="Q878" s="164"/>
      <c r="R878" s="164"/>
      <c r="S878" s="164"/>
      <c r="T878" s="164"/>
      <c r="U878" s="164"/>
      <c r="V878" s="164"/>
    </row>
    <row r="879" spans="1:22" ht="12">
      <c r="A879" s="164"/>
      <c r="B879" s="132"/>
      <c r="C879" s="164"/>
      <c r="D879" s="164"/>
      <c r="E879" s="164"/>
      <c r="F879" s="164"/>
      <c r="G879" s="164"/>
      <c r="H879" s="164"/>
      <c r="I879" s="164"/>
      <c r="J879" s="164"/>
      <c r="K879" s="164"/>
      <c r="L879" s="164"/>
      <c r="M879" s="164"/>
      <c r="N879" s="164"/>
      <c r="O879" s="164"/>
      <c r="P879" s="164"/>
      <c r="Q879" s="164"/>
      <c r="R879" s="164"/>
      <c r="S879" s="164"/>
      <c r="T879" s="164"/>
      <c r="U879" s="164"/>
      <c r="V879" s="164"/>
    </row>
    <row r="880" spans="1:22" ht="12">
      <c r="A880" s="164"/>
      <c r="B880" s="132"/>
      <c r="C880" s="164"/>
      <c r="D880" s="164"/>
      <c r="E880" s="164"/>
      <c r="F880" s="164"/>
      <c r="G880" s="164"/>
      <c r="H880" s="164"/>
      <c r="I880" s="164"/>
      <c r="J880" s="164"/>
      <c r="K880" s="164"/>
      <c r="L880" s="164"/>
      <c r="M880" s="164"/>
      <c r="N880" s="164"/>
      <c r="O880" s="164"/>
      <c r="P880" s="164"/>
      <c r="Q880" s="164"/>
      <c r="R880" s="164"/>
      <c r="S880" s="164"/>
      <c r="T880" s="164"/>
      <c r="U880" s="164"/>
      <c r="V880" s="164"/>
    </row>
    <row r="881" spans="1:22" ht="12">
      <c r="A881" s="164"/>
      <c r="B881" s="132"/>
      <c r="C881" s="164"/>
      <c r="D881" s="164"/>
      <c r="E881" s="164"/>
      <c r="F881" s="164"/>
      <c r="G881" s="164"/>
      <c r="H881" s="164"/>
      <c r="I881" s="164"/>
      <c r="J881" s="164"/>
      <c r="K881" s="164"/>
      <c r="L881" s="164"/>
      <c r="M881" s="164"/>
      <c r="N881" s="164"/>
      <c r="O881" s="164"/>
      <c r="P881" s="164"/>
      <c r="Q881" s="164"/>
      <c r="R881" s="164"/>
      <c r="S881" s="164"/>
      <c r="T881" s="164"/>
      <c r="U881" s="164"/>
      <c r="V881" s="164"/>
    </row>
    <row r="882" spans="1:22" ht="12">
      <c r="A882" s="164"/>
      <c r="B882" s="132"/>
      <c r="C882" s="164"/>
      <c r="D882" s="164"/>
      <c r="E882" s="164"/>
      <c r="F882" s="164"/>
      <c r="G882" s="164"/>
      <c r="H882" s="164"/>
      <c r="I882" s="164"/>
      <c r="J882" s="164"/>
      <c r="K882" s="164"/>
      <c r="L882" s="164"/>
      <c r="M882" s="164"/>
      <c r="N882" s="164"/>
      <c r="O882" s="164"/>
      <c r="P882" s="164"/>
      <c r="Q882" s="164"/>
      <c r="R882" s="164"/>
      <c r="S882" s="164"/>
      <c r="T882" s="164"/>
      <c r="U882" s="164"/>
      <c r="V882" s="164"/>
    </row>
    <row r="883" spans="1:22" ht="12">
      <c r="A883" s="164"/>
      <c r="B883" s="132"/>
      <c r="C883" s="164"/>
      <c r="D883" s="164"/>
      <c r="E883" s="164"/>
      <c r="F883" s="164"/>
      <c r="G883" s="164"/>
      <c r="H883" s="164"/>
      <c r="I883" s="164"/>
      <c r="J883" s="164"/>
      <c r="K883" s="164"/>
      <c r="L883" s="164"/>
      <c r="M883" s="164"/>
      <c r="N883" s="164"/>
      <c r="O883" s="164"/>
      <c r="P883" s="164"/>
      <c r="Q883" s="164"/>
      <c r="R883" s="164"/>
      <c r="S883" s="164"/>
      <c r="T883" s="164"/>
      <c r="U883" s="164"/>
      <c r="V883" s="164"/>
    </row>
    <row r="884" spans="1:22" ht="12">
      <c r="A884" s="164"/>
      <c r="B884" s="132"/>
      <c r="C884" s="164"/>
      <c r="D884" s="164"/>
      <c r="E884" s="164"/>
      <c r="F884" s="164"/>
      <c r="G884" s="164"/>
      <c r="H884" s="164"/>
      <c r="I884" s="164"/>
      <c r="J884" s="164"/>
      <c r="K884" s="164"/>
      <c r="L884" s="164"/>
      <c r="M884" s="164"/>
      <c r="N884" s="164"/>
      <c r="O884" s="164"/>
      <c r="P884" s="164"/>
      <c r="Q884" s="164"/>
      <c r="R884" s="164"/>
      <c r="S884" s="164"/>
      <c r="T884" s="164"/>
      <c r="U884" s="164"/>
      <c r="V884" s="164"/>
    </row>
    <row r="885" spans="1:22" ht="12">
      <c r="A885" s="164"/>
      <c r="B885" s="132"/>
      <c r="C885" s="164"/>
      <c r="D885" s="164"/>
      <c r="E885" s="164"/>
      <c r="F885" s="164"/>
      <c r="G885" s="164"/>
      <c r="H885" s="164"/>
      <c r="I885" s="164"/>
      <c r="J885" s="164"/>
      <c r="K885" s="164"/>
      <c r="L885" s="164"/>
      <c r="M885" s="164"/>
      <c r="N885" s="164"/>
      <c r="O885" s="164"/>
      <c r="P885" s="164"/>
      <c r="Q885" s="164"/>
      <c r="R885" s="164"/>
      <c r="S885" s="164"/>
      <c r="T885" s="164"/>
      <c r="U885" s="164"/>
      <c r="V885" s="164"/>
    </row>
    <row r="886" spans="1:22" ht="12">
      <c r="A886" s="164"/>
      <c r="B886" s="132"/>
      <c r="C886" s="164"/>
      <c r="D886" s="164"/>
      <c r="E886" s="164"/>
      <c r="F886" s="164"/>
      <c r="G886" s="164"/>
      <c r="H886" s="164"/>
      <c r="I886" s="164"/>
      <c r="J886" s="164"/>
      <c r="K886" s="164"/>
      <c r="L886" s="164"/>
      <c r="M886" s="164"/>
      <c r="N886" s="164"/>
      <c r="O886" s="164"/>
      <c r="P886" s="164"/>
      <c r="Q886" s="164"/>
      <c r="R886" s="164"/>
      <c r="S886" s="164"/>
      <c r="T886" s="164"/>
      <c r="U886" s="164"/>
      <c r="V886" s="164"/>
    </row>
    <row r="887" spans="1:22" ht="12">
      <c r="A887" s="164"/>
      <c r="B887" s="132"/>
      <c r="C887" s="164"/>
      <c r="D887" s="164"/>
      <c r="E887" s="164"/>
      <c r="F887" s="164"/>
      <c r="G887" s="164"/>
      <c r="H887" s="164"/>
      <c r="I887" s="164"/>
      <c r="J887" s="164"/>
      <c r="K887" s="164"/>
      <c r="L887" s="164"/>
      <c r="M887" s="164"/>
      <c r="N887" s="164"/>
      <c r="O887" s="164"/>
      <c r="P887" s="164"/>
      <c r="Q887" s="164"/>
      <c r="R887" s="164"/>
      <c r="S887" s="164"/>
      <c r="T887" s="164"/>
      <c r="U887" s="164"/>
      <c r="V887" s="164"/>
    </row>
    <row r="888" spans="1:22" ht="12">
      <c r="A888" s="164"/>
      <c r="B888" s="132"/>
      <c r="C888" s="164"/>
      <c r="D888" s="164"/>
      <c r="E888" s="164"/>
      <c r="F888" s="164"/>
      <c r="G888" s="164"/>
      <c r="H888" s="164"/>
      <c r="I888" s="164"/>
      <c r="J888" s="164"/>
      <c r="K888" s="164"/>
      <c r="L888" s="164"/>
      <c r="M888" s="164"/>
      <c r="N888" s="164"/>
      <c r="O888" s="164"/>
      <c r="P888" s="164"/>
      <c r="Q888" s="164"/>
      <c r="R888" s="164"/>
      <c r="S888" s="164"/>
      <c r="T888" s="164"/>
      <c r="U888" s="164"/>
      <c r="V888" s="164"/>
    </row>
    <row r="889" spans="1:22" ht="12">
      <c r="A889" s="164"/>
      <c r="B889" s="132"/>
      <c r="C889" s="164"/>
      <c r="D889" s="164"/>
      <c r="E889" s="164"/>
      <c r="F889" s="164"/>
      <c r="G889" s="164"/>
      <c r="H889" s="164"/>
      <c r="I889" s="164"/>
      <c r="J889" s="164"/>
      <c r="K889" s="164"/>
      <c r="L889" s="164"/>
      <c r="M889" s="164"/>
      <c r="N889" s="164"/>
      <c r="O889" s="164"/>
      <c r="P889" s="164"/>
      <c r="Q889" s="164"/>
      <c r="R889" s="164"/>
      <c r="S889" s="164"/>
      <c r="T889" s="164"/>
      <c r="U889" s="164"/>
      <c r="V889" s="164"/>
    </row>
    <row r="890" spans="1:22" ht="12">
      <c r="A890" s="164"/>
      <c r="B890" s="132"/>
      <c r="C890" s="164"/>
      <c r="D890" s="164"/>
      <c r="E890" s="164"/>
      <c r="F890" s="164"/>
      <c r="G890" s="164"/>
      <c r="H890" s="164"/>
      <c r="I890" s="164"/>
      <c r="J890" s="164"/>
      <c r="K890" s="164"/>
      <c r="L890" s="164"/>
      <c r="M890" s="164"/>
      <c r="N890" s="164"/>
      <c r="O890" s="164"/>
      <c r="P890" s="164"/>
      <c r="Q890" s="164"/>
      <c r="R890" s="164"/>
      <c r="S890" s="164"/>
      <c r="T890" s="164"/>
      <c r="U890" s="164"/>
      <c r="V890" s="164"/>
    </row>
    <row r="891" spans="1:22" ht="12">
      <c r="A891" s="164"/>
      <c r="B891" s="132"/>
      <c r="C891" s="164"/>
      <c r="D891" s="164"/>
      <c r="E891" s="164"/>
      <c r="F891" s="164"/>
      <c r="G891" s="164"/>
      <c r="H891" s="164"/>
      <c r="I891" s="164"/>
      <c r="J891" s="164"/>
      <c r="K891" s="164"/>
      <c r="L891" s="164"/>
      <c r="M891" s="164"/>
      <c r="N891" s="164"/>
      <c r="O891" s="164"/>
      <c r="P891" s="164"/>
      <c r="Q891" s="164"/>
      <c r="R891" s="164"/>
      <c r="S891" s="164"/>
      <c r="T891" s="164"/>
      <c r="U891" s="164"/>
      <c r="V891" s="164"/>
    </row>
    <row r="892" spans="1:22" ht="12">
      <c r="A892" s="164"/>
      <c r="B892" s="132"/>
      <c r="C892" s="164"/>
      <c r="D892" s="164"/>
      <c r="E892" s="164"/>
      <c r="F892" s="164"/>
      <c r="G892" s="164"/>
      <c r="H892" s="164"/>
      <c r="I892" s="164"/>
      <c r="J892" s="164"/>
      <c r="K892" s="164"/>
      <c r="L892" s="164"/>
      <c r="M892" s="164"/>
      <c r="N892" s="164"/>
      <c r="O892" s="164"/>
      <c r="P892" s="164"/>
      <c r="Q892" s="164"/>
      <c r="R892" s="164"/>
      <c r="S892" s="164"/>
      <c r="T892" s="164"/>
      <c r="U892" s="164"/>
      <c r="V892" s="164"/>
    </row>
    <row r="893" spans="1:22" ht="12">
      <c r="A893" s="164"/>
      <c r="B893" s="132"/>
      <c r="C893" s="164"/>
      <c r="D893" s="164"/>
      <c r="E893" s="164"/>
      <c r="F893" s="164"/>
      <c r="G893" s="164"/>
      <c r="H893" s="164"/>
      <c r="I893" s="164"/>
      <c r="J893" s="164"/>
      <c r="K893" s="164"/>
      <c r="L893" s="164"/>
      <c r="M893" s="164"/>
      <c r="N893" s="164"/>
      <c r="O893" s="164"/>
      <c r="P893" s="164"/>
      <c r="Q893" s="164"/>
      <c r="R893" s="164"/>
      <c r="S893" s="164"/>
      <c r="T893" s="164"/>
      <c r="U893" s="164"/>
      <c r="V893" s="164"/>
    </row>
    <row r="894" spans="1:22" ht="12">
      <c r="A894" s="164"/>
      <c r="B894" s="132"/>
      <c r="C894" s="164"/>
      <c r="D894" s="164"/>
      <c r="E894" s="164"/>
      <c r="F894" s="164"/>
      <c r="G894" s="164"/>
      <c r="H894" s="164"/>
      <c r="I894" s="164"/>
      <c r="J894" s="164"/>
      <c r="K894" s="164"/>
      <c r="L894" s="164"/>
      <c r="M894" s="164"/>
      <c r="N894" s="164"/>
      <c r="O894" s="164"/>
      <c r="P894" s="164"/>
      <c r="Q894" s="164"/>
      <c r="R894" s="164"/>
      <c r="S894" s="164"/>
      <c r="T894" s="164"/>
      <c r="U894" s="164"/>
      <c r="V894" s="164"/>
    </row>
    <row r="895" spans="1:22" ht="12">
      <c r="A895" s="164"/>
      <c r="B895" s="132"/>
      <c r="C895" s="164"/>
      <c r="D895" s="164"/>
      <c r="E895" s="164"/>
      <c r="F895" s="164"/>
      <c r="G895" s="164"/>
      <c r="H895" s="164"/>
      <c r="I895" s="164"/>
      <c r="J895" s="164"/>
      <c r="K895" s="164"/>
      <c r="L895" s="164"/>
      <c r="M895" s="164"/>
      <c r="N895" s="164"/>
      <c r="O895" s="164"/>
      <c r="P895" s="164"/>
      <c r="Q895" s="164"/>
      <c r="R895" s="164"/>
      <c r="S895" s="164"/>
      <c r="T895" s="164"/>
      <c r="U895" s="164"/>
      <c r="V895" s="164"/>
    </row>
    <row r="896" spans="1:22" ht="12">
      <c r="A896" s="164"/>
      <c r="B896" s="132"/>
      <c r="C896" s="164"/>
      <c r="D896" s="164"/>
      <c r="E896" s="164"/>
      <c r="F896" s="164"/>
      <c r="G896" s="164"/>
      <c r="H896" s="164"/>
      <c r="I896" s="164"/>
      <c r="J896" s="164"/>
      <c r="K896" s="164"/>
      <c r="L896" s="164"/>
      <c r="M896" s="164"/>
      <c r="N896" s="164"/>
      <c r="O896" s="164"/>
      <c r="P896" s="164"/>
      <c r="Q896" s="164"/>
      <c r="R896" s="164"/>
      <c r="S896" s="164"/>
      <c r="T896" s="164"/>
      <c r="U896" s="164"/>
      <c r="V896" s="164"/>
    </row>
    <row r="897" spans="1:22" ht="12">
      <c r="A897" s="164"/>
      <c r="B897" s="132"/>
      <c r="C897" s="164"/>
      <c r="D897" s="164"/>
      <c r="E897" s="164"/>
      <c r="F897" s="164"/>
      <c r="G897" s="164"/>
      <c r="H897" s="164"/>
      <c r="I897" s="164"/>
      <c r="J897" s="164"/>
      <c r="K897" s="164"/>
      <c r="L897" s="164"/>
      <c r="M897" s="164"/>
      <c r="N897" s="164"/>
      <c r="O897" s="164"/>
      <c r="P897" s="164"/>
      <c r="Q897" s="164"/>
      <c r="R897" s="164"/>
      <c r="S897" s="164"/>
      <c r="T897" s="164"/>
      <c r="U897" s="164"/>
      <c r="V897" s="164"/>
    </row>
    <row r="898" spans="1:22" ht="12">
      <c r="A898" s="164"/>
      <c r="B898" s="132"/>
      <c r="C898" s="164"/>
      <c r="D898" s="164"/>
      <c r="E898" s="164"/>
      <c r="F898" s="164"/>
      <c r="G898" s="164"/>
      <c r="H898" s="164"/>
      <c r="I898" s="164"/>
      <c r="J898" s="164"/>
      <c r="K898" s="164"/>
      <c r="L898" s="164"/>
      <c r="M898" s="164"/>
      <c r="N898" s="164"/>
      <c r="O898" s="164"/>
      <c r="P898" s="164"/>
      <c r="Q898" s="164"/>
      <c r="R898" s="164"/>
      <c r="S898" s="164"/>
      <c r="T898" s="164"/>
      <c r="U898" s="164"/>
      <c r="V898" s="164"/>
    </row>
    <row r="899" spans="1:22" ht="12">
      <c r="A899" s="164"/>
      <c r="B899" s="132"/>
      <c r="C899" s="164"/>
      <c r="D899" s="164"/>
      <c r="E899" s="164"/>
      <c r="F899" s="164"/>
      <c r="G899" s="164"/>
      <c r="H899" s="164"/>
      <c r="I899" s="164"/>
      <c r="J899" s="164"/>
      <c r="K899" s="164"/>
      <c r="L899" s="164"/>
      <c r="M899" s="164"/>
      <c r="N899" s="164"/>
      <c r="O899" s="164"/>
      <c r="P899" s="164"/>
      <c r="Q899" s="164"/>
      <c r="R899" s="164"/>
      <c r="S899" s="164"/>
      <c r="T899" s="164"/>
      <c r="U899" s="164"/>
      <c r="V899" s="164"/>
    </row>
    <row r="900" spans="1:22" ht="12">
      <c r="A900" s="164"/>
      <c r="B900" s="132"/>
      <c r="C900" s="164"/>
      <c r="D900" s="164"/>
      <c r="E900" s="164"/>
      <c r="F900" s="164"/>
      <c r="G900" s="164"/>
      <c r="H900" s="164"/>
      <c r="I900" s="164"/>
      <c r="J900" s="164"/>
      <c r="K900" s="164"/>
      <c r="L900" s="164"/>
      <c r="M900" s="164"/>
      <c r="N900" s="164"/>
      <c r="O900" s="164"/>
      <c r="P900" s="164"/>
      <c r="Q900" s="164"/>
      <c r="R900" s="164"/>
      <c r="S900" s="164"/>
      <c r="T900" s="164"/>
      <c r="U900" s="164"/>
      <c r="V900" s="164"/>
    </row>
    <row r="901" spans="1:22" ht="12">
      <c r="A901" s="164"/>
      <c r="B901" s="132"/>
      <c r="C901" s="164"/>
      <c r="D901" s="164"/>
      <c r="E901" s="164"/>
      <c r="F901" s="164"/>
      <c r="G901" s="164"/>
      <c r="H901" s="164"/>
      <c r="I901" s="164"/>
      <c r="J901" s="164"/>
      <c r="K901" s="164"/>
      <c r="L901" s="164"/>
      <c r="M901" s="164"/>
      <c r="N901" s="164"/>
      <c r="O901" s="164"/>
      <c r="P901" s="164"/>
      <c r="Q901" s="164"/>
      <c r="R901" s="164"/>
      <c r="S901" s="164"/>
      <c r="T901" s="164"/>
      <c r="U901" s="164"/>
      <c r="V901" s="164"/>
    </row>
    <row r="902" spans="1:22" ht="12">
      <c r="A902" s="164"/>
      <c r="B902" s="132"/>
      <c r="C902" s="164"/>
      <c r="D902" s="164"/>
      <c r="E902" s="164"/>
      <c r="F902" s="164"/>
      <c r="G902" s="164"/>
      <c r="H902" s="164"/>
      <c r="I902" s="164"/>
      <c r="J902" s="164"/>
      <c r="K902" s="164"/>
      <c r="L902" s="164"/>
      <c r="M902" s="164"/>
      <c r="N902" s="164"/>
      <c r="O902" s="164"/>
      <c r="P902" s="164"/>
      <c r="Q902" s="164"/>
      <c r="R902" s="164"/>
      <c r="S902" s="164"/>
      <c r="T902" s="164"/>
      <c r="U902" s="164"/>
      <c r="V902" s="164"/>
    </row>
    <row r="903" spans="1:22" ht="12">
      <c r="A903" s="164"/>
      <c r="B903" s="132"/>
      <c r="C903" s="164"/>
      <c r="D903" s="164"/>
      <c r="E903" s="164"/>
      <c r="F903" s="164"/>
      <c r="G903" s="164"/>
      <c r="H903" s="164"/>
      <c r="I903" s="164"/>
      <c r="J903" s="164"/>
      <c r="K903" s="164"/>
      <c r="L903" s="164"/>
      <c r="M903" s="164"/>
      <c r="N903" s="164"/>
      <c r="O903" s="164"/>
      <c r="P903" s="164"/>
      <c r="Q903" s="164"/>
      <c r="R903" s="164"/>
      <c r="S903" s="164"/>
      <c r="T903" s="164"/>
      <c r="U903" s="164"/>
      <c r="V903" s="164"/>
    </row>
    <row r="904" spans="1:22" ht="12">
      <c r="A904" s="164"/>
      <c r="B904" s="132"/>
      <c r="C904" s="164"/>
      <c r="D904" s="164"/>
      <c r="E904" s="164"/>
      <c r="F904" s="164"/>
      <c r="G904" s="164"/>
      <c r="H904" s="164"/>
      <c r="I904" s="164"/>
      <c r="J904" s="164"/>
      <c r="K904" s="164"/>
      <c r="L904" s="164"/>
      <c r="M904" s="164"/>
      <c r="N904" s="164"/>
      <c r="O904" s="164"/>
      <c r="P904" s="164"/>
      <c r="Q904" s="164"/>
      <c r="R904" s="164"/>
      <c r="S904" s="164"/>
      <c r="T904" s="164"/>
      <c r="U904" s="164"/>
      <c r="V904" s="164"/>
    </row>
    <row r="905" spans="1:22" ht="12">
      <c r="A905" s="164"/>
      <c r="B905" s="132"/>
      <c r="C905" s="164"/>
      <c r="D905" s="164"/>
      <c r="E905" s="164"/>
      <c r="F905" s="164"/>
      <c r="G905" s="164"/>
      <c r="H905" s="164"/>
      <c r="I905" s="164"/>
      <c r="J905" s="164"/>
      <c r="K905" s="164"/>
      <c r="L905" s="164"/>
      <c r="M905" s="164"/>
      <c r="N905" s="164"/>
      <c r="O905" s="164"/>
      <c r="P905" s="164"/>
      <c r="Q905" s="164"/>
      <c r="R905" s="164"/>
      <c r="S905" s="164"/>
      <c r="T905" s="164"/>
      <c r="U905" s="164"/>
      <c r="V905" s="164"/>
    </row>
    <row r="906" spans="1:22" ht="12">
      <c r="A906" s="164"/>
      <c r="B906" s="132"/>
      <c r="C906" s="164"/>
      <c r="D906" s="164"/>
      <c r="E906" s="164"/>
      <c r="F906" s="164"/>
      <c r="G906" s="164"/>
      <c r="H906" s="164"/>
      <c r="I906" s="164"/>
      <c r="J906" s="164"/>
      <c r="K906" s="164"/>
      <c r="L906" s="164"/>
      <c r="M906" s="164"/>
      <c r="N906" s="164"/>
      <c r="O906" s="164"/>
      <c r="P906" s="164"/>
      <c r="Q906" s="164"/>
      <c r="R906" s="164"/>
      <c r="S906" s="164"/>
      <c r="T906" s="164"/>
      <c r="U906" s="164"/>
      <c r="V906" s="164"/>
    </row>
    <row r="907" spans="1:22" ht="12">
      <c r="A907" s="164"/>
      <c r="B907" s="132"/>
      <c r="C907" s="164"/>
      <c r="D907" s="164"/>
      <c r="E907" s="164"/>
      <c r="F907" s="164"/>
      <c r="G907" s="164"/>
      <c r="H907" s="164"/>
      <c r="I907" s="164"/>
      <c r="J907" s="164"/>
      <c r="K907" s="164"/>
      <c r="L907" s="164"/>
      <c r="M907" s="164"/>
      <c r="N907" s="164"/>
      <c r="O907" s="164"/>
      <c r="P907" s="164"/>
      <c r="Q907" s="164"/>
      <c r="R907" s="164"/>
      <c r="S907" s="164"/>
      <c r="T907" s="164"/>
      <c r="U907" s="164"/>
      <c r="V907" s="164"/>
    </row>
    <row r="908" spans="1:22" ht="12">
      <c r="A908" s="164"/>
      <c r="B908" s="132"/>
      <c r="C908" s="164"/>
      <c r="D908" s="164"/>
      <c r="E908" s="164"/>
      <c r="F908" s="164"/>
      <c r="G908" s="164"/>
      <c r="H908" s="164"/>
      <c r="I908" s="164"/>
      <c r="J908" s="164"/>
      <c r="K908" s="164"/>
      <c r="L908" s="164"/>
      <c r="M908" s="164"/>
      <c r="N908" s="164"/>
      <c r="O908" s="164"/>
      <c r="P908" s="164"/>
      <c r="Q908" s="164"/>
      <c r="R908" s="164"/>
      <c r="S908" s="164"/>
      <c r="T908" s="164"/>
      <c r="U908" s="164"/>
      <c r="V908" s="164"/>
    </row>
    <row r="909" spans="1:22" ht="12">
      <c r="A909" s="164"/>
      <c r="B909" s="132"/>
      <c r="C909" s="164"/>
      <c r="D909" s="164"/>
      <c r="E909" s="164"/>
      <c r="F909" s="164"/>
      <c r="G909" s="164"/>
      <c r="H909" s="164"/>
      <c r="I909" s="164"/>
      <c r="J909" s="164"/>
      <c r="K909" s="164"/>
      <c r="L909" s="164"/>
      <c r="M909" s="164"/>
      <c r="N909" s="164"/>
      <c r="O909" s="164"/>
      <c r="P909" s="164"/>
      <c r="Q909" s="164"/>
      <c r="R909" s="164"/>
      <c r="S909" s="164"/>
      <c r="T909" s="164"/>
      <c r="U909" s="164"/>
      <c r="V909" s="164"/>
    </row>
    <row r="910" spans="1:22" ht="12">
      <c r="A910" s="164"/>
      <c r="B910" s="132"/>
      <c r="C910" s="164"/>
      <c r="D910" s="164"/>
      <c r="E910" s="164"/>
      <c r="F910" s="164"/>
      <c r="G910" s="164"/>
      <c r="H910" s="164"/>
      <c r="I910" s="164"/>
      <c r="J910" s="164"/>
      <c r="K910" s="164"/>
      <c r="L910" s="164"/>
      <c r="M910" s="164"/>
      <c r="N910" s="164"/>
      <c r="O910" s="164"/>
      <c r="P910" s="164"/>
      <c r="Q910" s="164"/>
      <c r="R910" s="164"/>
      <c r="S910" s="164"/>
      <c r="T910" s="164"/>
      <c r="U910" s="164"/>
      <c r="V910" s="164"/>
    </row>
    <row r="911" spans="1:22" ht="12">
      <c r="A911" s="164"/>
      <c r="B911" s="132"/>
      <c r="C911" s="164"/>
      <c r="D911" s="164"/>
      <c r="E911" s="164"/>
      <c r="F911" s="164"/>
      <c r="G911" s="164"/>
      <c r="H911" s="164"/>
      <c r="I911" s="164"/>
      <c r="J911" s="164"/>
      <c r="K911" s="164"/>
      <c r="L911" s="164"/>
      <c r="M911" s="164"/>
      <c r="N911" s="164"/>
      <c r="O911" s="164"/>
      <c r="P911" s="164"/>
      <c r="Q911" s="164"/>
      <c r="R911" s="164"/>
      <c r="S911" s="164"/>
      <c r="T911" s="164"/>
      <c r="U911" s="164"/>
      <c r="V911" s="164"/>
    </row>
    <row r="912" spans="1:22" ht="12">
      <c r="A912" s="164"/>
      <c r="B912" s="132"/>
      <c r="C912" s="164"/>
      <c r="D912" s="164"/>
      <c r="E912" s="164"/>
      <c r="F912" s="164"/>
      <c r="G912" s="164"/>
      <c r="H912" s="164"/>
      <c r="I912" s="164"/>
      <c r="J912" s="164"/>
      <c r="K912" s="164"/>
      <c r="L912" s="164"/>
      <c r="M912" s="164"/>
      <c r="N912" s="164"/>
      <c r="O912" s="164"/>
      <c r="P912" s="164"/>
      <c r="Q912" s="164"/>
      <c r="R912" s="164"/>
      <c r="S912" s="164"/>
      <c r="T912" s="164"/>
      <c r="U912" s="164"/>
      <c r="V912" s="164"/>
    </row>
    <row r="913" spans="1:22" ht="12">
      <c r="A913" s="164"/>
      <c r="B913" s="132"/>
      <c r="C913" s="164"/>
      <c r="D913" s="164"/>
      <c r="E913" s="164"/>
      <c r="F913" s="164"/>
      <c r="G913" s="164"/>
      <c r="H913" s="164"/>
      <c r="I913" s="164"/>
      <c r="J913" s="164"/>
      <c r="K913" s="164"/>
      <c r="L913" s="164"/>
      <c r="M913" s="164"/>
      <c r="N913" s="164"/>
      <c r="O913" s="164"/>
      <c r="P913" s="164"/>
      <c r="Q913" s="164"/>
      <c r="R913" s="164"/>
      <c r="S913" s="164"/>
      <c r="T913" s="164"/>
      <c r="U913" s="164"/>
      <c r="V913" s="164"/>
    </row>
    <row r="914" spans="1:22" ht="12">
      <c r="A914" s="164"/>
      <c r="B914" s="132"/>
      <c r="C914" s="164"/>
      <c r="D914" s="164"/>
      <c r="E914" s="164"/>
      <c r="F914" s="164"/>
      <c r="G914" s="164"/>
      <c r="H914" s="164"/>
      <c r="I914" s="164"/>
      <c r="J914" s="164"/>
      <c r="K914" s="164"/>
      <c r="L914" s="164"/>
      <c r="M914" s="164"/>
      <c r="N914" s="164"/>
      <c r="O914" s="164"/>
      <c r="P914" s="164"/>
      <c r="Q914" s="164"/>
      <c r="R914" s="164"/>
      <c r="S914" s="164"/>
      <c r="T914" s="164"/>
      <c r="U914" s="164"/>
      <c r="V914" s="164"/>
    </row>
    <row r="915" spans="1:22" ht="12">
      <c r="A915" s="164"/>
      <c r="B915" s="132"/>
      <c r="C915" s="164"/>
      <c r="D915" s="164"/>
      <c r="E915" s="164"/>
      <c r="F915" s="164"/>
      <c r="G915" s="164"/>
      <c r="H915" s="164"/>
      <c r="I915" s="164"/>
      <c r="J915" s="164"/>
      <c r="K915" s="164"/>
      <c r="L915" s="164"/>
      <c r="M915" s="164"/>
      <c r="N915" s="164"/>
      <c r="O915" s="164"/>
      <c r="P915" s="164"/>
      <c r="Q915" s="164"/>
      <c r="R915" s="164"/>
      <c r="S915" s="164"/>
      <c r="T915" s="164"/>
      <c r="U915" s="164"/>
      <c r="V915" s="164"/>
    </row>
    <row r="916" spans="1:22" ht="12">
      <c r="A916" s="164"/>
      <c r="B916" s="132"/>
      <c r="C916" s="164"/>
      <c r="D916" s="164"/>
      <c r="E916" s="164"/>
      <c r="F916" s="164"/>
      <c r="G916" s="164"/>
      <c r="H916" s="164"/>
      <c r="I916" s="164"/>
      <c r="J916" s="164"/>
      <c r="K916" s="164"/>
      <c r="L916" s="164"/>
      <c r="M916" s="164"/>
      <c r="N916" s="164"/>
      <c r="O916" s="164"/>
      <c r="P916" s="164"/>
      <c r="Q916" s="164"/>
      <c r="R916" s="164"/>
      <c r="S916" s="164"/>
      <c r="T916" s="164"/>
      <c r="U916" s="164"/>
      <c r="V916" s="164"/>
    </row>
    <row r="917" spans="1:22" ht="12">
      <c r="A917" s="164"/>
      <c r="B917" s="132"/>
      <c r="C917" s="164"/>
      <c r="D917" s="164"/>
      <c r="E917" s="164"/>
      <c r="F917" s="164"/>
      <c r="G917" s="164"/>
      <c r="H917" s="164"/>
      <c r="I917" s="164"/>
      <c r="J917" s="164"/>
      <c r="K917" s="164"/>
      <c r="L917" s="164"/>
      <c r="M917" s="164"/>
      <c r="N917" s="164"/>
      <c r="O917" s="164"/>
      <c r="P917" s="164"/>
      <c r="Q917" s="164"/>
      <c r="R917" s="164"/>
      <c r="S917" s="164"/>
      <c r="T917" s="164"/>
      <c r="U917" s="164"/>
      <c r="V917" s="164"/>
    </row>
    <row r="918" spans="1:22" ht="12">
      <c r="A918" s="164"/>
      <c r="B918" s="132"/>
      <c r="C918" s="164"/>
      <c r="D918" s="164"/>
      <c r="E918" s="164"/>
      <c r="F918" s="164"/>
      <c r="G918" s="164"/>
      <c r="H918" s="164"/>
      <c r="I918" s="164"/>
      <c r="J918" s="164"/>
      <c r="K918" s="164"/>
      <c r="L918" s="164"/>
      <c r="M918" s="164"/>
      <c r="N918" s="164"/>
      <c r="O918" s="164"/>
      <c r="P918" s="164"/>
      <c r="Q918" s="164"/>
      <c r="R918" s="164"/>
      <c r="S918" s="164"/>
      <c r="T918" s="164"/>
      <c r="U918" s="164"/>
      <c r="V918" s="164"/>
    </row>
    <row r="919" spans="1:22" ht="12">
      <c r="A919" s="164"/>
      <c r="B919" s="132"/>
      <c r="C919" s="164"/>
      <c r="D919" s="164"/>
      <c r="E919" s="164"/>
      <c r="F919" s="164"/>
      <c r="G919" s="164"/>
      <c r="H919" s="164"/>
      <c r="I919" s="164"/>
      <c r="J919" s="164"/>
      <c r="K919" s="164"/>
      <c r="L919" s="164"/>
      <c r="M919" s="164"/>
      <c r="N919" s="164"/>
      <c r="O919" s="164"/>
      <c r="P919" s="164"/>
      <c r="Q919" s="164"/>
      <c r="R919" s="164"/>
      <c r="S919" s="164"/>
      <c r="T919" s="164"/>
      <c r="U919" s="164"/>
      <c r="V919" s="164"/>
    </row>
    <row r="920" spans="1:22" ht="12">
      <c r="A920" s="164"/>
      <c r="B920" s="132"/>
      <c r="C920" s="164"/>
      <c r="D920" s="164"/>
      <c r="E920" s="164"/>
      <c r="F920" s="164"/>
      <c r="G920" s="164"/>
      <c r="H920" s="164"/>
      <c r="I920" s="164"/>
      <c r="J920" s="164"/>
      <c r="K920" s="164"/>
      <c r="L920" s="164"/>
      <c r="M920" s="164"/>
      <c r="N920" s="164"/>
      <c r="O920" s="164"/>
      <c r="P920" s="164"/>
      <c r="Q920" s="164"/>
      <c r="R920" s="164"/>
      <c r="S920" s="164"/>
      <c r="T920" s="164"/>
      <c r="U920" s="164"/>
      <c r="V920" s="164"/>
    </row>
    <row r="921" spans="1:22" ht="12">
      <c r="A921" s="164"/>
      <c r="B921" s="132"/>
      <c r="C921" s="164"/>
      <c r="D921" s="164"/>
      <c r="E921" s="164"/>
      <c r="F921" s="164"/>
      <c r="G921" s="164"/>
      <c r="H921" s="164"/>
      <c r="I921" s="164"/>
      <c r="J921" s="164"/>
      <c r="K921" s="164"/>
      <c r="L921" s="164"/>
      <c r="M921" s="164"/>
      <c r="N921" s="164"/>
      <c r="O921" s="164"/>
      <c r="P921" s="164"/>
      <c r="Q921" s="164"/>
      <c r="R921" s="164"/>
      <c r="S921" s="164"/>
      <c r="T921" s="164"/>
      <c r="U921" s="164"/>
      <c r="V921" s="164"/>
    </row>
    <row r="922" spans="1:22" ht="12">
      <c r="A922" s="164"/>
      <c r="B922" s="132"/>
      <c r="C922" s="164"/>
      <c r="D922" s="164"/>
      <c r="E922" s="164"/>
      <c r="F922" s="164"/>
      <c r="G922" s="164"/>
      <c r="H922" s="164"/>
      <c r="I922" s="164"/>
      <c r="J922" s="164"/>
      <c r="K922" s="164"/>
      <c r="L922" s="164"/>
      <c r="M922" s="164"/>
      <c r="N922" s="164"/>
      <c r="O922" s="164"/>
      <c r="P922" s="164"/>
      <c r="Q922" s="164"/>
      <c r="R922" s="164"/>
      <c r="S922" s="164"/>
      <c r="T922" s="164"/>
      <c r="U922" s="164"/>
      <c r="V922" s="164"/>
    </row>
    <row r="923" spans="1:22" ht="12">
      <c r="A923" s="164"/>
      <c r="B923" s="132"/>
      <c r="C923" s="164"/>
      <c r="D923" s="164"/>
      <c r="E923" s="164"/>
      <c r="F923" s="164"/>
      <c r="G923" s="164"/>
      <c r="H923" s="164"/>
      <c r="I923" s="164"/>
      <c r="J923" s="164"/>
      <c r="K923" s="164"/>
      <c r="L923" s="164"/>
      <c r="M923" s="164"/>
      <c r="N923" s="164"/>
      <c r="O923" s="164"/>
      <c r="P923" s="164"/>
      <c r="Q923" s="164"/>
      <c r="R923" s="164"/>
      <c r="S923" s="164"/>
      <c r="T923" s="164"/>
      <c r="U923" s="164"/>
      <c r="V923" s="164"/>
    </row>
    <row r="924" spans="1:22" ht="12">
      <c r="A924" s="164"/>
      <c r="B924" s="132"/>
      <c r="C924" s="164"/>
      <c r="D924" s="164"/>
      <c r="E924" s="164"/>
      <c r="F924" s="164"/>
      <c r="G924" s="164"/>
      <c r="H924" s="164"/>
      <c r="I924" s="164"/>
      <c r="J924" s="164"/>
      <c r="K924" s="164"/>
      <c r="L924" s="164"/>
      <c r="M924" s="164"/>
      <c r="N924" s="164"/>
      <c r="O924" s="164"/>
      <c r="P924" s="164"/>
      <c r="Q924" s="164"/>
      <c r="R924" s="164"/>
      <c r="S924" s="164"/>
      <c r="T924" s="164"/>
      <c r="U924" s="164"/>
      <c r="V924" s="164"/>
    </row>
    <row r="925" spans="1:22" ht="12">
      <c r="A925" s="164"/>
      <c r="B925" s="132"/>
      <c r="C925" s="164"/>
      <c r="D925" s="164"/>
      <c r="E925" s="164"/>
      <c r="F925" s="164"/>
      <c r="G925" s="164"/>
      <c r="H925" s="164"/>
      <c r="I925" s="164"/>
      <c r="J925" s="164"/>
      <c r="K925" s="164"/>
      <c r="L925" s="164"/>
      <c r="M925" s="164"/>
      <c r="N925" s="164"/>
      <c r="O925" s="164"/>
      <c r="P925" s="164"/>
      <c r="Q925" s="164"/>
      <c r="R925" s="164"/>
      <c r="S925" s="164"/>
      <c r="T925" s="164"/>
      <c r="U925" s="164"/>
      <c r="V925" s="164"/>
    </row>
    <row r="926" spans="1:22" ht="12">
      <c r="A926" s="164"/>
      <c r="B926" s="132"/>
      <c r="C926" s="164"/>
      <c r="D926" s="164"/>
      <c r="E926" s="164"/>
      <c r="F926" s="164"/>
      <c r="G926" s="164"/>
      <c r="H926" s="164"/>
      <c r="I926" s="164"/>
      <c r="J926" s="164"/>
      <c r="K926" s="164"/>
      <c r="L926" s="164"/>
      <c r="M926" s="164"/>
      <c r="N926" s="164"/>
      <c r="O926" s="164"/>
      <c r="P926" s="164"/>
      <c r="Q926" s="164"/>
      <c r="R926" s="164"/>
      <c r="S926" s="164"/>
      <c r="T926" s="164"/>
      <c r="U926" s="164"/>
      <c r="V926" s="164"/>
    </row>
    <row r="927" spans="1:22" ht="12">
      <c r="A927" s="164"/>
      <c r="B927" s="132"/>
      <c r="C927" s="164"/>
      <c r="D927" s="164"/>
      <c r="E927" s="164"/>
      <c r="F927" s="164"/>
      <c r="G927" s="164"/>
      <c r="H927" s="164"/>
      <c r="I927" s="164"/>
      <c r="J927" s="164"/>
      <c r="K927" s="164"/>
      <c r="L927" s="164"/>
      <c r="M927" s="164"/>
      <c r="N927" s="164"/>
      <c r="O927" s="164"/>
      <c r="P927" s="164"/>
      <c r="Q927" s="164"/>
      <c r="R927" s="164"/>
      <c r="S927" s="164"/>
      <c r="T927" s="164"/>
      <c r="U927" s="164"/>
      <c r="V927" s="164"/>
    </row>
    <row r="928" spans="1:22" ht="12">
      <c r="A928" s="164"/>
      <c r="B928" s="132"/>
      <c r="C928" s="164"/>
      <c r="D928" s="164"/>
      <c r="E928" s="164"/>
      <c r="F928" s="164"/>
      <c r="G928" s="164"/>
      <c r="H928" s="164"/>
      <c r="I928" s="164"/>
      <c r="J928" s="164"/>
      <c r="K928" s="164"/>
      <c r="L928" s="164"/>
      <c r="M928" s="164"/>
      <c r="N928" s="164"/>
      <c r="O928" s="164"/>
      <c r="P928" s="164"/>
      <c r="Q928" s="164"/>
      <c r="R928" s="164"/>
      <c r="S928" s="164"/>
      <c r="T928" s="164"/>
      <c r="U928" s="164"/>
      <c r="V928" s="164"/>
    </row>
    <row r="929" spans="1:22" ht="12">
      <c r="A929" s="164"/>
      <c r="B929" s="132"/>
      <c r="C929" s="164"/>
      <c r="D929" s="164"/>
      <c r="E929" s="164"/>
      <c r="F929" s="164"/>
      <c r="G929" s="164"/>
      <c r="H929" s="164"/>
      <c r="I929" s="164"/>
      <c r="J929" s="164"/>
      <c r="K929" s="164"/>
      <c r="L929" s="164"/>
      <c r="M929" s="164"/>
      <c r="N929" s="164"/>
      <c r="O929" s="164"/>
      <c r="P929" s="164"/>
      <c r="Q929" s="164"/>
      <c r="R929" s="164"/>
      <c r="S929" s="164"/>
      <c r="T929" s="164"/>
      <c r="U929" s="164"/>
      <c r="V929" s="164"/>
    </row>
    <row r="930" spans="1:22" ht="12">
      <c r="A930" s="164"/>
      <c r="B930" s="132"/>
      <c r="C930" s="164"/>
      <c r="D930" s="164"/>
      <c r="E930" s="164"/>
      <c r="F930" s="164"/>
      <c r="G930" s="164"/>
      <c r="H930" s="164"/>
      <c r="I930" s="164"/>
      <c r="J930" s="164"/>
      <c r="K930" s="164"/>
      <c r="L930" s="164"/>
      <c r="M930" s="164"/>
      <c r="N930" s="164"/>
      <c r="O930" s="164"/>
      <c r="P930" s="164"/>
      <c r="Q930" s="164"/>
      <c r="R930" s="164"/>
      <c r="S930" s="164"/>
      <c r="T930" s="164"/>
      <c r="U930" s="164"/>
      <c r="V930" s="164"/>
    </row>
    <row r="931" spans="1:22" ht="12">
      <c r="A931" s="164"/>
      <c r="B931" s="132"/>
      <c r="C931" s="164"/>
      <c r="D931" s="164"/>
      <c r="E931" s="164"/>
      <c r="F931" s="164"/>
      <c r="G931" s="164"/>
      <c r="H931" s="164"/>
      <c r="I931" s="164"/>
      <c r="J931" s="164"/>
      <c r="K931" s="164"/>
      <c r="L931" s="164"/>
      <c r="M931" s="164"/>
      <c r="N931" s="164"/>
      <c r="O931" s="164"/>
      <c r="P931" s="164"/>
      <c r="Q931" s="164"/>
      <c r="R931" s="164"/>
      <c r="S931" s="164"/>
      <c r="T931" s="164"/>
      <c r="U931" s="164"/>
      <c r="V931" s="164"/>
    </row>
    <row r="932" spans="1:22" ht="12">
      <c r="A932" s="164"/>
      <c r="B932" s="132"/>
      <c r="C932" s="164"/>
      <c r="D932" s="164"/>
      <c r="E932" s="164"/>
      <c r="F932" s="164"/>
      <c r="G932" s="164"/>
      <c r="H932" s="164"/>
      <c r="I932" s="164"/>
      <c r="J932" s="164"/>
      <c r="K932" s="164"/>
      <c r="L932" s="164"/>
      <c r="M932" s="164"/>
      <c r="N932" s="164"/>
      <c r="O932" s="164"/>
      <c r="P932" s="164"/>
      <c r="Q932" s="164"/>
      <c r="R932" s="164"/>
      <c r="S932" s="164"/>
      <c r="T932" s="164"/>
      <c r="U932" s="164"/>
      <c r="V932" s="164"/>
    </row>
    <row r="933" spans="1:22" ht="12">
      <c r="A933" s="164"/>
      <c r="B933" s="132"/>
      <c r="C933" s="164"/>
      <c r="D933" s="164"/>
      <c r="E933" s="164"/>
      <c r="F933" s="164"/>
      <c r="G933" s="164"/>
      <c r="H933" s="164"/>
      <c r="I933" s="164"/>
      <c r="J933" s="164"/>
      <c r="K933" s="164"/>
      <c r="L933" s="164"/>
      <c r="M933" s="164"/>
      <c r="N933" s="164"/>
      <c r="O933" s="164"/>
      <c r="P933" s="164"/>
      <c r="Q933" s="164"/>
      <c r="R933" s="164"/>
      <c r="S933" s="164"/>
      <c r="T933" s="164"/>
      <c r="U933" s="164"/>
      <c r="V933" s="164"/>
    </row>
    <row r="934" spans="1:22" ht="12">
      <c r="A934" s="164"/>
      <c r="B934" s="132"/>
      <c r="C934" s="164"/>
      <c r="D934" s="164"/>
      <c r="E934" s="164"/>
      <c r="F934" s="164"/>
      <c r="G934" s="164"/>
      <c r="H934" s="164"/>
      <c r="I934" s="164"/>
      <c r="J934" s="164"/>
      <c r="K934" s="164"/>
      <c r="L934" s="164"/>
      <c r="M934" s="164"/>
      <c r="N934" s="164"/>
      <c r="O934" s="164"/>
      <c r="P934" s="164"/>
      <c r="Q934" s="164"/>
      <c r="R934" s="164"/>
      <c r="S934" s="164"/>
      <c r="T934" s="164"/>
      <c r="U934" s="164"/>
      <c r="V934" s="164"/>
    </row>
    <row r="935" spans="1:22" ht="12">
      <c r="A935" s="164"/>
      <c r="B935" s="132"/>
      <c r="C935" s="164"/>
      <c r="D935" s="164"/>
      <c r="E935" s="164"/>
      <c r="F935" s="164"/>
      <c r="G935" s="164"/>
      <c r="H935" s="164"/>
      <c r="I935" s="164"/>
      <c r="J935" s="164"/>
      <c r="K935" s="164"/>
      <c r="L935" s="164"/>
      <c r="M935" s="164"/>
      <c r="N935" s="164"/>
      <c r="O935" s="164"/>
      <c r="P935" s="164"/>
      <c r="Q935" s="164"/>
      <c r="R935" s="164"/>
      <c r="S935" s="164"/>
      <c r="T935" s="164"/>
      <c r="U935" s="164"/>
      <c r="V935" s="164"/>
    </row>
    <row r="936" spans="1:22" ht="12">
      <c r="A936" s="164"/>
      <c r="B936" s="132"/>
      <c r="C936" s="164"/>
      <c r="D936" s="164"/>
      <c r="E936" s="164"/>
      <c r="F936" s="164"/>
      <c r="G936" s="164"/>
      <c r="H936" s="164"/>
      <c r="I936" s="164"/>
      <c r="J936" s="164"/>
      <c r="K936" s="164"/>
      <c r="L936" s="164"/>
      <c r="M936" s="164"/>
      <c r="N936" s="164"/>
      <c r="O936" s="164"/>
      <c r="P936" s="164"/>
      <c r="Q936" s="164"/>
      <c r="R936" s="164"/>
      <c r="S936" s="164"/>
      <c r="T936" s="164"/>
      <c r="U936" s="164"/>
      <c r="V936" s="164"/>
    </row>
    <row r="937" spans="1:22" ht="12">
      <c r="A937" s="164"/>
      <c r="B937" s="132"/>
      <c r="C937" s="164"/>
      <c r="D937" s="164"/>
      <c r="E937" s="164"/>
      <c r="F937" s="164"/>
      <c r="G937" s="164"/>
      <c r="H937" s="164"/>
      <c r="I937" s="164"/>
      <c r="J937" s="164"/>
      <c r="K937" s="164"/>
      <c r="L937" s="164"/>
      <c r="M937" s="164"/>
      <c r="N937" s="164"/>
      <c r="O937" s="164"/>
      <c r="P937" s="164"/>
      <c r="Q937" s="164"/>
      <c r="R937" s="164"/>
      <c r="S937" s="164"/>
      <c r="T937" s="164"/>
      <c r="U937" s="164"/>
      <c r="V937" s="164"/>
    </row>
    <row r="938" spans="1:22" ht="12">
      <c r="A938" s="164"/>
      <c r="B938" s="132"/>
      <c r="C938" s="164"/>
      <c r="D938" s="164"/>
      <c r="E938" s="164"/>
      <c r="F938" s="164"/>
      <c r="G938" s="164"/>
      <c r="H938" s="164"/>
      <c r="I938" s="164"/>
      <c r="J938" s="164"/>
      <c r="K938" s="164"/>
      <c r="L938" s="164"/>
      <c r="M938" s="164"/>
      <c r="N938" s="164"/>
      <c r="O938" s="164"/>
      <c r="P938" s="164"/>
      <c r="Q938" s="164"/>
      <c r="R938" s="164"/>
      <c r="S938" s="164"/>
      <c r="T938" s="164"/>
      <c r="U938" s="164"/>
      <c r="V938" s="164"/>
    </row>
    <row r="939" spans="1:22" ht="12">
      <c r="A939" s="164"/>
      <c r="B939" s="132"/>
      <c r="C939" s="164"/>
      <c r="D939" s="164"/>
      <c r="E939" s="164"/>
      <c r="F939" s="164"/>
      <c r="G939" s="164"/>
      <c r="H939" s="164"/>
      <c r="I939" s="164"/>
      <c r="J939" s="164"/>
      <c r="K939" s="164"/>
      <c r="L939" s="164"/>
      <c r="M939" s="164"/>
      <c r="N939" s="164"/>
      <c r="O939" s="164"/>
      <c r="P939" s="164"/>
      <c r="Q939" s="164"/>
      <c r="R939" s="164"/>
      <c r="S939" s="164"/>
      <c r="T939" s="164"/>
      <c r="U939" s="164"/>
      <c r="V939" s="164"/>
    </row>
    <row r="940" spans="1:22" ht="12">
      <c r="A940" s="164"/>
      <c r="B940" s="132"/>
      <c r="C940" s="164"/>
      <c r="D940" s="164"/>
      <c r="E940" s="164"/>
      <c r="F940" s="164"/>
      <c r="G940" s="164"/>
      <c r="H940" s="164"/>
      <c r="I940" s="164"/>
      <c r="J940" s="164"/>
      <c r="K940" s="164"/>
      <c r="L940" s="164"/>
      <c r="M940" s="164"/>
      <c r="N940" s="164"/>
      <c r="O940" s="164"/>
      <c r="P940" s="164"/>
      <c r="Q940" s="164"/>
      <c r="R940" s="164"/>
      <c r="S940" s="164"/>
      <c r="T940" s="164"/>
      <c r="U940" s="164"/>
      <c r="V940" s="164"/>
    </row>
    <row r="941" spans="1:22" ht="12">
      <c r="A941" s="164"/>
      <c r="B941" s="132"/>
      <c r="C941" s="164"/>
      <c r="D941" s="164"/>
      <c r="E941" s="164"/>
      <c r="F941" s="164"/>
      <c r="G941" s="164"/>
      <c r="H941" s="164"/>
      <c r="I941" s="164"/>
      <c r="J941" s="164"/>
      <c r="K941" s="164"/>
      <c r="L941" s="164"/>
      <c r="M941" s="164"/>
      <c r="N941" s="164"/>
      <c r="O941" s="164"/>
      <c r="P941" s="164"/>
      <c r="Q941" s="164"/>
      <c r="R941" s="164"/>
      <c r="S941" s="164"/>
      <c r="T941" s="164"/>
      <c r="U941" s="164"/>
      <c r="V941" s="164"/>
    </row>
    <row r="942" spans="1:22" ht="12">
      <c r="A942" s="164"/>
      <c r="B942" s="132"/>
      <c r="C942" s="164"/>
      <c r="D942" s="164"/>
      <c r="E942" s="164"/>
      <c r="F942" s="164"/>
      <c r="G942" s="164"/>
      <c r="H942" s="164"/>
      <c r="I942" s="164"/>
      <c r="J942" s="164"/>
      <c r="K942" s="164"/>
      <c r="L942" s="164"/>
      <c r="M942" s="164"/>
      <c r="N942" s="164"/>
      <c r="O942" s="164"/>
      <c r="P942" s="164"/>
      <c r="Q942" s="164"/>
      <c r="R942" s="164"/>
      <c r="S942" s="164"/>
      <c r="T942" s="164"/>
      <c r="U942" s="164"/>
      <c r="V942" s="164"/>
    </row>
    <row r="943" spans="1:22" ht="12">
      <c r="A943" s="164"/>
      <c r="B943" s="132"/>
      <c r="C943" s="164"/>
      <c r="D943" s="164"/>
      <c r="E943" s="164"/>
      <c r="F943" s="164"/>
      <c r="G943" s="164"/>
      <c r="H943" s="164"/>
      <c r="I943" s="164"/>
      <c r="J943" s="164"/>
      <c r="K943" s="164"/>
      <c r="L943" s="164"/>
      <c r="M943" s="164"/>
      <c r="N943" s="164"/>
      <c r="O943" s="164"/>
      <c r="P943" s="164"/>
      <c r="Q943" s="164"/>
      <c r="R943" s="164"/>
      <c r="S943" s="164"/>
      <c r="T943" s="164"/>
      <c r="U943" s="164"/>
      <c r="V943" s="164"/>
    </row>
    <row r="944" spans="1:22" ht="12">
      <c r="A944" s="164"/>
      <c r="B944" s="132"/>
      <c r="C944" s="164"/>
      <c r="D944" s="164"/>
      <c r="E944" s="164"/>
      <c r="F944" s="164"/>
      <c r="G944" s="164"/>
      <c r="H944" s="164"/>
      <c r="I944" s="164"/>
      <c r="J944" s="164"/>
      <c r="K944" s="164"/>
      <c r="L944" s="164"/>
      <c r="M944" s="164"/>
      <c r="N944" s="164"/>
      <c r="O944" s="164"/>
      <c r="P944" s="164"/>
      <c r="Q944" s="164"/>
      <c r="R944" s="164"/>
      <c r="S944" s="164"/>
      <c r="T944" s="164"/>
      <c r="U944" s="164"/>
      <c r="V944" s="164"/>
    </row>
    <row r="945" spans="1:22" ht="12">
      <c r="A945" s="164"/>
      <c r="B945" s="132"/>
      <c r="C945" s="164"/>
      <c r="D945" s="164"/>
      <c r="E945" s="164"/>
      <c r="F945" s="164"/>
      <c r="G945" s="164"/>
      <c r="H945" s="164"/>
      <c r="I945" s="164"/>
      <c r="J945" s="164"/>
      <c r="K945" s="164"/>
      <c r="L945" s="164"/>
      <c r="M945" s="164"/>
      <c r="N945" s="164"/>
      <c r="O945" s="164"/>
      <c r="P945" s="164"/>
      <c r="Q945" s="164"/>
      <c r="R945" s="164"/>
      <c r="S945" s="164"/>
      <c r="T945" s="164"/>
      <c r="U945" s="164"/>
      <c r="V945" s="164"/>
    </row>
    <row r="946" spans="1:22" ht="12">
      <c r="A946" s="164"/>
      <c r="B946" s="132"/>
      <c r="C946" s="164"/>
      <c r="D946" s="164"/>
      <c r="E946" s="164"/>
      <c r="F946" s="164"/>
      <c r="G946" s="164"/>
      <c r="H946" s="164"/>
      <c r="I946" s="164"/>
      <c r="J946" s="164"/>
      <c r="K946" s="164"/>
      <c r="L946" s="164"/>
      <c r="M946" s="164"/>
      <c r="N946" s="164"/>
      <c r="O946" s="164"/>
      <c r="P946" s="164"/>
      <c r="Q946" s="164"/>
      <c r="R946" s="164"/>
      <c r="S946" s="164"/>
      <c r="T946" s="164"/>
      <c r="U946" s="164"/>
      <c r="V946" s="164"/>
    </row>
    <row r="947" spans="1:22" ht="12">
      <c r="A947" s="164"/>
      <c r="B947" s="132"/>
      <c r="C947" s="164"/>
      <c r="D947" s="164"/>
      <c r="E947" s="164"/>
      <c r="F947" s="164"/>
      <c r="G947" s="164"/>
      <c r="H947" s="164"/>
      <c r="I947" s="164"/>
      <c r="J947" s="164"/>
      <c r="K947" s="164"/>
      <c r="L947" s="164"/>
      <c r="M947" s="164"/>
      <c r="N947" s="164"/>
      <c r="O947" s="164"/>
      <c r="P947" s="164"/>
      <c r="Q947" s="164"/>
      <c r="R947" s="164"/>
      <c r="S947" s="164"/>
      <c r="T947" s="164"/>
      <c r="U947" s="164"/>
      <c r="V947" s="164"/>
    </row>
    <row r="948" spans="1:22" ht="12">
      <c r="A948" s="164"/>
      <c r="B948" s="132"/>
      <c r="C948" s="164"/>
      <c r="D948" s="164"/>
      <c r="E948" s="164"/>
      <c r="F948" s="164"/>
      <c r="G948" s="164"/>
      <c r="H948" s="164"/>
      <c r="I948" s="164"/>
      <c r="J948" s="164"/>
      <c r="K948" s="164"/>
      <c r="L948" s="164"/>
      <c r="M948" s="164"/>
      <c r="N948" s="164"/>
      <c r="O948" s="164"/>
      <c r="P948" s="164"/>
      <c r="Q948" s="164"/>
      <c r="R948" s="164"/>
      <c r="S948" s="164"/>
      <c r="T948" s="164"/>
      <c r="U948" s="164"/>
      <c r="V948" s="164"/>
    </row>
    <row r="949" spans="1:22" ht="12">
      <c r="A949" s="164"/>
      <c r="B949" s="132"/>
      <c r="C949" s="164"/>
      <c r="D949" s="164"/>
      <c r="E949" s="164"/>
      <c r="F949" s="164"/>
      <c r="G949" s="164"/>
      <c r="H949" s="164"/>
      <c r="I949" s="164"/>
      <c r="J949" s="164"/>
      <c r="K949" s="164"/>
      <c r="L949" s="164"/>
      <c r="M949" s="164"/>
      <c r="N949" s="164"/>
      <c r="O949" s="164"/>
      <c r="P949" s="164"/>
      <c r="Q949" s="164"/>
      <c r="R949" s="164"/>
      <c r="S949" s="164"/>
      <c r="T949" s="164"/>
      <c r="U949" s="164"/>
      <c r="V949" s="164"/>
    </row>
    <row r="950" spans="1:22" ht="12">
      <c r="A950" s="164"/>
      <c r="B950" s="132"/>
      <c r="C950" s="164"/>
      <c r="D950" s="164"/>
      <c r="E950" s="164"/>
      <c r="F950" s="164"/>
      <c r="G950" s="164"/>
      <c r="H950" s="164"/>
      <c r="I950" s="164"/>
      <c r="J950" s="164"/>
      <c r="K950" s="164"/>
      <c r="L950" s="164"/>
      <c r="M950" s="164"/>
      <c r="N950" s="164"/>
      <c r="O950" s="164"/>
      <c r="P950" s="164"/>
      <c r="Q950" s="164"/>
      <c r="R950" s="164"/>
      <c r="S950" s="164"/>
      <c r="T950" s="164"/>
      <c r="U950" s="164"/>
      <c r="V950" s="164"/>
    </row>
    <row r="951" spans="1:22" ht="12">
      <c r="A951" s="164"/>
      <c r="B951" s="132"/>
      <c r="C951" s="164"/>
      <c r="D951" s="164"/>
      <c r="E951" s="164"/>
      <c r="F951" s="164"/>
      <c r="G951" s="164"/>
      <c r="H951" s="164"/>
      <c r="I951" s="164"/>
      <c r="J951" s="164"/>
      <c r="K951" s="164"/>
      <c r="L951" s="164"/>
      <c r="M951" s="164"/>
      <c r="N951" s="164"/>
      <c r="O951" s="164"/>
      <c r="P951" s="164"/>
      <c r="Q951" s="164"/>
      <c r="R951" s="164"/>
      <c r="S951" s="164"/>
      <c r="T951" s="164"/>
      <c r="U951" s="164"/>
      <c r="V951" s="164"/>
    </row>
    <row r="952" spans="1:22" ht="12">
      <c r="A952" s="164"/>
      <c r="B952" s="132"/>
      <c r="C952" s="164"/>
      <c r="D952" s="164"/>
      <c r="E952" s="164"/>
      <c r="F952" s="164"/>
      <c r="G952" s="164"/>
      <c r="H952" s="164"/>
      <c r="I952" s="164"/>
      <c r="J952" s="164"/>
      <c r="K952" s="164"/>
      <c r="L952" s="164"/>
      <c r="M952" s="164"/>
      <c r="N952" s="164"/>
      <c r="O952" s="164"/>
      <c r="P952" s="164"/>
      <c r="Q952" s="164"/>
      <c r="R952" s="164"/>
      <c r="S952" s="164"/>
      <c r="T952" s="164"/>
      <c r="U952" s="164"/>
      <c r="V952" s="164"/>
    </row>
    <row r="953" spans="1:22" ht="12">
      <c r="A953" s="164"/>
      <c r="B953" s="132"/>
      <c r="C953" s="164"/>
      <c r="D953" s="164"/>
      <c r="E953" s="164"/>
      <c r="F953" s="164"/>
      <c r="G953" s="164"/>
      <c r="H953" s="164"/>
      <c r="I953" s="164"/>
      <c r="J953" s="164"/>
      <c r="K953" s="164"/>
      <c r="L953" s="164"/>
      <c r="M953" s="164"/>
      <c r="N953" s="164"/>
      <c r="O953" s="164"/>
      <c r="P953" s="164"/>
      <c r="Q953" s="164"/>
      <c r="R953" s="164"/>
      <c r="S953" s="164"/>
      <c r="T953" s="164"/>
      <c r="U953" s="164"/>
      <c r="V953" s="164"/>
    </row>
    <row r="954" spans="1:22" ht="12">
      <c r="A954" s="164"/>
      <c r="B954" s="132"/>
      <c r="C954" s="164"/>
      <c r="D954" s="164"/>
      <c r="E954" s="164"/>
      <c r="F954" s="164"/>
      <c r="G954" s="164"/>
      <c r="H954" s="164"/>
      <c r="I954" s="164"/>
      <c r="J954" s="164"/>
      <c r="K954" s="164"/>
      <c r="L954" s="164"/>
      <c r="M954" s="164"/>
      <c r="N954" s="164"/>
      <c r="O954" s="164"/>
      <c r="P954" s="164"/>
      <c r="Q954" s="164"/>
      <c r="R954" s="164"/>
      <c r="S954" s="164"/>
      <c r="T954" s="164"/>
      <c r="U954" s="164"/>
      <c r="V954" s="164"/>
    </row>
    <row r="955" spans="1:22" ht="12">
      <c r="A955" s="164"/>
      <c r="B955" s="132"/>
      <c r="C955" s="164"/>
      <c r="D955" s="164"/>
      <c r="E955" s="164"/>
      <c r="F955" s="164"/>
      <c r="G955" s="164"/>
      <c r="H955" s="164"/>
      <c r="I955" s="164"/>
      <c r="J955" s="164"/>
      <c r="K955" s="164"/>
      <c r="L955" s="164"/>
      <c r="M955" s="164"/>
      <c r="N955" s="164"/>
      <c r="O955" s="164"/>
      <c r="P955" s="164"/>
      <c r="Q955" s="164"/>
      <c r="R955" s="164"/>
      <c r="S955" s="164"/>
      <c r="T955" s="164"/>
      <c r="U955" s="164"/>
      <c r="V955" s="164"/>
    </row>
    <row r="956" spans="1:22" ht="12">
      <c r="A956" s="164"/>
      <c r="B956" s="132"/>
      <c r="C956" s="164"/>
      <c r="D956" s="164"/>
      <c r="E956" s="164"/>
      <c r="F956" s="164"/>
      <c r="G956" s="164"/>
      <c r="H956" s="164"/>
      <c r="I956" s="164"/>
      <c r="J956" s="164"/>
      <c r="K956" s="164"/>
      <c r="L956" s="164"/>
      <c r="M956" s="164"/>
      <c r="N956" s="164"/>
      <c r="O956" s="164"/>
      <c r="P956" s="164"/>
      <c r="Q956" s="164"/>
      <c r="R956" s="164"/>
      <c r="S956" s="164"/>
      <c r="T956" s="164"/>
      <c r="U956" s="164"/>
      <c r="V956" s="164"/>
    </row>
    <row r="957" spans="1:22" ht="12">
      <c r="A957" s="164"/>
      <c r="B957" s="132"/>
      <c r="C957" s="164"/>
      <c r="D957" s="164"/>
      <c r="E957" s="164"/>
      <c r="F957" s="164"/>
      <c r="G957" s="164"/>
      <c r="H957" s="164"/>
      <c r="I957" s="164"/>
      <c r="J957" s="164"/>
      <c r="K957" s="164"/>
      <c r="L957" s="164"/>
      <c r="M957" s="164"/>
      <c r="N957" s="164"/>
      <c r="O957" s="164"/>
      <c r="P957" s="164"/>
      <c r="Q957" s="164"/>
      <c r="R957" s="164"/>
      <c r="S957" s="164"/>
      <c r="T957" s="164"/>
      <c r="U957" s="164"/>
      <c r="V957" s="164"/>
    </row>
    <row r="958" spans="1:22" ht="12">
      <c r="A958" s="164"/>
      <c r="B958" s="132"/>
      <c r="C958" s="164"/>
      <c r="D958" s="164"/>
      <c r="E958" s="164"/>
      <c r="F958" s="164"/>
      <c r="G958" s="164"/>
      <c r="H958" s="164"/>
      <c r="I958" s="164"/>
      <c r="J958" s="164"/>
      <c r="K958" s="164"/>
      <c r="L958" s="164"/>
      <c r="M958" s="164"/>
      <c r="N958" s="164"/>
      <c r="O958" s="164"/>
      <c r="P958" s="164"/>
      <c r="Q958" s="164"/>
      <c r="R958" s="164"/>
      <c r="S958" s="164"/>
      <c r="T958" s="164"/>
      <c r="U958" s="164"/>
      <c r="V958" s="164"/>
    </row>
    <row r="959" spans="1:22" ht="12">
      <c r="A959" s="164"/>
      <c r="B959" s="132"/>
      <c r="C959" s="164"/>
      <c r="D959" s="164"/>
      <c r="E959" s="164"/>
      <c r="F959" s="164"/>
      <c r="G959" s="164"/>
      <c r="H959" s="164"/>
      <c r="I959" s="164"/>
      <c r="J959" s="164"/>
      <c r="K959" s="164"/>
      <c r="L959" s="164"/>
      <c r="M959" s="164"/>
      <c r="N959" s="164"/>
      <c r="O959" s="164"/>
      <c r="P959" s="164"/>
      <c r="Q959" s="164"/>
      <c r="R959" s="164"/>
      <c r="S959" s="164"/>
      <c r="T959" s="164"/>
      <c r="U959" s="164"/>
      <c r="V959" s="164"/>
    </row>
    <row r="960" spans="1:22" ht="12">
      <c r="A960" s="164"/>
      <c r="B960" s="132"/>
      <c r="C960" s="164"/>
      <c r="D960" s="164"/>
      <c r="E960" s="164"/>
      <c r="F960" s="164"/>
      <c r="G960" s="164"/>
      <c r="H960" s="164"/>
      <c r="I960" s="164"/>
      <c r="J960" s="164"/>
      <c r="K960" s="164"/>
      <c r="L960" s="164"/>
      <c r="M960" s="164"/>
      <c r="N960" s="164"/>
      <c r="O960" s="164"/>
      <c r="P960" s="164"/>
      <c r="Q960" s="164"/>
      <c r="R960" s="164"/>
      <c r="S960" s="164"/>
      <c r="T960" s="164"/>
      <c r="U960" s="164"/>
      <c r="V960" s="164"/>
    </row>
    <row r="961" spans="1:22" ht="12">
      <c r="A961" s="164"/>
      <c r="B961" s="132"/>
      <c r="C961" s="164"/>
      <c r="D961" s="164"/>
      <c r="E961" s="164"/>
      <c r="F961" s="164"/>
      <c r="G961" s="164"/>
      <c r="H961" s="164"/>
      <c r="I961" s="164"/>
      <c r="J961" s="164"/>
      <c r="K961" s="164"/>
      <c r="L961" s="164"/>
      <c r="M961" s="164"/>
      <c r="N961" s="164"/>
      <c r="O961" s="164"/>
      <c r="P961" s="164"/>
      <c r="Q961" s="164"/>
      <c r="R961" s="164"/>
      <c r="S961" s="164"/>
      <c r="T961" s="164"/>
      <c r="U961" s="164"/>
      <c r="V961" s="164"/>
    </row>
    <row r="962" spans="1:22" ht="12">
      <c r="A962" s="164"/>
      <c r="B962" s="132"/>
      <c r="C962" s="164"/>
      <c r="D962" s="164"/>
      <c r="E962" s="164"/>
      <c r="F962" s="164"/>
      <c r="G962" s="164"/>
      <c r="H962" s="164"/>
      <c r="I962" s="164"/>
      <c r="J962" s="164"/>
      <c r="K962" s="164"/>
      <c r="L962" s="164"/>
      <c r="M962" s="164"/>
      <c r="N962" s="164"/>
      <c r="O962" s="164"/>
      <c r="P962" s="164"/>
      <c r="Q962" s="164"/>
      <c r="R962" s="164"/>
      <c r="S962" s="164"/>
      <c r="T962" s="164"/>
      <c r="U962" s="164"/>
      <c r="V962" s="164"/>
    </row>
    <row r="963" spans="1:22" ht="12">
      <c r="A963" s="164"/>
      <c r="B963" s="132"/>
      <c r="C963" s="164"/>
      <c r="D963" s="164"/>
      <c r="E963" s="164"/>
      <c r="F963" s="164"/>
      <c r="G963" s="164"/>
      <c r="H963" s="164"/>
      <c r="I963" s="164"/>
      <c r="J963" s="164"/>
      <c r="K963" s="164"/>
      <c r="L963" s="164"/>
      <c r="M963" s="164"/>
      <c r="N963" s="164"/>
      <c r="O963" s="164"/>
      <c r="P963" s="164"/>
      <c r="Q963" s="164"/>
      <c r="R963" s="164"/>
      <c r="S963" s="164"/>
      <c r="T963" s="164"/>
      <c r="U963" s="164"/>
      <c r="V963" s="164"/>
    </row>
    <row r="964" spans="1:22" ht="12">
      <c r="A964" s="164"/>
      <c r="B964" s="132"/>
      <c r="C964" s="164"/>
      <c r="D964" s="164"/>
      <c r="E964" s="164"/>
      <c r="F964" s="164"/>
      <c r="G964" s="164"/>
      <c r="H964" s="164"/>
      <c r="I964" s="164"/>
      <c r="J964" s="164"/>
      <c r="K964" s="164"/>
      <c r="L964" s="164"/>
      <c r="M964" s="164"/>
      <c r="N964" s="164"/>
      <c r="O964" s="164"/>
      <c r="P964" s="164"/>
      <c r="Q964" s="164"/>
      <c r="R964" s="164"/>
      <c r="S964" s="164"/>
      <c r="T964" s="164"/>
      <c r="U964" s="164"/>
      <c r="V964" s="164"/>
    </row>
    <row r="965" spans="1:22" ht="12">
      <c r="A965" s="164"/>
      <c r="B965" s="132"/>
      <c r="C965" s="164"/>
      <c r="D965" s="164"/>
      <c r="E965" s="164"/>
      <c r="F965" s="164"/>
      <c r="G965" s="164"/>
      <c r="H965" s="164"/>
      <c r="I965" s="164"/>
      <c r="J965" s="164"/>
      <c r="K965" s="164"/>
      <c r="L965" s="164"/>
      <c r="M965" s="164"/>
      <c r="N965" s="164"/>
      <c r="O965" s="164"/>
      <c r="P965" s="164"/>
      <c r="Q965" s="164"/>
      <c r="R965" s="164"/>
      <c r="S965" s="164"/>
      <c r="T965" s="164"/>
      <c r="U965" s="164"/>
      <c r="V965" s="164"/>
    </row>
    <row r="966" spans="1:22" ht="12">
      <c r="A966" s="164"/>
      <c r="B966" s="132"/>
      <c r="C966" s="164"/>
      <c r="D966" s="164"/>
      <c r="E966" s="164"/>
      <c r="F966" s="164"/>
      <c r="G966" s="164"/>
      <c r="H966" s="164"/>
      <c r="I966" s="164"/>
      <c r="J966" s="164"/>
      <c r="K966" s="164"/>
      <c r="L966" s="164"/>
      <c r="M966" s="164"/>
      <c r="N966" s="164"/>
      <c r="O966" s="164"/>
      <c r="P966" s="164"/>
      <c r="Q966" s="164"/>
      <c r="R966" s="164"/>
      <c r="S966" s="164"/>
      <c r="T966" s="164"/>
      <c r="U966" s="164"/>
      <c r="V966" s="164"/>
    </row>
    <row r="967" spans="1:22" ht="12">
      <c r="A967" s="164"/>
      <c r="B967" s="132"/>
      <c r="C967" s="164"/>
      <c r="D967" s="164"/>
      <c r="E967" s="164"/>
      <c r="F967" s="164"/>
      <c r="G967" s="164"/>
      <c r="H967" s="164"/>
      <c r="I967" s="164"/>
      <c r="J967" s="164"/>
      <c r="K967" s="164"/>
      <c r="L967" s="164"/>
      <c r="M967" s="164"/>
      <c r="N967" s="164"/>
      <c r="O967" s="164"/>
      <c r="P967" s="164"/>
      <c r="Q967" s="164"/>
      <c r="R967" s="164"/>
      <c r="S967" s="164"/>
      <c r="T967" s="164"/>
      <c r="U967" s="164"/>
      <c r="V967" s="164"/>
    </row>
    <row r="968" spans="1:22" ht="12">
      <c r="A968" s="164"/>
      <c r="B968" s="132"/>
      <c r="C968" s="164"/>
      <c r="D968" s="164"/>
      <c r="E968" s="164"/>
      <c r="F968" s="164"/>
      <c r="G968" s="164"/>
      <c r="H968" s="164"/>
      <c r="I968" s="164"/>
      <c r="J968" s="164"/>
      <c r="K968" s="164"/>
      <c r="L968" s="164"/>
      <c r="M968" s="164"/>
      <c r="N968" s="164"/>
      <c r="O968" s="164"/>
      <c r="P968" s="164"/>
      <c r="Q968" s="164"/>
      <c r="R968" s="164"/>
      <c r="S968" s="164"/>
      <c r="T968" s="164"/>
      <c r="U968" s="164"/>
      <c r="V968" s="164"/>
    </row>
    <row r="969" spans="1:22" ht="12">
      <c r="A969" s="164"/>
      <c r="B969" s="132"/>
      <c r="C969" s="164"/>
      <c r="D969" s="164"/>
      <c r="E969" s="164"/>
      <c r="F969" s="164"/>
      <c r="G969" s="164"/>
      <c r="H969" s="164"/>
      <c r="I969" s="164"/>
      <c r="J969" s="164"/>
      <c r="K969" s="164"/>
      <c r="L969" s="164"/>
      <c r="M969" s="164"/>
      <c r="N969" s="164"/>
      <c r="O969" s="164"/>
      <c r="P969" s="164"/>
      <c r="Q969" s="164"/>
      <c r="R969" s="164"/>
      <c r="S969" s="164"/>
      <c r="T969" s="164"/>
      <c r="U969" s="164"/>
      <c r="V969" s="164"/>
    </row>
    <row r="970" spans="1:22" ht="12">
      <c r="A970" s="164"/>
      <c r="B970" s="132"/>
      <c r="C970" s="164"/>
      <c r="D970" s="164"/>
      <c r="E970" s="164"/>
      <c r="F970" s="164"/>
      <c r="G970" s="164"/>
      <c r="H970" s="164"/>
      <c r="I970" s="164"/>
      <c r="J970" s="164"/>
      <c r="K970" s="164"/>
      <c r="L970" s="164"/>
      <c r="M970" s="164"/>
      <c r="N970" s="164"/>
      <c r="O970" s="164"/>
      <c r="P970" s="164"/>
      <c r="Q970" s="164"/>
      <c r="R970" s="164"/>
      <c r="S970" s="164"/>
      <c r="T970" s="164"/>
      <c r="U970" s="164"/>
      <c r="V970" s="164"/>
    </row>
    <row r="971" spans="1:22" ht="12">
      <c r="A971" s="164"/>
      <c r="B971" s="132"/>
      <c r="C971" s="164"/>
      <c r="D971" s="164"/>
      <c r="E971" s="164"/>
      <c r="F971" s="164"/>
      <c r="G971" s="164"/>
      <c r="H971" s="164"/>
      <c r="I971" s="164"/>
      <c r="J971" s="164"/>
      <c r="K971" s="164"/>
      <c r="L971" s="164"/>
      <c r="M971" s="164"/>
      <c r="N971" s="164"/>
      <c r="O971" s="164"/>
      <c r="P971" s="164"/>
      <c r="Q971" s="164"/>
      <c r="R971" s="164"/>
      <c r="S971" s="164"/>
      <c r="T971" s="164"/>
      <c r="U971" s="164"/>
      <c r="V971" s="164"/>
    </row>
    <row r="972" spans="1:22" ht="12">
      <c r="A972" s="164"/>
      <c r="B972" s="132"/>
      <c r="C972" s="164"/>
      <c r="D972" s="164"/>
      <c r="E972" s="164"/>
      <c r="F972" s="164"/>
      <c r="G972" s="164"/>
      <c r="H972" s="164"/>
      <c r="I972" s="164"/>
      <c r="J972" s="164"/>
      <c r="K972" s="164"/>
      <c r="L972" s="164"/>
      <c r="M972" s="164"/>
      <c r="N972" s="164"/>
      <c r="O972" s="164"/>
      <c r="P972" s="164"/>
      <c r="Q972" s="164"/>
      <c r="R972" s="164"/>
      <c r="S972" s="164"/>
      <c r="T972" s="164"/>
      <c r="U972" s="164"/>
      <c r="V972" s="164"/>
    </row>
    <row r="973" spans="1:22" ht="12">
      <c r="A973" s="164"/>
      <c r="B973" s="132"/>
      <c r="C973" s="164"/>
      <c r="D973" s="164"/>
      <c r="E973" s="164"/>
      <c r="F973" s="164"/>
      <c r="G973" s="164"/>
      <c r="H973" s="164"/>
      <c r="I973" s="164"/>
      <c r="J973" s="164"/>
      <c r="K973" s="164"/>
      <c r="L973" s="164"/>
      <c r="M973" s="164"/>
      <c r="N973" s="164"/>
      <c r="O973" s="164"/>
      <c r="P973" s="164"/>
      <c r="Q973" s="164"/>
      <c r="R973" s="164"/>
      <c r="S973" s="164"/>
      <c r="T973" s="164"/>
      <c r="U973" s="164"/>
      <c r="V973" s="164"/>
    </row>
    <row r="974" spans="1:22" ht="12">
      <c r="A974" s="164"/>
      <c r="B974" s="132"/>
      <c r="C974" s="164"/>
      <c r="D974" s="164"/>
      <c r="E974" s="164"/>
      <c r="F974" s="164"/>
      <c r="G974" s="164"/>
      <c r="H974" s="164"/>
      <c r="I974" s="164"/>
      <c r="J974" s="164"/>
      <c r="K974" s="164"/>
      <c r="L974" s="164"/>
      <c r="M974" s="164"/>
      <c r="N974" s="164"/>
      <c r="O974" s="164"/>
      <c r="P974" s="164"/>
      <c r="Q974" s="164"/>
      <c r="R974" s="164"/>
      <c r="S974" s="164"/>
      <c r="T974" s="164"/>
      <c r="U974" s="164"/>
      <c r="V974" s="164"/>
    </row>
    <row r="975" spans="1:22" ht="12">
      <c r="A975" s="164"/>
      <c r="B975" s="132"/>
      <c r="C975" s="164"/>
      <c r="D975" s="164"/>
      <c r="E975" s="164"/>
      <c r="F975" s="164"/>
      <c r="G975" s="164"/>
      <c r="H975" s="164"/>
      <c r="I975" s="164"/>
      <c r="J975" s="164"/>
      <c r="K975" s="164"/>
      <c r="L975" s="164"/>
      <c r="M975" s="164"/>
      <c r="N975" s="164"/>
      <c r="O975" s="164"/>
      <c r="P975" s="164"/>
      <c r="Q975" s="164"/>
      <c r="R975" s="164"/>
      <c r="S975" s="164"/>
      <c r="T975" s="164"/>
      <c r="U975" s="164"/>
      <c r="V975" s="164"/>
    </row>
    <row r="976" spans="1:22" ht="12">
      <c r="A976" s="164"/>
      <c r="B976" s="132"/>
      <c r="C976" s="164"/>
      <c r="D976" s="164"/>
      <c r="E976" s="164"/>
      <c r="F976" s="164"/>
      <c r="G976" s="164"/>
      <c r="H976" s="164"/>
      <c r="I976" s="164"/>
      <c r="J976" s="164"/>
      <c r="K976" s="164"/>
      <c r="L976" s="164"/>
      <c r="M976" s="164"/>
      <c r="N976" s="164"/>
      <c r="O976" s="164"/>
      <c r="P976" s="164"/>
      <c r="Q976" s="164"/>
      <c r="R976" s="164"/>
      <c r="S976" s="164"/>
      <c r="T976" s="164"/>
      <c r="U976" s="164"/>
      <c r="V976" s="164"/>
    </row>
    <row r="977" spans="1:22" ht="12">
      <c r="A977" s="164"/>
      <c r="B977" s="132"/>
      <c r="C977" s="164"/>
      <c r="D977" s="164"/>
      <c r="E977" s="164"/>
      <c r="F977" s="164"/>
      <c r="G977" s="164"/>
      <c r="H977" s="164"/>
      <c r="I977" s="164"/>
      <c r="J977" s="164"/>
      <c r="K977" s="164"/>
      <c r="L977" s="164"/>
      <c r="M977" s="164"/>
      <c r="N977" s="164"/>
      <c r="O977" s="164"/>
      <c r="P977" s="164"/>
      <c r="Q977" s="164"/>
      <c r="R977" s="164"/>
      <c r="S977" s="164"/>
      <c r="T977" s="164"/>
      <c r="U977" s="164"/>
      <c r="V977" s="164"/>
    </row>
    <row r="978" spans="1:22" ht="12">
      <c r="A978" s="164"/>
      <c r="B978" s="132"/>
      <c r="C978" s="164"/>
      <c r="D978" s="164"/>
      <c r="E978" s="164"/>
      <c r="F978" s="164"/>
      <c r="G978" s="164"/>
      <c r="H978" s="164"/>
      <c r="I978" s="164"/>
      <c r="J978" s="164"/>
      <c r="K978" s="164"/>
      <c r="L978" s="164"/>
      <c r="M978" s="164"/>
      <c r="N978" s="164"/>
      <c r="O978" s="164"/>
      <c r="P978" s="164"/>
      <c r="Q978" s="164"/>
      <c r="R978" s="164"/>
      <c r="S978" s="164"/>
      <c r="T978" s="164"/>
      <c r="U978" s="164"/>
      <c r="V978" s="164"/>
    </row>
    <row r="979" spans="1:22" ht="12">
      <c r="A979" s="164"/>
      <c r="B979" s="132"/>
      <c r="C979" s="164"/>
      <c r="D979" s="164"/>
      <c r="E979" s="164"/>
      <c r="F979" s="164"/>
      <c r="G979" s="164"/>
      <c r="H979" s="164"/>
      <c r="I979" s="164"/>
      <c r="J979" s="164"/>
      <c r="K979" s="164"/>
      <c r="L979" s="164"/>
      <c r="M979" s="164"/>
      <c r="N979" s="164"/>
      <c r="O979" s="164"/>
      <c r="P979" s="164"/>
      <c r="Q979" s="164"/>
      <c r="R979" s="164"/>
      <c r="S979" s="164"/>
      <c r="T979" s="164"/>
      <c r="U979" s="164"/>
      <c r="V979" s="164"/>
    </row>
    <row r="980" spans="1:22" ht="12">
      <c r="A980" s="164"/>
      <c r="B980" s="132"/>
      <c r="C980" s="164"/>
      <c r="D980" s="164"/>
      <c r="E980" s="164"/>
      <c r="F980" s="164"/>
      <c r="G980" s="164"/>
      <c r="H980" s="164"/>
      <c r="I980" s="164"/>
      <c r="J980" s="164"/>
      <c r="K980" s="164"/>
      <c r="L980" s="164"/>
      <c r="M980" s="164"/>
      <c r="N980" s="164"/>
      <c r="O980" s="164"/>
      <c r="P980" s="164"/>
      <c r="Q980" s="164"/>
      <c r="R980" s="164"/>
      <c r="S980" s="164"/>
      <c r="T980" s="164"/>
      <c r="U980" s="164"/>
      <c r="V980" s="164"/>
    </row>
    <row r="981" spans="1:22" ht="12">
      <c r="A981" s="164"/>
      <c r="B981" s="132"/>
      <c r="C981" s="164"/>
      <c r="D981" s="164"/>
      <c r="E981" s="164"/>
      <c r="F981" s="164"/>
      <c r="G981" s="164"/>
      <c r="H981" s="164"/>
      <c r="I981" s="164"/>
      <c r="J981" s="164"/>
      <c r="K981" s="164"/>
      <c r="L981" s="164"/>
      <c r="M981" s="164"/>
      <c r="N981" s="164"/>
      <c r="O981" s="164"/>
      <c r="P981" s="164"/>
      <c r="Q981" s="164"/>
      <c r="R981" s="164"/>
      <c r="S981" s="164"/>
      <c r="T981" s="164"/>
      <c r="U981" s="164"/>
      <c r="V981" s="164"/>
    </row>
    <row r="982" spans="1:22" ht="12">
      <c r="A982" s="164"/>
      <c r="B982" s="132"/>
      <c r="C982" s="164"/>
      <c r="D982" s="164"/>
      <c r="E982" s="164"/>
      <c r="F982" s="164"/>
      <c r="G982" s="164"/>
      <c r="H982" s="164"/>
      <c r="I982" s="164"/>
      <c r="J982" s="164"/>
      <c r="K982" s="164"/>
      <c r="L982" s="164"/>
      <c r="M982" s="164"/>
      <c r="N982" s="164"/>
      <c r="O982" s="164"/>
      <c r="P982" s="164"/>
      <c r="Q982" s="164"/>
      <c r="R982" s="164"/>
      <c r="S982" s="164"/>
      <c r="T982" s="164"/>
      <c r="U982" s="164"/>
      <c r="V982" s="164"/>
    </row>
    <row r="983" spans="1:22" ht="12">
      <c r="A983" s="164"/>
      <c r="B983" s="132"/>
      <c r="C983" s="164"/>
      <c r="D983" s="164"/>
      <c r="E983" s="164"/>
      <c r="F983" s="164"/>
      <c r="G983" s="164"/>
      <c r="H983" s="164"/>
      <c r="I983" s="164"/>
      <c r="J983" s="164"/>
      <c r="K983" s="164"/>
      <c r="L983" s="164"/>
      <c r="M983" s="164"/>
      <c r="N983" s="164"/>
      <c r="O983" s="164"/>
      <c r="P983" s="164"/>
      <c r="Q983" s="164"/>
      <c r="R983" s="164"/>
      <c r="S983" s="164"/>
      <c r="T983" s="164"/>
      <c r="U983" s="164"/>
      <c r="V983" s="164"/>
    </row>
    <row r="984" spans="1:22" ht="12">
      <c r="A984" s="164"/>
      <c r="B984" s="132"/>
      <c r="C984" s="164"/>
      <c r="D984" s="164"/>
      <c r="E984" s="164"/>
      <c r="F984" s="164"/>
      <c r="G984" s="164"/>
      <c r="H984" s="164"/>
      <c r="I984" s="164"/>
      <c r="J984" s="164"/>
      <c r="K984" s="164"/>
      <c r="L984" s="164"/>
      <c r="M984" s="164"/>
      <c r="N984" s="164"/>
      <c r="O984" s="164"/>
      <c r="P984" s="164"/>
      <c r="Q984" s="164"/>
      <c r="R984" s="164"/>
      <c r="S984" s="164"/>
      <c r="T984" s="164"/>
      <c r="U984" s="164"/>
      <c r="V984" s="164"/>
    </row>
    <row r="985" spans="1:22" ht="12">
      <c r="A985" s="164"/>
      <c r="B985" s="132"/>
      <c r="C985" s="164"/>
      <c r="D985" s="164"/>
      <c r="E985" s="164"/>
      <c r="F985" s="164"/>
      <c r="G985" s="164"/>
      <c r="H985" s="164"/>
      <c r="I985" s="164"/>
      <c r="J985" s="164"/>
      <c r="K985" s="164"/>
      <c r="L985" s="164"/>
      <c r="M985" s="164"/>
      <c r="N985" s="164"/>
      <c r="O985" s="164"/>
      <c r="P985" s="164"/>
      <c r="Q985" s="164"/>
      <c r="R985" s="164"/>
      <c r="S985" s="164"/>
      <c r="T985" s="164"/>
      <c r="U985" s="164"/>
      <c r="V985" s="16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U994"/>
  <sheetViews>
    <sheetView workbookViewId="0">
      <selection activeCell="C24" sqref="C24"/>
    </sheetView>
  </sheetViews>
  <sheetFormatPr defaultColWidth="14.42578125" defaultRowHeight="15" customHeight="1"/>
  <cols>
    <col min="1" max="1" width="8.42578125" customWidth="1"/>
    <col min="2" max="2" width="33.5703125" customWidth="1"/>
    <col min="3" max="3" width="45.5703125" customWidth="1"/>
    <col min="4" max="4" width="10.85546875" customWidth="1"/>
    <col min="5" max="5" width="11.5703125" customWidth="1"/>
    <col min="6" max="6" width="11.42578125" customWidth="1"/>
    <col min="7" max="21" width="10.5703125" customWidth="1"/>
  </cols>
  <sheetData>
    <row r="1" spans="1:21" ht="14.45">
      <c r="A1" s="5">
        <f>6</f>
        <v>6</v>
      </c>
      <c r="B1" s="5"/>
      <c r="C1" s="5"/>
      <c r="D1" s="5"/>
      <c r="E1" s="5"/>
      <c r="F1" s="6"/>
      <c r="G1" s="6"/>
      <c r="H1" s="6"/>
      <c r="I1" s="6"/>
      <c r="J1" s="6"/>
      <c r="K1" s="6"/>
      <c r="L1" s="6"/>
      <c r="M1" s="6"/>
      <c r="N1" s="6"/>
      <c r="O1" s="6"/>
      <c r="P1" s="6"/>
      <c r="Q1" s="6"/>
      <c r="R1" s="6"/>
      <c r="S1" s="6"/>
      <c r="T1" s="6"/>
      <c r="U1" s="6"/>
    </row>
    <row r="2" spans="1:21" ht="14.45">
      <c r="A2" s="48"/>
      <c r="B2" s="619" t="s">
        <v>8714</v>
      </c>
      <c r="C2" s="666"/>
      <c r="D2" s="666"/>
      <c r="E2" s="666"/>
      <c r="F2" s="6"/>
      <c r="G2" s="6"/>
      <c r="H2" s="6"/>
      <c r="I2" s="6"/>
      <c r="J2" s="6"/>
      <c r="K2" s="6"/>
      <c r="L2" s="6"/>
      <c r="M2" s="6"/>
      <c r="N2" s="6"/>
      <c r="O2" s="6"/>
      <c r="P2" s="6"/>
      <c r="Q2" s="6"/>
      <c r="R2" s="6"/>
      <c r="S2" s="6"/>
      <c r="T2" s="6"/>
      <c r="U2" s="6"/>
    </row>
    <row r="3" spans="1:21" ht="26.1">
      <c r="A3" s="7" t="s">
        <v>3971</v>
      </c>
      <c r="B3" s="603" t="s">
        <v>4207</v>
      </c>
      <c r="C3" s="667"/>
      <c r="D3" s="7" t="s">
        <v>51</v>
      </c>
      <c r="E3" s="7" t="s">
        <v>52</v>
      </c>
      <c r="F3" s="6"/>
      <c r="G3" s="6"/>
      <c r="H3" s="6"/>
      <c r="I3" s="6"/>
      <c r="J3" s="6"/>
      <c r="K3" s="6"/>
      <c r="L3" s="6"/>
      <c r="M3" s="6"/>
      <c r="N3" s="6"/>
      <c r="O3" s="6"/>
      <c r="P3" s="6"/>
      <c r="Q3" s="6"/>
      <c r="R3" s="6"/>
      <c r="S3" s="6"/>
      <c r="T3" s="6"/>
      <c r="U3" s="6"/>
    </row>
    <row r="4" spans="1:21" ht="14.45">
      <c r="A4" s="13">
        <v>1</v>
      </c>
      <c r="B4" s="605" t="s">
        <v>8715</v>
      </c>
      <c r="C4" s="667"/>
      <c r="D4" s="20"/>
      <c r="E4" s="20"/>
      <c r="F4" s="6"/>
      <c r="G4" s="6"/>
      <c r="H4" s="6"/>
      <c r="I4" s="6"/>
      <c r="J4" s="6"/>
      <c r="K4" s="6"/>
      <c r="L4" s="6"/>
      <c r="M4" s="6"/>
      <c r="N4" s="6"/>
      <c r="O4" s="6"/>
      <c r="P4" s="6"/>
      <c r="Q4" s="6"/>
      <c r="R4" s="6"/>
      <c r="S4" s="6"/>
      <c r="T4" s="6"/>
      <c r="U4" s="6"/>
    </row>
    <row r="5" spans="1:21" ht="14.45">
      <c r="A5" s="21" t="s">
        <v>4180</v>
      </c>
      <c r="B5" s="12" t="s">
        <v>48</v>
      </c>
      <c r="C5" s="12" t="s">
        <v>4387</v>
      </c>
      <c r="D5" s="21"/>
      <c r="E5" s="21"/>
      <c r="F5" s="6"/>
      <c r="G5" s="6"/>
      <c r="H5" s="6"/>
      <c r="I5" s="6"/>
      <c r="J5" s="6"/>
      <c r="K5" s="6"/>
      <c r="L5" s="6"/>
      <c r="M5" s="6"/>
      <c r="N5" s="6"/>
      <c r="O5" s="6"/>
      <c r="P5" s="6"/>
      <c r="Q5" s="6"/>
      <c r="R5" s="6"/>
      <c r="S5" s="6"/>
      <c r="T5" s="6"/>
      <c r="U5" s="6"/>
    </row>
    <row r="6" spans="1:21" ht="14.45">
      <c r="A6" s="21" t="s">
        <v>4183</v>
      </c>
      <c r="B6" s="12" t="s">
        <v>4209</v>
      </c>
      <c r="C6" s="12" t="s">
        <v>4210</v>
      </c>
      <c r="D6" s="21"/>
      <c r="E6" s="21"/>
      <c r="F6" s="6"/>
      <c r="G6" s="6"/>
      <c r="H6" s="6"/>
      <c r="I6" s="6"/>
      <c r="J6" s="6"/>
      <c r="K6" s="6"/>
      <c r="L6" s="6"/>
      <c r="M6" s="6"/>
      <c r="N6" s="6"/>
      <c r="O6" s="6"/>
      <c r="P6" s="6"/>
      <c r="Q6" s="6"/>
      <c r="R6" s="6"/>
      <c r="S6" s="6"/>
      <c r="T6" s="6"/>
      <c r="U6" s="6"/>
    </row>
    <row r="7" spans="1:21" ht="14.45">
      <c r="A7" s="21" t="s">
        <v>4186</v>
      </c>
      <c r="B7" s="12" t="s">
        <v>4211</v>
      </c>
      <c r="C7" s="12" t="s">
        <v>4210</v>
      </c>
      <c r="D7" s="21"/>
      <c r="E7" s="21"/>
      <c r="F7" s="6"/>
      <c r="G7" s="6"/>
      <c r="H7" s="6"/>
      <c r="I7" s="6"/>
      <c r="J7" s="6"/>
      <c r="K7" s="6"/>
      <c r="L7" s="6"/>
      <c r="M7" s="6"/>
      <c r="N7" s="6"/>
      <c r="O7" s="6"/>
      <c r="P7" s="6"/>
      <c r="Q7" s="6"/>
      <c r="R7" s="6"/>
      <c r="S7" s="6"/>
      <c r="T7" s="6"/>
      <c r="U7" s="6"/>
    </row>
    <row r="8" spans="1:21" ht="14.45">
      <c r="A8" s="21" t="s">
        <v>4188</v>
      </c>
      <c r="B8" s="12" t="s">
        <v>5276</v>
      </c>
      <c r="C8" s="12" t="s">
        <v>8716</v>
      </c>
      <c r="D8" s="21"/>
      <c r="E8" s="21"/>
      <c r="F8" s="6"/>
      <c r="G8" s="6"/>
      <c r="H8" s="6"/>
      <c r="I8" s="6"/>
      <c r="J8" s="6"/>
      <c r="K8" s="6"/>
      <c r="L8" s="6"/>
      <c r="M8" s="6"/>
      <c r="N8" s="6"/>
      <c r="O8" s="6"/>
      <c r="P8" s="6"/>
      <c r="Q8" s="6"/>
      <c r="R8" s="6"/>
      <c r="S8" s="6"/>
      <c r="T8" s="6"/>
      <c r="U8" s="6"/>
    </row>
    <row r="9" spans="1:21" ht="14.45">
      <c r="A9" s="21" t="s">
        <v>4191</v>
      </c>
      <c r="B9" s="12" t="s">
        <v>8717</v>
      </c>
      <c r="C9" s="12" t="s">
        <v>8718</v>
      </c>
      <c r="D9" s="21"/>
      <c r="E9" s="21"/>
      <c r="F9" s="6"/>
      <c r="G9" s="6"/>
      <c r="H9" s="6"/>
      <c r="I9" s="6"/>
      <c r="J9" s="6"/>
      <c r="K9" s="6"/>
      <c r="L9" s="6"/>
      <c r="M9" s="6"/>
      <c r="N9" s="6"/>
      <c r="O9" s="6"/>
      <c r="P9" s="6"/>
      <c r="Q9" s="6"/>
      <c r="R9" s="6"/>
      <c r="S9" s="6"/>
      <c r="T9" s="6"/>
      <c r="U9" s="6"/>
    </row>
    <row r="10" spans="1:21" ht="14.45">
      <c r="A10" s="21" t="s">
        <v>4194</v>
      </c>
      <c r="B10" s="12" t="s">
        <v>8719</v>
      </c>
      <c r="C10" s="12" t="s">
        <v>8720</v>
      </c>
      <c r="D10" s="21"/>
      <c r="E10" s="21"/>
      <c r="F10" s="6"/>
      <c r="G10" s="6"/>
      <c r="H10" s="6"/>
      <c r="I10" s="6"/>
      <c r="J10" s="6"/>
      <c r="K10" s="6"/>
      <c r="L10" s="6"/>
      <c r="M10" s="6"/>
      <c r="N10" s="6"/>
      <c r="O10" s="6"/>
      <c r="P10" s="6"/>
      <c r="Q10" s="6"/>
      <c r="R10" s="6"/>
      <c r="S10" s="6"/>
      <c r="T10" s="6"/>
      <c r="U10" s="6"/>
    </row>
    <row r="11" spans="1:21" ht="14.45">
      <c r="A11" s="21" t="s">
        <v>4197</v>
      </c>
      <c r="B11" s="12" t="s">
        <v>8721</v>
      </c>
      <c r="C11" s="12" t="s">
        <v>8722</v>
      </c>
      <c r="D11" s="21"/>
      <c r="E11" s="21"/>
      <c r="F11" s="6"/>
      <c r="G11" s="6"/>
      <c r="H11" s="6"/>
      <c r="I11" s="6"/>
      <c r="J11" s="6"/>
      <c r="K11" s="6"/>
      <c r="L11" s="6"/>
      <c r="M11" s="6"/>
      <c r="N11" s="6"/>
      <c r="O11" s="6"/>
      <c r="P11" s="6"/>
      <c r="Q11" s="6"/>
      <c r="R11" s="6"/>
      <c r="S11" s="6"/>
      <c r="T11" s="6"/>
      <c r="U11" s="6"/>
    </row>
    <row r="12" spans="1:21" ht="14.45">
      <c r="A12" s="21" t="s">
        <v>4200</v>
      </c>
      <c r="B12" s="12" t="s">
        <v>8723</v>
      </c>
      <c r="C12" s="12" t="s">
        <v>5743</v>
      </c>
      <c r="D12" s="21"/>
      <c r="E12" s="21"/>
      <c r="F12" s="6"/>
      <c r="G12" s="6"/>
      <c r="H12" s="6"/>
      <c r="I12" s="6"/>
      <c r="J12" s="6"/>
      <c r="K12" s="6"/>
      <c r="L12" s="6"/>
      <c r="M12" s="6"/>
      <c r="N12" s="6"/>
      <c r="O12" s="6"/>
      <c r="P12" s="6"/>
      <c r="Q12" s="6"/>
      <c r="R12" s="6"/>
      <c r="S12" s="6"/>
      <c r="T12" s="6"/>
      <c r="U12" s="6"/>
    </row>
    <row r="13" spans="1:21" ht="26.1">
      <c r="A13" s="21" t="s">
        <v>4223</v>
      </c>
      <c r="B13" s="12" t="s">
        <v>8724</v>
      </c>
      <c r="C13" s="16" t="s">
        <v>8725</v>
      </c>
      <c r="D13" s="21"/>
      <c r="E13" s="21"/>
      <c r="F13" s="6"/>
      <c r="G13" s="6"/>
      <c r="H13" s="6"/>
      <c r="I13" s="6"/>
      <c r="J13" s="6"/>
      <c r="K13" s="6"/>
      <c r="L13" s="6"/>
      <c r="M13" s="6"/>
      <c r="N13" s="6"/>
      <c r="O13" s="6"/>
      <c r="P13" s="6"/>
      <c r="Q13" s="6"/>
      <c r="R13" s="6"/>
      <c r="S13" s="6"/>
      <c r="T13" s="6"/>
      <c r="U13" s="6"/>
    </row>
    <row r="14" spans="1:21" ht="14.45">
      <c r="A14" s="21" t="s">
        <v>4226</v>
      </c>
      <c r="B14" s="12" t="s">
        <v>8726</v>
      </c>
      <c r="C14" s="12" t="s">
        <v>8727</v>
      </c>
      <c r="D14" s="21"/>
      <c r="E14" s="21"/>
      <c r="F14" s="6"/>
      <c r="G14" s="6"/>
      <c r="H14" s="6"/>
      <c r="I14" s="6"/>
      <c r="J14" s="6"/>
      <c r="K14" s="6"/>
      <c r="L14" s="6"/>
      <c r="M14" s="6"/>
      <c r="N14" s="6"/>
      <c r="O14" s="6"/>
      <c r="P14" s="6"/>
      <c r="Q14" s="6"/>
      <c r="R14" s="6"/>
      <c r="S14" s="6"/>
      <c r="T14" s="6"/>
      <c r="U14" s="6"/>
    </row>
    <row r="15" spans="1:21" ht="14.45">
      <c r="A15" s="21" t="s">
        <v>4233</v>
      </c>
      <c r="B15" s="12" t="s">
        <v>8728</v>
      </c>
      <c r="C15" s="12" t="s">
        <v>8729</v>
      </c>
      <c r="D15" s="21"/>
      <c r="E15" s="21"/>
      <c r="F15" s="6"/>
      <c r="G15" s="6"/>
      <c r="H15" s="6"/>
      <c r="I15" s="6"/>
      <c r="J15" s="6"/>
      <c r="K15" s="6"/>
      <c r="L15" s="6"/>
      <c r="M15" s="6"/>
      <c r="N15" s="6"/>
      <c r="O15" s="6"/>
      <c r="P15" s="6"/>
      <c r="Q15" s="6"/>
      <c r="R15" s="6"/>
      <c r="S15" s="6"/>
      <c r="T15" s="6"/>
      <c r="U15" s="6"/>
    </row>
    <row r="16" spans="1:21" ht="14.45">
      <c r="A16" s="21" t="s">
        <v>4236</v>
      </c>
      <c r="B16" s="12" t="s">
        <v>8730</v>
      </c>
      <c r="C16" s="12" t="s">
        <v>8731</v>
      </c>
      <c r="D16" s="21"/>
      <c r="E16" s="21"/>
      <c r="F16" s="6"/>
      <c r="G16" s="6"/>
      <c r="H16" s="6"/>
      <c r="I16" s="6"/>
      <c r="J16" s="6"/>
      <c r="K16" s="6"/>
      <c r="L16" s="6"/>
      <c r="M16" s="6"/>
      <c r="N16" s="6"/>
      <c r="O16" s="6"/>
      <c r="P16" s="6"/>
      <c r="Q16" s="6"/>
      <c r="R16" s="6"/>
      <c r="S16" s="6"/>
      <c r="T16" s="6"/>
      <c r="U16" s="6"/>
    </row>
    <row r="17" spans="1:21" ht="14.45">
      <c r="A17" s="21" t="s">
        <v>4239</v>
      </c>
      <c r="B17" s="12" t="s">
        <v>8732</v>
      </c>
      <c r="C17" s="12" t="s">
        <v>8733</v>
      </c>
      <c r="D17" s="21"/>
      <c r="E17" s="21"/>
      <c r="F17" s="6"/>
      <c r="G17" s="6"/>
      <c r="H17" s="6"/>
      <c r="I17" s="6"/>
      <c r="J17" s="6"/>
      <c r="K17" s="6"/>
      <c r="L17" s="6"/>
      <c r="M17" s="6"/>
      <c r="N17" s="6"/>
      <c r="O17" s="6"/>
      <c r="P17" s="6"/>
      <c r="Q17" s="6"/>
      <c r="R17" s="6"/>
      <c r="S17" s="6"/>
      <c r="T17" s="6"/>
      <c r="U17" s="6"/>
    </row>
    <row r="18" spans="1:21" ht="14.45">
      <c r="A18" s="21" t="s">
        <v>4242</v>
      </c>
      <c r="B18" s="12" t="s">
        <v>6879</v>
      </c>
      <c r="C18" s="12" t="s">
        <v>8734</v>
      </c>
      <c r="D18" s="21"/>
      <c r="E18" s="21"/>
      <c r="F18" s="6"/>
      <c r="G18" s="6"/>
      <c r="H18" s="6"/>
      <c r="I18" s="6"/>
      <c r="J18" s="6"/>
      <c r="K18" s="6"/>
      <c r="L18" s="6"/>
      <c r="M18" s="6"/>
      <c r="N18" s="6"/>
      <c r="O18" s="6"/>
      <c r="P18" s="6"/>
      <c r="Q18" s="6"/>
      <c r="R18" s="6"/>
      <c r="S18" s="6"/>
      <c r="T18" s="6"/>
      <c r="U18" s="6"/>
    </row>
    <row r="19" spans="1:21" ht="14.45">
      <c r="A19" s="21" t="s">
        <v>4245</v>
      </c>
      <c r="B19" s="12" t="s">
        <v>8735</v>
      </c>
      <c r="C19" s="12" t="s">
        <v>8736</v>
      </c>
      <c r="D19" s="21"/>
      <c r="E19" s="21"/>
      <c r="F19" s="6"/>
      <c r="G19" s="6"/>
      <c r="H19" s="6"/>
      <c r="I19" s="6"/>
      <c r="J19" s="6"/>
      <c r="K19" s="6"/>
      <c r="L19" s="6"/>
      <c r="M19" s="6"/>
      <c r="N19" s="6"/>
      <c r="O19" s="6"/>
      <c r="P19" s="6"/>
      <c r="Q19" s="6"/>
      <c r="R19" s="6"/>
      <c r="S19" s="6"/>
      <c r="T19" s="6"/>
      <c r="U19" s="6"/>
    </row>
    <row r="20" spans="1:21" ht="14.45">
      <c r="A20" s="21" t="s">
        <v>4248</v>
      </c>
      <c r="B20" s="12" t="s">
        <v>7029</v>
      </c>
      <c r="C20" s="12" t="s">
        <v>8737</v>
      </c>
      <c r="D20" s="21"/>
      <c r="E20" s="21"/>
      <c r="F20" s="6"/>
      <c r="G20" s="6"/>
      <c r="H20" s="6"/>
      <c r="I20" s="6"/>
      <c r="J20" s="6"/>
      <c r="K20" s="6"/>
      <c r="L20" s="6"/>
      <c r="M20" s="6"/>
      <c r="N20" s="6"/>
      <c r="O20" s="6"/>
      <c r="P20" s="6"/>
      <c r="Q20" s="6"/>
      <c r="R20" s="6"/>
      <c r="S20" s="6"/>
      <c r="T20" s="6"/>
      <c r="U20" s="6"/>
    </row>
    <row r="21" spans="1:21" ht="15.75" customHeight="1">
      <c r="A21" s="21" t="s">
        <v>4251</v>
      </c>
      <c r="B21" s="12" t="s">
        <v>8738</v>
      </c>
      <c r="C21" s="12" t="s">
        <v>8739</v>
      </c>
      <c r="D21" s="21"/>
      <c r="E21" s="21"/>
      <c r="F21" s="6"/>
      <c r="G21" s="6"/>
      <c r="H21" s="6"/>
      <c r="I21" s="6"/>
      <c r="J21" s="6"/>
      <c r="K21" s="6"/>
      <c r="L21" s="6"/>
      <c r="M21" s="6"/>
      <c r="N21" s="6"/>
      <c r="O21" s="6"/>
      <c r="P21" s="6"/>
      <c r="Q21" s="6"/>
      <c r="R21" s="6"/>
      <c r="S21" s="6"/>
      <c r="T21" s="6"/>
      <c r="U21" s="6"/>
    </row>
    <row r="22" spans="1:21" ht="15.75" customHeight="1">
      <c r="A22" s="21" t="s">
        <v>4254</v>
      </c>
      <c r="B22" s="15" t="s">
        <v>8740</v>
      </c>
      <c r="C22" s="12" t="s">
        <v>8741</v>
      </c>
      <c r="D22" s="552"/>
      <c r="E22" s="552"/>
      <c r="F22" s="6"/>
      <c r="G22" s="6"/>
      <c r="H22" s="6"/>
      <c r="I22" s="6"/>
      <c r="J22" s="6"/>
      <c r="K22" s="6"/>
      <c r="L22" s="6"/>
      <c r="M22" s="6"/>
      <c r="N22" s="6"/>
      <c r="O22" s="6"/>
      <c r="P22" s="6"/>
      <c r="Q22" s="6"/>
      <c r="R22" s="6"/>
      <c r="S22" s="6"/>
      <c r="T22" s="6"/>
      <c r="U22" s="6"/>
    </row>
    <row r="23" spans="1:21" ht="15.75" customHeight="1">
      <c r="A23" s="21" t="s">
        <v>4257</v>
      </c>
      <c r="B23" s="15" t="s">
        <v>8742</v>
      </c>
      <c r="C23" s="16" t="s">
        <v>6218</v>
      </c>
      <c r="D23" s="552"/>
      <c r="E23" s="552"/>
      <c r="F23" s="6"/>
      <c r="G23" s="6"/>
      <c r="H23" s="6"/>
      <c r="I23" s="6"/>
      <c r="J23" s="6"/>
      <c r="K23" s="6"/>
      <c r="L23" s="6"/>
      <c r="M23" s="6"/>
      <c r="N23" s="6"/>
      <c r="O23" s="6"/>
      <c r="P23" s="6"/>
      <c r="Q23" s="6"/>
      <c r="R23" s="6"/>
      <c r="S23" s="6"/>
      <c r="T23" s="6"/>
      <c r="U23" s="6"/>
    </row>
    <row r="24" spans="1:21" ht="39" customHeight="1">
      <c r="A24" s="21" t="s">
        <v>4260</v>
      </c>
      <c r="B24" s="15" t="s">
        <v>8264</v>
      </c>
      <c r="C24" s="16" t="s">
        <v>8743</v>
      </c>
      <c r="D24" s="552"/>
      <c r="E24" s="552"/>
      <c r="F24" s="6"/>
      <c r="G24" s="6"/>
      <c r="H24" s="6"/>
      <c r="I24" s="6"/>
      <c r="J24" s="6"/>
      <c r="K24" s="6"/>
      <c r="L24" s="6"/>
      <c r="M24" s="6"/>
      <c r="N24" s="6"/>
      <c r="O24" s="6"/>
      <c r="P24" s="6"/>
      <c r="Q24" s="6"/>
      <c r="R24" s="6"/>
      <c r="S24" s="6"/>
      <c r="T24" s="6"/>
      <c r="U24" s="6"/>
    </row>
    <row r="25" spans="1:21" ht="15.75" customHeight="1">
      <c r="A25" s="21" t="s">
        <v>5348</v>
      </c>
      <c r="B25" s="12" t="s">
        <v>4261</v>
      </c>
      <c r="C25" s="16" t="s">
        <v>4262</v>
      </c>
      <c r="D25" s="21"/>
      <c r="E25" s="21"/>
      <c r="F25" s="6"/>
      <c r="G25" s="6"/>
      <c r="H25" s="6"/>
      <c r="I25" s="6"/>
      <c r="J25" s="6"/>
      <c r="K25" s="6"/>
      <c r="L25" s="6"/>
      <c r="M25" s="6"/>
      <c r="N25" s="6"/>
      <c r="O25" s="6"/>
      <c r="P25" s="6"/>
      <c r="Q25" s="6"/>
      <c r="R25" s="6"/>
      <c r="S25" s="6"/>
      <c r="T25" s="6"/>
      <c r="U25" s="6"/>
    </row>
    <row r="26" spans="1:21" ht="24.75" customHeight="1">
      <c r="A26" s="13">
        <v>2</v>
      </c>
      <c r="B26" s="605" t="s">
        <v>8744</v>
      </c>
      <c r="C26" s="667"/>
      <c r="D26" s="20"/>
      <c r="E26" s="20"/>
      <c r="F26" s="6"/>
      <c r="G26" s="6"/>
      <c r="H26" s="6"/>
      <c r="I26" s="6"/>
      <c r="J26" s="6"/>
      <c r="K26" s="6"/>
      <c r="L26" s="6"/>
      <c r="M26" s="6"/>
      <c r="N26" s="6"/>
      <c r="O26" s="6"/>
      <c r="P26" s="6"/>
      <c r="Q26" s="6"/>
      <c r="R26" s="6"/>
      <c r="S26" s="6"/>
      <c r="T26" s="6"/>
      <c r="U26" s="6"/>
    </row>
    <row r="27" spans="1:21" ht="15.75" customHeight="1">
      <c r="A27" s="62">
        <v>45659</v>
      </c>
      <c r="B27" s="12" t="s">
        <v>48</v>
      </c>
      <c r="C27" s="12" t="s">
        <v>4387</v>
      </c>
      <c r="D27" s="21"/>
      <c r="E27" s="21"/>
      <c r="F27" s="6"/>
      <c r="G27" s="6"/>
      <c r="H27" s="6"/>
      <c r="I27" s="6"/>
      <c r="J27" s="6"/>
      <c r="K27" s="6"/>
      <c r="L27" s="6"/>
      <c r="M27" s="6"/>
      <c r="N27" s="6"/>
      <c r="O27" s="6"/>
      <c r="P27" s="6"/>
      <c r="Q27" s="6"/>
      <c r="R27" s="6"/>
      <c r="S27" s="6"/>
      <c r="T27" s="6"/>
      <c r="U27" s="6"/>
    </row>
    <row r="28" spans="1:21" ht="15.75" customHeight="1">
      <c r="A28" s="62">
        <v>45690</v>
      </c>
      <c r="B28" s="12" t="s">
        <v>4209</v>
      </c>
      <c r="C28" s="12" t="s">
        <v>4210</v>
      </c>
      <c r="D28" s="21"/>
      <c r="E28" s="21"/>
      <c r="F28" s="6"/>
      <c r="G28" s="6"/>
      <c r="H28" s="6"/>
      <c r="I28" s="6"/>
      <c r="J28" s="6"/>
      <c r="K28" s="6"/>
      <c r="L28" s="6"/>
      <c r="M28" s="6"/>
      <c r="N28" s="6"/>
      <c r="O28" s="6"/>
      <c r="P28" s="6"/>
      <c r="Q28" s="6"/>
      <c r="R28" s="6"/>
      <c r="S28" s="6"/>
      <c r="T28" s="6"/>
      <c r="U28" s="6"/>
    </row>
    <row r="29" spans="1:21" ht="15.75" customHeight="1">
      <c r="A29" s="62">
        <v>45718</v>
      </c>
      <c r="B29" s="12" t="s">
        <v>4211</v>
      </c>
      <c r="C29" s="12" t="s">
        <v>4210</v>
      </c>
      <c r="D29" s="21"/>
      <c r="E29" s="21"/>
      <c r="F29" s="6"/>
      <c r="G29" s="6"/>
      <c r="H29" s="6"/>
      <c r="I29" s="6"/>
      <c r="J29" s="6"/>
      <c r="K29" s="6"/>
      <c r="L29" s="6"/>
      <c r="M29" s="6"/>
      <c r="N29" s="6"/>
      <c r="O29" s="6"/>
      <c r="P29" s="6"/>
      <c r="Q29" s="6"/>
      <c r="R29" s="6"/>
      <c r="S29" s="6"/>
      <c r="T29" s="6"/>
      <c r="U29" s="6"/>
    </row>
    <row r="30" spans="1:21" ht="15.75" customHeight="1">
      <c r="A30" s="62">
        <v>45749</v>
      </c>
      <c r="B30" s="12" t="s">
        <v>5276</v>
      </c>
      <c r="C30" s="12" t="s">
        <v>8745</v>
      </c>
      <c r="D30" s="12"/>
      <c r="E30" s="12"/>
      <c r="F30" s="6"/>
      <c r="G30" s="6"/>
      <c r="H30" s="6"/>
      <c r="I30" s="6"/>
      <c r="J30" s="6"/>
      <c r="K30" s="6"/>
      <c r="L30" s="6"/>
      <c r="M30" s="6"/>
      <c r="N30" s="6"/>
      <c r="O30" s="6"/>
      <c r="P30" s="6"/>
      <c r="Q30" s="6"/>
      <c r="R30" s="6"/>
      <c r="S30" s="6"/>
      <c r="T30" s="6"/>
      <c r="U30" s="6"/>
    </row>
    <row r="31" spans="1:21" ht="15.75" customHeight="1">
      <c r="A31" s="62">
        <v>45779</v>
      </c>
      <c r="B31" s="12" t="s">
        <v>8746</v>
      </c>
      <c r="C31" s="12" t="s">
        <v>8747</v>
      </c>
      <c r="D31" s="12"/>
      <c r="E31" s="12"/>
      <c r="F31" s="6"/>
      <c r="G31" s="6"/>
      <c r="H31" s="6"/>
      <c r="I31" s="6"/>
      <c r="J31" s="6"/>
      <c r="K31" s="6"/>
      <c r="L31" s="6"/>
      <c r="M31" s="6"/>
      <c r="N31" s="6"/>
      <c r="O31" s="6"/>
      <c r="P31" s="6"/>
      <c r="Q31" s="6"/>
      <c r="R31" s="6"/>
      <c r="S31" s="6"/>
      <c r="T31" s="6"/>
      <c r="U31" s="6"/>
    </row>
    <row r="32" spans="1:21" ht="15.75" customHeight="1">
      <c r="A32" s="62">
        <v>45810</v>
      </c>
      <c r="B32" s="12" t="s">
        <v>8748</v>
      </c>
      <c r="C32" s="12" t="s">
        <v>8749</v>
      </c>
      <c r="D32" s="12"/>
      <c r="E32" s="12"/>
      <c r="F32" s="6"/>
      <c r="G32" s="6"/>
      <c r="H32" s="6"/>
      <c r="I32" s="6"/>
      <c r="J32" s="6"/>
      <c r="K32" s="6"/>
      <c r="L32" s="6"/>
      <c r="M32" s="6"/>
      <c r="N32" s="6"/>
      <c r="O32" s="6"/>
      <c r="P32" s="6"/>
      <c r="Q32" s="6"/>
      <c r="R32" s="6"/>
      <c r="S32" s="6"/>
      <c r="T32" s="6"/>
      <c r="U32" s="6"/>
    </row>
    <row r="33" spans="1:21" ht="15.75" customHeight="1">
      <c r="A33" s="245">
        <v>45840</v>
      </c>
      <c r="B33" s="246" t="s">
        <v>8750</v>
      </c>
      <c r="C33" s="246" t="s">
        <v>8751</v>
      </c>
      <c r="D33" s="246"/>
      <c r="E33" s="246"/>
      <c r="F33" s="6"/>
      <c r="G33" s="6"/>
      <c r="H33" s="6"/>
      <c r="I33" s="6"/>
      <c r="J33" s="6"/>
      <c r="K33" s="6"/>
      <c r="L33" s="6"/>
      <c r="M33" s="6"/>
      <c r="N33" s="6"/>
      <c r="O33" s="6"/>
      <c r="P33" s="6"/>
      <c r="Q33" s="6"/>
      <c r="R33" s="6"/>
      <c r="S33" s="6"/>
      <c r="T33" s="6"/>
      <c r="U33" s="6"/>
    </row>
    <row r="34" spans="1:21" ht="28.5" customHeight="1">
      <c r="A34" s="247">
        <v>45871</v>
      </c>
      <c r="B34" s="248" t="s">
        <v>4261</v>
      </c>
      <c r="C34" s="249" t="s">
        <v>4262</v>
      </c>
      <c r="D34" s="248"/>
      <c r="E34" s="248"/>
      <c r="F34" s="6"/>
      <c r="G34" s="6"/>
      <c r="H34" s="6"/>
      <c r="I34" s="6"/>
      <c r="J34" s="6"/>
      <c r="K34" s="6"/>
      <c r="L34" s="6"/>
      <c r="M34" s="6"/>
      <c r="N34" s="6"/>
      <c r="O34" s="6"/>
      <c r="P34" s="6"/>
      <c r="Q34" s="6"/>
      <c r="R34" s="6"/>
      <c r="S34" s="6"/>
      <c r="T34" s="6"/>
      <c r="U34" s="6"/>
    </row>
    <row r="35" spans="1:21" ht="15.75" customHeight="1">
      <c r="A35" s="5"/>
      <c r="B35" s="5"/>
      <c r="C35" s="5"/>
      <c r="D35" s="5"/>
      <c r="E35" s="5"/>
      <c r="F35" s="6"/>
      <c r="G35" s="6"/>
      <c r="H35" s="6"/>
      <c r="I35" s="6"/>
      <c r="J35" s="6"/>
      <c r="K35" s="6"/>
      <c r="L35" s="6"/>
      <c r="M35" s="6"/>
      <c r="N35" s="6"/>
      <c r="O35" s="6"/>
      <c r="P35" s="6"/>
      <c r="Q35" s="6"/>
      <c r="R35" s="6"/>
      <c r="S35" s="6"/>
      <c r="T35" s="6"/>
      <c r="U35" s="6"/>
    </row>
    <row r="36" spans="1:21" ht="15.75" customHeight="1">
      <c r="A36" s="5"/>
      <c r="B36" s="5"/>
      <c r="C36" s="5"/>
      <c r="D36" s="5"/>
      <c r="E36" s="5"/>
      <c r="F36" s="6"/>
      <c r="G36" s="6"/>
      <c r="H36" s="6"/>
      <c r="I36" s="6"/>
      <c r="J36" s="6"/>
      <c r="K36" s="6"/>
      <c r="L36" s="6"/>
      <c r="M36" s="6"/>
      <c r="N36" s="6"/>
      <c r="O36" s="6"/>
      <c r="P36" s="6"/>
      <c r="Q36" s="6"/>
      <c r="R36" s="6"/>
      <c r="S36" s="6"/>
      <c r="T36" s="6"/>
      <c r="U36" s="6"/>
    </row>
    <row r="37" spans="1:21" ht="15.75" customHeight="1">
      <c r="A37" s="5"/>
      <c r="B37" s="5"/>
      <c r="C37" s="5"/>
      <c r="D37" s="5"/>
      <c r="E37" s="5"/>
      <c r="F37" s="6"/>
      <c r="G37" s="6"/>
      <c r="H37" s="6"/>
      <c r="I37" s="6"/>
      <c r="J37" s="6"/>
      <c r="K37" s="6"/>
      <c r="L37" s="6"/>
      <c r="M37" s="6"/>
      <c r="N37" s="6"/>
      <c r="O37" s="6"/>
      <c r="P37" s="6"/>
      <c r="Q37" s="6"/>
      <c r="R37" s="6"/>
      <c r="S37" s="6"/>
      <c r="T37" s="6"/>
      <c r="U37" s="6"/>
    </row>
    <row r="38" spans="1:21" ht="15.75" customHeight="1">
      <c r="A38" s="5"/>
      <c r="B38" s="5"/>
      <c r="C38" s="5"/>
      <c r="D38" s="5"/>
      <c r="E38" s="5"/>
      <c r="F38" s="6"/>
      <c r="G38" s="6"/>
      <c r="H38" s="6"/>
      <c r="I38" s="6"/>
      <c r="J38" s="6"/>
      <c r="K38" s="6"/>
      <c r="L38" s="6"/>
      <c r="M38" s="6"/>
      <c r="N38" s="6"/>
      <c r="O38" s="6"/>
      <c r="P38" s="6"/>
      <c r="Q38" s="6"/>
      <c r="R38" s="6"/>
      <c r="S38" s="6"/>
      <c r="T38" s="6"/>
      <c r="U38" s="6"/>
    </row>
    <row r="39" spans="1:21" ht="15.75" customHeight="1">
      <c r="A39" s="5"/>
      <c r="B39" s="5"/>
      <c r="C39" s="5"/>
      <c r="D39" s="5"/>
      <c r="E39" s="5"/>
      <c r="F39" s="6"/>
      <c r="G39" s="6"/>
      <c r="H39" s="6"/>
      <c r="I39" s="6"/>
      <c r="J39" s="6"/>
      <c r="K39" s="6"/>
      <c r="L39" s="6"/>
      <c r="M39" s="6"/>
      <c r="N39" s="6"/>
      <c r="O39" s="6"/>
      <c r="P39" s="6"/>
      <c r="Q39" s="6"/>
      <c r="R39" s="6"/>
      <c r="S39" s="6"/>
      <c r="T39" s="6"/>
      <c r="U39" s="6"/>
    </row>
    <row r="40" spans="1:21" ht="15.75" customHeight="1">
      <c r="A40" s="5"/>
      <c r="B40" s="5"/>
      <c r="C40" s="5"/>
      <c r="D40" s="5"/>
      <c r="E40" s="5"/>
      <c r="F40" s="6"/>
      <c r="G40" s="6"/>
      <c r="H40" s="6"/>
      <c r="I40" s="6"/>
      <c r="J40" s="6"/>
      <c r="K40" s="6"/>
      <c r="L40" s="6"/>
      <c r="M40" s="6"/>
      <c r="N40" s="6"/>
      <c r="O40" s="6"/>
      <c r="P40" s="6"/>
      <c r="Q40" s="6"/>
      <c r="R40" s="6"/>
      <c r="S40" s="6"/>
      <c r="T40" s="6"/>
      <c r="U40" s="6"/>
    </row>
    <row r="41" spans="1:21" ht="15.75" customHeight="1">
      <c r="A41" s="5"/>
      <c r="B41" s="5"/>
      <c r="C41" s="5"/>
      <c r="D41" s="5"/>
      <c r="E41" s="5"/>
      <c r="F41" s="6"/>
      <c r="G41" s="6"/>
      <c r="H41" s="6"/>
      <c r="I41" s="6"/>
      <c r="J41" s="6"/>
      <c r="K41" s="6"/>
      <c r="L41" s="6"/>
      <c r="M41" s="6"/>
      <c r="N41" s="6"/>
      <c r="O41" s="6"/>
      <c r="P41" s="6"/>
      <c r="Q41" s="6"/>
      <c r="R41" s="6"/>
      <c r="S41" s="6"/>
      <c r="T41" s="6"/>
      <c r="U41" s="6"/>
    </row>
    <row r="42" spans="1:21" ht="15.75" customHeight="1">
      <c r="A42" s="5"/>
      <c r="B42" s="5"/>
      <c r="C42" s="5"/>
      <c r="D42" s="5"/>
      <c r="E42" s="5"/>
      <c r="F42" s="6"/>
      <c r="G42" s="6"/>
      <c r="H42" s="6"/>
      <c r="I42" s="6"/>
      <c r="J42" s="6"/>
      <c r="K42" s="6"/>
      <c r="L42" s="6"/>
      <c r="M42" s="6"/>
      <c r="N42" s="6"/>
      <c r="O42" s="6"/>
      <c r="P42" s="6"/>
      <c r="Q42" s="6"/>
      <c r="R42" s="6"/>
      <c r="S42" s="6"/>
      <c r="T42" s="6"/>
      <c r="U42" s="6"/>
    </row>
    <row r="43" spans="1:21" ht="15.75" customHeight="1">
      <c r="A43" s="5"/>
      <c r="B43" s="5"/>
      <c r="C43" s="5"/>
      <c r="D43" s="5"/>
      <c r="E43" s="5"/>
      <c r="F43" s="6"/>
      <c r="G43" s="6"/>
      <c r="H43" s="6"/>
      <c r="I43" s="6"/>
      <c r="J43" s="6"/>
      <c r="K43" s="6"/>
      <c r="L43" s="6"/>
      <c r="M43" s="6"/>
      <c r="N43" s="6"/>
      <c r="O43" s="6"/>
      <c r="P43" s="6"/>
      <c r="Q43" s="6"/>
      <c r="R43" s="6"/>
      <c r="S43" s="6"/>
      <c r="T43" s="6"/>
      <c r="U43" s="6"/>
    </row>
    <row r="44" spans="1:21" ht="15.75" customHeight="1">
      <c r="A44" s="5"/>
      <c r="B44" s="5"/>
      <c r="C44" s="5"/>
      <c r="D44" s="5"/>
      <c r="E44" s="5"/>
      <c r="F44" s="6"/>
      <c r="G44" s="6"/>
      <c r="H44" s="6"/>
      <c r="I44" s="6"/>
      <c r="J44" s="6"/>
      <c r="K44" s="6"/>
      <c r="L44" s="6"/>
      <c r="M44" s="6"/>
      <c r="N44" s="6"/>
      <c r="O44" s="6"/>
      <c r="P44" s="6"/>
      <c r="Q44" s="6"/>
      <c r="R44" s="6"/>
      <c r="S44" s="6"/>
      <c r="T44" s="6"/>
      <c r="U44" s="6"/>
    </row>
    <row r="45" spans="1:21" ht="15.75" customHeight="1">
      <c r="A45" s="5"/>
      <c r="B45" s="5"/>
      <c r="C45" s="5"/>
      <c r="D45" s="5"/>
      <c r="E45" s="5"/>
      <c r="F45" s="6"/>
      <c r="G45" s="6"/>
      <c r="H45" s="6"/>
      <c r="I45" s="6"/>
      <c r="J45" s="6"/>
      <c r="K45" s="6"/>
      <c r="L45" s="6"/>
      <c r="M45" s="6"/>
      <c r="N45" s="6"/>
      <c r="O45" s="6"/>
      <c r="P45" s="6"/>
      <c r="Q45" s="6"/>
      <c r="R45" s="6"/>
      <c r="S45" s="6"/>
      <c r="T45" s="6"/>
      <c r="U45" s="6"/>
    </row>
    <row r="46" spans="1:21" ht="15.75" customHeight="1">
      <c r="A46" s="5"/>
      <c r="B46" s="5"/>
      <c r="C46" s="5"/>
      <c r="D46" s="5"/>
      <c r="E46" s="5"/>
      <c r="F46" s="6"/>
      <c r="G46" s="6"/>
      <c r="H46" s="6"/>
      <c r="I46" s="6"/>
      <c r="J46" s="6"/>
      <c r="K46" s="6"/>
      <c r="L46" s="6"/>
      <c r="M46" s="6"/>
      <c r="N46" s="6"/>
      <c r="O46" s="6"/>
      <c r="P46" s="6"/>
      <c r="Q46" s="6"/>
      <c r="R46" s="6"/>
      <c r="S46" s="6"/>
      <c r="T46" s="6"/>
      <c r="U46" s="6"/>
    </row>
    <row r="47" spans="1:21" ht="15.75" customHeight="1">
      <c r="A47" s="5"/>
      <c r="B47" s="5"/>
      <c r="C47" s="5"/>
      <c r="D47" s="5"/>
      <c r="E47" s="5"/>
      <c r="F47" s="6"/>
      <c r="G47" s="6"/>
      <c r="H47" s="6"/>
      <c r="I47" s="6"/>
      <c r="J47" s="6"/>
      <c r="K47" s="6"/>
      <c r="L47" s="6"/>
      <c r="M47" s="6"/>
      <c r="N47" s="6"/>
      <c r="O47" s="6"/>
      <c r="P47" s="6"/>
      <c r="Q47" s="6"/>
      <c r="R47" s="6"/>
      <c r="S47" s="6"/>
      <c r="T47" s="6"/>
      <c r="U47" s="6"/>
    </row>
    <row r="48" spans="1:21" ht="15.75" customHeight="1">
      <c r="A48" s="5"/>
      <c r="B48" s="5"/>
      <c r="C48" s="5"/>
      <c r="D48" s="5"/>
      <c r="E48" s="5"/>
      <c r="F48" s="6"/>
      <c r="G48" s="6"/>
      <c r="H48" s="6"/>
      <c r="I48" s="6"/>
      <c r="J48" s="6"/>
      <c r="K48" s="6"/>
      <c r="L48" s="6"/>
      <c r="M48" s="6"/>
      <c r="N48" s="6"/>
      <c r="O48" s="6"/>
      <c r="P48" s="6"/>
      <c r="Q48" s="6"/>
      <c r="R48" s="6"/>
      <c r="S48" s="6"/>
      <c r="T48" s="6"/>
      <c r="U48" s="6"/>
    </row>
    <row r="49" spans="1:21" ht="15.75" customHeight="1">
      <c r="A49" s="5"/>
      <c r="B49" s="5"/>
      <c r="C49" s="5"/>
      <c r="D49" s="5"/>
      <c r="E49" s="5"/>
      <c r="F49" s="6"/>
      <c r="G49" s="6"/>
      <c r="H49" s="6"/>
      <c r="I49" s="6"/>
      <c r="J49" s="6"/>
      <c r="K49" s="6"/>
      <c r="L49" s="6"/>
      <c r="M49" s="6"/>
      <c r="N49" s="6"/>
      <c r="O49" s="6"/>
      <c r="P49" s="6"/>
      <c r="Q49" s="6"/>
      <c r="R49" s="6"/>
      <c r="S49" s="6"/>
      <c r="T49" s="6"/>
      <c r="U49" s="6"/>
    </row>
    <row r="50" spans="1:21" ht="15.75" customHeight="1">
      <c r="A50" s="5"/>
      <c r="B50" s="5"/>
      <c r="C50" s="5"/>
      <c r="D50" s="5"/>
      <c r="E50" s="5"/>
      <c r="F50" s="6"/>
      <c r="G50" s="6"/>
      <c r="H50" s="6"/>
      <c r="I50" s="6"/>
      <c r="J50" s="6"/>
      <c r="K50" s="6"/>
      <c r="L50" s="6"/>
      <c r="M50" s="6"/>
      <c r="N50" s="6"/>
      <c r="O50" s="6"/>
      <c r="P50" s="6"/>
      <c r="Q50" s="6"/>
      <c r="R50" s="6"/>
      <c r="S50" s="6"/>
      <c r="T50" s="6"/>
      <c r="U50" s="6"/>
    </row>
    <row r="51" spans="1:21" ht="15.75" customHeight="1">
      <c r="A51" s="5"/>
      <c r="B51" s="5"/>
      <c r="C51" s="5"/>
      <c r="D51" s="5"/>
      <c r="E51" s="5"/>
      <c r="F51" s="6"/>
      <c r="G51" s="6"/>
      <c r="H51" s="6"/>
      <c r="I51" s="6"/>
      <c r="J51" s="6"/>
      <c r="K51" s="6"/>
      <c r="L51" s="6"/>
      <c r="M51" s="6"/>
      <c r="N51" s="6"/>
      <c r="O51" s="6"/>
      <c r="P51" s="6"/>
      <c r="Q51" s="6"/>
      <c r="R51" s="6"/>
      <c r="S51" s="6"/>
      <c r="T51" s="6"/>
      <c r="U51" s="6"/>
    </row>
    <row r="52" spans="1:21" ht="15.75" customHeight="1">
      <c r="A52" s="5"/>
      <c r="B52" s="5"/>
      <c r="C52" s="5"/>
      <c r="D52" s="5"/>
      <c r="E52" s="5"/>
      <c r="F52" s="6"/>
      <c r="G52" s="6"/>
      <c r="H52" s="6"/>
      <c r="I52" s="6"/>
      <c r="J52" s="6"/>
      <c r="K52" s="6"/>
      <c r="L52" s="6"/>
      <c r="M52" s="6"/>
      <c r="N52" s="6"/>
      <c r="O52" s="6"/>
      <c r="P52" s="6"/>
      <c r="Q52" s="6"/>
      <c r="R52" s="6"/>
      <c r="S52" s="6"/>
      <c r="T52" s="6"/>
      <c r="U52" s="6"/>
    </row>
    <row r="53" spans="1:21" ht="15.75" customHeight="1">
      <c r="A53" s="5"/>
      <c r="B53" s="5"/>
      <c r="C53" s="5"/>
      <c r="D53" s="5"/>
      <c r="E53" s="5"/>
      <c r="F53" s="6"/>
      <c r="G53" s="6"/>
      <c r="H53" s="6"/>
      <c r="I53" s="6"/>
      <c r="J53" s="6"/>
      <c r="K53" s="6"/>
      <c r="L53" s="6"/>
      <c r="M53" s="6"/>
      <c r="N53" s="6"/>
      <c r="O53" s="6"/>
      <c r="P53" s="6"/>
      <c r="Q53" s="6"/>
      <c r="R53" s="6"/>
      <c r="S53" s="6"/>
      <c r="T53" s="6"/>
      <c r="U53" s="6"/>
    </row>
    <row r="54" spans="1:21" ht="15.75" customHeight="1">
      <c r="A54" s="5"/>
      <c r="B54" s="5"/>
      <c r="C54" s="5"/>
      <c r="D54" s="5"/>
      <c r="E54" s="5"/>
      <c r="F54" s="6"/>
      <c r="G54" s="6"/>
      <c r="H54" s="6"/>
      <c r="I54" s="6"/>
      <c r="J54" s="6"/>
      <c r="K54" s="6"/>
      <c r="L54" s="6"/>
      <c r="M54" s="6"/>
      <c r="N54" s="6"/>
      <c r="O54" s="6"/>
      <c r="P54" s="6"/>
      <c r="Q54" s="6"/>
      <c r="R54" s="6"/>
      <c r="S54" s="6"/>
      <c r="T54" s="6"/>
      <c r="U54" s="6"/>
    </row>
    <row r="55" spans="1:21" ht="15.75" customHeight="1">
      <c r="A55" s="5"/>
      <c r="B55" s="5"/>
      <c r="C55" s="5"/>
      <c r="D55" s="5"/>
      <c r="E55" s="5"/>
      <c r="F55" s="6"/>
      <c r="G55" s="6"/>
      <c r="H55" s="6"/>
      <c r="I55" s="6"/>
      <c r="J55" s="6"/>
      <c r="K55" s="6"/>
      <c r="L55" s="6"/>
      <c r="M55" s="6"/>
      <c r="N55" s="6"/>
      <c r="O55" s="6"/>
      <c r="P55" s="6"/>
      <c r="Q55" s="6"/>
      <c r="R55" s="6"/>
      <c r="S55" s="6"/>
      <c r="T55" s="6"/>
      <c r="U55" s="6"/>
    </row>
    <row r="56" spans="1:21" ht="15.75" customHeight="1">
      <c r="A56" s="5"/>
      <c r="B56" s="5"/>
      <c r="C56" s="5"/>
      <c r="D56" s="5"/>
      <c r="E56" s="5"/>
      <c r="F56" s="6"/>
      <c r="G56" s="6"/>
      <c r="H56" s="6"/>
      <c r="I56" s="6"/>
      <c r="J56" s="6"/>
      <c r="K56" s="6"/>
      <c r="L56" s="6"/>
      <c r="M56" s="6"/>
      <c r="N56" s="6"/>
      <c r="O56" s="6"/>
      <c r="P56" s="6"/>
      <c r="Q56" s="6"/>
      <c r="R56" s="6"/>
      <c r="S56" s="6"/>
      <c r="T56" s="6"/>
      <c r="U56" s="6"/>
    </row>
    <row r="57" spans="1:21" ht="15.75" customHeight="1">
      <c r="A57" s="5"/>
      <c r="B57" s="5"/>
      <c r="C57" s="5"/>
      <c r="D57" s="5"/>
      <c r="E57" s="5"/>
      <c r="F57" s="6"/>
      <c r="G57" s="6"/>
      <c r="H57" s="6"/>
      <c r="I57" s="6"/>
      <c r="J57" s="6"/>
      <c r="K57" s="6"/>
      <c r="L57" s="6"/>
      <c r="M57" s="6"/>
      <c r="N57" s="6"/>
      <c r="O57" s="6"/>
      <c r="P57" s="6"/>
      <c r="Q57" s="6"/>
      <c r="R57" s="6"/>
      <c r="S57" s="6"/>
      <c r="T57" s="6"/>
      <c r="U57" s="6"/>
    </row>
    <row r="58" spans="1:21" ht="15.75" customHeight="1">
      <c r="A58" s="5"/>
      <c r="B58" s="5"/>
      <c r="C58" s="5"/>
      <c r="D58" s="5"/>
      <c r="E58" s="5"/>
      <c r="F58" s="6"/>
      <c r="G58" s="6"/>
      <c r="H58" s="6"/>
      <c r="I58" s="6"/>
      <c r="J58" s="6"/>
      <c r="K58" s="6"/>
      <c r="L58" s="6"/>
      <c r="M58" s="6"/>
      <c r="N58" s="6"/>
      <c r="O58" s="6"/>
      <c r="P58" s="6"/>
      <c r="Q58" s="6"/>
      <c r="R58" s="6"/>
      <c r="S58" s="6"/>
      <c r="T58" s="6"/>
      <c r="U58" s="6"/>
    </row>
    <row r="59" spans="1:21" ht="15.75" customHeight="1">
      <c r="A59" s="5"/>
      <c r="B59" s="5"/>
      <c r="C59" s="5"/>
      <c r="D59" s="5"/>
      <c r="E59" s="5"/>
      <c r="F59" s="6"/>
      <c r="G59" s="6"/>
      <c r="H59" s="6"/>
      <c r="I59" s="6"/>
      <c r="J59" s="6"/>
      <c r="K59" s="6"/>
      <c r="L59" s="6"/>
      <c r="M59" s="6"/>
      <c r="N59" s="6"/>
      <c r="O59" s="6"/>
      <c r="P59" s="6"/>
      <c r="Q59" s="6"/>
      <c r="R59" s="6"/>
      <c r="S59" s="6"/>
      <c r="T59" s="6"/>
      <c r="U59" s="6"/>
    </row>
    <row r="60" spans="1:21" ht="15.75" customHeight="1">
      <c r="A60" s="5"/>
      <c r="B60" s="5"/>
      <c r="C60" s="5"/>
      <c r="D60" s="5"/>
      <c r="E60" s="5"/>
      <c r="F60" s="6"/>
      <c r="G60" s="6"/>
      <c r="H60" s="6"/>
      <c r="I60" s="6"/>
      <c r="J60" s="6"/>
      <c r="K60" s="6"/>
      <c r="L60" s="6"/>
      <c r="M60" s="6"/>
      <c r="N60" s="6"/>
      <c r="O60" s="6"/>
      <c r="P60" s="6"/>
      <c r="Q60" s="6"/>
      <c r="R60" s="6"/>
      <c r="S60" s="6"/>
      <c r="T60" s="6"/>
      <c r="U60" s="6"/>
    </row>
    <row r="61" spans="1:21" ht="15.75" customHeight="1">
      <c r="A61" s="5"/>
      <c r="B61" s="5"/>
      <c r="C61" s="5"/>
      <c r="D61" s="5"/>
      <c r="E61" s="5"/>
      <c r="F61" s="6"/>
      <c r="G61" s="6"/>
      <c r="H61" s="6"/>
      <c r="I61" s="6"/>
      <c r="J61" s="6"/>
      <c r="K61" s="6"/>
      <c r="L61" s="6"/>
      <c r="M61" s="6"/>
      <c r="N61" s="6"/>
      <c r="O61" s="6"/>
      <c r="P61" s="6"/>
      <c r="Q61" s="6"/>
      <c r="R61" s="6"/>
      <c r="S61" s="6"/>
      <c r="T61" s="6"/>
      <c r="U61" s="6"/>
    </row>
    <row r="62" spans="1:21" ht="15.75" customHeight="1">
      <c r="A62" s="5"/>
      <c r="B62" s="5"/>
      <c r="C62" s="5"/>
      <c r="D62" s="5"/>
      <c r="E62" s="5"/>
      <c r="F62" s="6"/>
      <c r="G62" s="6"/>
      <c r="H62" s="6"/>
      <c r="I62" s="6"/>
      <c r="J62" s="6"/>
      <c r="K62" s="6"/>
      <c r="L62" s="6"/>
      <c r="M62" s="6"/>
      <c r="N62" s="6"/>
      <c r="O62" s="6"/>
      <c r="P62" s="6"/>
      <c r="Q62" s="6"/>
      <c r="R62" s="6"/>
      <c r="S62" s="6"/>
      <c r="T62" s="6"/>
      <c r="U62" s="6"/>
    </row>
    <row r="63" spans="1:21" ht="15.75" customHeight="1">
      <c r="A63" s="5"/>
      <c r="B63" s="5"/>
      <c r="C63" s="5"/>
      <c r="D63" s="5"/>
      <c r="E63" s="5"/>
      <c r="F63" s="6"/>
      <c r="G63" s="6"/>
      <c r="H63" s="6"/>
      <c r="I63" s="6"/>
      <c r="J63" s="6"/>
      <c r="K63" s="6"/>
      <c r="L63" s="6"/>
      <c r="M63" s="6"/>
      <c r="N63" s="6"/>
      <c r="O63" s="6"/>
      <c r="P63" s="6"/>
      <c r="Q63" s="6"/>
      <c r="R63" s="6"/>
      <c r="S63" s="6"/>
      <c r="T63" s="6"/>
      <c r="U63" s="6"/>
    </row>
    <row r="64" spans="1:21" ht="15.75" customHeight="1">
      <c r="A64" s="5"/>
      <c r="B64" s="5"/>
      <c r="C64" s="5"/>
      <c r="D64" s="5"/>
      <c r="E64" s="5"/>
      <c r="F64" s="6"/>
      <c r="G64" s="6"/>
      <c r="H64" s="6"/>
      <c r="I64" s="6"/>
      <c r="J64" s="6"/>
      <c r="K64" s="6"/>
      <c r="L64" s="6"/>
      <c r="M64" s="6"/>
      <c r="N64" s="6"/>
      <c r="O64" s="6"/>
      <c r="P64" s="6"/>
      <c r="Q64" s="6"/>
      <c r="R64" s="6"/>
      <c r="S64" s="6"/>
      <c r="T64" s="6"/>
      <c r="U64" s="6"/>
    </row>
    <row r="65" spans="1:21" ht="15.75" customHeight="1">
      <c r="A65" s="5"/>
      <c r="B65" s="5"/>
      <c r="C65" s="5"/>
      <c r="D65" s="5"/>
      <c r="E65" s="5"/>
      <c r="F65" s="6"/>
      <c r="G65" s="6"/>
      <c r="H65" s="6"/>
      <c r="I65" s="6"/>
      <c r="J65" s="6"/>
      <c r="K65" s="6"/>
      <c r="L65" s="6"/>
      <c r="M65" s="6"/>
      <c r="N65" s="6"/>
      <c r="O65" s="6"/>
      <c r="P65" s="6"/>
      <c r="Q65" s="6"/>
      <c r="R65" s="6"/>
      <c r="S65" s="6"/>
      <c r="T65" s="6"/>
      <c r="U65" s="6"/>
    </row>
    <row r="66" spans="1:21" ht="15.75" customHeight="1">
      <c r="A66" s="5"/>
      <c r="B66" s="5"/>
      <c r="C66" s="5"/>
      <c r="D66" s="5"/>
      <c r="E66" s="5"/>
      <c r="F66" s="6"/>
      <c r="G66" s="6"/>
      <c r="H66" s="6"/>
      <c r="I66" s="6"/>
      <c r="J66" s="6"/>
      <c r="K66" s="6"/>
      <c r="L66" s="6"/>
      <c r="M66" s="6"/>
      <c r="N66" s="6"/>
      <c r="O66" s="6"/>
      <c r="P66" s="6"/>
      <c r="Q66" s="6"/>
      <c r="R66" s="6"/>
      <c r="S66" s="6"/>
      <c r="T66" s="6"/>
      <c r="U66" s="6"/>
    </row>
    <row r="67" spans="1:21" ht="15.75" customHeight="1">
      <c r="A67" s="5"/>
      <c r="B67" s="5"/>
      <c r="C67" s="5"/>
      <c r="D67" s="5"/>
      <c r="E67" s="5"/>
      <c r="F67" s="6"/>
      <c r="G67" s="6"/>
      <c r="H67" s="6"/>
      <c r="I67" s="6"/>
      <c r="J67" s="6"/>
      <c r="K67" s="6"/>
      <c r="L67" s="6"/>
      <c r="M67" s="6"/>
      <c r="N67" s="6"/>
      <c r="O67" s="6"/>
      <c r="P67" s="6"/>
      <c r="Q67" s="6"/>
      <c r="R67" s="6"/>
      <c r="S67" s="6"/>
      <c r="T67" s="6"/>
      <c r="U67" s="6"/>
    </row>
    <row r="68" spans="1:21" ht="15.75" customHeight="1">
      <c r="A68" s="5"/>
      <c r="B68" s="5"/>
      <c r="C68" s="5"/>
      <c r="D68" s="5"/>
      <c r="E68" s="5"/>
      <c r="F68" s="6"/>
      <c r="G68" s="6"/>
      <c r="H68" s="6"/>
      <c r="I68" s="6"/>
      <c r="J68" s="6"/>
      <c r="K68" s="6"/>
      <c r="L68" s="6"/>
      <c r="M68" s="6"/>
      <c r="N68" s="6"/>
      <c r="O68" s="6"/>
      <c r="P68" s="6"/>
      <c r="Q68" s="6"/>
      <c r="R68" s="6"/>
      <c r="S68" s="6"/>
      <c r="T68" s="6"/>
      <c r="U68" s="6"/>
    </row>
    <row r="69" spans="1:21" ht="15.75" customHeight="1">
      <c r="A69" s="5"/>
      <c r="B69" s="5"/>
      <c r="C69" s="5"/>
      <c r="D69" s="5"/>
      <c r="E69" s="5"/>
      <c r="F69" s="6"/>
      <c r="G69" s="6"/>
      <c r="H69" s="6"/>
      <c r="I69" s="6"/>
      <c r="J69" s="6"/>
      <c r="K69" s="6"/>
      <c r="L69" s="6"/>
      <c r="M69" s="6"/>
      <c r="N69" s="6"/>
      <c r="O69" s="6"/>
      <c r="P69" s="6"/>
      <c r="Q69" s="6"/>
      <c r="R69" s="6"/>
      <c r="S69" s="6"/>
      <c r="T69" s="6"/>
      <c r="U69" s="6"/>
    </row>
    <row r="70" spans="1:21" ht="15.75" customHeight="1">
      <c r="A70" s="5"/>
      <c r="B70" s="5"/>
      <c r="C70" s="5"/>
      <c r="D70" s="5"/>
      <c r="E70" s="5"/>
      <c r="F70" s="6"/>
      <c r="G70" s="6"/>
      <c r="H70" s="6"/>
      <c r="I70" s="6"/>
      <c r="J70" s="6"/>
      <c r="K70" s="6"/>
      <c r="L70" s="6"/>
      <c r="M70" s="6"/>
      <c r="N70" s="6"/>
      <c r="O70" s="6"/>
      <c r="P70" s="6"/>
      <c r="Q70" s="6"/>
      <c r="R70" s="6"/>
      <c r="S70" s="6"/>
      <c r="T70" s="6"/>
      <c r="U70" s="6"/>
    </row>
    <row r="71" spans="1:21" ht="15.75" customHeight="1">
      <c r="A71" s="5"/>
      <c r="B71" s="5"/>
      <c r="C71" s="5"/>
      <c r="D71" s="5"/>
      <c r="E71" s="5"/>
      <c r="F71" s="6"/>
      <c r="G71" s="6"/>
      <c r="H71" s="6"/>
      <c r="I71" s="6"/>
      <c r="J71" s="6"/>
      <c r="K71" s="6"/>
      <c r="L71" s="6"/>
      <c r="M71" s="6"/>
      <c r="N71" s="6"/>
      <c r="O71" s="6"/>
      <c r="P71" s="6"/>
      <c r="Q71" s="6"/>
      <c r="R71" s="6"/>
      <c r="S71" s="6"/>
      <c r="T71" s="6"/>
      <c r="U71" s="6"/>
    </row>
    <row r="72" spans="1:21" ht="15.75" customHeight="1">
      <c r="A72" s="5"/>
      <c r="B72" s="5"/>
      <c r="C72" s="5"/>
      <c r="D72" s="5"/>
      <c r="E72" s="5"/>
      <c r="F72" s="6"/>
      <c r="G72" s="6"/>
      <c r="H72" s="6"/>
      <c r="I72" s="6"/>
      <c r="J72" s="6"/>
      <c r="K72" s="6"/>
      <c r="L72" s="6"/>
      <c r="M72" s="6"/>
      <c r="N72" s="6"/>
      <c r="O72" s="6"/>
      <c r="P72" s="6"/>
      <c r="Q72" s="6"/>
      <c r="R72" s="6"/>
      <c r="S72" s="6"/>
      <c r="T72" s="6"/>
      <c r="U72" s="6"/>
    </row>
    <row r="73" spans="1:21" ht="15.75" customHeight="1">
      <c r="A73" s="5"/>
      <c r="B73" s="5"/>
      <c r="C73" s="5"/>
      <c r="D73" s="5"/>
      <c r="E73" s="5"/>
      <c r="F73" s="6"/>
      <c r="G73" s="6"/>
      <c r="H73" s="6"/>
      <c r="I73" s="6"/>
      <c r="J73" s="6"/>
      <c r="K73" s="6"/>
      <c r="L73" s="6"/>
      <c r="M73" s="6"/>
      <c r="N73" s="6"/>
      <c r="O73" s="6"/>
      <c r="P73" s="6"/>
      <c r="Q73" s="6"/>
      <c r="R73" s="6"/>
      <c r="S73" s="6"/>
      <c r="T73" s="6"/>
      <c r="U73" s="6"/>
    </row>
    <row r="74" spans="1:21" ht="15.75" customHeight="1">
      <c r="A74" s="5"/>
      <c r="B74" s="5"/>
      <c r="C74" s="5"/>
      <c r="D74" s="5"/>
      <c r="E74" s="5"/>
      <c r="F74" s="6"/>
      <c r="G74" s="6"/>
      <c r="H74" s="6"/>
      <c r="I74" s="6"/>
      <c r="J74" s="6"/>
      <c r="K74" s="6"/>
      <c r="L74" s="6"/>
      <c r="M74" s="6"/>
      <c r="N74" s="6"/>
      <c r="O74" s="6"/>
      <c r="P74" s="6"/>
      <c r="Q74" s="6"/>
      <c r="R74" s="6"/>
      <c r="S74" s="6"/>
      <c r="T74" s="6"/>
      <c r="U74" s="6"/>
    </row>
    <row r="75" spans="1:21" ht="15.75" customHeight="1">
      <c r="A75" s="5"/>
      <c r="B75" s="5"/>
      <c r="C75" s="5"/>
      <c r="D75" s="5"/>
      <c r="E75" s="5"/>
      <c r="F75" s="6"/>
      <c r="G75" s="6"/>
      <c r="H75" s="6"/>
      <c r="I75" s="6"/>
      <c r="J75" s="6"/>
      <c r="K75" s="6"/>
      <c r="L75" s="6"/>
      <c r="M75" s="6"/>
      <c r="N75" s="6"/>
      <c r="O75" s="6"/>
      <c r="P75" s="6"/>
      <c r="Q75" s="6"/>
      <c r="R75" s="6"/>
      <c r="S75" s="6"/>
      <c r="T75" s="6"/>
      <c r="U75" s="6"/>
    </row>
    <row r="76" spans="1:21" ht="15.75" customHeight="1">
      <c r="A76" s="5"/>
      <c r="B76" s="5"/>
      <c r="C76" s="5"/>
      <c r="D76" s="5"/>
      <c r="E76" s="5"/>
      <c r="F76" s="6"/>
      <c r="G76" s="6"/>
      <c r="H76" s="6"/>
      <c r="I76" s="6"/>
      <c r="J76" s="6"/>
      <c r="K76" s="6"/>
      <c r="L76" s="6"/>
      <c r="M76" s="6"/>
      <c r="N76" s="6"/>
      <c r="O76" s="6"/>
      <c r="P76" s="6"/>
      <c r="Q76" s="6"/>
      <c r="R76" s="6"/>
      <c r="S76" s="6"/>
      <c r="T76" s="6"/>
      <c r="U76" s="6"/>
    </row>
    <row r="77" spans="1:21" ht="15.75" customHeight="1">
      <c r="A77" s="5"/>
      <c r="B77" s="5"/>
      <c r="C77" s="5"/>
      <c r="D77" s="5"/>
      <c r="E77" s="5"/>
      <c r="F77" s="6"/>
      <c r="G77" s="6"/>
      <c r="H77" s="6"/>
      <c r="I77" s="6"/>
      <c r="J77" s="6"/>
      <c r="K77" s="6"/>
      <c r="L77" s="6"/>
      <c r="M77" s="6"/>
      <c r="N77" s="6"/>
      <c r="O77" s="6"/>
      <c r="P77" s="6"/>
      <c r="Q77" s="6"/>
      <c r="R77" s="6"/>
      <c r="S77" s="6"/>
      <c r="T77" s="6"/>
      <c r="U77" s="6"/>
    </row>
    <row r="78" spans="1:21" ht="15.75" customHeight="1">
      <c r="A78" s="5"/>
      <c r="B78" s="5"/>
      <c r="C78" s="5"/>
      <c r="D78" s="5"/>
      <c r="E78" s="5"/>
      <c r="F78" s="6"/>
      <c r="G78" s="6"/>
      <c r="H78" s="6"/>
      <c r="I78" s="6"/>
      <c r="J78" s="6"/>
      <c r="K78" s="6"/>
      <c r="L78" s="6"/>
      <c r="M78" s="6"/>
      <c r="N78" s="6"/>
      <c r="O78" s="6"/>
      <c r="P78" s="6"/>
      <c r="Q78" s="6"/>
      <c r="R78" s="6"/>
      <c r="S78" s="6"/>
      <c r="T78" s="6"/>
      <c r="U78" s="6"/>
    </row>
    <row r="79" spans="1:21" ht="15.75" customHeight="1">
      <c r="A79" s="5"/>
      <c r="B79" s="5"/>
      <c r="C79" s="5"/>
      <c r="D79" s="5"/>
      <c r="E79" s="5"/>
      <c r="F79" s="6"/>
      <c r="G79" s="6"/>
      <c r="H79" s="6"/>
      <c r="I79" s="6"/>
      <c r="J79" s="6"/>
      <c r="K79" s="6"/>
      <c r="L79" s="6"/>
      <c r="M79" s="6"/>
      <c r="N79" s="6"/>
      <c r="O79" s="6"/>
      <c r="P79" s="6"/>
      <c r="Q79" s="6"/>
      <c r="R79" s="6"/>
      <c r="S79" s="6"/>
      <c r="T79" s="6"/>
      <c r="U79" s="6"/>
    </row>
    <row r="80" spans="1:21" ht="15.75" customHeight="1">
      <c r="A80" s="5"/>
      <c r="B80" s="5"/>
      <c r="C80" s="5"/>
      <c r="D80" s="5"/>
      <c r="E80" s="5"/>
      <c r="F80" s="6"/>
      <c r="G80" s="6"/>
      <c r="H80" s="6"/>
      <c r="I80" s="6"/>
      <c r="J80" s="6"/>
      <c r="K80" s="6"/>
      <c r="L80" s="6"/>
      <c r="M80" s="6"/>
      <c r="N80" s="6"/>
      <c r="O80" s="6"/>
      <c r="P80" s="6"/>
      <c r="Q80" s="6"/>
      <c r="R80" s="6"/>
      <c r="S80" s="6"/>
      <c r="T80" s="6"/>
      <c r="U80" s="6"/>
    </row>
    <row r="81" spans="1:21" ht="15.75" customHeight="1">
      <c r="A81" s="5"/>
      <c r="B81" s="5"/>
      <c r="C81" s="5"/>
      <c r="D81" s="5"/>
      <c r="E81" s="5"/>
      <c r="F81" s="6"/>
      <c r="G81" s="6"/>
      <c r="H81" s="6"/>
      <c r="I81" s="6"/>
      <c r="J81" s="6"/>
      <c r="K81" s="6"/>
      <c r="L81" s="6"/>
      <c r="M81" s="6"/>
      <c r="N81" s="6"/>
      <c r="O81" s="6"/>
      <c r="P81" s="6"/>
      <c r="Q81" s="6"/>
      <c r="R81" s="6"/>
      <c r="S81" s="6"/>
      <c r="T81" s="6"/>
      <c r="U81" s="6"/>
    </row>
    <row r="82" spans="1:21" ht="15.75" customHeight="1">
      <c r="A82" s="5"/>
      <c r="B82" s="5"/>
      <c r="C82" s="5"/>
      <c r="D82" s="5"/>
      <c r="E82" s="5"/>
      <c r="F82" s="6"/>
      <c r="G82" s="6"/>
      <c r="H82" s="6"/>
      <c r="I82" s="6"/>
      <c r="J82" s="6"/>
      <c r="K82" s="6"/>
      <c r="L82" s="6"/>
      <c r="M82" s="6"/>
      <c r="N82" s="6"/>
      <c r="O82" s="6"/>
      <c r="P82" s="6"/>
      <c r="Q82" s="6"/>
      <c r="R82" s="6"/>
      <c r="S82" s="6"/>
      <c r="T82" s="6"/>
      <c r="U82" s="6"/>
    </row>
    <row r="83" spans="1:21" ht="15.75" customHeight="1">
      <c r="A83" s="5"/>
      <c r="B83" s="5"/>
      <c r="C83" s="5"/>
      <c r="D83" s="5"/>
      <c r="E83" s="5"/>
      <c r="F83" s="6"/>
      <c r="G83" s="6"/>
      <c r="H83" s="6"/>
      <c r="I83" s="6"/>
      <c r="J83" s="6"/>
      <c r="K83" s="6"/>
      <c r="L83" s="6"/>
      <c r="M83" s="6"/>
      <c r="N83" s="6"/>
      <c r="O83" s="6"/>
      <c r="P83" s="6"/>
      <c r="Q83" s="6"/>
      <c r="R83" s="6"/>
      <c r="S83" s="6"/>
      <c r="T83" s="6"/>
      <c r="U83" s="6"/>
    </row>
    <row r="84" spans="1:21" ht="15.75" customHeight="1">
      <c r="A84" s="5"/>
      <c r="B84" s="5"/>
      <c r="C84" s="5"/>
      <c r="D84" s="5"/>
      <c r="E84" s="5"/>
      <c r="F84" s="6"/>
      <c r="G84" s="6"/>
      <c r="H84" s="6"/>
      <c r="I84" s="6"/>
      <c r="J84" s="6"/>
      <c r="K84" s="6"/>
      <c r="L84" s="6"/>
      <c r="M84" s="6"/>
      <c r="N84" s="6"/>
      <c r="O84" s="6"/>
      <c r="P84" s="6"/>
      <c r="Q84" s="6"/>
      <c r="R84" s="6"/>
      <c r="S84" s="6"/>
      <c r="T84" s="6"/>
      <c r="U84" s="6"/>
    </row>
    <row r="85" spans="1:21" ht="15.75" customHeight="1">
      <c r="A85" s="5"/>
      <c r="B85" s="5"/>
      <c r="C85" s="5"/>
      <c r="D85" s="5"/>
      <c r="E85" s="5"/>
      <c r="F85" s="6"/>
      <c r="G85" s="6"/>
      <c r="H85" s="6"/>
      <c r="I85" s="6"/>
      <c r="J85" s="6"/>
      <c r="K85" s="6"/>
      <c r="L85" s="6"/>
      <c r="M85" s="6"/>
      <c r="N85" s="6"/>
      <c r="O85" s="6"/>
      <c r="P85" s="6"/>
      <c r="Q85" s="6"/>
      <c r="R85" s="6"/>
      <c r="S85" s="6"/>
      <c r="T85" s="6"/>
      <c r="U85" s="6"/>
    </row>
    <row r="86" spans="1:21" ht="15.75" customHeight="1">
      <c r="A86" s="5"/>
      <c r="B86" s="5"/>
      <c r="C86" s="5"/>
      <c r="D86" s="5"/>
      <c r="E86" s="5"/>
      <c r="F86" s="6"/>
      <c r="G86" s="6"/>
      <c r="H86" s="6"/>
      <c r="I86" s="6"/>
      <c r="J86" s="6"/>
      <c r="K86" s="6"/>
      <c r="L86" s="6"/>
      <c r="M86" s="6"/>
      <c r="N86" s="6"/>
      <c r="O86" s="6"/>
      <c r="P86" s="6"/>
      <c r="Q86" s="6"/>
      <c r="R86" s="6"/>
      <c r="S86" s="6"/>
      <c r="T86" s="6"/>
      <c r="U86" s="6"/>
    </row>
    <row r="87" spans="1:21" ht="15.75" customHeight="1">
      <c r="A87" s="5"/>
      <c r="B87" s="5"/>
      <c r="C87" s="5"/>
      <c r="D87" s="5"/>
      <c r="E87" s="5"/>
      <c r="F87" s="6"/>
      <c r="G87" s="6"/>
      <c r="H87" s="6"/>
      <c r="I87" s="6"/>
      <c r="J87" s="6"/>
      <c r="K87" s="6"/>
      <c r="L87" s="6"/>
      <c r="M87" s="6"/>
      <c r="N87" s="6"/>
      <c r="O87" s="6"/>
      <c r="P87" s="6"/>
      <c r="Q87" s="6"/>
      <c r="R87" s="6"/>
      <c r="S87" s="6"/>
      <c r="T87" s="6"/>
      <c r="U87" s="6"/>
    </row>
    <row r="88" spans="1:21" ht="15.75" customHeight="1">
      <c r="A88" s="5"/>
      <c r="B88" s="5"/>
      <c r="C88" s="5"/>
      <c r="D88" s="5"/>
      <c r="E88" s="5"/>
      <c r="F88" s="6"/>
      <c r="G88" s="6"/>
      <c r="H88" s="6"/>
      <c r="I88" s="6"/>
      <c r="J88" s="6"/>
      <c r="K88" s="6"/>
      <c r="L88" s="6"/>
      <c r="M88" s="6"/>
      <c r="N88" s="6"/>
      <c r="O88" s="6"/>
      <c r="P88" s="6"/>
      <c r="Q88" s="6"/>
      <c r="R88" s="6"/>
      <c r="S88" s="6"/>
      <c r="T88" s="6"/>
      <c r="U88" s="6"/>
    </row>
    <row r="89" spans="1:21" ht="15.75" customHeight="1">
      <c r="A89" s="5"/>
      <c r="B89" s="5"/>
      <c r="C89" s="5"/>
      <c r="D89" s="5"/>
      <c r="E89" s="5"/>
      <c r="F89" s="6"/>
      <c r="G89" s="6"/>
      <c r="H89" s="6"/>
      <c r="I89" s="6"/>
      <c r="J89" s="6"/>
      <c r="K89" s="6"/>
      <c r="L89" s="6"/>
      <c r="M89" s="6"/>
      <c r="N89" s="6"/>
      <c r="O89" s="6"/>
      <c r="P89" s="6"/>
      <c r="Q89" s="6"/>
      <c r="R89" s="6"/>
      <c r="S89" s="6"/>
      <c r="T89" s="6"/>
      <c r="U89" s="6"/>
    </row>
    <row r="90" spans="1:21" ht="15.75" customHeight="1">
      <c r="A90" s="5"/>
      <c r="B90" s="5"/>
      <c r="C90" s="5"/>
      <c r="D90" s="5"/>
      <c r="E90" s="5"/>
      <c r="F90" s="6"/>
      <c r="G90" s="6"/>
      <c r="H90" s="6"/>
      <c r="I90" s="6"/>
      <c r="J90" s="6"/>
      <c r="K90" s="6"/>
      <c r="L90" s="6"/>
      <c r="M90" s="6"/>
      <c r="N90" s="6"/>
      <c r="O90" s="6"/>
      <c r="P90" s="6"/>
      <c r="Q90" s="6"/>
      <c r="R90" s="6"/>
      <c r="S90" s="6"/>
      <c r="T90" s="6"/>
      <c r="U90" s="6"/>
    </row>
    <row r="91" spans="1:21" ht="15.75" customHeight="1">
      <c r="A91" s="5"/>
      <c r="B91" s="5"/>
      <c r="C91" s="5"/>
      <c r="D91" s="5"/>
      <c r="E91" s="5"/>
      <c r="F91" s="6"/>
      <c r="G91" s="6"/>
      <c r="H91" s="6"/>
      <c r="I91" s="6"/>
      <c r="J91" s="6"/>
      <c r="K91" s="6"/>
      <c r="L91" s="6"/>
      <c r="M91" s="6"/>
      <c r="N91" s="6"/>
      <c r="O91" s="6"/>
      <c r="P91" s="6"/>
      <c r="Q91" s="6"/>
      <c r="R91" s="6"/>
      <c r="S91" s="6"/>
      <c r="T91" s="6"/>
      <c r="U91" s="6"/>
    </row>
    <row r="92" spans="1:21" ht="15.75" customHeight="1">
      <c r="A92" s="5"/>
      <c r="B92" s="5"/>
      <c r="C92" s="5"/>
      <c r="D92" s="5"/>
      <c r="E92" s="5"/>
      <c r="F92" s="6"/>
      <c r="G92" s="6"/>
      <c r="H92" s="6"/>
      <c r="I92" s="6"/>
      <c r="J92" s="6"/>
      <c r="K92" s="6"/>
      <c r="L92" s="6"/>
      <c r="M92" s="6"/>
      <c r="N92" s="6"/>
      <c r="O92" s="6"/>
      <c r="P92" s="6"/>
      <c r="Q92" s="6"/>
      <c r="R92" s="6"/>
      <c r="S92" s="6"/>
      <c r="T92" s="6"/>
      <c r="U92" s="6"/>
    </row>
    <row r="93" spans="1:21" ht="15.75" customHeight="1">
      <c r="A93" s="5"/>
      <c r="B93" s="5"/>
      <c r="C93" s="5"/>
      <c r="D93" s="5"/>
      <c r="E93" s="5"/>
      <c r="F93" s="6"/>
      <c r="G93" s="6"/>
      <c r="H93" s="6"/>
      <c r="I93" s="6"/>
      <c r="J93" s="6"/>
      <c r="K93" s="6"/>
      <c r="L93" s="6"/>
      <c r="M93" s="6"/>
      <c r="N93" s="6"/>
      <c r="O93" s="6"/>
      <c r="P93" s="6"/>
      <c r="Q93" s="6"/>
      <c r="R93" s="6"/>
      <c r="S93" s="6"/>
      <c r="T93" s="6"/>
      <c r="U93" s="6"/>
    </row>
    <row r="94" spans="1:21" ht="15.75" customHeight="1">
      <c r="A94" s="5"/>
      <c r="B94" s="5"/>
      <c r="C94" s="5"/>
      <c r="D94" s="5"/>
      <c r="E94" s="5"/>
      <c r="F94" s="6"/>
      <c r="G94" s="6"/>
      <c r="H94" s="6"/>
      <c r="I94" s="6"/>
      <c r="J94" s="6"/>
      <c r="K94" s="6"/>
      <c r="L94" s="6"/>
      <c r="M94" s="6"/>
      <c r="N94" s="6"/>
      <c r="O94" s="6"/>
      <c r="P94" s="6"/>
      <c r="Q94" s="6"/>
      <c r="R94" s="6"/>
      <c r="S94" s="6"/>
      <c r="T94" s="6"/>
      <c r="U94" s="6"/>
    </row>
    <row r="95" spans="1:21" ht="15.75" customHeight="1">
      <c r="A95" s="5"/>
      <c r="B95" s="5"/>
      <c r="C95" s="5"/>
      <c r="D95" s="5"/>
      <c r="E95" s="5"/>
      <c r="F95" s="6"/>
      <c r="G95" s="6"/>
      <c r="H95" s="6"/>
      <c r="I95" s="6"/>
      <c r="J95" s="6"/>
      <c r="K95" s="6"/>
      <c r="L95" s="6"/>
      <c r="M95" s="6"/>
      <c r="N95" s="6"/>
      <c r="O95" s="6"/>
      <c r="P95" s="6"/>
      <c r="Q95" s="6"/>
      <c r="R95" s="6"/>
      <c r="S95" s="6"/>
      <c r="T95" s="6"/>
      <c r="U95" s="6"/>
    </row>
    <row r="96" spans="1:21" ht="15.75" customHeight="1">
      <c r="A96" s="5"/>
      <c r="B96" s="5"/>
      <c r="C96" s="5"/>
      <c r="D96" s="5"/>
      <c r="E96" s="5"/>
      <c r="F96" s="6"/>
      <c r="G96" s="6"/>
      <c r="H96" s="6"/>
      <c r="I96" s="6"/>
      <c r="J96" s="6"/>
      <c r="K96" s="6"/>
      <c r="L96" s="6"/>
      <c r="M96" s="6"/>
      <c r="N96" s="6"/>
      <c r="O96" s="6"/>
      <c r="P96" s="6"/>
      <c r="Q96" s="6"/>
      <c r="R96" s="6"/>
      <c r="S96" s="6"/>
      <c r="T96" s="6"/>
      <c r="U96" s="6"/>
    </row>
    <row r="97" spans="1:21" ht="15.75" customHeight="1">
      <c r="A97" s="5"/>
      <c r="B97" s="5"/>
      <c r="C97" s="5"/>
      <c r="D97" s="5"/>
      <c r="E97" s="5"/>
      <c r="F97" s="6"/>
      <c r="G97" s="6"/>
      <c r="H97" s="6"/>
      <c r="I97" s="6"/>
      <c r="J97" s="6"/>
      <c r="K97" s="6"/>
      <c r="L97" s="6"/>
      <c r="M97" s="6"/>
      <c r="N97" s="6"/>
      <c r="O97" s="6"/>
      <c r="P97" s="6"/>
      <c r="Q97" s="6"/>
      <c r="R97" s="6"/>
      <c r="S97" s="6"/>
      <c r="T97" s="6"/>
      <c r="U97" s="6"/>
    </row>
    <row r="98" spans="1:21" ht="15.75" customHeight="1">
      <c r="A98" s="5"/>
      <c r="B98" s="5"/>
      <c r="C98" s="5"/>
      <c r="D98" s="5"/>
      <c r="E98" s="5"/>
      <c r="F98" s="6"/>
      <c r="G98" s="6"/>
      <c r="H98" s="6"/>
      <c r="I98" s="6"/>
      <c r="J98" s="6"/>
      <c r="K98" s="6"/>
      <c r="L98" s="6"/>
      <c r="M98" s="6"/>
      <c r="N98" s="6"/>
      <c r="O98" s="6"/>
      <c r="P98" s="6"/>
      <c r="Q98" s="6"/>
      <c r="R98" s="6"/>
      <c r="S98" s="6"/>
      <c r="T98" s="6"/>
      <c r="U98" s="6"/>
    </row>
    <row r="99" spans="1:21" ht="15.75" customHeight="1">
      <c r="A99" s="5"/>
      <c r="B99" s="5"/>
      <c r="C99" s="5"/>
      <c r="D99" s="5"/>
      <c r="E99" s="5"/>
      <c r="F99" s="6"/>
      <c r="G99" s="6"/>
      <c r="H99" s="6"/>
      <c r="I99" s="6"/>
      <c r="J99" s="6"/>
      <c r="K99" s="6"/>
      <c r="L99" s="6"/>
      <c r="M99" s="6"/>
      <c r="N99" s="6"/>
      <c r="O99" s="6"/>
      <c r="P99" s="6"/>
      <c r="Q99" s="6"/>
      <c r="R99" s="6"/>
      <c r="S99" s="6"/>
      <c r="T99" s="6"/>
      <c r="U99" s="6"/>
    </row>
    <row r="100" spans="1:21" ht="15.75" customHeight="1">
      <c r="A100" s="5"/>
      <c r="B100" s="5"/>
      <c r="C100" s="5"/>
      <c r="D100" s="5"/>
      <c r="E100" s="5"/>
      <c r="F100" s="6"/>
      <c r="G100" s="6"/>
      <c r="H100" s="6"/>
      <c r="I100" s="6"/>
      <c r="J100" s="6"/>
      <c r="K100" s="6"/>
      <c r="L100" s="6"/>
      <c r="M100" s="6"/>
      <c r="N100" s="6"/>
      <c r="O100" s="6"/>
      <c r="P100" s="6"/>
      <c r="Q100" s="6"/>
      <c r="R100" s="6"/>
      <c r="S100" s="6"/>
      <c r="T100" s="6"/>
      <c r="U100" s="6"/>
    </row>
    <row r="101" spans="1:21" ht="15.75" customHeight="1">
      <c r="A101" s="5"/>
      <c r="B101" s="5"/>
      <c r="C101" s="5"/>
      <c r="D101" s="5"/>
      <c r="E101" s="5"/>
      <c r="F101" s="6"/>
      <c r="G101" s="6"/>
      <c r="H101" s="6"/>
      <c r="I101" s="6"/>
      <c r="J101" s="6"/>
      <c r="K101" s="6"/>
      <c r="L101" s="6"/>
      <c r="M101" s="6"/>
      <c r="N101" s="6"/>
      <c r="O101" s="6"/>
      <c r="P101" s="6"/>
      <c r="Q101" s="6"/>
      <c r="R101" s="6"/>
      <c r="S101" s="6"/>
      <c r="T101" s="6"/>
      <c r="U101" s="6"/>
    </row>
    <row r="102" spans="1:21" ht="15.75" customHeight="1">
      <c r="A102" s="5"/>
      <c r="B102" s="5"/>
      <c r="C102" s="5"/>
      <c r="D102" s="5"/>
      <c r="E102" s="5"/>
      <c r="F102" s="6"/>
      <c r="G102" s="6"/>
      <c r="H102" s="6"/>
      <c r="I102" s="6"/>
      <c r="J102" s="6"/>
      <c r="K102" s="6"/>
      <c r="L102" s="6"/>
      <c r="M102" s="6"/>
      <c r="N102" s="6"/>
      <c r="O102" s="6"/>
      <c r="P102" s="6"/>
      <c r="Q102" s="6"/>
      <c r="R102" s="6"/>
      <c r="S102" s="6"/>
      <c r="T102" s="6"/>
      <c r="U102" s="6"/>
    </row>
    <row r="103" spans="1:21" ht="15.75" customHeight="1">
      <c r="A103" s="5"/>
      <c r="B103" s="5"/>
      <c r="C103" s="5"/>
      <c r="D103" s="5"/>
      <c r="E103" s="5"/>
      <c r="F103" s="6"/>
      <c r="G103" s="6"/>
      <c r="H103" s="6"/>
      <c r="I103" s="6"/>
      <c r="J103" s="6"/>
      <c r="K103" s="6"/>
      <c r="L103" s="6"/>
      <c r="M103" s="6"/>
      <c r="N103" s="6"/>
      <c r="O103" s="6"/>
      <c r="P103" s="6"/>
      <c r="Q103" s="6"/>
      <c r="R103" s="6"/>
      <c r="S103" s="6"/>
      <c r="T103" s="6"/>
      <c r="U103" s="6"/>
    </row>
    <row r="104" spans="1:21" ht="15.75" customHeight="1">
      <c r="A104" s="5"/>
      <c r="B104" s="5"/>
      <c r="C104" s="5"/>
      <c r="D104" s="5"/>
      <c r="E104" s="5"/>
      <c r="F104" s="6"/>
      <c r="G104" s="6"/>
      <c r="H104" s="6"/>
      <c r="I104" s="6"/>
      <c r="J104" s="6"/>
      <c r="K104" s="6"/>
      <c r="L104" s="6"/>
      <c r="M104" s="6"/>
      <c r="N104" s="6"/>
      <c r="O104" s="6"/>
      <c r="P104" s="6"/>
      <c r="Q104" s="6"/>
      <c r="R104" s="6"/>
      <c r="S104" s="6"/>
      <c r="T104" s="6"/>
      <c r="U104" s="6"/>
    </row>
    <row r="105" spans="1:21" ht="15.75" customHeight="1">
      <c r="A105" s="5"/>
      <c r="B105" s="5"/>
      <c r="C105" s="5"/>
      <c r="D105" s="5"/>
      <c r="E105" s="5"/>
      <c r="F105" s="6"/>
      <c r="G105" s="6"/>
      <c r="H105" s="6"/>
      <c r="I105" s="6"/>
      <c r="J105" s="6"/>
      <c r="K105" s="6"/>
      <c r="L105" s="6"/>
      <c r="M105" s="6"/>
      <c r="N105" s="6"/>
      <c r="O105" s="6"/>
      <c r="P105" s="6"/>
      <c r="Q105" s="6"/>
      <c r="R105" s="6"/>
      <c r="S105" s="6"/>
      <c r="T105" s="6"/>
      <c r="U105" s="6"/>
    </row>
    <row r="106" spans="1:21" ht="15.75" customHeight="1">
      <c r="A106" s="5"/>
      <c r="B106" s="5"/>
      <c r="C106" s="5"/>
      <c r="D106" s="5"/>
      <c r="E106" s="5"/>
      <c r="F106" s="6"/>
      <c r="G106" s="6"/>
      <c r="H106" s="6"/>
      <c r="I106" s="6"/>
      <c r="J106" s="6"/>
      <c r="K106" s="6"/>
      <c r="L106" s="6"/>
      <c r="M106" s="6"/>
      <c r="N106" s="6"/>
      <c r="O106" s="6"/>
      <c r="P106" s="6"/>
      <c r="Q106" s="6"/>
      <c r="R106" s="6"/>
      <c r="S106" s="6"/>
      <c r="T106" s="6"/>
      <c r="U106" s="6"/>
    </row>
    <row r="107" spans="1:21" ht="15.75" customHeight="1">
      <c r="A107" s="5"/>
      <c r="B107" s="5"/>
      <c r="C107" s="5"/>
      <c r="D107" s="5"/>
      <c r="E107" s="5"/>
      <c r="F107" s="6"/>
      <c r="G107" s="6"/>
      <c r="H107" s="6"/>
      <c r="I107" s="6"/>
      <c r="J107" s="6"/>
      <c r="K107" s="6"/>
      <c r="L107" s="6"/>
      <c r="M107" s="6"/>
      <c r="N107" s="6"/>
      <c r="O107" s="6"/>
      <c r="P107" s="6"/>
      <c r="Q107" s="6"/>
      <c r="R107" s="6"/>
      <c r="S107" s="6"/>
      <c r="T107" s="6"/>
      <c r="U107" s="6"/>
    </row>
    <row r="108" spans="1:21" ht="15.75" customHeight="1">
      <c r="A108" s="5"/>
      <c r="B108" s="5"/>
      <c r="C108" s="5"/>
      <c r="D108" s="5"/>
      <c r="E108" s="5"/>
      <c r="F108" s="6"/>
      <c r="G108" s="6"/>
      <c r="H108" s="6"/>
      <c r="I108" s="6"/>
      <c r="J108" s="6"/>
      <c r="K108" s="6"/>
      <c r="L108" s="6"/>
      <c r="M108" s="6"/>
      <c r="N108" s="6"/>
      <c r="O108" s="6"/>
      <c r="P108" s="6"/>
      <c r="Q108" s="6"/>
      <c r="R108" s="6"/>
      <c r="S108" s="6"/>
      <c r="T108" s="6"/>
      <c r="U108" s="6"/>
    </row>
    <row r="109" spans="1:21" ht="15.75" customHeight="1">
      <c r="A109" s="5"/>
      <c r="B109" s="5"/>
      <c r="C109" s="5"/>
      <c r="D109" s="5"/>
      <c r="E109" s="5"/>
      <c r="F109" s="6"/>
      <c r="G109" s="6"/>
      <c r="H109" s="6"/>
      <c r="I109" s="6"/>
      <c r="J109" s="6"/>
      <c r="K109" s="6"/>
      <c r="L109" s="6"/>
      <c r="M109" s="6"/>
      <c r="N109" s="6"/>
      <c r="O109" s="6"/>
      <c r="P109" s="6"/>
      <c r="Q109" s="6"/>
      <c r="R109" s="6"/>
      <c r="S109" s="6"/>
      <c r="T109" s="6"/>
      <c r="U109" s="6"/>
    </row>
    <row r="110" spans="1:21" ht="15.75" customHeight="1">
      <c r="A110" s="5"/>
      <c r="B110" s="5"/>
      <c r="C110" s="5"/>
      <c r="D110" s="5"/>
      <c r="E110" s="5"/>
      <c r="F110" s="6"/>
      <c r="G110" s="6"/>
      <c r="H110" s="6"/>
      <c r="I110" s="6"/>
      <c r="J110" s="6"/>
      <c r="K110" s="6"/>
      <c r="L110" s="6"/>
      <c r="M110" s="6"/>
      <c r="N110" s="6"/>
      <c r="O110" s="6"/>
      <c r="P110" s="6"/>
      <c r="Q110" s="6"/>
      <c r="R110" s="6"/>
      <c r="S110" s="6"/>
      <c r="T110" s="6"/>
      <c r="U110" s="6"/>
    </row>
    <row r="111" spans="1:21" ht="15.75" customHeight="1">
      <c r="A111" s="5"/>
      <c r="B111" s="5"/>
      <c r="C111" s="5"/>
      <c r="D111" s="5"/>
      <c r="E111" s="5"/>
      <c r="F111" s="6"/>
      <c r="G111" s="6"/>
      <c r="H111" s="6"/>
      <c r="I111" s="6"/>
      <c r="J111" s="6"/>
      <c r="K111" s="6"/>
      <c r="L111" s="6"/>
      <c r="M111" s="6"/>
      <c r="N111" s="6"/>
      <c r="O111" s="6"/>
      <c r="P111" s="6"/>
      <c r="Q111" s="6"/>
      <c r="R111" s="6"/>
      <c r="S111" s="6"/>
      <c r="T111" s="6"/>
      <c r="U111" s="6"/>
    </row>
    <row r="112" spans="1:21" ht="15.75" customHeight="1">
      <c r="A112" s="5"/>
      <c r="B112" s="5"/>
      <c r="C112" s="5"/>
      <c r="D112" s="5"/>
      <c r="E112" s="5"/>
      <c r="F112" s="6"/>
      <c r="G112" s="6"/>
      <c r="H112" s="6"/>
      <c r="I112" s="6"/>
      <c r="J112" s="6"/>
      <c r="K112" s="6"/>
      <c r="L112" s="6"/>
      <c r="M112" s="6"/>
      <c r="N112" s="6"/>
      <c r="O112" s="6"/>
      <c r="P112" s="6"/>
      <c r="Q112" s="6"/>
      <c r="R112" s="6"/>
      <c r="S112" s="6"/>
      <c r="T112" s="6"/>
      <c r="U112" s="6"/>
    </row>
    <row r="113" spans="1:21" ht="15.75" customHeight="1">
      <c r="A113" s="5"/>
      <c r="B113" s="5"/>
      <c r="C113" s="5"/>
      <c r="D113" s="5"/>
      <c r="E113" s="5"/>
      <c r="F113" s="6"/>
      <c r="G113" s="6"/>
      <c r="H113" s="6"/>
      <c r="I113" s="6"/>
      <c r="J113" s="6"/>
      <c r="K113" s="6"/>
      <c r="L113" s="6"/>
      <c r="M113" s="6"/>
      <c r="N113" s="6"/>
      <c r="O113" s="6"/>
      <c r="P113" s="6"/>
      <c r="Q113" s="6"/>
      <c r="R113" s="6"/>
      <c r="S113" s="6"/>
      <c r="T113" s="6"/>
      <c r="U113" s="6"/>
    </row>
    <row r="114" spans="1:21" ht="15.75" customHeight="1">
      <c r="A114" s="5"/>
      <c r="B114" s="5"/>
      <c r="C114" s="5"/>
      <c r="D114" s="5"/>
      <c r="E114" s="5"/>
      <c r="F114" s="6"/>
      <c r="G114" s="6"/>
      <c r="H114" s="6"/>
      <c r="I114" s="6"/>
      <c r="J114" s="6"/>
      <c r="K114" s="6"/>
      <c r="L114" s="6"/>
      <c r="M114" s="6"/>
      <c r="N114" s="6"/>
      <c r="O114" s="6"/>
      <c r="P114" s="6"/>
      <c r="Q114" s="6"/>
      <c r="R114" s="6"/>
      <c r="S114" s="6"/>
      <c r="T114" s="6"/>
      <c r="U114" s="6"/>
    </row>
    <row r="115" spans="1:21" ht="15.75" customHeight="1">
      <c r="A115" s="5"/>
      <c r="B115" s="5"/>
      <c r="C115" s="5"/>
      <c r="D115" s="5"/>
      <c r="E115" s="5"/>
      <c r="F115" s="6"/>
      <c r="G115" s="6"/>
      <c r="H115" s="6"/>
      <c r="I115" s="6"/>
      <c r="J115" s="6"/>
      <c r="K115" s="6"/>
      <c r="L115" s="6"/>
      <c r="M115" s="6"/>
      <c r="N115" s="6"/>
      <c r="O115" s="6"/>
      <c r="P115" s="6"/>
      <c r="Q115" s="6"/>
      <c r="R115" s="6"/>
      <c r="S115" s="6"/>
      <c r="T115" s="6"/>
      <c r="U115" s="6"/>
    </row>
    <row r="116" spans="1:21" ht="15.75" customHeight="1">
      <c r="A116" s="5"/>
      <c r="B116" s="5"/>
      <c r="C116" s="5"/>
      <c r="D116" s="5"/>
      <c r="E116" s="5"/>
      <c r="F116" s="6"/>
      <c r="G116" s="6"/>
      <c r="H116" s="6"/>
      <c r="I116" s="6"/>
      <c r="J116" s="6"/>
      <c r="K116" s="6"/>
      <c r="L116" s="6"/>
      <c r="M116" s="6"/>
      <c r="N116" s="6"/>
      <c r="O116" s="6"/>
      <c r="P116" s="6"/>
      <c r="Q116" s="6"/>
      <c r="R116" s="6"/>
      <c r="S116" s="6"/>
      <c r="T116" s="6"/>
      <c r="U116" s="6"/>
    </row>
    <row r="117" spans="1:21" ht="15.75" customHeight="1">
      <c r="A117" s="5"/>
      <c r="B117" s="5"/>
      <c r="C117" s="5"/>
      <c r="D117" s="5"/>
      <c r="E117" s="5"/>
      <c r="F117" s="6"/>
      <c r="G117" s="6"/>
      <c r="H117" s="6"/>
      <c r="I117" s="6"/>
      <c r="J117" s="6"/>
      <c r="K117" s="6"/>
      <c r="L117" s="6"/>
      <c r="M117" s="6"/>
      <c r="N117" s="6"/>
      <c r="O117" s="6"/>
      <c r="P117" s="6"/>
      <c r="Q117" s="6"/>
      <c r="R117" s="6"/>
      <c r="S117" s="6"/>
      <c r="T117" s="6"/>
      <c r="U117" s="6"/>
    </row>
    <row r="118" spans="1:21" ht="15.75" customHeight="1">
      <c r="A118" s="5"/>
      <c r="B118" s="5"/>
      <c r="C118" s="5"/>
      <c r="D118" s="5"/>
      <c r="E118" s="5"/>
      <c r="F118" s="6"/>
      <c r="G118" s="6"/>
      <c r="H118" s="6"/>
      <c r="I118" s="6"/>
      <c r="J118" s="6"/>
      <c r="K118" s="6"/>
      <c r="L118" s="6"/>
      <c r="M118" s="6"/>
      <c r="N118" s="6"/>
      <c r="O118" s="6"/>
      <c r="P118" s="6"/>
      <c r="Q118" s="6"/>
      <c r="R118" s="6"/>
      <c r="S118" s="6"/>
      <c r="T118" s="6"/>
      <c r="U118" s="6"/>
    </row>
    <row r="119" spans="1:21" ht="15.75" customHeight="1">
      <c r="A119" s="5"/>
      <c r="B119" s="5"/>
      <c r="C119" s="5"/>
      <c r="D119" s="5"/>
      <c r="E119" s="5"/>
      <c r="F119" s="6"/>
      <c r="G119" s="6"/>
      <c r="H119" s="6"/>
      <c r="I119" s="6"/>
      <c r="J119" s="6"/>
      <c r="K119" s="6"/>
      <c r="L119" s="6"/>
      <c r="M119" s="6"/>
      <c r="N119" s="6"/>
      <c r="O119" s="6"/>
      <c r="P119" s="6"/>
      <c r="Q119" s="6"/>
      <c r="R119" s="6"/>
      <c r="S119" s="6"/>
      <c r="T119" s="6"/>
      <c r="U119" s="6"/>
    </row>
    <row r="120" spans="1:21" ht="15.75" customHeight="1">
      <c r="A120" s="5"/>
      <c r="B120" s="5"/>
      <c r="C120" s="5"/>
      <c r="D120" s="5"/>
      <c r="E120" s="5"/>
      <c r="F120" s="6"/>
      <c r="G120" s="6"/>
      <c r="H120" s="6"/>
      <c r="I120" s="6"/>
      <c r="J120" s="6"/>
      <c r="K120" s="6"/>
      <c r="L120" s="6"/>
      <c r="M120" s="6"/>
      <c r="N120" s="6"/>
      <c r="O120" s="6"/>
      <c r="P120" s="6"/>
      <c r="Q120" s="6"/>
      <c r="R120" s="6"/>
      <c r="S120" s="6"/>
      <c r="T120" s="6"/>
      <c r="U120" s="6"/>
    </row>
    <row r="121" spans="1:21" ht="15.75" customHeight="1">
      <c r="A121" s="5"/>
      <c r="B121" s="5"/>
      <c r="C121" s="5"/>
      <c r="D121" s="5"/>
      <c r="E121" s="5"/>
      <c r="F121" s="6"/>
      <c r="G121" s="6"/>
      <c r="H121" s="6"/>
      <c r="I121" s="6"/>
      <c r="J121" s="6"/>
      <c r="K121" s="6"/>
      <c r="L121" s="6"/>
      <c r="M121" s="6"/>
      <c r="N121" s="6"/>
      <c r="O121" s="6"/>
      <c r="P121" s="6"/>
      <c r="Q121" s="6"/>
      <c r="R121" s="6"/>
      <c r="S121" s="6"/>
      <c r="T121" s="6"/>
      <c r="U121" s="6"/>
    </row>
    <row r="122" spans="1:21" ht="15.75" customHeight="1">
      <c r="A122" s="5"/>
      <c r="B122" s="5"/>
      <c r="C122" s="5"/>
      <c r="D122" s="5"/>
      <c r="E122" s="5"/>
      <c r="F122" s="6"/>
      <c r="G122" s="6"/>
      <c r="H122" s="6"/>
      <c r="I122" s="6"/>
      <c r="J122" s="6"/>
      <c r="K122" s="6"/>
      <c r="L122" s="6"/>
      <c r="M122" s="6"/>
      <c r="N122" s="6"/>
      <c r="O122" s="6"/>
      <c r="P122" s="6"/>
      <c r="Q122" s="6"/>
      <c r="R122" s="6"/>
      <c r="S122" s="6"/>
      <c r="T122" s="6"/>
      <c r="U122" s="6"/>
    </row>
    <row r="123" spans="1:21" ht="15.75" customHeight="1">
      <c r="A123" s="5"/>
      <c r="B123" s="5"/>
      <c r="C123" s="5"/>
      <c r="D123" s="5"/>
      <c r="E123" s="5"/>
      <c r="F123" s="6"/>
      <c r="G123" s="6"/>
      <c r="H123" s="6"/>
      <c r="I123" s="6"/>
      <c r="J123" s="6"/>
      <c r="K123" s="6"/>
      <c r="L123" s="6"/>
      <c r="M123" s="6"/>
      <c r="N123" s="6"/>
      <c r="O123" s="6"/>
      <c r="P123" s="6"/>
      <c r="Q123" s="6"/>
      <c r="R123" s="6"/>
      <c r="S123" s="6"/>
      <c r="T123" s="6"/>
      <c r="U123" s="6"/>
    </row>
    <row r="124" spans="1:21" ht="15.75" customHeight="1">
      <c r="A124" s="5"/>
      <c r="B124" s="5"/>
      <c r="C124" s="5"/>
      <c r="D124" s="5"/>
      <c r="E124" s="5"/>
      <c r="F124" s="6"/>
      <c r="G124" s="6"/>
      <c r="H124" s="6"/>
      <c r="I124" s="6"/>
      <c r="J124" s="6"/>
      <c r="K124" s="6"/>
      <c r="L124" s="6"/>
      <c r="M124" s="6"/>
      <c r="N124" s="6"/>
      <c r="O124" s="6"/>
      <c r="P124" s="6"/>
      <c r="Q124" s="6"/>
      <c r="R124" s="6"/>
      <c r="S124" s="6"/>
      <c r="T124" s="6"/>
      <c r="U124" s="6"/>
    </row>
    <row r="125" spans="1:21" ht="15.75" customHeight="1">
      <c r="A125" s="5"/>
      <c r="B125" s="5"/>
      <c r="C125" s="5"/>
      <c r="D125" s="5"/>
      <c r="E125" s="5"/>
      <c r="F125" s="6"/>
      <c r="G125" s="6"/>
      <c r="H125" s="6"/>
      <c r="I125" s="6"/>
      <c r="J125" s="6"/>
      <c r="K125" s="6"/>
      <c r="L125" s="6"/>
      <c r="M125" s="6"/>
      <c r="N125" s="6"/>
      <c r="O125" s="6"/>
      <c r="P125" s="6"/>
      <c r="Q125" s="6"/>
      <c r="R125" s="6"/>
      <c r="S125" s="6"/>
      <c r="T125" s="6"/>
      <c r="U125" s="6"/>
    </row>
    <row r="126" spans="1:21" ht="15.75" customHeight="1">
      <c r="A126" s="5"/>
      <c r="B126" s="5"/>
      <c r="C126" s="5"/>
      <c r="D126" s="5"/>
      <c r="E126" s="5"/>
      <c r="F126" s="6"/>
      <c r="G126" s="6"/>
      <c r="H126" s="6"/>
      <c r="I126" s="6"/>
      <c r="J126" s="6"/>
      <c r="K126" s="6"/>
      <c r="L126" s="6"/>
      <c r="M126" s="6"/>
      <c r="N126" s="6"/>
      <c r="O126" s="6"/>
      <c r="P126" s="6"/>
      <c r="Q126" s="6"/>
      <c r="R126" s="6"/>
      <c r="S126" s="6"/>
      <c r="T126" s="6"/>
      <c r="U126" s="6"/>
    </row>
    <row r="127" spans="1:21" ht="15.75" customHeight="1">
      <c r="A127" s="5"/>
      <c r="B127" s="5"/>
      <c r="C127" s="5"/>
      <c r="D127" s="5"/>
      <c r="E127" s="5"/>
      <c r="F127" s="6"/>
      <c r="G127" s="6"/>
      <c r="H127" s="6"/>
      <c r="I127" s="6"/>
      <c r="J127" s="6"/>
      <c r="K127" s="6"/>
      <c r="L127" s="6"/>
      <c r="M127" s="6"/>
      <c r="N127" s="6"/>
      <c r="O127" s="6"/>
      <c r="P127" s="6"/>
      <c r="Q127" s="6"/>
      <c r="R127" s="6"/>
      <c r="S127" s="6"/>
      <c r="T127" s="6"/>
      <c r="U127" s="6"/>
    </row>
    <row r="128" spans="1:21" ht="15.75" customHeight="1">
      <c r="A128" s="5"/>
      <c r="B128" s="5"/>
      <c r="C128" s="5"/>
      <c r="D128" s="5"/>
      <c r="E128" s="5"/>
      <c r="F128" s="6"/>
      <c r="G128" s="6"/>
      <c r="H128" s="6"/>
      <c r="I128" s="6"/>
      <c r="J128" s="6"/>
      <c r="K128" s="6"/>
      <c r="L128" s="6"/>
      <c r="M128" s="6"/>
      <c r="N128" s="6"/>
      <c r="O128" s="6"/>
      <c r="P128" s="6"/>
      <c r="Q128" s="6"/>
      <c r="R128" s="6"/>
      <c r="S128" s="6"/>
      <c r="T128" s="6"/>
      <c r="U128" s="6"/>
    </row>
    <row r="129" spans="1:21" ht="15.75" customHeight="1">
      <c r="A129" s="5"/>
      <c r="B129" s="5"/>
      <c r="C129" s="5"/>
      <c r="D129" s="5"/>
      <c r="E129" s="5"/>
      <c r="F129" s="6"/>
      <c r="G129" s="6"/>
      <c r="H129" s="6"/>
      <c r="I129" s="6"/>
      <c r="J129" s="6"/>
      <c r="K129" s="6"/>
      <c r="L129" s="6"/>
      <c r="M129" s="6"/>
      <c r="N129" s="6"/>
      <c r="O129" s="6"/>
      <c r="P129" s="6"/>
      <c r="Q129" s="6"/>
      <c r="R129" s="6"/>
      <c r="S129" s="6"/>
      <c r="T129" s="6"/>
      <c r="U129" s="6"/>
    </row>
    <row r="130" spans="1:21" ht="15.75" customHeight="1">
      <c r="A130" s="5"/>
      <c r="B130" s="5"/>
      <c r="C130" s="5"/>
      <c r="D130" s="5"/>
      <c r="E130" s="5"/>
      <c r="F130" s="6"/>
      <c r="G130" s="6"/>
      <c r="H130" s="6"/>
      <c r="I130" s="6"/>
      <c r="J130" s="6"/>
      <c r="K130" s="6"/>
      <c r="L130" s="6"/>
      <c r="M130" s="6"/>
      <c r="N130" s="6"/>
      <c r="O130" s="6"/>
      <c r="P130" s="6"/>
      <c r="Q130" s="6"/>
      <c r="R130" s="6"/>
      <c r="S130" s="6"/>
      <c r="T130" s="6"/>
      <c r="U130" s="6"/>
    </row>
    <row r="131" spans="1:21" ht="15.75" customHeight="1">
      <c r="A131" s="5"/>
      <c r="B131" s="5"/>
      <c r="C131" s="5"/>
      <c r="D131" s="5"/>
      <c r="E131" s="5"/>
      <c r="F131" s="6"/>
      <c r="G131" s="6"/>
      <c r="H131" s="6"/>
      <c r="I131" s="6"/>
      <c r="J131" s="6"/>
      <c r="K131" s="6"/>
      <c r="L131" s="6"/>
      <c r="M131" s="6"/>
      <c r="N131" s="6"/>
      <c r="O131" s="6"/>
      <c r="P131" s="6"/>
      <c r="Q131" s="6"/>
      <c r="R131" s="6"/>
      <c r="S131" s="6"/>
      <c r="T131" s="6"/>
      <c r="U131" s="6"/>
    </row>
    <row r="132" spans="1:21" ht="15.75" customHeight="1">
      <c r="A132" s="5"/>
      <c r="B132" s="5"/>
      <c r="C132" s="5"/>
      <c r="D132" s="5"/>
      <c r="E132" s="5"/>
      <c r="F132" s="6"/>
      <c r="G132" s="6"/>
      <c r="H132" s="6"/>
      <c r="I132" s="6"/>
      <c r="J132" s="6"/>
      <c r="K132" s="6"/>
      <c r="L132" s="6"/>
      <c r="M132" s="6"/>
      <c r="N132" s="6"/>
      <c r="O132" s="6"/>
      <c r="P132" s="6"/>
      <c r="Q132" s="6"/>
      <c r="R132" s="6"/>
      <c r="S132" s="6"/>
      <c r="T132" s="6"/>
      <c r="U132" s="6"/>
    </row>
    <row r="133" spans="1:21" ht="15.75" customHeight="1">
      <c r="A133" s="5"/>
      <c r="B133" s="5"/>
      <c r="C133" s="5"/>
      <c r="D133" s="5"/>
      <c r="E133" s="5"/>
      <c r="F133" s="6"/>
      <c r="G133" s="6"/>
      <c r="H133" s="6"/>
      <c r="I133" s="6"/>
      <c r="J133" s="6"/>
      <c r="K133" s="6"/>
      <c r="L133" s="6"/>
      <c r="M133" s="6"/>
      <c r="N133" s="6"/>
      <c r="O133" s="6"/>
      <c r="P133" s="6"/>
      <c r="Q133" s="6"/>
      <c r="R133" s="6"/>
      <c r="S133" s="6"/>
      <c r="T133" s="6"/>
      <c r="U133" s="6"/>
    </row>
    <row r="134" spans="1:21" ht="15.75" customHeight="1">
      <c r="A134" s="5"/>
      <c r="B134" s="5"/>
      <c r="C134" s="5"/>
      <c r="D134" s="5"/>
      <c r="E134" s="5"/>
      <c r="F134" s="6"/>
      <c r="G134" s="6"/>
      <c r="H134" s="6"/>
      <c r="I134" s="6"/>
      <c r="J134" s="6"/>
      <c r="K134" s="6"/>
      <c r="L134" s="6"/>
      <c r="M134" s="6"/>
      <c r="N134" s="6"/>
      <c r="O134" s="6"/>
      <c r="P134" s="6"/>
      <c r="Q134" s="6"/>
      <c r="R134" s="6"/>
      <c r="S134" s="6"/>
      <c r="T134" s="6"/>
      <c r="U134" s="6"/>
    </row>
    <row r="135" spans="1:21" ht="15.75" customHeight="1">
      <c r="A135" s="5"/>
      <c r="B135" s="5"/>
      <c r="C135" s="5"/>
      <c r="D135" s="5"/>
      <c r="E135" s="5"/>
      <c r="F135" s="6"/>
      <c r="G135" s="6"/>
      <c r="H135" s="6"/>
      <c r="I135" s="6"/>
      <c r="J135" s="6"/>
      <c r="K135" s="6"/>
      <c r="L135" s="6"/>
      <c r="M135" s="6"/>
      <c r="N135" s="6"/>
      <c r="O135" s="6"/>
      <c r="P135" s="6"/>
      <c r="Q135" s="6"/>
      <c r="R135" s="6"/>
      <c r="S135" s="6"/>
      <c r="T135" s="6"/>
      <c r="U135" s="6"/>
    </row>
    <row r="136" spans="1:21" ht="15.75" customHeight="1">
      <c r="A136" s="5"/>
      <c r="B136" s="5"/>
      <c r="C136" s="5"/>
      <c r="D136" s="5"/>
      <c r="E136" s="5"/>
      <c r="F136" s="6"/>
      <c r="G136" s="6"/>
      <c r="H136" s="6"/>
      <c r="I136" s="6"/>
      <c r="J136" s="6"/>
      <c r="K136" s="6"/>
      <c r="L136" s="6"/>
      <c r="M136" s="6"/>
      <c r="N136" s="6"/>
      <c r="O136" s="6"/>
      <c r="P136" s="6"/>
      <c r="Q136" s="6"/>
      <c r="R136" s="6"/>
      <c r="S136" s="6"/>
      <c r="T136" s="6"/>
      <c r="U136" s="6"/>
    </row>
    <row r="137" spans="1:21" ht="15.75" customHeight="1">
      <c r="A137" s="5"/>
      <c r="B137" s="5"/>
      <c r="C137" s="5"/>
      <c r="D137" s="5"/>
      <c r="E137" s="5"/>
      <c r="F137" s="6"/>
      <c r="G137" s="6"/>
      <c r="H137" s="6"/>
      <c r="I137" s="6"/>
      <c r="J137" s="6"/>
      <c r="K137" s="6"/>
      <c r="L137" s="6"/>
      <c r="M137" s="6"/>
      <c r="N137" s="6"/>
      <c r="O137" s="6"/>
      <c r="P137" s="6"/>
      <c r="Q137" s="6"/>
      <c r="R137" s="6"/>
      <c r="S137" s="6"/>
      <c r="T137" s="6"/>
      <c r="U137" s="6"/>
    </row>
    <row r="138" spans="1:21" ht="15.75" customHeight="1">
      <c r="A138" s="5"/>
      <c r="B138" s="5"/>
      <c r="C138" s="5"/>
      <c r="D138" s="5"/>
      <c r="E138" s="5"/>
      <c r="F138" s="6"/>
      <c r="G138" s="6"/>
      <c r="H138" s="6"/>
      <c r="I138" s="6"/>
      <c r="J138" s="6"/>
      <c r="K138" s="6"/>
      <c r="L138" s="6"/>
      <c r="M138" s="6"/>
      <c r="N138" s="6"/>
      <c r="O138" s="6"/>
      <c r="P138" s="6"/>
      <c r="Q138" s="6"/>
      <c r="R138" s="6"/>
      <c r="S138" s="6"/>
      <c r="T138" s="6"/>
      <c r="U138" s="6"/>
    </row>
    <row r="139" spans="1:21" ht="15.75" customHeight="1">
      <c r="A139" s="5"/>
      <c r="B139" s="5"/>
      <c r="C139" s="5"/>
      <c r="D139" s="5"/>
      <c r="E139" s="5"/>
      <c r="F139" s="6"/>
      <c r="G139" s="6"/>
      <c r="H139" s="6"/>
      <c r="I139" s="6"/>
      <c r="J139" s="6"/>
      <c r="K139" s="6"/>
      <c r="L139" s="6"/>
      <c r="M139" s="6"/>
      <c r="N139" s="6"/>
      <c r="O139" s="6"/>
      <c r="P139" s="6"/>
      <c r="Q139" s="6"/>
      <c r="R139" s="6"/>
      <c r="S139" s="6"/>
      <c r="T139" s="6"/>
      <c r="U139" s="6"/>
    </row>
    <row r="140" spans="1:21" ht="15.75" customHeight="1">
      <c r="A140" s="5"/>
      <c r="B140" s="5"/>
      <c r="C140" s="5"/>
      <c r="D140" s="5"/>
      <c r="E140" s="5"/>
      <c r="F140" s="6"/>
      <c r="G140" s="6"/>
      <c r="H140" s="6"/>
      <c r="I140" s="6"/>
      <c r="J140" s="6"/>
      <c r="K140" s="6"/>
      <c r="L140" s="6"/>
      <c r="M140" s="6"/>
      <c r="N140" s="6"/>
      <c r="O140" s="6"/>
      <c r="P140" s="6"/>
      <c r="Q140" s="6"/>
      <c r="R140" s="6"/>
      <c r="S140" s="6"/>
      <c r="T140" s="6"/>
      <c r="U140" s="6"/>
    </row>
    <row r="141" spans="1:21" ht="15.75" customHeight="1">
      <c r="A141" s="5"/>
      <c r="B141" s="5"/>
      <c r="C141" s="5"/>
      <c r="D141" s="5"/>
      <c r="E141" s="5"/>
      <c r="F141" s="6"/>
      <c r="G141" s="6"/>
      <c r="H141" s="6"/>
      <c r="I141" s="6"/>
      <c r="J141" s="6"/>
      <c r="K141" s="6"/>
      <c r="L141" s="6"/>
      <c r="M141" s="6"/>
      <c r="N141" s="6"/>
      <c r="O141" s="6"/>
      <c r="P141" s="6"/>
      <c r="Q141" s="6"/>
      <c r="R141" s="6"/>
      <c r="S141" s="6"/>
      <c r="T141" s="6"/>
      <c r="U141" s="6"/>
    </row>
    <row r="142" spans="1:21" ht="15.75" customHeight="1">
      <c r="A142" s="5"/>
      <c r="B142" s="5"/>
      <c r="C142" s="5"/>
      <c r="D142" s="5"/>
      <c r="E142" s="5"/>
      <c r="F142" s="6"/>
      <c r="G142" s="6"/>
      <c r="H142" s="6"/>
      <c r="I142" s="6"/>
      <c r="J142" s="6"/>
      <c r="K142" s="6"/>
      <c r="L142" s="6"/>
      <c r="M142" s="6"/>
      <c r="N142" s="6"/>
      <c r="O142" s="6"/>
      <c r="P142" s="6"/>
      <c r="Q142" s="6"/>
      <c r="R142" s="6"/>
      <c r="S142" s="6"/>
      <c r="T142" s="6"/>
      <c r="U142" s="6"/>
    </row>
    <row r="143" spans="1:21" ht="15.75" customHeight="1">
      <c r="A143" s="5"/>
      <c r="B143" s="5"/>
      <c r="C143" s="5"/>
      <c r="D143" s="5"/>
      <c r="E143" s="5"/>
      <c r="F143" s="6"/>
      <c r="G143" s="6"/>
      <c r="H143" s="6"/>
      <c r="I143" s="6"/>
      <c r="J143" s="6"/>
      <c r="K143" s="6"/>
      <c r="L143" s="6"/>
      <c r="M143" s="6"/>
      <c r="N143" s="6"/>
      <c r="O143" s="6"/>
      <c r="P143" s="6"/>
      <c r="Q143" s="6"/>
      <c r="R143" s="6"/>
      <c r="S143" s="6"/>
      <c r="T143" s="6"/>
      <c r="U143" s="6"/>
    </row>
    <row r="144" spans="1:21" ht="15.75" customHeight="1">
      <c r="A144" s="5"/>
      <c r="B144" s="5"/>
      <c r="C144" s="5"/>
      <c r="D144" s="5"/>
      <c r="E144" s="5"/>
      <c r="F144" s="6"/>
      <c r="G144" s="6"/>
      <c r="H144" s="6"/>
      <c r="I144" s="6"/>
      <c r="J144" s="6"/>
      <c r="K144" s="6"/>
      <c r="L144" s="6"/>
      <c r="M144" s="6"/>
      <c r="N144" s="6"/>
      <c r="O144" s="6"/>
      <c r="P144" s="6"/>
      <c r="Q144" s="6"/>
      <c r="R144" s="6"/>
      <c r="S144" s="6"/>
      <c r="T144" s="6"/>
      <c r="U144" s="6"/>
    </row>
    <row r="145" spans="1:21" ht="15.75" customHeight="1">
      <c r="A145" s="5"/>
      <c r="B145" s="5"/>
      <c r="C145" s="5"/>
      <c r="D145" s="5"/>
      <c r="E145" s="5"/>
      <c r="F145" s="6"/>
      <c r="G145" s="6"/>
      <c r="H145" s="6"/>
      <c r="I145" s="6"/>
      <c r="J145" s="6"/>
      <c r="K145" s="6"/>
      <c r="L145" s="6"/>
      <c r="M145" s="6"/>
      <c r="N145" s="6"/>
      <c r="O145" s="6"/>
      <c r="P145" s="6"/>
      <c r="Q145" s="6"/>
      <c r="R145" s="6"/>
      <c r="S145" s="6"/>
      <c r="T145" s="6"/>
      <c r="U145" s="6"/>
    </row>
    <row r="146" spans="1:21" ht="15.75" customHeight="1">
      <c r="A146" s="5"/>
      <c r="B146" s="5"/>
      <c r="C146" s="5"/>
      <c r="D146" s="5"/>
      <c r="E146" s="5"/>
      <c r="F146" s="6"/>
      <c r="G146" s="6"/>
      <c r="H146" s="6"/>
      <c r="I146" s="6"/>
      <c r="J146" s="6"/>
      <c r="K146" s="6"/>
      <c r="L146" s="6"/>
      <c r="M146" s="6"/>
      <c r="N146" s="6"/>
      <c r="O146" s="6"/>
      <c r="P146" s="6"/>
      <c r="Q146" s="6"/>
      <c r="R146" s="6"/>
      <c r="S146" s="6"/>
      <c r="T146" s="6"/>
      <c r="U146" s="6"/>
    </row>
    <row r="147" spans="1:21" ht="15.75" customHeight="1">
      <c r="A147" s="5"/>
      <c r="B147" s="5"/>
      <c r="C147" s="5"/>
      <c r="D147" s="5"/>
      <c r="E147" s="5"/>
      <c r="F147" s="6"/>
      <c r="G147" s="6"/>
      <c r="H147" s="6"/>
      <c r="I147" s="6"/>
      <c r="J147" s="6"/>
      <c r="K147" s="6"/>
      <c r="L147" s="6"/>
      <c r="M147" s="6"/>
      <c r="N147" s="6"/>
      <c r="O147" s="6"/>
      <c r="P147" s="6"/>
      <c r="Q147" s="6"/>
      <c r="R147" s="6"/>
      <c r="S147" s="6"/>
      <c r="T147" s="6"/>
      <c r="U147" s="6"/>
    </row>
    <row r="148" spans="1:21" ht="15.75" customHeight="1">
      <c r="A148" s="5"/>
      <c r="B148" s="5"/>
      <c r="C148" s="5"/>
      <c r="D148" s="5"/>
      <c r="E148" s="5"/>
      <c r="F148" s="6"/>
      <c r="G148" s="6"/>
      <c r="H148" s="6"/>
      <c r="I148" s="6"/>
      <c r="J148" s="6"/>
      <c r="K148" s="6"/>
      <c r="L148" s="6"/>
      <c r="M148" s="6"/>
      <c r="N148" s="6"/>
      <c r="O148" s="6"/>
      <c r="P148" s="6"/>
      <c r="Q148" s="6"/>
      <c r="R148" s="6"/>
      <c r="S148" s="6"/>
      <c r="T148" s="6"/>
      <c r="U148" s="6"/>
    </row>
    <row r="149" spans="1:21" ht="15.75" customHeight="1">
      <c r="A149" s="5"/>
      <c r="B149" s="5"/>
      <c r="C149" s="5"/>
      <c r="D149" s="5"/>
      <c r="E149" s="5"/>
      <c r="F149" s="6"/>
      <c r="G149" s="6"/>
      <c r="H149" s="6"/>
      <c r="I149" s="6"/>
      <c r="J149" s="6"/>
      <c r="K149" s="6"/>
      <c r="L149" s="6"/>
      <c r="M149" s="6"/>
      <c r="N149" s="6"/>
      <c r="O149" s="6"/>
      <c r="P149" s="6"/>
      <c r="Q149" s="6"/>
      <c r="R149" s="6"/>
      <c r="S149" s="6"/>
      <c r="T149" s="6"/>
      <c r="U149" s="6"/>
    </row>
    <row r="150" spans="1:21" ht="15.75" customHeight="1">
      <c r="A150" s="5"/>
      <c r="B150" s="5"/>
      <c r="C150" s="5"/>
      <c r="D150" s="5"/>
      <c r="E150" s="5"/>
      <c r="F150" s="6"/>
      <c r="G150" s="6"/>
      <c r="H150" s="6"/>
      <c r="I150" s="6"/>
      <c r="J150" s="6"/>
      <c r="K150" s="6"/>
      <c r="L150" s="6"/>
      <c r="M150" s="6"/>
      <c r="N150" s="6"/>
      <c r="O150" s="6"/>
      <c r="P150" s="6"/>
      <c r="Q150" s="6"/>
      <c r="R150" s="6"/>
      <c r="S150" s="6"/>
      <c r="T150" s="6"/>
      <c r="U150" s="6"/>
    </row>
    <row r="151" spans="1:21" ht="15.75" customHeight="1">
      <c r="A151" s="5"/>
      <c r="B151" s="5"/>
      <c r="C151" s="5"/>
      <c r="D151" s="5"/>
      <c r="E151" s="5"/>
      <c r="F151" s="6"/>
      <c r="G151" s="6"/>
      <c r="H151" s="6"/>
      <c r="I151" s="6"/>
      <c r="J151" s="6"/>
      <c r="K151" s="6"/>
      <c r="L151" s="6"/>
      <c r="M151" s="6"/>
      <c r="N151" s="6"/>
      <c r="O151" s="6"/>
      <c r="P151" s="6"/>
      <c r="Q151" s="6"/>
      <c r="R151" s="6"/>
      <c r="S151" s="6"/>
      <c r="T151" s="6"/>
      <c r="U151" s="6"/>
    </row>
    <row r="152" spans="1:21" ht="15.75" customHeight="1">
      <c r="A152" s="5"/>
      <c r="B152" s="5"/>
      <c r="C152" s="5"/>
      <c r="D152" s="5"/>
      <c r="E152" s="5"/>
      <c r="F152" s="6"/>
      <c r="G152" s="6"/>
      <c r="H152" s="6"/>
      <c r="I152" s="6"/>
      <c r="J152" s="6"/>
      <c r="K152" s="6"/>
      <c r="L152" s="6"/>
      <c r="M152" s="6"/>
      <c r="N152" s="6"/>
      <c r="O152" s="6"/>
      <c r="P152" s="6"/>
      <c r="Q152" s="6"/>
      <c r="R152" s="6"/>
      <c r="S152" s="6"/>
      <c r="T152" s="6"/>
      <c r="U152" s="6"/>
    </row>
    <row r="153" spans="1:21" ht="15.75" customHeight="1">
      <c r="A153" s="5"/>
      <c r="B153" s="5"/>
      <c r="C153" s="5"/>
      <c r="D153" s="5"/>
      <c r="E153" s="5"/>
      <c r="F153" s="6"/>
      <c r="G153" s="6"/>
      <c r="H153" s="6"/>
      <c r="I153" s="6"/>
      <c r="J153" s="6"/>
      <c r="K153" s="6"/>
      <c r="L153" s="6"/>
      <c r="M153" s="6"/>
      <c r="N153" s="6"/>
      <c r="O153" s="6"/>
      <c r="P153" s="6"/>
      <c r="Q153" s="6"/>
      <c r="R153" s="6"/>
      <c r="S153" s="6"/>
      <c r="T153" s="6"/>
      <c r="U153" s="6"/>
    </row>
    <row r="154" spans="1:21" ht="15.75" customHeight="1">
      <c r="A154" s="5"/>
      <c r="B154" s="5"/>
      <c r="C154" s="5"/>
      <c r="D154" s="5"/>
      <c r="E154" s="5"/>
      <c r="F154" s="6"/>
      <c r="G154" s="6"/>
      <c r="H154" s="6"/>
      <c r="I154" s="6"/>
      <c r="J154" s="6"/>
      <c r="K154" s="6"/>
      <c r="L154" s="6"/>
      <c r="M154" s="6"/>
      <c r="N154" s="6"/>
      <c r="O154" s="6"/>
      <c r="P154" s="6"/>
      <c r="Q154" s="6"/>
      <c r="R154" s="6"/>
      <c r="S154" s="6"/>
      <c r="T154" s="6"/>
      <c r="U154" s="6"/>
    </row>
    <row r="155" spans="1:21" ht="15.75" customHeight="1">
      <c r="A155" s="5"/>
      <c r="B155" s="5"/>
      <c r="C155" s="5"/>
      <c r="D155" s="5"/>
      <c r="E155" s="5"/>
      <c r="F155" s="6"/>
      <c r="G155" s="6"/>
      <c r="H155" s="6"/>
      <c r="I155" s="6"/>
      <c r="J155" s="6"/>
      <c r="K155" s="6"/>
      <c r="L155" s="6"/>
      <c r="M155" s="6"/>
      <c r="N155" s="6"/>
      <c r="O155" s="6"/>
      <c r="P155" s="6"/>
      <c r="Q155" s="6"/>
      <c r="R155" s="6"/>
      <c r="S155" s="6"/>
      <c r="T155" s="6"/>
      <c r="U155" s="6"/>
    </row>
    <row r="156" spans="1:21" ht="15.75" customHeight="1">
      <c r="A156" s="5"/>
      <c r="B156" s="5"/>
      <c r="C156" s="5"/>
      <c r="D156" s="5"/>
      <c r="E156" s="5"/>
      <c r="F156" s="6"/>
      <c r="G156" s="6"/>
      <c r="H156" s="6"/>
      <c r="I156" s="6"/>
      <c r="J156" s="6"/>
      <c r="K156" s="6"/>
      <c r="L156" s="6"/>
      <c r="M156" s="6"/>
      <c r="N156" s="6"/>
      <c r="O156" s="6"/>
      <c r="P156" s="6"/>
      <c r="Q156" s="6"/>
      <c r="R156" s="6"/>
      <c r="S156" s="6"/>
      <c r="T156" s="6"/>
      <c r="U156" s="6"/>
    </row>
    <row r="157" spans="1:21" ht="15.75" customHeight="1">
      <c r="A157" s="5"/>
      <c r="B157" s="5"/>
      <c r="C157" s="5"/>
      <c r="D157" s="5"/>
      <c r="E157" s="5"/>
      <c r="F157" s="6"/>
      <c r="G157" s="6"/>
      <c r="H157" s="6"/>
      <c r="I157" s="6"/>
      <c r="J157" s="6"/>
      <c r="K157" s="6"/>
      <c r="L157" s="6"/>
      <c r="M157" s="6"/>
      <c r="N157" s="6"/>
      <c r="O157" s="6"/>
      <c r="P157" s="6"/>
      <c r="Q157" s="6"/>
      <c r="R157" s="6"/>
      <c r="S157" s="6"/>
      <c r="T157" s="6"/>
      <c r="U157" s="6"/>
    </row>
    <row r="158" spans="1:21" ht="15.75" customHeight="1">
      <c r="A158" s="5"/>
      <c r="B158" s="5"/>
      <c r="C158" s="5"/>
      <c r="D158" s="5"/>
      <c r="E158" s="5"/>
      <c r="F158" s="6"/>
      <c r="G158" s="6"/>
      <c r="H158" s="6"/>
      <c r="I158" s="6"/>
      <c r="J158" s="6"/>
      <c r="K158" s="6"/>
      <c r="L158" s="6"/>
      <c r="M158" s="6"/>
      <c r="N158" s="6"/>
      <c r="O158" s="6"/>
      <c r="P158" s="6"/>
      <c r="Q158" s="6"/>
      <c r="R158" s="6"/>
      <c r="S158" s="6"/>
      <c r="T158" s="6"/>
      <c r="U158" s="6"/>
    </row>
    <row r="159" spans="1:21" ht="15.75" customHeight="1">
      <c r="A159" s="5"/>
      <c r="B159" s="5"/>
      <c r="C159" s="5"/>
      <c r="D159" s="5"/>
      <c r="E159" s="5"/>
      <c r="F159" s="6"/>
      <c r="G159" s="6"/>
      <c r="H159" s="6"/>
      <c r="I159" s="6"/>
      <c r="J159" s="6"/>
      <c r="K159" s="6"/>
      <c r="L159" s="6"/>
      <c r="M159" s="6"/>
      <c r="N159" s="6"/>
      <c r="O159" s="6"/>
      <c r="P159" s="6"/>
      <c r="Q159" s="6"/>
      <c r="R159" s="6"/>
      <c r="S159" s="6"/>
      <c r="T159" s="6"/>
      <c r="U159" s="6"/>
    </row>
    <row r="160" spans="1:21" ht="15.75" customHeight="1">
      <c r="A160" s="5"/>
      <c r="B160" s="5"/>
      <c r="C160" s="5"/>
      <c r="D160" s="5"/>
      <c r="E160" s="5"/>
      <c r="F160" s="6"/>
      <c r="G160" s="6"/>
      <c r="H160" s="6"/>
      <c r="I160" s="6"/>
      <c r="J160" s="6"/>
      <c r="K160" s="6"/>
      <c r="L160" s="6"/>
      <c r="M160" s="6"/>
      <c r="N160" s="6"/>
      <c r="O160" s="6"/>
      <c r="P160" s="6"/>
      <c r="Q160" s="6"/>
      <c r="R160" s="6"/>
      <c r="S160" s="6"/>
      <c r="T160" s="6"/>
      <c r="U160" s="6"/>
    </row>
    <row r="161" spans="1:21" ht="15.75" customHeight="1">
      <c r="A161" s="5"/>
      <c r="B161" s="5"/>
      <c r="C161" s="5"/>
      <c r="D161" s="5"/>
      <c r="E161" s="5"/>
      <c r="F161" s="6"/>
      <c r="G161" s="6"/>
      <c r="H161" s="6"/>
      <c r="I161" s="6"/>
      <c r="J161" s="6"/>
      <c r="K161" s="6"/>
      <c r="L161" s="6"/>
      <c r="M161" s="6"/>
      <c r="N161" s="6"/>
      <c r="O161" s="6"/>
      <c r="P161" s="6"/>
      <c r="Q161" s="6"/>
      <c r="R161" s="6"/>
      <c r="S161" s="6"/>
      <c r="T161" s="6"/>
      <c r="U161" s="6"/>
    </row>
    <row r="162" spans="1:21" ht="15.75" customHeight="1">
      <c r="A162" s="5"/>
      <c r="B162" s="5"/>
      <c r="C162" s="5"/>
      <c r="D162" s="5"/>
      <c r="E162" s="5"/>
      <c r="F162" s="6"/>
      <c r="G162" s="6"/>
      <c r="H162" s="6"/>
      <c r="I162" s="6"/>
      <c r="J162" s="6"/>
      <c r="K162" s="6"/>
      <c r="L162" s="6"/>
      <c r="M162" s="6"/>
      <c r="N162" s="6"/>
      <c r="O162" s="6"/>
      <c r="P162" s="6"/>
      <c r="Q162" s="6"/>
      <c r="R162" s="6"/>
      <c r="S162" s="6"/>
      <c r="T162" s="6"/>
      <c r="U162" s="6"/>
    </row>
    <row r="163" spans="1:21" ht="15.75" customHeight="1">
      <c r="A163" s="5"/>
      <c r="B163" s="5"/>
      <c r="C163" s="5"/>
      <c r="D163" s="5"/>
      <c r="E163" s="5"/>
      <c r="F163" s="6"/>
      <c r="G163" s="6"/>
      <c r="H163" s="6"/>
      <c r="I163" s="6"/>
      <c r="J163" s="6"/>
      <c r="K163" s="6"/>
      <c r="L163" s="6"/>
      <c r="M163" s="6"/>
      <c r="N163" s="6"/>
      <c r="O163" s="6"/>
      <c r="P163" s="6"/>
      <c r="Q163" s="6"/>
      <c r="R163" s="6"/>
      <c r="S163" s="6"/>
      <c r="T163" s="6"/>
      <c r="U163" s="6"/>
    </row>
    <row r="164" spans="1:21" ht="15.75" customHeight="1">
      <c r="A164" s="5"/>
      <c r="B164" s="5"/>
      <c r="C164" s="5"/>
      <c r="D164" s="5"/>
      <c r="E164" s="5"/>
      <c r="F164" s="6"/>
      <c r="G164" s="6"/>
      <c r="H164" s="6"/>
      <c r="I164" s="6"/>
      <c r="J164" s="6"/>
      <c r="K164" s="6"/>
      <c r="L164" s="6"/>
      <c r="M164" s="6"/>
      <c r="N164" s="6"/>
      <c r="O164" s="6"/>
      <c r="P164" s="6"/>
      <c r="Q164" s="6"/>
      <c r="R164" s="6"/>
      <c r="S164" s="6"/>
      <c r="T164" s="6"/>
      <c r="U164" s="6"/>
    </row>
    <row r="165" spans="1:21" ht="15.75" customHeight="1">
      <c r="A165" s="5"/>
      <c r="B165" s="5"/>
      <c r="C165" s="5"/>
      <c r="D165" s="5"/>
      <c r="E165" s="5"/>
      <c r="F165" s="6"/>
      <c r="G165" s="6"/>
      <c r="H165" s="6"/>
      <c r="I165" s="6"/>
      <c r="J165" s="6"/>
      <c r="K165" s="6"/>
      <c r="L165" s="6"/>
      <c r="M165" s="6"/>
      <c r="N165" s="6"/>
      <c r="O165" s="6"/>
      <c r="P165" s="6"/>
      <c r="Q165" s="6"/>
      <c r="R165" s="6"/>
      <c r="S165" s="6"/>
      <c r="T165" s="6"/>
      <c r="U165" s="6"/>
    </row>
    <row r="166" spans="1:21" ht="15.75" customHeight="1">
      <c r="A166" s="5"/>
      <c r="B166" s="5"/>
      <c r="C166" s="5"/>
      <c r="D166" s="5"/>
      <c r="E166" s="5"/>
      <c r="F166" s="6"/>
      <c r="G166" s="6"/>
      <c r="H166" s="6"/>
      <c r="I166" s="6"/>
      <c r="J166" s="6"/>
      <c r="K166" s="6"/>
      <c r="L166" s="6"/>
      <c r="M166" s="6"/>
      <c r="N166" s="6"/>
      <c r="O166" s="6"/>
      <c r="P166" s="6"/>
      <c r="Q166" s="6"/>
      <c r="R166" s="6"/>
      <c r="S166" s="6"/>
      <c r="T166" s="6"/>
      <c r="U166" s="6"/>
    </row>
    <row r="167" spans="1:21" ht="15.75" customHeight="1">
      <c r="A167" s="5"/>
      <c r="B167" s="5"/>
      <c r="C167" s="5"/>
      <c r="D167" s="5"/>
      <c r="E167" s="5"/>
      <c r="F167" s="6"/>
      <c r="G167" s="6"/>
      <c r="H167" s="6"/>
      <c r="I167" s="6"/>
      <c r="J167" s="6"/>
      <c r="K167" s="6"/>
      <c r="L167" s="6"/>
      <c r="M167" s="6"/>
      <c r="N167" s="6"/>
      <c r="O167" s="6"/>
      <c r="P167" s="6"/>
      <c r="Q167" s="6"/>
      <c r="R167" s="6"/>
      <c r="S167" s="6"/>
      <c r="T167" s="6"/>
      <c r="U167" s="6"/>
    </row>
    <row r="168" spans="1:21" ht="15.75" customHeight="1">
      <c r="A168" s="5"/>
      <c r="B168" s="5"/>
      <c r="C168" s="5"/>
      <c r="D168" s="5"/>
      <c r="E168" s="5"/>
      <c r="F168" s="6"/>
      <c r="G168" s="6"/>
      <c r="H168" s="6"/>
      <c r="I168" s="6"/>
      <c r="J168" s="6"/>
      <c r="K168" s="6"/>
      <c r="L168" s="6"/>
      <c r="M168" s="6"/>
      <c r="N168" s="6"/>
      <c r="O168" s="6"/>
      <c r="P168" s="6"/>
      <c r="Q168" s="6"/>
      <c r="R168" s="6"/>
      <c r="S168" s="6"/>
      <c r="T168" s="6"/>
      <c r="U168" s="6"/>
    </row>
    <row r="169" spans="1:21" ht="15.75" customHeight="1">
      <c r="A169" s="5"/>
      <c r="B169" s="5"/>
      <c r="C169" s="5"/>
      <c r="D169" s="5"/>
      <c r="E169" s="5"/>
      <c r="F169" s="6"/>
      <c r="G169" s="6"/>
      <c r="H169" s="6"/>
      <c r="I169" s="6"/>
      <c r="J169" s="6"/>
      <c r="K169" s="6"/>
      <c r="L169" s="6"/>
      <c r="M169" s="6"/>
      <c r="N169" s="6"/>
      <c r="O169" s="6"/>
      <c r="P169" s="6"/>
      <c r="Q169" s="6"/>
      <c r="R169" s="6"/>
      <c r="S169" s="6"/>
      <c r="T169" s="6"/>
      <c r="U169" s="6"/>
    </row>
    <row r="170" spans="1:21" ht="15.75" customHeight="1">
      <c r="A170" s="5"/>
      <c r="B170" s="5"/>
      <c r="C170" s="5"/>
      <c r="D170" s="5"/>
      <c r="E170" s="5"/>
      <c r="F170" s="6"/>
      <c r="G170" s="6"/>
      <c r="H170" s="6"/>
      <c r="I170" s="6"/>
      <c r="J170" s="6"/>
      <c r="K170" s="6"/>
      <c r="L170" s="6"/>
      <c r="M170" s="6"/>
      <c r="N170" s="6"/>
      <c r="O170" s="6"/>
      <c r="P170" s="6"/>
      <c r="Q170" s="6"/>
      <c r="R170" s="6"/>
      <c r="S170" s="6"/>
      <c r="T170" s="6"/>
      <c r="U170" s="6"/>
    </row>
    <row r="171" spans="1:21" ht="15.75" customHeight="1">
      <c r="A171" s="5"/>
      <c r="B171" s="5"/>
      <c r="C171" s="5"/>
      <c r="D171" s="5"/>
      <c r="E171" s="5"/>
      <c r="F171" s="6"/>
      <c r="G171" s="6"/>
      <c r="H171" s="6"/>
      <c r="I171" s="6"/>
      <c r="J171" s="6"/>
      <c r="K171" s="6"/>
      <c r="L171" s="6"/>
      <c r="M171" s="6"/>
      <c r="N171" s="6"/>
      <c r="O171" s="6"/>
      <c r="P171" s="6"/>
      <c r="Q171" s="6"/>
      <c r="R171" s="6"/>
      <c r="S171" s="6"/>
      <c r="T171" s="6"/>
      <c r="U171" s="6"/>
    </row>
    <row r="172" spans="1:21" ht="15.75" customHeight="1">
      <c r="A172" s="5"/>
      <c r="B172" s="5"/>
      <c r="C172" s="5"/>
      <c r="D172" s="5"/>
      <c r="E172" s="5"/>
      <c r="F172" s="6"/>
      <c r="G172" s="6"/>
      <c r="H172" s="6"/>
      <c r="I172" s="6"/>
      <c r="J172" s="6"/>
      <c r="K172" s="6"/>
      <c r="L172" s="6"/>
      <c r="M172" s="6"/>
      <c r="N172" s="6"/>
      <c r="O172" s="6"/>
      <c r="P172" s="6"/>
      <c r="Q172" s="6"/>
      <c r="R172" s="6"/>
      <c r="S172" s="6"/>
      <c r="T172" s="6"/>
      <c r="U172" s="6"/>
    </row>
    <row r="173" spans="1:21" ht="15.75" customHeight="1">
      <c r="A173" s="5"/>
      <c r="B173" s="5"/>
      <c r="C173" s="5"/>
      <c r="D173" s="5"/>
      <c r="E173" s="5"/>
      <c r="F173" s="6"/>
      <c r="G173" s="6"/>
      <c r="H173" s="6"/>
      <c r="I173" s="6"/>
      <c r="J173" s="6"/>
      <c r="K173" s="6"/>
      <c r="L173" s="6"/>
      <c r="M173" s="6"/>
      <c r="N173" s="6"/>
      <c r="O173" s="6"/>
      <c r="P173" s="6"/>
      <c r="Q173" s="6"/>
      <c r="R173" s="6"/>
      <c r="S173" s="6"/>
      <c r="T173" s="6"/>
      <c r="U173" s="6"/>
    </row>
    <row r="174" spans="1:21" ht="15.75" customHeight="1">
      <c r="A174" s="5"/>
      <c r="B174" s="5"/>
      <c r="C174" s="5"/>
      <c r="D174" s="5"/>
      <c r="E174" s="5"/>
      <c r="F174" s="6"/>
      <c r="G174" s="6"/>
      <c r="H174" s="6"/>
      <c r="I174" s="6"/>
      <c r="J174" s="6"/>
      <c r="K174" s="6"/>
      <c r="L174" s="6"/>
      <c r="M174" s="6"/>
      <c r="N174" s="6"/>
      <c r="O174" s="6"/>
      <c r="P174" s="6"/>
      <c r="Q174" s="6"/>
      <c r="R174" s="6"/>
      <c r="S174" s="6"/>
      <c r="T174" s="6"/>
      <c r="U174" s="6"/>
    </row>
    <row r="175" spans="1:21" ht="15.75" customHeight="1">
      <c r="A175" s="5"/>
      <c r="B175" s="5"/>
      <c r="C175" s="5"/>
      <c r="D175" s="5"/>
      <c r="E175" s="5"/>
      <c r="F175" s="6"/>
      <c r="G175" s="6"/>
      <c r="H175" s="6"/>
      <c r="I175" s="6"/>
      <c r="J175" s="6"/>
      <c r="K175" s="6"/>
      <c r="L175" s="6"/>
      <c r="M175" s="6"/>
      <c r="N175" s="6"/>
      <c r="O175" s="6"/>
      <c r="P175" s="6"/>
      <c r="Q175" s="6"/>
      <c r="R175" s="6"/>
      <c r="S175" s="6"/>
      <c r="T175" s="6"/>
      <c r="U175" s="6"/>
    </row>
    <row r="176" spans="1:21" ht="15.75" customHeight="1">
      <c r="A176" s="5"/>
      <c r="B176" s="5"/>
      <c r="C176" s="5"/>
      <c r="D176" s="5"/>
      <c r="E176" s="5"/>
      <c r="F176" s="6"/>
      <c r="G176" s="6"/>
      <c r="H176" s="6"/>
      <c r="I176" s="6"/>
      <c r="J176" s="6"/>
      <c r="K176" s="6"/>
      <c r="L176" s="6"/>
      <c r="M176" s="6"/>
      <c r="N176" s="6"/>
      <c r="O176" s="6"/>
      <c r="P176" s="6"/>
      <c r="Q176" s="6"/>
      <c r="R176" s="6"/>
      <c r="S176" s="6"/>
      <c r="T176" s="6"/>
      <c r="U176" s="6"/>
    </row>
    <row r="177" spans="1:21" ht="15.75" customHeight="1">
      <c r="A177" s="5"/>
      <c r="B177" s="5"/>
      <c r="C177" s="5"/>
      <c r="D177" s="5"/>
      <c r="E177" s="5"/>
      <c r="F177" s="6"/>
      <c r="G177" s="6"/>
      <c r="H177" s="6"/>
      <c r="I177" s="6"/>
      <c r="J177" s="6"/>
      <c r="K177" s="6"/>
      <c r="L177" s="6"/>
      <c r="M177" s="6"/>
      <c r="N177" s="6"/>
      <c r="O177" s="6"/>
      <c r="P177" s="6"/>
      <c r="Q177" s="6"/>
      <c r="R177" s="6"/>
      <c r="S177" s="6"/>
      <c r="T177" s="6"/>
      <c r="U177" s="6"/>
    </row>
    <row r="178" spans="1:21" ht="15.75" customHeight="1">
      <c r="A178" s="5"/>
      <c r="B178" s="5"/>
      <c r="C178" s="5"/>
      <c r="D178" s="5"/>
      <c r="E178" s="5"/>
      <c r="F178" s="6"/>
      <c r="G178" s="6"/>
      <c r="H178" s="6"/>
      <c r="I178" s="6"/>
      <c r="J178" s="6"/>
      <c r="K178" s="6"/>
      <c r="L178" s="6"/>
      <c r="M178" s="6"/>
      <c r="N178" s="6"/>
      <c r="O178" s="6"/>
      <c r="P178" s="6"/>
      <c r="Q178" s="6"/>
      <c r="R178" s="6"/>
      <c r="S178" s="6"/>
      <c r="T178" s="6"/>
      <c r="U178" s="6"/>
    </row>
    <row r="179" spans="1:21" ht="15.75" customHeight="1">
      <c r="A179" s="5"/>
      <c r="B179" s="5"/>
      <c r="C179" s="5"/>
      <c r="D179" s="5"/>
      <c r="E179" s="5"/>
      <c r="F179" s="6"/>
      <c r="G179" s="6"/>
      <c r="H179" s="6"/>
      <c r="I179" s="6"/>
      <c r="J179" s="6"/>
      <c r="K179" s="6"/>
      <c r="L179" s="6"/>
      <c r="M179" s="6"/>
      <c r="N179" s="6"/>
      <c r="O179" s="6"/>
      <c r="P179" s="6"/>
      <c r="Q179" s="6"/>
      <c r="R179" s="6"/>
      <c r="S179" s="6"/>
      <c r="T179" s="6"/>
      <c r="U179" s="6"/>
    </row>
    <row r="180" spans="1:21" ht="15.75" customHeight="1">
      <c r="A180" s="5"/>
      <c r="B180" s="5"/>
      <c r="C180" s="5"/>
      <c r="D180" s="5"/>
      <c r="E180" s="5"/>
      <c r="F180" s="6"/>
      <c r="G180" s="6"/>
      <c r="H180" s="6"/>
      <c r="I180" s="6"/>
      <c r="J180" s="6"/>
      <c r="K180" s="6"/>
      <c r="L180" s="6"/>
      <c r="M180" s="6"/>
      <c r="N180" s="6"/>
      <c r="O180" s="6"/>
      <c r="P180" s="6"/>
      <c r="Q180" s="6"/>
      <c r="R180" s="6"/>
      <c r="S180" s="6"/>
      <c r="T180" s="6"/>
      <c r="U180" s="6"/>
    </row>
    <row r="181" spans="1:21" ht="15.75" customHeight="1">
      <c r="A181" s="5"/>
      <c r="B181" s="5"/>
      <c r="C181" s="5"/>
      <c r="D181" s="5"/>
      <c r="E181" s="5"/>
      <c r="F181" s="6"/>
      <c r="G181" s="6"/>
      <c r="H181" s="6"/>
      <c r="I181" s="6"/>
      <c r="J181" s="6"/>
      <c r="K181" s="6"/>
      <c r="L181" s="6"/>
      <c r="M181" s="6"/>
      <c r="N181" s="6"/>
      <c r="O181" s="6"/>
      <c r="P181" s="6"/>
      <c r="Q181" s="6"/>
      <c r="R181" s="6"/>
      <c r="S181" s="6"/>
      <c r="T181" s="6"/>
      <c r="U181" s="6"/>
    </row>
    <row r="182" spans="1:21" ht="15.75" customHeight="1">
      <c r="A182" s="5"/>
      <c r="B182" s="5"/>
      <c r="C182" s="5"/>
      <c r="D182" s="5"/>
      <c r="E182" s="5"/>
      <c r="F182" s="6"/>
      <c r="G182" s="6"/>
      <c r="H182" s="6"/>
      <c r="I182" s="6"/>
      <c r="J182" s="6"/>
      <c r="K182" s="6"/>
      <c r="L182" s="6"/>
      <c r="M182" s="6"/>
      <c r="N182" s="6"/>
      <c r="O182" s="6"/>
      <c r="P182" s="6"/>
      <c r="Q182" s="6"/>
      <c r="R182" s="6"/>
      <c r="S182" s="6"/>
      <c r="T182" s="6"/>
      <c r="U182" s="6"/>
    </row>
    <row r="183" spans="1:21" ht="15.75" customHeight="1">
      <c r="A183" s="5"/>
      <c r="B183" s="5"/>
      <c r="C183" s="5"/>
      <c r="D183" s="5"/>
      <c r="E183" s="5"/>
      <c r="F183" s="6"/>
      <c r="G183" s="6"/>
      <c r="H183" s="6"/>
      <c r="I183" s="6"/>
      <c r="J183" s="6"/>
      <c r="K183" s="6"/>
      <c r="L183" s="6"/>
      <c r="M183" s="6"/>
      <c r="N183" s="6"/>
      <c r="O183" s="6"/>
      <c r="P183" s="6"/>
      <c r="Q183" s="6"/>
      <c r="R183" s="6"/>
      <c r="S183" s="6"/>
      <c r="T183" s="6"/>
      <c r="U183" s="6"/>
    </row>
    <row r="184" spans="1:21" ht="15.75" customHeight="1">
      <c r="A184" s="5"/>
      <c r="B184" s="5"/>
      <c r="C184" s="5"/>
      <c r="D184" s="5"/>
      <c r="E184" s="5"/>
      <c r="F184" s="6"/>
      <c r="G184" s="6"/>
      <c r="H184" s="6"/>
      <c r="I184" s="6"/>
      <c r="J184" s="6"/>
      <c r="K184" s="6"/>
      <c r="L184" s="6"/>
      <c r="M184" s="6"/>
      <c r="N184" s="6"/>
      <c r="O184" s="6"/>
      <c r="P184" s="6"/>
      <c r="Q184" s="6"/>
      <c r="R184" s="6"/>
      <c r="S184" s="6"/>
      <c r="T184" s="6"/>
      <c r="U184" s="6"/>
    </row>
    <row r="185" spans="1:21" ht="15.75" customHeight="1">
      <c r="A185" s="5"/>
      <c r="B185" s="5"/>
      <c r="C185" s="5"/>
      <c r="D185" s="5"/>
      <c r="E185" s="5"/>
      <c r="F185" s="6"/>
      <c r="G185" s="6"/>
      <c r="H185" s="6"/>
      <c r="I185" s="6"/>
      <c r="J185" s="6"/>
      <c r="K185" s="6"/>
      <c r="L185" s="6"/>
      <c r="M185" s="6"/>
      <c r="N185" s="6"/>
      <c r="O185" s="6"/>
      <c r="P185" s="6"/>
      <c r="Q185" s="6"/>
      <c r="R185" s="6"/>
      <c r="S185" s="6"/>
      <c r="T185" s="6"/>
      <c r="U185" s="6"/>
    </row>
    <row r="186" spans="1:21" ht="15.75" customHeight="1">
      <c r="A186" s="5"/>
      <c r="B186" s="5"/>
      <c r="C186" s="5"/>
      <c r="D186" s="5"/>
      <c r="E186" s="5"/>
      <c r="F186" s="6"/>
      <c r="G186" s="6"/>
      <c r="H186" s="6"/>
      <c r="I186" s="6"/>
      <c r="J186" s="6"/>
      <c r="K186" s="6"/>
      <c r="L186" s="6"/>
      <c r="M186" s="6"/>
      <c r="N186" s="6"/>
      <c r="O186" s="6"/>
      <c r="P186" s="6"/>
      <c r="Q186" s="6"/>
      <c r="R186" s="6"/>
      <c r="S186" s="6"/>
      <c r="T186" s="6"/>
      <c r="U186" s="6"/>
    </row>
    <row r="187" spans="1:21" ht="15.75" customHeight="1">
      <c r="A187" s="5"/>
      <c r="B187" s="5"/>
      <c r="C187" s="5"/>
      <c r="D187" s="5"/>
      <c r="E187" s="5"/>
      <c r="F187" s="6"/>
      <c r="G187" s="6"/>
      <c r="H187" s="6"/>
      <c r="I187" s="6"/>
      <c r="J187" s="6"/>
      <c r="K187" s="6"/>
      <c r="L187" s="6"/>
      <c r="M187" s="6"/>
      <c r="N187" s="6"/>
      <c r="O187" s="6"/>
      <c r="P187" s="6"/>
      <c r="Q187" s="6"/>
      <c r="R187" s="6"/>
      <c r="S187" s="6"/>
      <c r="T187" s="6"/>
      <c r="U187" s="6"/>
    </row>
    <row r="188" spans="1:21" ht="15.75" customHeight="1">
      <c r="A188" s="5"/>
      <c r="B188" s="5"/>
      <c r="C188" s="5"/>
      <c r="D188" s="5"/>
      <c r="E188" s="5"/>
      <c r="F188" s="6"/>
      <c r="G188" s="6"/>
      <c r="H188" s="6"/>
      <c r="I188" s="6"/>
      <c r="J188" s="6"/>
      <c r="K188" s="6"/>
      <c r="L188" s="6"/>
      <c r="M188" s="6"/>
      <c r="N188" s="6"/>
      <c r="O188" s="6"/>
      <c r="P188" s="6"/>
      <c r="Q188" s="6"/>
      <c r="R188" s="6"/>
      <c r="S188" s="6"/>
      <c r="T188" s="6"/>
      <c r="U188" s="6"/>
    </row>
    <row r="189" spans="1:21" ht="15.75" customHeight="1">
      <c r="A189" s="5"/>
      <c r="B189" s="5"/>
      <c r="C189" s="5"/>
      <c r="D189" s="5"/>
      <c r="E189" s="5"/>
      <c r="F189" s="6"/>
      <c r="G189" s="6"/>
      <c r="H189" s="6"/>
      <c r="I189" s="6"/>
      <c r="J189" s="6"/>
      <c r="K189" s="6"/>
      <c r="L189" s="6"/>
      <c r="M189" s="6"/>
      <c r="N189" s="6"/>
      <c r="O189" s="6"/>
      <c r="P189" s="6"/>
      <c r="Q189" s="6"/>
      <c r="R189" s="6"/>
      <c r="S189" s="6"/>
      <c r="T189" s="6"/>
      <c r="U189" s="6"/>
    </row>
    <row r="190" spans="1:21" ht="15.75" customHeight="1">
      <c r="A190" s="5"/>
      <c r="B190" s="5"/>
      <c r="C190" s="5"/>
      <c r="D190" s="5"/>
      <c r="E190" s="5"/>
      <c r="F190" s="6"/>
      <c r="G190" s="6"/>
      <c r="H190" s="6"/>
      <c r="I190" s="6"/>
      <c r="J190" s="6"/>
      <c r="K190" s="6"/>
      <c r="L190" s="6"/>
      <c r="M190" s="6"/>
      <c r="N190" s="6"/>
      <c r="O190" s="6"/>
      <c r="P190" s="6"/>
      <c r="Q190" s="6"/>
      <c r="R190" s="6"/>
      <c r="S190" s="6"/>
      <c r="T190" s="6"/>
      <c r="U190" s="6"/>
    </row>
    <row r="191" spans="1:21" ht="15.75" customHeight="1">
      <c r="A191" s="5"/>
      <c r="B191" s="5"/>
      <c r="C191" s="5"/>
      <c r="D191" s="5"/>
      <c r="E191" s="5"/>
      <c r="F191" s="6"/>
      <c r="G191" s="6"/>
      <c r="H191" s="6"/>
      <c r="I191" s="6"/>
      <c r="J191" s="6"/>
      <c r="K191" s="6"/>
      <c r="L191" s="6"/>
      <c r="M191" s="6"/>
      <c r="N191" s="6"/>
      <c r="O191" s="6"/>
      <c r="P191" s="6"/>
      <c r="Q191" s="6"/>
      <c r="R191" s="6"/>
      <c r="S191" s="6"/>
      <c r="T191" s="6"/>
      <c r="U191" s="6"/>
    </row>
    <row r="192" spans="1:21" ht="15.75" customHeight="1">
      <c r="A192" s="5"/>
      <c r="B192" s="5"/>
      <c r="C192" s="5"/>
      <c r="D192" s="5"/>
      <c r="E192" s="5"/>
      <c r="F192" s="6"/>
      <c r="G192" s="6"/>
      <c r="H192" s="6"/>
      <c r="I192" s="6"/>
      <c r="J192" s="6"/>
      <c r="K192" s="6"/>
      <c r="L192" s="6"/>
      <c r="M192" s="6"/>
      <c r="N192" s="6"/>
      <c r="O192" s="6"/>
      <c r="P192" s="6"/>
      <c r="Q192" s="6"/>
      <c r="R192" s="6"/>
      <c r="S192" s="6"/>
      <c r="T192" s="6"/>
      <c r="U192" s="6"/>
    </row>
    <row r="193" spans="1:21" ht="15.75" customHeight="1">
      <c r="A193" s="5"/>
      <c r="B193" s="5"/>
      <c r="C193" s="5"/>
      <c r="D193" s="5"/>
      <c r="E193" s="5"/>
      <c r="F193" s="6"/>
      <c r="G193" s="6"/>
      <c r="H193" s="6"/>
      <c r="I193" s="6"/>
      <c r="J193" s="6"/>
      <c r="K193" s="6"/>
      <c r="L193" s="6"/>
      <c r="M193" s="6"/>
      <c r="N193" s="6"/>
      <c r="O193" s="6"/>
      <c r="P193" s="6"/>
      <c r="Q193" s="6"/>
      <c r="R193" s="6"/>
      <c r="S193" s="6"/>
      <c r="T193" s="6"/>
      <c r="U193" s="6"/>
    </row>
    <row r="194" spans="1:21" ht="15.75" customHeight="1">
      <c r="A194" s="5"/>
      <c r="B194" s="5"/>
      <c r="C194" s="5"/>
      <c r="D194" s="5"/>
      <c r="E194" s="5"/>
      <c r="F194" s="6"/>
      <c r="G194" s="6"/>
      <c r="H194" s="6"/>
      <c r="I194" s="6"/>
      <c r="J194" s="6"/>
      <c r="K194" s="6"/>
      <c r="L194" s="6"/>
      <c r="M194" s="6"/>
      <c r="N194" s="6"/>
      <c r="O194" s="6"/>
      <c r="P194" s="6"/>
      <c r="Q194" s="6"/>
      <c r="R194" s="6"/>
      <c r="S194" s="6"/>
      <c r="T194" s="6"/>
      <c r="U194" s="6"/>
    </row>
    <row r="195" spans="1:21" ht="15.75" customHeight="1">
      <c r="A195" s="5"/>
      <c r="B195" s="5"/>
      <c r="C195" s="5"/>
      <c r="D195" s="5"/>
      <c r="E195" s="5"/>
      <c r="F195" s="6"/>
      <c r="G195" s="6"/>
      <c r="H195" s="6"/>
      <c r="I195" s="6"/>
      <c r="J195" s="6"/>
      <c r="K195" s="6"/>
      <c r="L195" s="6"/>
      <c r="M195" s="6"/>
      <c r="N195" s="6"/>
      <c r="O195" s="6"/>
      <c r="P195" s="6"/>
      <c r="Q195" s="6"/>
      <c r="R195" s="6"/>
      <c r="S195" s="6"/>
      <c r="T195" s="6"/>
      <c r="U195" s="6"/>
    </row>
    <row r="196" spans="1:21" ht="15.75" customHeight="1">
      <c r="A196" s="5"/>
      <c r="B196" s="5"/>
      <c r="C196" s="5"/>
      <c r="D196" s="5"/>
      <c r="E196" s="5"/>
      <c r="F196" s="6"/>
      <c r="G196" s="6"/>
      <c r="H196" s="6"/>
      <c r="I196" s="6"/>
      <c r="J196" s="6"/>
      <c r="K196" s="6"/>
      <c r="L196" s="6"/>
      <c r="M196" s="6"/>
      <c r="N196" s="6"/>
      <c r="O196" s="6"/>
      <c r="P196" s="6"/>
      <c r="Q196" s="6"/>
      <c r="R196" s="6"/>
      <c r="S196" s="6"/>
      <c r="T196" s="6"/>
      <c r="U196" s="6"/>
    </row>
    <row r="197" spans="1:21" ht="15.75" customHeight="1">
      <c r="A197" s="5"/>
      <c r="B197" s="5"/>
      <c r="C197" s="5"/>
      <c r="D197" s="5"/>
      <c r="E197" s="5"/>
      <c r="F197" s="6"/>
      <c r="G197" s="6"/>
      <c r="H197" s="6"/>
      <c r="I197" s="6"/>
      <c r="J197" s="6"/>
      <c r="K197" s="6"/>
      <c r="L197" s="6"/>
      <c r="M197" s="6"/>
      <c r="N197" s="6"/>
      <c r="O197" s="6"/>
      <c r="P197" s="6"/>
      <c r="Q197" s="6"/>
      <c r="R197" s="6"/>
      <c r="S197" s="6"/>
      <c r="T197" s="6"/>
      <c r="U197" s="6"/>
    </row>
    <row r="198" spans="1:21" ht="15.75" customHeight="1">
      <c r="A198" s="5"/>
      <c r="B198" s="5"/>
      <c r="C198" s="5"/>
      <c r="D198" s="5"/>
      <c r="E198" s="5"/>
      <c r="F198" s="6"/>
      <c r="G198" s="6"/>
      <c r="H198" s="6"/>
      <c r="I198" s="6"/>
      <c r="J198" s="6"/>
      <c r="K198" s="6"/>
      <c r="L198" s="6"/>
      <c r="M198" s="6"/>
      <c r="N198" s="6"/>
      <c r="O198" s="6"/>
      <c r="P198" s="6"/>
      <c r="Q198" s="6"/>
      <c r="R198" s="6"/>
      <c r="S198" s="6"/>
      <c r="T198" s="6"/>
      <c r="U198" s="6"/>
    </row>
    <row r="199" spans="1:21" ht="15.75" customHeight="1">
      <c r="A199" s="5"/>
      <c r="B199" s="5"/>
      <c r="C199" s="5"/>
      <c r="D199" s="5"/>
      <c r="E199" s="5"/>
      <c r="F199" s="6"/>
      <c r="G199" s="6"/>
      <c r="H199" s="6"/>
      <c r="I199" s="6"/>
      <c r="J199" s="6"/>
      <c r="K199" s="6"/>
      <c r="L199" s="6"/>
      <c r="M199" s="6"/>
      <c r="N199" s="6"/>
      <c r="O199" s="6"/>
      <c r="P199" s="6"/>
      <c r="Q199" s="6"/>
      <c r="R199" s="6"/>
      <c r="S199" s="6"/>
      <c r="T199" s="6"/>
      <c r="U199" s="6"/>
    </row>
    <row r="200" spans="1:21" ht="15.75" customHeight="1">
      <c r="A200" s="5"/>
      <c r="B200" s="5"/>
      <c r="C200" s="5"/>
      <c r="D200" s="5"/>
      <c r="E200" s="5"/>
      <c r="F200" s="6"/>
      <c r="G200" s="6"/>
      <c r="H200" s="6"/>
      <c r="I200" s="6"/>
      <c r="J200" s="6"/>
      <c r="K200" s="6"/>
      <c r="L200" s="6"/>
      <c r="M200" s="6"/>
      <c r="N200" s="6"/>
      <c r="O200" s="6"/>
      <c r="P200" s="6"/>
      <c r="Q200" s="6"/>
      <c r="R200" s="6"/>
      <c r="S200" s="6"/>
      <c r="T200" s="6"/>
      <c r="U200" s="6"/>
    </row>
    <row r="201" spans="1:21" ht="15.75" customHeight="1">
      <c r="A201" s="5"/>
      <c r="B201" s="5"/>
      <c r="C201" s="5"/>
      <c r="D201" s="5"/>
      <c r="E201" s="5"/>
      <c r="F201" s="6"/>
      <c r="G201" s="6"/>
      <c r="H201" s="6"/>
      <c r="I201" s="6"/>
      <c r="J201" s="6"/>
      <c r="K201" s="6"/>
      <c r="L201" s="6"/>
      <c r="M201" s="6"/>
      <c r="N201" s="6"/>
      <c r="O201" s="6"/>
      <c r="P201" s="6"/>
      <c r="Q201" s="6"/>
      <c r="R201" s="6"/>
      <c r="S201" s="6"/>
      <c r="T201" s="6"/>
      <c r="U201" s="6"/>
    </row>
    <row r="202" spans="1:21" ht="15.75" customHeight="1">
      <c r="A202" s="5"/>
      <c r="B202" s="5"/>
      <c r="C202" s="5"/>
      <c r="D202" s="5"/>
      <c r="E202" s="5"/>
      <c r="F202" s="6"/>
      <c r="G202" s="6"/>
      <c r="H202" s="6"/>
      <c r="I202" s="6"/>
      <c r="J202" s="6"/>
      <c r="K202" s="6"/>
      <c r="L202" s="6"/>
      <c r="M202" s="6"/>
      <c r="N202" s="6"/>
      <c r="O202" s="6"/>
      <c r="P202" s="6"/>
      <c r="Q202" s="6"/>
      <c r="R202" s="6"/>
      <c r="S202" s="6"/>
      <c r="T202" s="6"/>
      <c r="U202" s="6"/>
    </row>
    <row r="203" spans="1:21" ht="15.75" customHeight="1">
      <c r="A203" s="5"/>
      <c r="B203" s="5"/>
      <c r="C203" s="5"/>
      <c r="D203" s="5"/>
      <c r="E203" s="5"/>
      <c r="F203" s="6"/>
      <c r="G203" s="6"/>
      <c r="H203" s="6"/>
      <c r="I203" s="6"/>
      <c r="J203" s="6"/>
      <c r="K203" s="6"/>
      <c r="L203" s="6"/>
      <c r="M203" s="6"/>
      <c r="N203" s="6"/>
      <c r="O203" s="6"/>
      <c r="P203" s="6"/>
      <c r="Q203" s="6"/>
      <c r="R203" s="6"/>
      <c r="S203" s="6"/>
      <c r="T203" s="6"/>
      <c r="U203" s="6"/>
    </row>
    <row r="204" spans="1:21" ht="15.75" customHeight="1">
      <c r="A204" s="5"/>
      <c r="B204" s="5"/>
      <c r="C204" s="5"/>
      <c r="D204" s="5"/>
      <c r="E204" s="5"/>
      <c r="F204" s="6"/>
      <c r="G204" s="6"/>
      <c r="H204" s="6"/>
      <c r="I204" s="6"/>
      <c r="J204" s="6"/>
      <c r="K204" s="6"/>
      <c r="L204" s="6"/>
      <c r="M204" s="6"/>
      <c r="N204" s="6"/>
      <c r="O204" s="6"/>
      <c r="P204" s="6"/>
      <c r="Q204" s="6"/>
      <c r="R204" s="6"/>
      <c r="S204" s="6"/>
      <c r="T204" s="6"/>
      <c r="U204" s="6"/>
    </row>
    <row r="205" spans="1:21" ht="15.75" customHeight="1">
      <c r="A205" s="5"/>
      <c r="B205" s="5"/>
      <c r="C205" s="5"/>
      <c r="D205" s="5"/>
      <c r="E205" s="5"/>
      <c r="F205" s="6"/>
      <c r="G205" s="6"/>
      <c r="H205" s="6"/>
      <c r="I205" s="6"/>
      <c r="J205" s="6"/>
      <c r="K205" s="6"/>
      <c r="L205" s="6"/>
      <c r="M205" s="6"/>
      <c r="N205" s="6"/>
      <c r="O205" s="6"/>
      <c r="P205" s="6"/>
      <c r="Q205" s="6"/>
      <c r="R205" s="6"/>
      <c r="S205" s="6"/>
      <c r="T205" s="6"/>
      <c r="U205" s="6"/>
    </row>
    <row r="206" spans="1:21" ht="15.75" customHeight="1">
      <c r="A206" s="5"/>
      <c r="B206" s="5"/>
      <c r="C206" s="5"/>
      <c r="D206" s="5"/>
      <c r="E206" s="5"/>
      <c r="F206" s="6"/>
      <c r="G206" s="6"/>
      <c r="H206" s="6"/>
      <c r="I206" s="6"/>
      <c r="J206" s="6"/>
      <c r="K206" s="6"/>
      <c r="L206" s="6"/>
      <c r="M206" s="6"/>
      <c r="N206" s="6"/>
      <c r="O206" s="6"/>
      <c r="P206" s="6"/>
      <c r="Q206" s="6"/>
      <c r="R206" s="6"/>
      <c r="S206" s="6"/>
      <c r="T206" s="6"/>
      <c r="U206" s="6"/>
    </row>
    <row r="207" spans="1:21" ht="15.75" customHeight="1">
      <c r="A207" s="5"/>
      <c r="B207" s="5"/>
      <c r="C207" s="5"/>
      <c r="D207" s="5"/>
      <c r="E207" s="5"/>
      <c r="F207" s="6"/>
      <c r="G207" s="6"/>
      <c r="H207" s="6"/>
      <c r="I207" s="6"/>
      <c r="J207" s="6"/>
      <c r="K207" s="6"/>
      <c r="L207" s="6"/>
      <c r="M207" s="6"/>
      <c r="N207" s="6"/>
      <c r="O207" s="6"/>
      <c r="P207" s="6"/>
      <c r="Q207" s="6"/>
      <c r="R207" s="6"/>
      <c r="S207" s="6"/>
      <c r="T207" s="6"/>
      <c r="U207" s="6"/>
    </row>
    <row r="208" spans="1:21" ht="15.75" customHeight="1">
      <c r="A208" s="5"/>
      <c r="B208" s="5"/>
      <c r="C208" s="5"/>
      <c r="D208" s="5"/>
      <c r="E208" s="5"/>
      <c r="F208" s="6"/>
      <c r="G208" s="6"/>
      <c r="H208" s="6"/>
      <c r="I208" s="6"/>
      <c r="J208" s="6"/>
      <c r="K208" s="6"/>
      <c r="L208" s="6"/>
      <c r="M208" s="6"/>
      <c r="N208" s="6"/>
      <c r="O208" s="6"/>
      <c r="P208" s="6"/>
      <c r="Q208" s="6"/>
      <c r="R208" s="6"/>
      <c r="S208" s="6"/>
      <c r="T208" s="6"/>
      <c r="U208" s="6"/>
    </row>
    <row r="209" spans="1:21" ht="15.75" customHeight="1">
      <c r="A209" s="5"/>
      <c r="B209" s="5"/>
      <c r="C209" s="5"/>
      <c r="D209" s="5"/>
      <c r="E209" s="5"/>
      <c r="F209" s="6"/>
      <c r="G209" s="6"/>
      <c r="H209" s="6"/>
      <c r="I209" s="6"/>
      <c r="J209" s="6"/>
      <c r="K209" s="6"/>
      <c r="L209" s="6"/>
      <c r="M209" s="6"/>
      <c r="N209" s="6"/>
      <c r="O209" s="6"/>
      <c r="P209" s="6"/>
      <c r="Q209" s="6"/>
      <c r="R209" s="6"/>
      <c r="S209" s="6"/>
      <c r="T209" s="6"/>
      <c r="U209" s="6"/>
    </row>
    <row r="210" spans="1:21" ht="15.75" customHeight="1">
      <c r="A210" s="5"/>
      <c r="B210" s="5"/>
      <c r="C210" s="5"/>
      <c r="D210" s="5"/>
      <c r="E210" s="5"/>
      <c r="F210" s="6"/>
      <c r="G210" s="6"/>
      <c r="H210" s="6"/>
      <c r="I210" s="6"/>
      <c r="J210" s="6"/>
      <c r="K210" s="6"/>
      <c r="L210" s="6"/>
      <c r="M210" s="6"/>
      <c r="N210" s="6"/>
      <c r="O210" s="6"/>
      <c r="P210" s="6"/>
      <c r="Q210" s="6"/>
      <c r="R210" s="6"/>
      <c r="S210" s="6"/>
      <c r="T210" s="6"/>
      <c r="U210" s="6"/>
    </row>
    <row r="211" spans="1:21" ht="15.75" customHeight="1">
      <c r="A211" s="5"/>
      <c r="B211" s="5"/>
      <c r="C211" s="5"/>
      <c r="D211" s="5"/>
      <c r="E211" s="5"/>
      <c r="F211" s="6"/>
      <c r="G211" s="6"/>
      <c r="H211" s="6"/>
      <c r="I211" s="6"/>
      <c r="J211" s="6"/>
      <c r="K211" s="6"/>
      <c r="L211" s="6"/>
      <c r="M211" s="6"/>
      <c r="N211" s="6"/>
      <c r="O211" s="6"/>
      <c r="P211" s="6"/>
      <c r="Q211" s="6"/>
      <c r="R211" s="6"/>
      <c r="S211" s="6"/>
      <c r="T211" s="6"/>
      <c r="U211" s="6"/>
    </row>
    <row r="212" spans="1:21" ht="15.75" customHeight="1">
      <c r="A212" s="5"/>
      <c r="B212" s="5"/>
      <c r="C212" s="5"/>
      <c r="D212" s="5"/>
      <c r="E212" s="5"/>
      <c r="F212" s="6"/>
      <c r="G212" s="6"/>
      <c r="H212" s="6"/>
      <c r="I212" s="6"/>
      <c r="J212" s="6"/>
      <c r="K212" s="6"/>
      <c r="L212" s="6"/>
      <c r="M212" s="6"/>
      <c r="N212" s="6"/>
      <c r="O212" s="6"/>
      <c r="P212" s="6"/>
      <c r="Q212" s="6"/>
      <c r="R212" s="6"/>
      <c r="S212" s="6"/>
      <c r="T212" s="6"/>
      <c r="U212" s="6"/>
    </row>
    <row r="213" spans="1:21" ht="15.75" customHeight="1">
      <c r="A213" s="5"/>
      <c r="B213" s="5"/>
      <c r="C213" s="5"/>
      <c r="D213" s="5"/>
      <c r="E213" s="5"/>
      <c r="F213" s="6"/>
      <c r="G213" s="6"/>
      <c r="H213" s="6"/>
      <c r="I213" s="6"/>
      <c r="J213" s="6"/>
      <c r="K213" s="6"/>
      <c r="L213" s="6"/>
      <c r="M213" s="6"/>
      <c r="N213" s="6"/>
      <c r="O213" s="6"/>
      <c r="P213" s="6"/>
      <c r="Q213" s="6"/>
      <c r="R213" s="6"/>
      <c r="S213" s="6"/>
      <c r="T213" s="6"/>
      <c r="U213" s="6"/>
    </row>
    <row r="214" spans="1:21" ht="15.75" customHeight="1">
      <c r="A214" s="5"/>
      <c r="B214" s="5"/>
      <c r="C214" s="5"/>
      <c r="D214" s="5"/>
      <c r="E214" s="5"/>
      <c r="F214" s="6"/>
      <c r="G214" s="6"/>
      <c r="H214" s="6"/>
      <c r="I214" s="6"/>
      <c r="J214" s="6"/>
      <c r="K214" s="6"/>
      <c r="L214" s="6"/>
      <c r="M214" s="6"/>
      <c r="N214" s="6"/>
      <c r="O214" s="6"/>
      <c r="P214" s="6"/>
      <c r="Q214" s="6"/>
      <c r="R214" s="6"/>
      <c r="S214" s="6"/>
      <c r="T214" s="6"/>
      <c r="U214" s="6"/>
    </row>
    <row r="215" spans="1:21" ht="15.75" customHeight="1">
      <c r="A215" s="5"/>
      <c r="B215" s="5"/>
      <c r="C215" s="5"/>
      <c r="D215" s="5"/>
      <c r="E215" s="5"/>
      <c r="F215" s="6"/>
      <c r="G215" s="6"/>
      <c r="H215" s="6"/>
      <c r="I215" s="6"/>
      <c r="J215" s="6"/>
      <c r="K215" s="6"/>
      <c r="L215" s="6"/>
      <c r="M215" s="6"/>
      <c r="N215" s="6"/>
      <c r="O215" s="6"/>
      <c r="P215" s="6"/>
      <c r="Q215" s="6"/>
      <c r="R215" s="6"/>
      <c r="S215" s="6"/>
      <c r="T215" s="6"/>
      <c r="U215" s="6"/>
    </row>
    <row r="216" spans="1:21" ht="15.75" customHeight="1">
      <c r="A216" s="5"/>
      <c r="B216" s="5"/>
      <c r="C216" s="5"/>
      <c r="D216" s="5"/>
      <c r="E216" s="5"/>
      <c r="F216" s="6"/>
      <c r="G216" s="6"/>
      <c r="H216" s="6"/>
      <c r="I216" s="6"/>
      <c r="J216" s="6"/>
      <c r="K216" s="6"/>
      <c r="L216" s="6"/>
      <c r="M216" s="6"/>
      <c r="N216" s="6"/>
      <c r="O216" s="6"/>
      <c r="P216" s="6"/>
      <c r="Q216" s="6"/>
      <c r="R216" s="6"/>
      <c r="S216" s="6"/>
      <c r="T216" s="6"/>
      <c r="U216" s="6"/>
    </row>
    <row r="217" spans="1:21" ht="15.75" customHeight="1">
      <c r="A217" s="5"/>
      <c r="B217" s="5"/>
      <c r="C217" s="5"/>
      <c r="D217" s="5"/>
      <c r="E217" s="5"/>
      <c r="F217" s="6"/>
      <c r="G217" s="6"/>
      <c r="H217" s="6"/>
      <c r="I217" s="6"/>
      <c r="J217" s="6"/>
      <c r="K217" s="6"/>
      <c r="L217" s="6"/>
      <c r="M217" s="6"/>
      <c r="N217" s="6"/>
      <c r="O217" s="6"/>
      <c r="P217" s="6"/>
      <c r="Q217" s="6"/>
      <c r="R217" s="6"/>
      <c r="S217" s="6"/>
      <c r="T217" s="6"/>
      <c r="U217" s="6"/>
    </row>
    <row r="218" spans="1:21" ht="15.75" customHeight="1">
      <c r="A218" s="5"/>
      <c r="B218" s="5"/>
      <c r="C218" s="5"/>
      <c r="D218" s="5"/>
      <c r="E218" s="5"/>
      <c r="F218" s="6"/>
      <c r="G218" s="6"/>
      <c r="H218" s="6"/>
      <c r="I218" s="6"/>
      <c r="J218" s="6"/>
      <c r="K218" s="6"/>
      <c r="L218" s="6"/>
      <c r="M218" s="6"/>
      <c r="N218" s="6"/>
      <c r="O218" s="6"/>
      <c r="P218" s="6"/>
      <c r="Q218" s="6"/>
      <c r="R218" s="6"/>
      <c r="S218" s="6"/>
      <c r="T218" s="6"/>
      <c r="U218" s="6"/>
    </row>
    <row r="219" spans="1:21" ht="15.75" customHeight="1">
      <c r="A219" s="5"/>
      <c r="B219" s="5"/>
      <c r="C219" s="5"/>
      <c r="D219" s="5"/>
      <c r="E219" s="5"/>
      <c r="F219" s="6"/>
      <c r="G219" s="6"/>
      <c r="H219" s="6"/>
      <c r="I219" s="6"/>
      <c r="J219" s="6"/>
      <c r="K219" s="6"/>
      <c r="L219" s="6"/>
      <c r="M219" s="6"/>
      <c r="N219" s="6"/>
      <c r="O219" s="6"/>
      <c r="P219" s="6"/>
      <c r="Q219" s="6"/>
      <c r="R219" s="6"/>
      <c r="S219" s="6"/>
      <c r="T219" s="6"/>
      <c r="U219" s="6"/>
    </row>
    <row r="220" spans="1:21" ht="15.75" customHeight="1">
      <c r="A220" s="5"/>
      <c r="B220" s="5"/>
      <c r="C220" s="5"/>
      <c r="D220" s="5"/>
      <c r="E220" s="5"/>
      <c r="F220" s="6"/>
      <c r="G220" s="6"/>
      <c r="H220" s="6"/>
      <c r="I220" s="6"/>
      <c r="J220" s="6"/>
      <c r="K220" s="6"/>
      <c r="L220" s="6"/>
      <c r="M220" s="6"/>
      <c r="N220" s="6"/>
      <c r="O220" s="6"/>
      <c r="P220" s="6"/>
      <c r="Q220" s="6"/>
      <c r="R220" s="6"/>
      <c r="S220" s="6"/>
      <c r="T220" s="6"/>
      <c r="U220" s="6"/>
    </row>
    <row r="221" spans="1:21" ht="15.75" customHeight="1">
      <c r="A221" s="5"/>
      <c r="B221" s="5"/>
      <c r="C221" s="5"/>
      <c r="D221" s="5"/>
      <c r="E221" s="5"/>
      <c r="F221" s="6"/>
      <c r="G221" s="6"/>
      <c r="H221" s="6"/>
      <c r="I221" s="6"/>
      <c r="J221" s="6"/>
      <c r="K221" s="6"/>
      <c r="L221" s="6"/>
      <c r="M221" s="6"/>
      <c r="N221" s="6"/>
      <c r="O221" s="6"/>
      <c r="P221" s="6"/>
      <c r="Q221" s="6"/>
      <c r="R221" s="6"/>
      <c r="S221" s="6"/>
      <c r="T221" s="6"/>
      <c r="U221" s="6"/>
    </row>
    <row r="222" spans="1:21" ht="15.75" customHeight="1">
      <c r="A222" s="5"/>
      <c r="B222" s="5"/>
      <c r="C222" s="5"/>
      <c r="D222" s="5"/>
      <c r="E222" s="5"/>
      <c r="F222" s="6"/>
      <c r="G222" s="6"/>
      <c r="H222" s="6"/>
      <c r="I222" s="6"/>
      <c r="J222" s="6"/>
      <c r="K222" s="6"/>
      <c r="L222" s="6"/>
      <c r="M222" s="6"/>
      <c r="N222" s="6"/>
      <c r="O222" s="6"/>
      <c r="P222" s="6"/>
      <c r="Q222" s="6"/>
      <c r="R222" s="6"/>
      <c r="S222" s="6"/>
      <c r="T222" s="6"/>
      <c r="U222" s="6"/>
    </row>
    <row r="223" spans="1:21" ht="15.75" customHeight="1">
      <c r="A223" s="5"/>
      <c r="B223" s="5"/>
      <c r="C223" s="5"/>
      <c r="D223" s="5"/>
      <c r="E223" s="5"/>
      <c r="F223" s="6"/>
      <c r="G223" s="6"/>
      <c r="H223" s="6"/>
      <c r="I223" s="6"/>
      <c r="J223" s="6"/>
      <c r="K223" s="6"/>
      <c r="L223" s="6"/>
      <c r="M223" s="6"/>
      <c r="N223" s="6"/>
      <c r="O223" s="6"/>
      <c r="P223" s="6"/>
      <c r="Q223" s="6"/>
      <c r="R223" s="6"/>
      <c r="S223" s="6"/>
      <c r="T223" s="6"/>
      <c r="U223" s="6"/>
    </row>
    <row r="224" spans="1:21" ht="15.75" customHeight="1">
      <c r="A224" s="5"/>
      <c r="B224" s="5"/>
      <c r="C224" s="5"/>
      <c r="D224" s="5"/>
      <c r="E224" s="5"/>
      <c r="F224" s="6"/>
      <c r="G224" s="6"/>
      <c r="H224" s="6"/>
      <c r="I224" s="6"/>
      <c r="J224" s="6"/>
      <c r="K224" s="6"/>
      <c r="L224" s="6"/>
      <c r="M224" s="6"/>
      <c r="N224" s="6"/>
      <c r="O224" s="6"/>
      <c r="P224" s="6"/>
      <c r="Q224" s="6"/>
      <c r="R224" s="6"/>
      <c r="S224" s="6"/>
      <c r="T224" s="6"/>
      <c r="U224" s="6"/>
    </row>
    <row r="225" spans="1:21" ht="15.75" customHeight="1">
      <c r="A225" s="5"/>
      <c r="B225" s="5"/>
      <c r="C225" s="5"/>
      <c r="D225" s="5"/>
      <c r="E225" s="5"/>
      <c r="F225" s="6"/>
      <c r="G225" s="6"/>
      <c r="H225" s="6"/>
      <c r="I225" s="6"/>
      <c r="J225" s="6"/>
      <c r="K225" s="6"/>
      <c r="L225" s="6"/>
      <c r="M225" s="6"/>
      <c r="N225" s="6"/>
      <c r="O225" s="6"/>
      <c r="P225" s="6"/>
      <c r="Q225" s="6"/>
      <c r="R225" s="6"/>
      <c r="S225" s="6"/>
      <c r="T225" s="6"/>
      <c r="U225" s="6"/>
    </row>
    <row r="226" spans="1:21" ht="15.75" customHeight="1">
      <c r="A226" s="5"/>
      <c r="B226" s="5"/>
      <c r="C226" s="5"/>
      <c r="D226" s="5"/>
      <c r="E226" s="5"/>
      <c r="F226" s="6"/>
      <c r="G226" s="6"/>
      <c r="H226" s="6"/>
      <c r="I226" s="6"/>
      <c r="J226" s="6"/>
      <c r="K226" s="6"/>
      <c r="L226" s="6"/>
      <c r="M226" s="6"/>
      <c r="N226" s="6"/>
      <c r="O226" s="6"/>
      <c r="P226" s="6"/>
      <c r="Q226" s="6"/>
      <c r="R226" s="6"/>
      <c r="S226" s="6"/>
      <c r="T226" s="6"/>
      <c r="U226" s="6"/>
    </row>
    <row r="227" spans="1:21" ht="15.75" customHeight="1">
      <c r="A227" s="5"/>
      <c r="B227" s="5"/>
      <c r="C227" s="5"/>
      <c r="D227" s="5"/>
      <c r="E227" s="5"/>
      <c r="F227" s="6"/>
      <c r="G227" s="6"/>
      <c r="H227" s="6"/>
      <c r="I227" s="6"/>
      <c r="J227" s="6"/>
      <c r="K227" s="6"/>
      <c r="L227" s="6"/>
      <c r="M227" s="6"/>
      <c r="N227" s="6"/>
      <c r="O227" s="6"/>
      <c r="P227" s="6"/>
      <c r="Q227" s="6"/>
      <c r="R227" s="6"/>
      <c r="S227" s="6"/>
      <c r="T227" s="6"/>
      <c r="U227" s="6"/>
    </row>
    <row r="228" spans="1:21" ht="15.75" customHeight="1">
      <c r="A228" s="5"/>
      <c r="B228" s="5"/>
      <c r="C228" s="5"/>
      <c r="D228" s="5"/>
      <c r="E228" s="5"/>
      <c r="F228" s="6"/>
      <c r="G228" s="6"/>
      <c r="H228" s="6"/>
      <c r="I228" s="6"/>
      <c r="J228" s="6"/>
      <c r="K228" s="6"/>
      <c r="L228" s="6"/>
      <c r="M228" s="6"/>
      <c r="N228" s="6"/>
      <c r="O228" s="6"/>
      <c r="P228" s="6"/>
      <c r="Q228" s="6"/>
      <c r="R228" s="6"/>
      <c r="S228" s="6"/>
      <c r="T228" s="6"/>
      <c r="U228" s="6"/>
    </row>
    <row r="229" spans="1:21" ht="15.75" customHeight="1">
      <c r="A229" s="5"/>
      <c r="B229" s="5"/>
      <c r="C229" s="5"/>
      <c r="D229" s="5"/>
      <c r="E229" s="5"/>
      <c r="F229" s="6"/>
      <c r="G229" s="6"/>
      <c r="H229" s="6"/>
      <c r="I229" s="6"/>
      <c r="J229" s="6"/>
      <c r="K229" s="6"/>
      <c r="L229" s="6"/>
      <c r="M229" s="6"/>
      <c r="N229" s="6"/>
      <c r="O229" s="6"/>
      <c r="P229" s="6"/>
      <c r="Q229" s="6"/>
      <c r="R229" s="6"/>
      <c r="S229" s="6"/>
      <c r="T229" s="6"/>
      <c r="U229" s="6"/>
    </row>
    <row r="230" spans="1:21" ht="15.75" customHeight="1"/>
    <row r="231" spans="1:21" ht="15.75" customHeight="1"/>
    <row r="232" spans="1:21" ht="15.75" customHeight="1"/>
    <row r="233" spans="1:21" ht="15.75" customHeight="1"/>
    <row r="234" spans="1:21" ht="15.75" customHeight="1"/>
    <row r="235" spans="1:21" ht="15.75" customHeight="1"/>
    <row r="236" spans="1:21" ht="15.75" customHeight="1"/>
    <row r="237" spans="1:21" ht="15.75" customHeight="1"/>
    <row r="238" spans="1:21" ht="15.75" customHeight="1"/>
    <row r="239" spans="1:21" ht="15.75" customHeight="1"/>
    <row r="240" spans="1:2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4">
    <mergeCell ref="B2:E2"/>
    <mergeCell ref="B3:C3"/>
    <mergeCell ref="B4:C4"/>
    <mergeCell ref="B26:C26"/>
  </mergeCells>
  <phoneticPr fontId="35" type="noConversion"/>
  <pageMargins left="0.7" right="0.7" top="0.75" bottom="0.75"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00FF"/>
    <outlinePr summaryBelow="0" summaryRight="0"/>
  </sheetPr>
  <dimension ref="A1:V978"/>
  <sheetViews>
    <sheetView workbookViewId="0">
      <selection activeCell="D3" sqref="D3"/>
    </sheetView>
  </sheetViews>
  <sheetFormatPr defaultColWidth="14.42578125" defaultRowHeight="15" customHeight="1"/>
  <cols>
    <col min="1" max="1" width="13.42578125" style="88" customWidth="1"/>
    <col min="2" max="2" width="36.42578125" style="88" customWidth="1"/>
    <col min="3" max="16384" width="14.42578125" style="88"/>
  </cols>
  <sheetData>
    <row r="1" spans="1:22" ht="12">
      <c r="A1" s="164"/>
      <c r="B1" s="132"/>
      <c r="C1" s="164"/>
      <c r="D1" s="164"/>
      <c r="E1" s="164"/>
      <c r="F1" s="164"/>
      <c r="G1" s="164"/>
      <c r="H1" s="164"/>
      <c r="I1" s="164"/>
      <c r="J1" s="164"/>
      <c r="K1" s="164"/>
      <c r="L1" s="164"/>
      <c r="M1" s="164"/>
      <c r="N1" s="164"/>
      <c r="O1" s="164"/>
      <c r="P1" s="164"/>
      <c r="Q1" s="164"/>
      <c r="R1" s="164"/>
      <c r="S1" s="164"/>
      <c r="T1" s="164"/>
      <c r="U1" s="164"/>
      <c r="V1" s="164"/>
    </row>
    <row r="2" spans="1:22" ht="12">
      <c r="A2" s="147" t="s">
        <v>3971</v>
      </c>
      <c r="B2" s="147" t="s">
        <v>4207</v>
      </c>
      <c r="C2" s="147" t="s">
        <v>4288</v>
      </c>
      <c r="D2" s="149" t="s">
        <v>4289</v>
      </c>
      <c r="E2" s="109" t="s">
        <v>4290</v>
      </c>
      <c r="F2" s="109" t="s">
        <v>4291</v>
      </c>
      <c r="G2" s="164"/>
      <c r="H2" s="164"/>
      <c r="I2" s="164"/>
      <c r="J2" s="164"/>
      <c r="K2" s="164"/>
      <c r="L2" s="164"/>
      <c r="M2" s="164"/>
      <c r="N2" s="164"/>
      <c r="O2" s="164"/>
      <c r="P2" s="164"/>
      <c r="Q2" s="164"/>
      <c r="R2" s="164"/>
      <c r="S2" s="164"/>
      <c r="T2" s="164"/>
      <c r="U2" s="164"/>
      <c r="V2" s="164"/>
    </row>
    <row r="3" spans="1:22" ht="24">
      <c r="A3" s="137">
        <v>1</v>
      </c>
      <c r="B3" s="101" t="s">
        <v>8752</v>
      </c>
      <c r="C3" s="137" t="s">
        <v>5172</v>
      </c>
      <c r="D3" s="151">
        <v>1</v>
      </c>
      <c r="E3" s="117"/>
      <c r="F3" s="118">
        <f>E3*D3</f>
        <v>0</v>
      </c>
      <c r="G3" s="164"/>
      <c r="H3" s="164"/>
      <c r="I3" s="164"/>
      <c r="J3" s="164"/>
      <c r="K3" s="164"/>
      <c r="L3" s="164"/>
      <c r="M3" s="164"/>
      <c r="N3" s="164"/>
      <c r="O3" s="164"/>
      <c r="P3" s="164"/>
      <c r="Q3" s="164"/>
      <c r="R3" s="164"/>
      <c r="S3" s="164"/>
      <c r="T3" s="164"/>
      <c r="U3" s="164"/>
      <c r="V3" s="164"/>
    </row>
    <row r="4" spans="1:22" ht="12">
      <c r="A4" s="137">
        <v>2</v>
      </c>
      <c r="B4" s="250" t="s">
        <v>8753</v>
      </c>
      <c r="C4" s="137" t="s">
        <v>5172</v>
      </c>
      <c r="D4" s="151">
        <v>1</v>
      </c>
      <c r="E4" s="117"/>
      <c r="F4" s="118">
        <f t="shared" ref="F4:F6" si="0">E4*D4</f>
        <v>0</v>
      </c>
      <c r="G4" s="164"/>
      <c r="H4" s="164"/>
      <c r="I4" s="164"/>
      <c r="J4" s="164"/>
      <c r="K4" s="164"/>
      <c r="L4" s="164"/>
      <c r="M4" s="164"/>
      <c r="N4" s="164"/>
      <c r="O4" s="164"/>
      <c r="P4" s="164"/>
      <c r="Q4" s="164"/>
      <c r="R4" s="164"/>
      <c r="S4" s="164"/>
      <c r="T4" s="164"/>
      <c r="U4" s="164"/>
      <c r="V4" s="164"/>
    </row>
    <row r="5" spans="1:22" ht="12">
      <c r="A5" s="137">
        <v>3</v>
      </c>
      <c r="B5" s="135" t="s">
        <v>8754</v>
      </c>
      <c r="C5" s="137" t="s">
        <v>5172</v>
      </c>
      <c r="D5" s="151">
        <v>1</v>
      </c>
      <c r="E5" s="117"/>
      <c r="F5" s="118">
        <f t="shared" si="0"/>
        <v>0</v>
      </c>
      <c r="G5" s="164"/>
      <c r="H5" s="164"/>
      <c r="I5" s="164"/>
      <c r="J5" s="164"/>
      <c r="K5" s="164"/>
      <c r="L5" s="164"/>
      <c r="M5" s="164"/>
      <c r="N5" s="164"/>
      <c r="O5" s="164"/>
      <c r="P5" s="164"/>
      <c r="Q5" s="164"/>
      <c r="R5" s="164"/>
      <c r="S5" s="164"/>
      <c r="T5" s="164"/>
      <c r="U5" s="164"/>
      <c r="V5" s="164"/>
    </row>
    <row r="6" spans="1:22" ht="24.75" customHeight="1">
      <c r="A6" s="137">
        <v>4</v>
      </c>
      <c r="B6" s="135" t="s">
        <v>8755</v>
      </c>
      <c r="C6" s="137" t="s">
        <v>5170</v>
      </c>
      <c r="D6" s="151">
        <v>1</v>
      </c>
      <c r="E6" s="117"/>
      <c r="F6" s="118">
        <f t="shared" si="0"/>
        <v>0</v>
      </c>
      <c r="G6" s="164"/>
      <c r="H6" s="164"/>
      <c r="I6" s="164"/>
      <c r="J6" s="164"/>
      <c r="K6" s="164"/>
      <c r="L6" s="164"/>
      <c r="M6" s="164"/>
      <c r="N6" s="164"/>
      <c r="O6" s="164"/>
      <c r="P6" s="164"/>
      <c r="Q6" s="164"/>
      <c r="R6" s="164"/>
      <c r="S6" s="164"/>
      <c r="T6" s="164"/>
      <c r="U6" s="164"/>
      <c r="V6" s="164"/>
    </row>
    <row r="7" spans="1:22" ht="12">
      <c r="A7" s="164"/>
      <c r="B7" s="132"/>
      <c r="C7" s="164"/>
      <c r="D7" s="164"/>
      <c r="E7" s="170" t="s">
        <v>4362</v>
      </c>
      <c r="F7" s="171">
        <f>SUM(F3:F6)</f>
        <v>0</v>
      </c>
      <c r="G7" s="164"/>
      <c r="H7" s="164"/>
      <c r="I7" s="164"/>
      <c r="J7" s="164"/>
      <c r="K7" s="164"/>
      <c r="L7" s="164"/>
      <c r="M7" s="164"/>
      <c r="N7" s="164"/>
      <c r="O7" s="164"/>
      <c r="P7" s="164"/>
      <c r="Q7" s="164"/>
      <c r="R7" s="164"/>
      <c r="S7" s="164"/>
      <c r="T7" s="164"/>
      <c r="U7" s="164"/>
      <c r="V7" s="164"/>
    </row>
    <row r="8" spans="1:22" ht="12">
      <c r="A8" s="164"/>
      <c r="B8" s="132"/>
      <c r="C8" s="164"/>
      <c r="D8" s="164"/>
      <c r="E8" s="170" t="s">
        <v>4363</v>
      </c>
      <c r="F8" s="171">
        <f>F7*19%</f>
        <v>0</v>
      </c>
      <c r="G8" s="164"/>
      <c r="H8" s="164"/>
      <c r="I8" s="164"/>
      <c r="J8" s="164"/>
      <c r="K8" s="164"/>
      <c r="L8" s="164"/>
      <c r="M8" s="164"/>
      <c r="N8" s="164"/>
      <c r="O8" s="164"/>
      <c r="P8" s="164"/>
      <c r="Q8" s="164"/>
      <c r="R8" s="164"/>
      <c r="S8" s="164"/>
      <c r="T8" s="164"/>
      <c r="U8" s="164"/>
      <c r="V8" s="164"/>
    </row>
    <row r="9" spans="1:22" ht="12">
      <c r="A9" s="164"/>
      <c r="B9" s="132"/>
      <c r="C9" s="164"/>
      <c r="D9" s="164"/>
      <c r="E9" s="170" t="s">
        <v>4364</v>
      </c>
      <c r="F9" s="171">
        <f>F7+F8</f>
        <v>0</v>
      </c>
      <c r="G9" s="164"/>
      <c r="H9" s="164"/>
      <c r="I9" s="164"/>
      <c r="J9" s="164"/>
      <c r="K9" s="164"/>
      <c r="L9" s="164"/>
      <c r="M9" s="164"/>
      <c r="N9" s="164"/>
      <c r="O9" s="164"/>
      <c r="P9" s="164"/>
      <c r="Q9" s="164"/>
      <c r="R9" s="164"/>
      <c r="S9" s="164"/>
      <c r="T9" s="164"/>
      <c r="U9" s="164"/>
      <c r="V9" s="164"/>
    </row>
    <row r="10" spans="1:22" ht="12">
      <c r="A10" s="164"/>
      <c r="B10" s="132"/>
      <c r="C10" s="164"/>
      <c r="D10" s="164"/>
      <c r="E10" s="164"/>
      <c r="F10" s="164"/>
      <c r="G10" s="164"/>
      <c r="H10" s="164"/>
      <c r="I10" s="164"/>
      <c r="J10" s="164"/>
      <c r="K10" s="164"/>
      <c r="L10" s="164"/>
      <c r="M10" s="164"/>
      <c r="N10" s="164"/>
      <c r="O10" s="164"/>
      <c r="P10" s="164"/>
      <c r="Q10" s="164"/>
      <c r="R10" s="164"/>
      <c r="S10" s="164"/>
      <c r="T10" s="164"/>
      <c r="U10" s="164"/>
      <c r="V10" s="164"/>
    </row>
    <row r="11" spans="1:22" ht="12">
      <c r="A11" s="164"/>
      <c r="B11" s="132"/>
      <c r="C11" s="164"/>
      <c r="D11" s="164"/>
      <c r="E11" s="164"/>
      <c r="F11" s="164"/>
      <c r="G11" s="164"/>
      <c r="H11" s="164"/>
      <c r="I11" s="164"/>
      <c r="J11" s="164"/>
      <c r="K11" s="164"/>
      <c r="L11" s="164"/>
      <c r="M11" s="164"/>
      <c r="N11" s="164"/>
      <c r="O11" s="164"/>
      <c r="P11" s="164"/>
      <c r="Q11" s="164"/>
      <c r="R11" s="164"/>
      <c r="S11" s="164"/>
      <c r="T11" s="164"/>
      <c r="U11" s="164"/>
      <c r="V11" s="164"/>
    </row>
    <row r="12" spans="1:22" ht="12">
      <c r="A12" s="164"/>
      <c r="B12" s="132"/>
      <c r="C12" s="164"/>
      <c r="D12" s="164"/>
      <c r="E12" s="164"/>
      <c r="F12" s="164"/>
      <c r="G12" s="164"/>
      <c r="H12" s="164"/>
      <c r="I12" s="164"/>
      <c r="J12" s="164"/>
      <c r="K12" s="164"/>
      <c r="L12" s="164"/>
      <c r="M12" s="164"/>
      <c r="N12" s="164"/>
      <c r="O12" s="164"/>
      <c r="P12" s="164"/>
      <c r="Q12" s="164"/>
      <c r="R12" s="164"/>
      <c r="S12" s="164"/>
      <c r="T12" s="164"/>
      <c r="U12" s="164"/>
      <c r="V12" s="164"/>
    </row>
    <row r="13" spans="1:22" ht="12">
      <c r="A13" s="164"/>
      <c r="B13" s="132"/>
      <c r="C13" s="164"/>
      <c r="D13" s="164"/>
      <c r="E13" s="164"/>
      <c r="F13" s="164"/>
      <c r="G13" s="164"/>
      <c r="H13" s="164"/>
      <c r="I13" s="164"/>
      <c r="J13" s="164"/>
      <c r="K13" s="164"/>
      <c r="L13" s="164"/>
      <c r="M13" s="164"/>
      <c r="N13" s="164"/>
      <c r="O13" s="164"/>
      <c r="P13" s="164"/>
      <c r="Q13" s="164"/>
      <c r="R13" s="164"/>
      <c r="S13" s="164"/>
      <c r="T13" s="164"/>
      <c r="U13" s="164"/>
      <c r="V13" s="164"/>
    </row>
    <row r="14" spans="1:22" ht="12">
      <c r="A14" s="164"/>
      <c r="B14" s="132"/>
      <c r="C14" s="164"/>
      <c r="D14" s="164"/>
      <c r="E14" s="164"/>
      <c r="F14" s="164"/>
      <c r="G14" s="164"/>
      <c r="H14" s="164"/>
      <c r="I14" s="164"/>
      <c r="J14" s="164"/>
      <c r="K14" s="164"/>
      <c r="L14" s="164"/>
      <c r="M14" s="164"/>
      <c r="N14" s="164"/>
      <c r="O14" s="164"/>
      <c r="P14" s="164"/>
      <c r="Q14" s="164"/>
      <c r="R14" s="164"/>
      <c r="S14" s="164"/>
      <c r="T14" s="164"/>
      <c r="U14" s="164"/>
      <c r="V14" s="164"/>
    </row>
    <row r="15" spans="1:22" ht="12">
      <c r="A15" s="164"/>
      <c r="B15" s="132"/>
      <c r="C15" s="164"/>
      <c r="D15" s="164"/>
      <c r="E15" s="164"/>
      <c r="F15" s="164"/>
      <c r="G15" s="164"/>
      <c r="H15" s="164"/>
      <c r="I15" s="164"/>
      <c r="J15" s="164"/>
      <c r="K15" s="164"/>
      <c r="L15" s="164"/>
      <c r="M15" s="164"/>
      <c r="N15" s="164"/>
      <c r="O15" s="164"/>
      <c r="P15" s="164"/>
      <c r="Q15" s="164"/>
      <c r="R15" s="164"/>
      <c r="S15" s="164"/>
      <c r="T15" s="164"/>
      <c r="U15" s="164"/>
      <c r="V15" s="164"/>
    </row>
    <row r="16" spans="1:22" ht="12">
      <c r="A16" s="164"/>
      <c r="B16" s="132"/>
      <c r="C16" s="164"/>
      <c r="D16" s="164"/>
      <c r="E16" s="164"/>
      <c r="F16" s="164"/>
      <c r="G16" s="164"/>
      <c r="H16" s="164"/>
      <c r="I16" s="164"/>
      <c r="J16" s="164"/>
      <c r="K16" s="164"/>
      <c r="L16" s="164"/>
      <c r="M16" s="164"/>
      <c r="N16" s="164"/>
      <c r="O16" s="164"/>
      <c r="P16" s="164"/>
      <c r="Q16" s="164"/>
      <c r="R16" s="164"/>
      <c r="S16" s="164"/>
      <c r="T16" s="164"/>
      <c r="U16" s="164"/>
      <c r="V16" s="164"/>
    </row>
    <row r="17" spans="1:22" ht="12">
      <c r="A17" s="164"/>
      <c r="B17" s="132"/>
      <c r="C17" s="164"/>
      <c r="D17" s="164"/>
      <c r="E17" s="164"/>
      <c r="F17" s="164"/>
      <c r="G17" s="164"/>
      <c r="H17" s="164"/>
      <c r="I17" s="164"/>
      <c r="J17" s="164"/>
      <c r="K17" s="164"/>
      <c r="L17" s="164"/>
      <c r="M17" s="164"/>
      <c r="N17" s="164"/>
      <c r="O17" s="164"/>
      <c r="P17" s="164"/>
      <c r="Q17" s="164"/>
      <c r="R17" s="164"/>
      <c r="S17" s="164"/>
      <c r="T17" s="164"/>
      <c r="U17" s="164"/>
      <c r="V17" s="164"/>
    </row>
    <row r="18" spans="1:22" ht="12">
      <c r="A18" s="164"/>
      <c r="B18" s="132"/>
      <c r="C18" s="164"/>
      <c r="D18" s="164"/>
      <c r="E18" s="164"/>
      <c r="F18" s="164"/>
      <c r="G18" s="164"/>
      <c r="H18" s="164"/>
      <c r="I18" s="164"/>
      <c r="J18" s="164"/>
      <c r="K18" s="164"/>
      <c r="L18" s="164"/>
      <c r="M18" s="164"/>
      <c r="N18" s="164"/>
      <c r="O18" s="164"/>
      <c r="P18" s="164"/>
      <c r="Q18" s="164"/>
      <c r="R18" s="164"/>
      <c r="S18" s="164"/>
      <c r="T18" s="164"/>
      <c r="U18" s="164"/>
      <c r="V18" s="164"/>
    </row>
    <row r="19" spans="1:22" ht="12">
      <c r="A19" s="164"/>
      <c r="B19" s="132"/>
      <c r="C19" s="164"/>
      <c r="D19" s="164"/>
      <c r="E19" s="164"/>
      <c r="F19" s="164"/>
      <c r="G19" s="164"/>
      <c r="H19" s="164"/>
      <c r="I19" s="164"/>
      <c r="J19" s="164"/>
      <c r="K19" s="164"/>
      <c r="L19" s="164"/>
      <c r="M19" s="164"/>
      <c r="N19" s="164"/>
      <c r="O19" s="164"/>
      <c r="P19" s="164"/>
      <c r="Q19" s="164"/>
      <c r="R19" s="164"/>
      <c r="S19" s="164"/>
      <c r="T19" s="164"/>
      <c r="U19" s="164"/>
      <c r="V19" s="164"/>
    </row>
    <row r="20" spans="1:22" ht="12">
      <c r="A20" s="164"/>
      <c r="B20" s="132"/>
      <c r="C20" s="164"/>
      <c r="D20" s="164"/>
      <c r="E20" s="164"/>
      <c r="F20" s="164"/>
      <c r="G20" s="164"/>
      <c r="H20" s="164"/>
      <c r="I20" s="164"/>
      <c r="J20" s="164"/>
      <c r="K20" s="164"/>
      <c r="L20" s="164"/>
      <c r="M20" s="164"/>
      <c r="N20" s="164"/>
      <c r="O20" s="164"/>
      <c r="P20" s="164"/>
      <c r="Q20" s="164"/>
      <c r="R20" s="164"/>
      <c r="S20" s="164"/>
      <c r="T20" s="164"/>
      <c r="U20" s="164"/>
      <c r="V20" s="164"/>
    </row>
    <row r="21" spans="1:22" ht="12">
      <c r="A21" s="164"/>
      <c r="B21" s="132"/>
      <c r="C21" s="164"/>
      <c r="D21" s="164"/>
      <c r="E21" s="164"/>
      <c r="F21" s="164"/>
      <c r="G21" s="164"/>
      <c r="H21" s="164"/>
      <c r="I21" s="164"/>
      <c r="J21" s="164"/>
      <c r="K21" s="164"/>
      <c r="L21" s="164"/>
      <c r="M21" s="164"/>
      <c r="N21" s="164"/>
      <c r="O21" s="164"/>
      <c r="P21" s="164"/>
      <c r="Q21" s="164"/>
      <c r="R21" s="164"/>
      <c r="S21" s="164"/>
      <c r="T21" s="164"/>
      <c r="U21" s="164"/>
      <c r="V21" s="164"/>
    </row>
    <row r="22" spans="1:22" ht="12">
      <c r="A22" s="164"/>
      <c r="B22" s="132"/>
      <c r="C22" s="164"/>
      <c r="D22" s="164"/>
      <c r="E22" s="164"/>
      <c r="F22" s="164"/>
      <c r="G22" s="164"/>
      <c r="H22" s="164"/>
      <c r="I22" s="164"/>
      <c r="J22" s="164"/>
      <c r="K22" s="164"/>
      <c r="L22" s="164"/>
      <c r="M22" s="164"/>
      <c r="N22" s="164"/>
      <c r="O22" s="164"/>
      <c r="P22" s="164"/>
      <c r="Q22" s="164"/>
      <c r="R22" s="164"/>
      <c r="S22" s="164"/>
      <c r="T22" s="164"/>
      <c r="U22" s="164"/>
      <c r="V22" s="164"/>
    </row>
    <row r="23" spans="1:22" ht="12">
      <c r="A23" s="164"/>
      <c r="B23" s="132"/>
      <c r="C23" s="164"/>
      <c r="D23" s="164"/>
      <c r="E23" s="164"/>
      <c r="F23" s="164"/>
      <c r="G23" s="164"/>
      <c r="H23" s="164"/>
      <c r="I23" s="164"/>
      <c r="J23" s="164"/>
      <c r="K23" s="164"/>
      <c r="L23" s="164"/>
      <c r="M23" s="164"/>
      <c r="N23" s="164"/>
      <c r="O23" s="164"/>
      <c r="P23" s="164"/>
      <c r="Q23" s="164"/>
      <c r="R23" s="164"/>
      <c r="S23" s="164"/>
      <c r="T23" s="164"/>
      <c r="U23" s="164"/>
      <c r="V23" s="164"/>
    </row>
    <row r="24" spans="1:22" ht="12">
      <c r="A24" s="164"/>
      <c r="B24" s="132"/>
      <c r="C24" s="164"/>
      <c r="D24" s="164"/>
      <c r="E24" s="164"/>
      <c r="F24" s="164"/>
      <c r="G24" s="164"/>
      <c r="H24" s="164"/>
      <c r="I24" s="164"/>
      <c r="J24" s="164"/>
      <c r="K24" s="164"/>
      <c r="L24" s="164"/>
      <c r="M24" s="164"/>
      <c r="N24" s="164"/>
      <c r="O24" s="164"/>
      <c r="P24" s="164"/>
      <c r="Q24" s="164"/>
      <c r="R24" s="164"/>
      <c r="S24" s="164"/>
      <c r="T24" s="164"/>
      <c r="U24" s="164"/>
      <c r="V24" s="164"/>
    </row>
    <row r="25" spans="1:22" ht="12">
      <c r="A25" s="164"/>
      <c r="B25" s="132"/>
      <c r="C25" s="164"/>
      <c r="D25" s="164"/>
      <c r="E25" s="164"/>
      <c r="F25" s="164"/>
      <c r="G25" s="164"/>
      <c r="H25" s="164"/>
      <c r="I25" s="164"/>
      <c r="J25" s="164"/>
      <c r="K25" s="164"/>
      <c r="L25" s="164"/>
      <c r="M25" s="164"/>
      <c r="N25" s="164"/>
      <c r="O25" s="164"/>
      <c r="P25" s="164"/>
      <c r="Q25" s="164"/>
      <c r="R25" s="164"/>
      <c r="S25" s="164"/>
      <c r="T25" s="164"/>
      <c r="U25" s="164"/>
      <c r="V25" s="164"/>
    </row>
    <row r="26" spans="1:22" ht="12">
      <c r="A26" s="164"/>
      <c r="B26" s="132"/>
      <c r="C26" s="164"/>
      <c r="D26" s="164"/>
      <c r="E26" s="164"/>
      <c r="F26" s="164"/>
      <c r="G26" s="164"/>
      <c r="H26" s="164"/>
      <c r="I26" s="164"/>
      <c r="J26" s="164"/>
      <c r="K26" s="164"/>
      <c r="L26" s="164"/>
      <c r="M26" s="164"/>
      <c r="N26" s="164"/>
      <c r="O26" s="164"/>
      <c r="P26" s="164"/>
      <c r="Q26" s="164"/>
      <c r="R26" s="164"/>
      <c r="S26" s="164"/>
      <c r="T26" s="164"/>
      <c r="U26" s="164"/>
      <c r="V26" s="164"/>
    </row>
    <row r="27" spans="1:22" ht="12">
      <c r="A27" s="164"/>
      <c r="B27" s="132"/>
      <c r="C27" s="164"/>
      <c r="D27" s="164"/>
      <c r="E27" s="164"/>
      <c r="F27" s="164"/>
      <c r="G27" s="164"/>
      <c r="H27" s="164"/>
      <c r="I27" s="164"/>
      <c r="J27" s="164"/>
      <c r="K27" s="164"/>
      <c r="L27" s="164"/>
      <c r="M27" s="164"/>
      <c r="N27" s="164"/>
      <c r="O27" s="164"/>
      <c r="P27" s="164"/>
      <c r="Q27" s="164"/>
      <c r="R27" s="164"/>
      <c r="S27" s="164"/>
      <c r="T27" s="164"/>
      <c r="U27" s="164"/>
      <c r="V27" s="164"/>
    </row>
    <row r="28" spans="1:22" ht="12">
      <c r="A28" s="164"/>
      <c r="B28" s="132"/>
      <c r="C28" s="164"/>
      <c r="D28" s="164"/>
      <c r="E28" s="164"/>
      <c r="F28" s="164"/>
      <c r="G28" s="164"/>
      <c r="H28" s="164"/>
      <c r="I28" s="164"/>
      <c r="J28" s="164"/>
      <c r="K28" s="164"/>
      <c r="L28" s="164"/>
      <c r="M28" s="164"/>
      <c r="N28" s="164"/>
      <c r="O28" s="164"/>
      <c r="P28" s="164"/>
      <c r="Q28" s="164"/>
      <c r="R28" s="164"/>
      <c r="S28" s="164"/>
      <c r="T28" s="164"/>
      <c r="U28" s="164"/>
      <c r="V28" s="164"/>
    </row>
    <row r="29" spans="1:22" ht="12">
      <c r="A29" s="164"/>
      <c r="B29" s="132"/>
      <c r="C29" s="164"/>
      <c r="D29" s="164"/>
      <c r="E29" s="164"/>
      <c r="F29" s="164"/>
      <c r="G29" s="164"/>
      <c r="H29" s="164"/>
      <c r="I29" s="164"/>
      <c r="J29" s="164"/>
      <c r="K29" s="164"/>
      <c r="L29" s="164"/>
      <c r="M29" s="164"/>
      <c r="N29" s="164"/>
      <c r="O29" s="164"/>
      <c r="P29" s="164"/>
      <c r="Q29" s="164"/>
      <c r="R29" s="164"/>
      <c r="S29" s="164"/>
      <c r="T29" s="164"/>
      <c r="U29" s="164"/>
      <c r="V29" s="164"/>
    </row>
    <row r="30" spans="1:22" ht="12">
      <c r="A30" s="164"/>
      <c r="B30" s="132"/>
      <c r="C30" s="164"/>
      <c r="D30" s="164"/>
      <c r="E30" s="164"/>
      <c r="F30" s="164"/>
      <c r="G30" s="164"/>
      <c r="H30" s="164"/>
      <c r="I30" s="164"/>
      <c r="J30" s="164"/>
      <c r="K30" s="164"/>
      <c r="L30" s="164"/>
      <c r="M30" s="164"/>
      <c r="N30" s="164"/>
      <c r="O30" s="164"/>
      <c r="P30" s="164"/>
      <c r="Q30" s="164"/>
      <c r="R30" s="164"/>
      <c r="S30" s="164"/>
      <c r="T30" s="164"/>
      <c r="U30" s="164"/>
      <c r="V30" s="164"/>
    </row>
    <row r="31" spans="1:22" ht="12">
      <c r="A31" s="164"/>
      <c r="B31" s="132"/>
      <c r="C31" s="164"/>
      <c r="D31" s="164"/>
      <c r="E31" s="164"/>
      <c r="F31" s="164"/>
      <c r="G31" s="164"/>
      <c r="H31" s="164"/>
      <c r="I31" s="164"/>
      <c r="J31" s="164"/>
      <c r="K31" s="164"/>
      <c r="L31" s="164"/>
      <c r="M31" s="164"/>
      <c r="N31" s="164"/>
      <c r="O31" s="164"/>
      <c r="P31" s="164"/>
      <c r="Q31" s="164"/>
      <c r="R31" s="164"/>
      <c r="S31" s="164"/>
      <c r="T31" s="164"/>
      <c r="U31" s="164"/>
      <c r="V31" s="164"/>
    </row>
    <row r="32" spans="1:22" ht="12">
      <c r="A32" s="164"/>
      <c r="B32" s="132"/>
      <c r="C32" s="164"/>
      <c r="D32" s="164"/>
      <c r="E32" s="164"/>
      <c r="F32" s="164"/>
      <c r="G32" s="164"/>
      <c r="H32" s="164"/>
      <c r="I32" s="164"/>
      <c r="J32" s="164"/>
      <c r="K32" s="164"/>
      <c r="L32" s="164"/>
      <c r="M32" s="164"/>
      <c r="N32" s="164"/>
      <c r="O32" s="164"/>
      <c r="P32" s="164"/>
      <c r="Q32" s="164"/>
      <c r="R32" s="164"/>
      <c r="S32" s="164"/>
      <c r="T32" s="164"/>
      <c r="U32" s="164"/>
      <c r="V32" s="164"/>
    </row>
    <row r="33" spans="1:22" ht="12">
      <c r="A33" s="164"/>
      <c r="B33" s="132"/>
      <c r="C33" s="164"/>
      <c r="D33" s="164"/>
      <c r="E33" s="164"/>
      <c r="F33" s="164"/>
      <c r="G33" s="164"/>
      <c r="H33" s="164"/>
      <c r="I33" s="164"/>
      <c r="J33" s="164"/>
      <c r="K33" s="164"/>
      <c r="L33" s="164"/>
      <c r="M33" s="164"/>
      <c r="N33" s="164"/>
      <c r="O33" s="164"/>
      <c r="P33" s="164"/>
      <c r="Q33" s="164"/>
      <c r="R33" s="164"/>
      <c r="S33" s="164"/>
      <c r="T33" s="164"/>
      <c r="U33" s="164"/>
      <c r="V33" s="164"/>
    </row>
    <row r="34" spans="1:22" ht="12">
      <c r="A34" s="164"/>
      <c r="B34" s="132"/>
      <c r="C34" s="164"/>
      <c r="D34" s="164"/>
      <c r="E34" s="164"/>
      <c r="F34" s="164"/>
      <c r="G34" s="164"/>
      <c r="H34" s="164"/>
      <c r="I34" s="164"/>
      <c r="J34" s="164"/>
      <c r="K34" s="164"/>
      <c r="L34" s="164"/>
      <c r="M34" s="164"/>
      <c r="N34" s="164"/>
      <c r="O34" s="164"/>
      <c r="P34" s="164"/>
      <c r="Q34" s="164"/>
      <c r="R34" s="164"/>
      <c r="S34" s="164"/>
      <c r="T34" s="164"/>
      <c r="U34" s="164"/>
      <c r="V34" s="164"/>
    </row>
    <row r="35" spans="1:22" ht="12">
      <c r="A35" s="164"/>
      <c r="B35" s="132"/>
      <c r="C35" s="164"/>
      <c r="D35" s="164"/>
      <c r="E35" s="164"/>
      <c r="F35" s="164"/>
      <c r="G35" s="164"/>
      <c r="H35" s="164"/>
      <c r="I35" s="164"/>
      <c r="J35" s="164"/>
      <c r="K35" s="164"/>
      <c r="L35" s="164"/>
      <c r="M35" s="164"/>
      <c r="N35" s="164"/>
      <c r="O35" s="164"/>
      <c r="P35" s="164"/>
      <c r="Q35" s="164"/>
      <c r="R35" s="164"/>
      <c r="S35" s="164"/>
      <c r="T35" s="164"/>
      <c r="U35" s="164"/>
      <c r="V35" s="164"/>
    </row>
    <row r="36" spans="1:22" ht="12">
      <c r="A36" s="164"/>
      <c r="B36" s="132"/>
      <c r="C36" s="164"/>
      <c r="D36" s="164"/>
      <c r="E36" s="164"/>
      <c r="F36" s="164"/>
      <c r="G36" s="164"/>
      <c r="H36" s="164"/>
      <c r="I36" s="164"/>
      <c r="J36" s="164"/>
      <c r="K36" s="164"/>
      <c r="L36" s="164"/>
      <c r="M36" s="164"/>
      <c r="N36" s="164"/>
      <c r="O36" s="164"/>
      <c r="P36" s="164"/>
      <c r="Q36" s="164"/>
      <c r="R36" s="164"/>
      <c r="S36" s="164"/>
      <c r="T36" s="164"/>
      <c r="U36" s="164"/>
      <c r="V36" s="164"/>
    </row>
    <row r="37" spans="1:22" ht="12">
      <c r="A37" s="164"/>
      <c r="B37" s="132"/>
      <c r="C37" s="164"/>
      <c r="D37" s="164"/>
      <c r="E37" s="164"/>
      <c r="F37" s="164"/>
      <c r="G37" s="164"/>
      <c r="H37" s="164"/>
      <c r="I37" s="164"/>
      <c r="J37" s="164"/>
      <c r="K37" s="164"/>
      <c r="L37" s="164"/>
      <c r="M37" s="164"/>
      <c r="N37" s="164"/>
      <c r="O37" s="164"/>
      <c r="P37" s="164"/>
      <c r="Q37" s="164"/>
      <c r="R37" s="164"/>
      <c r="S37" s="164"/>
      <c r="T37" s="164"/>
      <c r="U37" s="164"/>
      <c r="V37" s="164"/>
    </row>
    <row r="38" spans="1:22" ht="12">
      <c r="A38" s="164"/>
      <c r="B38" s="132"/>
      <c r="C38" s="164"/>
      <c r="D38" s="164"/>
      <c r="E38" s="164"/>
      <c r="F38" s="164"/>
      <c r="G38" s="164"/>
      <c r="H38" s="164"/>
      <c r="I38" s="164"/>
      <c r="J38" s="164"/>
      <c r="K38" s="164"/>
      <c r="L38" s="164"/>
      <c r="M38" s="164"/>
      <c r="N38" s="164"/>
      <c r="O38" s="164"/>
      <c r="P38" s="164"/>
      <c r="Q38" s="164"/>
      <c r="R38" s="164"/>
      <c r="S38" s="164"/>
      <c r="T38" s="164"/>
      <c r="U38" s="164"/>
      <c r="V38" s="164"/>
    </row>
    <row r="39" spans="1:22" ht="12">
      <c r="A39" s="164"/>
      <c r="B39" s="132"/>
      <c r="C39" s="164"/>
      <c r="D39" s="164"/>
      <c r="E39" s="164"/>
      <c r="F39" s="164"/>
      <c r="G39" s="164"/>
      <c r="H39" s="164"/>
      <c r="I39" s="164"/>
      <c r="J39" s="164"/>
      <c r="K39" s="164"/>
      <c r="L39" s="164"/>
      <c r="M39" s="164"/>
      <c r="N39" s="164"/>
      <c r="O39" s="164"/>
      <c r="P39" s="164"/>
      <c r="Q39" s="164"/>
      <c r="R39" s="164"/>
      <c r="S39" s="164"/>
      <c r="T39" s="164"/>
      <c r="U39" s="164"/>
      <c r="V39" s="164"/>
    </row>
    <row r="40" spans="1:22" ht="12">
      <c r="A40" s="164"/>
      <c r="B40" s="132"/>
      <c r="C40" s="164"/>
      <c r="D40" s="164"/>
      <c r="E40" s="164"/>
      <c r="F40" s="164"/>
      <c r="G40" s="164"/>
      <c r="H40" s="164"/>
      <c r="I40" s="164"/>
      <c r="J40" s="164"/>
      <c r="K40" s="164"/>
      <c r="L40" s="164"/>
      <c r="M40" s="164"/>
      <c r="N40" s="164"/>
      <c r="O40" s="164"/>
      <c r="P40" s="164"/>
      <c r="Q40" s="164"/>
      <c r="R40" s="164"/>
      <c r="S40" s="164"/>
      <c r="T40" s="164"/>
      <c r="U40" s="164"/>
      <c r="V40" s="164"/>
    </row>
    <row r="41" spans="1:22" ht="12">
      <c r="A41" s="164"/>
      <c r="B41" s="132"/>
      <c r="C41" s="164"/>
      <c r="D41" s="164"/>
      <c r="E41" s="164"/>
      <c r="F41" s="164"/>
      <c r="G41" s="164"/>
      <c r="H41" s="164"/>
      <c r="I41" s="164"/>
      <c r="J41" s="164"/>
      <c r="K41" s="164"/>
      <c r="L41" s="164"/>
      <c r="M41" s="164"/>
      <c r="N41" s="164"/>
      <c r="O41" s="164"/>
      <c r="P41" s="164"/>
      <c r="Q41" s="164"/>
      <c r="R41" s="164"/>
      <c r="S41" s="164"/>
      <c r="T41" s="164"/>
      <c r="U41" s="164"/>
      <c r="V41" s="164"/>
    </row>
    <row r="42" spans="1:22" ht="12">
      <c r="A42" s="164"/>
      <c r="B42" s="132"/>
      <c r="C42" s="164"/>
      <c r="D42" s="164"/>
      <c r="E42" s="164"/>
      <c r="F42" s="164"/>
      <c r="G42" s="164"/>
      <c r="H42" s="164"/>
      <c r="I42" s="164"/>
      <c r="J42" s="164"/>
      <c r="K42" s="164"/>
      <c r="L42" s="164"/>
      <c r="M42" s="164"/>
      <c r="N42" s="164"/>
      <c r="O42" s="164"/>
      <c r="P42" s="164"/>
      <c r="Q42" s="164"/>
      <c r="R42" s="164"/>
      <c r="S42" s="164"/>
      <c r="T42" s="164"/>
      <c r="U42" s="164"/>
      <c r="V42" s="164"/>
    </row>
    <row r="43" spans="1:22" ht="12">
      <c r="A43" s="164"/>
      <c r="B43" s="132"/>
      <c r="C43" s="164"/>
      <c r="D43" s="164"/>
      <c r="E43" s="164"/>
      <c r="F43" s="164"/>
      <c r="G43" s="164"/>
      <c r="H43" s="164"/>
      <c r="I43" s="164"/>
      <c r="J43" s="164"/>
      <c r="K43" s="164"/>
      <c r="L43" s="164"/>
      <c r="M43" s="164"/>
      <c r="N43" s="164"/>
      <c r="O43" s="164"/>
      <c r="P43" s="164"/>
      <c r="Q43" s="164"/>
      <c r="R43" s="164"/>
      <c r="S43" s="164"/>
      <c r="T43" s="164"/>
      <c r="U43" s="164"/>
      <c r="V43" s="164"/>
    </row>
    <row r="44" spans="1:22" ht="12">
      <c r="A44" s="164"/>
      <c r="B44" s="132"/>
      <c r="C44" s="164"/>
      <c r="D44" s="164"/>
      <c r="E44" s="164"/>
      <c r="F44" s="164"/>
      <c r="G44" s="164"/>
      <c r="H44" s="164"/>
      <c r="I44" s="164"/>
      <c r="J44" s="164"/>
      <c r="K44" s="164"/>
      <c r="L44" s="164"/>
      <c r="M44" s="164"/>
      <c r="N44" s="164"/>
      <c r="O44" s="164"/>
      <c r="P44" s="164"/>
      <c r="Q44" s="164"/>
      <c r="R44" s="164"/>
      <c r="S44" s="164"/>
      <c r="T44" s="164"/>
      <c r="U44" s="164"/>
      <c r="V44" s="164"/>
    </row>
    <row r="45" spans="1:22" ht="12">
      <c r="A45" s="164"/>
      <c r="B45" s="132"/>
      <c r="C45" s="164"/>
      <c r="D45" s="164"/>
      <c r="E45" s="164"/>
      <c r="F45" s="164"/>
      <c r="G45" s="164"/>
      <c r="H45" s="164"/>
      <c r="I45" s="164"/>
      <c r="J45" s="164"/>
      <c r="K45" s="164"/>
      <c r="L45" s="164"/>
      <c r="M45" s="164"/>
      <c r="N45" s="164"/>
      <c r="O45" s="164"/>
      <c r="P45" s="164"/>
      <c r="Q45" s="164"/>
      <c r="R45" s="164"/>
      <c r="S45" s="164"/>
      <c r="T45" s="164"/>
      <c r="U45" s="164"/>
      <c r="V45" s="164"/>
    </row>
    <row r="46" spans="1:22" ht="12">
      <c r="A46" s="164"/>
      <c r="B46" s="132"/>
      <c r="C46" s="164"/>
      <c r="D46" s="164"/>
      <c r="E46" s="164"/>
      <c r="F46" s="164"/>
      <c r="G46" s="164"/>
      <c r="H46" s="164"/>
      <c r="I46" s="164"/>
      <c r="J46" s="164"/>
      <c r="K46" s="164"/>
      <c r="L46" s="164"/>
      <c r="M46" s="164"/>
      <c r="N46" s="164"/>
      <c r="O46" s="164"/>
      <c r="P46" s="164"/>
      <c r="Q46" s="164"/>
      <c r="R46" s="164"/>
      <c r="S46" s="164"/>
      <c r="T46" s="164"/>
      <c r="U46" s="164"/>
      <c r="V46" s="164"/>
    </row>
    <row r="47" spans="1:22" ht="12">
      <c r="A47" s="164"/>
      <c r="B47" s="132"/>
      <c r="C47" s="164"/>
      <c r="D47" s="164"/>
      <c r="E47" s="164"/>
      <c r="F47" s="164"/>
      <c r="G47" s="164"/>
      <c r="H47" s="164"/>
      <c r="I47" s="164"/>
      <c r="J47" s="164"/>
      <c r="K47" s="164"/>
      <c r="L47" s="164"/>
      <c r="M47" s="164"/>
      <c r="N47" s="164"/>
      <c r="O47" s="164"/>
      <c r="P47" s="164"/>
      <c r="Q47" s="164"/>
      <c r="R47" s="164"/>
      <c r="S47" s="164"/>
      <c r="T47" s="164"/>
      <c r="U47" s="164"/>
      <c r="V47" s="164"/>
    </row>
    <row r="48" spans="1:22" ht="12">
      <c r="A48" s="164"/>
      <c r="B48" s="132"/>
      <c r="C48" s="164"/>
      <c r="D48" s="164"/>
      <c r="E48" s="164"/>
      <c r="F48" s="164"/>
      <c r="G48" s="164"/>
      <c r="H48" s="164"/>
      <c r="I48" s="164"/>
      <c r="J48" s="164"/>
      <c r="K48" s="164"/>
      <c r="L48" s="164"/>
      <c r="M48" s="164"/>
      <c r="N48" s="164"/>
      <c r="O48" s="164"/>
      <c r="P48" s="164"/>
      <c r="Q48" s="164"/>
      <c r="R48" s="164"/>
      <c r="S48" s="164"/>
      <c r="T48" s="164"/>
      <c r="U48" s="164"/>
      <c r="V48" s="164"/>
    </row>
    <row r="49" spans="1:22" ht="12">
      <c r="A49" s="164"/>
      <c r="B49" s="132"/>
      <c r="C49" s="164"/>
      <c r="D49" s="164"/>
      <c r="E49" s="164"/>
      <c r="F49" s="164"/>
      <c r="G49" s="164"/>
      <c r="H49" s="164"/>
      <c r="I49" s="164"/>
      <c r="J49" s="164"/>
      <c r="K49" s="164"/>
      <c r="L49" s="164"/>
      <c r="M49" s="164"/>
      <c r="N49" s="164"/>
      <c r="O49" s="164"/>
      <c r="P49" s="164"/>
      <c r="Q49" s="164"/>
      <c r="R49" s="164"/>
      <c r="S49" s="164"/>
      <c r="T49" s="164"/>
      <c r="U49" s="164"/>
      <c r="V49" s="164"/>
    </row>
    <row r="50" spans="1:22" ht="12">
      <c r="A50" s="164"/>
      <c r="B50" s="132"/>
      <c r="C50" s="164"/>
      <c r="D50" s="164"/>
      <c r="E50" s="164"/>
      <c r="F50" s="164"/>
      <c r="G50" s="164"/>
      <c r="H50" s="164"/>
      <c r="I50" s="164"/>
      <c r="J50" s="164"/>
      <c r="K50" s="164"/>
      <c r="L50" s="164"/>
      <c r="M50" s="164"/>
      <c r="N50" s="164"/>
      <c r="O50" s="164"/>
      <c r="P50" s="164"/>
      <c r="Q50" s="164"/>
      <c r="R50" s="164"/>
      <c r="S50" s="164"/>
      <c r="T50" s="164"/>
      <c r="U50" s="164"/>
      <c r="V50" s="164"/>
    </row>
    <row r="51" spans="1:22" ht="12">
      <c r="A51" s="164"/>
      <c r="B51" s="132"/>
      <c r="C51" s="164"/>
      <c r="D51" s="164"/>
      <c r="E51" s="164"/>
      <c r="F51" s="164"/>
      <c r="G51" s="164"/>
      <c r="H51" s="164"/>
      <c r="I51" s="164"/>
      <c r="J51" s="164"/>
      <c r="K51" s="164"/>
      <c r="L51" s="164"/>
      <c r="M51" s="164"/>
      <c r="N51" s="164"/>
      <c r="O51" s="164"/>
      <c r="P51" s="164"/>
      <c r="Q51" s="164"/>
      <c r="R51" s="164"/>
      <c r="S51" s="164"/>
      <c r="T51" s="164"/>
      <c r="U51" s="164"/>
      <c r="V51" s="164"/>
    </row>
    <row r="52" spans="1:22" ht="12">
      <c r="A52" s="164"/>
      <c r="B52" s="132"/>
      <c r="C52" s="164"/>
      <c r="D52" s="164"/>
      <c r="E52" s="164"/>
      <c r="F52" s="164"/>
      <c r="G52" s="164"/>
      <c r="H52" s="164"/>
      <c r="I52" s="164"/>
      <c r="J52" s="164"/>
      <c r="K52" s="164"/>
      <c r="L52" s="164"/>
      <c r="M52" s="164"/>
      <c r="N52" s="164"/>
      <c r="O52" s="164"/>
      <c r="P52" s="164"/>
      <c r="Q52" s="164"/>
      <c r="R52" s="164"/>
      <c r="S52" s="164"/>
      <c r="T52" s="164"/>
      <c r="U52" s="164"/>
      <c r="V52" s="164"/>
    </row>
    <row r="53" spans="1:22" ht="12">
      <c r="A53" s="164"/>
      <c r="B53" s="132"/>
      <c r="C53" s="164"/>
      <c r="D53" s="164"/>
      <c r="E53" s="164"/>
      <c r="F53" s="164"/>
      <c r="G53" s="164"/>
      <c r="H53" s="164"/>
      <c r="I53" s="164"/>
      <c r="J53" s="164"/>
      <c r="K53" s="164"/>
      <c r="L53" s="164"/>
      <c r="M53" s="164"/>
      <c r="N53" s="164"/>
      <c r="O53" s="164"/>
      <c r="P53" s="164"/>
      <c r="Q53" s="164"/>
      <c r="R53" s="164"/>
      <c r="S53" s="164"/>
      <c r="T53" s="164"/>
      <c r="U53" s="164"/>
      <c r="V53" s="164"/>
    </row>
    <row r="54" spans="1:22" ht="12">
      <c r="A54" s="164"/>
      <c r="B54" s="132"/>
      <c r="C54" s="164"/>
      <c r="D54" s="164"/>
      <c r="E54" s="164"/>
      <c r="F54" s="164"/>
      <c r="G54" s="164"/>
      <c r="H54" s="164"/>
      <c r="I54" s="164"/>
      <c r="J54" s="164"/>
      <c r="K54" s="164"/>
      <c r="L54" s="164"/>
      <c r="M54" s="164"/>
      <c r="N54" s="164"/>
      <c r="O54" s="164"/>
      <c r="P54" s="164"/>
      <c r="Q54" s="164"/>
      <c r="R54" s="164"/>
      <c r="S54" s="164"/>
      <c r="T54" s="164"/>
      <c r="U54" s="164"/>
      <c r="V54" s="164"/>
    </row>
    <row r="55" spans="1:22" ht="12">
      <c r="A55" s="164"/>
      <c r="B55" s="132"/>
      <c r="C55" s="164"/>
      <c r="D55" s="164"/>
      <c r="E55" s="164"/>
      <c r="F55" s="164"/>
      <c r="G55" s="164"/>
      <c r="H55" s="164"/>
      <c r="I55" s="164"/>
      <c r="J55" s="164"/>
      <c r="K55" s="164"/>
      <c r="L55" s="164"/>
      <c r="M55" s="164"/>
      <c r="N55" s="164"/>
      <c r="O55" s="164"/>
      <c r="P55" s="164"/>
      <c r="Q55" s="164"/>
      <c r="R55" s="164"/>
      <c r="S55" s="164"/>
      <c r="T55" s="164"/>
      <c r="U55" s="164"/>
      <c r="V55" s="164"/>
    </row>
    <row r="56" spans="1:22" ht="12">
      <c r="A56" s="164"/>
      <c r="B56" s="132"/>
      <c r="C56" s="164"/>
      <c r="D56" s="164"/>
      <c r="E56" s="164"/>
      <c r="F56" s="164"/>
      <c r="G56" s="164"/>
      <c r="H56" s="164"/>
      <c r="I56" s="164"/>
      <c r="J56" s="164"/>
      <c r="K56" s="164"/>
      <c r="L56" s="164"/>
      <c r="M56" s="164"/>
      <c r="N56" s="164"/>
      <c r="O56" s="164"/>
      <c r="P56" s="164"/>
      <c r="Q56" s="164"/>
      <c r="R56" s="164"/>
      <c r="S56" s="164"/>
      <c r="T56" s="164"/>
      <c r="U56" s="164"/>
      <c r="V56" s="164"/>
    </row>
    <row r="57" spans="1:22" ht="12">
      <c r="A57" s="164"/>
      <c r="B57" s="132"/>
      <c r="C57" s="164"/>
      <c r="D57" s="164"/>
      <c r="E57" s="164"/>
      <c r="F57" s="164"/>
      <c r="G57" s="164"/>
      <c r="H57" s="164"/>
      <c r="I57" s="164"/>
      <c r="J57" s="164"/>
      <c r="K57" s="164"/>
      <c r="L57" s="164"/>
      <c r="M57" s="164"/>
      <c r="N57" s="164"/>
      <c r="O57" s="164"/>
      <c r="P57" s="164"/>
      <c r="Q57" s="164"/>
      <c r="R57" s="164"/>
      <c r="S57" s="164"/>
      <c r="T57" s="164"/>
      <c r="U57" s="164"/>
      <c r="V57" s="164"/>
    </row>
    <row r="58" spans="1:22" ht="12">
      <c r="A58" s="164"/>
      <c r="B58" s="132"/>
      <c r="C58" s="164"/>
      <c r="D58" s="164"/>
      <c r="E58" s="164"/>
      <c r="F58" s="164"/>
      <c r="G58" s="164"/>
      <c r="H58" s="164"/>
      <c r="I58" s="164"/>
      <c r="J58" s="164"/>
      <c r="K58" s="164"/>
      <c r="L58" s="164"/>
      <c r="M58" s="164"/>
      <c r="N58" s="164"/>
      <c r="O58" s="164"/>
      <c r="P58" s="164"/>
      <c r="Q58" s="164"/>
      <c r="R58" s="164"/>
      <c r="S58" s="164"/>
      <c r="T58" s="164"/>
      <c r="U58" s="164"/>
      <c r="V58" s="164"/>
    </row>
    <row r="59" spans="1:22" ht="12">
      <c r="A59" s="164"/>
      <c r="B59" s="132"/>
      <c r="C59" s="164"/>
      <c r="D59" s="164"/>
      <c r="E59" s="164"/>
      <c r="F59" s="164"/>
      <c r="G59" s="164"/>
      <c r="H59" s="164"/>
      <c r="I59" s="164"/>
      <c r="J59" s="164"/>
      <c r="K59" s="164"/>
      <c r="L59" s="164"/>
      <c r="M59" s="164"/>
      <c r="N59" s="164"/>
      <c r="O59" s="164"/>
      <c r="P59" s="164"/>
      <c r="Q59" s="164"/>
      <c r="R59" s="164"/>
      <c r="S59" s="164"/>
      <c r="T59" s="164"/>
      <c r="U59" s="164"/>
      <c r="V59" s="164"/>
    </row>
    <row r="60" spans="1:22" ht="12">
      <c r="A60" s="164"/>
      <c r="B60" s="132"/>
      <c r="C60" s="164"/>
      <c r="D60" s="164"/>
      <c r="E60" s="164"/>
      <c r="F60" s="164"/>
      <c r="G60" s="164"/>
      <c r="H60" s="164"/>
      <c r="I60" s="164"/>
      <c r="J60" s="164"/>
      <c r="K60" s="164"/>
      <c r="L60" s="164"/>
      <c r="M60" s="164"/>
      <c r="N60" s="164"/>
      <c r="O60" s="164"/>
      <c r="P60" s="164"/>
      <c r="Q60" s="164"/>
      <c r="R60" s="164"/>
      <c r="S60" s="164"/>
      <c r="T60" s="164"/>
      <c r="U60" s="164"/>
      <c r="V60" s="164"/>
    </row>
    <row r="61" spans="1:22" ht="12">
      <c r="A61" s="164"/>
      <c r="B61" s="132"/>
      <c r="C61" s="164"/>
      <c r="D61" s="164"/>
      <c r="E61" s="164"/>
      <c r="F61" s="164"/>
      <c r="G61" s="164"/>
      <c r="H61" s="164"/>
      <c r="I61" s="164"/>
      <c r="J61" s="164"/>
      <c r="K61" s="164"/>
      <c r="L61" s="164"/>
      <c r="M61" s="164"/>
      <c r="N61" s="164"/>
      <c r="O61" s="164"/>
      <c r="P61" s="164"/>
      <c r="Q61" s="164"/>
      <c r="R61" s="164"/>
      <c r="S61" s="164"/>
      <c r="T61" s="164"/>
      <c r="U61" s="164"/>
      <c r="V61" s="164"/>
    </row>
    <row r="62" spans="1:22" ht="12">
      <c r="A62" s="164"/>
      <c r="B62" s="132"/>
      <c r="C62" s="164"/>
      <c r="D62" s="164"/>
      <c r="E62" s="164"/>
      <c r="F62" s="164"/>
      <c r="G62" s="164"/>
      <c r="H62" s="164"/>
      <c r="I62" s="164"/>
      <c r="J62" s="164"/>
      <c r="K62" s="164"/>
      <c r="L62" s="164"/>
      <c r="M62" s="164"/>
      <c r="N62" s="164"/>
      <c r="O62" s="164"/>
      <c r="P62" s="164"/>
      <c r="Q62" s="164"/>
      <c r="R62" s="164"/>
      <c r="S62" s="164"/>
      <c r="T62" s="164"/>
      <c r="U62" s="164"/>
      <c r="V62" s="164"/>
    </row>
    <row r="63" spans="1:22" ht="12">
      <c r="A63" s="164"/>
      <c r="B63" s="132"/>
      <c r="C63" s="164"/>
      <c r="D63" s="164"/>
      <c r="E63" s="164"/>
      <c r="F63" s="164"/>
      <c r="G63" s="164"/>
      <c r="H63" s="164"/>
      <c r="I63" s="164"/>
      <c r="J63" s="164"/>
      <c r="K63" s="164"/>
      <c r="L63" s="164"/>
      <c r="M63" s="164"/>
      <c r="N63" s="164"/>
      <c r="O63" s="164"/>
      <c r="P63" s="164"/>
      <c r="Q63" s="164"/>
      <c r="R63" s="164"/>
      <c r="S63" s="164"/>
      <c r="T63" s="164"/>
      <c r="U63" s="164"/>
      <c r="V63" s="164"/>
    </row>
    <row r="64" spans="1:22" ht="12">
      <c r="A64" s="164"/>
      <c r="B64" s="132"/>
      <c r="C64" s="164"/>
      <c r="D64" s="164"/>
      <c r="E64" s="164"/>
      <c r="F64" s="164"/>
      <c r="G64" s="164"/>
      <c r="H64" s="164"/>
      <c r="I64" s="164"/>
      <c r="J64" s="164"/>
      <c r="K64" s="164"/>
      <c r="L64" s="164"/>
      <c r="M64" s="164"/>
      <c r="N64" s="164"/>
      <c r="O64" s="164"/>
      <c r="P64" s="164"/>
      <c r="Q64" s="164"/>
      <c r="R64" s="164"/>
      <c r="S64" s="164"/>
      <c r="T64" s="164"/>
      <c r="U64" s="164"/>
      <c r="V64" s="164"/>
    </row>
    <row r="65" spans="1:22" ht="12">
      <c r="A65" s="164"/>
      <c r="B65" s="132"/>
      <c r="C65" s="164"/>
      <c r="D65" s="164"/>
      <c r="E65" s="164"/>
      <c r="F65" s="164"/>
      <c r="G65" s="164"/>
      <c r="H65" s="164"/>
      <c r="I65" s="164"/>
      <c r="J65" s="164"/>
      <c r="K65" s="164"/>
      <c r="L65" s="164"/>
      <c r="M65" s="164"/>
      <c r="N65" s="164"/>
      <c r="O65" s="164"/>
      <c r="P65" s="164"/>
      <c r="Q65" s="164"/>
      <c r="R65" s="164"/>
      <c r="S65" s="164"/>
      <c r="T65" s="164"/>
      <c r="U65" s="164"/>
      <c r="V65" s="164"/>
    </row>
    <row r="66" spans="1:22" ht="12">
      <c r="A66" s="164"/>
      <c r="B66" s="132"/>
      <c r="C66" s="164"/>
      <c r="D66" s="164"/>
      <c r="E66" s="164"/>
      <c r="F66" s="164"/>
      <c r="G66" s="164"/>
      <c r="H66" s="164"/>
      <c r="I66" s="164"/>
      <c r="J66" s="164"/>
      <c r="K66" s="164"/>
      <c r="L66" s="164"/>
      <c r="M66" s="164"/>
      <c r="N66" s="164"/>
      <c r="O66" s="164"/>
      <c r="P66" s="164"/>
      <c r="Q66" s="164"/>
      <c r="R66" s="164"/>
      <c r="S66" s="164"/>
      <c r="T66" s="164"/>
      <c r="U66" s="164"/>
      <c r="V66" s="164"/>
    </row>
    <row r="67" spans="1:22" ht="12">
      <c r="A67" s="164"/>
      <c r="B67" s="132"/>
      <c r="C67" s="164"/>
      <c r="D67" s="164"/>
      <c r="E67" s="164"/>
      <c r="F67" s="164"/>
      <c r="G67" s="164"/>
      <c r="H67" s="164"/>
      <c r="I67" s="164"/>
      <c r="J67" s="164"/>
      <c r="K67" s="164"/>
      <c r="L67" s="164"/>
      <c r="M67" s="164"/>
      <c r="N67" s="164"/>
      <c r="O67" s="164"/>
      <c r="P67" s="164"/>
      <c r="Q67" s="164"/>
      <c r="R67" s="164"/>
      <c r="S67" s="164"/>
      <c r="T67" s="164"/>
      <c r="U67" s="164"/>
      <c r="V67" s="164"/>
    </row>
    <row r="68" spans="1:22" ht="12">
      <c r="A68" s="164"/>
      <c r="B68" s="132"/>
      <c r="C68" s="164"/>
      <c r="D68" s="164"/>
      <c r="E68" s="164"/>
      <c r="F68" s="164"/>
      <c r="G68" s="164"/>
      <c r="H68" s="164"/>
      <c r="I68" s="164"/>
      <c r="J68" s="164"/>
      <c r="K68" s="164"/>
      <c r="L68" s="164"/>
      <c r="M68" s="164"/>
      <c r="N68" s="164"/>
      <c r="O68" s="164"/>
      <c r="P68" s="164"/>
      <c r="Q68" s="164"/>
      <c r="R68" s="164"/>
      <c r="S68" s="164"/>
      <c r="T68" s="164"/>
      <c r="U68" s="164"/>
      <c r="V68" s="164"/>
    </row>
    <row r="69" spans="1:22" ht="12">
      <c r="A69" s="164"/>
      <c r="B69" s="132"/>
      <c r="C69" s="164"/>
      <c r="D69" s="164"/>
      <c r="E69" s="164"/>
      <c r="F69" s="164"/>
      <c r="G69" s="164"/>
      <c r="H69" s="164"/>
      <c r="I69" s="164"/>
      <c r="J69" s="164"/>
      <c r="K69" s="164"/>
      <c r="L69" s="164"/>
      <c r="M69" s="164"/>
      <c r="N69" s="164"/>
      <c r="O69" s="164"/>
      <c r="P69" s="164"/>
      <c r="Q69" s="164"/>
      <c r="R69" s="164"/>
      <c r="S69" s="164"/>
      <c r="T69" s="164"/>
      <c r="U69" s="164"/>
      <c r="V69" s="164"/>
    </row>
    <row r="70" spans="1:22" ht="12">
      <c r="A70" s="164"/>
      <c r="B70" s="132"/>
      <c r="C70" s="164"/>
      <c r="D70" s="164"/>
      <c r="E70" s="164"/>
      <c r="F70" s="164"/>
      <c r="G70" s="164"/>
      <c r="H70" s="164"/>
      <c r="I70" s="164"/>
      <c r="J70" s="164"/>
      <c r="K70" s="164"/>
      <c r="L70" s="164"/>
      <c r="M70" s="164"/>
      <c r="N70" s="164"/>
      <c r="O70" s="164"/>
      <c r="P70" s="164"/>
      <c r="Q70" s="164"/>
      <c r="R70" s="164"/>
      <c r="S70" s="164"/>
      <c r="T70" s="164"/>
      <c r="U70" s="164"/>
      <c r="V70" s="164"/>
    </row>
    <row r="71" spans="1:22" ht="12">
      <c r="A71" s="164"/>
      <c r="B71" s="132"/>
      <c r="C71" s="164"/>
      <c r="D71" s="164"/>
      <c r="E71" s="164"/>
      <c r="F71" s="164"/>
      <c r="G71" s="164"/>
      <c r="H71" s="164"/>
      <c r="I71" s="164"/>
      <c r="J71" s="164"/>
      <c r="K71" s="164"/>
      <c r="L71" s="164"/>
      <c r="M71" s="164"/>
      <c r="N71" s="164"/>
      <c r="O71" s="164"/>
      <c r="P71" s="164"/>
      <c r="Q71" s="164"/>
      <c r="R71" s="164"/>
      <c r="S71" s="164"/>
      <c r="T71" s="164"/>
      <c r="U71" s="164"/>
      <c r="V71" s="164"/>
    </row>
    <row r="72" spans="1:22" ht="12">
      <c r="A72" s="164"/>
      <c r="B72" s="132"/>
      <c r="C72" s="164"/>
      <c r="D72" s="164"/>
      <c r="E72" s="164"/>
      <c r="F72" s="164"/>
      <c r="G72" s="164"/>
      <c r="H72" s="164"/>
      <c r="I72" s="164"/>
      <c r="J72" s="164"/>
      <c r="K72" s="164"/>
      <c r="L72" s="164"/>
      <c r="M72" s="164"/>
      <c r="N72" s="164"/>
      <c r="O72" s="164"/>
      <c r="P72" s="164"/>
      <c r="Q72" s="164"/>
      <c r="R72" s="164"/>
      <c r="S72" s="164"/>
      <c r="T72" s="164"/>
      <c r="U72" s="164"/>
      <c r="V72" s="164"/>
    </row>
    <row r="73" spans="1:22" ht="12">
      <c r="A73" s="164"/>
      <c r="B73" s="132"/>
      <c r="C73" s="164"/>
      <c r="D73" s="164"/>
      <c r="E73" s="164"/>
      <c r="F73" s="164"/>
      <c r="G73" s="164"/>
      <c r="H73" s="164"/>
      <c r="I73" s="164"/>
      <c r="J73" s="164"/>
      <c r="K73" s="164"/>
      <c r="L73" s="164"/>
      <c r="M73" s="164"/>
      <c r="N73" s="164"/>
      <c r="O73" s="164"/>
      <c r="P73" s="164"/>
      <c r="Q73" s="164"/>
      <c r="R73" s="164"/>
      <c r="S73" s="164"/>
      <c r="T73" s="164"/>
      <c r="U73" s="164"/>
      <c r="V73" s="164"/>
    </row>
    <row r="74" spans="1:22" ht="12">
      <c r="A74" s="164"/>
      <c r="B74" s="132"/>
      <c r="C74" s="164"/>
      <c r="D74" s="164"/>
      <c r="E74" s="164"/>
      <c r="F74" s="164"/>
      <c r="G74" s="164"/>
      <c r="H74" s="164"/>
      <c r="I74" s="164"/>
      <c r="J74" s="164"/>
      <c r="K74" s="164"/>
      <c r="L74" s="164"/>
      <c r="M74" s="164"/>
      <c r="N74" s="164"/>
      <c r="O74" s="164"/>
      <c r="P74" s="164"/>
      <c r="Q74" s="164"/>
      <c r="R74" s="164"/>
      <c r="S74" s="164"/>
      <c r="T74" s="164"/>
      <c r="U74" s="164"/>
      <c r="V74" s="164"/>
    </row>
    <row r="75" spans="1:22" ht="12">
      <c r="A75" s="164"/>
      <c r="B75" s="132"/>
      <c r="C75" s="164"/>
      <c r="D75" s="164"/>
      <c r="E75" s="164"/>
      <c r="F75" s="164"/>
      <c r="G75" s="164"/>
      <c r="H75" s="164"/>
      <c r="I75" s="164"/>
      <c r="J75" s="164"/>
      <c r="K75" s="164"/>
      <c r="L75" s="164"/>
      <c r="M75" s="164"/>
      <c r="N75" s="164"/>
      <c r="O75" s="164"/>
      <c r="P75" s="164"/>
      <c r="Q75" s="164"/>
      <c r="R75" s="164"/>
      <c r="S75" s="164"/>
      <c r="T75" s="164"/>
      <c r="U75" s="164"/>
      <c r="V75" s="164"/>
    </row>
    <row r="76" spans="1:22" ht="12">
      <c r="A76" s="164"/>
      <c r="B76" s="132"/>
      <c r="C76" s="164"/>
      <c r="D76" s="164"/>
      <c r="E76" s="164"/>
      <c r="F76" s="164"/>
      <c r="G76" s="164"/>
      <c r="H76" s="164"/>
      <c r="I76" s="164"/>
      <c r="J76" s="164"/>
      <c r="K76" s="164"/>
      <c r="L76" s="164"/>
      <c r="M76" s="164"/>
      <c r="N76" s="164"/>
      <c r="O76" s="164"/>
      <c r="P76" s="164"/>
      <c r="Q76" s="164"/>
      <c r="R76" s="164"/>
      <c r="S76" s="164"/>
      <c r="T76" s="164"/>
      <c r="U76" s="164"/>
      <c r="V76" s="164"/>
    </row>
    <row r="77" spans="1:22" ht="12">
      <c r="A77" s="164"/>
      <c r="B77" s="132"/>
      <c r="C77" s="164"/>
      <c r="D77" s="164"/>
      <c r="E77" s="164"/>
      <c r="F77" s="164"/>
      <c r="G77" s="164"/>
      <c r="H77" s="164"/>
      <c r="I77" s="164"/>
      <c r="J77" s="164"/>
      <c r="K77" s="164"/>
      <c r="L77" s="164"/>
      <c r="M77" s="164"/>
      <c r="N77" s="164"/>
      <c r="O77" s="164"/>
      <c r="P77" s="164"/>
      <c r="Q77" s="164"/>
      <c r="R77" s="164"/>
      <c r="S77" s="164"/>
      <c r="T77" s="164"/>
      <c r="U77" s="164"/>
      <c r="V77" s="164"/>
    </row>
    <row r="78" spans="1:22" ht="12">
      <c r="A78" s="164"/>
      <c r="B78" s="132"/>
      <c r="C78" s="164"/>
      <c r="D78" s="164"/>
      <c r="E78" s="164"/>
      <c r="F78" s="164"/>
      <c r="G78" s="164"/>
      <c r="H78" s="164"/>
      <c r="I78" s="164"/>
      <c r="J78" s="164"/>
      <c r="K78" s="164"/>
      <c r="L78" s="164"/>
      <c r="M78" s="164"/>
      <c r="N78" s="164"/>
      <c r="O78" s="164"/>
      <c r="P78" s="164"/>
      <c r="Q78" s="164"/>
      <c r="R78" s="164"/>
      <c r="S78" s="164"/>
      <c r="T78" s="164"/>
      <c r="U78" s="164"/>
      <c r="V78" s="164"/>
    </row>
    <row r="79" spans="1:22" ht="12">
      <c r="A79" s="164"/>
      <c r="B79" s="132"/>
      <c r="C79" s="164"/>
      <c r="D79" s="164"/>
      <c r="E79" s="164"/>
      <c r="F79" s="164"/>
      <c r="G79" s="164"/>
      <c r="H79" s="164"/>
      <c r="I79" s="164"/>
      <c r="J79" s="164"/>
      <c r="K79" s="164"/>
      <c r="L79" s="164"/>
      <c r="M79" s="164"/>
      <c r="N79" s="164"/>
      <c r="O79" s="164"/>
      <c r="P79" s="164"/>
      <c r="Q79" s="164"/>
      <c r="R79" s="164"/>
      <c r="S79" s="164"/>
      <c r="T79" s="164"/>
      <c r="U79" s="164"/>
      <c r="V79" s="164"/>
    </row>
    <row r="80" spans="1:22" ht="12">
      <c r="A80" s="164"/>
      <c r="B80" s="132"/>
      <c r="C80" s="164"/>
      <c r="D80" s="164"/>
      <c r="E80" s="164"/>
      <c r="F80" s="164"/>
      <c r="G80" s="164"/>
      <c r="H80" s="164"/>
      <c r="I80" s="164"/>
      <c r="J80" s="164"/>
      <c r="K80" s="164"/>
      <c r="L80" s="164"/>
      <c r="M80" s="164"/>
      <c r="N80" s="164"/>
      <c r="O80" s="164"/>
      <c r="P80" s="164"/>
      <c r="Q80" s="164"/>
      <c r="R80" s="164"/>
      <c r="S80" s="164"/>
      <c r="T80" s="164"/>
      <c r="U80" s="164"/>
      <c r="V80" s="164"/>
    </row>
    <row r="81" spans="1:22" ht="12">
      <c r="A81" s="164"/>
      <c r="B81" s="132"/>
      <c r="C81" s="164"/>
      <c r="D81" s="164"/>
      <c r="E81" s="164"/>
      <c r="F81" s="164"/>
      <c r="G81" s="164"/>
      <c r="H81" s="164"/>
      <c r="I81" s="164"/>
      <c r="J81" s="164"/>
      <c r="K81" s="164"/>
      <c r="L81" s="164"/>
      <c r="M81" s="164"/>
      <c r="N81" s="164"/>
      <c r="O81" s="164"/>
      <c r="P81" s="164"/>
      <c r="Q81" s="164"/>
      <c r="R81" s="164"/>
      <c r="S81" s="164"/>
      <c r="T81" s="164"/>
      <c r="U81" s="164"/>
      <c r="V81" s="164"/>
    </row>
    <row r="82" spans="1:22" ht="12">
      <c r="A82" s="164"/>
      <c r="B82" s="132"/>
      <c r="C82" s="164"/>
      <c r="D82" s="164"/>
      <c r="E82" s="164"/>
      <c r="F82" s="164"/>
      <c r="G82" s="164"/>
      <c r="H82" s="164"/>
      <c r="I82" s="164"/>
      <c r="J82" s="164"/>
      <c r="K82" s="164"/>
      <c r="L82" s="164"/>
      <c r="M82" s="164"/>
      <c r="N82" s="164"/>
      <c r="O82" s="164"/>
      <c r="P82" s="164"/>
      <c r="Q82" s="164"/>
      <c r="R82" s="164"/>
      <c r="S82" s="164"/>
      <c r="T82" s="164"/>
      <c r="U82" s="164"/>
      <c r="V82" s="164"/>
    </row>
    <row r="83" spans="1:22" ht="12">
      <c r="A83" s="164"/>
      <c r="B83" s="132"/>
      <c r="C83" s="164"/>
      <c r="D83" s="164"/>
      <c r="E83" s="164"/>
      <c r="F83" s="164"/>
      <c r="G83" s="164"/>
      <c r="H83" s="164"/>
      <c r="I83" s="164"/>
      <c r="J83" s="164"/>
      <c r="K83" s="164"/>
      <c r="L83" s="164"/>
      <c r="M83" s="164"/>
      <c r="N83" s="164"/>
      <c r="O83" s="164"/>
      <c r="P83" s="164"/>
      <c r="Q83" s="164"/>
      <c r="R83" s="164"/>
      <c r="S83" s="164"/>
      <c r="T83" s="164"/>
      <c r="U83" s="164"/>
      <c r="V83" s="164"/>
    </row>
    <row r="84" spans="1:22" ht="12">
      <c r="A84" s="164"/>
      <c r="B84" s="132"/>
      <c r="C84" s="164"/>
      <c r="D84" s="164"/>
      <c r="E84" s="164"/>
      <c r="F84" s="164"/>
      <c r="G84" s="164"/>
      <c r="H84" s="164"/>
      <c r="I84" s="164"/>
      <c r="J84" s="164"/>
      <c r="K84" s="164"/>
      <c r="L84" s="164"/>
      <c r="M84" s="164"/>
      <c r="N84" s="164"/>
      <c r="O84" s="164"/>
      <c r="P84" s="164"/>
      <c r="Q84" s="164"/>
      <c r="R84" s="164"/>
      <c r="S84" s="164"/>
      <c r="T84" s="164"/>
      <c r="U84" s="164"/>
      <c r="V84" s="164"/>
    </row>
    <row r="85" spans="1:22" ht="12">
      <c r="A85" s="164"/>
      <c r="B85" s="132"/>
      <c r="C85" s="164"/>
      <c r="D85" s="164"/>
      <c r="E85" s="164"/>
      <c r="F85" s="164"/>
      <c r="G85" s="164"/>
      <c r="H85" s="164"/>
      <c r="I85" s="164"/>
      <c r="J85" s="164"/>
      <c r="K85" s="164"/>
      <c r="L85" s="164"/>
      <c r="M85" s="164"/>
      <c r="N85" s="164"/>
      <c r="O85" s="164"/>
      <c r="P85" s="164"/>
      <c r="Q85" s="164"/>
      <c r="R85" s="164"/>
      <c r="S85" s="164"/>
      <c r="T85" s="164"/>
      <c r="U85" s="164"/>
      <c r="V85" s="164"/>
    </row>
    <row r="86" spans="1:22" ht="12">
      <c r="A86" s="164"/>
      <c r="B86" s="132"/>
      <c r="C86" s="164"/>
      <c r="D86" s="164"/>
      <c r="E86" s="164"/>
      <c r="F86" s="164"/>
      <c r="G86" s="164"/>
      <c r="H86" s="164"/>
      <c r="I86" s="164"/>
      <c r="J86" s="164"/>
      <c r="K86" s="164"/>
      <c r="L86" s="164"/>
      <c r="M86" s="164"/>
      <c r="N86" s="164"/>
      <c r="O86" s="164"/>
      <c r="P86" s="164"/>
      <c r="Q86" s="164"/>
      <c r="R86" s="164"/>
      <c r="S86" s="164"/>
      <c r="T86" s="164"/>
      <c r="U86" s="164"/>
      <c r="V86" s="164"/>
    </row>
    <row r="87" spans="1:22" ht="12">
      <c r="A87" s="164"/>
      <c r="B87" s="132"/>
      <c r="C87" s="164"/>
      <c r="D87" s="164"/>
      <c r="E87" s="164"/>
      <c r="F87" s="164"/>
      <c r="G87" s="164"/>
      <c r="H87" s="164"/>
      <c r="I87" s="164"/>
      <c r="J87" s="164"/>
      <c r="K87" s="164"/>
      <c r="L87" s="164"/>
      <c r="M87" s="164"/>
      <c r="N87" s="164"/>
      <c r="O87" s="164"/>
      <c r="P87" s="164"/>
      <c r="Q87" s="164"/>
      <c r="R87" s="164"/>
      <c r="S87" s="164"/>
      <c r="T87" s="164"/>
      <c r="U87" s="164"/>
      <c r="V87" s="164"/>
    </row>
    <row r="88" spans="1:22" ht="12">
      <c r="A88" s="164"/>
      <c r="B88" s="132"/>
      <c r="C88" s="164"/>
      <c r="D88" s="164"/>
      <c r="E88" s="164"/>
      <c r="F88" s="164"/>
      <c r="G88" s="164"/>
      <c r="H88" s="164"/>
      <c r="I88" s="164"/>
      <c r="J88" s="164"/>
      <c r="K88" s="164"/>
      <c r="L88" s="164"/>
      <c r="M88" s="164"/>
      <c r="N88" s="164"/>
      <c r="O88" s="164"/>
      <c r="P88" s="164"/>
      <c r="Q88" s="164"/>
      <c r="R88" s="164"/>
      <c r="S88" s="164"/>
      <c r="T88" s="164"/>
      <c r="U88" s="164"/>
      <c r="V88" s="164"/>
    </row>
    <row r="89" spans="1:22" ht="12">
      <c r="A89" s="164"/>
      <c r="B89" s="132"/>
      <c r="C89" s="164"/>
      <c r="D89" s="164"/>
      <c r="E89" s="164"/>
      <c r="F89" s="164"/>
      <c r="G89" s="164"/>
      <c r="H89" s="164"/>
      <c r="I89" s="164"/>
      <c r="J89" s="164"/>
      <c r="K89" s="164"/>
      <c r="L89" s="164"/>
      <c r="M89" s="164"/>
      <c r="N89" s="164"/>
      <c r="O89" s="164"/>
      <c r="P89" s="164"/>
      <c r="Q89" s="164"/>
      <c r="R89" s="164"/>
      <c r="S89" s="164"/>
      <c r="T89" s="164"/>
      <c r="U89" s="164"/>
      <c r="V89" s="164"/>
    </row>
    <row r="90" spans="1:22" ht="12">
      <c r="A90" s="164"/>
      <c r="B90" s="132"/>
      <c r="C90" s="164"/>
      <c r="D90" s="164"/>
      <c r="E90" s="164"/>
      <c r="F90" s="164"/>
      <c r="G90" s="164"/>
      <c r="H90" s="164"/>
      <c r="I90" s="164"/>
      <c r="J90" s="164"/>
      <c r="K90" s="164"/>
      <c r="L90" s="164"/>
      <c r="M90" s="164"/>
      <c r="N90" s="164"/>
      <c r="O90" s="164"/>
      <c r="P90" s="164"/>
      <c r="Q90" s="164"/>
      <c r="R90" s="164"/>
      <c r="S90" s="164"/>
      <c r="T90" s="164"/>
      <c r="U90" s="164"/>
      <c r="V90" s="164"/>
    </row>
    <row r="91" spans="1:22" ht="12">
      <c r="A91" s="164"/>
      <c r="B91" s="132"/>
      <c r="C91" s="164"/>
      <c r="D91" s="164"/>
      <c r="E91" s="164"/>
      <c r="F91" s="164"/>
      <c r="G91" s="164"/>
      <c r="H91" s="164"/>
      <c r="I91" s="164"/>
      <c r="J91" s="164"/>
      <c r="K91" s="164"/>
      <c r="L91" s="164"/>
      <c r="M91" s="164"/>
      <c r="N91" s="164"/>
      <c r="O91" s="164"/>
      <c r="P91" s="164"/>
      <c r="Q91" s="164"/>
      <c r="R91" s="164"/>
      <c r="S91" s="164"/>
      <c r="T91" s="164"/>
      <c r="U91" s="164"/>
      <c r="V91" s="164"/>
    </row>
    <row r="92" spans="1:22" ht="12">
      <c r="A92" s="164"/>
      <c r="B92" s="132"/>
      <c r="C92" s="164"/>
      <c r="D92" s="164"/>
      <c r="E92" s="164"/>
      <c r="F92" s="164"/>
      <c r="G92" s="164"/>
      <c r="H92" s="164"/>
      <c r="I92" s="164"/>
      <c r="J92" s="164"/>
      <c r="K92" s="164"/>
      <c r="L92" s="164"/>
      <c r="M92" s="164"/>
      <c r="N92" s="164"/>
      <c r="O92" s="164"/>
      <c r="P92" s="164"/>
      <c r="Q92" s="164"/>
      <c r="R92" s="164"/>
      <c r="S92" s="164"/>
      <c r="T92" s="164"/>
      <c r="U92" s="164"/>
      <c r="V92" s="164"/>
    </row>
    <row r="93" spans="1:22" ht="12">
      <c r="A93" s="164"/>
      <c r="B93" s="132"/>
      <c r="C93" s="164"/>
      <c r="D93" s="164"/>
      <c r="E93" s="164"/>
      <c r="F93" s="164"/>
      <c r="G93" s="164"/>
      <c r="H93" s="164"/>
      <c r="I93" s="164"/>
      <c r="J93" s="164"/>
      <c r="K93" s="164"/>
      <c r="L93" s="164"/>
      <c r="M93" s="164"/>
      <c r="N93" s="164"/>
      <c r="O93" s="164"/>
      <c r="P93" s="164"/>
      <c r="Q93" s="164"/>
      <c r="R93" s="164"/>
      <c r="S93" s="164"/>
      <c r="T93" s="164"/>
      <c r="U93" s="164"/>
      <c r="V93" s="164"/>
    </row>
    <row r="94" spans="1:22" ht="12">
      <c r="A94" s="164"/>
      <c r="B94" s="132"/>
      <c r="C94" s="164"/>
      <c r="D94" s="164"/>
      <c r="E94" s="164"/>
      <c r="F94" s="164"/>
      <c r="G94" s="164"/>
      <c r="H94" s="164"/>
      <c r="I94" s="164"/>
      <c r="J94" s="164"/>
      <c r="K94" s="164"/>
      <c r="L94" s="164"/>
      <c r="M94" s="164"/>
      <c r="N94" s="164"/>
      <c r="O94" s="164"/>
      <c r="P94" s="164"/>
      <c r="Q94" s="164"/>
      <c r="R94" s="164"/>
      <c r="S94" s="164"/>
      <c r="T94" s="164"/>
      <c r="U94" s="164"/>
      <c r="V94" s="164"/>
    </row>
    <row r="95" spans="1:22" ht="12">
      <c r="A95" s="164"/>
      <c r="B95" s="132"/>
      <c r="C95" s="164"/>
      <c r="D95" s="164"/>
      <c r="E95" s="164"/>
      <c r="F95" s="164"/>
      <c r="G95" s="164"/>
      <c r="H95" s="164"/>
      <c r="I95" s="164"/>
      <c r="J95" s="164"/>
      <c r="K95" s="164"/>
      <c r="L95" s="164"/>
      <c r="M95" s="164"/>
      <c r="N95" s="164"/>
      <c r="O95" s="164"/>
      <c r="P95" s="164"/>
      <c r="Q95" s="164"/>
      <c r="R95" s="164"/>
      <c r="S95" s="164"/>
      <c r="T95" s="164"/>
      <c r="U95" s="164"/>
      <c r="V95" s="164"/>
    </row>
    <row r="96" spans="1:22" ht="12">
      <c r="A96" s="164"/>
      <c r="B96" s="132"/>
      <c r="C96" s="164"/>
      <c r="D96" s="164"/>
      <c r="E96" s="164"/>
      <c r="F96" s="164"/>
      <c r="G96" s="164"/>
      <c r="H96" s="164"/>
      <c r="I96" s="164"/>
      <c r="J96" s="164"/>
      <c r="K96" s="164"/>
      <c r="L96" s="164"/>
      <c r="M96" s="164"/>
      <c r="N96" s="164"/>
      <c r="O96" s="164"/>
      <c r="P96" s="164"/>
      <c r="Q96" s="164"/>
      <c r="R96" s="164"/>
      <c r="S96" s="164"/>
      <c r="T96" s="164"/>
      <c r="U96" s="164"/>
      <c r="V96" s="164"/>
    </row>
    <row r="97" spans="1:22" ht="12">
      <c r="A97" s="164"/>
      <c r="B97" s="132"/>
      <c r="C97" s="164"/>
      <c r="D97" s="164"/>
      <c r="E97" s="164"/>
      <c r="F97" s="164"/>
      <c r="G97" s="164"/>
      <c r="H97" s="164"/>
      <c r="I97" s="164"/>
      <c r="J97" s="164"/>
      <c r="K97" s="164"/>
      <c r="L97" s="164"/>
      <c r="M97" s="164"/>
      <c r="N97" s="164"/>
      <c r="O97" s="164"/>
      <c r="P97" s="164"/>
      <c r="Q97" s="164"/>
      <c r="R97" s="164"/>
      <c r="S97" s="164"/>
      <c r="T97" s="164"/>
      <c r="U97" s="164"/>
      <c r="V97" s="164"/>
    </row>
    <row r="98" spans="1:22" ht="12">
      <c r="A98" s="164"/>
      <c r="B98" s="132"/>
      <c r="C98" s="164"/>
      <c r="D98" s="164"/>
      <c r="E98" s="164"/>
      <c r="F98" s="164"/>
      <c r="G98" s="164"/>
      <c r="H98" s="164"/>
      <c r="I98" s="164"/>
      <c r="J98" s="164"/>
      <c r="K98" s="164"/>
      <c r="L98" s="164"/>
      <c r="M98" s="164"/>
      <c r="N98" s="164"/>
      <c r="O98" s="164"/>
      <c r="P98" s="164"/>
      <c r="Q98" s="164"/>
      <c r="R98" s="164"/>
      <c r="S98" s="164"/>
      <c r="T98" s="164"/>
      <c r="U98" s="164"/>
      <c r="V98" s="164"/>
    </row>
    <row r="99" spans="1:22" ht="12">
      <c r="A99" s="164"/>
      <c r="B99" s="132"/>
      <c r="C99" s="164"/>
      <c r="D99" s="164"/>
      <c r="E99" s="164"/>
      <c r="F99" s="164"/>
      <c r="G99" s="164"/>
      <c r="H99" s="164"/>
      <c r="I99" s="164"/>
      <c r="J99" s="164"/>
      <c r="K99" s="164"/>
      <c r="L99" s="164"/>
      <c r="M99" s="164"/>
      <c r="N99" s="164"/>
      <c r="O99" s="164"/>
      <c r="P99" s="164"/>
      <c r="Q99" s="164"/>
      <c r="R99" s="164"/>
      <c r="S99" s="164"/>
      <c r="T99" s="164"/>
      <c r="U99" s="164"/>
      <c r="V99" s="164"/>
    </row>
    <row r="100" spans="1:22" ht="12">
      <c r="A100" s="164"/>
      <c r="B100" s="132"/>
      <c r="C100" s="164"/>
      <c r="D100" s="164"/>
      <c r="E100" s="164"/>
      <c r="F100" s="164"/>
      <c r="G100" s="164"/>
      <c r="H100" s="164"/>
      <c r="I100" s="164"/>
      <c r="J100" s="164"/>
      <c r="K100" s="164"/>
      <c r="L100" s="164"/>
      <c r="M100" s="164"/>
      <c r="N100" s="164"/>
      <c r="O100" s="164"/>
      <c r="P100" s="164"/>
      <c r="Q100" s="164"/>
      <c r="R100" s="164"/>
      <c r="S100" s="164"/>
      <c r="T100" s="164"/>
      <c r="U100" s="164"/>
      <c r="V100" s="164"/>
    </row>
    <row r="101" spans="1:22" ht="12">
      <c r="A101" s="164"/>
      <c r="B101" s="132"/>
      <c r="C101" s="164"/>
      <c r="D101" s="164"/>
      <c r="E101" s="164"/>
      <c r="F101" s="164"/>
      <c r="G101" s="164"/>
      <c r="H101" s="164"/>
      <c r="I101" s="164"/>
      <c r="J101" s="164"/>
      <c r="K101" s="164"/>
      <c r="L101" s="164"/>
      <c r="M101" s="164"/>
      <c r="N101" s="164"/>
      <c r="O101" s="164"/>
      <c r="P101" s="164"/>
      <c r="Q101" s="164"/>
      <c r="R101" s="164"/>
      <c r="S101" s="164"/>
      <c r="T101" s="164"/>
      <c r="U101" s="164"/>
      <c r="V101" s="164"/>
    </row>
    <row r="102" spans="1:22" ht="12">
      <c r="A102" s="164"/>
      <c r="B102" s="132"/>
      <c r="C102" s="164"/>
      <c r="D102" s="164"/>
      <c r="E102" s="164"/>
      <c r="F102" s="164"/>
      <c r="G102" s="164"/>
      <c r="H102" s="164"/>
      <c r="I102" s="164"/>
      <c r="J102" s="164"/>
      <c r="K102" s="164"/>
      <c r="L102" s="164"/>
      <c r="M102" s="164"/>
      <c r="N102" s="164"/>
      <c r="O102" s="164"/>
      <c r="P102" s="164"/>
      <c r="Q102" s="164"/>
      <c r="R102" s="164"/>
      <c r="S102" s="164"/>
      <c r="T102" s="164"/>
      <c r="U102" s="164"/>
      <c r="V102" s="164"/>
    </row>
    <row r="103" spans="1:22" ht="12">
      <c r="A103" s="164"/>
      <c r="B103" s="132"/>
      <c r="C103" s="164"/>
      <c r="D103" s="164"/>
      <c r="E103" s="164"/>
      <c r="F103" s="164"/>
      <c r="G103" s="164"/>
      <c r="H103" s="164"/>
      <c r="I103" s="164"/>
      <c r="J103" s="164"/>
      <c r="K103" s="164"/>
      <c r="L103" s="164"/>
      <c r="M103" s="164"/>
      <c r="N103" s="164"/>
      <c r="O103" s="164"/>
      <c r="P103" s="164"/>
      <c r="Q103" s="164"/>
      <c r="R103" s="164"/>
      <c r="S103" s="164"/>
      <c r="T103" s="164"/>
      <c r="U103" s="164"/>
      <c r="V103" s="164"/>
    </row>
    <row r="104" spans="1:22" ht="12">
      <c r="A104" s="164"/>
      <c r="B104" s="132"/>
      <c r="C104" s="164"/>
      <c r="D104" s="164"/>
      <c r="E104" s="164"/>
      <c r="F104" s="164"/>
      <c r="G104" s="164"/>
      <c r="H104" s="164"/>
      <c r="I104" s="164"/>
      <c r="J104" s="164"/>
      <c r="K104" s="164"/>
      <c r="L104" s="164"/>
      <c r="M104" s="164"/>
      <c r="N104" s="164"/>
      <c r="O104" s="164"/>
      <c r="P104" s="164"/>
      <c r="Q104" s="164"/>
      <c r="R104" s="164"/>
      <c r="S104" s="164"/>
      <c r="T104" s="164"/>
      <c r="U104" s="164"/>
      <c r="V104" s="164"/>
    </row>
    <row r="105" spans="1:22" ht="12">
      <c r="A105" s="164"/>
      <c r="B105" s="132"/>
      <c r="C105" s="164"/>
      <c r="D105" s="164"/>
      <c r="E105" s="164"/>
      <c r="F105" s="164"/>
      <c r="G105" s="164"/>
      <c r="H105" s="164"/>
      <c r="I105" s="164"/>
      <c r="J105" s="164"/>
      <c r="K105" s="164"/>
      <c r="L105" s="164"/>
      <c r="M105" s="164"/>
      <c r="N105" s="164"/>
      <c r="O105" s="164"/>
      <c r="P105" s="164"/>
      <c r="Q105" s="164"/>
      <c r="R105" s="164"/>
      <c r="S105" s="164"/>
      <c r="T105" s="164"/>
      <c r="U105" s="164"/>
      <c r="V105" s="164"/>
    </row>
    <row r="106" spans="1:22" ht="12">
      <c r="A106" s="164"/>
      <c r="B106" s="132"/>
      <c r="C106" s="164"/>
      <c r="D106" s="164"/>
      <c r="E106" s="164"/>
      <c r="F106" s="164"/>
      <c r="G106" s="164"/>
      <c r="H106" s="164"/>
      <c r="I106" s="164"/>
      <c r="J106" s="164"/>
      <c r="K106" s="164"/>
      <c r="L106" s="164"/>
      <c r="M106" s="164"/>
      <c r="N106" s="164"/>
      <c r="O106" s="164"/>
      <c r="P106" s="164"/>
      <c r="Q106" s="164"/>
      <c r="R106" s="164"/>
      <c r="S106" s="164"/>
      <c r="T106" s="164"/>
      <c r="U106" s="164"/>
      <c r="V106" s="164"/>
    </row>
    <row r="107" spans="1:22" ht="12">
      <c r="A107" s="164"/>
      <c r="B107" s="132"/>
      <c r="C107" s="164"/>
      <c r="D107" s="164"/>
      <c r="E107" s="164"/>
      <c r="F107" s="164"/>
      <c r="G107" s="164"/>
      <c r="H107" s="164"/>
      <c r="I107" s="164"/>
      <c r="J107" s="164"/>
      <c r="K107" s="164"/>
      <c r="L107" s="164"/>
      <c r="M107" s="164"/>
      <c r="N107" s="164"/>
      <c r="O107" s="164"/>
      <c r="P107" s="164"/>
      <c r="Q107" s="164"/>
      <c r="R107" s="164"/>
      <c r="S107" s="164"/>
      <c r="T107" s="164"/>
      <c r="U107" s="164"/>
      <c r="V107" s="164"/>
    </row>
    <row r="108" spans="1:22" ht="12">
      <c r="A108" s="164"/>
      <c r="B108" s="132"/>
      <c r="C108" s="164"/>
      <c r="D108" s="164"/>
      <c r="E108" s="164"/>
      <c r="F108" s="164"/>
      <c r="G108" s="164"/>
      <c r="H108" s="164"/>
      <c r="I108" s="164"/>
      <c r="J108" s="164"/>
      <c r="K108" s="164"/>
      <c r="L108" s="164"/>
      <c r="M108" s="164"/>
      <c r="N108" s="164"/>
      <c r="O108" s="164"/>
      <c r="P108" s="164"/>
      <c r="Q108" s="164"/>
      <c r="R108" s="164"/>
      <c r="S108" s="164"/>
      <c r="T108" s="164"/>
      <c r="U108" s="164"/>
      <c r="V108" s="164"/>
    </row>
    <row r="109" spans="1:22" ht="12">
      <c r="A109" s="164"/>
      <c r="B109" s="132"/>
      <c r="C109" s="164"/>
      <c r="D109" s="164"/>
      <c r="E109" s="164"/>
      <c r="F109" s="164"/>
      <c r="G109" s="164"/>
      <c r="H109" s="164"/>
      <c r="I109" s="164"/>
      <c r="J109" s="164"/>
      <c r="K109" s="164"/>
      <c r="L109" s="164"/>
      <c r="M109" s="164"/>
      <c r="N109" s="164"/>
      <c r="O109" s="164"/>
      <c r="P109" s="164"/>
      <c r="Q109" s="164"/>
      <c r="R109" s="164"/>
      <c r="S109" s="164"/>
      <c r="T109" s="164"/>
      <c r="U109" s="164"/>
      <c r="V109" s="164"/>
    </row>
    <row r="110" spans="1:22" ht="12">
      <c r="A110" s="164"/>
      <c r="B110" s="132"/>
      <c r="C110" s="164"/>
      <c r="D110" s="164"/>
      <c r="E110" s="164"/>
      <c r="F110" s="164"/>
      <c r="G110" s="164"/>
      <c r="H110" s="164"/>
      <c r="I110" s="164"/>
      <c r="J110" s="164"/>
      <c r="K110" s="164"/>
      <c r="L110" s="164"/>
      <c r="M110" s="164"/>
      <c r="N110" s="164"/>
      <c r="O110" s="164"/>
      <c r="P110" s="164"/>
      <c r="Q110" s="164"/>
      <c r="R110" s="164"/>
      <c r="S110" s="164"/>
      <c r="T110" s="164"/>
      <c r="U110" s="164"/>
      <c r="V110" s="164"/>
    </row>
    <row r="111" spans="1:22" ht="12">
      <c r="A111" s="164"/>
      <c r="B111" s="132"/>
      <c r="C111" s="164"/>
      <c r="D111" s="164"/>
      <c r="E111" s="164"/>
      <c r="F111" s="164"/>
      <c r="G111" s="164"/>
      <c r="H111" s="164"/>
      <c r="I111" s="164"/>
      <c r="J111" s="164"/>
      <c r="K111" s="164"/>
      <c r="L111" s="164"/>
      <c r="M111" s="164"/>
      <c r="N111" s="164"/>
      <c r="O111" s="164"/>
      <c r="P111" s="164"/>
      <c r="Q111" s="164"/>
      <c r="R111" s="164"/>
      <c r="S111" s="164"/>
      <c r="T111" s="164"/>
      <c r="U111" s="164"/>
      <c r="V111" s="164"/>
    </row>
    <row r="112" spans="1:22" ht="12">
      <c r="A112" s="164"/>
      <c r="B112" s="132"/>
      <c r="C112" s="164"/>
      <c r="D112" s="164"/>
      <c r="E112" s="164"/>
      <c r="F112" s="164"/>
      <c r="G112" s="164"/>
      <c r="H112" s="164"/>
      <c r="I112" s="164"/>
      <c r="J112" s="164"/>
      <c r="K112" s="164"/>
      <c r="L112" s="164"/>
      <c r="M112" s="164"/>
      <c r="N112" s="164"/>
      <c r="O112" s="164"/>
      <c r="P112" s="164"/>
      <c r="Q112" s="164"/>
      <c r="R112" s="164"/>
      <c r="S112" s="164"/>
      <c r="T112" s="164"/>
      <c r="U112" s="164"/>
      <c r="V112" s="164"/>
    </row>
    <row r="113" spans="1:22" ht="12">
      <c r="A113" s="164"/>
      <c r="B113" s="132"/>
      <c r="C113" s="164"/>
      <c r="D113" s="164"/>
      <c r="E113" s="164"/>
      <c r="F113" s="164"/>
      <c r="G113" s="164"/>
      <c r="H113" s="164"/>
      <c r="I113" s="164"/>
      <c r="J113" s="164"/>
      <c r="K113" s="164"/>
      <c r="L113" s="164"/>
      <c r="M113" s="164"/>
      <c r="N113" s="164"/>
      <c r="O113" s="164"/>
      <c r="P113" s="164"/>
      <c r="Q113" s="164"/>
      <c r="R113" s="164"/>
      <c r="S113" s="164"/>
      <c r="T113" s="164"/>
      <c r="U113" s="164"/>
      <c r="V113" s="164"/>
    </row>
    <row r="114" spans="1:22" ht="12">
      <c r="A114" s="164"/>
      <c r="B114" s="132"/>
      <c r="C114" s="164"/>
      <c r="D114" s="164"/>
      <c r="E114" s="164"/>
      <c r="F114" s="164"/>
      <c r="G114" s="164"/>
      <c r="H114" s="164"/>
      <c r="I114" s="164"/>
      <c r="J114" s="164"/>
      <c r="K114" s="164"/>
      <c r="L114" s="164"/>
      <c r="M114" s="164"/>
      <c r="N114" s="164"/>
      <c r="O114" s="164"/>
      <c r="P114" s="164"/>
      <c r="Q114" s="164"/>
      <c r="R114" s="164"/>
      <c r="S114" s="164"/>
      <c r="T114" s="164"/>
      <c r="U114" s="164"/>
      <c r="V114" s="164"/>
    </row>
    <row r="115" spans="1:22" ht="12">
      <c r="A115" s="164"/>
      <c r="B115" s="132"/>
      <c r="C115" s="164"/>
      <c r="D115" s="164"/>
      <c r="E115" s="164"/>
      <c r="F115" s="164"/>
      <c r="G115" s="164"/>
      <c r="H115" s="164"/>
      <c r="I115" s="164"/>
      <c r="J115" s="164"/>
      <c r="K115" s="164"/>
      <c r="L115" s="164"/>
      <c r="M115" s="164"/>
      <c r="N115" s="164"/>
      <c r="O115" s="164"/>
      <c r="P115" s="164"/>
      <c r="Q115" s="164"/>
      <c r="R115" s="164"/>
      <c r="S115" s="164"/>
      <c r="T115" s="164"/>
      <c r="U115" s="164"/>
      <c r="V115" s="164"/>
    </row>
    <row r="116" spans="1:22" ht="12">
      <c r="A116" s="164"/>
      <c r="B116" s="132"/>
      <c r="C116" s="164"/>
      <c r="D116" s="164"/>
      <c r="E116" s="164"/>
      <c r="F116" s="164"/>
      <c r="G116" s="164"/>
      <c r="H116" s="164"/>
      <c r="I116" s="164"/>
      <c r="J116" s="164"/>
      <c r="K116" s="164"/>
      <c r="L116" s="164"/>
      <c r="M116" s="164"/>
      <c r="N116" s="164"/>
      <c r="O116" s="164"/>
      <c r="P116" s="164"/>
      <c r="Q116" s="164"/>
      <c r="R116" s="164"/>
      <c r="S116" s="164"/>
      <c r="T116" s="164"/>
      <c r="U116" s="164"/>
      <c r="V116" s="164"/>
    </row>
    <row r="117" spans="1:22" ht="12">
      <c r="A117" s="164"/>
      <c r="B117" s="132"/>
      <c r="C117" s="164"/>
      <c r="D117" s="164"/>
      <c r="E117" s="164"/>
      <c r="F117" s="164"/>
      <c r="G117" s="164"/>
      <c r="H117" s="164"/>
      <c r="I117" s="164"/>
      <c r="J117" s="164"/>
      <c r="K117" s="164"/>
      <c r="L117" s="164"/>
      <c r="M117" s="164"/>
      <c r="N117" s="164"/>
      <c r="O117" s="164"/>
      <c r="P117" s="164"/>
      <c r="Q117" s="164"/>
      <c r="R117" s="164"/>
      <c r="S117" s="164"/>
      <c r="T117" s="164"/>
      <c r="U117" s="164"/>
      <c r="V117" s="164"/>
    </row>
    <row r="118" spans="1:22" ht="12">
      <c r="A118" s="164"/>
      <c r="B118" s="132"/>
      <c r="C118" s="164"/>
      <c r="D118" s="164"/>
      <c r="E118" s="164"/>
      <c r="F118" s="164"/>
      <c r="G118" s="164"/>
      <c r="H118" s="164"/>
      <c r="I118" s="164"/>
      <c r="J118" s="164"/>
      <c r="K118" s="164"/>
      <c r="L118" s="164"/>
      <c r="M118" s="164"/>
      <c r="N118" s="164"/>
      <c r="O118" s="164"/>
      <c r="P118" s="164"/>
      <c r="Q118" s="164"/>
      <c r="R118" s="164"/>
      <c r="S118" s="164"/>
      <c r="T118" s="164"/>
      <c r="U118" s="164"/>
      <c r="V118" s="164"/>
    </row>
    <row r="119" spans="1:22" ht="12">
      <c r="A119" s="164"/>
      <c r="B119" s="132"/>
      <c r="C119" s="164"/>
      <c r="D119" s="164"/>
      <c r="E119" s="164"/>
      <c r="F119" s="164"/>
      <c r="G119" s="164"/>
      <c r="H119" s="164"/>
      <c r="I119" s="164"/>
      <c r="J119" s="164"/>
      <c r="K119" s="164"/>
      <c r="L119" s="164"/>
      <c r="M119" s="164"/>
      <c r="N119" s="164"/>
      <c r="O119" s="164"/>
      <c r="P119" s="164"/>
      <c r="Q119" s="164"/>
      <c r="R119" s="164"/>
      <c r="S119" s="164"/>
      <c r="T119" s="164"/>
      <c r="U119" s="164"/>
      <c r="V119" s="164"/>
    </row>
    <row r="120" spans="1:22" ht="12">
      <c r="A120" s="164"/>
      <c r="B120" s="132"/>
      <c r="C120" s="164"/>
      <c r="D120" s="164"/>
      <c r="E120" s="164"/>
      <c r="F120" s="164"/>
      <c r="G120" s="164"/>
      <c r="H120" s="164"/>
      <c r="I120" s="164"/>
      <c r="J120" s="164"/>
      <c r="K120" s="164"/>
      <c r="L120" s="164"/>
      <c r="M120" s="164"/>
      <c r="N120" s="164"/>
      <c r="O120" s="164"/>
      <c r="P120" s="164"/>
      <c r="Q120" s="164"/>
      <c r="R120" s="164"/>
      <c r="S120" s="164"/>
      <c r="T120" s="164"/>
      <c r="U120" s="164"/>
      <c r="V120" s="164"/>
    </row>
    <row r="121" spans="1:22" ht="12">
      <c r="A121" s="164"/>
      <c r="B121" s="132"/>
      <c r="C121" s="164"/>
      <c r="D121" s="164"/>
      <c r="E121" s="164"/>
      <c r="F121" s="164"/>
      <c r="G121" s="164"/>
      <c r="H121" s="164"/>
      <c r="I121" s="164"/>
      <c r="J121" s="164"/>
      <c r="K121" s="164"/>
      <c r="L121" s="164"/>
      <c r="M121" s="164"/>
      <c r="N121" s="164"/>
      <c r="O121" s="164"/>
      <c r="P121" s="164"/>
      <c r="Q121" s="164"/>
      <c r="R121" s="164"/>
      <c r="S121" s="164"/>
      <c r="T121" s="164"/>
      <c r="U121" s="164"/>
      <c r="V121" s="164"/>
    </row>
    <row r="122" spans="1:22" ht="12">
      <c r="A122" s="164"/>
      <c r="B122" s="132"/>
      <c r="C122" s="164"/>
      <c r="D122" s="164"/>
      <c r="E122" s="164"/>
      <c r="F122" s="164"/>
      <c r="G122" s="164"/>
      <c r="H122" s="164"/>
      <c r="I122" s="164"/>
      <c r="J122" s="164"/>
      <c r="K122" s="164"/>
      <c r="L122" s="164"/>
      <c r="M122" s="164"/>
      <c r="N122" s="164"/>
      <c r="O122" s="164"/>
      <c r="P122" s="164"/>
      <c r="Q122" s="164"/>
      <c r="R122" s="164"/>
      <c r="S122" s="164"/>
      <c r="T122" s="164"/>
      <c r="U122" s="164"/>
      <c r="V122" s="164"/>
    </row>
    <row r="123" spans="1:22" ht="12">
      <c r="A123" s="164"/>
      <c r="B123" s="132"/>
      <c r="C123" s="164"/>
      <c r="D123" s="164"/>
      <c r="E123" s="164"/>
      <c r="F123" s="164"/>
      <c r="G123" s="164"/>
      <c r="H123" s="164"/>
      <c r="I123" s="164"/>
      <c r="J123" s="164"/>
      <c r="K123" s="164"/>
      <c r="L123" s="164"/>
      <c r="M123" s="164"/>
      <c r="N123" s="164"/>
      <c r="O123" s="164"/>
      <c r="P123" s="164"/>
      <c r="Q123" s="164"/>
      <c r="R123" s="164"/>
      <c r="S123" s="164"/>
      <c r="T123" s="164"/>
      <c r="U123" s="164"/>
      <c r="V123" s="164"/>
    </row>
    <row r="124" spans="1:22" ht="12">
      <c r="A124" s="164"/>
      <c r="B124" s="132"/>
      <c r="C124" s="164"/>
      <c r="D124" s="164"/>
      <c r="E124" s="164"/>
      <c r="F124" s="164"/>
      <c r="G124" s="164"/>
      <c r="H124" s="164"/>
      <c r="I124" s="164"/>
      <c r="J124" s="164"/>
      <c r="K124" s="164"/>
      <c r="L124" s="164"/>
      <c r="M124" s="164"/>
      <c r="N124" s="164"/>
      <c r="O124" s="164"/>
      <c r="P124" s="164"/>
      <c r="Q124" s="164"/>
      <c r="R124" s="164"/>
      <c r="S124" s="164"/>
      <c r="T124" s="164"/>
      <c r="U124" s="164"/>
      <c r="V124" s="164"/>
    </row>
    <row r="125" spans="1:22" ht="12">
      <c r="A125" s="164"/>
      <c r="B125" s="132"/>
      <c r="C125" s="164"/>
      <c r="D125" s="164"/>
      <c r="E125" s="164"/>
      <c r="F125" s="164"/>
      <c r="G125" s="164"/>
      <c r="H125" s="164"/>
      <c r="I125" s="164"/>
      <c r="J125" s="164"/>
      <c r="K125" s="164"/>
      <c r="L125" s="164"/>
      <c r="M125" s="164"/>
      <c r="N125" s="164"/>
      <c r="O125" s="164"/>
      <c r="P125" s="164"/>
      <c r="Q125" s="164"/>
      <c r="R125" s="164"/>
      <c r="S125" s="164"/>
      <c r="T125" s="164"/>
      <c r="U125" s="164"/>
      <c r="V125" s="164"/>
    </row>
    <row r="126" spans="1:22" ht="12">
      <c r="A126" s="164"/>
      <c r="B126" s="132"/>
      <c r="C126" s="164"/>
      <c r="D126" s="164"/>
      <c r="E126" s="164"/>
      <c r="F126" s="164"/>
      <c r="G126" s="164"/>
      <c r="H126" s="164"/>
      <c r="I126" s="164"/>
      <c r="J126" s="164"/>
      <c r="K126" s="164"/>
      <c r="L126" s="164"/>
      <c r="M126" s="164"/>
      <c r="N126" s="164"/>
      <c r="O126" s="164"/>
      <c r="P126" s="164"/>
      <c r="Q126" s="164"/>
      <c r="R126" s="164"/>
      <c r="S126" s="164"/>
      <c r="T126" s="164"/>
      <c r="U126" s="164"/>
      <c r="V126" s="164"/>
    </row>
    <row r="127" spans="1:22" ht="12">
      <c r="A127" s="164"/>
      <c r="B127" s="132"/>
      <c r="C127" s="164"/>
      <c r="D127" s="164"/>
      <c r="E127" s="164"/>
      <c r="F127" s="164"/>
      <c r="G127" s="164"/>
      <c r="H127" s="164"/>
      <c r="I127" s="164"/>
      <c r="J127" s="164"/>
      <c r="K127" s="164"/>
      <c r="L127" s="164"/>
      <c r="M127" s="164"/>
      <c r="N127" s="164"/>
      <c r="O127" s="164"/>
      <c r="P127" s="164"/>
      <c r="Q127" s="164"/>
      <c r="R127" s="164"/>
      <c r="S127" s="164"/>
      <c r="T127" s="164"/>
      <c r="U127" s="164"/>
      <c r="V127" s="164"/>
    </row>
    <row r="128" spans="1:22" ht="12">
      <c r="A128" s="164"/>
      <c r="B128" s="132"/>
      <c r="C128" s="164"/>
      <c r="D128" s="164"/>
      <c r="E128" s="164"/>
      <c r="F128" s="164"/>
      <c r="G128" s="164"/>
      <c r="H128" s="164"/>
      <c r="I128" s="164"/>
      <c r="J128" s="164"/>
      <c r="K128" s="164"/>
      <c r="L128" s="164"/>
      <c r="M128" s="164"/>
      <c r="N128" s="164"/>
      <c r="O128" s="164"/>
      <c r="P128" s="164"/>
      <c r="Q128" s="164"/>
      <c r="R128" s="164"/>
      <c r="S128" s="164"/>
      <c r="T128" s="164"/>
      <c r="U128" s="164"/>
      <c r="V128" s="164"/>
    </row>
    <row r="129" spans="1:22" ht="12">
      <c r="A129" s="164"/>
      <c r="B129" s="132"/>
      <c r="C129" s="164"/>
      <c r="D129" s="164"/>
      <c r="E129" s="164"/>
      <c r="F129" s="164"/>
      <c r="G129" s="164"/>
      <c r="H129" s="164"/>
      <c r="I129" s="164"/>
      <c r="J129" s="164"/>
      <c r="K129" s="164"/>
      <c r="L129" s="164"/>
      <c r="M129" s="164"/>
      <c r="N129" s="164"/>
      <c r="O129" s="164"/>
      <c r="P129" s="164"/>
      <c r="Q129" s="164"/>
      <c r="R129" s="164"/>
      <c r="S129" s="164"/>
      <c r="T129" s="164"/>
      <c r="U129" s="164"/>
      <c r="V129" s="164"/>
    </row>
    <row r="130" spans="1:22" ht="12">
      <c r="A130" s="164"/>
      <c r="B130" s="132"/>
      <c r="C130" s="164"/>
      <c r="D130" s="164"/>
      <c r="E130" s="164"/>
      <c r="F130" s="164"/>
      <c r="G130" s="164"/>
      <c r="H130" s="164"/>
      <c r="I130" s="164"/>
      <c r="J130" s="164"/>
      <c r="K130" s="164"/>
      <c r="L130" s="164"/>
      <c r="M130" s="164"/>
      <c r="N130" s="164"/>
      <c r="O130" s="164"/>
      <c r="P130" s="164"/>
      <c r="Q130" s="164"/>
      <c r="R130" s="164"/>
      <c r="S130" s="164"/>
      <c r="T130" s="164"/>
      <c r="U130" s="164"/>
      <c r="V130" s="164"/>
    </row>
    <row r="131" spans="1:22" ht="12">
      <c r="A131" s="164"/>
      <c r="B131" s="132"/>
      <c r="C131" s="164"/>
      <c r="D131" s="164"/>
      <c r="E131" s="164"/>
      <c r="F131" s="164"/>
      <c r="G131" s="164"/>
      <c r="H131" s="164"/>
      <c r="I131" s="164"/>
      <c r="J131" s="164"/>
      <c r="K131" s="164"/>
      <c r="L131" s="164"/>
      <c r="M131" s="164"/>
      <c r="N131" s="164"/>
      <c r="O131" s="164"/>
      <c r="P131" s="164"/>
      <c r="Q131" s="164"/>
      <c r="R131" s="164"/>
      <c r="S131" s="164"/>
      <c r="T131" s="164"/>
      <c r="U131" s="164"/>
      <c r="V131" s="164"/>
    </row>
    <row r="132" spans="1:22" ht="12">
      <c r="A132" s="164"/>
      <c r="B132" s="132"/>
      <c r="C132" s="164"/>
      <c r="D132" s="164"/>
      <c r="E132" s="164"/>
      <c r="F132" s="164"/>
      <c r="G132" s="164"/>
      <c r="H132" s="164"/>
      <c r="I132" s="164"/>
      <c r="J132" s="164"/>
      <c r="K132" s="164"/>
      <c r="L132" s="164"/>
      <c r="M132" s="164"/>
      <c r="N132" s="164"/>
      <c r="O132" s="164"/>
      <c r="P132" s="164"/>
      <c r="Q132" s="164"/>
      <c r="R132" s="164"/>
      <c r="S132" s="164"/>
      <c r="T132" s="164"/>
      <c r="U132" s="164"/>
      <c r="V132" s="164"/>
    </row>
    <row r="133" spans="1:22" ht="12">
      <c r="A133" s="164"/>
      <c r="B133" s="132"/>
      <c r="C133" s="164"/>
      <c r="D133" s="164"/>
      <c r="E133" s="164"/>
      <c r="F133" s="164"/>
      <c r="G133" s="164"/>
      <c r="H133" s="164"/>
      <c r="I133" s="164"/>
      <c r="J133" s="164"/>
      <c r="K133" s="164"/>
      <c r="L133" s="164"/>
      <c r="M133" s="164"/>
      <c r="N133" s="164"/>
      <c r="O133" s="164"/>
      <c r="P133" s="164"/>
      <c r="Q133" s="164"/>
      <c r="R133" s="164"/>
      <c r="S133" s="164"/>
      <c r="T133" s="164"/>
      <c r="U133" s="164"/>
      <c r="V133" s="164"/>
    </row>
    <row r="134" spans="1:22" ht="12">
      <c r="A134" s="164"/>
      <c r="B134" s="132"/>
      <c r="C134" s="164"/>
      <c r="D134" s="164"/>
      <c r="E134" s="164"/>
      <c r="F134" s="164"/>
      <c r="G134" s="164"/>
      <c r="H134" s="164"/>
      <c r="I134" s="164"/>
      <c r="J134" s="164"/>
      <c r="K134" s="164"/>
      <c r="L134" s="164"/>
      <c r="M134" s="164"/>
      <c r="N134" s="164"/>
      <c r="O134" s="164"/>
      <c r="P134" s="164"/>
      <c r="Q134" s="164"/>
      <c r="R134" s="164"/>
      <c r="S134" s="164"/>
      <c r="T134" s="164"/>
      <c r="U134" s="164"/>
      <c r="V134" s="164"/>
    </row>
    <row r="135" spans="1:22" ht="12">
      <c r="A135" s="164"/>
      <c r="B135" s="132"/>
      <c r="C135" s="164"/>
      <c r="D135" s="164"/>
      <c r="E135" s="164"/>
      <c r="F135" s="164"/>
      <c r="G135" s="164"/>
      <c r="H135" s="164"/>
      <c r="I135" s="164"/>
      <c r="J135" s="164"/>
      <c r="K135" s="164"/>
      <c r="L135" s="164"/>
      <c r="M135" s="164"/>
      <c r="N135" s="164"/>
      <c r="O135" s="164"/>
      <c r="P135" s="164"/>
      <c r="Q135" s="164"/>
      <c r="R135" s="164"/>
      <c r="S135" s="164"/>
      <c r="T135" s="164"/>
      <c r="U135" s="164"/>
      <c r="V135" s="164"/>
    </row>
    <row r="136" spans="1:22" ht="12">
      <c r="A136" s="164"/>
      <c r="B136" s="132"/>
      <c r="C136" s="164"/>
      <c r="D136" s="164"/>
      <c r="E136" s="164"/>
      <c r="F136" s="164"/>
      <c r="G136" s="164"/>
      <c r="H136" s="164"/>
      <c r="I136" s="164"/>
      <c r="J136" s="164"/>
      <c r="K136" s="164"/>
      <c r="L136" s="164"/>
      <c r="M136" s="164"/>
      <c r="N136" s="164"/>
      <c r="O136" s="164"/>
      <c r="P136" s="164"/>
      <c r="Q136" s="164"/>
      <c r="R136" s="164"/>
      <c r="S136" s="164"/>
      <c r="T136" s="164"/>
      <c r="U136" s="164"/>
      <c r="V136" s="164"/>
    </row>
    <row r="137" spans="1:22" ht="12">
      <c r="A137" s="164"/>
      <c r="B137" s="132"/>
      <c r="C137" s="164"/>
      <c r="D137" s="164"/>
      <c r="E137" s="164"/>
      <c r="F137" s="164"/>
      <c r="G137" s="164"/>
      <c r="H137" s="164"/>
      <c r="I137" s="164"/>
      <c r="J137" s="164"/>
      <c r="K137" s="164"/>
      <c r="L137" s="164"/>
      <c r="M137" s="164"/>
      <c r="N137" s="164"/>
      <c r="O137" s="164"/>
      <c r="P137" s="164"/>
      <c r="Q137" s="164"/>
      <c r="R137" s="164"/>
      <c r="S137" s="164"/>
      <c r="T137" s="164"/>
      <c r="U137" s="164"/>
      <c r="V137" s="164"/>
    </row>
    <row r="138" spans="1:22" ht="12">
      <c r="A138" s="164"/>
      <c r="B138" s="132"/>
      <c r="C138" s="164"/>
      <c r="D138" s="164"/>
      <c r="E138" s="164"/>
      <c r="F138" s="164"/>
      <c r="G138" s="164"/>
      <c r="H138" s="164"/>
      <c r="I138" s="164"/>
      <c r="J138" s="164"/>
      <c r="K138" s="164"/>
      <c r="L138" s="164"/>
      <c r="M138" s="164"/>
      <c r="N138" s="164"/>
      <c r="O138" s="164"/>
      <c r="P138" s="164"/>
      <c r="Q138" s="164"/>
      <c r="R138" s="164"/>
      <c r="S138" s="164"/>
      <c r="T138" s="164"/>
      <c r="U138" s="164"/>
      <c r="V138" s="164"/>
    </row>
    <row r="139" spans="1:22" ht="12">
      <c r="A139" s="164"/>
      <c r="B139" s="132"/>
      <c r="C139" s="164"/>
      <c r="D139" s="164"/>
      <c r="E139" s="164"/>
      <c r="F139" s="164"/>
      <c r="G139" s="164"/>
      <c r="H139" s="164"/>
      <c r="I139" s="164"/>
      <c r="J139" s="164"/>
      <c r="K139" s="164"/>
      <c r="L139" s="164"/>
      <c r="M139" s="164"/>
      <c r="N139" s="164"/>
      <c r="O139" s="164"/>
      <c r="P139" s="164"/>
      <c r="Q139" s="164"/>
      <c r="R139" s="164"/>
      <c r="S139" s="164"/>
      <c r="T139" s="164"/>
      <c r="U139" s="164"/>
      <c r="V139" s="164"/>
    </row>
    <row r="140" spans="1:22" ht="12">
      <c r="A140" s="164"/>
      <c r="B140" s="132"/>
      <c r="C140" s="164"/>
      <c r="D140" s="164"/>
      <c r="E140" s="164"/>
      <c r="F140" s="164"/>
      <c r="G140" s="164"/>
      <c r="H140" s="164"/>
      <c r="I140" s="164"/>
      <c r="J140" s="164"/>
      <c r="K140" s="164"/>
      <c r="L140" s="164"/>
      <c r="M140" s="164"/>
      <c r="N140" s="164"/>
      <c r="O140" s="164"/>
      <c r="P140" s="164"/>
      <c r="Q140" s="164"/>
      <c r="R140" s="164"/>
      <c r="S140" s="164"/>
      <c r="T140" s="164"/>
      <c r="U140" s="164"/>
      <c r="V140" s="164"/>
    </row>
    <row r="141" spans="1:22" ht="12">
      <c r="A141" s="164"/>
      <c r="B141" s="132"/>
      <c r="C141" s="164"/>
      <c r="D141" s="164"/>
      <c r="E141" s="164"/>
      <c r="F141" s="164"/>
      <c r="G141" s="164"/>
      <c r="H141" s="164"/>
      <c r="I141" s="164"/>
      <c r="J141" s="164"/>
      <c r="K141" s="164"/>
      <c r="L141" s="164"/>
      <c r="M141" s="164"/>
      <c r="N141" s="164"/>
      <c r="O141" s="164"/>
      <c r="P141" s="164"/>
      <c r="Q141" s="164"/>
      <c r="R141" s="164"/>
      <c r="S141" s="164"/>
      <c r="T141" s="164"/>
      <c r="U141" s="164"/>
      <c r="V141" s="164"/>
    </row>
    <row r="142" spans="1:22" ht="12">
      <c r="A142" s="164"/>
      <c r="B142" s="132"/>
      <c r="C142" s="164"/>
      <c r="D142" s="164"/>
      <c r="E142" s="164"/>
      <c r="F142" s="164"/>
      <c r="G142" s="164"/>
      <c r="H142" s="164"/>
      <c r="I142" s="164"/>
      <c r="J142" s="164"/>
      <c r="K142" s="164"/>
      <c r="L142" s="164"/>
      <c r="M142" s="164"/>
      <c r="N142" s="164"/>
      <c r="O142" s="164"/>
      <c r="P142" s="164"/>
      <c r="Q142" s="164"/>
      <c r="R142" s="164"/>
      <c r="S142" s="164"/>
      <c r="T142" s="164"/>
      <c r="U142" s="164"/>
      <c r="V142" s="164"/>
    </row>
    <row r="143" spans="1:22" ht="12">
      <c r="A143" s="164"/>
      <c r="B143" s="132"/>
      <c r="C143" s="164"/>
      <c r="D143" s="164"/>
      <c r="E143" s="164"/>
      <c r="F143" s="164"/>
      <c r="G143" s="164"/>
      <c r="H143" s="164"/>
      <c r="I143" s="164"/>
      <c r="J143" s="164"/>
      <c r="K143" s="164"/>
      <c r="L143" s="164"/>
      <c r="M143" s="164"/>
      <c r="N143" s="164"/>
      <c r="O143" s="164"/>
      <c r="P143" s="164"/>
      <c r="Q143" s="164"/>
      <c r="R143" s="164"/>
      <c r="S143" s="164"/>
      <c r="T143" s="164"/>
      <c r="U143" s="164"/>
      <c r="V143" s="164"/>
    </row>
    <row r="144" spans="1:22" ht="12">
      <c r="A144" s="164"/>
      <c r="B144" s="132"/>
      <c r="C144" s="164"/>
      <c r="D144" s="164"/>
      <c r="E144" s="164"/>
      <c r="F144" s="164"/>
      <c r="G144" s="164"/>
      <c r="H144" s="164"/>
      <c r="I144" s="164"/>
      <c r="J144" s="164"/>
      <c r="K144" s="164"/>
      <c r="L144" s="164"/>
      <c r="M144" s="164"/>
      <c r="N144" s="164"/>
      <c r="O144" s="164"/>
      <c r="P144" s="164"/>
      <c r="Q144" s="164"/>
      <c r="R144" s="164"/>
      <c r="S144" s="164"/>
      <c r="T144" s="164"/>
      <c r="U144" s="164"/>
      <c r="V144" s="164"/>
    </row>
    <row r="145" spans="1:22" ht="12">
      <c r="A145" s="164"/>
      <c r="B145" s="132"/>
      <c r="C145" s="164"/>
      <c r="D145" s="164"/>
      <c r="E145" s="164"/>
      <c r="F145" s="164"/>
      <c r="G145" s="164"/>
      <c r="H145" s="164"/>
      <c r="I145" s="164"/>
      <c r="J145" s="164"/>
      <c r="K145" s="164"/>
      <c r="L145" s="164"/>
      <c r="M145" s="164"/>
      <c r="N145" s="164"/>
      <c r="O145" s="164"/>
      <c r="P145" s="164"/>
      <c r="Q145" s="164"/>
      <c r="R145" s="164"/>
      <c r="S145" s="164"/>
      <c r="T145" s="164"/>
      <c r="U145" s="164"/>
      <c r="V145" s="164"/>
    </row>
    <row r="146" spans="1:22" ht="12">
      <c r="A146" s="164"/>
      <c r="B146" s="132"/>
      <c r="C146" s="164"/>
      <c r="D146" s="164"/>
      <c r="E146" s="164"/>
      <c r="F146" s="164"/>
      <c r="G146" s="164"/>
      <c r="H146" s="164"/>
      <c r="I146" s="164"/>
      <c r="J146" s="164"/>
      <c r="K146" s="164"/>
      <c r="L146" s="164"/>
      <c r="M146" s="164"/>
      <c r="N146" s="164"/>
      <c r="O146" s="164"/>
      <c r="P146" s="164"/>
      <c r="Q146" s="164"/>
      <c r="R146" s="164"/>
      <c r="S146" s="164"/>
      <c r="T146" s="164"/>
      <c r="U146" s="164"/>
      <c r="V146" s="164"/>
    </row>
    <row r="147" spans="1:22" ht="12">
      <c r="A147" s="164"/>
      <c r="B147" s="132"/>
      <c r="C147" s="164"/>
      <c r="D147" s="164"/>
      <c r="E147" s="164"/>
      <c r="F147" s="164"/>
      <c r="G147" s="164"/>
      <c r="H147" s="164"/>
      <c r="I147" s="164"/>
      <c r="J147" s="164"/>
      <c r="K147" s="164"/>
      <c r="L147" s="164"/>
      <c r="M147" s="164"/>
      <c r="N147" s="164"/>
      <c r="O147" s="164"/>
      <c r="P147" s="164"/>
      <c r="Q147" s="164"/>
      <c r="R147" s="164"/>
      <c r="S147" s="164"/>
      <c r="T147" s="164"/>
      <c r="U147" s="164"/>
      <c r="V147" s="164"/>
    </row>
    <row r="148" spans="1:22" ht="12">
      <c r="A148" s="164"/>
      <c r="B148" s="132"/>
      <c r="C148" s="164"/>
      <c r="D148" s="164"/>
      <c r="E148" s="164"/>
      <c r="F148" s="164"/>
      <c r="G148" s="164"/>
      <c r="H148" s="164"/>
      <c r="I148" s="164"/>
      <c r="J148" s="164"/>
      <c r="K148" s="164"/>
      <c r="L148" s="164"/>
      <c r="M148" s="164"/>
      <c r="N148" s="164"/>
      <c r="O148" s="164"/>
      <c r="P148" s="164"/>
      <c r="Q148" s="164"/>
      <c r="R148" s="164"/>
      <c r="S148" s="164"/>
      <c r="T148" s="164"/>
      <c r="U148" s="164"/>
      <c r="V148" s="164"/>
    </row>
    <row r="149" spans="1:22" ht="12">
      <c r="A149" s="164"/>
      <c r="B149" s="132"/>
      <c r="C149" s="164"/>
      <c r="D149" s="164"/>
      <c r="E149" s="164"/>
      <c r="F149" s="164"/>
      <c r="G149" s="164"/>
      <c r="H149" s="164"/>
      <c r="I149" s="164"/>
      <c r="J149" s="164"/>
      <c r="K149" s="164"/>
      <c r="L149" s="164"/>
      <c r="M149" s="164"/>
      <c r="N149" s="164"/>
      <c r="O149" s="164"/>
      <c r="P149" s="164"/>
      <c r="Q149" s="164"/>
      <c r="R149" s="164"/>
      <c r="S149" s="164"/>
      <c r="T149" s="164"/>
      <c r="U149" s="164"/>
      <c r="V149" s="164"/>
    </row>
    <row r="150" spans="1:22" ht="12">
      <c r="A150" s="164"/>
      <c r="B150" s="132"/>
      <c r="C150" s="164"/>
      <c r="D150" s="164"/>
      <c r="E150" s="164"/>
      <c r="F150" s="164"/>
      <c r="G150" s="164"/>
      <c r="H150" s="164"/>
      <c r="I150" s="164"/>
      <c r="J150" s="164"/>
      <c r="K150" s="164"/>
      <c r="L150" s="164"/>
      <c r="M150" s="164"/>
      <c r="N150" s="164"/>
      <c r="O150" s="164"/>
      <c r="P150" s="164"/>
      <c r="Q150" s="164"/>
      <c r="R150" s="164"/>
      <c r="S150" s="164"/>
      <c r="T150" s="164"/>
      <c r="U150" s="164"/>
      <c r="V150" s="164"/>
    </row>
    <row r="151" spans="1:22" ht="12">
      <c r="A151" s="164"/>
      <c r="B151" s="132"/>
      <c r="C151" s="164"/>
      <c r="D151" s="164"/>
      <c r="E151" s="164"/>
      <c r="F151" s="164"/>
      <c r="G151" s="164"/>
      <c r="H151" s="164"/>
      <c r="I151" s="164"/>
      <c r="J151" s="164"/>
      <c r="K151" s="164"/>
      <c r="L151" s="164"/>
      <c r="M151" s="164"/>
      <c r="N151" s="164"/>
      <c r="O151" s="164"/>
      <c r="P151" s="164"/>
      <c r="Q151" s="164"/>
      <c r="R151" s="164"/>
      <c r="S151" s="164"/>
      <c r="T151" s="164"/>
      <c r="U151" s="164"/>
      <c r="V151" s="164"/>
    </row>
    <row r="152" spans="1:22" ht="12">
      <c r="A152" s="164"/>
      <c r="B152" s="132"/>
      <c r="C152" s="164"/>
      <c r="D152" s="164"/>
      <c r="E152" s="164"/>
      <c r="F152" s="164"/>
      <c r="G152" s="164"/>
      <c r="H152" s="164"/>
      <c r="I152" s="164"/>
      <c r="J152" s="164"/>
      <c r="K152" s="164"/>
      <c r="L152" s="164"/>
      <c r="M152" s="164"/>
      <c r="N152" s="164"/>
      <c r="O152" s="164"/>
      <c r="P152" s="164"/>
      <c r="Q152" s="164"/>
      <c r="R152" s="164"/>
      <c r="S152" s="164"/>
      <c r="T152" s="164"/>
      <c r="U152" s="164"/>
      <c r="V152" s="164"/>
    </row>
    <row r="153" spans="1:22" ht="12">
      <c r="A153" s="164"/>
      <c r="B153" s="132"/>
      <c r="C153" s="164"/>
      <c r="D153" s="164"/>
      <c r="E153" s="164"/>
      <c r="F153" s="164"/>
      <c r="G153" s="164"/>
      <c r="H153" s="164"/>
      <c r="I153" s="164"/>
      <c r="J153" s="164"/>
      <c r="K153" s="164"/>
      <c r="L153" s="164"/>
      <c r="M153" s="164"/>
      <c r="N153" s="164"/>
      <c r="O153" s="164"/>
      <c r="P153" s="164"/>
      <c r="Q153" s="164"/>
      <c r="R153" s="164"/>
      <c r="S153" s="164"/>
      <c r="T153" s="164"/>
      <c r="U153" s="164"/>
      <c r="V153" s="164"/>
    </row>
    <row r="154" spans="1:22" ht="12">
      <c r="A154" s="164"/>
      <c r="B154" s="132"/>
      <c r="C154" s="164"/>
      <c r="D154" s="164"/>
      <c r="E154" s="164"/>
      <c r="F154" s="164"/>
      <c r="G154" s="164"/>
      <c r="H154" s="164"/>
      <c r="I154" s="164"/>
      <c r="J154" s="164"/>
      <c r="K154" s="164"/>
      <c r="L154" s="164"/>
      <c r="M154" s="164"/>
      <c r="N154" s="164"/>
      <c r="O154" s="164"/>
      <c r="P154" s="164"/>
      <c r="Q154" s="164"/>
      <c r="R154" s="164"/>
      <c r="S154" s="164"/>
      <c r="T154" s="164"/>
      <c r="U154" s="164"/>
      <c r="V154" s="164"/>
    </row>
    <row r="155" spans="1:22" ht="12">
      <c r="A155" s="164"/>
      <c r="B155" s="132"/>
      <c r="C155" s="164"/>
      <c r="D155" s="164"/>
      <c r="E155" s="164"/>
      <c r="F155" s="164"/>
      <c r="G155" s="164"/>
      <c r="H155" s="164"/>
      <c r="I155" s="164"/>
      <c r="J155" s="164"/>
      <c r="K155" s="164"/>
      <c r="L155" s="164"/>
      <c r="M155" s="164"/>
      <c r="N155" s="164"/>
      <c r="O155" s="164"/>
      <c r="P155" s="164"/>
      <c r="Q155" s="164"/>
      <c r="R155" s="164"/>
      <c r="S155" s="164"/>
      <c r="T155" s="164"/>
      <c r="U155" s="164"/>
      <c r="V155" s="164"/>
    </row>
    <row r="156" spans="1:22" ht="12">
      <c r="A156" s="164"/>
      <c r="B156" s="132"/>
      <c r="C156" s="164"/>
      <c r="D156" s="164"/>
      <c r="E156" s="164"/>
      <c r="F156" s="164"/>
      <c r="G156" s="164"/>
      <c r="H156" s="164"/>
      <c r="I156" s="164"/>
      <c r="J156" s="164"/>
      <c r="K156" s="164"/>
      <c r="L156" s="164"/>
      <c r="M156" s="164"/>
      <c r="N156" s="164"/>
      <c r="O156" s="164"/>
      <c r="P156" s="164"/>
      <c r="Q156" s="164"/>
      <c r="R156" s="164"/>
      <c r="S156" s="164"/>
      <c r="T156" s="164"/>
      <c r="U156" s="164"/>
      <c r="V156" s="164"/>
    </row>
    <row r="157" spans="1:22" ht="12">
      <c r="A157" s="164"/>
      <c r="B157" s="132"/>
      <c r="C157" s="164"/>
      <c r="D157" s="164"/>
      <c r="E157" s="164"/>
      <c r="F157" s="164"/>
      <c r="G157" s="164"/>
      <c r="H157" s="164"/>
      <c r="I157" s="164"/>
      <c r="J157" s="164"/>
      <c r="K157" s="164"/>
      <c r="L157" s="164"/>
      <c r="M157" s="164"/>
      <c r="N157" s="164"/>
      <c r="O157" s="164"/>
      <c r="P157" s="164"/>
      <c r="Q157" s="164"/>
      <c r="R157" s="164"/>
      <c r="S157" s="164"/>
      <c r="T157" s="164"/>
      <c r="U157" s="164"/>
      <c r="V157" s="164"/>
    </row>
    <row r="158" spans="1:22" ht="12">
      <c r="A158" s="164"/>
      <c r="B158" s="132"/>
      <c r="C158" s="164"/>
      <c r="D158" s="164"/>
      <c r="E158" s="164"/>
      <c r="F158" s="164"/>
      <c r="G158" s="164"/>
      <c r="H158" s="164"/>
      <c r="I158" s="164"/>
      <c r="J158" s="164"/>
      <c r="K158" s="164"/>
      <c r="L158" s="164"/>
      <c r="M158" s="164"/>
      <c r="N158" s="164"/>
      <c r="O158" s="164"/>
      <c r="P158" s="164"/>
      <c r="Q158" s="164"/>
      <c r="R158" s="164"/>
      <c r="S158" s="164"/>
      <c r="T158" s="164"/>
      <c r="U158" s="164"/>
      <c r="V158" s="164"/>
    </row>
    <row r="159" spans="1:22" ht="12">
      <c r="A159" s="164"/>
      <c r="B159" s="132"/>
      <c r="C159" s="164"/>
      <c r="D159" s="164"/>
      <c r="E159" s="164"/>
      <c r="F159" s="164"/>
      <c r="G159" s="164"/>
      <c r="H159" s="164"/>
      <c r="I159" s="164"/>
      <c r="J159" s="164"/>
      <c r="K159" s="164"/>
      <c r="L159" s="164"/>
      <c r="M159" s="164"/>
      <c r="N159" s="164"/>
      <c r="O159" s="164"/>
      <c r="P159" s="164"/>
      <c r="Q159" s="164"/>
      <c r="R159" s="164"/>
      <c r="S159" s="164"/>
      <c r="T159" s="164"/>
      <c r="U159" s="164"/>
      <c r="V159" s="164"/>
    </row>
    <row r="160" spans="1:22" ht="12">
      <c r="A160" s="164"/>
      <c r="B160" s="132"/>
      <c r="C160" s="164"/>
      <c r="D160" s="164"/>
      <c r="E160" s="164"/>
      <c r="F160" s="164"/>
      <c r="G160" s="164"/>
      <c r="H160" s="164"/>
      <c r="I160" s="164"/>
      <c r="J160" s="164"/>
      <c r="K160" s="164"/>
      <c r="L160" s="164"/>
      <c r="M160" s="164"/>
      <c r="N160" s="164"/>
      <c r="O160" s="164"/>
      <c r="P160" s="164"/>
      <c r="Q160" s="164"/>
      <c r="R160" s="164"/>
      <c r="S160" s="164"/>
      <c r="T160" s="164"/>
      <c r="U160" s="164"/>
      <c r="V160" s="164"/>
    </row>
    <row r="161" spans="1:22" ht="12">
      <c r="A161" s="164"/>
      <c r="B161" s="132"/>
      <c r="C161" s="164"/>
      <c r="D161" s="164"/>
      <c r="E161" s="164"/>
      <c r="F161" s="164"/>
      <c r="G161" s="164"/>
      <c r="H161" s="164"/>
      <c r="I161" s="164"/>
      <c r="J161" s="164"/>
      <c r="K161" s="164"/>
      <c r="L161" s="164"/>
      <c r="M161" s="164"/>
      <c r="N161" s="164"/>
      <c r="O161" s="164"/>
      <c r="P161" s="164"/>
      <c r="Q161" s="164"/>
      <c r="R161" s="164"/>
      <c r="S161" s="164"/>
      <c r="T161" s="164"/>
      <c r="U161" s="164"/>
      <c r="V161" s="164"/>
    </row>
    <row r="162" spans="1:22" ht="12">
      <c r="A162" s="164"/>
      <c r="B162" s="132"/>
      <c r="C162" s="164"/>
      <c r="D162" s="164"/>
      <c r="E162" s="164"/>
      <c r="F162" s="164"/>
      <c r="G162" s="164"/>
      <c r="H162" s="164"/>
      <c r="I162" s="164"/>
      <c r="J162" s="164"/>
      <c r="K162" s="164"/>
      <c r="L162" s="164"/>
      <c r="M162" s="164"/>
      <c r="N162" s="164"/>
      <c r="O162" s="164"/>
      <c r="P162" s="164"/>
      <c r="Q162" s="164"/>
      <c r="R162" s="164"/>
      <c r="S162" s="164"/>
      <c r="T162" s="164"/>
      <c r="U162" s="164"/>
      <c r="V162" s="164"/>
    </row>
    <row r="163" spans="1:22" ht="12">
      <c r="A163" s="164"/>
      <c r="B163" s="132"/>
      <c r="C163" s="164"/>
      <c r="D163" s="164"/>
      <c r="E163" s="164"/>
      <c r="F163" s="164"/>
      <c r="G163" s="164"/>
      <c r="H163" s="164"/>
      <c r="I163" s="164"/>
      <c r="J163" s="164"/>
      <c r="K163" s="164"/>
      <c r="L163" s="164"/>
      <c r="M163" s="164"/>
      <c r="N163" s="164"/>
      <c r="O163" s="164"/>
      <c r="P163" s="164"/>
      <c r="Q163" s="164"/>
      <c r="R163" s="164"/>
      <c r="S163" s="164"/>
      <c r="T163" s="164"/>
      <c r="U163" s="164"/>
      <c r="V163" s="164"/>
    </row>
    <row r="164" spans="1:22" ht="12">
      <c r="A164" s="164"/>
      <c r="B164" s="132"/>
      <c r="C164" s="164"/>
      <c r="D164" s="164"/>
      <c r="E164" s="164"/>
      <c r="F164" s="164"/>
      <c r="G164" s="164"/>
      <c r="H164" s="164"/>
      <c r="I164" s="164"/>
      <c r="J164" s="164"/>
      <c r="K164" s="164"/>
      <c r="L164" s="164"/>
      <c r="M164" s="164"/>
      <c r="N164" s="164"/>
      <c r="O164" s="164"/>
      <c r="P164" s="164"/>
      <c r="Q164" s="164"/>
      <c r="R164" s="164"/>
      <c r="S164" s="164"/>
      <c r="T164" s="164"/>
      <c r="U164" s="164"/>
      <c r="V164" s="164"/>
    </row>
    <row r="165" spans="1:22" ht="12">
      <c r="A165" s="164"/>
      <c r="B165" s="132"/>
      <c r="C165" s="164"/>
      <c r="D165" s="164"/>
      <c r="E165" s="164"/>
      <c r="F165" s="164"/>
      <c r="G165" s="164"/>
      <c r="H165" s="164"/>
      <c r="I165" s="164"/>
      <c r="J165" s="164"/>
      <c r="K165" s="164"/>
      <c r="L165" s="164"/>
      <c r="M165" s="164"/>
      <c r="N165" s="164"/>
      <c r="O165" s="164"/>
      <c r="P165" s="164"/>
      <c r="Q165" s="164"/>
      <c r="R165" s="164"/>
      <c r="S165" s="164"/>
      <c r="T165" s="164"/>
      <c r="U165" s="164"/>
      <c r="V165" s="164"/>
    </row>
    <row r="166" spans="1:22" ht="12">
      <c r="A166" s="164"/>
      <c r="B166" s="132"/>
      <c r="C166" s="164"/>
      <c r="D166" s="164"/>
      <c r="E166" s="164"/>
      <c r="F166" s="164"/>
      <c r="G166" s="164"/>
      <c r="H166" s="164"/>
      <c r="I166" s="164"/>
      <c r="J166" s="164"/>
      <c r="K166" s="164"/>
      <c r="L166" s="164"/>
      <c r="M166" s="164"/>
      <c r="N166" s="164"/>
      <c r="O166" s="164"/>
      <c r="P166" s="164"/>
      <c r="Q166" s="164"/>
      <c r="R166" s="164"/>
      <c r="S166" s="164"/>
      <c r="T166" s="164"/>
      <c r="U166" s="164"/>
      <c r="V166" s="164"/>
    </row>
    <row r="167" spans="1:22" ht="12">
      <c r="A167" s="164"/>
      <c r="B167" s="132"/>
      <c r="C167" s="164"/>
      <c r="D167" s="164"/>
      <c r="E167" s="164"/>
      <c r="F167" s="164"/>
      <c r="G167" s="164"/>
      <c r="H167" s="164"/>
      <c r="I167" s="164"/>
      <c r="J167" s="164"/>
      <c r="K167" s="164"/>
      <c r="L167" s="164"/>
      <c r="M167" s="164"/>
      <c r="N167" s="164"/>
      <c r="O167" s="164"/>
      <c r="P167" s="164"/>
      <c r="Q167" s="164"/>
      <c r="R167" s="164"/>
      <c r="S167" s="164"/>
      <c r="T167" s="164"/>
      <c r="U167" s="164"/>
      <c r="V167" s="164"/>
    </row>
    <row r="168" spans="1:22" ht="12">
      <c r="A168" s="164"/>
      <c r="B168" s="132"/>
      <c r="C168" s="164"/>
      <c r="D168" s="164"/>
      <c r="E168" s="164"/>
      <c r="F168" s="164"/>
      <c r="G168" s="164"/>
      <c r="H168" s="164"/>
      <c r="I168" s="164"/>
      <c r="J168" s="164"/>
      <c r="K168" s="164"/>
      <c r="L168" s="164"/>
      <c r="M168" s="164"/>
      <c r="N168" s="164"/>
      <c r="O168" s="164"/>
      <c r="P168" s="164"/>
      <c r="Q168" s="164"/>
      <c r="R168" s="164"/>
      <c r="S168" s="164"/>
      <c r="T168" s="164"/>
      <c r="U168" s="164"/>
      <c r="V168" s="164"/>
    </row>
    <row r="169" spans="1:22" ht="12">
      <c r="A169" s="164"/>
      <c r="B169" s="132"/>
      <c r="C169" s="164"/>
      <c r="D169" s="164"/>
      <c r="E169" s="164"/>
      <c r="F169" s="164"/>
      <c r="G169" s="164"/>
      <c r="H169" s="164"/>
      <c r="I169" s="164"/>
      <c r="J169" s="164"/>
      <c r="K169" s="164"/>
      <c r="L169" s="164"/>
      <c r="M169" s="164"/>
      <c r="N169" s="164"/>
      <c r="O169" s="164"/>
      <c r="P169" s="164"/>
      <c r="Q169" s="164"/>
      <c r="R169" s="164"/>
      <c r="S169" s="164"/>
      <c r="T169" s="164"/>
      <c r="U169" s="164"/>
      <c r="V169" s="164"/>
    </row>
    <row r="170" spans="1:22" ht="12">
      <c r="A170" s="164"/>
      <c r="B170" s="132"/>
      <c r="C170" s="164"/>
      <c r="D170" s="164"/>
      <c r="E170" s="164"/>
      <c r="F170" s="164"/>
      <c r="G170" s="164"/>
      <c r="H170" s="164"/>
      <c r="I170" s="164"/>
      <c r="J170" s="164"/>
      <c r="K170" s="164"/>
      <c r="L170" s="164"/>
      <c r="M170" s="164"/>
      <c r="N170" s="164"/>
      <c r="O170" s="164"/>
      <c r="P170" s="164"/>
      <c r="Q170" s="164"/>
      <c r="R170" s="164"/>
      <c r="S170" s="164"/>
      <c r="T170" s="164"/>
      <c r="U170" s="164"/>
      <c r="V170" s="164"/>
    </row>
    <row r="171" spans="1:22" ht="12">
      <c r="A171" s="164"/>
      <c r="B171" s="132"/>
      <c r="C171" s="164"/>
      <c r="D171" s="164"/>
      <c r="E171" s="164"/>
      <c r="F171" s="164"/>
      <c r="G171" s="164"/>
      <c r="H171" s="164"/>
      <c r="I171" s="164"/>
      <c r="J171" s="164"/>
      <c r="K171" s="164"/>
      <c r="L171" s="164"/>
      <c r="M171" s="164"/>
      <c r="N171" s="164"/>
      <c r="O171" s="164"/>
      <c r="P171" s="164"/>
      <c r="Q171" s="164"/>
      <c r="R171" s="164"/>
      <c r="S171" s="164"/>
      <c r="T171" s="164"/>
      <c r="U171" s="164"/>
      <c r="V171" s="164"/>
    </row>
    <row r="172" spans="1:22" ht="12">
      <c r="A172" s="164"/>
      <c r="B172" s="132"/>
      <c r="C172" s="164"/>
      <c r="D172" s="164"/>
      <c r="E172" s="164"/>
      <c r="F172" s="164"/>
      <c r="G172" s="164"/>
      <c r="H172" s="164"/>
      <c r="I172" s="164"/>
      <c r="J172" s="164"/>
      <c r="K172" s="164"/>
      <c r="L172" s="164"/>
      <c r="M172" s="164"/>
      <c r="N172" s="164"/>
      <c r="O172" s="164"/>
      <c r="P172" s="164"/>
      <c r="Q172" s="164"/>
      <c r="R172" s="164"/>
      <c r="S172" s="164"/>
      <c r="T172" s="164"/>
      <c r="U172" s="164"/>
      <c r="V172" s="164"/>
    </row>
    <row r="173" spans="1:22" ht="12">
      <c r="A173" s="164"/>
      <c r="B173" s="132"/>
      <c r="C173" s="164"/>
      <c r="D173" s="164"/>
      <c r="E173" s="164"/>
      <c r="F173" s="164"/>
      <c r="G173" s="164"/>
      <c r="H173" s="164"/>
      <c r="I173" s="164"/>
      <c r="J173" s="164"/>
      <c r="K173" s="164"/>
      <c r="L173" s="164"/>
      <c r="M173" s="164"/>
      <c r="N173" s="164"/>
      <c r="O173" s="164"/>
      <c r="P173" s="164"/>
      <c r="Q173" s="164"/>
      <c r="R173" s="164"/>
      <c r="S173" s="164"/>
      <c r="T173" s="164"/>
      <c r="U173" s="164"/>
      <c r="V173" s="164"/>
    </row>
    <row r="174" spans="1:22" ht="12">
      <c r="A174" s="164"/>
      <c r="B174" s="132"/>
      <c r="C174" s="164"/>
      <c r="D174" s="164"/>
      <c r="E174" s="164"/>
      <c r="F174" s="164"/>
      <c r="G174" s="164"/>
      <c r="H174" s="164"/>
      <c r="I174" s="164"/>
      <c r="J174" s="164"/>
      <c r="K174" s="164"/>
      <c r="L174" s="164"/>
      <c r="M174" s="164"/>
      <c r="N174" s="164"/>
      <c r="O174" s="164"/>
      <c r="P174" s="164"/>
      <c r="Q174" s="164"/>
      <c r="R174" s="164"/>
      <c r="S174" s="164"/>
      <c r="T174" s="164"/>
      <c r="U174" s="164"/>
      <c r="V174" s="164"/>
    </row>
    <row r="175" spans="1:22" ht="12">
      <c r="A175" s="164"/>
      <c r="B175" s="132"/>
      <c r="C175" s="164"/>
      <c r="D175" s="164"/>
      <c r="E175" s="164"/>
      <c r="F175" s="164"/>
      <c r="G175" s="164"/>
      <c r="H175" s="164"/>
      <c r="I175" s="164"/>
      <c r="J175" s="164"/>
      <c r="K175" s="164"/>
      <c r="L175" s="164"/>
      <c r="M175" s="164"/>
      <c r="N175" s="164"/>
      <c r="O175" s="164"/>
      <c r="P175" s="164"/>
      <c r="Q175" s="164"/>
      <c r="R175" s="164"/>
      <c r="S175" s="164"/>
      <c r="T175" s="164"/>
      <c r="U175" s="164"/>
      <c r="V175" s="164"/>
    </row>
    <row r="176" spans="1:22" ht="12">
      <c r="A176" s="164"/>
      <c r="B176" s="132"/>
      <c r="C176" s="164"/>
      <c r="D176" s="164"/>
      <c r="E176" s="164"/>
      <c r="F176" s="164"/>
      <c r="G176" s="164"/>
      <c r="H176" s="164"/>
      <c r="I176" s="164"/>
      <c r="J176" s="164"/>
      <c r="K176" s="164"/>
      <c r="L176" s="164"/>
      <c r="M176" s="164"/>
      <c r="N176" s="164"/>
      <c r="O176" s="164"/>
      <c r="P176" s="164"/>
      <c r="Q176" s="164"/>
      <c r="R176" s="164"/>
      <c r="S176" s="164"/>
      <c r="T176" s="164"/>
      <c r="U176" s="164"/>
      <c r="V176" s="164"/>
    </row>
    <row r="177" spans="1:22" ht="12">
      <c r="A177" s="164"/>
      <c r="B177" s="132"/>
      <c r="C177" s="164"/>
      <c r="D177" s="164"/>
      <c r="E177" s="164"/>
      <c r="F177" s="164"/>
      <c r="G177" s="164"/>
      <c r="H177" s="164"/>
      <c r="I177" s="164"/>
      <c r="J177" s="164"/>
      <c r="K177" s="164"/>
      <c r="L177" s="164"/>
      <c r="M177" s="164"/>
      <c r="N177" s="164"/>
      <c r="O177" s="164"/>
      <c r="P177" s="164"/>
      <c r="Q177" s="164"/>
      <c r="R177" s="164"/>
      <c r="S177" s="164"/>
      <c r="T177" s="164"/>
      <c r="U177" s="164"/>
      <c r="V177" s="164"/>
    </row>
    <row r="178" spans="1:22" ht="12">
      <c r="A178" s="164"/>
      <c r="B178" s="132"/>
      <c r="C178" s="164"/>
      <c r="D178" s="164"/>
      <c r="E178" s="164"/>
      <c r="F178" s="164"/>
      <c r="G178" s="164"/>
      <c r="H178" s="164"/>
      <c r="I178" s="164"/>
      <c r="J178" s="164"/>
      <c r="K178" s="164"/>
      <c r="L178" s="164"/>
      <c r="M178" s="164"/>
      <c r="N178" s="164"/>
      <c r="O178" s="164"/>
      <c r="P178" s="164"/>
      <c r="Q178" s="164"/>
      <c r="R178" s="164"/>
      <c r="S178" s="164"/>
      <c r="T178" s="164"/>
      <c r="U178" s="164"/>
      <c r="V178" s="164"/>
    </row>
    <row r="179" spans="1:22" ht="12">
      <c r="A179" s="164"/>
      <c r="B179" s="132"/>
      <c r="C179" s="164"/>
      <c r="D179" s="164"/>
      <c r="E179" s="164"/>
      <c r="F179" s="164"/>
      <c r="G179" s="164"/>
      <c r="H179" s="164"/>
      <c r="I179" s="164"/>
      <c r="J179" s="164"/>
      <c r="K179" s="164"/>
      <c r="L179" s="164"/>
      <c r="M179" s="164"/>
      <c r="N179" s="164"/>
      <c r="O179" s="164"/>
      <c r="P179" s="164"/>
      <c r="Q179" s="164"/>
      <c r="R179" s="164"/>
      <c r="S179" s="164"/>
      <c r="T179" s="164"/>
      <c r="U179" s="164"/>
      <c r="V179" s="164"/>
    </row>
    <row r="180" spans="1:22" ht="12">
      <c r="A180" s="164"/>
      <c r="B180" s="132"/>
      <c r="C180" s="164"/>
      <c r="D180" s="164"/>
      <c r="E180" s="164"/>
      <c r="F180" s="164"/>
      <c r="G180" s="164"/>
      <c r="H180" s="164"/>
      <c r="I180" s="164"/>
      <c r="J180" s="164"/>
      <c r="K180" s="164"/>
      <c r="L180" s="164"/>
      <c r="M180" s="164"/>
      <c r="N180" s="164"/>
      <c r="O180" s="164"/>
      <c r="P180" s="164"/>
      <c r="Q180" s="164"/>
      <c r="R180" s="164"/>
      <c r="S180" s="164"/>
      <c r="T180" s="164"/>
      <c r="U180" s="164"/>
      <c r="V180" s="164"/>
    </row>
    <row r="181" spans="1:22" ht="12">
      <c r="A181" s="164"/>
      <c r="B181" s="132"/>
      <c r="C181" s="164"/>
      <c r="D181" s="164"/>
      <c r="E181" s="164"/>
      <c r="F181" s="164"/>
      <c r="G181" s="164"/>
      <c r="H181" s="164"/>
      <c r="I181" s="164"/>
      <c r="J181" s="164"/>
      <c r="K181" s="164"/>
      <c r="L181" s="164"/>
      <c r="M181" s="164"/>
      <c r="N181" s="164"/>
      <c r="O181" s="164"/>
      <c r="P181" s="164"/>
      <c r="Q181" s="164"/>
      <c r="R181" s="164"/>
      <c r="S181" s="164"/>
      <c r="T181" s="164"/>
      <c r="U181" s="164"/>
      <c r="V181" s="164"/>
    </row>
    <row r="182" spans="1:22" ht="12">
      <c r="A182" s="164"/>
      <c r="B182" s="132"/>
      <c r="C182" s="164"/>
      <c r="D182" s="164"/>
      <c r="E182" s="164"/>
      <c r="F182" s="164"/>
      <c r="G182" s="164"/>
      <c r="H182" s="164"/>
      <c r="I182" s="164"/>
      <c r="J182" s="164"/>
      <c r="K182" s="164"/>
      <c r="L182" s="164"/>
      <c r="M182" s="164"/>
      <c r="N182" s="164"/>
      <c r="O182" s="164"/>
      <c r="P182" s="164"/>
      <c r="Q182" s="164"/>
      <c r="R182" s="164"/>
      <c r="S182" s="164"/>
      <c r="T182" s="164"/>
      <c r="U182" s="164"/>
      <c r="V182" s="164"/>
    </row>
    <row r="183" spans="1:22" ht="12">
      <c r="A183" s="164"/>
      <c r="B183" s="132"/>
      <c r="C183" s="164"/>
      <c r="D183" s="164"/>
      <c r="E183" s="164"/>
      <c r="F183" s="164"/>
      <c r="G183" s="164"/>
      <c r="H183" s="164"/>
      <c r="I183" s="164"/>
      <c r="J183" s="164"/>
      <c r="K183" s="164"/>
      <c r="L183" s="164"/>
      <c r="M183" s="164"/>
      <c r="N183" s="164"/>
      <c r="O183" s="164"/>
      <c r="P183" s="164"/>
      <c r="Q183" s="164"/>
      <c r="R183" s="164"/>
      <c r="S183" s="164"/>
      <c r="T183" s="164"/>
      <c r="U183" s="164"/>
      <c r="V183" s="164"/>
    </row>
    <row r="184" spans="1:22" ht="12">
      <c r="A184" s="164"/>
      <c r="B184" s="132"/>
      <c r="C184" s="164"/>
      <c r="D184" s="164"/>
      <c r="E184" s="164"/>
      <c r="F184" s="164"/>
      <c r="G184" s="164"/>
      <c r="H184" s="164"/>
      <c r="I184" s="164"/>
      <c r="J184" s="164"/>
      <c r="K184" s="164"/>
      <c r="L184" s="164"/>
      <c r="M184" s="164"/>
      <c r="N184" s="164"/>
      <c r="O184" s="164"/>
      <c r="P184" s="164"/>
      <c r="Q184" s="164"/>
      <c r="R184" s="164"/>
      <c r="S184" s="164"/>
      <c r="T184" s="164"/>
      <c r="U184" s="164"/>
      <c r="V184" s="164"/>
    </row>
    <row r="185" spans="1:22" ht="12">
      <c r="A185" s="164"/>
      <c r="B185" s="132"/>
      <c r="C185" s="164"/>
      <c r="D185" s="164"/>
      <c r="E185" s="164"/>
      <c r="F185" s="164"/>
      <c r="G185" s="164"/>
      <c r="H185" s="164"/>
      <c r="I185" s="164"/>
      <c r="J185" s="164"/>
      <c r="K185" s="164"/>
      <c r="L185" s="164"/>
      <c r="M185" s="164"/>
      <c r="N185" s="164"/>
      <c r="O185" s="164"/>
      <c r="P185" s="164"/>
      <c r="Q185" s="164"/>
      <c r="R185" s="164"/>
      <c r="S185" s="164"/>
      <c r="T185" s="164"/>
      <c r="U185" s="164"/>
      <c r="V185" s="164"/>
    </row>
    <row r="186" spans="1:22" ht="12">
      <c r="A186" s="164"/>
      <c r="B186" s="132"/>
      <c r="C186" s="164"/>
      <c r="D186" s="164"/>
      <c r="E186" s="164"/>
      <c r="F186" s="164"/>
      <c r="G186" s="164"/>
      <c r="H186" s="164"/>
      <c r="I186" s="164"/>
      <c r="J186" s="164"/>
      <c r="K186" s="164"/>
      <c r="L186" s="164"/>
      <c r="M186" s="164"/>
      <c r="N186" s="164"/>
      <c r="O186" s="164"/>
      <c r="P186" s="164"/>
      <c r="Q186" s="164"/>
      <c r="R186" s="164"/>
      <c r="S186" s="164"/>
      <c r="T186" s="164"/>
      <c r="U186" s="164"/>
      <c r="V186" s="164"/>
    </row>
    <row r="187" spans="1:22" ht="12">
      <c r="A187" s="164"/>
      <c r="B187" s="132"/>
      <c r="C187" s="164"/>
      <c r="D187" s="164"/>
      <c r="E187" s="164"/>
      <c r="F187" s="164"/>
      <c r="G187" s="164"/>
      <c r="H187" s="164"/>
      <c r="I187" s="164"/>
      <c r="J187" s="164"/>
      <c r="K187" s="164"/>
      <c r="L187" s="164"/>
      <c r="M187" s="164"/>
      <c r="N187" s="164"/>
      <c r="O187" s="164"/>
      <c r="P187" s="164"/>
      <c r="Q187" s="164"/>
      <c r="R187" s="164"/>
      <c r="S187" s="164"/>
      <c r="T187" s="164"/>
      <c r="U187" s="164"/>
      <c r="V187" s="164"/>
    </row>
    <row r="188" spans="1:22" ht="12">
      <c r="A188" s="164"/>
      <c r="B188" s="132"/>
      <c r="C188" s="164"/>
      <c r="D188" s="164"/>
      <c r="E188" s="164"/>
      <c r="F188" s="164"/>
      <c r="G188" s="164"/>
      <c r="H188" s="164"/>
      <c r="I188" s="164"/>
      <c r="J188" s="164"/>
      <c r="K188" s="164"/>
      <c r="L188" s="164"/>
      <c r="M188" s="164"/>
      <c r="N188" s="164"/>
      <c r="O188" s="164"/>
      <c r="P188" s="164"/>
      <c r="Q188" s="164"/>
      <c r="R188" s="164"/>
      <c r="S188" s="164"/>
      <c r="T188" s="164"/>
      <c r="U188" s="164"/>
      <c r="V188" s="164"/>
    </row>
    <row r="189" spans="1:22" ht="12">
      <c r="A189" s="164"/>
      <c r="B189" s="132"/>
      <c r="C189" s="164"/>
      <c r="D189" s="164"/>
      <c r="E189" s="164"/>
      <c r="F189" s="164"/>
      <c r="G189" s="164"/>
      <c r="H189" s="164"/>
      <c r="I189" s="164"/>
      <c r="J189" s="164"/>
      <c r="K189" s="164"/>
      <c r="L189" s="164"/>
      <c r="M189" s="164"/>
      <c r="N189" s="164"/>
      <c r="O189" s="164"/>
      <c r="P189" s="164"/>
      <c r="Q189" s="164"/>
      <c r="R189" s="164"/>
      <c r="S189" s="164"/>
      <c r="T189" s="164"/>
      <c r="U189" s="164"/>
      <c r="V189" s="164"/>
    </row>
    <row r="190" spans="1:22" ht="12">
      <c r="A190" s="164"/>
      <c r="B190" s="132"/>
      <c r="C190" s="164"/>
      <c r="D190" s="164"/>
      <c r="E190" s="164"/>
      <c r="F190" s="164"/>
      <c r="G190" s="164"/>
      <c r="H190" s="164"/>
      <c r="I190" s="164"/>
      <c r="J190" s="164"/>
      <c r="K190" s="164"/>
      <c r="L190" s="164"/>
      <c r="M190" s="164"/>
      <c r="N190" s="164"/>
      <c r="O190" s="164"/>
      <c r="P190" s="164"/>
      <c r="Q190" s="164"/>
      <c r="R190" s="164"/>
      <c r="S190" s="164"/>
      <c r="T190" s="164"/>
      <c r="U190" s="164"/>
      <c r="V190" s="164"/>
    </row>
    <row r="191" spans="1:22" ht="12">
      <c r="A191" s="164"/>
      <c r="B191" s="132"/>
      <c r="C191" s="164"/>
      <c r="D191" s="164"/>
      <c r="E191" s="164"/>
      <c r="F191" s="164"/>
      <c r="G191" s="164"/>
      <c r="H191" s="164"/>
      <c r="I191" s="164"/>
      <c r="J191" s="164"/>
      <c r="K191" s="164"/>
      <c r="L191" s="164"/>
      <c r="M191" s="164"/>
      <c r="N191" s="164"/>
      <c r="O191" s="164"/>
      <c r="P191" s="164"/>
      <c r="Q191" s="164"/>
      <c r="R191" s="164"/>
      <c r="S191" s="164"/>
      <c r="T191" s="164"/>
      <c r="U191" s="164"/>
      <c r="V191" s="164"/>
    </row>
    <row r="192" spans="1:22" ht="12">
      <c r="A192" s="164"/>
      <c r="B192" s="132"/>
      <c r="C192" s="164"/>
      <c r="D192" s="164"/>
      <c r="E192" s="164"/>
      <c r="F192" s="164"/>
      <c r="G192" s="164"/>
      <c r="H192" s="164"/>
      <c r="I192" s="164"/>
      <c r="J192" s="164"/>
      <c r="K192" s="164"/>
      <c r="L192" s="164"/>
      <c r="M192" s="164"/>
      <c r="N192" s="164"/>
      <c r="O192" s="164"/>
      <c r="P192" s="164"/>
      <c r="Q192" s="164"/>
      <c r="R192" s="164"/>
      <c r="S192" s="164"/>
      <c r="T192" s="164"/>
      <c r="U192" s="164"/>
      <c r="V192" s="164"/>
    </row>
    <row r="193" spans="1:22" ht="12">
      <c r="A193" s="164"/>
      <c r="B193" s="132"/>
      <c r="C193" s="164"/>
      <c r="D193" s="164"/>
      <c r="E193" s="164"/>
      <c r="F193" s="164"/>
      <c r="G193" s="164"/>
      <c r="H193" s="164"/>
      <c r="I193" s="164"/>
      <c r="J193" s="164"/>
      <c r="K193" s="164"/>
      <c r="L193" s="164"/>
      <c r="M193" s="164"/>
      <c r="N193" s="164"/>
      <c r="O193" s="164"/>
      <c r="P193" s="164"/>
      <c r="Q193" s="164"/>
      <c r="R193" s="164"/>
      <c r="S193" s="164"/>
      <c r="T193" s="164"/>
      <c r="U193" s="164"/>
      <c r="V193" s="164"/>
    </row>
    <row r="194" spans="1:22" ht="12">
      <c r="A194" s="164"/>
      <c r="B194" s="132"/>
      <c r="C194" s="164"/>
      <c r="D194" s="164"/>
      <c r="E194" s="164"/>
      <c r="F194" s="164"/>
      <c r="G194" s="164"/>
      <c r="H194" s="164"/>
      <c r="I194" s="164"/>
      <c r="J194" s="164"/>
      <c r="K194" s="164"/>
      <c r="L194" s="164"/>
      <c r="M194" s="164"/>
      <c r="N194" s="164"/>
      <c r="O194" s="164"/>
      <c r="P194" s="164"/>
      <c r="Q194" s="164"/>
      <c r="R194" s="164"/>
      <c r="S194" s="164"/>
      <c r="T194" s="164"/>
      <c r="U194" s="164"/>
      <c r="V194" s="164"/>
    </row>
    <row r="195" spans="1:22" ht="12">
      <c r="A195" s="164"/>
      <c r="B195" s="132"/>
      <c r="C195" s="164"/>
      <c r="D195" s="164"/>
      <c r="E195" s="164"/>
      <c r="F195" s="164"/>
      <c r="G195" s="164"/>
      <c r="H195" s="164"/>
      <c r="I195" s="164"/>
      <c r="J195" s="164"/>
      <c r="K195" s="164"/>
      <c r="L195" s="164"/>
      <c r="M195" s="164"/>
      <c r="N195" s="164"/>
      <c r="O195" s="164"/>
      <c r="P195" s="164"/>
      <c r="Q195" s="164"/>
      <c r="R195" s="164"/>
      <c r="S195" s="164"/>
      <c r="T195" s="164"/>
      <c r="U195" s="164"/>
      <c r="V195" s="164"/>
    </row>
    <row r="196" spans="1:22" ht="12">
      <c r="A196" s="164"/>
      <c r="B196" s="132"/>
      <c r="C196" s="164"/>
      <c r="D196" s="164"/>
      <c r="E196" s="164"/>
      <c r="F196" s="164"/>
      <c r="G196" s="164"/>
      <c r="H196" s="164"/>
      <c r="I196" s="164"/>
      <c r="J196" s="164"/>
      <c r="K196" s="164"/>
      <c r="L196" s="164"/>
      <c r="M196" s="164"/>
      <c r="N196" s="164"/>
      <c r="O196" s="164"/>
      <c r="P196" s="164"/>
      <c r="Q196" s="164"/>
      <c r="R196" s="164"/>
      <c r="S196" s="164"/>
      <c r="T196" s="164"/>
      <c r="U196" s="164"/>
      <c r="V196" s="164"/>
    </row>
    <row r="197" spans="1:22" ht="12">
      <c r="A197" s="164"/>
      <c r="B197" s="132"/>
      <c r="C197" s="164"/>
      <c r="D197" s="164"/>
      <c r="E197" s="164"/>
      <c r="F197" s="164"/>
      <c r="G197" s="164"/>
      <c r="H197" s="164"/>
      <c r="I197" s="164"/>
      <c r="J197" s="164"/>
      <c r="K197" s="164"/>
      <c r="L197" s="164"/>
      <c r="M197" s="164"/>
      <c r="N197" s="164"/>
      <c r="O197" s="164"/>
      <c r="P197" s="164"/>
      <c r="Q197" s="164"/>
      <c r="R197" s="164"/>
      <c r="S197" s="164"/>
      <c r="T197" s="164"/>
      <c r="U197" s="164"/>
      <c r="V197" s="164"/>
    </row>
    <row r="198" spans="1:22" ht="12">
      <c r="A198" s="164"/>
      <c r="B198" s="132"/>
      <c r="C198" s="164"/>
      <c r="D198" s="164"/>
      <c r="E198" s="164"/>
      <c r="F198" s="164"/>
      <c r="G198" s="164"/>
      <c r="H198" s="164"/>
      <c r="I198" s="164"/>
      <c r="J198" s="164"/>
      <c r="K198" s="164"/>
      <c r="L198" s="164"/>
      <c r="M198" s="164"/>
      <c r="N198" s="164"/>
      <c r="O198" s="164"/>
      <c r="P198" s="164"/>
      <c r="Q198" s="164"/>
      <c r="R198" s="164"/>
      <c r="S198" s="164"/>
      <c r="T198" s="164"/>
      <c r="U198" s="164"/>
      <c r="V198" s="164"/>
    </row>
    <row r="199" spans="1:22" ht="12">
      <c r="A199" s="164"/>
      <c r="B199" s="132"/>
      <c r="C199" s="164"/>
      <c r="D199" s="164"/>
      <c r="E199" s="164"/>
      <c r="F199" s="164"/>
      <c r="G199" s="164"/>
      <c r="H199" s="164"/>
      <c r="I199" s="164"/>
      <c r="J199" s="164"/>
      <c r="K199" s="164"/>
      <c r="L199" s="164"/>
      <c r="M199" s="164"/>
      <c r="N199" s="164"/>
      <c r="O199" s="164"/>
      <c r="P199" s="164"/>
      <c r="Q199" s="164"/>
      <c r="R199" s="164"/>
      <c r="S199" s="164"/>
      <c r="T199" s="164"/>
      <c r="U199" s="164"/>
      <c r="V199" s="164"/>
    </row>
    <row r="200" spans="1:22" ht="12">
      <c r="A200" s="164"/>
      <c r="B200" s="132"/>
      <c r="C200" s="164"/>
      <c r="D200" s="164"/>
      <c r="E200" s="164"/>
      <c r="F200" s="164"/>
      <c r="G200" s="164"/>
      <c r="H200" s="164"/>
      <c r="I200" s="164"/>
      <c r="J200" s="164"/>
      <c r="K200" s="164"/>
      <c r="L200" s="164"/>
      <c r="M200" s="164"/>
      <c r="N200" s="164"/>
      <c r="O200" s="164"/>
      <c r="P200" s="164"/>
      <c r="Q200" s="164"/>
      <c r="R200" s="164"/>
      <c r="S200" s="164"/>
      <c r="T200" s="164"/>
      <c r="U200" s="164"/>
      <c r="V200" s="164"/>
    </row>
    <row r="201" spans="1:22" ht="12">
      <c r="A201" s="164"/>
      <c r="B201" s="132"/>
      <c r="C201" s="164"/>
      <c r="D201" s="164"/>
      <c r="E201" s="164"/>
      <c r="F201" s="164"/>
      <c r="G201" s="164"/>
      <c r="H201" s="164"/>
      <c r="I201" s="164"/>
      <c r="J201" s="164"/>
      <c r="K201" s="164"/>
      <c r="L201" s="164"/>
      <c r="M201" s="164"/>
      <c r="N201" s="164"/>
      <c r="O201" s="164"/>
      <c r="P201" s="164"/>
      <c r="Q201" s="164"/>
      <c r="R201" s="164"/>
      <c r="S201" s="164"/>
      <c r="T201" s="164"/>
      <c r="U201" s="164"/>
      <c r="V201" s="164"/>
    </row>
    <row r="202" spans="1:22" ht="12">
      <c r="A202" s="164"/>
      <c r="B202" s="132"/>
      <c r="C202" s="164"/>
      <c r="D202" s="164"/>
      <c r="E202" s="164"/>
      <c r="F202" s="164"/>
      <c r="G202" s="164"/>
      <c r="H202" s="164"/>
      <c r="I202" s="164"/>
      <c r="J202" s="164"/>
      <c r="K202" s="164"/>
      <c r="L202" s="164"/>
      <c r="M202" s="164"/>
      <c r="N202" s="164"/>
      <c r="O202" s="164"/>
      <c r="P202" s="164"/>
      <c r="Q202" s="164"/>
      <c r="R202" s="164"/>
      <c r="S202" s="164"/>
      <c r="T202" s="164"/>
      <c r="U202" s="164"/>
      <c r="V202" s="164"/>
    </row>
    <row r="203" spans="1:22" ht="12">
      <c r="A203" s="164"/>
      <c r="B203" s="132"/>
      <c r="C203" s="164"/>
      <c r="D203" s="164"/>
      <c r="E203" s="164"/>
      <c r="F203" s="164"/>
      <c r="G203" s="164"/>
      <c r="H203" s="164"/>
      <c r="I203" s="164"/>
      <c r="J203" s="164"/>
      <c r="K203" s="164"/>
      <c r="L203" s="164"/>
      <c r="M203" s="164"/>
      <c r="N203" s="164"/>
      <c r="O203" s="164"/>
      <c r="P203" s="164"/>
      <c r="Q203" s="164"/>
      <c r="R203" s="164"/>
      <c r="S203" s="164"/>
      <c r="T203" s="164"/>
      <c r="U203" s="164"/>
      <c r="V203" s="164"/>
    </row>
    <row r="204" spans="1:22" ht="12">
      <c r="A204" s="164"/>
      <c r="B204" s="132"/>
      <c r="C204" s="164"/>
      <c r="D204" s="164"/>
      <c r="E204" s="164"/>
      <c r="F204" s="164"/>
      <c r="G204" s="164"/>
      <c r="H204" s="164"/>
      <c r="I204" s="164"/>
      <c r="J204" s="164"/>
      <c r="K204" s="164"/>
      <c r="L204" s="164"/>
      <c r="M204" s="164"/>
      <c r="N204" s="164"/>
      <c r="O204" s="164"/>
      <c r="P204" s="164"/>
      <c r="Q204" s="164"/>
      <c r="R204" s="164"/>
      <c r="S204" s="164"/>
      <c r="T204" s="164"/>
      <c r="U204" s="164"/>
      <c r="V204" s="164"/>
    </row>
    <row r="205" spans="1:22" ht="12">
      <c r="A205" s="164"/>
      <c r="B205" s="132"/>
      <c r="C205" s="164"/>
      <c r="D205" s="164"/>
      <c r="E205" s="164"/>
      <c r="F205" s="164"/>
      <c r="G205" s="164"/>
      <c r="H205" s="164"/>
      <c r="I205" s="164"/>
      <c r="J205" s="164"/>
      <c r="K205" s="164"/>
      <c r="L205" s="164"/>
      <c r="M205" s="164"/>
      <c r="N205" s="164"/>
      <c r="O205" s="164"/>
      <c r="P205" s="164"/>
      <c r="Q205" s="164"/>
      <c r="R205" s="164"/>
      <c r="S205" s="164"/>
      <c r="T205" s="164"/>
      <c r="U205" s="164"/>
      <c r="V205" s="164"/>
    </row>
    <row r="206" spans="1:22" ht="12">
      <c r="A206" s="164"/>
      <c r="B206" s="132"/>
      <c r="C206" s="164"/>
      <c r="D206" s="164"/>
      <c r="E206" s="164"/>
      <c r="F206" s="164"/>
      <c r="G206" s="164"/>
      <c r="H206" s="164"/>
      <c r="I206" s="164"/>
      <c r="J206" s="164"/>
      <c r="K206" s="164"/>
      <c r="L206" s="164"/>
      <c r="M206" s="164"/>
      <c r="N206" s="164"/>
      <c r="O206" s="164"/>
      <c r="P206" s="164"/>
      <c r="Q206" s="164"/>
      <c r="R206" s="164"/>
      <c r="S206" s="164"/>
      <c r="T206" s="164"/>
      <c r="U206" s="164"/>
      <c r="V206" s="164"/>
    </row>
    <row r="207" spans="1:22" ht="12">
      <c r="A207" s="164"/>
      <c r="B207" s="132"/>
      <c r="C207" s="164"/>
      <c r="D207" s="164"/>
      <c r="E207" s="164"/>
      <c r="F207" s="164"/>
      <c r="G207" s="164"/>
      <c r="H207" s="164"/>
      <c r="I207" s="164"/>
      <c r="J207" s="164"/>
      <c r="K207" s="164"/>
      <c r="L207" s="164"/>
      <c r="M207" s="164"/>
      <c r="N207" s="164"/>
      <c r="O207" s="164"/>
      <c r="P207" s="164"/>
      <c r="Q207" s="164"/>
      <c r="R207" s="164"/>
      <c r="S207" s="164"/>
      <c r="T207" s="164"/>
      <c r="U207" s="164"/>
      <c r="V207" s="164"/>
    </row>
    <row r="208" spans="1:22" ht="12">
      <c r="A208" s="164"/>
      <c r="B208" s="132"/>
      <c r="C208" s="164"/>
      <c r="D208" s="164"/>
      <c r="E208" s="164"/>
      <c r="F208" s="164"/>
      <c r="G208" s="164"/>
      <c r="H208" s="164"/>
      <c r="I208" s="164"/>
      <c r="J208" s="164"/>
      <c r="K208" s="164"/>
      <c r="L208" s="164"/>
      <c r="M208" s="164"/>
      <c r="N208" s="164"/>
      <c r="O208" s="164"/>
      <c r="P208" s="164"/>
      <c r="Q208" s="164"/>
      <c r="R208" s="164"/>
      <c r="S208" s="164"/>
      <c r="T208" s="164"/>
      <c r="U208" s="164"/>
      <c r="V208" s="164"/>
    </row>
    <row r="209" spans="1:22" ht="12">
      <c r="A209" s="164"/>
      <c r="B209" s="132"/>
      <c r="C209" s="164"/>
      <c r="D209" s="164"/>
      <c r="E209" s="164"/>
      <c r="F209" s="164"/>
      <c r="G209" s="164"/>
      <c r="H209" s="164"/>
      <c r="I209" s="164"/>
      <c r="J209" s="164"/>
      <c r="K209" s="164"/>
      <c r="L209" s="164"/>
      <c r="M209" s="164"/>
      <c r="N209" s="164"/>
      <c r="O209" s="164"/>
      <c r="P209" s="164"/>
      <c r="Q209" s="164"/>
      <c r="R209" s="164"/>
      <c r="S209" s="164"/>
      <c r="T209" s="164"/>
      <c r="U209" s="164"/>
      <c r="V209" s="164"/>
    </row>
    <row r="210" spans="1:22" ht="12">
      <c r="A210" s="164"/>
      <c r="B210" s="132"/>
      <c r="C210" s="164"/>
      <c r="D210" s="164"/>
      <c r="E210" s="164"/>
      <c r="F210" s="164"/>
      <c r="G210" s="164"/>
      <c r="H210" s="164"/>
      <c r="I210" s="164"/>
      <c r="J210" s="164"/>
      <c r="K210" s="164"/>
      <c r="L210" s="164"/>
      <c r="M210" s="164"/>
      <c r="N210" s="164"/>
      <c r="O210" s="164"/>
      <c r="P210" s="164"/>
      <c r="Q210" s="164"/>
      <c r="R210" s="164"/>
      <c r="S210" s="164"/>
      <c r="T210" s="164"/>
      <c r="U210" s="164"/>
      <c r="V210" s="164"/>
    </row>
    <row r="211" spans="1:22" ht="12">
      <c r="A211" s="164"/>
      <c r="B211" s="132"/>
      <c r="C211" s="164"/>
      <c r="D211" s="164"/>
      <c r="E211" s="164"/>
      <c r="F211" s="164"/>
      <c r="G211" s="164"/>
      <c r="H211" s="164"/>
      <c r="I211" s="164"/>
      <c r="J211" s="164"/>
      <c r="K211" s="164"/>
      <c r="L211" s="164"/>
      <c r="M211" s="164"/>
      <c r="N211" s="164"/>
      <c r="O211" s="164"/>
      <c r="P211" s="164"/>
      <c r="Q211" s="164"/>
      <c r="R211" s="164"/>
      <c r="S211" s="164"/>
      <c r="T211" s="164"/>
      <c r="U211" s="164"/>
      <c r="V211" s="164"/>
    </row>
    <row r="212" spans="1:22" ht="12">
      <c r="A212" s="164"/>
      <c r="B212" s="132"/>
      <c r="C212" s="164"/>
      <c r="D212" s="164"/>
      <c r="E212" s="164"/>
      <c r="F212" s="164"/>
      <c r="G212" s="164"/>
      <c r="H212" s="164"/>
      <c r="I212" s="164"/>
      <c r="J212" s="164"/>
      <c r="K212" s="164"/>
      <c r="L212" s="164"/>
      <c r="M212" s="164"/>
      <c r="N212" s="164"/>
      <c r="O212" s="164"/>
      <c r="P212" s="164"/>
      <c r="Q212" s="164"/>
      <c r="R212" s="164"/>
      <c r="S212" s="164"/>
      <c r="T212" s="164"/>
      <c r="U212" s="164"/>
      <c r="V212" s="164"/>
    </row>
    <row r="213" spans="1:22" ht="12">
      <c r="A213" s="164"/>
      <c r="B213" s="132"/>
      <c r="C213" s="164"/>
      <c r="D213" s="164"/>
      <c r="E213" s="164"/>
      <c r="F213" s="164"/>
      <c r="G213" s="164"/>
      <c r="H213" s="164"/>
      <c r="I213" s="164"/>
      <c r="J213" s="164"/>
      <c r="K213" s="164"/>
      <c r="L213" s="164"/>
      <c r="M213" s="164"/>
      <c r="N213" s="164"/>
      <c r="O213" s="164"/>
      <c r="P213" s="164"/>
      <c r="Q213" s="164"/>
      <c r="R213" s="164"/>
      <c r="S213" s="164"/>
      <c r="T213" s="164"/>
      <c r="U213" s="164"/>
      <c r="V213" s="164"/>
    </row>
    <row r="214" spans="1:22" ht="12">
      <c r="A214" s="164"/>
      <c r="B214" s="132"/>
      <c r="C214" s="164"/>
      <c r="D214" s="164"/>
      <c r="E214" s="164"/>
      <c r="F214" s="164"/>
      <c r="G214" s="164"/>
      <c r="H214" s="164"/>
      <c r="I214" s="164"/>
      <c r="J214" s="164"/>
      <c r="K214" s="164"/>
      <c r="L214" s="164"/>
      <c r="M214" s="164"/>
      <c r="N214" s="164"/>
      <c r="O214" s="164"/>
      <c r="P214" s="164"/>
      <c r="Q214" s="164"/>
      <c r="R214" s="164"/>
      <c r="S214" s="164"/>
      <c r="T214" s="164"/>
      <c r="U214" s="164"/>
      <c r="V214" s="164"/>
    </row>
    <row r="215" spans="1:22" ht="12">
      <c r="A215" s="164"/>
      <c r="B215" s="132"/>
      <c r="C215" s="164"/>
      <c r="D215" s="164"/>
      <c r="E215" s="164"/>
      <c r="F215" s="164"/>
      <c r="G215" s="164"/>
      <c r="H215" s="164"/>
      <c r="I215" s="164"/>
      <c r="J215" s="164"/>
      <c r="K215" s="164"/>
      <c r="L215" s="164"/>
      <c r="M215" s="164"/>
      <c r="N215" s="164"/>
      <c r="O215" s="164"/>
      <c r="P215" s="164"/>
      <c r="Q215" s="164"/>
      <c r="R215" s="164"/>
      <c r="S215" s="164"/>
      <c r="T215" s="164"/>
      <c r="U215" s="164"/>
      <c r="V215" s="164"/>
    </row>
    <row r="216" spans="1:22" ht="12">
      <c r="A216" s="164"/>
      <c r="B216" s="132"/>
      <c r="C216" s="164"/>
      <c r="D216" s="164"/>
      <c r="E216" s="164"/>
      <c r="F216" s="164"/>
      <c r="G216" s="164"/>
      <c r="H216" s="164"/>
      <c r="I216" s="164"/>
      <c r="J216" s="164"/>
      <c r="K216" s="164"/>
      <c r="L216" s="164"/>
      <c r="M216" s="164"/>
      <c r="N216" s="164"/>
      <c r="O216" s="164"/>
      <c r="P216" s="164"/>
      <c r="Q216" s="164"/>
      <c r="R216" s="164"/>
      <c r="S216" s="164"/>
      <c r="T216" s="164"/>
      <c r="U216" s="164"/>
      <c r="V216" s="164"/>
    </row>
    <row r="217" spans="1:22" ht="12">
      <c r="A217" s="164"/>
      <c r="B217" s="132"/>
      <c r="C217" s="164"/>
      <c r="D217" s="164"/>
      <c r="E217" s="164"/>
      <c r="F217" s="164"/>
      <c r="G217" s="164"/>
      <c r="H217" s="164"/>
      <c r="I217" s="164"/>
      <c r="J217" s="164"/>
      <c r="K217" s="164"/>
      <c r="L217" s="164"/>
      <c r="M217" s="164"/>
      <c r="N217" s="164"/>
      <c r="O217" s="164"/>
      <c r="P217" s="164"/>
      <c r="Q217" s="164"/>
      <c r="R217" s="164"/>
      <c r="S217" s="164"/>
      <c r="T217" s="164"/>
      <c r="U217" s="164"/>
      <c r="V217" s="164"/>
    </row>
    <row r="218" spans="1:22" ht="12">
      <c r="A218" s="164"/>
      <c r="B218" s="132"/>
      <c r="C218" s="164"/>
      <c r="D218" s="164"/>
      <c r="E218" s="164"/>
      <c r="F218" s="164"/>
      <c r="G218" s="164"/>
      <c r="H218" s="164"/>
      <c r="I218" s="164"/>
      <c r="J218" s="164"/>
      <c r="K218" s="164"/>
      <c r="L218" s="164"/>
      <c r="M218" s="164"/>
      <c r="N218" s="164"/>
      <c r="O218" s="164"/>
      <c r="P218" s="164"/>
      <c r="Q218" s="164"/>
      <c r="R218" s="164"/>
      <c r="S218" s="164"/>
      <c r="T218" s="164"/>
      <c r="U218" s="164"/>
      <c r="V218" s="164"/>
    </row>
    <row r="219" spans="1:22" ht="12">
      <c r="A219" s="164"/>
      <c r="B219" s="132"/>
      <c r="C219" s="164"/>
      <c r="D219" s="164"/>
      <c r="E219" s="164"/>
      <c r="F219" s="164"/>
      <c r="G219" s="164"/>
      <c r="H219" s="164"/>
      <c r="I219" s="164"/>
      <c r="J219" s="164"/>
      <c r="K219" s="164"/>
      <c r="L219" s="164"/>
      <c r="M219" s="164"/>
      <c r="N219" s="164"/>
      <c r="O219" s="164"/>
      <c r="P219" s="164"/>
      <c r="Q219" s="164"/>
      <c r="R219" s="164"/>
      <c r="S219" s="164"/>
      <c r="T219" s="164"/>
      <c r="U219" s="164"/>
      <c r="V219" s="164"/>
    </row>
    <row r="220" spans="1:22" ht="12">
      <c r="A220" s="164"/>
      <c r="B220" s="132"/>
      <c r="C220" s="164"/>
      <c r="D220" s="164"/>
      <c r="E220" s="164"/>
      <c r="F220" s="164"/>
      <c r="G220" s="164"/>
      <c r="H220" s="164"/>
      <c r="I220" s="164"/>
      <c r="J220" s="164"/>
      <c r="K220" s="164"/>
      <c r="L220" s="164"/>
      <c r="M220" s="164"/>
      <c r="N220" s="164"/>
      <c r="O220" s="164"/>
      <c r="P220" s="164"/>
      <c r="Q220" s="164"/>
      <c r="R220" s="164"/>
      <c r="S220" s="164"/>
      <c r="T220" s="164"/>
      <c r="U220" s="164"/>
      <c r="V220" s="164"/>
    </row>
    <row r="221" spans="1:22" ht="12">
      <c r="A221" s="164"/>
      <c r="B221" s="132"/>
      <c r="C221" s="164"/>
      <c r="D221" s="164"/>
      <c r="E221" s="164"/>
      <c r="F221" s="164"/>
      <c r="G221" s="164"/>
      <c r="H221" s="164"/>
      <c r="I221" s="164"/>
      <c r="J221" s="164"/>
      <c r="K221" s="164"/>
      <c r="L221" s="164"/>
      <c r="M221" s="164"/>
      <c r="N221" s="164"/>
      <c r="O221" s="164"/>
      <c r="P221" s="164"/>
      <c r="Q221" s="164"/>
      <c r="R221" s="164"/>
      <c r="S221" s="164"/>
      <c r="T221" s="164"/>
      <c r="U221" s="164"/>
      <c r="V221" s="164"/>
    </row>
    <row r="222" spans="1:22" ht="12">
      <c r="A222" s="164"/>
      <c r="B222" s="132"/>
      <c r="C222" s="164"/>
      <c r="D222" s="164"/>
      <c r="E222" s="164"/>
      <c r="F222" s="164"/>
      <c r="G222" s="164"/>
      <c r="H222" s="164"/>
      <c r="I222" s="164"/>
      <c r="J222" s="164"/>
      <c r="K222" s="164"/>
      <c r="L222" s="164"/>
      <c r="M222" s="164"/>
      <c r="N222" s="164"/>
      <c r="O222" s="164"/>
      <c r="P222" s="164"/>
      <c r="Q222" s="164"/>
      <c r="R222" s="164"/>
      <c r="S222" s="164"/>
      <c r="T222" s="164"/>
      <c r="U222" s="164"/>
      <c r="V222" s="164"/>
    </row>
    <row r="223" spans="1:22" ht="12">
      <c r="A223" s="164"/>
      <c r="B223" s="132"/>
      <c r="C223" s="164"/>
      <c r="D223" s="164"/>
      <c r="E223" s="164"/>
      <c r="F223" s="164"/>
      <c r="G223" s="164"/>
      <c r="H223" s="164"/>
      <c r="I223" s="164"/>
      <c r="J223" s="164"/>
      <c r="K223" s="164"/>
      <c r="L223" s="164"/>
      <c r="M223" s="164"/>
      <c r="N223" s="164"/>
      <c r="O223" s="164"/>
      <c r="P223" s="164"/>
      <c r="Q223" s="164"/>
      <c r="R223" s="164"/>
      <c r="S223" s="164"/>
      <c r="T223" s="164"/>
      <c r="U223" s="164"/>
      <c r="V223" s="164"/>
    </row>
    <row r="224" spans="1:22" ht="12">
      <c r="A224" s="164"/>
      <c r="B224" s="132"/>
      <c r="C224" s="164"/>
      <c r="D224" s="164"/>
      <c r="E224" s="164"/>
      <c r="F224" s="164"/>
      <c r="G224" s="164"/>
      <c r="H224" s="164"/>
      <c r="I224" s="164"/>
      <c r="J224" s="164"/>
      <c r="K224" s="164"/>
      <c r="L224" s="164"/>
      <c r="M224" s="164"/>
      <c r="N224" s="164"/>
      <c r="O224" s="164"/>
      <c r="P224" s="164"/>
      <c r="Q224" s="164"/>
      <c r="R224" s="164"/>
      <c r="S224" s="164"/>
      <c r="T224" s="164"/>
      <c r="U224" s="164"/>
      <c r="V224" s="164"/>
    </row>
    <row r="225" spans="1:22" ht="12">
      <c r="A225" s="164"/>
      <c r="B225" s="132"/>
      <c r="C225" s="164"/>
      <c r="D225" s="164"/>
      <c r="E225" s="164"/>
      <c r="F225" s="164"/>
      <c r="G225" s="164"/>
      <c r="H225" s="164"/>
      <c r="I225" s="164"/>
      <c r="J225" s="164"/>
      <c r="K225" s="164"/>
      <c r="L225" s="164"/>
      <c r="M225" s="164"/>
      <c r="N225" s="164"/>
      <c r="O225" s="164"/>
      <c r="P225" s="164"/>
      <c r="Q225" s="164"/>
      <c r="R225" s="164"/>
      <c r="S225" s="164"/>
      <c r="T225" s="164"/>
      <c r="U225" s="164"/>
      <c r="V225" s="164"/>
    </row>
    <row r="226" spans="1:22" ht="12">
      <c r="A226" s="164"/>
      <c r="B226" s="132"/>
      <c r="C226" s="164"/>
      <c r="D226" s="164"/>
      <c r="E226" s="164"/>
      <c r="F226" s="164"/>
      <c r="G226" s="164"/>
      <c r="H226" s="164"/>
      <c r="I226" s="164"/>
      <c r="J226" s="164"/>
      <c r="K226" s="164"/>
      <c r="L226" s="164"/>
      <c r="M226" s="164"/>
      <c r="N226" s="164"/>
      <c r="O226" s="164"/>
      <c r="P226" s="164"/>
      <c r="Q226" s="164"/>
      <c r="R226" s="164"/>
      <c r="S226" s="164"/>
      <c r="T226" s="164"/>
      <c r="U226" s="164"/>
      <c r="V226" s="164"/>
    </row>
    <row r="227" spans="1:22" ht="12">
      <c r="A227" s="164"/>
      <c r="B227" s="132"/>
      <c r="C227" s="164"/>
      <c r="D227" s="164"/>
      <c r="E227" s="164"/>
      <c r="F227" s="164"/>
      <c r="G227" s="164"/>
      <c r="H227" s="164"/>
      <c r="I227" s="164"/>
      <c r="J227" s="164"/>
      <c r="K227" s="164"/>
      <c r="L227" s="164"/>
      <c r="M227" s="164"/>
      <c r="N227" s="164"/>
      <c r="O227" s="164"/>
      <c r="P227" s="164"/>
      <c r="Q227" s="164"/>
      <c r="R227" s="164"/>
      <c r="S227" s="164"/>
      <c r="T227" s="164"/>
      <c r="U227" s="164"/>
      <c r="V227" s="164"/>
    </row>
    <row r="228" spans="1:22" ht="12">
      <c r="A228" s="164"/>
      <c r="B228" s="132"/>
      <c r="C228" s="164"/>
      <c r="D228" s="164"/>
      <c r="E228" s="164"/>
      <c r="F228" s="164"/>
      <c r="G228" s="164"/>
      <c r="H228" s="164"/>
      <c r="I228" s="164"/>
      <c r="J228" s="164"/>
      <c r="K228" s="164"/>
      <c r="L228" s="164"/>
      <c r="M228" s="164"/>
      <c r="N228" s="164"/>
      <c r="O228" s="164"/>
      <c r="P228" s="164"/>
      <c r="Q228" s="164"/>
      <c r="R228" s="164"/>
      <c r="S228" s="164"/>
      <c r="T228" s="164"/>
      <c r="U228" s="164"/>
      <c r="V228" s="164"/>
    </row>
    <row r="229" spans="1:22" ht="12">
      <c r="A229" s="164"/>
      <c r="B229" s="132"/>
      <c r="C229" s="164"/>
      <c r="D229" s="164"/>
      <c r="E229" s="164"/>
      <c r="F229" s="164"/>
      <c r="G229" s="164"/>
      <c r="H229" s="164"/>
      <c r="I229" s="164"/>
      <c r="J229" s="164"/>
      <c r="K229" s="164"/>
      <c r="L229" s="164"/>
      <c r="M229" s="164"/>
      <c r="N229" s="164"/>
      <c r="O229" s="164"/>
      <c r="P229" s="164"/>
      <c r="Q229" s="164"/>
      <c r="R229" s="164"/>
      <c r="S229" s="164"/>
      <c r="T229" s="164"/>
      <c r="U229" s="164"/>
      <c r="V229" s="164"/>
    </row>
    <row r="230" spans="1:22" ht="12">
      <c r="A230" s="164"/>
      <c r="B230" s="132"/>
      <c r="C230" s="164"/>
      <c r="D230" s="164"/>
      <c r="E230" s="164"/>
      <c r="F230" s="164"/>
      <c r="G230" s="164"/>
      <c r="H230" s="164"/>
      <c r="I230" s="164"/>
      <c r="J230" s="164"/>
      <c r="K230" s="164"/>
      <c r="L230" s="164"/>
      <c r="M230" s="164"/>
      <c r="N230" s="164"/>
      <c r="O230" s="164"/>
      <c r="P230" s="164"/>
      <c r="Q230" s="164"/>
      <c r="R230" s="164"/>
      <c r="S230" s="164"/>
      <c r="T230" s="164"/>
      <c r="U230" s="164"/>
      <c r="V230" s="164"/>
    </row>
    <row r="231" spans="1:22" ht="12">
      <c r="A231" s="164"/>
      <c r="B231" s="132"/>
      <c r="C231" s="164"/>
      <c r="D231" s="164"/>
      <c r="E231" s="164"/>
      <c r="F231" s="164"/>
      <c r="G231" s="164"/>
      <c r="H231" s="164"/>
      <c r="I231" s="164"/>
      <c r="J231" s="164"/>
      <c r="K231" s="164"/>
      <c r="L231" s="164"/>
      <c r="M231" s="164"/>
      <c r="N231" s="164"/>
      <c r="O231" s="164"/>
      <c r="P231" s="164"/>
      <c r="Q231" s="164"/>
      <c r="R231" s="164"/>
      <c r="S231" s="164"/>
      <c r="T231" s="164"/>
      <c r="U231" s="164"/>
      <c r="V231" s="164"/>
    </row>
    <row r="232" spans="1:22" ht="12">
      <c r="A232" s="164"/>
      <c r="B232" s="132"/>
      <c r="C232" s="164"/>
      <c r="D232" s="164"/>
      <c r="E232" s="164"/>
      <c r="F232" s="164"/>
      <c r="G232" s="164"/>
      <c r="H232" s="164"/>
      <c r="I232" s="164"/>
      <c r="J232" s="164"/>
      <c r="K232" s="164"/>
      <c r="L232" s="164"/>
      <c r="M232" s="164"/>
      <c r="N232" s="164"/>
      <c r="O232" s="164"/>
      <c r="P232" s="164"/>
      <c r="Q232" s="164"/>
      <c r="R232" s="164"/>
      <c r="S232" s="164"/>
      <c r="T232" s="164"/>
      <c r="U232" s="164"/>
      <c r="V232" s="164"/>
    </row>
    <row r="233" spans="1:22" ht="12">
      <c r="A233" s="164"/>
      <c r="B233" s="132"/>
      <c r="C233" s="164"/>
      <c r="D233" s="164"/>
      <c r="E233" s="164"/>
      <c r="F233" s="164"/>
      <c r="G233" s="164"/>
      <c r="H233" s="164"/>
      <c r="I233" s="164"/>
      <c r="J233" s="164"/>
      <c r="K233" s="164"/>
      <c r="L233" s="164"/>
      <c r="M233" s="164"/>
      <c r="N233" s="164"/>
      <c r="O233" s="164"/>
      <c r="P233" s="164"/>
      <c r="Q233" s="164"/>
      <c r="R233" s="164"/>
      <c r="S233" s="164"/>
      <c r="T233" s="164"/>
      <c r="U233" s="164"/>
      <c r="V233" s="164"/>
    </row>
    <row r="234" spans="1:22" ht="12">
      <c r="A234" s="164"/>
      <c r="B234" s="132"/>
      <c r="C234" s="164"/>
      <c r="D234" s="164"/>
      <c r="E234" s="164"/>
      <c r="F234" s="164"/>
      <c r="G234" s="164"/>
      <c r="H234" s="164"/>
      <c r="I234" s="164"/>
      <c r="J234" s="164"/>
      <c r="K234" s="164"/>
      <c r="L234" s="164"/>
      <c r="M234" s="164"/>
      <c r="N234" s="164"/>
      <c r="O234" s="164"/>
      <c r="P234" s="164"/>
      <c r="Q234" s="164"/>
      <c r="R234" s="164"/>
      <c r="S234" s="164"/>
      <c r="T234" s="164"/>
      <c r="U234" s="164"/>
      <c r="V234" s="164"/>
    </row>
    <row r="235" spans="1:22" ht="12">
      <c r="A235" s="164"/>
      <c r="B235" s="132"/>
      <c r="C235" s="164"/>
      <c r="D235" s="164"/>
      <c r="E235" s="164"/>
      <c r="F235" s="164"/>
      <c r="G235" s="164"/>
      <c r="H235" s="164"/>
      <c r="I235" s="164"/>
      <c r="J235" s="164"/>
      <c r="K235" s="164"/>
      <c r="L235" s="164"/>
      <c r="M235" s="164"/>
      <c r="N235" s="164"/>
      <c r="O235" s="164"/>
      <c r="P235" s="164"/>
      <c r="Q235" s="164"/>
      <c r="R235" s="164"/>
      <c r="S235" s="164"/>
      <c r="T235" s="164"/>
      <c r="U235" s="164"/>
      <c r="V235" s="164"/>
    </row>
    <row r="236" spans="1:22" ht="12">
      <c r="A236" s="164"/>
      <c r="B236" s="132"/>
      <c r="C236" s="164"/>
      <c r="D236" s="164"/>
      <c r="E236" s="164"/>
      <c r="F236" s="164"/>
      <c r="G236" s="164"/>
      <c r="H236" s="164"/>
      <c r="I236" s="164"/>
      <c r="J236" s="164"/>
      <c r="K236" s="164"/>
      <c r="L236" s="164"/>
      <c r="M236" s="164"/>
      <c r="N236" s="164"/>
      <c r="O236" s="164"/>
      <c r="P236" s="164"/>
      <c r="Q236" s="164"/>
      <c r="R236" s="164"/>
      <c r="S236" s="164"/>
      <c r="T236" s="164"/>
      <c r="U236" s="164"/>
      <c r="V236" s="164"/>
    </row>
    <row r="237" spans="1:22" ht="12">
      <c r="A237" s="164"/>
      <c r="B237" s="132"/>
      <c r="C237" s="164"/>
      <c r="D237" s="164"/>
      <c r="E237" s="164"/>
      <c r="F237" s="164"/>
      <c r="G237" s="164"/>
      <c r="H237" s="164"/>
      <c r="I237" s="164"/>
      <c r="J237" s="164"/>
      <c r="K237" s="164"/>
      <c r="L237" s="164"/>
      <c r="M237" s="164"/>
      <c r="N237" s="164"/>
      <c r="O237" s="164"/>
      <c r="P237" s="164"/>
      <c r="Q237" s="164"/>
      <c r="R237" s="164"/>
      <c r="S237" s="164"/>
      <c r="T237" s="164"/>
      <c r="U237" s="164"/>
      <c r="V237" s="164"/>
    </row>
    <row r="238" spans="1:22" ht="12">
      <c r="A238" s="164"/>
      <c r="B238" s="132"/>
      <c r="C238" s="164"/>
      <c r="D238" s="164"/>
      <c r="E238" s="164"/>
      <c r="F238" s="164"/>
      <c r="G238" s="164"/>
      <c r="H238" s="164"/>
      <c r="I238" s="164"/>
      <c r="J238" s="164"/>
      <c r="K238" s="164"/>
      <c r="L238" s="164"/>
      <c r="M238" s="164"/>
      <c r="N238" s="164"/>
      <c r="O238" s="164"/>
      <c r="P238" s="164"/>
      <c r="Q238" s="164"/>
      <c r="R238" s="164"/>
      <c r="S238" s="164"/>
      <c r="T238" s="164"/>
      <c r="U238" s="164"/>
      <c r="V238" s="164"/>
    </row>
    <row r="239" spans="1:22" ht="12">
      <c r="A239" s="164"/>
      <c r="B239" s="132"/>
      <c r="C239" s="164"/>
      <c r="D239" s="164"/>
      <c r="E239" s="164"/>
      <c r="F239" s="164"/>
      <c r="G239" s="164"/>
      <c r="H239" s="164"/>
      <c r="I239" s="164"/>
      <c r="J239" s="164"/>
      <c r="K239" s="164"/>
      <c r="L239" s="164"/>
      <c r="M239" s="164"/>
      <c r="N239" s="164"/>
      <c r="O239" s="164"/>
      <c r="P239" s="164"/>
      <c r="Q239" s="164"/>
      <c r="R239" s="164"/>
      <c r="S239" s="164"/>
      <c r="T239" s="164"/>
      <c r="U239" s="164"/>
      <c r="V239" s="164"/>
    </row>
    <row r="240" spans="1:22" ht="12">
      <c r="A240" s="164"/>
      <c r="B240" s="132"/>
      <c r="C240" s="164"/>
      <c r="D240" s="164"/>
      <c r="E240" s="164"/>
      <c r="F240" s="164"/>
      <c r="G240" s="164"/>
      <c r="H240" s="164"/>
      <c r="I240" s="164"/>
      <c r="J240" s="164"/>
      <c r="K240" s="164"/>
      <c r="L240" s="164"/>
      <c r="M240" s="164"/>
      <c r="N240" s="164"/>
      <c r="O240" s="164"/>
      <c r="P240" s="164"/>
      <c r="Q240" s="164"/>
      <c r="R240" s="164"/>
      <c r="S240" s="164"/>
      <c r="T240" s="164"/>
      <c r="U240" s="164"/>
      <c r="V240" s="164"/>
    </row>
    <row r="241" spans="1:22" ht="12">
      <c r="A241" s="164"/>
      <c r="B241" s="132"/>
      <c r="C241" s="164"/>
      <c r="D241" s="164"/>
      <c r="E241" s="164"/>
      <c r="F241" s="164"/>
      <c r="G241" s="164"/>
      <c r="H241" s="164"/>
      <c r="I241" s="164"/>
      <c r="J241" s="164"/>
      <c r="K241" s="164"/>
      <c r="L241" s="164"/>
      <c r="M241" s="164"/>
      <c r="N241" s="164"/>
      <c r="O241" s="164"/>
      <c r="P241" s="164"/>
      <c r="Q241" s="164"/>
      <c r="R241" s="164"/>
      <c r="S241" s="164"/>
      <c r="T241" s="164"/>
      <c r="U241" s="164"/>
      <c r="V241" s="164"/>
    </row>
    <row r="242" spans="1:22" ht="12">
      <c r="A242" s="164"/>
      <c r="B242" s="132"/>
      <c r="C242" s="164"/>
      <c r="D242" s="164"/>
      <c r="E242" s="164"/>
      <c r="F242" s="164"/>
      <c r="G242" s="164"/>
      <c r="H242" s="164"/>
      <c r="I242" s="164"/>
      <c r="J242" s="164"/>
      <c r="K242" s="164"/>
      <c r="L242" s="164"/>
      <c r="M242" s="164"/>
      <c r="N242" s="164"/>
      <c r="O242" s="164"/>
      <c r="P242" s="164"/>
      <c r="Q242" s="164"/>
      <c r="R242" s="164"/>
      <c r="S242" s="164"/>
      <c r="T242" s="164"/>
      <c r="U242" s="164"/>
      <c r="V242" s="164"/>
    </row>
    <row r="243" spans="1:22" ht="12">
      <c r="A243" s="164"/>
      <c r="B243" s="132"/>
      <c r="C243" s="164"/>
      <c r="D243" s="164"/>
      <c r="E243" s="164"/>
      <c r="F243" s="164"/>
      <c r="G243" s="164"/>
      <c r="H243" s="164"/>
      <c r="I243" s="164"/>
      <c r="J243" s="164"/>
      <c r="K243" s="164"/>
      <c r="L243" s="164"/>
      <c r="M243" s="164"/>
      <c r="N243" s="164"/>
      <c r="O243" s="164"/>
      <c r="P243" s="164"/>
      <c r="Q243" s="164"/>
      <c r="R243" s="164"/>
      <c r="S243" s="164"/>
      <c r="T243" s="164"/>
      <c r="U243" s="164"/>
      <c r="V243" s="164"/>
    </row>
    <row r="244" spans="1:22" ht="12">
      <c r="A244" s="164"/>
      <c r="B244" s="132"/>
      <c r="C244" s="164"/>
      <c r="D244" s="164"/>
      <c r="E244" s="164"/>
      <c r="F244" s="164"/>
      <c r="G244" s="164"/>
      <c r="H244" s="164"/>
      <c r="I244" s="164"/>
      <c r="J244" s="164"/>
      <c r="K244" s="164"/>
      <c r="L244" s="164"/>
      <c r="M244" s="164"/>
      <c r="N244" s="164"/>
      <c r="O244" s="164"/>
      <c r="P244" s="164"/>
      <c r="Q244" s="164"/>
      <c r="R244" s="164"/>
      <c r="S244" s="164"/>
      <c r="T244" s="164"/>
      <c r="U244" s="164"/>
      <c r="V244" s="164"/>
    </row>
    <row r="245" spans="1:22" ht="12">
      <c r="A245" s="164"/>
      <c r="B245" s="132"/>
      <c r="C245" s="164"/>
      <c r="D245" s="164"/>
      <c r="E245" s="164"/>
      <c r="F245" s="164"/>
      <c r="G245" s="164"/>
      <c r="H245" s="164"/>
      <c r="I245" s="164"/>
      <c r="J245" s="164"/>
      <c r="K245" s="164"/>
      <c r="L245" s="164"/>
      <c r="M245" s="164"/>
      <c r="N245" s="164"/>
      <c r="O245" s="164"/>
      <c r="P245" s="164"/>
      <c r="Q245" s="164"/>
      <c r="R245" s="164"/>
      <c r="S245" s="164"/>
      <c r="T245" s="164"/>
      <c r="U245" s="164"/>
      <c r="V245" s="164"/>
    </row>
    <row r="246" spans="1:22" ht="12">
      <c r="A246" s="164"/>
      <c r="B246" s="132"/>
      <c r="C246" s="164"/>
      <c r="D246" s="164"/>
      <c r="E246" s="164"/>
      <c r="F246" s="164"/>
      <c r="G246" s="164"/>
      <c r="H246" s="164"/>
      <c r="I246" s="164"/>
      <c r="J246" s="164"/>
      <c r="K246" s="164"/>
      <c r="L246" s="164"/>
      <c r="M246" s="164"/>
      <c r="N246" s="164"/>
      <c r="O246" s="164"/>
      <c r="P246" s="164"/>
      <c r="Q246" s="164"/>
      <c r="R246" s="164"/>
      <c r="S246" s="164"/>
      <c r="T246" s="164"/>
      <c r="U246" s="164"/>
      <c r="V246" s="164"/>
    </row>
    <row r="247" spans="1:22" ht="12">
      <c r="A247" s="164"/>
      <c r="B247" s="132"/>
      <c r="C247" s="164"/>
      <c r="D247" s="164"/>
      <c r="E247" s="164"/>
      <c r="F247" s="164"/>
      <c r="G247" s="164"/>
      <c r="H247" s="164"/>
      <c r="I247" s="164"/>
      <c r="J247" s="164"/>
      <c r="K247" s="164"/>
      <c r="L247" s="164"/>
      <c r="M247" s="164"/>
      <c r="N247" s="164"/>
      <c r="O247" s="164"/>
      <c r="P247" s="164"/>
      <c r="Q247" s="164"/>
      <c r="R247" s="164"/>
      <c r="S247" s="164"/>
      <c r="T247" s="164"/>
      <c r="U247" s="164"/>
      <c r="V247" s="164"/>
    </row>
    <row r="248" spans="1:22" ht="12">
      <c r="A248" s="164"/>
      <c r="B248" s="132"/>
      <c r="C248" s="164"/>
      <c r="D248" s="164"/>
      <c r="E248" s="164"/>
      <c r="F248" s="164"/>
      <c r="G248" s="164"/>
      <c r="H248" s="164"/>
      <c r="I248" s="164"/>
      <c r="J248" s="164"/>
      <c r="K248" s="164"/>
      <c r="L248" s="164"/>
      <c r="M248" s="164"/>
      <c r="N248" s="164"/>
      <c r="O248" s="164"/>
      <c r="P248" s="164"/>
      <c r="Q248" s="164"/>
      <c r="R248" s="164"/>
      <c r="S248" s="164"/>
      <c r="T248" s="164"/>
      <c r="U248" s="164"/>
      <c r="V248" s="164"/>
    </row>
    <row r="249" spans="1:22" ht="12">
      <c r="A249" s="164"/>
      <c r="B249" s="132"/>
      <c r="C249" s="164"/>
      <c r="D249" s="164"/>
      <c r="E249" s="164"/>
      <c r="F249" s="164"/>
      <c r="G249" s="164"/>
      <c r="H249" s="164"/>
      <c r="I249" s="164"/>
      <c r="J249" s="164"/>
      <c r="K249" s="164"/>
      <c r="L249" s="164"/>
      <c r="M249" s="164"/>
      <c r="N249" s="164"/>
      <c r="O249" s="164"/>
      <c r="P249" s="164"/>
      <c r="Q249" s="164"/>
      <c r="R249" s="164"/>
      <c r="S249" s="164"/>
      <c r="T249" s="164"/>
      <c r="U249" s="164"/>
      <c r="V249" s="164"/>
    </row>
    <row r="250" spans="1:22" ht="12">
      <c r="A250" s="164"/>
      <c r="B250" s="132"/>
      <c r="C250" s="164"/>
      <c r="D250" s="164"/>
      <c r="E250" s="164"/>
      <c r="F250" s="164"/>
      <c r="G250" s="164"/>
      <c r="H250" s="164"/>
      <c r="I250" s="164"/>
      <c r="J250" s="164"/>
      <c r="K250" s="164"/>
      <c r="L250" s="164"/>
      <c r="M250" s="164"/>
      <c r="N250" s="164"/>
      <c r="O250" s="164"/>
      <c r="P250" s="164"/>
      <c r="Q250" s="164"/>
      <c r="R250" s="164"/>
      <c r="S250" s="164"/>
      <c r="T250" s="164"/>
      <c r="U250" s="164"/>
      <c r="V250" s="164"/>
    </row>
    <row r="251" spans="1:22" ht="12">
      <c r="A251" s="164"/>
      <c r="B251" s="132"/>
      <c r="C251" s="164"/>
      <c r="D251" s="164"/>
      <c r="E251" s="164"/>
      <c r="F251" s="164"/>
      <c r="G251" s="164"/>
      <c r="H251" s="164"/>
      <c r="I251" s="164"/>
      <c r="J251" s="164"/>
      <c r="K251" s="164"/>
      <c r="L251" s="164"/>
      <c r="M251" s="164"/>
      <c r="N251" s="164"/>
      <c r="O251" s="164"/>
      <c r="P251" s="164"/>
      <c r="Q251" s="164"/>
      <c r="R251" s="164"/>
      <c r="S251" s="164"/>
      <c r="T251" s="164"/>
      <c r="U251" s="164"/>
      <c r="V251" s="164"/>
    </row>
    <row r="252" spans="1:22" ht="12">
      <c r="A252" s="164"/>
      <c r="B252" s="132"/>
      <c r="C252" s="164"/>
      <c r="D252" s="164"/>
      <c r="E252" s="164"/>
      <c r="F252" s="164"/>
      <c r="G252" s="164"/>
      <c r="H252" s="164"/>
      <c r="I252" s="164"/>
      <c r="J252" s="164"/>
      <c r="K252" s="164"/>
      <c r="L252" s="164"/>
      <c r="M252" s="164"/>
      <c r="N252" s="164"/>
      <c r="O252" s="164"/>
      <c r="P252" s="164"/>
      <c r="Q252" s="164"/>
      <c r="R252" s="164"/>
      <c r="S252" s="164"/>
      <c r="T252" s="164"/>
      <c r="U252" s="164"/>
      <c r="V252" s="164"/>
    </row>
    <row r="253" spans="1:22" ht="12">
      <c r="A253" s="164"/>
      <c r="B253" s="132"/>
      <c r="C253" s="164"/>
      <c r="D253" s="164"/>
      <c r="E253" s="164"/>
      <c r="F253" s="164"/>
      <c r="G253" s="164"/>
      <c r="H253" s="164"/>
      <c r="I253" s="164"/>
      <c r="J253" s="164"/>
      <c r="K253" s="164"/>
      <c r="L253" s="164"/>
      <c r="M253" s="164"/>
      <c r="N253" s="164"/>
      <c r="O253" s="164"/>
      <c r="P253" s="164"/>
      <c r="Q253" s="164"/>
      <c r="R253" s="164"/>
      <c r="S253" s="164"/>
      <c r="T253" s="164"/>
      <c r="U253" s="164"/>
      <c r="V253" s="164"/>
    </row>
    <row r="254" spans="1:22" ht="12">
      <c r="A254" s="164"/>
      <c r="B254" s="132"/>
      <c r="C254" s="164"/>
      <c r="D254" s="164"/>
      <c r="E254" s="164"/>
      <c r="F254" s="164"/>
      <c r="G254" s="164"/>
      <c r="H254" s="164"/>
      <c r="I254" s="164"/>
      <c r="J254" s="164"/>
      <c r="K254" s="164"/>
      <c r="L254" s="164"/>
      <c r="M254" s="164"/>
      <c r="N254" s="164"/>
      <c r="O254" s="164"/>
      <c r="P254" s="164"/>
      <c r="Q254" s="164"/>
      <c r="R254" s="164"/>
      <c r="S254" s="164"/>
      <c r="T254" s="164"/>
      <c r="U254" s="164"/>
      <c r="V254" s="164"/>
    </row>
    <row r="255" spans="1:22" ht="12">
      <c r="A255" s="164"/>
      <c r="B255" s="132"/>
      <c r="C255" s="164"/>
      <c r="D255" s="164"/>
      <c r="E255" s="164"/>
      <c r="F255" s="164"/>
      <c r="G255" s="164"/>
      <c r="H255" s="164"/>
      <c r="I255" s="164"/>
      <c r="J255" s="164"/>
      <c r="K255" s="164"/>
      <c r="L255" s="164"/>
      <c r="M255" s="164"/>
      <c r="N255" s="164"/>
      <c r="O255" s="164"/>
      <c r="P255" s="164"/>
      <c r="Q255" s="164"/>
      <c r="R255" s="164"/>
      <c r="S255" s="164"/>
      <c r="T255" s="164"/>
      <c r="U255" s="164"/>
      <c r="V255" s="164"/>
    </row>
    <row r="256" spans="1:22" ht="12">
      <c r="A256" s="164"/>
      <c r="B256" s="132"/>
      <c r="C256" s="164"/>
      <c r="D256" s="164"/>
      <c r="E256" s="164"/>
      <c r="F256" s="164"/>
      <c r="G256" s="164"/>
      <c r="H256" s="164"/>
      <c r="I256" s="164"/>
      <c r="J256" s="164"/>
      <c r="K256" s="164"/>
      <c r="L256" s="164"/>
      <c r="M256" s="164"/>
      <c r="N256" s="164"/>
      <c r="O256" s="164"/>
      <c r="P256" s="164"/>
      <c r="Q256" s="164"/>
      <c r="R256" s="164"/>
      <c r="S256" s="164"/>
      <c r="T256" s="164"/>
      <c r="U256" s="164"/>
      <c r="V256" s="164"/>
    </row>
    <row r="257" spans="1:22" ht="12">
      <c r="A257" s="164"/>
      <c r="B257" s="132"/>
      <c r="C257" s="164"/>
      <c r="D257" s="164"/>
      <c r="E257" s="164"/>
      <c r="F257" s="164"/>
      <c r="G257" s="164"/>
      <c r="H257" s="164"/>
      <c r="I257" s="164"/>
      <c r="J257" s="164"/>
      <c r="K257" s="164"/>
      <c r="L257" s="164"/>
      <c r="M257" s="164"/>
      <c r="N257" s="164"/>
      <c r="O257" s="164"/>
      <c r="P257" s="164"/>
      <c r="Q257" s="164"/>
      <c r="R257" s="164"/>
      <c r="S257" s="164"/>
      <c r="T257" s="164"/>
      <c r="U257" s="164"/>
      <c r="V257" s="164"/>
    </row>
    <row r="258" spans="1:22" ht="12">
      <c r="A258" s="164"/>
      <c r="B258" s="132"/>
      <c r="C258" s="164"/>
      <c r="D258" s="164"/>
      <c r="E258" s="164"/>
      <c r="F258" s="164"/>
      <c r="G258" s="164"/>
      <c r="H258" s="164"/>
      <c r="I258" s="164"/>
      <c r="J258" s="164"/>
      <c r="K258" s="164"/>
      <c r="L258" s="164"/>
      <c r="M258" s="164"/>
      <c r="N258" s="164"/>
      <c r="O258" s="164"/>
      <c r="P258" s="164"/>
      <c r="Q258" s="164"/>
      <c r="R258" s="164"/>
      <c r="S258" s="164"/>
      <c r="T258" s="164"/>
      <c r="U258" s="164"/>
      <c r="V258" s="164"/>
    </row>
    <row r="259" spans="1:22" ht="12">
      <c r="A259" s="164"/>
      <c r="B259" s="132"/>
      <c r="C259" s="164"/>
      <c r="D259" s="164"/>
      <c r="E259" s="164"/>
      <c r="F259" s="164"/>
      <c r="G259" s="164"/>
      <c r="H259" s="164"/>
      <c r="I259" s="164"/>
      <c r="J259" s="164"/>
      <c r="K259" s="164"/>
      <c r="L259" s="164"/>
      <c r="M259" s="164"/>
      <c r="N259" s="164"/>
      <c r="O259" s="164"/>
      <c r="P259" s="164"/>
      <c r="Q259" s="164"/>
      <c r="R259" s="164"/>
      <c r="S259" s="164"/>
      <c r="T259" s="164"/>
      <c r="U259" s="164"/>
      <c r="V259" s="164"/>
    </row>
    <row r="260" spans="1:22" ht="12">
      <c r="A260" s="164"/>
      <c r="B260" s="132"/>
      <c r="C260" s="164"/>
      <c r="D260" s="164"/>
      <c r="E260" s="164"/>
      <c r="F260" s="164"/>
      <c r="G260" s="164"/>
      <c r="H260" s="164"/>
      <c r="I260" s="164"/>
      <c r="J260" s="164"/>
      <c r="K260" s="164"/>
      <c r="L260" s="164"/>
      <c r="M260" s="164"/>
      <c r="N260" s="164"/>
      <c r="O260" s="164"/>
      <c r="P260" s="164"/>
      <c r="Q260" s="164"/>
      <c r="R260" s="164"/>
      <c r="S260" s="164"/>
      <c r="T260" s="164"/>
      <c r="U260" s="164"/>
      <c r="V260" s="164"/>
    </row>
    <row r="261" spans="1:22" ht="12">
      <c r="A261" s="164"/>
      <c r="B261" s="132"/>
      <c r="C261" s="164"/>
      <c r="D261" s="164"/>
      <c r="E261" s="164"/>
      <c r="F261" s="164"/>
      <c r="G261" s="164"/>
      <c r="H261" s="164"/>
      <c r="I261" s="164"/>
      <c r="J261" s="164"/>
      <c r="K261" s="164"/>
      <c r="L261" s="164"/>
      <c r="M261" s="164"/>
      <c r="N261" s="164"/>
      <c r="O261" s="164"/>
      <c r="P261" s="164"/>
      <c r="Q261" s="164"/>
      <c r="R261" s="164"/>
      <c r="S261" s="164"/>
      <c r="T261" s="164"/>
      <c r="U261" s="164"/>
      <c r="V261" s="164"/>
    </row>
    <row r="262" spans="1:22" ht="12">
      <c r="A262" s="164"/>
      <c r="B262" s="132"/>
      <c r="C262" s="164"/>
      <c r="D262" s="164"/>
      <c r="E262" s="164"/>
      <c r="F262" s="164"/>
      <c r="G262" s="164"/>
      <c r="H262" s="164"/>
      <c r="I262" s="164"/>
      <c r="J262" s="164"/>
      <c r="K262" s="164"/>
      <c r="L262" s="164"/>
      <c r="M262" s="164"/>
      <c r="N262" s="164"/>
      <c r="O262" s="164"/>
      <c r="P262" s="164"/>
      <c r="Q262" s="164"/>
      <c r="R262" s="164"/>
      <c r="S262" s="164"/>
      <c r="T262" s="164"/>
      <c r="U262" s="164"/>
      <c r="V262" s="164"/>
    </row>
    <row r="263" spans="1:22" ht="12">
      <c r="A263" s="164"/>
      <c r="B263" s="132"/>
      <c r="C263" s="164"/>
      <c r="D263" s="164"/>
      <c r="E263" s="164"/>
      <c r="F263" s="164"/>
      <c r="G263" s="164"/>
      <c r="H263" s="164"/>
      <c r="I263" s="164"/>
      <c r="J263" s="164"/>
      <c r="K263" s="164"/>
      <c r="L263" s="164"/>
      <c r="M263" s="164"/>
      <c r="N263" s="164"/>
      <c r="O263" s="164"/>
      <c r="P263" s="164"/>
      <c r="Q263" s="164"/>
      <c r="R263" s="164"/>
      <c r="S263" s="164"/>
      <c r="T263" s="164"/>
      <c r="U263" s="164"/>
      <c r="V263" s="164"/>
    </row>
    <row r="264" spans="1:22" ht="12">
      <c r="A264" s="164"/>
      <c r="B264" s="132"/>
      <c r="C264" s="164"/>
      <c r="D264" s="164"/>
      <c r="E264" s="164"/>
      <c r="F264" s="164"/>
      <c r="G264" s="164"/>
      <c r="H264" s="164"/>
      <c r="I264" s="164"/>
      <c r="J264" s="164"/>
      <c r="K264" s="164"/>
      <c r="L264" s="164"/>
      <c r="M264" s="164"/>
      <c r="N264" s="164"/>
      <c r="O264" s="164"/>
      <c r="P264" s="164"/>
      <c r="Q264" s="164"/>
      <c r="R264" s="164"/>
      <c r="S264" s="164"/>
      <c r="T264" s="164"/>
      <c r="U264" s="164"/>
      <c r="V264" s="164"/>
    </row>
    <row r="265" spans="1:22" ht="12">
      <c r="A265" s="164"/>
      <c r="B265" s="132"/>
      <c r="C265" s="164"/>
      <c r="D265" s="164"/>
      <c r="E265" s="164"/>
      <c r="F265" s="164"/>
      <c r="G265" s="164"/>
      <c r="H265" s="164"/>
      <c r="I265" s="164"/>
      <c r="J265" s="164"/>
      <c r="K265" s="164"/>
      <c r="L265" s="164"/>
      <c r="M265" s="164"/>
      <c r="N265" s="164"/>
      <c r="O265" s="164"/>
      <c r="P265" s="164"/>
      <c r="Q265" s="164"/>
      <c r="R265" s="164"/>
      <c r="S265" s="164"/>
      <c r="T265" s="164"/>
      <c r="U265" s="164"/>
      <c r="V265" s="164"/>
    </row>
    <row r="266" spans="1:22" ht="12">
      <c r="A266" s="164"/>
      <c r="B266" s="132"/>
      <c r="C266" s="164"/>
      <c r="D266" s="164"/>
      <c r="E266" s="164"/>
      <c r="F266" s="164"/>
      <c r="G266" s="164"/>
      <c r="H266" s="164"/>
      <c r="I266" s="164"/>
      <c r="J266" s="164"/>
      <c r="K266" s="164"/>
      <c r="L266" s="164"/>
      <c r="M266" s="164"/>
      <c r="N266" s="164"/>
      <c r="O266" s="164"/>
      <c r="P266" s="164"/>
      <c r="Q266" s="164"/>
      <c r="R266" s="164"/>
      <c r="S266" s="164"/>
      <c r="T266" s="164"/>
      <c r="U266" s="164"/>
      <c r="V266" s="164"/>
    </row>
    <row r="267" spans="1:22" ht="12">
      <c r="A267" s="164"/>
      <c r="B267" s="132"/>
      <c r="C267" s="164"/>
      <c r="D267" s="164"/>
      <c r="E267" s="164"/>
      <c r="F267" s="164"/>
      <c r="G267" s="164"/>
      <c r="H267" s="164"/>
      <c r="I267" s="164"/>
      <c r="J267" s="164"/>
      <c r="K267" s="164"/>
      <c r="L267" s="164"/>
      <c r="M267" s="164"/>
      <c r="N267" s="164"/>
      <c r="O267" s="164"/>
      <c r="P267" s="164"/>
      <c r="Q267" s="164"/>
      <c r="R267" s="164"/>
      <c r="S267" s="164"/>
      <c r="T267" s="164"/>
      <c r="U267" s="164"/>
      <c r="V267" s="164"/>
    </row>
    <row r="268" spans="1:22" ht="12">
      <c r="A268" s="164"/>
      <c r="B268" s="132"/>
      <c r="C268" s="164"/>
      <c r="D268" s="164"/>
      <c r="E268" s="164"/>
      <c r="F268" s="164"/>
      <c r="G268" s="164"/>
      <c r="H268" s="164"/>
      <c r="I268" s="164"/>
      <c r="J268" s="164"/>
      <c r="K268" s="164"/>
      <c r="L268" s="164"/>
      <c r="M268" s="164"/>
      <c r="N268" s="164"/>
      <c r="O268" s="164"/>
      <c r="P268" s="164"/>
      <c r="Q268" s="164"/>
      <c r="R268" s="164"/>
      <c r="S268" s="164"/>
      <c r="T268" s="164"/>
      <c r="U268" s="164"/>
      <c r="V268" s="164"/>
    </row>
    <row r="269" spans="1:22" ht="12">
      <c r="A269" s="164"/>
      <c r="B269" s="132"/>
      <c r="C269" s="164"/>
      <c r="D269" s="164"/>
      <c r="E269" s="164"/>
      <c r="F269" s="164"/>
      <c r="G269" s="164"/>
      <c r="H269" s="164"/>
      <c r="I269" s="164"/>
      <c r="J269" s="164"/>
      <c r="K269" s="164"/>
      <c r="L269" s="164"/>
      <c r="M269" s="164"/>
      <c r="N269" s="164"/>
      <c r="O269" s="164"/>
      <c r="P269" s="164"/>
      <c r="Q269" s="164"/>
      <c r="R269" s="164"/>
      <c r="S269" s="164"/>
      <c r="T269" s="164"/>
      <c r="U269" s="164"/>
      <c r="V269" s="164"/>
    </row>
    <row r="270" spans="1:22" ht="12">
      <c r="A270" s="164"/>
      <c r="B270" s="132"/>
      <c r="C270" s="164"/>
      <c r="D270" s="164"/>
      <c r="E270" s="164"/>
      <c r="F270" s="164"/>
      <c r="G270" s="164"/>
      <c r="H270" s="164"/>
      <c r="I270" s="164"/>
      <c r="J270" s="164"/>
      <c r="K270" s="164"/>
      <c r="L270" s="164"/>
      <c r="M270" s="164"/>
      <c r="N270" s="164"/>
      <c r="O270" s="164"/>
      <c r="P270" s="164"/>
      <c r="Q270" s="164"/>
      <c r="R270" s="164"/>
      <c r="S270" s="164"/>
      <c r="T270" s="164"/>
      <c r="U270" s="164"/>
      <c r="V270" s="164"/>
    </row>
    <row r="271" spans="1:22" ht="12">
      <c r="A271" s="164"/>
      <c r="B271" s="132"/>
      <c r="C271" s="164"/>
      <c r="D271" s="164"/>
      <c r="E271" s="164"/>
      <c r="F271" s="164"/>
      <c r="G271" s="164"/>
      <c r="H271" s="164"/>
      <c r="I271" s="164"/>
      <c r="J271" s="164"/>
      <c r="K271" s="164"/>
      <c r="L271" s="164"/>
      <c r="M271" s="164"/>
      <c r="N271" s="164"/>
      <c r="O271" s="164"/>
      <c r="P271" s="164"/>
      <c r="Q271" s="164"/>
      <c r="R271" s="164"/>
      <c r="S271" s="164"/>
      <c r="T271" s="164"/>
      <c r="U271" s="164"/>
      <c r="V271" s="164"/>
    </row>
    <row r="272" spans="1:22" ht="12">
      <c r="A272" s="164"/>
      <c r="B272" s="132"/>
      <c r="C272" s="164"/>
      <c r="D272" s="164"/>
      <c r="E272" s="164"/>
      <c r="F272" s="164"/>
      <c r="G272" s="164"/>
      <c r="H272" s="164"/>
      <c r="I272" s="164"/>
      <c r="J272" s="164"/>
      <c r="K272" s="164"/>
      <c r="L272" s="164"/>
      <c r="M272" s="164"/>
      <c r="N272" s="164"/>
      <c r="O272" s="164"/>
      <c r="P272" s="164"/>
      <c r="Q272" s="164"/>
      <c r="R272" s="164"/>
      <c r="S272" s="164"/>
      <c r="T272" s="164"/>
      <c r="U272" s="164"/>
      <c r="V272" s="164"/>
    </row>
    <row r="273" spans="1:22" ht="12">
      <c r="A273" s="164"/>
      <c r="B273" s="132"/>
      <c r="C273" s="164"/>
      <c r="D273" s="164"/>
      <c r="E273" s="164"/>
      <c r="F273" s="164"/>
      <c r="G273" s="164"/>
      <c r="H273" s="164"/>
      <c r="I273" s="164"/>
      <c r="J273" s="164"/>
      <c r="K273" s="164"/>
      <c r="L273" s="164"/>
      <c r="M273" s="164"/>
      <c r="N273" s="164"/>
      <c r="O273" s="164"/>
      <c r="P273" s="164"/>
      <c r="Q273" s="164"/>
      <c r="R273" s="164"/>
      <c r="S273" s="164"/>
      <c r="T273" s="164"/>
      <c r="U273" s="164"/>
      <c r="V273" s="164"/>
    </row>
    <row r="274" spans="1:22" ht="12">
      <c r="A274" s="164"/>
      <c r="B274" s="132"/>
      <c r="C274" s="164"/>
      <c r="D274" s="164"/>
      <c r="E274" s="164"/>
      <c r="F274" s="164"/>
      <c r="G274" s="164"/>
      <c r="H274" s="164"/>
      <c r="I274" s="164"/>
      <c r="J274" s="164"/>
      <c r="K274" s="164"/>
      <c r="L274" s="164"/>
      <c r="M274" s="164"/>
      <c r="N274" s="164"/>
      <c r="O274" s="164"/>
      <c r="P274" s="164"/>
      <c r="Q274" s="164"/>
      <c r="R274" s="164"/>
      <c r="S274" s="164"/>
      <c r="T274" s="164"/>
      <c r="U274" s="164"/>
      <c r="V274" s="164"/>
    </row>
    <row r="275" spans="1:22" ht="12">
      <c r="A275" s="164"/>
      <c r="B275" s="132"/>
      <c r="C275" s="164"/>
      <c r="D275" s="164"/>
      <c r="E275" s="164"/>
      <c r="F275" s="164"/>
      <c r="G275" s="164"/>
      <c r="H275" s="164"/>
      <c r="I275" s="164"/>
      <c r="J275" s="164"/>
      <c r="K275" s="164"/>
      <c r="L275" s="164"/>
      <c r="M275" s="164"/>
      <c r="N275" s="164"/>
      <c r="O275" s="164"/>
      <c r="P275" s="164"/>
      <c r="Q275" s="164"/>
      <c r="R275" s="164"/>
      <c r="S275" s="164"/>
      <c r="T275" s="164"/>
      <c r="U275" s="164"/>
      <c r="V275" s="164"/>
    </row>
    <row r="276" spans="1:22" ht="12">
      <c r="A276" s="164"/>
      <c r="B276" s="132"/>
      <c r="C276" s="164"/>
      <c r="D276" s="164"/>
      <c r="E276" s="164"/>
      <c r="F276" s="164"/>
      <c r="G276" s="164"/>
      <c r="H276" s="164"/>
      <c r="I276" s="164"/>
      <c r="J276" s="164"/>
      <c r="K276" s="164"/>
      <c r="L276" s="164"/>
      <c r="M276" s="164"/>
      <c r="N276" s="164"/>
      <c r="O276" s="164"/>
      <c r="P276" s="164"/>
      <c r="Q276" s="164"/>
      <c r="R276" s="164"/>
      <c r="S276" s="164"/>
      <c r="T276" s="164"/>
      <c r="U276" s="164"/>
      <c r="V276" s="164"/>
    </row>
    <row r="277" spans="1:22" ht="12">
      <c r="A277" s="164"/>
      <c r="B277" s="132"/>
      <c r="C277" s="164"/>
      <c r="D277" s="164"/>
      <c r="E277" s="164"/>
      <c r="F277" s="164"/>
      <c r="G277" s="164"/>
      <c r="H277" s="164"/>
      <c r="I277" s="164"/>
      <c r="J277" s="164"/>
      <c r="K277" s="164"/>
      <c r="L277" s="164"/>
      <c r="M277" s="164"/>
      <c r="N277" s="164"/>
      <c r="O277" s="164"/>
      <c r="P277" s="164"/>
      <c r="Q277" s="164"/>
      <c r="R277" s="164"/>
      <c r="S277" s="164"/>
      <c r="T277" s="164"/>
      <c r="U277" s="164"/>
      <c r="V277" s="164"/>
    </row>
    <row r="278" spans="1:22" ht="12">
      <c r="A278" s="164"/>
      <c r="B278" s="132"/>
      <c r="C278" s="164"/>
      <c r="D278" s="164"/>
      <c r="E278" s="164"/>
      <c r="F278" s="164"/>
      <c r="G278" s="164"/>
      <c r="H278" s="164"/>
      <c r="I278" s="164"/>
      <c r="J278" s="164"/>
      <c r="K278" s="164"/>
      <c r="L278" s="164"/>
      <c r="M278" s="164"/>
      <c r="N278" s="164"/>
      <c r="O278" s="164"/>
      <c r="P278" s="164"/>
      <c r="Q278" s="164"/>
      <c r="R278" s="164"/>
      <c r="S278" s="164"/>
      <c r="T278" s="164"/>
      <c r="U278" s="164"/>
      <c r="V278" s="164"/>
    </row>
    <row r="279" spans="1:22" ht="12">
      <c r="A279" s="164"/>
      <c r="B279" s="132"/>
      <c r="C279" s="164"/>
      <c r="D279" s="164"/>
      <c r="E279" s="164"/>
      <c r="F279" s="164"/>
      <c r="G279" s="164"/>
      <c r="H279" s="164"/>
      <c r="I279" s="164"/>
      <c r="J279" s="164"/>
      <c r="K279" s="164"/>
      <c r="L279" s="164"/>
      <c r="M279" s="164"/>
      <c r="N279" s="164"/>
      <c r="O279" s="164"/>
      <c r="P279" s="164"/>
      <c r="Q279" s="164"/>
      <c r="R279" s="164"/>
      <c r="S279" s="164"/>
      <c r="T279" s="164"/>
      <c r="U279" s="164"/>
      <c r="V279" s="164"/>
    </row>
    <row r="280" spans="1:22" ht="12">
      <c r="A280" s="164"/>
      <c r="B280" s="132"/>
      <c r="C280" s="164"/>
      <c r="D280" s="164"/>
      <c r="E280" s="164"/>
      <c r="F280" s="164"/>
      <c r="G280" s="164"/>
      <c r="H280" s="164"/>
      <c r="I280" s="164"/>
      <c r="J280" s="164"/>
      <c r="K280" s="164"/>
      <c r="L280" s="164"/>
      <c r="M280" s="164"/>
      <c r="N280" s="164"/>
      <c r="O280" s="164"/>
      <c r="P280" s="164"/>
      <c r="Q280" s="164"/>
      <c r="R280" s="164"/>
      <c r="S280" s="164"/>
      <c r="T280" s="164"/>
      <c r="U280" s="164"/>
      <c r="V280" s="164"/>
    </row>
    <row r="281" spans="1:22" ht="12">
      <c r="A281" s="164"/>
      <c r="B281" s="132"/>
      <c r="C281" s="164"/>
      <c r="D281" s="164"/>
      <c r="E281" s="164"/>
      <c r="F281" s="164"/>
      <c r="G281" s="164"/>
      <c r="H281" s="164"/>
      <c r="I281" s="164"/>
      <c r="J281" s="164"/>
      <c r="K281" s="164"/>
      <c r="L281" s="164"/>
      <c r="M281" s="164"/>
      <c r="N281" s="164"/>
      <c r="O281" s="164"/>
      <c r="P281" s="164"/>
      <c r="Q281" s="164"/>
      <c r="R281" s="164"/>
      <c r="S281" s="164"/>
      <c r="T281" s="164"/>
      <c r="U281" s="164"/>
      <c r="V281" s="164"/>
    </row>
    <row r="282" spans="1:22" ht="12">
      <c r="A282" s="164"/>
      <c r="B282" s="132"/>
      <c r="C282" s="164"/>
      <c r="D282" s="164"/>
      <c r="E282" s="164"/>
      <c r="F282" s="164"/>
      <c r="G282" s="164"/>
      <c r="H282" s="164"/>
      <c r="I282" s="164"/>
      <c r="J282" s="164"/>
      <c r="K282" s="164"/>
      <c r="L282" s="164"/>
      <c r="M282" s="164"/>
      <c r="N282" s="164"/>
      <c r="O282" s="164"/>
      <c r="P282" s="164"/>
      <c r="Q282" s="164"/>
      <c r="R282" s="164"/>
      <c r="S282" s="164"/>
      <c r="T282" s="164"/>
      <c r="U282" s="164"/>
      <c r="V282" s="164"/>
    </row>
    <row r="283" spans="1:22" ht="12">
      <c r="A283" s="164"/>
      <c r="B283" s="132"/>
      <c r="C283" s="164"/>
      <c r="D283" s="164"/>
      <c r="E283" s="164"/>
      <c r="F283" s="164"/>
      <c r="G283" s="164"/>
      <c r="H283" s="164"/>
      <c r="I283" s="164"/>
      <c r="J283" s="164"/>
      <c r="K283" s="164"/>
      <c r="L283" s="164"/>
      <c r="M283" s="164"/>
      <c r="N283" s="164"/>
      <c r="O283" s="164"/>
      <c r="P283" s="164"/>
      <c r="Q283" s="164"/>
      <c r="R283" s="164"/>
      <c r="S283" s="164"/>
      <c r="T283" s="164"/>
      <c r="U283" s="164"/>
      <c r="V283" s="164"/>
    </row>
    <row r="284" spans="1:22" ht="12">
      <c r="A284" s="164"/>
      <c r="B284" s="132"/>
      <c r="C284" s="164"/>
      <c r="D284" s="164"/>
      <c r="E284" s="164"/>
      <c r="F284" s="164"/>
      <c r="G284" s="164"/>
      <c r="H284" s="164"/>
      <c r="I284" s="164"/>
      <c r="J284" s="164"/>
      <c r="K284" s="164"/>
      <c r="L284" s="164"/>
      <c r="M284" s="164"/>
      <c r="N284" s="164"/>
      <c r="O284" s="164"/>
      <c r="P284" s="164"/>
      <c r="Q284" s="164"/>
      <c r="R284" s="164"/>
      <c r="S284" s="164"/>
      <c r="T284" s="164"/>
      <c r="U284" s="164"/>
      <c r="V284" s="164"/>
    </row>
    <row r="285" spans="1:22" ht="12">
      <c r="A285" s="164"/>
      <c r="B285" s="132"/>
      <c r="C285" s="164"/>
      <c r="D285" s="164"/>
      <c r="E285" s="164"/>
      <c r="F285" s="164"/>
      <c r="G285" s="164"/>
      <c r="H285" s="164"/>
      <c r="I285" s="164"/>
      <c r="J285" s="164"/>
      <c r="K285" s="164"/>
      <c r="L285" s="164"/>
      <c r="M285" s="164"/>
      <c r="N285" s="164"/>
      <c r="O285" s="164"/>
      <c r="P285" s="164"/>
      <c r="Q285" s="164"/>
      <c r="R285" s="164"/>
      <c r="S285" s="164"/>
      <c r="T285" s="164"/>
      <c r="U285" s="164"/>
      <c r="V285" s="164"/>
    </row>
    <row r="286" spans="1:22" ht="12">
      <c r="A286" s="164"/>
      <c r="B286" s="132"/>
      <c r="C286" s="164"/>
      <c r="D286" s="164"/>
      <c r="E286" s="164"/>
      <c r="F286" s="164"/>
      <c r="G286" s="164"/>
      <c r="H286" s="164"/>
      <c r="I286" s="164"/>
      <c r="J286" s="164"/>
      <c r="K286" s="164"/>
      <c r="L286" s="164"/>
      <c r="M286" s="164"/>
      <c r="N286" s="164"/>
      <c r="O286" s="164"/>
      <c r="P286" s="164"/>
      <c r="Q286" s="164"/>
      <c r="R286" s="164"/>
      <c r="S286" s="164"/>
      <c r="T286" s="164"/>
      <c r="U286" s="164"/>
      <c r="V286" s="164"/>
    </row>
    <row r="287" spans="1:22" ht="12">
      <c r="A287" s="164"/>
      <c r="B287" s="132"/>
      <c r="C287" s="164"/>
      <c r="D287" s="164"/>
      <c r="E287" s="164"/>
      <c r="F287" s="164"/>
      <c r="G287" s="164"/>
      <c r="H287" s="164"/>
      <c r="I287" s="164"/>
      <c r="J287" s="164"/>
      <c r="K287" s="164"/>
      <c r="L287" s="164"/>
      <c r="M287" s="164"/>
      <c r="N287" s="164"/>
      <c r="O287" s="164"/>
      <c r="P287" s="164"/>
      <c r="Q287" s="164"/>
      <c r="R287" s="164"/>
      <c r="S287" s="164"/>
      <c r="T287" s="164"/>
      <c r="U287" s="164"/>
      <c r="V287" s="164"/>
    </row>
    <row r="288" spans="1:22" ht="12">
      <c r="A288" s="164"/>
      <c r="B288" s="132"/>
      <c r="C288" s="164"/>
      <c r="D288" s="164"/>
      <c r="E288" s="164"/>
      <c r="F288" s="164"/>
      <c r="G288" s="164"/>
      <c r="H288" s="164"/>
      <c r="I288" s="164"/>
      <c r="J288" s="164"/>
      <c r="K288" s="164"/>
      <c r="L288" s="164"/>
      <c r="M288" s="164"/>
      <c r="N288" s="164"/>
      <c r="O288" s="164"/>
      <c r="P288" s="164"/>
      <c r="Q288" s="164"/>
      <c r="R288" s="164"/>
      <c r="S288" s="164"/>
      <c r="T288" s="164"/>
      <c r="U288" s="164"/>
      <c r="V288" s="164"/>
    </row>
    <row r="289" spans="1:22" ht="12">
      <c r="A289" s="164"/>
      <c r="B289" s="132"/>
      <c r="C289" s="164"/>
      <c r="D289" s="164"/>
      <c r="E289" s="164"/>
      <c r="F289" s="164"/>
      <c r="G289" s="164"/>
      <c r="H289" s="164"/>
      <c r="I289" s="164"/>
      <c r="J289" s="164"/>
      <c r="K289" s="164"/>
      <c r="L289" s="164"/>
      <c r="M289" s="164"/>
      <c r="N289" s="164"/>
      <c r="O289" s="164"/>
      <c r="P289" s="164"/>
      <c r="Q289" s="164"/>
      <c r="R289" s="164"/>
      <c r="S289" s="164"/>
      <c r="T289" s="164"/>
      <c r="U289" s="164"/>
      <c r="V289" s="164"/>
    </row>
    <row r="290" spans="1:22" ht="12">
      <c r="A290" s="164"/>
      <c r="B290" s="132"/>
      <c r="C290" s="164"/>
      <c r="D290" s="164"/>
      <c r="E290" s="164"/>
      <c r="F290" s="164"/>
      <c r="G290" s="164"/>
      <c r="H290" s="164"/>
      <c r="I290" s="164"/>
      <c r="J290" s="164"/>
      <c r="K290" s="164"/>
      <c r="L290" s="164"/>
      <c r="M290" s="164"/>
      <c r="N290" s="164"/>
      <c r="O290" s="164"/>
      <c r="P290" s="164"/>
      <c r="Q290" s="164"/>
      <c r="R290" s="164"/>
      <c r="S290" s="164"/>
      <c r="T290" s="164"/>
      <c r="U290" s="164"/>
      <c r="V290" s="164"/>
    </row>
    <row r="291" spans="1:22" ht="12">
      <c r="A291" s="164"/>
      <c r="B291" s="132"/>
      <c r="C291" s="164"/>
      <c r="D291" s="164"/>
      <c r="E291" s="164"/>
      <c r="F291" s="164"/>
      <c r="G291" s="164"/>
      <c r="H291" s="164"/>
      <c r="I291" s="164"/>
      <c r="J291" s="164"/>
      <c r="K291" s="164"/>
      <c r="L291" s="164"/>
      <c r="M291" s="164"/>
      <c r="N291" s="164"/>
      <c r="O291" s="164"/>
      <c r="P291" s="164"/>
      <c r="Q291" s="164"/>
      <c r="R291" s="164"/>
      <c r="S291" s="164"/>
      <c r="T291" s="164"/>
      <c r="U291" s="164"/>
      <c r="V291" s="164"/>
    </row>
    <row r="292" spans="1:22" ht="12">
      <c r="A292" s="164"/>
      <c r="B292" s="132"/>
      <c r="C292" s="164"/>
      <c r="D292" s="164"/>
      <c r="E292" s="164"/>
      <c r="F292" s="164"/>
      <c r="G292" s="164"/>
      <c r="H292" s="164"/>
      <c r="I292" s="164"/>
      <c r="J292" s="164"/>
      <c r="K292" s="164"/>
      <c r="L292" s="164"/>
      <c r="M292" s="164"/>
      <c r="N292" s="164"/>
      <c r="O292" s="164"/>
      <c r="P292" s="164"/>
      <c r="Q292" s="164"/>
      <c r="R292" s="164"/>
      <c r="S292" s="164"/>
      <c r="T292" s="164"/>
      <c r="U292" s="164"/>
      <c r="V292" s="164"/>
    </row>
    <row r="293" spans="1:22" ht="12">
      <c r="A293" s="164"/>
      <c r="B293" s="132"/>
      <c r="C293" s="164"/>
      <c r="D293" s="164"/>
      <c r="E293" s="164"/>
      <c r="F293" s="164"/>
      <c r="G293" s="164"/>
      <c r="H293" s="164"/>
      <c r="I293" s="164"/>
      <c r="J293" s="164"/>
      <c r="K293" s="164"/>
      <c r="L293" s="164"/>
      <c r="M293" s="164"/>
      <c r="N293" s="164"/>
      <c r="O293" s="164"/>
      <c r="P293" s="164"/>
      <c r="Q293" s="164"/>
      <c r="R293" s="164"/>
      <c r="S293" s="164"/>
      <c r="T293" s="164"/>
      <c r="U293" s="164"/>
      <c r="V293" s="164"/>
    </row>
    <row r="294" spans="1:22" ht="12">
      <c r="A294" s="164"/>
      <c r="B294" s="132"/>
      <c r="C294" s="164"/>
      <c r="D294" s="164"/>
      <c r="E294" s="164"/>
      <c r="F294" s="164"/>
      <c r="G294" s="164"/>
      <c r="H294" s="164"/>
      <c r="I294" s="164"/>
      <c r="J294" s="164"/>
      <c r="K294" s="164"/>
      <c r="L294" s="164"/>
      <c r="M294" s="164"/>
      <c r="N294" s="164"/>
      <c r="O294" s="164"/>
      <c r="P294" s="164"/>
      <c r="Q294" s="164"/>
      <c r="R294" s="164"/>
      <c r="S294" s="164"/>
      <c r="T294" s="164"/>
      <c r="U294" s="164"/>
      <c r="V294" s="164"/>
    </row>
    <row r="295" spans="1:22" ht="12">
      <c r="A295" s="164"/>
      <c r="B295" s="132"/>
      <c r="C295" s="164"/>
      <c r="D295" s="164"/>
      <c r="E295" s="164"/>
      <c r="F295" s="164"/>
      <c r="G295" s="164"/>
      <c r="H295" s="164"/>
      <c r="I295" s="164"/>
      <c r="J295" s="164"/>
      <c r="K295" s="164"/>
      <c r="L295" s="164"/>
      <c r="M295" s="164"/>
      <c r="N295" s="164"/>
      <c r="O295" s="164"/>
      <c r="P295" s="164"/>
      <c r="Q295" s="164"/>
      <c r="R295" s="164"/>
      <c r="S295" s="164"/>
      <c r="T295" s="164"/>
      <c r="U295" s="164"/>
      <c r="V295" s="164"/>
    </row>
    <row r="296" spans="1:22" ht="12">
      <c r="A296" s="164"/>
      <c r="B296" s="132"/>
      <c r="C296" s="164"/>
      <c r="D296" s="164"/>
      <c r="E296" s="164"/>
      <c r="F296" s="164"/>
      <c r="G296" s="164"/>
      <c r="H296" s="164"/>
      <c r="I296" s="164"/>
      <c r="J296" s="164"/>
      <c r="K296" s="164"/>
      <c r="L296" s="164"/>
      <c r="M296" s="164"/>
      <c r="N296" s="164"/>
      <c r="O296" s="164"/>
      <c r="P296" s="164"/>
      <c r="Q296" s="164"/>
      <c r="R296" s="164"/>
      <c r="S296" s="164"/>
      <c r="T296" s="164"/>
      <c r="U296" s="164"/>
      <c r="V296" s="164"/>
    </row>
    <row r="297" spans="1:22" ht="12">
      <c r="A297" s="164"/>
      <c r="B297" s="132"/>
      <c r="C297" s="164"/>
      <c r="D297" s="164"/>
      <c r="E297" s="164"/>
      <c r="F297" s="164"/>
      <c r="G297" s="164"/>
      <c r="H297" s="164"/>
      <c r="I297" s="164"/>
      <c r="J297" s="164"/>
      <c r="K297" s="164"/>
      <c r="L297" s="164"/>
      <c r="M297" s="164"/>
      <c r="N297" s="164"/>
      <c r="O297" s="164"/>
      <c r="P297" s="164"/>
      <c r="Q297" s="164"/>
      <c r="R297" s="164"/>
      <c r="S297" s="164"/>
      <c r="T297" s="164"/>
      <c r="U297" s="164"/>
      <c r="V297" s="164"/>
    </row>
    <row r="298" spans="1:22" ht="12">
      <c r="A298" s="164"/>
      <c r="B298" s="132"/>
      <c r="C298" s="164"/>
      <c r="D298" s="164"/>
      <c r="E298" s="164"/>
      <c r="F298" s="164"/>
      <c r="G298" s="164"/>
      <c r="H298" s="164"/>
      <c r="I298" s="164"/>
      <c r="J298" s="164"/>
      <c r="K298" s="164"/>
      <c r="L298" s="164"/>
      <c r="M298" s="164"/>
      <c r="N298" s="164"/>
      <c r="O298" s="164"/>
      <c r="P298" s="164"/>
      <c r="Q298" s="164"/>
      <c r="R298" s="164"/>
      <c r="S298" s="164"/>
      <c r="T298" s="164"/>
      <c r="U298" s="164"/>
      <c r="V298" s="164"/>
    </row>
    <row r="299" spans="1:22" ht="12">
      <c r="A299" s="164"/>
      <c r="B299" s="132"/>
      <c r="C299" s="164"/>
      <c r="D299" s="164"/>
      <c r="E299" s="164"/>
      <c r="F299" s="164"/>
      <c r="G299" s="164"/>
      <c r="H299" s="164"/>
      <c r="I299" s="164"/>
      <c r="J299" s="164"/>
      <c r="K299" s="164"/>
      <c r="L299" s="164"/>
      <c r="M299" s="164"/>
      <c r="N299" s="164"/>
      <c r="O299" s="164"/>
      <c r="P299" s="164"/>
      <c r="Q299" s="164"/>
      <c r="R299" s="164"/>
      <c r="S299" s="164"/>
      <c r="T299" s="164"/>
      <c r="U299" s="164"/>
      <c r="V299" s="164"/>
    </row>
    <row r="300" spans="1:22" ht="12">
      <c r="A300" s="164"/>
      <c r="B300" s="132"/>
      <c r="C300" s="164"/>
      <c r="D300" s="164"/>
      <c r="E300" s="164"/>
      <c r="F300" s="164"/>
      <c r="G300" s="164"/>
      <c r="H300" s="164"/>
      <c r="I300" s="164"/>
      <c r="J300" s="164"/>
      <c r="K300" s="164"/>
      <c r="L300" s="164"/>
      <c r="M300" s="164"/>
      <c r="N300" s="164"/>
      <c r="O300" s="164"/>
      <c r="P300" s="164"/>
      <c r="Q300" s="164"/>
      <c r="R300" s="164"/>
      <c r="S300" s="164"/>
      <c r="T300" s="164"/>
      <c r="U300" s="164"/>
      <c r="V300" s="164"/>
    </row>
    <row r="301" spans="1:22" ht="12">
      <c r="A301" s="164"/>
      <c r="B301" s="132"/>
      <c r="C301" s="164"/>
      <c r="D301" s="164"/>
      <c r="E301" s="164"/>
      <c r="F301" s="164"/>
      <c r="G301" s="164"/>
      <c r="H301" s="164"/>
      <c r="I301" s="164"/>
      <c r="J301" s="164"/>
      <c r="K301" s="164"/>
      <c r="L301" s="164"/>
      <c r="M301" s="164"/>
      <c r="N301" s="164"/>
      <c r="O301" s="164"/>
      <c r="P301" s="164"/>
      <c r="Q301" s="164"/>
      <c r="R301" s="164"/>
      <c r="S301" s="164"/>
      <c r="T301" s="164"/>
      <c r="U301" s="164"/>
      <c r="V301" s="164"/>
    </row>
    <row r="302" spans="1:22" ht="12">
      <c r="A302" s="164"/>
      <c r="B302" s="132"/>
      <c r="C302" s="164"/>
      <c r="D302" s="164"/>
      <c r="E302" s="164"/>
      <c r="F302" s="164"/>
      <c r="G302" s="164"/>
      <c r="H302" s="164"/>
      <c r="I302" s="164"/>
      <c r="J302" s="164"/>
      <c r="K302" s="164"/>
      <c r="L302" s="164"/>
      <c r="M302" s="164"/>
      <c r="N302" s="164"/>
      <c r="O302" s="164"/>
      <c r="P302" s="164"/>
      <c r="Q302" s="164"/>
      <c r="R302" s="164"/>
      <c r="S302" s="164"/>
      <c r="T302" s="164"/>
      <c r="U302" s="164"/>
      <c r="V302" s="164"/>
    </row>
    <row r="303" spans="1:22" ht="12">
      <c r="A303" s="164"/>
      <c r="B303" s="132"/>
      <c r="C303" s="164"/>
      <c r="D303" s="164"/>
      <c r="E303" s="164"/>
      <c r="F303" s="164"/>
      <c r="G303" s="164"/>
      <c r="H303" s="164"/>
      <c r="I303" s="164"/>
      <c r="J303" s="164"/>
      <c r="K303" s="164"/>
      <c r="L303" s="164"/>
      <c r="M303" s="164"/>
      <c r="N303" s="164"/>
      <c r="O303" s="164"/>
      <c r="P303" s="164"/>
      <c r="Q303" s="164"/>
      <c r="R303" s="164"/>
      <c r="S303" s="164"/>
      <c r="T303" s="164"/>
      <c r="U303" s="164"/>
      <c r="V303" s="164"/>
    </row>
    <row r="304" spans="1:22" ht="12">
      <c r="A304" s="164"/>
      <c r="B304" s="132"/>
      <c r="C304" s="164"/>
      <c r="D304" s="164"/>
      <c r="E304" s="164"/>
      <c r="F304" s="164"/>
      <c r="G304" s="164"/>
      <c r="H304" s="164"/>
      <c r="I304" s="164"/>
      <c r="J304" s="164"/>
      <c r="K304" s="164"/>
      <c r="L304" s="164"/>
      <c r="M304" s="164"/>
      <c r="N304" s="164"/>
      <c r="O304" s="164"/>
      <c r="P304" s="164"/>
      <c r="Q304" s="164"/>
      <c r="R304" s="164"/>
      <c r="S304" s="164"/>
      <c r="T304" s="164"/>
      <c r="U304" s="164"/>
      <c r="V304" s="164"/>
    </row>
    <row r="305" spans="1:22" ht="12">
      <c r="A305" s="164"/>
      <c r="B305" s="132"/>
      <c r="C305" s="164"/>
      <c r="D305" s="164"/>
      <c r="E305" s="164"/>
      <c r="F305" s="164"/>
      <c r="G305" s="164"/>
      <c r="H305" s="164"/>
      <c r="I305" s="164"/>
      <c r="J305" s="164"/>
      <c r="K305" s="164"/>
      <c r="L305" s="164"/>
      <c r="M305" s="164"/>
      <c r="N305" s="164"/>
      <c r="O305" s="164"/>
      <c r="P305" s="164"/>
      <c r="Q305" s="164"/>
      <c r="R305" s="164"/>
      <c r="S305" s="164"/>
      <c r="T305" s="164"/>
      <c r="U305" s="164"/>
      <c r="V305" s="164"/>
    </row>
    <row r="306" spans="1:22" ht="12">
      <c r="A306" s="164"/>
      <c r="B306" s="132"/>
      <c r="C306" s="164"/>
      <c r="D306" s="164"/>
      <c r="E306" s="164"/>
      <c r="F306" s="164"/>
      <c r="G306" s="164"/>
      <c r="H306" s="164"/>
      <c r="I306" s="164"/>
      <c r="J306" s="164"/>
      <c r="K306" s="164"/>
      <c r="L306" s="164"/>
      <c r="M306" s="164"/>
      <c r="N306" s="164"/>
      <c r="O306" s="164"/>
      <c r="P306" s="164"/>
      <c r="Q306" s="164"/>
      <c r="R306" s="164"/>
      <c r="S306" s="164"/>
      <c r="T306" s="164"/>
      <c r="U306" s="164"/>
      <c r="V306" s="164"/>
    </row>
    <row r="307" spans="1:22" ht="12">
      <c r="A307" s="164"/>
      <c r="B307" s="132"/>
      <c r="C307" s="164"/>
      <c r="D307" s="164"/>
      <c r="E307" s="164"/>
      <c r="F307" s="164"/>
      <c r="G307" s="164"/>
      <c r="H307" s="164"/>
      <c r="I307" s="164"/>
      <c r="J307" s="164"/>
      <c r="K307" s="164"/>
      <c r="L307" s="164"/>
      <c r="M307" s="164"/>
      <c r="N307" s="164"/>
      <c r="O307" s="164"/>
      <c r="P307" s="164"/>
      <c r="Q307" s="164"/>
      <c r="R307" s="164"/>
      <c r="S307" s="164"/>
      <c r="T307" s="164"/>
      <c r="U307" s="164"/>
      <c r="V307" s="164"/>
    </row>
    <row r="308" spans="1:22" ht="12">
      <c r="A308" s="164"/>
      <c r="B308" s="132"/>
      <c r="C308" s="164"/>
      <c r="D308" s="164"/>
      <c r="E308" s="164"/>
      <c r="F308" s="164"/>
      <c r="G308" s="164"/>
      <c r="H308" s="164"/>
      <c r="I308" s="164"/>
      <c r="J308" s="164"/>
      <c r="K308" s="164"/>
      <c r="L308" s="164"/>
      <c r="M308" s="164"/>
      <c r="N308" s="164"/>
      <c r="O308" s="164"/>
      <c r="P308" s="164"/>
      <c r="Q308" s="164"/>
      <c r="R308" s="164"/>
      <c r="S308" s="164"/>
      <c r="T308" s="164"/>
      <c r="U308" s="164"/>
      <c r="V308" s="164"/>
    </row>
    <row r="309" spans="1:22" ht="12">
      <c r="A309" s="164"/>
      <c r="B309" s="132"/>
      <c r="C309" s="164"/>
      <c r="D309" s="164"/>
      <c r="E309" s="164"/>
      <c r="F309" s="164"/>
      <c r="G309" s="164"/>
      <c r="H309" s="164"/>
      <c r="I309" s="164"/>
      <c r="J309" s="164"/>
      <c r="K309" s="164"/>
      <c r="L309" s="164"/>
      <c r="M309" s="164"/>
      <c r="N309" s="164"/>
      <c r="O309" s="164"/>
      <c r="P309" s="164"/>
      <c r="Q309" s="164"/>
      <c r="R309" s="164"/>
      <c r="S309" s="164"/>
      <c r="T309" s="164"/>
      <c r="U309" s="164"/>
      <c r="V309" s="164"/>
    </row>
    <row r="310" spans="1:22" ht="12">
      <c r="A310" s="164"/>
      <c r="B310" s="132"/>
      <c r="C310" s="164"/>
      <c r="D310" s="164"/>
      <c r="E310" s="164"/>
      <c r="F310" s="164"/>
      <c r="G310" s="164"/>
      <c r="H310" s="164"/>
      <c r="I310" s="164"/>
      <c r="J310" s="164"/>
      <c r="K310" s="164"/>
      <c r="L310" s="164"/>
      <c r="M310" s="164"/>
      <c r="N310" s="164"/>
      <c r="O310" s="164"/>
      <c r="P310" s="164"/>
      <c r="Q310" s="164"/>
      <c r="R310" s="164"/>
      <c r="S310" s="164"/>
      <c r="T310" s="164"/>
      <c r="U310" s="164"/>
      <c r="V310" s="164"/>
    </row>
    <row r="311" spans="1:22" ht="12">
      <c r="A311" s="164"/>
      <c r="B311" s="132"/>
      <c r="C311" s="164"/>
      <c r="D311" s="164"/>
      <c r="E311" s="164"/>
      <c r="F311" s="164"/>
      <c r="G311" s="164"/>
      <c r="H311" s="164"/>
      <c r="I311" s="164"/>
      <c r="J311" s="164"/>
      <c r="K311" s="164"/>
      <c r="L311" s="164"/>
      <c r="M311" s="164"/>
      <c r="N311" s="164"/>
      <c r="O311" s="164"/>
      <c r="P311" s="164"/>
      <c r="Q311" s="164"/>
      <c r="R311" s="164"/>
      <c r="S311" s="164"/>
      <c r="T311" s="164"/>
      <c r="U311" s="164"/>
      <c r="V311" s="164"/>
    </row>
    <row r="312" spans="1:22" ht="12">
      <c r="A312" s="164"/>
      <c r="B312" s="132"/>
      <c r="C312" s="164"/>
      <c r="D312" s="164"/>
      <c r="E312" s="164"/>
      <c r="F312" s="164"/>
      <c r="G312" s="164"/>
      <c r="H312" s="164"/>
      <c r="I312" s="164"/>
      <c r="J312" s="164"/>
      <c r="K312" s="164"/>
      <c r="L312" s="164"/>
      <c r="M312" s="164"/>
      <c r="N312" s="164"/>
      <c r="O312" s="164"/>
      <c r="P312" s="164"/>
      <c r="Q312" s="164"/>
      <c r="R312" s="164"/>
      <c r="S312" s="164"/>
      <c r="T312" s="164"/>
      <c r="U312" s="164"/>
      <c r="V312" s="164"/>
    </row>
    <row r="313" spans="1:22" ht="12">
      <c r="A313" s="164"/>
      <c r="B313" s="132"/>
      <c r="C313" s="164"/>
      <c r="D313" s="164"/>
      <c r="E313" s="164"/>
      <c r="F313" s="164"/>
      <c r="G313" s="164"/>
      <c r="H313" s="164"/>
      <c r="I313" s="164"/>
      <c r="J313" s="164"/>
      <c r="K313" s="164"/>
      <c r="L313" s="164"/>
      <c r="M313" s="164"/>
      <c r="N313" s="164"/>
      <c r="O313" s="164"/>
      <c r="P313" s="164"/>
      <c r="Q313" s="164"/>
      <c r="R313" s="164"/>
      <c r="S313" s="164"/>
      <c r="T313" s="164"/>
      <c r="U313" s="164"/>
      <c r="V313" s="164"/>
    </row>
    <row r="314" spans="1:22" ht="12">
      <c r="A314" s="164"/>
      <c r="B314" s="132"/>
      <c r="C314" s="164"/>
      <c r="D314" s="164"/>
      <c r="E314" s="164"/>
      <c r="F314" s="164"/>
      <c r="G314" s="164"/>
      <c r="H314" s="164"/>
      <c r="I314" s="164"/>
      <c r="J314" s="164"/>
      <c r="K314" s="164"/>
      <c r="L314" s="164"/>
      <c r="M314" s="164"/>
      <c r="N314" s="164"/>
      <c r="O314" s="164"/>
      <c r="P314" s="164"/>
      <c r="Q314" s="164"/>
      <c r="R314" s="164"/>
      <c r="S314" s="164"/>
      <c r="T314" s="164"/>
      <c r="U314" s="164"/>
      <c r="V314" s="164"/>
    </row>
    <row r="315" spans="1:22" ht="12">
      <c r="A315" s="164"/>
      <c r="B315" s="132"/>
      <c r="C315" s="164"/>
      <c r="D315" s="164"/>
      <c r="E315" s="164"/>
      <c r="F315" s="164"/>
      <c r="G315" s="164"/>
      <c r="H315" s="164"/>
      <c r="I315" s="164"/>
      <c r="J315" s="164"/>
      <c r="K315" s="164"/>
      <c r="L315" s="164"/>
      <c r="M315" s="164"/>
      <c r="N315" s="164"/>
      <c r="O315" s="164"/>
      <c r="P315" s="164"/>
      <c r="Q315" s="164"/>
      <c r="R315" s="164"/>
      <c r="S315" s="164"/>
      <c r="T315" s="164"/>
      <c r="U315" s="164"/>
      <c r="V315" s="164"/>
    </row>
    <row r="316" spans="1:22" ht="12">
      <c r="A316" s="164"/>
      <c r="B316" s="132"/>
      <c r="C316" s="164"/>
      <c r="D316" s="164"/>
      <c r="E316" s="164"/>
      <c r="F316" s="164"/>
      <c r="G316" s="164"/>
      <c r="H316" s="164"/>
      <c r="I316" s="164"/>
      <c r="J316" s="164"/>
      <c r="K316" s="164"/>
      <c r="L316" s="164"/>
      <c r="M316" s="164"/>
      <c r="N316" s="164"/>
      <c r="O316" s="164"/>
      <c r="P316" s="164"/>
      <c r="Q316" s="164"/>
      <c r="R316" s="164"/>
      <c r="S316" s="164"/>
      <c r="T316" s="164"/>
      <c r="U316" s="164"/>
      <c r="V316" s="164"/>
    </row>
    <row r="317" spans="1:22" ht="12">
      <c r="A317" s="164"/>
      <c r="B317" s="132"/>
      <c r="C317" s="164"/>
      <c r="D317" s="164"/>
      <c r="E317" s="164"/>
      <c r="F317" s="164"/>
      <c r="G317" s="164"/>
      <c r="H317" s="164"/>
      <c r="I317" s="164"/>
      <c r="J317" s="164"/>
      <c r="K317" s="164"/>
      <c r="L317" s="164"/>
      <c r="M317" s="164"/>
      <c r="N317" s="164"/>
      <c r="O317" s="164"/>
      <c r="P317" s="164"/>
      <c r="Q317" s="164"/>
      <c r="R317" s="164"/>
      <c r="S317" s="164"/>
      <c r="T317" s="164"/>
      <c r="U317" s="164"/>
      <c r="V317" s="164"/>
    </row>
    <row r="318" spans="1:22" ht="12">
      <c r="A318" s="164"/>
      <c r="B318" s="132"/>
      <c r="C318" s="164"/>
      <c r="D318" s="164"/>
      <c r="E318" s="164"/>
      <c r="F318" s="164"/>
      <c r="G318" s="164"/>
      <c r="H318" s="164"/>
      <c r="I318" s="164"/>
      <c r="J318" s="164"/>
      <c r="K318" s="164"/>
      <c r="L318" s="164"/>
      <c r="M318" s="164"/>
      <c r="N318" s="164"/>
      <c r="O318" s="164"/>
      <c r="P318" s="164"/>
      <c r="Q318" s="164"/>
      <c r="R318" s="164"/>
      <c r="S318" s="164"/>
      <c r="T318" s="164"/>
      <c r="U318" s="164"/>
      <c r="V318" s="164"/>
    </row>
    <row r="319" spans="1:22" ht="12">
      <c r="A319" s="164"/>
      <c r="B319" s="132"/>
      <c r="C319" s="164"/>
      <c r="D319" s="164"/>
      <c r="E319" s="164"/>
      <c r="F319" s="164"/>
      <c r="G319" s="164"/>
      <c r="H319" s="164"/>
      <c r="I319" s="164"/>
      <c r="J319" s="164"/>
      <c r="K319" s="164"/>
      <c r="L319" s="164"/>
      <c r="M319" s="164"/>
      <c r="N319" s="164"/>
      <c r="O319" s="164"/>
      <c r="P319" s="164"/>
      <c r="Q319" s="164"/>
      <c r="R319" s="164"/>
      <c r="S319" s="164"/>
      <c r="T319" s="164"/>
      <c r="U319" s="164"/>
      <c r="V319" s="164"/>
    </row>
    <row r="320" spans="1:22" ht="12">
      <c r="A320" s="164"/>
      <c r="B320" s="132"/>
      <c r="C320" s="164"/>
      <c r="D320" s="164"/>
      <c r="E320" s="164"/>
      <c r="F320" s="164"/>
      <c r="G320" s="164"/>
      <c r="H320" s="164"/>
      <c r="I320" s="164"/>
      <c r="J320" s="164"/>
      <c r="K320" s="164"/>
      <c r="L320" s="164"/>
      <c r="M320" s="164"/>
      <c r="N320" s="164"/>
      <c r="O320" s="164"/>
      <c r="P320" s="164"/>
      <c r="Q320" s="164"/>
      <c r="R320" s="164"/>
      <c r="S320" s="164"/>
      <c r="T320" s="164"/>
      <c r="U320" s="164"/>
      <c r="V320" s="164"/>
    </row>
    <row r="321" spans="1:22" ht="12">
      <c r="A321" s="164"/>
      <c r="B321" s="132"/>
      <c r="C321" s="164"/>
      <c r="D321" s="164"/>
      <c r="E321" s="164"/>
      <c r="F321" s="164"/>
      <c r="G321" s="164"/>
      <c r="H321" s="164"/>
      <c r="I321" s="164"/>
      <c r="J321" s="164"/>
      <c r="K321" s="164"/>
      <c r="L321" s="164"/>
      <c r="M321" s="164"/>
      <c r="N321" s="164"/>
      <c r="O321" s="164"/>
      <c r="P321" s="164"/>
      <c r="Q321" s="164"/>
      <c r="R321" s="164"/>
      <c r="S321" s="164"/>
      <c r="T321" s="164"/>
      <c r="U321" s="164"/>
      <c r="V321" s="164"/>
    </row>
    <row r="322" spans="1:22" ht="12">
      <c r="A322" s="164"/>
      <c r="B322" s="132"/>
      <c r="C322" s="164"/>
      <c r="D322" s="164"/>
      <c r="E322" s="164"/>
      <c r="F322" s="164"/>
      <c r="G322" s="164"/>
      <c r="H322" s="164"/>
      <c r="I322" s="164"/>
      <c r="J322" s="164"/>
      <c r="K322" s="164"/>
      <c r="L322" s="164"/>
      <c r="M322" s="164"/>
      <c r="N322" s="164"/>
      <c r="O322" s="164"/>
      <c r="P322" s="164"/>
      <c r="Q322" s="164"/>
      <c r="R322" s="164"/>
      <c r="S322" s="164"/>
      <c r="T322" s="164"/>
      <c r="U322" s="164"/>
      <c r="V322" s="164"/>
    </row>
    <row r="323" spans="1:22" ht="12">
      <c r="A323" s="164"/>
      <c r="B323" s="132"/>
      <c r="C323" s="164"/>
      <c r="D323" s="164"/>
      <c r="E323" s="164"/>
      <c r="F323" s="164"/>
      <c r="G323" s="164"/>
      <c r="H323" s="164"/>
      <c r="I323" s="164"/>
      <c r="J323" s="164"/>
      <c r="K323" s="164"/>
      <c r="L323" s="164"/>
      <c r="M323" s="164"/>
      <c r="N323" s="164"/>
      <c r="O323" s="164"/>
      <c r="P323" s="164"/>
      <c r="Q323" s="164"/>
      <c r="R323" s="164"/>
      <c r="S323" s="164"/>
      <c r="T323" s="164"/>
      <c r="U323" s="164"/>
      <c r="V323" s="164"/>
    </row>
    <row r="324" spans="1:22" ht="12">
      <c r="A324" s="164"/>
      <c r="B324" s="132"/>
      <c r="C324" s="164"/>
      <c r="D324" s="164"/>
      <c r="E324" s="164"/>
      <c r="F324" s="164"/>
      <c r="G324" s="164"/>
      <c r="H324" s="164"/>
      <c r="I324" s="164"/>
      <c r="J324" s="164"/>
      <c r="K324" s="164"/>
      <c r="L324" s="164"/>
      <c r="M324" s="164"/>
      <c r="N324" s="164"/>
      <c r="O324" s="164"/>
      <c r="P324" s="164"/>
      <c r="Q324" s="164"/>
      <c r="R324" s="164"/>
      <c r="S324" s="164"/>
      <c r="T324" s="164"/>
      <c r="U324" s="164"/>
      <c r="V324" s="164"/>
    </row>
    <row r="325" spans="1:22" ht="12">
      <c r="A325" s="164"/>
      <c r="B325" s="132"/>
      <c r="C325" s="164"/>
      <c r="D325" s="164"/>
      <c r="E325" s="164"/>
      <c r="F325" s="164"/>
      <c r="G325" s="164"/>
      <c r="H325" s="164"/>
      <c r="I325" s="164"/>
      <c r="J325" s="164"/>
      <c r="K325" s="164"/>
      <c r="L325" s="164"/>
      <c r="M325" s="164"/>
      <c r="N325" s="164"/>
      <c r="O325" s="164"/>
      <c r="P325" s="164"/>
      <c r="Q325" s="164"/>
      <c r="R325" s="164"/>
      <c r="S325" s="164"/>
      <c r="T325" s="164"/>
      <c r="U325" s="164"/>
      <c r="V325" s="164"/>
    </row>
    <row r="326" spans="1:22" ht="12">
      <c r="A326" s="164"/>
      <c r="B326" s="132"/>
      <c r="C326" s="164"/>
      <c r="D326" s="164"/>
      <c r="E326" s="164"/>
      <c r="F326" s="164"/>
      <c r="G326" s="164"/>
      <c r="H326" s="164"/>
      <c r="I326" s="164"/>
      <c r="J326" s="164"/>
      <c r="K326" s="164"/>
      <c r="L326" s="164"/>
      <c r="M326" s="164"/>
      <c r="N326" s="164"/>
      <c r="O326" s="164"/>
      <c r="P326" s="164"/>
      <c r="Q326" s="164"/>
      <c r="R326" s="164"/>
      <c r="S326" s="164"/>
      <c r="T326" s="164"/>
      <c r="U326" s="164"/>
      <c r="V326" s="164"/>
    </row>
    <row r="327" spans="1:22" ht="12">
      <c r="A327" s="164"/>
      <c r="B327" s="132"/>
      <c r="C327" s="164"/>
      <c r="D327" s="164"/>
      <c r="E327" s="164"/>
      <c r="F327" s="164"/>
      <c r="G327" s="164"/>
      <c r="H327" s="164"/>
      <c r="I327" s="164"/>
      <c r="J327" s="164"/>
      <c r="K327" s="164"/>
      <c r="L327" s="164"/>
      <c r="M327" s="164"/>
      <c r="N327" s="164"/>
      <c r="O327" s="164"/>
      <c r="P327" s="164"/>
      <c r="Q327" s="164"/>
      <c r="R327" s="164"/>
      <c r="S327" s="164"/>
      <c r="T327" s="164"/>
      <c r="U327" s="164"/>
      <c r="V327" s="164"/>
    </row>
    <row r="328" spans="1:22" ht="12">
      <c r="A328" s="164"/>
      <c r="B328" s="132"/>
      <c r="C328" s="164"/>
      <c r="D328" s="164"/>
      <c r="E328" s="164"/>
      <c r="F328" s="164"/>
      <c r="G328" s="164"/>
      <c r="H328" s="164"/>
      <c r="I328" s="164"/>
      <c r="J328" s="164"/>
      <c r="K328" s="164"/>
      <c r="L328" s="164"/>
      <c r="M328" s="164"/>
      <c r="N328" s="164"/>
      <c r="O328" s="164"/>
      <c r="P328" s="164"/>
      <c r="Q328" s="164"/>
      <c r="R328" s="164"/>
      <c r="S328" s="164"/>
      <c r="T328" s="164"/>
      <c r="U328" s="164"/>
      <c r="V328" s="164"/>
    </row>
    <row r="329" spans="1:22" ht="12">
      <c r="A329" s="164"/>
      <c r="B329" s="132"/>
      <c r="C329" s="164"/>
      <c r="D329" s="164"/>
      <c r="E329" s="164"/>
      <c r="F329" s="164"/>
      <c r="G329" s="164"/>
      <c r="H329" s="164"/>
      <c r="I329" s="164"/>
      <c r="J329" s="164"/>
      <c r="K329" s="164"/>
      <c r="L329" s="164"/>
      <c r="M329" s="164"/>
      <c r="N329" s="164"/>
      <c r="O329" s="164"/>
      <c r="P329" s="164"/>
      <c r="Q329" s="164"/>
      <c r="R329" s="164"/>
      <c r="S329" s="164"/>
      <c r="T329" s="164"/>
      <c r="U329" s="164"/>
      <c r="V329" s="164"/>
    </row>
    <row r="330" spans="1:22" ht="12">
      <c r="A330" s="164"/>
      <c r="B330" s="132"/>
      <c r="C330" s="164"/>
      <c r="D330" s="164"/>
      <c r="E330" s="164"/>
      <c r="F330" s="164"/>
      <c r="G330" s="164"/>
      <c r="H330" s="164"/>
      <c r="I330" s="164"/>
      <c r="J330" s="164"/>
      <c r="K330" s="164"/>
      <c r="L330" s="164"/>
      <c r="M330" s="164"/>
      <c r="N330" s="164"/>
      <c r="O330" s="164"/>
      <c r="P330" s="164"/>
      <c r="Q330" s="164"/>
      <c r="R330" s="164"/>
      <c r="S330" s="164"/>
      <c r="T330" s="164"/>
      <c r="U330" s="164"/>
      <c r="V330" s="164"/>
    </row>
    <row r="331" spans="1:22" ht="12">
      <c r="A331" s="164"/>
      <c r="B331" s="132"/>
      <c r="C331" s="164"/>
      <c r="D331" s="164"/>
      <c r="E331" s="164"/>
      <c r="F331" s="164"/>
      <c r="G331" s="164"/>
      <c r="H331" s="164"/>
      <c r="I331" s="164"/>
      <c r="J331" s="164"/>
      <c r="K331" s="164"/>
      <c r="L331" s="164"/>
      <c r="M331" s="164"/>
      <c r="N331" s="164"/>
      <c r="O331" s="164"/>
      <c r="P331" s="164"/>
      <c r="Q331" s="164"/>
      <c r="R331" s="164"/>
      <c r="S331" s="164"/>
      <c r="T331" s="164"/>
      <c r="U331" s="164"/>
      <c r="V331" s="164"/>
    </row>
    <row r="332" spans="1:22" ht="12">
      <c r="A332" s="164"/>
      <c r="B332" s="132"/>
      <c r="C332" s="164"/>
      <c r="D332" s="164"/>
      <c r="E332" s="164"/>
      <c r="F332" s="164"/>
      <c r="G332" s="164"/>
      <c r="H332" s="164"/>
      <c r="I332" s="164"/>
      <c r="J332" s="164"/>
      <c r="K332" s="164"/>
      <c r="L332" s="164"/>
      <c r="M332" s="164"/>
      <c r="N332" s="164"/>
      <c r="O332" s="164"/>
      <c r="P332" s="164"/>
      <c r="Q332" s="164"/>
      <c r="R332" s="164"/>
      <c r="S332" s="164"/>
      <c r="T332" s="164"/>
      <c r="U332" s="164"/>
      <c r="V332" s="164"/>
    </row>
    <row r="333" spans="1:22" ht="12">
      <c r="A333" s="164"/>
      <c r="B333" s="132"/>
      <c r="C333" s="164"/>
      <c r="D333" s="164"/>
      <c r="E333" s="164"/>
      <c r="F333" s="164"/>
      <c r="G333" s="164"/>
      <c r="H333" s="164"/>
      <c r="I333" s="164"/>
      <c r="J333" s="164"/>
      <c r="K333" s="164"/>
      <c r="L333" s="164"/>
      <c r="M333" s="164"/>
      <c r="N333" s="164"/>
      <c r="O333" s="164"/>
      <c r="P333" s="164"/>
      <c r="Q333" s="164"/>
      <c r="R333" s="164"/>
      <c r="S333" s="164"/>
      <c r="T333" s="164"/>
      <c r="U333" s="164"/>
      <c r="V333" s="164"/>
    </row>
    <row r="334" spans="1:22" ht="12">
      <c r="A334" s="164"/>
      <c r="B334" s="132"/>
      <c r="C334" s="164"/>
      <c r="D334" s="164"/>
      <c r="E334" s="164"/>
      <c r="F334" s="164"/>
      <c r="G334" s="164"/>
      <c r="H334" s="164"/>
      <c r="I334" s="164"/>
      <c r="J334" s="164"/>
      <c r="K334" s="164"/>
      <c r="L334" s="164"/>
      <c r="M334" s="164"/>
      <c r="N334" s="164"/>
      <c r="O334" s="164"/>
      <c r="P334" s="164"/>
      <c r="Q334" s="164"/>
      <c r="R334" s="164"/>
      <c r="S334" s="164"/>
      <c r="T334" s="164"/>
      <c r="U334" s="164"/>
      <c r="V334" s="164"/>
    </row>
    <row r="335" spans="1:22" ht="12">
      <c r="A335" s="164"/>
      <c r="B335" s="132"/>
      <c r="C335" s="164"/>
      <c r="D335" s="164"/>
      <c r="E335" s="164"/>
      <c r="F335" s="164"/>
      <c r="G335" s="164"/>
      <c r="H335" s="164"/>
      <c r="I335" s="164"/>
      <c r="J335" s="164"/>
      <c r="K335" s="164"/>
      <c r="L335" s="164"/>
      <c r="M335" s="164"/>
      <c r="N335" s="164"/>
      <c r="O335" s="164"/>
      <c r="P335" s="164"/>
      <c r="Q335" s="164"/>
      <c r="R335" s="164"/>
      <c r="S335" s="164"/>
      <c r="T335" s="164"/>
      <c r="U335" s="164"/>
      <c r="V335" s="164"/>
    </row>
    <row r="336" spans="1:22" ht="12">
      <c r="A336" s="164"/>
      <c r="B336" s="132"/>
      <c r="C336" s="164"/>
      <c r="D336" s="164"/>
      <c r="E336" s="164"/>
      <c r="F336" s="164"/>
      <c r="G336" s="164"/>
      <c r="H336" s="164"/>
      <c r="I336" s="164"/>
      <c r="J336" s="164"/>
      <c r="K336" s="164"/>
      <c r="L336" s="164"/>
      <c r="M336" s="164"/>
      <c r="N336" s="164"/>
      <c r="O336" s="164"/>
      <c r="P336" s="164"/>
      <c r="Q336" s="164"/>
      <c r="R336" s="164"/>
      <c r="S336" s="164"/>
      <c r="T336" s="164"/>
      <c r="U336" s="164"/>
      <c r="V336" s="164"/>
    </row>
    <row r="337" spans="1:22" ht="12">
      <c r="A337" s="164"/>
      <c r="B337" s="132"/>
      <c r="C337" s="164"/>
      <c r="D337" s="164"/>
      <c r="E337" s="164"/>
      <c r="F337" s="164"/>
      <c r="G337" s="164"/>
      <c r="H337" s="164"/>
      <c r="I337" s="164"/>
      <c r="J337" s="164"/>
      <c r="K337" s="164"/>
      <c r="L337" s="164"/>
      <c r="M337" s="164"/>
      <c r="N337" s="164"/>
      <c r="O337" s="164"/>
      <c r="P337" s="164"/>
      <c r="Q337" s="164"/>
      <c r="R337" s="164"/>
      <c r="S337" s="164"/>
      <c r="T337" s="164"/>
      <c r="U337" s="164"/>
      <c r="V337" s="164"/>
    </row>
    <row r="338" spans="1:22" ht="12">
      <c r="A338" s="164"/>
      <c r="B338" s="132"/>
      <c r="C338" s="164"/>
      <c r="D338" s="164"/>
      <c r="E338" s="164"/>
      <c r="F338" s="164"/>
      <c r="G338" s="164"/>
      <c r="H338" s="164"/>
      <c r="I338" s="164"/>
      <c r="J338" s="164"/>
      <c r="K338" s="164"/>
      <c r="L338" s="164"/>
      <c r="M338" s="164"/>
      <c r="N338" s="164"/>
      <c r="O338" s="164"/>
      <c r="P338" s="164"/>
      <c r="Q338" s="164"/>
      <c r="R338" s="164"/>
      <c r="S338" s="164"/>
      <c r="T338" s="164"/>
      <c r="U338" s="164"/>
      <c r="V338" s="164"/>
    </row>
    <row r="339" spans="1:22" ht="12">
      <c r="A339" s="164"/>
      <c r="B339" s="132"/>
      <c r="C339" s="164"/>
      <c r="D339" s="164"/>
      <c r="E339" s="164"/>
      <c r="F339" s="164"/>
      <c r="G339" s="164"/>
      <c r="H339" s="164"/>
      <c r="I339" s="164"/>
      <c r="J339" s="164"/>
      <c r="K339" s="164"/>
      <c r="L339" s="164"/>
      <c r="M339" s="164"/>
      <c r="N339" s="164"/>
      <c r="O339" s="164"/>
      <c r="P339" s="164"/>
      <c r="Q339" s="164"/>
      <c r="R339" s="164"/>
      <c r="S339" s="164"/>
      <c r="T339" s="164"/>
      <c r="U339" s="164"/>
      <c r="V339" s="164"/>
    </row>
    <row r="340" spans="1:22" ht="12">
      <c r="A340" s="164"/>
      <c r="B340" s="132"/>
      <c r="C340" s="164"/>
      <c r="D340" s="164"/>
      <c r="E340" s="164"/>
      <c r="F340" s="164"/>
      <c r="G340" s="164"/>
      <c r="H340" s="164"/>
      <c r="I340" s="164"/>
      <c r="J340" s="164"/>
      <c r="K340" s="164"/>
      <c r="L340" s="164"/>
      <c r="M340" s="164"/>
      <c r="N340" s="164"/>
      <c r="O340" s="164"/>
      <c r="P340" s="164"/>
      <c r="Q340" s="164"/>
      <c r="R340" s="164"/>
      <c r="S340" s="164"/>
      <c r="T340" s="164"/>
      <c r="U340" s="164"/>
      <c r="V340" s="164"/>
    </row>
    <row r="341" spans="1:22" ht="12">
      <c r="A341" s="164"/>
      <c r="B341" s="132"/>
      <c r="C341" s="164"/>
      <c r="D341" s="164"/>
      <c r="E341" s="164"/>
      <c r="F341" s="164"/>
      <c r="G341" s="164"/>
      <c r="H341" s="164"/>
      <c r="I341" s="164"/>
      <c r="J341" s="164"/>
      <c r="K341" s="164"/>
      <c r="L341" s="164"/>
      <c r="M341" s="164"/>
      <c r="N341" s="164"/>
      <c r="O341" s="164"/>
      <c r="P341" s="164"/>
      <c r="Q341" s="164"/>
      <c r="R341" s="164"/>
      <c r="S341" s="164"/>
      <c r="T341" s="164"/>
      <c r="U341" s="164"/>
      <c r="V341" s="164"/>
    </row>
    <row r="342" spans="1:22" ht="12">
      <c r="A342" s="164"/>
      <c r="B342" s="132"/>
      <c r="C342" s="164"/>
      <c r="D342" s="164"/>
      <c r="E342" s="164"/>
      <c r="F342" s="164"/>
      <c r="G342" s="164"/>
      <c r="H342" s="164"/>
      <c r="I342" s="164"/>
      <c r="J342" s="164"/>
      <c r="K342" s="164"/>
      <c r="L342" s="164"/>
      <c r="M342" s="164"/>
      <c r="N342" s="164"/>
      <c r="O342" s="164"/>
      <c r="P342" s="164"/>
      <c r="Q342" s="164"/>
      <c r="R342" s="164"/>
      <c r="S342" s="164"/>
      <c r="T342" s="164"/>
      <c r="U342" s="164"/>
      <c r="V342" s="164"/>
    </row>
    <row r="343" spans="1:22" ht="12">
      <c r="A343" s="164"/>
      <c r="B343" s="132"/>
      <c r="C343" s="164"/>
      <c r="D343" s="164"/>
      <c r="E343" s="164"/>
      <c r="F343" s="164"/>
      <c r="G343" s="164"/>
      <c r="H343" s="164"/>
      <c r="I343" s="164"/>
      <c r="J343" s="164"/>
      <c r="K343" s="164"/>
      <c r="L343" s="164"/>
      <c r="M343" s="164"/>
      <c r="N343" s="164"/>
      <c r="O343" s="164"/>
      <c r="P343" s="164"/>
      <c r="Q343" s="164"/>
      <c r="R343" s="164"/>
      <c r="S343" s="164"/>
      <c r="T343" s="164"/>
      <c r="U343" s="164"/>
      <c r="V343" s="164"/>
    </row>
    <row r="344" spans="1:22" ht="12">
      <c r="A344" s="164"/>
      <c r="B344" s="132"/>
      <c r="C344" s="164"/>
      <c r="D344" s="164"/>
      <c r="E344" s="164"/>
      <c r="F344" s="164"/>
      <c r="G344" s="164"/>
      <c r="H344" s="164"/>
      <c r="I344" s="164"/>
      <c r="J344" s="164"/>
      <c r="K344" s="164"/>
      <c r="L344" s="164"/>
      <c r="M344" s="164"/>
      <c r="N344" s="164"/>
      <c r="O344" s="164"/>
      <c r="P344" s="164"/>
      <c r="Q344" s="164"/>
      <c r="R344" s="164"/>
      <c r="S344" s="164"/>
      <c r="T344" s="164"/>
      <c r="U344" s="164"/>
      <c r="V344" s="164"/>
    </row>
    <row r="345" spans="1:22" ht="12">
      <c r="A345" s="164"/>
      <c r="B345" s="132"/>
      <c r="C345" s="164"/>
      <c r="D345" s="164"/>
      <c r="E345" s="164"/>
      <c r="F345" s="164"/>
      <c r="G345" s="164"/>
      <c r="H345" s="164"/>
      <c r="I345" s="164"/>
      <c r="J345" s="164"/>
      <c r="K345" s="164"/>
      <c r="L345" s="164"/>
      <c r="M345" s="164"/>
      <c r="N345" s="164"/>
      <c r="O345" s="164"/>
      <c r="P345" s="164"/>
      <c r="Q345" s="164"/>
      <c r="R345" s="164"/>
      <c r="S345" s="164"/>
      <c r="T345" s="164"/>
      <c r="U345" s="164"/>
      <c r="V345" s="164"/>
    </row>
    <row r="346" spans="1:22" ht="12">
      <c r="A346" s="164"/>
      <c r="B346" s="132"/>
      <c r="C346" s="164"/>
      <c r="D346" s="164"/>
      <c r="E346" s="164"/>
      <c r="F346" s="164"/>
      <c r="G346" s="164"/>
      <c r="H346" s="164"/>
      <c r="I346" s="164"/>
      <c r="J346" s="164"/>
      <c r="K346" s="164"/>
      <c r="L346" s="164"/>
      <c r="M346" s="164"/>
      <c r="N346" s="164"/>
      <c r="O346" s="164"/>
      <c r="P346" s="164"/>
      <c r="Q346" s="164"/>
      <c r="R346" s="164"/>
      <c r="S346" s="164"/>
      <c r="T346" s="164"/>
      <c r="U346" s="164"/>
      <c r="V346" s="164"/>
    </row>
    <row r="347" spans="1:22" ht="12">
      <c r="A347" s="164"/>
      <c r="B347" s="132"/>
      <c r="C347" s="164"/>
      <c r="D347" s="164"/>
      <c r="E347" s="164"/>
      <c r="F347" s="164"/>
      <c r="G347" s="164"/>
      <c r="H347" s="164"/>
      <c r="I347" s="164"/>
      <c r="J347" s="164"/>
      <c r="K347" s="164"/>
      <c r="L347" s="164"/>
      <c r="M347" s="164"/>
      <c r="N347" s="164"/>
      <c r="O347" s="164"/>
      <c r="P347" s="164"/>
      <c r="Q347" s="164"/>
      <c r="R347" s="164"/>
      <c r="S347" s="164"/>
      <c r="T347" s="164"/>
      <c r="U347" s="164"/>
      <c r="V347" s="164"/>
    </row>
    <row r="348" spans="1:22" ht="12">
      <c r="A348" s="164"/>
      <c r="B348" s="132"/>
      <c r="C348" s="164"/>
      <c r="D348" s="164"/>
      <c r="E348" s="164"/>
      <c r="F348" s="164"/>
      <c r="G348" s="164"/>
      <c r="H348" s="164"/>
      <c r="I348" s="164"/>
      <c r="J348" s="164"/>
      <c r="K348" s="164"/>
      <c r="L348" s="164"/>
      <c r="M348" s="164"/>
      <c r="N348" s="164"/>
      <c r="O348" s="164"/>
      <c r="P348" s="164"/>
      <c r="Q348" s="164"/>
      <c r="R348" s="164"/>
      <c r="S348" s="164"/>
      <c r="T348" s="164"/>
      <c r="U348" s="164"/>
      <c r="V348" s="164"/>
    </row>
    <row r="349" spans="1:22" ht="12">
      <c r="A349" s="164"/>
      <c r="B349" s="132"/>
      <c r="C349" s="164"/>
      <c r="D349" s="164"/>
      <c r="E349" s="164"/>
      <c r="F349" s="164"/>
      <c r="G349" s="164"/>
      <c r="H349" s="164"/>
      <c r="I349" s="164"/>
      <c r="J349" s="164"/>
      <c r="K349" s="164"/>
      <c r="L349" s="164"/>
      <c r="M349" s="164"/>
      <c r="N349" s="164"/>
      <c r="O349" s="164"/>
      <c r="P349" s="164"/>
      <c r="Q349" s="164"/>
      <c r="R349" s="164"/>
      <c r="S349" s="164"/>
      <c r="T349" s="164"/>
      <c r="U349" s="164"/>
      <c r="V349" s="164"/>
    </row>
    <row r="350" spans="1:22" ht="12">
      <c r="A350" s="164"/>
      <c r="B350" s="132"/>
      <c r="C350" s="164"/>
      <c r="D350" s="164"/>
      <c r="E350" s="164"/>
      <c r="F350" s="164"/>
      <c r="G350" s="164"/>
      <c r="H350" s="164"/>
      <c r="I350" s="164"/>
      <c r="J350" s="164"/>
      <c r="K350" s="164"/>
      <c r="L350" s="164"/>
      <c r="M350" s="164"/>
      <c r="N350" s="164"/>
      <c r="O350" s="164"/>
      <c r="P350" s="164"/>
      <c r="Q350" s="164"/>
      <c r="R350" s="164"/>
      <c r="S350" s="164"/>
      <c r="T350" s="164"/>
      <c r="U350" s="164"/>
      <c r="V350" s="164"/>
    </row>
    <row r="351" spans="1:22" ht="12">
      <c r="A351" s="164"/>
      <c r="B351" s="132"/>
      <c r="C351" s="164"/>
      <c r="D351" s="164"/>
      <c r="E351" s="164"/>
      <c r="F351" s="164"/>
      <c r="G351" s="164"/>
      <c r="H351" s="164"/>
      <c r="I351" s="164"/>
      <c r="J351" s="164"/>
      <c r="K351" s="164"/>
      <c r="L351" s="164"/>
      <c r="M351" s="164"/>
      <c r="N351" s="164"/>
      <c r="O351" s="164"/>
      <c r="P351" s="164"/>
      <c r="Q351" s="164"/>
      <c r="R351" s="164"/>
      <c r="S351" s="164"/>
      <c r="T351" s="164"/>
      <c r="U351" s="164"/>
      <c r="V351" s="164"/>
    </row>
    <row r="352" spans="1:22" ht="12">
      <c r="A352" s="164"/>
      <c r="B352" s="132"/>
      <c r="C352" s="164"/>
      <c r="D352" s="164"/>
      <c r="E352" s="164"/>
      <c r="F352" s="164"/>
      <c r="G352" s="164"/>
      <c r="H352" s="164"/>
      <c r="I352" s="164"/>
      <c r="J352" s="164"/>
      <c r="K352" s="164"/>
      <c r="L352" s="164"/>
      <c r="M352" s="164"/>
      <c r="N352" s="164"/>
      <c r="O352" s="164"/>
      <c r="P352" s="164"/>
      <c r="Q352" s="164"/>
      <c r="R352" s="164"/>
      <c r="S352" s="164"/>
      <c r="T352" s="164"/>
      <c r="U352" s="164"/>
      <c r="V352" s="164"/>
    </row>
    <row r="353" spans="1:22" ht="12">
      <c r="A353" s="164"/>
      <c r="B353" s="132"/>
      <c r="C353" s="164"/>
      <c r="D353" s="164"/>
      <c r="E353" s="164"/>
      <c r="F353" s="164"/>
      <c r="G353" s="164"/>
      <c r="H353" s="164"/>
      <c r="I353" s="164"/>
      <c r="J353" s="164"/>
      <c r="K353" s="164"/>
      <c r="L353" s="164"/>
      <c r="M353" s="164"/>
      <c r="N353" s="164"/>
      <c r="O353" s="164"/>
      <c r="P353" s="164"/>
      <c r="Q353" s="164"/>
      <c r="R353" s="164"/>
      <c r="S353" s="164"/>
      <c r="T353" s="164"/>
      <c r="U353" s="164"/>
      <c r="V353" s="164"/>
    </row>
    <row r="354" spans="1:22" ht="12">
      <c r="A354" s="164"/>
      <c r="B354" s="132"/>
      <c r="C354" s="164"/>
      <c r="D354" s="164"/>
      <c r="E354" s="164"/>
      <c r="F354" s="164"/>
      <c r="G354" s="164"/>
      <c r="H354" s="164"/>
      <c r="I354" s="164"/>
      <c r="J354" s="164"/>
      <c r="K354" s="164"/>
      <c r="L354" s="164"/>
      <c r="M354" s="164"/>
      <c r="N354" s="164"/>
      <c r="O354" s="164"/>
      <c r="P354" s="164"/>
      <c r="Q354" s="164"/>
      <c r="R354" s="164"/>
      <c r="S354" s="164"/>
      <c r="T354" s="164"/>
      <c r="U354" s="164"/>
      <c r="V354" s="164"/>
    </row>
    <row r="355" spans="1:22" ht="12">
      <c r="A355" s="164"/>
      <c r="B355" s="132"/>
      <c r="C355" s="164"/>
      <c r="D355" s="164"/>
      <c r="E355" s="164"/>
      <c r="F355" s="164"/>
      <c r="G355" s="164"/>
      <c r="H355" s="164"/>
      <c r="I355" s="164"/>
      <c r="J355" s="164"/>
      <c r="K355" s="164"/>
      <c r="L355" s="164"/>
      <c r="M355" s="164"/>
      <c r="N355" s="164"/>
      <c r="O355" s="164"/>
      <c r="P355" s="164"/>
      <c r="Q355" s="164"/>
      <c r="R355" s="164"/>
      <c r="S355" s="164"/>
      <c r="T355" s="164"/>
      <c r="U355" s="164"/>
      <c r="V355" s="164"/>
    </row>
    <row r="356" spans="1:22" ht="12">
      <c r="A356" s="164"/>
      <c r="B356" s="132"/>
      <c r="C356" s="164"/>
      <c r="D356" s="164"/>
      <c r="E356" s="164"/>
      <c r="F356" s="164"/>
      <c r="G356" s="164"/>
      <c r="H356" s="164"/>
      <c r="I356" s="164"/>
      <c r="J356" s="164"/>
      <c r="K356" s="164"/>
      <c r="L356" s="164"/>
      <c r="M356" s="164"/>
      <c r="N356" s="164"/>
      <c r="O356" s="164"/>
      <c r="P356" s="164"/>
      <c r="Q356" s="164"/>
      <c r="R356" s="164"/>
      <c r="S356" s="164"/>
      <c r="T356" s="164"/>
      <c r="U356" s="164"/>
      <c r="V356" s="164"/>
    </row>
    <row r="357" spans="1:22" ht="12">
      <c r="A357" s="164"/>
      <c r="B357" s="132"/>
      <c r="C357" s="164"/>
      <c r="D357" s="164"/>
      <c r="E357" s="164"/>
      <c r="F357" s="164"/>
      <c r="G357" s="164"/>
      <c r="H357" s="164"/>
      <c r="I357" s="164"/>
      <c r="J357" s="164"/>
      <c r="K357" s="164"/>
      <c r="L357" s="164"/>
      <c r="M357" s="164"/>
      <c r="N357" s="164"/>
      <c r="O357" s="164"/>
      <c r="P357" s="164"/>
      <c r="Q357" s="164"/>
      <c r="R357" s="164"/>
      <c r="S357" s="164"/>
      <c r="T357" s="164"/>
      <c r="U357" s="164"/>
      <c r="V357" s="164"/>
    </row>
    <row r="358" spans="1:22" ht="12">
      <c r="A358" s="164"/>
      <c r="B358" s="132"/>
      <c r="C358" s="164"/>
      <c r="D358" s="164"/>
      <c r="E358" s="164"/>
      <c r="F358" s="164"/>
      <c r="G358" s="164"/>
      <c r="H358" s="164"/>
      <c r="I358" s="164"/>
      <c r="J358" s="164"/>
      <c r="K358" s="164"/>
      <c r="L358" s="164"/>
      <c r="M358" s="164"/>
      <c r="N358" s="164"/>
      <c r="O358" s="164"/>
      <c r="P358" s="164"/>
      <c r="Q358" s="164"/>
      <c r="R358" s="164"/>
      <c r="S358" s="164"/>
      <c r="T358" s="164"/>
      <c r="U358" s="164"/>
      <c r="V358" s="164"/>
    </row>
    <row r="359" spans="1:22" ht="12">
      <c r="A359" s="164"/>
      <c r="B359" s="132"/>
      <c r="C359" s="164"/>
      <c r="D359" s="164"/>
      <c r="E359" s="164"/>
      <c r="F359" s="164"/>
      <c r="G359" s="164"/>
      <c r="H359" s="164"/>
      <c r="I359" s="164"/>
      <c r="J359" s="164"/>
      <c r="K359" s="164"/>
      <c r="L359" s="164"/>
      <c r="M359" s="164"/>
      <c r="N359" s="164"/>
      <c r="O359" s="164"/>
      <c r="P359" s="164"/>
      <c r="Q359" s="164"/>
      <c r="R359" s="164"/>
      <c r="S359" s="164"/>
      <c r="T359" s="164"/>
      <c r="U359" s="164"/>
      <c r="V359" s="164"/>
    </row>
    <row r="360" spans="1:22" ht="12">
      <c r="A360" s="164"/>
      <c r="B360" s="132"/>
      <c r="C360" s="164"/>
      <c r="D360" s="164"/>
      <c r="E360" s="164"/>
      <c r="F360" s="164"/>
      <c r="G360" s="164"/>
      <c r="H360" s="164"/>
      <c r="I360" s="164"/>
      <c r="J360" s="164"/>
      <c r="K360" s="164"/>
      <c r="L360" s="164"/>
      <c r="M360" s="164"/>
      <c r="N360" s="164"/>
      <c r="O360" s="164"/>
      <c r="P360" s="164"/>
      <c r="Q360" s="164"/>
      <c r="R360" s="164"/>
      <c r="S360" s="164"/>
      <c r="T360" s="164"/>
      <c r="U360" s="164"/>
      <c r="V360" s="164"/>
    </row>
    <row r="361" spans="1:22" ht="12">
      <c r="A361" s="164"/>
      <c r="B361" s="132"/>
      <c r="C361" s="164"/>
      <c r="D361" s="164"/>
      <c r="E361" s="164"/>
      <c r="F361" s="164"/>
      <c r="G361" s="164"/>
      <c r="H361" s="164"/>
      <c r="I361" s="164"/>
      <c r="J361" s="164"/>
      <c r="K361" s="164"/>
      <c r="L361" s="164"/>
      <c r="M361" s="164"/>
      <c r="N361" s="164"/>
      <c r="O361" s="164"/>
      <c r="P361" s="164"/>
      <c r="Q361" s="164"/>
      <c r="R361" s="164"/>
      <c r="S361" s="164"/>
      <c r="T361" s="164"/>
      <c r="U361" s="164"/>
      <c r="V361" s="164"/>
    </row>
    <row r="362" spans="1:22" ht="12">
      <c r="A362" s="164"/>
      <c r="B362" s="132"/>
      <c r="C362" s="164"/>
      <c r="D362" s="164"/>
      <c r="E362" s="164"/>
      <c r="F362" s="164"/>
      <c r="G362" s="164"/>
      <c r="H362" s="164"/>
      <c r="I362" s="164"/>
      <c r="J362" s="164"/>
      <c r="K362" s="164"/>
      <c r="L362" s="164"/>
      <c r="M362" s="164"/>
      <c r="N362" s="164"/>
      <c r="O362" s="164"/>
      <c r="P362" s="164"/>
      <c r="Q362" s="164"/>
      <c r="R362" s="164"/>
      <c r="S362" s="164"/>
      <c r="T362" s="164"/>
      <c r="U362" s="164"/>
      <c r="V362" s="164"/>
    </row>
    <row r="363" spans="1:22" ht="12">
      <c r="A363" s="164"/>
      <c r="B363" s="132"/>
      <c r="C363" s="164"/>
      <c r="D363" s="164"/>
      <c r="E363" s="164"/>
      <c r="F363" s="164"/>
      <c r="G363" s="164"/>
      <c r="H363" s="164"/>
      <c r="I363" s="164"/>
      <c r="J363" s="164"/>
      <c r="K363" s="164"/>
      <c r="L363" s="164"/>
      <c r="M363" s="164"/>
      <c r="N363" s="164"/>
      <c r="O363" s="164"/>
      <c r="P363" s="164"/>
      <c r="Q363" s="164"/>
      <c r="R363" s="164"/>
      <c r="S363" s="164"/>
      <c r="T363" s="164"/>
      <c r="U363" s="164"/>
      <c r="V363" s="164"/>
    </row>
    <row r="364" spans="1:22" ht="12">
      <c r="A364" s="164"/>
      <c r="B364" s="132"/>
      <c r="C364" s="164"/>
      <c r="D364" s="164"/>
      <c r="E364" s="164"/>
      <c r="F364" s="164"/>
      <c r="G364" s="164"/>
      <c r="H364" s="164"/>
      <c r="I364" s="164"/>
      <c r="J364" s="164"/>
      <c r="K364" s="164"/>
      <c r="L364" s="164"/>
      <c r="M364" s="164"/>
      <c r="N364" s="164"/>
      <c r="O364" s="164"/>
      <c r="P364" s="164"/>
      <c r="Q364" s="164"/>
      <c r="R364" s="164"/>
      <c r="S364" s="164"/>
      <c r="T364" s="164"/>
      <c r="U364" s="164"/>
      <c r="V364" s="164"/>
    </row>
    <row r="365" spans="1:22" ht="12">
      <c r="A365" s="164"/>
      <c r="B365" s="132"/>
      <c r="C365" s="164"/>
      <c r="D365" s="164"/>
      <c r="E365" s="164"/>
      <c r="F365" s="164"/>
      <c r="G365" s="164"/>
      <c r="H365" s="164"/>
      <c r="I365" s="164"/>
      <c r="J365" s="164"/>
      <c r="K365" s="164"/>
      <c r="L365" s="164"/>
      <c r="M365" s="164"/>
      <c r="N365" s="164"/>
      <c r="O365" s="164"/>
      <c r="P365" s="164"/>
      <c r="Q365" s="164"/>
      <c r="R365" s="164"/>
      <c r="S365" s="164"/>
      <c r="T365" s="164"/>
      <c r="U365" s="164"/>
      <c r="V365" s="164"/>
    </row>
    <row r="366" spans="1:22" ht="12">
      <c r="A366" s="164"/>
      <c r="B366" s="132"/>
      <c r="C366" s="164"/>
      <c r="D366" s="164"/>
      <c r="E366" s="164"/>
      <c r="F366" s="164"/>
      <c r="G366" s="164"/>
      <c r="H366" s="164"/>
      <c r="I366" s="164"/>
      <c r="J366" s="164"/>
      <c r="K366" s="164"/>
      <c r="L366" s="164"/>
      <c r="M366" s="164"/>
      <c r="N366" s="164"/>
      <c r="O366" s="164"/>
      <c r="P366" s="164"/>
      <c r="Q366" s="164"/>
      <c r="R366" s="164"/>
      <c r="S366" s="164"/>
      <c r="T366" s="164"/>
      <c r="U366" s="164"/>
      <c r="V366" s="164"/>
    </row>
    <row r="367" spans="1:22" ht="12">
      <c r="A367" s="164"/>
      <c r="B367" s="132"/>
      <c r="C367" s="164"/>
      <c r="D367" s="164"/>
      <c r="E367" s="164"/>
      <c r="F367" s="164"/>
      <c r="G367" s="164"/>
      <c r="H367" s="164"/>
      <c r="I367" s="164"/>
      <c r="J367" s="164"/>
      <c r="K367" s="164"/>
      <c r="L367" s="164"/>
      <c r="M367" s="164"/>
      <c r="N367" s="164"/>
      <c r="O367" s="164"/>
      <c r="P367" s="164"/>
      <c r="Q367" s="164"/>
      <c r="R367" s="164"/>
      <c r="S367" s="164"/>
      <c r="T367" s="164"/>
      <c r="U367" s="164"/>
      <c r="V367" s="164"/>
    </row>
    <row r="368" spans="1:22" ht="12">
      <c r="A368" s="164"/>
      <c r="B368" s="132"/>
      <c r="C368" s="164"/>
      <c r="D368" s="164"/>
      <c r="E368" s="164"/>
      <c r="F368" s="164"/>
      <c r="G368" s="164"/>
      <c r="H368" s="164"/>
      <c r="I368" s="164"/>
      <c r="J368" s="164"/>
      <c r="K368" s="164"/>
      <c r="L368" s="164"/>
      <c r="M368" s="164"/>
      <c r="N368" s="164"/>
      <c r="O368" s="164"/>
      <c r="P368" s="164"/>
      <c r="Q368" s="164"/>
      <c r="R368" s="164"/>
      <c r="S368" s="164"/>
      <c r="T368" s="164"/>
      <c r="U368" s="164"/>
      <c r="V368" s="164"/>
    </row>
    <row r="369" spans="1:22" ht="12">
      <c r="A369" s="164"/>
      <c r="B369" s="132"/>
      <c r="C369" s="164"/>
      <c r="D369" s="164"/>
      <c r="E369" s="164"/>
      <c r="F369" s="164"/>
      <c r="G369" s="164"/>
      <c r="H369" s="164"/>
      <c r="I369" s="164"/>
      <c r="J369" s="164"/>
      <c r="K369" s="164"/>
      <c r="L369" s="164"/>
      <c r="M369" s="164"/>
      <c r="N369" s="164"/>
      <c r="O369" s="164"/>
      <c r="P369" s="164"/>
      <c r="Q369" s="164"/>
      <c r="R369" s="164"/>
      <c r="S369" s="164"/>
      <c r="T369" s="164"/>
      <c r="U369" s="164"/>
      <c r="V369" s="164"/>
    </row>
    <row r="370" spans="1:22" ht="12">
      <c r="A370" s="164"/>
      <c r="B370" s="132"/>
      <c r="C370" s="164"/>
      <c r="D370" s="164"/>
      <c r="E370" s="164"/>
      <c r="F370" s="164"/>
      <c r="G370" s="164"/>
      <c r="H370" s="164"/>
      <c r="I370" s="164"/>
      <c r="J370" s="164"/>
      <c r="K370" s="164"/>
      <c r="L370" s="164"/>
      <c r="M370" s="164"/>
      <c r="N370" s="164"/>
      <c r="O370" s="164"/>
      <c r="P370" s="164"/>
      <c r="Q370" s="164"/>
      <c r="R370" s="164"/>
      <c r="S370" s="164"/>
      <c r="T370" s="164"/>
      <c r="U370" s="164"/>
      <c r="V370" s="164"/>
    </row>
    <row r="371" spans="1:22" ht="12">
      <c r="A371" s="164"/>
      <c r="B371" s="132"/>
      <c r="C371" s="164"/>
      <c r="D371" s="164"/>
      <c r="E371" s="164"/>
      <c r="F371" s="164"/>
      <c r="G371" s="164"/>
      <c r="H371" s="164"/>
      <c r="I371" s="164"/>
      <c r="J371" s="164"/>
      <c r="K371" s="164"/>
      <c r="L371" s="164"/>
      <c r="M371" s="164"/>
      <c r="N371" s="164"/>
      <c r="O371" s="164"/>
      <c r="P371" s="164"/>
      <c r="Q371" s="164"/>
      <c r="R371" s="164"/>
      <c r="S371" s="164"/>
      <c r="T371" s="164"/>
      <c r="U371" s="164"/>
      <c r="V371" s="164"/>
    </row>
    <row r="372" spans="1:22" ht="12">
      <c r="A372" s="164"/>
      <c r="B372" s="132"/>
      <c r="C372" s="164"/>
      <c r="D372" s="164"/>
      <c r="E372" s="164"/>
      <c r="F372" s="164"/>
      <c r="G372" s="164"/>
      <c r="H372" s="164"/>
      <c r="I372" s="164"/>
      <c r="J372" s="164"/>
      <c r="K372" s="164"/>
      <c r="L372" s="164"/>
      <c r="M372" s="164"/>
      <c r="N372" s="164"/>
      <c r="O372" s="164"/>
      <c r="P372" s="164"/>
      <c r="Q372" s="164"/>
      <c r="R372" s="164"/>
      <c r="S372" s="164"/>
      <c r="T372" s="164"/>
      <c r="U372" s="164"/>
      <c r="V372" s="164"/>
    </row>
    <row r="373" spans="1:22" ht="12">
      <c r="A373" s="164"/>
      <c r="B373" s="132"/>
      <c r="C373" s="164"/>
      <c r="D373" s="164"/>
      <c r="E373" s="164"/>
      <c r="F373" s="164"/>
      <c r="G373" s="164"/>
      <c r="H373" s="164"/>
      <c r="I373" s="164"/>
      <c r="J373" s="164"/>
      <c r="K373" s="164"/>
      <c r="L373" s="164"/>
      <c r="M373" s="164"/>
      <c r="N373" s="164"/>
      <c r="O373" s="164"/>
      <c r="P373" s="164"/>
      <c r="Q373" s="164"/>
      <c r="R373" s="164"/>
      <c r="S373" s="164"/>
      <c r="T373" s="164"/>
      <c r="U373" s="164"/>
      <c r="V373" s="164"/>
    </row>
    <row r="374" spans="1:22" ht="12">
      <c r="A374" s="164"/>
      <c r="B374" s="132"/>
      <c r="C374" s="164"/>
      <c r="D374" s="164"/>
      <c r="E374" s="164"/>
      <c r="F374" s="164"/>
      <c r="G374" s="164"/>
      <c r="H374" s="164"/>
      <c r="I374" s="164"/>
      <c r="J374" s="164"/>
      <c r="K374" s="164"/>
      <c r="L374" s="164"/>
      <c r="M374" s="164"/>
      <c r="N374" s="164"/>
      <c r="O374" s="164"/>
      <c r="P374" s="164"/>
      <c r="Q374" s="164"/>
      <c r="R374" s="164"/>
      <c r="S374" s="164"/>
      <c r="T374" s="164"/>
      <c r="U374" s="164"/>
      <c r="V374" s="164"/>
    </row>
    <row r="375" spans="1:22" ht="12">
      <c r="A375" s="164"/>
      <c r="B375" s="132"/>
      <c r="C375" s="164"/>
      <c r="D375" s="164"/>
      <c r="E375" s="164"/>
      <c r="F375" s="164"/>
      <c r="G375" s="164"/>
      <c r="H375" s="164"/>
      <c r="I375" s="164"/>
      <c r="J375" s="164"/>
      <c r="K375" s="164"/>
      <c r="L375" s="164"/>
      <c r="M375" s="164"/>
      <c r="N375" s="164"/>
      <c r="O375" s="164"/>
      <c r="P375" s="164"/>
      <c r="Q375" s="164"/>
      <c r="R375" s="164"/>
      <c r="S375" s="164"/>
      <c r="T375" s="164"/>
      <c r="U375" s="164"/>
      <c r="V375" s="164"/>
    </row>
    <row r="376" spans="1:22" ht="12">
      <c r="A376" s="164"/>
      <c r="B376" s="132"/>
      <c r="C376" s="164"/>
      <c r="D376" s="164"/>
      <c r="E376" s="164"/>
      <c r="F376" s="164"/>
      <c r="G376" s="164"/>
      <c r="H376" s="164"/>
      <c r="I376" s="164"/>
      <c r="J376" s="164"/>
      <c r="K376" s="164"/>
      <c r="L376" s="164"/>
      <c r="M376" s="164"/>
      <c r="N376" s="164"/>
      <c r="O376" s="164"/>
      <c r="P376" s="164"/>
      <c r="Q376" s="164"/>
      <c r="R376" s="164"/>
      <c r="S376" s="164"/>
      <c r="T376" s="164"/>
      <c r="U376" s="164"/>
      <c r="V376" s="164"/>
    </row>
    <row r="377" spans="1:22" ht="12">
      <c r="A377" s="164"/>
      <c r="B377" s="132"/>
      <c r="C377" s="164"/>
      <c r="D377" s="164"/>
      <c r="E377" s="164"/>
      <c r="F377" s="164"/>
      <c r="G377" s="164"/>
      <c r="H377" s="164"/>
      <c r="I377" s="164"/>
      <c r="J377" s="164"/>
      <c r="K377" s="164"/>
      <c r="L377" s="164"/>
      <c r="M377" s="164"/>
      <c r="N377" s="164"/>
      <c r="O377" s="164"/>
      <c r="P377" s="164"/>
      <c r="Q377" s="164"/>
      <c r="R377" s="164"/>
      <c r="S377" s="164"/>
      <c r="T377" s="164"/>
      <c r="U377" s="164"/>
      <c r="V377" s="164"/>
    </row>
    <row r="378" spans="1:22" ht="12">
      <c r="A378" s="164"/>
      <c r="B378" s="132"/>
      <c r="C378" s="164"/>
      <c r="D378" s="164"/>
      <c r="E378" s="164"/>
      <c r="F378" s="164"/>
      <c r="G378" s="164"/>
      <c r="H378" s="164"/>
      <c r="I378" s="164"/>
      <c r="J378" s="164"/>
      <c r="K378" s="164"/>
      <c r="L378" s="164"/>
      <c r="M378" s="164"/>
      <c r="N378" s="164"/>
      <c r="O378" s="164"/>
      <c r="P378" s="164"/>
      <c r="Q378" s="164"/>
      <c r="R378" s="164"/>
      <c r="S378" s="164"/>
      <c r="T378" s="164"/>
      <c r="U378" s="164"/>
      <c r="V378" s="164"/>
    </row>
    <row r="379" spans="1:22" ht="12">
      <c r="A379" s="164"/>
      <c r="B379" s="132"/>
      <c r="C379" s="164"/>
      <c r="D379" s="164"/>
      <c r="E379" s="164"/>
      <c r="F379" s="164"/>
      <c r="G379" s="164"/>
      <c r="H379" s="164"/>
      <c r="I379" s="164"/>
      <c r="J379" s="164"/>
      <c r="K379" s="164"/>
      <c r="L379" s="164"/>
      <c r="M379" s="164"/>
      <c r="N379" s="164"/>
      <c r="O379" s="164"/>
      <c r="P379" s="164"/>
      <c r="Q379" s="164"/>
      <c r="R379" s="164"/>
      <c r="S379" s="164"/>
      <c r="T379" s="164"/>
      <c r="U379" s="164"/>
      <c r="V379" s="164"/>
    </row>
    <row r="380" spans="1:22" ht="12">
      <c r="A380" s="164"/>
      <c r="B380" s="132"/>
      <c r="C380" s="164"/>
      <c r="D380" s="164"/>
      <c r="E380" s="164"/>
      <c r="F380" s="164"/>
      <c r="G380" s="164"/>
      <c r="H380" s="164"/>
      <c r="I380" s="164"/>
      <c r="J380" s="164"/>
      <c r="K380" s="164"/>
      <c r="L380" s="164"/>
      <c r="M380" s="164"/>
      <c r="N380" s="164"/>
      <c r="O380" s="164"/>
      <c r="P380" s="164"/>
      <c r="Q380" s="164"/>
      <c r="R380" s="164"/>
      <c r="S380" s="164"/>
      <c r="T380" s="164"/>
      <c r="U380" s="164"/>
      <c r="V380" s="164"/>
    </row>
    <row r="381" spans="1:22" ht="12">
      <c r="A381" s="164"/>
      <c r="B381" s="132"/>
      <c r="C381" s="164"/>
      <c r="D381" s="164"/>
      <c r="E381" s="164"/>
      <c r="F381" s="164"/>
      <c r="G381" s="164"/>
      <c r="H381" s="164"/>
      <c r="I381" s="164"/>
      <c r="J381" s="164"/>
      <c r="K381" s="164"/>
      <c r="L381" s="164"/>
      <c r="M381" s="164"/>
      <c r="N381" s="164"/>
      <c r="O381" s="164"/>
      <c r="P381" s="164"/>
      <c r="Q381" s="164"/>
      <c r="R381" s="164"/>
      <c r="S381" s="164"/>
      <c r="T381" s="164"/>
      <c r="U381" s="164"/>
      <c r="V381" s="164"/>
    </row>
    <row r="382" spans="1:22" ht="12">
      <c r="A382" s="164"/>
      <c r="B382" s="132"/>
      <c r="C382" s="164"/>
      <c r="D382" s="164"/>
      <c r="E382" s="164"/>
      <c r="F382" s="164"/>
      <c r="G382" s="164"/>
      <c r="H382" s="164"/>
      <c r="I382" s="164"/>
      <c r="J382" s="164"/>
      <c r="K382" s="164"/>
      <c r="L382" s="164"/>
      <c r="M382" s="164"/>
      <c r="N382" s="164"/>
      <c r="O382" s="164"/>
      <c r="P382" s="164"/>
      <c r="Q382" s="164"/>
      <c r="R382" s="164"/>
      <c r="S382" s="164"/>
      <c r="T382" s="164"/>
      <c r="U382" s="164"/>
      <c r="V382" s="164"/>
    </row>
    <row r="383" spans="1:22" ht="12">
      <c r="A383" s="164"/>
      <c r="B383" s="132"/>
      <c r="C383" s="164"/>
      <c r="D383" s="164"/>
      <c r="E383" s="164"/>
      <c r="F383" s="164"/>
      <c r="G383" s="164"/>
      <c r="H383" s="164"/>
      <c r="I383" s="164"/>
      <c r="J383" s="164"/>
      <c r="K383" s="164"/>
      <c r="L383" s="164"/>
      <c r="M383" s="164"/>
      <c r="N383" s="164"/>
      <c r="O383" s="164"/>
      <c r="P383" s="164"/>
      <c r="Q383" s="164"/>
      <c r="R383" s="164"/>
      <c r="S383" s="164"/>
      <c r="T383" s="164"/>
      <c r="U383" s="164"/>
      <c r="V383" s="164"/>
    </row>
    <row r="384" spans="1:22" ht="12">
      <c r="A384" s="164"/>
      <c r="B384" s="132"/>
      <c r="C384" s="164"/>
      <c r="D384" s="164"/>
      <c r="E384" s="164"/>
      <c r="F384" s="164"/>
      <c r="G384" s="164"/>
      <c r="H384" s="164"/>
      <c r="I384" s="164"/>
      <c r="J384" s="164"/>
      <c r="K384" s="164"/>
      <c r="L384" s="164"/>
      <c r="M384" s="164"/>
      <c r="N384" s="164"/>
      <c r="O384" s="164"/>
      <c r="P384" s="164"/>
      <c r="Q384" s="164"/>
      <c r="R384" s="164"/>
      <c r="S384" s="164"/>
      <c r="T384" s="164"/>
      <c r="U384" s="164"/>
      <c r="V384" s="164"/>
    </row>
    <row r="385" spans="1:22" ht="12">
      <c r="A385" s="164"/>
      <c r="B385" s="132"/>
      <c r="C385" s="164"/>
      <c r="D385" s="164"/>
      <c r="E385" s="164"/>
      <c r="F385" s="164"/>
      <c r="G385" s="164"/>
      <c r="H385" s="164"/>
      <c r="I385" s="164"/>
      <c r="J385" s="164"/>
      <c r="K385" s="164"/>
      <c r="L385" s="164"/>
      <c r="M385" s="164"/>
      <c r="N385" s="164"/>
      <c r="O385" s="164"/>
      <c r="P385" s="164"/>
      <c r="Q385" s="164"/>
      <c r="R385" s="164"/>
      <c r="S385" s="164"/>
      <c r="T385" s="164"/>
      <c r="U385" s="164"/>
      <c r="V385" s="164"/>
    </row>
    <row r="386" spans="1:22" ht="12">
      <c r="A386" s="164"/>
      <c r="B386" s="132"/>
      <c r="C386" s="164"/>
      <c r="D386" s="164"/>
      <c r="E386" s="164"/>
      <c r="F386" s="164"/>
      <c r="G386" s="164"/>
      <c r="H386" s="164"/>
      <c r="I386" s="164"/>
      <c r="J386" s="164"/>
      <c r="K386" s="164"/>
      <c r="L386" s="164"/>
      <c r="M386" s="164"/>
      <c r="N386" s="164"/>
      <c r="O386" s="164"/>
      <c r="P386" s="164"/>
      <c r="Q386" s="164"/>
      <c r="R386" s="164"/>
      <c r="S386" s="164"/>
      <c r="T386" s="164"/>
      <c r="U386" s="164"/>
      <c r="V386" s="164"/>
    </row>
    <row r="387" spans="1:22" ht="12">
      <c r="A387" s="164"/>
      <c r="B387" s="132"/>
      <c r="C387" s="164"/>
      <c r="D387" s="164"/>
      <c r="E387" s="164"/>
      <c r="F387" s="164"/>
      <c r="G387" s="164"/>
      <c r="H387" s="164"/>
      <c r="I387" s="164"/>
      <c r="J387" s="164"/>
      <c r="K387" s="164"/>
      <c r="L387" s="164"/>
      <c r="M387" s="164"/>
      <c r="N387" s="164"/>
      <c r="O387" s="164"/>
      <c r="P387" s="164"/>
      <c r="Q387" s="164"/>
      <c r="R387" s="164"/>
      <c r="S387" s="164"/>
      <c r="T387" s="164"/>
      <c r="U387" s="164"/>
      <c r="V387" s="164"/>
    </row>
    <row r="388" spans="1:22" ht="12">
      <c r="A388" s="164"/>
      <c r="B388" s="132"/>
      <c r="C388" s="164"/>
      <c r="D388" s="164"/>
      <c r="E388" s="164"/>
      <c r="F388" s="164"/>
      <c r="G388" s="164"/>
      <c r="H388" s="164"/>
      <c r="I388" s="164"/>
      <c r="J388" s="164"/>
      <c r="K388" s="164"/>
      <c r="L388" s="164"/>
      <c r="M388" s="164"/>
      <c r="N388" s="164"/>
      <c r="O388" s="164"/>
      <c r="P388" s="164"/>
      <c r="Q388" s="164"/>
      <c r="R388" s="164"/>
      <c r="S388" s="164"/>
      <c r="T388" s="164"/>
      <c r="U388" s="164"/>
      <c r="V388" s="164"/>
    </row>
    <row r="389" spans="1:22" ht="12">
      <c r="A389" s="164"/>
      <c r="B389" s="132"/>
      <c r="C389" s="164"/>
      <c r="D389" s="164"/>
      <c r="E389" s="164"/>
      <c r="F389" s="164"/>
      <c r="G389" s="164"/>
      <c r="H389" s="164"/>
      <c r="I389" s="164"/>
      <c r="J389" s="164"/>
      <c r="K389" s="164"/>
      <c r="L389" s="164"/>
      <c r="M389" s="164"/>
      <c r="N389" s="164"/>
      <c r="O389" s="164"/>
      <c r="P389" s="164"/>
      <c r="Q389" s="164"/>
      <c r="R389" s="164"/>
      <c r="S389" s="164"/>
      <c r="T389" s="164"/>
      <c r="U389" s="164"/>
      <c r="V389" s="164"/>
    </row>
    <row r="390" spans="1:22" ht="12">
      <c r="A390" s="164"/>
      <c r="B390" s="132"/>
      <c r="C390" s="164"/>
      <c r="D390" s="164"/>
      <c r="E390" s="164"/>
      <c r="F390" s="164"/>
      <c r="G390" s="164"/>
      <c r="H390" s="164"/>
      <c r="I390" s="164"/>
      <c r="J390" s="164"/>
      <c r="K390" s="164"/>
      <c r="L390" s="164"/>
      <c r="M390" s="164"/>
      <c r="N390" s="164"/>
      <c r="O390" s="164"/>
      <c r="P390" s="164"/>
      <c r="Q390" s="164"/>
      <c r="R390" s="164"/>
      <c r="S390" s="164"/>
      <c r="T390" s="164"/>
      <c r="U390" s="164"/>
      <c r="V390" s="164"/>
    </row>
    <row r="391" spans="1:22" ht="12">
      <c r="A391" s="164"/>
      <c r="B391" s="132"/>
      <c r="C391" s="164"/>
      <c r="D391" s="164"/>
      <c r="E391" s="164"/>
      <c r="F391" s="164"/>
      <c r="G391" s="164"/>
      <c r="H391" s="164"/>
      <c r="I391" s="164"/>
      <c r="J391" s="164"/>
      <c r="K391" s="164"/>
      <c r="L391" s="164"/>
      <c r="M391" s="164"/>
      <c r="N391" s="164"/>
      <c r="O391" s="164"/>
      <c r="P391" s="164"/>
      <c r="Q391" s="164"/>
      <c r="R391" s="164"/>
      <c r="S391" s="164"/>
      <c r="T391" s="164"/>
      <c r="U391" s="164"/>
      <c r="V391" s="164"/>
    </row>
    <row r="392" spans="1:22" ht="12">
      <c r="A392" s="164"/>
      <c r="B392" s="132"/>
      <c r="C392" s="164"/>
      <c r="D392" s="164"/>
      <c r="E392" s="164"/>
      <c r="F392" s="164"/>
      <c r="G392" s="164"/>
      <c r="H392" s="164"/>
      <c r="I392" s="164"/>
      <c r="J392" s="164"/>
      <c r="K392" s="164"/>
      <c r="L392" s="164"/>
      <c r="M392" s="164"/>
      <c r="N392" s="164"/>
      <c r="O392" s="164"/>
      <c r="P392" s="164"/>
      <c r="Q392" s="164"/>
      <c r="R392" s="164"/>
      <c r="S392" s="164"/>
      <c r="T392" s="164"/>
      <c r="U392" s="164"/>
      <c r="V392" s="164"/>
    </row>
    <row r="393" spans="1:22" ht="12">
      <c r="A393" s="164"/>
      <c r="B393" s="132"/>
      <c r="C393" s="164"/>
      <c r="D393" s="164"/>
      <c r="E393" s="164"/>
      <c r="F393" s="164"/>
      <c r="G393" s="164"/>
      <c r="H393" s="164"/>
      <c r="I393" s="164"/>
      <c r="J393" s="164"/>
      <c r="K393" s="164"/>
      <c r="L393" s="164"/>
      <c r="M393" s="164"/>
      <c r="N393" s="164"/>
      <c r="O393" s="164"/>
      <c r="P393" s="164"/>
      <c r="Q393" s="164"/>
      <c r="R393" s="164"/>
      <c r="S393" s="164"/>
      <c r="T393" s="164"/>
      <c r="U393" s="164"/>
      <c r="V393" s="164"/>
    </row>
    <row r="394" spans="1:22" ht="12">
      <c r="A394" s="164"/>
      <c r="B394" s="132"/>
      <c r="C394" s="164"/>
      <c r="D394" s="164"/>
      <c r="E394" s="164"/>
      <c r="F394" s="164"/>
      <c r="G394" s="164"/>
      <c r="H394" s="164"/>
      <c r="I394" s="164"/>
      <c r="J394" s="164"/>
      <c r="K394" s="164"/>
      <c r="L394" s="164"/>
      <c r="M394" s="164"/>
      <c r="N394" s="164"/>
      <c r="O394" s="164"/>
      <c r="P394" s="164"/>
      <c r="Q394" s="164"/>
      <c r="R394" s="164"/>
      <c r="S394" s="164"/>
      <c r="T394" s="164"/>
      <c r="U394" s="164"/>
      <c r="V394" s="164"/>
    </row>
    <row r="395" spans="1:22" ht="12">
      <c r="A395" s="164"/>
      <c r="B395" s="132"/>
      <c r="C395" s="164"/>
      <c r="D395" s="164"/>
      <c r="E395" s="164"/>
      <c r="F395" s="164"/>
      <c r="G395" s="164"/>
      <c r="H395" s="164"/>
      <c r="I395" s="164"/>
      <c r="J395" s="164"/>
      <c r="K395" s="164"/>
      <c r="L395" s="164"/>
      <c r="M395" s="164"/>
      <c r="N395" s="164"/>
      <c r="O395" s="164"/>
      <c r="P395" s="164"/>
      <c r="Q395" s="164"/>
      <c r="R395" s="164"/>
      <c r="S395" s="164"/>
      <c r="T395" s="164"/>
      <c r="U395" s="164"/>
      <c r="V395" s="164"/>
    </row>
    <row r="396" spans="1:22" ht="12">
      <c r="A396" s="164"/>
      <c r="B396" s="132"/>
      <c r="C396" s="164"/>
      <c r="D396" s="164"/>
      <c r="E396" s="164"/>
      <c r="F396" s="164"/>
      <c r="G396" s="164"/>
      <c r="H396" s="164"/>
      <c r="I396" s="164"/>
      <c r="J396" s="164"/>
      <c r="K396" s="164"/>
      <c r="L396" s="164"/>
      <c r="M396" s="164"/>
      <c r="N396" s="164"/>
      <c r="O396" s="164"/>
      <c r="P396" s="164"/>
      <c r="Q396" s="164"/>
      <c r="R396" s="164"/>
      <c r="S396" s="164"/>
      <c r="T396" s="164"/>
      <c r="U396" s="164"/>
      <c r="V396" s="164"/>
    </row>
    <row r="397" spans="1:22" ht="12">
      <c r="A397" s="164"/>
      <c r="B397" s="132"/>
      <c r="C397" s="164"/>
      <c r="D397" s="164"/>
      <c r="E397" s="164"/>
      <c r="F397" s="164"/>
      <c r="G397" s="164"/>
      <c r="H397" s="164"/>
      <c r="I397" s="164"/>
      <c r="J397" s="164"/>
      <c r="K397" s="164"/>
      <c r="L397" s="164"/>
      <c r="M397" s="164"/>
      <c r="N397" s="164"/>
      <c r="O397" s="164"/>
      <c r="P397" s="164"/>
      <c r="Q397" s="164"/>
      <c r="R397" s="164"/>
      <c r="S397" s="164"/>
      <c r="T397" s="164"/>
      <c r="U397" s="164"/>
      <c r="V397" s="164"/>
    </row>
    <row r="398" spans="1:22" ht="12">
      <c r="A398" s="164"/>
      <c r="B398" s="132"/>
      <c r="C398" s="164"/>
      <c r="D398" s="164"/>
      <c r="E398" s="164"/>
      <c r="F398" s="164"/>
      <c r="G398" s="164"/>
      <c r="H398" s="164"/>
      <c r="I398" s="164"/>
      <c r="J398" s="164"/>
      <c r="K398" s="164"/>
      <c r="L398" s="164"/>
      <c r="M398" s="164"/>
      <c r="N398" s="164"/>
      <c r="O398" s="164"/>
      <c r="P398" s="164"/>
      <c r="Q398" s="164"/>
      <c r="R398" s="164"/>
      <c r="S398" s="164"/>
      <c r="T398" s="164"/>
      <c r="U398" s="164"/>
      <c r="V398" s="164"/>
    </row>
    <row r="399" spans="1:22" ht="12">
      <c r="A399" s="164"/>
      <c r="B399" s="132"/>
      <c r="C399" s="164"/>
      <c r="D399" s="164"/>
      <c r="E399" s="164"/>
      <c r="F399" s="164"/>
      <c r="G399" s="164"/>
      <c r="H399" s="164"/>
      <c r="I399" s="164"/>
      <c r="J399" s="164"/>
      <c r="K399" s="164"/>
      <c r="L399" s="164"/>
      <c r="M399" s="164"/>
      <c r="N399" s="164"/>
      <c r="O399" s="164"/>
      <c r="P399" s="164"/>
      <c r="Q399" s="164"/>
      <c r="R399" s="164"/>
      <c r="S399" s="164"/>
      <c r="T399" s="164"/>
      <c r="U399" s="164"/>
      <c r="V399" s="164"/>
    </row>
    <row r="400" spans="1:22" ht="12">
      <c r="A400" s="164"/>
      <c r="B400" s="132"/>
      <c r="C400" s="164"/>
      <c r="D400" s="164"/>
      <c r="E400" s="164"/>
      <c r="F400" s="164"/>
      <c r="G400" s="164"/>
      <c r="H400" s="164"/>
      <c r="I400" s="164"/>
      <c r="J400" s="164"/>
      <c r="K400" s="164"/>
      <c r="L400" s="164"/>
      <c r="M400" s="164"/>
      <c r="N400" s="164"/>
      <c r="O400" s="164"/>
      <c r="P400" s="164"/>
      <c r="Q400" s="164"/>
      <c r="R400" s="164"/>
      <c r="S400" s="164"/>
      <c r="T400" s="164"/>
      <c r="U400" s="164"/>
      <c r="V400" s="164"/>
    </row>
    <row r="401" spans="1:22" ht="12">
      <c r="A401" s="164"/>
      <c r="B401" s="132"/>
      <c r="C401" s="164"/>
      <c r="D401" s="164"/>
      <c r="E401" s="164"/>
      <c r="F401" s="164"/>
      <c r="G401" s="164"/>
      <c r="H401" s="164"/>
      <c r="I401" s="164"/>
      <c r="J401" s="164"/>
      <c r="K401" s="164"/>
      <c r="L401" s="164"/>
      <c r="M401" s="164"/>
      <c r="N401" s="164"/>
      <c r="O401" s="164"/>
      <c r="P401" s="164"/>
      <c r="Q401" s="164"/>
      <c r="R401" s="164"/>
      <c r="S401" s="164"/>
      <c r="T401" s="164"/>
      <c r="U401" s="164"/>
      <c r="V401" s="164"/>
    </row>
    <row r="402" spans="1:22" ht="12">
      <c r="A402" s="164"/>
      <c r="B402" s="132"/>
      <c r="C402" s="164"/>
      <c r="D402" s="164"/>
      <c r="E402" s="164"/>
      <c r="F402" s="164"/>
      <c r="G402" s="164"/>
      <c r="H402" s="164"/>
      <c r="I402" s="164"/>
      <c r="J402" s="164"/>
      <c r="K402" s="164"/>
      <c r="L402" s="164"/>
      <c r="M402" s="164"/>
      <c r="N402" s="164"/>
      <c r="O402" s="164"/>
      <c r="P402" s="164"/>
      <c r="Q402" s="164"/>
      <c r="R402" s="164"/>
      <c r="S402" s="164"/>
      <c r="T402" s="164"/>
      <c r="U402" s="164"/>
      <c r="V402" s="164"/>
    </row>
    <row r="403" spans="1:22" ht="12">
      <c r="A403" s="164"/>
      <c r="B403" s="132"/>
      <c r="C403" s="164"/>
      <c r="D403" s="164"/>
      <c r="E403" s="164"/>
      <c r="F403" s="164"/>
      <c r="G403" s="164"/>
      <c r="H403" s="164"/>
      <c r="I403" s="164"/>
      <c r="J403" s="164"/>
      <c r="K403" s="164"/>
      <c r="L403" s="164"/>
      <c r="M403" s="164"/>
      <c r="N403" s="164"/>
      <c r="O403" s="164"/>
      <c r="P403" s="164"/>
      <c r="Q403" s="164"/>
      <c r="R403" s="164"/>
      <c r="S403" s="164"/>
      <c r="T403" s="164"/>
      <c r="U403" s="164"/>
      <c r="V403" s="164"/>
    </row>
    <row r="404" spans="1:22" ht="12">
      <c r="A404" s="164"/>
      <c r="B404" s="132"/>
      <c r="C404" s="164"/>
      <c r="D404" s="164"/>
      <c r="E404" s="164"/>
      <c r="F404" s="164"/>
      <c r="G404" s="164"/>
      <c r="H404" s="164"/>
      <c r="I404" s="164"/>
      <c r="J404" s="164"/>
      <c r="K404" s="164"/>
      <c r="L404" s="164"/>
      <c r="M404" s="164"/>
      <c r="N404" s="164"/>
      <c r="O404" s="164"/>
      <c r="P404" s="164"/>
      <c r="Q404" s="164"/>
      <c r="R404" s="164"/>
      <c r="S404" s="164"/>
      <c r="T404" s="164"/>
      <c r="U404" s="164"/>
      <c r="V404" s="164"/>
    </row>
    <row r="405" spans="1:22" ht="12">
      <c r="A405" s="164"/>
      <c r="B405" s="132"/>
      <c r="C405" s="164"/>
      <c r="D405" s="164"/>
      <c r="E405" s="164"/>
      <c r="F405" s="164"/>
      <c r="G405" s="164"/>
      <c r="H405" s="164"/>
      <c r="I405" s="164"/>
      <c r="J405" s="164"/>
      <c r="K405" s="164"/>
      <c r="L405" s="164"/>
      <c r="M405" s="164"/>
      <c r="N405" s="164"/>
      <c r="O405" s="164"/>
      <c r="P405" s="164"/>
      <c r="Q405" s="164"/>
      <c r="R405" s="164"/>
      <c r="S405" s="164"/>
      <c r="T405" s="164"/>
      <c r="U405" s="164"/>
      <c r="V405" s="164"/>
    </row>
    <row r="406" spans="1:22" ht="12">
      <c r="A406" s="164"/>
      <c r="B406" s="132"/>
      <c r="C406" s="164"/>
      <c r="D406" s="164"/>
      <c r="E406" s="164"/>
      <c r="F406" s="164"/>
      <c r="G406" s="164"/>
      <c r="H406" s="164"/>
      <c r="I406" s="164"/>
      <c r="J406" s="164"/>
      <c r="K406" s="164"/>
      <c r="L406" s="164"/>
      <c r="M406" s="164"/>
      <c r="N406" s="164"/>
      <c r="O406" s="164"/>
      <c r="P406" s="164"/>
      <c r="Q406" s="164"/>
      <c r="R406" s="164"/>
      <c r="S406" s="164"/>
      <c r="T406" s="164"/>
      <c r="U406" s="164"/>
      <c r="V406" s="164"/>
    </row>
    <row r="407" spans="1:22" ht="12">
      <c r="A407" s="164"/>
      <c r="B407" s="132"/>
      <c r="C407" s="164"/>
      <c r="D407" s="164"/>
      <c r="E407" s="164"/>
      <c r="F407" s="164"/>
      <c r="G407" s="164"/>
      <c r="H407" s="164"/>
      <c r="I407" s="164"/>
      <c r="J407" s="164"/>
      <c r="K407" s="164"/>
      <c r="L407" s="164"/>
      <c r="M407" s="164"/>
      <c r="N407" s="164"/>
      <c r="O407" s="164"/>
      <c r="P407" s="164"/>
      <c r="Q407" s="164"/>
      <c r="R407" s="164"/>
      <c r="S407" s="164"/>
      <c r="T407" s="164"/>
      <c r="U407" s="164"/>
      <c r="V407" s="164"/>
    </row>
    <row r="408" spans="1:22" ht="12">
      <c r="A408" s="164"/>
      <c r="B408" s="132"/>
      <c r="C408" s="164"/>
      <c r="D408" s="164"/>
      <c r="E408" s="164"/>
      <c r="F408" s="164"/>
      <c r="G408" s="164"/>
      <c r="H408" s="164"/>
      <c r="I408" s="164"/>
      <c r="J408" s="164"/>
      <c r="K408" s="164"/>
      <c r="L408" s="164"/>
      <c r="M408" s="164"/>
      <c r="N408" s="164"/>
      <c r="O408" s="164"/>
      <c r="P408" s="164"/>
      <c r="Q408" s="164"/>
      <c r="R408" s="164"/>
      <c r="S408" s="164"/>
      <c r="T408" s="164"/>
      <c r="U408" s="164"/>
      <c r="V408" s="164"/>
    </row>
    <row r="409" spans="1:22" ht="12">
      <c r="A409" s="164"/>
      <c r="B409" s="132"/>
      <c r="C409" s="164"/>
      <c r="D409" s="164"/>
      <c r="E409" s="164"/>
      <c r="F409" s="164"/>
      <c r="G409" s="164"/>
      <c r="H409" s="164"/>
      <c r="I409" s="164"/>
      <c r="J409" s="164"/>
      <c r="K409" s="164"/>
      <c r="L409" s="164"/>
      <c r="M409" s="164"/>
      <c r="N409" s="164"/>
      <c r="O409" s="164"/>
      <c r="P409" s="164"/>
      <c r="Q409" s="164"/>
      <c r="R409" s="164"/>
      <c r="S409" s="164"/>
      <c r="T409" s="164"/>
      <c r="U409" s="164"/>
      <c r="V409" s="164"/>
    </row>
    <row r="410" spans="1:22" ht="12">
      <c r="A410" s="164"/>
      <c r="B410" s="132"/>
      <c r="C410" s="164"/>
      <c r="D410" s="164"/>
      <c r="E410" s="164"/>
      <c r="F410" s="164"/>
      <c r="G410" s="164"/>
      <c r="H410" s="164"/>
      <c r="I410" s="164"/>
      <c r="J410" s="164"/>
      <c r="K410" s="164"/>
      <c r="L410" s="164"/>
      <c r="M410" s="164"/>
      <c r="N410" s="164"/>
      <c r="O410" s="164"/>
      <c r="P410" s="164"/>
      <c r="Q410" s="164"/>
      <c r="R410" s="164"/>
      <c r="S410" s="164"/>
      <c r="T410" s="164"/>
      <c r="U410" s="164"/>
      <c r="V410" s="164"/>
    </row>
    <row r="411" spans="1:22" ht="12">
      <c r="A411" s="164"/>
      <c r="B411" s="132"/>
      <c r="C411" s="164"/>
      <c r="D411" s="164"/>
      <c r="E411" s="164"/>
      <c r="F411" s="164"/>
      <c r="G411" s="164"/>
      <c r="H411" s="164"/>
      <c r="I411" s="164"/>
      <c r="J411" s="164"/>
      <c r="K411" s="164"/>
      <c r="L411" s="164"/>
      <c r="M411" s="164"/>
      <c r="N411" s="164"/>
      <c r="O411" s="164"/>
      <c r="P411" s="164"/>
      <c r="Q411" s="164"/>
      <c r="R411" s="164"/>
      <c r="S411" s="164"/>
      <c r="T411" s="164"/>
      <c r="U411" s="164"/>
      <c r="V411" s="164"/>
    </row>
    <row r="412" spans="1:22" ht="12">
      <c r="A412" s="164"/>
      <c r="B412" s="132"/>
      <c r="C412" s="164"/>
      <c r="D412" s="164"/>
      <c r="E412" s="164"/>
      <c r="F412" s="164"/>
      <c r="G412" s="164"/>
      <c r="H412" s="164"/>
      <c r="I412" s="164"/>
      <c r="J412" s="164"/>
      <c r="K412" s="164"/>
      <c r="L412" s="164"/>
      <c r="M412" s="164"/>
      <c r="N412" s="164"/>
      <c r="O412" s="164"/>
      <c r="P412" s="164"/>
      <c r="Q412" s="164"/>
      <c r="R412" s="164"/>
      <c r="S412" s="164"/>
      <c r="T412" s="164"/>
      <c r="U412" s="164"/>
      <c r="V412" s="164"/>
    </row>
    <row r="413" spans="1:22" ht="12">
      <c r="A413" s="164"/>
      <c r="B413" s="132"/>
      <c r="C413" s="164"/>
      <c r="D413" s="164"/>
      <c r="E413" s="164"/>
      <c r="F413" s="164"/>
      <c r="G413" s="164"/>
      <c r="H413" s="164"/>
      <c r="I413" s="164"/>
      <c r="J413" s="164"/>
      <c r="K413" s="164"/>
      <c r="L413" s="164"/>
      <c r="M413" s="164"/>
      <c r="N413" s="164"/>
      <c r="O413" s="164"/>
      <c r="P413" s="164"/>
      <c r="Q413" s="164"/>
      <c r="R413" s="164"/>
      <c r="S413" s="164"/>
      <c r="T413" s="164"/>
      <c r="U413" s="164"/>
      <c r="V413" s="164"/>
    </row>
    <row r="414" spans="1:22" ht="12">
      <c r="A414" s="164"/>
      <c r="B414" s="132"/>
      <c r="C414" s="164"/>
      <c r="D414" s="164"/>
      <c r="E414" s="164"/>
      <c r="F414" s="164"/>
      <c r="G414" s="164"/>
      <c r="H414" s="164"/>
      <c r="I414" s="164"/>
      <c r="J414" s="164"/>
      <c r="K414" s="164"/>
      <c r="L414" s="164"/>
      <c r="M414" s="164"/>
      <c r="N414" s="164"/>
      <c r="O414" s="164"/>
      <c r="P414" s="164"/>
      <c r="Q414" s="164"/>
      <c r="R414" s="164"/>
      <c r="S414" s="164"/>
      <c r="T414" s="164"/>
      <c r="U414" s="164"/>
      <c r="V414" s="164"/>
    </row>
    <row r="415" spans="1:22" ht="12">
      <c r="A415" s="164"/>
      <c r="B415" s="132"/>
      <c r="C415" s="164"/>
      <c r="D415" s="164"/>
      <c r="E415" s="164"/>
      <c r="F415" s="164"/>
      <c r="G415" s="164"/>
      <c r="H415" s="164"/>
      <c r="I415" s="164"/>
      <c r="J415" s="164"/>
      <c r="K415" s="164"/>
      <c r="L415" s="164"/>
      <c r="M415" s="164"/>
      <c r="N415" s="164"/>
      <c r="O415" s="164"/>
      <c r="P415" s="164"/>
      <c r="Q415" s="164"/>
      <c r="R415" s="164"/>
      <c r="S415" s="164"/>
      <c r="T415" s="164"/>
      <c r="U415" s="164"/>
      <c r="V415" s="164"/>
    </row>
    <row r="416" spans="1:22" ht="12">
      <c r="A416" s="164"/>
      <c r="B416" s="132"/>
      <c r="C416" s="164"/>
      <c r="D416" s="164"/>
      <c r="E416" s="164"/>
      <c r="F416" s="164"/>
      <c r="G416" s="164"/>
      <c r="H416" s="164"/>
      <c r="I416" s="164"/>
      <c r="J416" s="164"/>
      <c r="K416" s="164"/>
      <c r="L416" s="164"/>
      <c r="M416" s="164"/>
      <c r="N416" s="164"/>
      <c r="O416" s="164"/>
      <c r="P416" s="164"/>
      <c r="Q416" s="164"/>
      <c r="R416" s="164"/>
      <c r="S416" s="164"/>
      <c r="T416" s="164"/>
      <c r="U416" s="164"/>
      <c r="V416" s="164"/>
    </row>
    <row r="417" spans="1:22" ht="12">
      <c r="A417" s="164"/>
      <c r="B417" s="132"/>
      <c r="C417" s="164"/>
      <c r="D417" s="164"/>
      <c r="E417" s="164"/>
      <c r="F417" s="164"/>
      <c r="G417" s="164"/>
      <c r="H417" s="164"/>
      <c r="I417" s="164"/>
      <c r="J417" s="164"/>
      <c r="K417" s="164"/>
      <c r="L417" s="164"/>
      <c r="M417" s="164"/>
      <c r="N417" s="164"/>
      <c r="O417" s="164"/>
      <c r="P417" s="164"/>
      <c r="Q417" s="164"/>
      <c r="R417" s="164"/>
      <c r="S417" s="164"/>
      <c r="T417" s="164"/>
      <c r="U417" s="164"/>
      <c r="V417" s="164"/>
    </row>
    <row r="418" spans="1:22" ht="12">
      <c r="A418" s="164"/>
      <c r="B418" s="132"/>
      <c r="C418" s="164"/>
      <c r="D418" s="164"/>
      <c r="E418" s="164"/>
      <c r="F418" s="164"/>
      <c r="G418" s="164"/>
      <c r="H418" s="164"/>
      <c r="I418" s="164"/>
      <c r="J418" s="164"/>
      <c r="K418" s="164"/>
      <c r="L418" s="164"/>
      <c r="M418" s="164"/>
      <c r="N418" s="164"/>
      <c r="O418" s="164"/>
      <c r="P418" s="164"/>
      <c r="Q418" s="164"/>
      <c r="R418" s="164"/>
      <c r="S418" s="164"/>
      <c r="T418" s="164"/>
      <c r="U418" s="164"/>
      <c r="V418" s="164"/>
    </row>
    <row r="419" spans="1:22" ht="12">
      <c r="A419" s="164"/>
      <c r="B419" s="132"/>
      <c r="C419" s="164"/>
      <c r="D419" s="164"/>
      <c r="E419" s="164"/>
      <c r="F419" s="164"/>
      <c r="G419" s="164"/>
      <c r="H419" s="164"/>
      <c r="I419" s="164"/>
      <c r="J419" s="164"/>
      <c r="K419" s="164"/>
      <c r="L419" s="164"/>
      <c r="M419" s="164"/>
      <c r="N419" s="164"/>
      <c r="O419" s="164"/>
      <c r="P419" s="164"/>
      <c r="Q419" s="164"/>
      <c r="R419" s="164"/>
      <c r="S419" s="164"/>
      <c r="T419" s="164"/>
      <c r="U419" s="164"/>
      <c r="V419" s="164"/>
    </row>
    <row r="420" spans="1:22" ht="12">
      <c r="A420" s="164"/>
      <c r="B420" s="132"/>
      <c r="C420" s="164"/>
      <c r="D420" s="164"/>
      <c r="E420" s="164"/>
      <c r="F420" s="164"/>
      <c r="G420" s="164"/>
      <c r="H420" s="164"/>
      <c r="I420" s="164"/>
      <c r="J420" s="164"/>
      <c r="K420" s="164"/>
      <c r="L420" s="164"/>
      <c r="M420" s="164"/>
      <c r="N420" s="164"/>
      <c r="O420" s="164"/>
      <c r="P420" s="164"/>
      <c r="Q420" s="164"/>
      <c r="R420" s="164"/>
      <c r="S420" s="164"/>
      <c r="T420" s="164"/>
      <c r="U420" s="164"/>
      <c r="V420" s="164"/>
    </row>
    <row r="421" spans="1:22" ht="12">
      <c r="A421" s="164"/>
      <c r="B421" s="132"/>
      <c r="C421" s="164"/>
      <c r="D421" s="164"/>
      <c r="E421" s="164"/>
      <c r="F421" s="164"/>
      <c r="G421" s="164"/>
      <c r="H421" s="164"/>
      <c r="I421" s="164"/>
      <c r="J421" s="164"/>
      <c r="K421" s="164"/>
      <c r="L421" s="164"/>
      <c r="M421" s="164"/>
      <c r="N421" s="164"/>
      <c r="O421" s="164"/>
      <c r="P421" s="164"/>
      <c r="Q421" s="164"/>
      <c r="R421" s="164"/>
      <c r="S421" s="164"/>
      <c r="T421" s="164"/>
      <c r="U421" s="164"/>
      <c r="V421" s="164"/>
    </row>
    <row r="422" spans="1:22" ht="12">
      <c r="A422" s="164"/>
      <c r="B422" s="132"/>
      <c r="C422" s="164"/>
      <c r="D422" s="164"/>
      <c r="E422" s="164"/>
      <c r="F422" s="164"/>
      <c r="G422" s="164"/>
      <c r="H422" s="164"/>
      <c r="I422" s="164"/>
      <c r="J422" s="164"/>
      <c r="K422" s="164"/>
      <c r="L422" s="164"/>
      <c r="M422" s="164"/>
      <c r="N422" s="164"/>
      <c r="O422" s="164"/>
      <c r="P422" s="164"/>
      <c r="Q422" s="164"/>
      <c r="R422" s="164"/>
      <c r="S422" s="164"/>
      <c r="T422" s="164"/>
      <c r="U422" s="164"/>
      <c r="V422" s="164"/>
    </row>
    <row r="423" spans="1:22" ht="12">
      <c r="A423" s="164"/>
      <c r="B423" s="132"/>
      <c r="C423" s="164"/>
      <c r="D423" s="164"/>
      <c r="E423" s="164"/>
      <c r="F423" s="164"/>
      <c r="G423" s="164"/>
      <c r="H423" s="164"/>
      <c r="I423" s="164"/>
      <c r="J423" s="164"/>
      <c r="K423" s="164"/>
      <c r="L423" s="164"/>
      <c r="M423" s="164"/>
      <c r="N423" s="164"/>
      <c r="O423" s="164"/>
      <c r="P423" s="164"/>
      <c r="Q423" s="164"/>
      <c r="R423" s="164"/>
      <c r="S423" s="164"/>
      <c r="T423" s="164"/>
      <c r="U423" s="164"/>
      <c r="V423" s="164"/>
    </row>
    <row r="424" spans="1:22" ht="12">
      <c r="A424" s="164"/>
      <c r="B424" s="132"/>
      <c r="C424" s="164"/>
      <c r="D424" s="164"/>
      <c r="E424" s="164"/>
      <c r="F424" s="164"/>
      <c r="G424" s="164"/>
      <c r="H424" s="164"/>
      <c r="I424" s="164"/>
      <c r="J424" s="164"/>
      <c r="K424" s="164"/>
      <c r="L424" s="164"/>
      <c r="M424" s="164"/>
      <c r="N424" s="164"/>
      <c r="O424" s="164"/>
      <c r="P424" s="164"/>
      <c r="Q424" s="164"/>
      <c r="R424" s="164"/>
      <c r="S424" s="164"/>
      <c r="T424" s="164"/>
      <c r="U424" s="164"/>
      <c r="V424" s="164"/>
    </row>
    <row r="425" spans="1:22" ht="12">
      <c r="A425" s="164"/>
      <c r="B425" s="132"/>
      <c r="C425" s="164"/>
      <c r="D425" s="164"/>
      <c r="E425" s="164"/>
      <c r="F425" s="164"/>
      <c r="G425" s="164"/>
      <c r="H425" s="164"/>
      <c r="I425" s="164"/>
      <c r="J425" s="164"/>
      <c r="K425" s="164"/>
      <c r="L425" s="164"/>
      <c r="M425" s="164"/>
      <c r="N425" s="164"/>
      <c r="O425" s="164"/>
      <c r="P425" s="164"/>
      <c r="Q425" s="164"/>
      <c r="R425" s="164"/>
      <c r="S425" s="164"/>
      <c r="T425" s="164"/>
      <c r="U425" s="164"/>
      <c r="V425" s="164"/>
    </row>
    <row r="426" spans="1:22" ht="12">
      <c r="A426" s="164"/>
      <c r="B426" s="132"/>
      <c r="C426" s="164"/>
      <c r="D426" s="164"/>
      <c r="E426" s="164"/>
      <c r="F426" s="164"/>
      <c r="G426" s="164"/>
      <c r="H426" s="164"/>
      <c r="I426" s="164"/>
      <c r="J426" s="164"/>
      <c r="K426" s="164"/>
      <c r="L426" s="164"/>
      <c r="M426" s="164"/>
      <c r="N426" s="164"/>
      <c r="O426" s="164"/>
      <c r="P426" s="164"/>
      <c r="Q426" s="164"/>
      <c r="R426" s="164"/>
      <c r="S426" s="164"/>
      <c r="T426" s="164"/>
      <c r="U426" s="164"/>
      <c r="V426" s="164"/>
    </row>
    <row r="427" spans="1:22" ht="12">
      <c r="A427" s="164"/>
      <c r="B427" s="132"/>
      <c r="C427" s="164"/>
      <c r="D427" s="164"/>
      <c r="E427" s="164"/>
      <c r="F427" s="164"/>
      <c r="G427" s="164"/>
      <c r="H427" s="164"/>
      <c r="I427" s="164"/>
      <c r="J427" s="164"/>
      <c r="K427" s="164"/>
      <c r="L427" s="164"/>
      <c r="M427" s="164"/>
      <c r="N427" s="164"/>
      <c r="O427" s="164"/>
      <c r="P427" s="164"/>
      <c r="Q427" s="164"/>
      <c r="R427" s="164"/>
      <c r="S427" s="164"/>
      <c r="T427" s="164"/>
      <c r="U427" s="164"/>
      <c r="V427" s="164"/>
    </row>
    <row r="428" spans="1:22" ht="12">
      <c r="A428" s="164"/>
      <c r="B428" s="132"/>
      <c r="C428" s="164"/>
      <c r="D428" s="164"/>
      <c r="E428" s="164"/>
      <c r="F428" s="164"/>
      <c r="G428" s="164"/>
      <c r="H428" s="164"/>
      <c r="I428" s="164"/>
      <c r="J428" s="164"/>
      <c r="K428" s="164"/>
      <c r="L428" s="164"/>
      <c r="M428" s="164"/>
      <c r="N428" s="164"/>
      <c r="O428" s="164"/>
      <c r="P428" s="164"/>
      <c r="Q428" s="164"/>
      <c r="R428" s="164"/>
      <c r="S428" s="164"/>
      <c r="T428" s="164"/>
      <c r="U428" s="164"/>
      <c r="V428" s="164"/>
    </row>
    <row r="429" spans="1:22" ht="12">
      <c r="A429" s="164"/>
      <c r="B429" s="132"/>
      <c r="C429" s="164"/>
      <c r="D429" s="164"/>
      <c r="E429" s="164"/>
      <c r="F429" s="164"/>
      <c r="G429" s="164"/>
      <c r="H429" s="164"/>
      <c r="I429" s="164"/>
      <c r="J429" s="164"/>
      <c r="K429" s="164"/>
      <c r="L429" s="164"/>
      <c r="M429" s="164"/>
      <c r="N429" s="164"/>
      <c r="O429" s="164"/>
      <c r="P429" s="164"/>
      <c r="Q429" s="164"/>
      <c r="R429" s="164"/>
      <c r="S429" s="164"/>
      <c r="T429" s="164"/>
      <c r="U429" s="164"/>
      <c r="V429" s="164"/>
    </row>
    <row r="430" spans="1:22" ht="12">
      <c r="A430" s="164"/>
      <c r="B430" s="132"/>
      <c r="C430" s="164"/>
      <c r="D430" s="164"/>
      <c r="E430" s="164"/>
      <c r="F430" s="164"/>
      <c r="G430" s="164"/>
      <c r="H430" s="164"/>
      <c r="I430" s="164"/>
      <c r="J430" s="164"/>
      <c r="K430" s="164"/>
      <c r="L430" s="164"/>
      <c r="M430" s="164"/>
      <c r="N430" s="164"/>
      <c r="O430" s="164"/>
      <c r="P430" s="164"/>
      <c r="Q430" s="164"/>
      <c r="R430" s="164"/>
      <c r="S430" s="164"/>
      <c r="T430" s="164"/>
      <c r="U430" s="164"/>
      <c r="V430" s="164"/>
    </row>
    <row r="431" spans="1:22" ht="12">
      <c r="A431" s="164"/>
      <c r="B431" s="132"/>
      <c r="C431" s="164"/>
      <c r="D431" s="164"/>
      <c r="E431" s="164"/>
      <c r="F431" s="164"/>
      <c r="G431" s="164"/>
      <c r="H431" s="164"/>
      <c r="I431" s="164"/>
      <c r="J431" s="164"/>
      <c r="K431" s="164"/>
      <c r="L431" s="164"/>
      <c r="M431" s="164"/>
      <c r="N431" s="164"/>
      <c r="O431" s="164"/>
      <c r="P431" s="164"/>
      <c r="Q431" s="164"/>
      <c r="R431" s="164"/>
      <c r="S431" s="164"/>
      <c r="T431" s="164"/>
      <c r="U431" s="164"/>
      <c r="V431" s="164"/>
    </row>
    <row r="432" spans="1:22" ht="12">
      <c r="A432" s="164"/>
      <c r="B432" s="132"/>
      <c r="C432" s="164"/>
      <c r="D432" s="164"/>
      <c r="E432" s="164"/>
      <c r="F432" s="164"/>
      <c r="G432" s="164"/>
      <c r="H432" s="164"/>
      <c r="I432" s="164"/>
      <c r="J432" s="164"/>
      <c r="K432" s="164"/>
      <c r="L432" s="164"/>
      <c r="M432" s="164"/>
      <c r="N432" s="164"/>
      <c r="O432" s="164"/>
      <c r="P432" s="164"/>
      <c r="Q432" s="164"/>
      <c r="R432" s="164"/>
      <c r="S432" s="164"/>
      <c r="T432" s="164"/>
      <c r="U432" s="164"/>
      <c r="V432" s="164"/>
    </row>
    <row r="433" spans="1:22" ht="12">
      <c r="A433" s="164"/>
      <c r="B433" s="132"/>
      <c r="C433" s="164"/>
      <c r="D433" s="164"/>
      <c r="E433" s="164"/>
      <c r="F433" s="164"/>
      <c r="G433" s="164"/>
      <c r="H433" s="164"/>
      <c r="I433" s="164"/>
      <c r="J433" s="164"/>
      <c r="K433" s="164"/>
      <c r="L433" s="164"/>
      <c r="M433" s="164"/>
      <c r="N433" s="164"/>
      <c r="O433" s="164"/>
      <c r="P433" s="164"/>
      <c r="Q433" s="164"/>
      <c r="R433" s="164"/>
      <c r="S433" s="164"/>
      <c r="T433" s="164"/>
      <c r="U433" s="164"/>
      <c r="V433" s="164"/>
    </row>
    <row r="434" spans="1:22" ht="12">
      <c r="A434" s="164"/>
      <c r="B434" s="132"/>
      <c r="C434" s="164"/>
      <c r="D434" s="164"/>
      <c r="E434" s="164"/>
      <c r="F434" s="164"/>
      <c r="G434" s="164"/>
      <c r="H434" s="164"/>
      <c r="I434" s="164"/>
      <c r="J434" s="164"/>
      <c r="K434" s="164"/>
      <c r="L434" s="164"/>
      <c r="M434" s="164"/>
      <c r="N434" s="164"/>
      <c r="O434" s="164"/>
      <c r="P434" s="164"/>
      <c r="Q434" s="164"/>
      <c r="R434" s="164"/>
      <c r="S434" s="164"/>
      <c r="T434" s="164"/>
      <c r="U434" s="164"/>
      <c r="V434" s="164"/>
    </row>
    <row r="435" spans="1:22" ht="12">
      <c r="A435" s="164"/>
      <c r="B435" s="132"/>
      <c r="C435" s="164"/>
      <c r="D435" s="164"/>
      <c r="E435" s="164"/>
      <c r="F435" s="164"/>
      <c r="G435" s="164"/>
      <c r="H435" s="164"/>
      <c r="I435" s="164"/>
      <c r="J435" s="164"/>
      <c r="K435" s="164"/>
      <c r="L435" s="164"/>
      <c r="M435" s="164"/>
      <c r="N435" s="164"/>
      <c r="O435" s="164"/>
      <c r="P435" s="164"/>
      <c r="Q435" s="164"/>
      <c r="R435" s="164"/>
      <c r="S435" s="164"/>
      <c r="T435" s="164"/>
      <c r="U435" s="164"/>
      <c r="V435" s="164"/>
    </row>
    <row r="436" spans="1:22" ht="12">
      <c r="A436" s="164"/>
      <c r="B436" s="132"/>
      <c r="C436" s="164"/>
      <c r="D436" s="164"/>
      <c r="E436" s="164"/>
      <c r="F436" s="164"/>
      <c r="G436" s="164"/>
      <c r="H436" s="164"/>
      <c r="I436" s="164"/>
      <c r="J436" s="164"/>
      <c r="K436" s="164"/>
      <c r="L436" s="164"/>
      <c r="M436" s="164"/>
      <c r="N436" s="164"/>
      <c r="O436" s="164"/>
      <c r="P436" s="164"/>
      <c r="Q436" s="164"/>
      <c r="R436" s="164"/>
      <c r="S436" s="164"/>
      <c r="T436" s="164"/>
      <c r="U436" s="164"/>
      <c r="V436" s="164"/>
    </row>
    <row r="437" spans="1:22" ht="12">
      <c r="A437" s="164"/>
      <c r="B437" s="132"/>
      <c r="C437" s="164"/>
      <c r="D437" s="164"/>
      <c r="E437" s="164"/>
      <c r="F437" s="164"/>
      <c r="G437" s="164"/>
      <c r="H437" s="164"/>
      <c r="I437" s="164"/>
      <c r="J437" s="164"/>
      <c r="K437" s="164"/>
      <c r="L437" s="164"/>
      <c r="M437" s="164"/>
      <c r="N437" s="164"/>
      <c r="O437" s="164"/>
      <c r="P437" s="164"/>
      <c r="Q437" s="164"/>
      <c r="R437" s="164"/>
      <c r="S437" s="164"/>
      <c r="T437" s="164"/>
      <c r="U437" s="164"/>
      <c r="V437" s="164"/>
    </row>
    <row r="438" spans="1:22" ht="12">
      <c r="A438" s="164"/>
      <c r="B438" s="132"/>
      <c r="C438" s="164"/>
      <c r="D438" s="164"/>
      <c r="E438" s="164"/>
      <c r="F438" s="164"/>
      <c r="G438" s="164"/>
      <c r="H438" s="164"/>
      <c r="I438" s="164"/>
      <c r="J438" s="164"/>
      <c r="K438" s="164"/>
      <c r="L438" s="164"/>
      <c r="M438" s="164"/>
      <c r="N438" s="164"/>
      <c r="O438" s="164"/>
      <c r="P438" s="164"/>
      <c r="Q438" s="164"/>
      <c r="R438" s="164"/>
      <c r="S438" s="164"/>
      <c r="T438" s="164"/>
      <c r="U438" s="164"/>
      <c r="V438" s="164"/>
    </row>
    <row r="439" spans="1:22" ht="12">
      <c r="A439" s="164"/>
      <c r="B439" s="132"/>
      <c r="C439" s="164"/>
      <c r="D439" s="164"/>
      <c r="E439" s="164"/>
      <c r="F439" s="164"/>
      <c r="G439" s="164"/>
      <c r="H439" s="164"/>
      <c r="I439" s="164"/>
      <c r="J439" s="164"/>
      <c r="K439" s="164"/>
      <c r="L439" s="164"/>
      <c r="M439" s="164"/>
      <c r="N439" s="164"/>
      <c r="O439" s="164"/>
      <c r="P439" s="164"/>
      <c r="Q439" s="164"/>
      <c r="R439" s="164"/>
      <c r="S439" s="164"/>
      <c r="T439" s="164"/>
      <c r="U439" s="164"/>
      <c r="V439" s="164"/>
    </row>
    <row r="440" spans="1:22" ht="12">
      <c r="A440" s="164"/>
      <c r="B440" s="132"/>
      <c r="C440" s="164"/>
      <c r="D440" s="164"/>
      <c r="E440" s="164"/>
      <c r="F440" s="164"/>
      <c r="G440" s="164"/>
      <c r="H440" s="164"/>
      <c r="I440" s="164"/>
      <c r="J440" s="164"/>
      <c r="K440" s="164"/>
      <c r="L440" s="164"/>
      <c r="M440" s="164"/>
      <c r="N440" s="164"/>
      <c r="O440" s="164"/>
      <c r="P440" s="164"/>
      <c r="Q440" s="164"/>
      <c r="R440" s="164"/>
      <c r="S440" s="164"/>
      <c r="T440" s="164"/>
      <c r="U440" s="164"/>
      <c r="V440" s="164"/>
    </row>
    <row r="441" spans="1:22" ht="12">
      <c r="A441" s="164"/>
      <c r="B441" s="132"/>
      <c r="C441" s="164"/>
      <c r="D441" s="164"/>
      <c r="E441" s="164"/>
      <c r="F441" s="164"/>
      <c r="G441" s="164"/>
      <c r="H441" s="164"/>
      <c r="I441" s="164"/>
      <c r="J441" s="164"/>
      <c r="K441" s="164"/>
      <c r="L441" s="164"/>
      <c r="M441" s="164"/>
      <c r="N441" s="164"/>
      <c r="O441" s="164"/>
      <c r="P441" s="164"/>
      <c r="Q441" s="164"/>
      <c r="R441" s="164"/>
      <c r="S441" s="164"/>
      <c r="T441" s="164"/>
      <c r="U441" s="164"/>
      <c r="V441" s="164"/>
    </row>
    <row r="442" spans="1:22" ht="12">
      <c r="A442" s="164"/>
      <c r="B442" s="132"/>
      <c r="C442" s="164"/>
      <c r="D442" s="164"/>
      <c r="E442" s="164"/>
      <c r="F442" s="164"/>
      <c r="G442" s="164"/>
      <c r="H442" s="164"/>
      <c r="I442" s="164"/>
      <c r="J442" s="164"/>
      <c r="K442" s="164"/>
      <c r="L442" s="164"/>
      <c r="M442" s="164"/>
      <c r="N442" s="164"/>
      <c r="O442" s="164"/>
      <c r="P442" s="164"/>
      <c r="Q442" s="164"/>
      <c r="R442" s="164"/>
      <c r="S442" s="164"/>
      <c r="T442" s="164"/>
      <c r="U442" s="164"/>
      <c r="V442" s="164"/>
    </row>
    <row r="443" spans="1:22" ht="12">
      <c r="A443" s="164"/>
      <c r="B443" s="132"/>
      <c r="C443" s="164"/>
      <c r="D443" s="164"/>
      <c r="E443" s="164"/>
      <c r="F443" s="164"/>
      <c r="G443" s="164"/>
      <c r="H443" s="164"/>
      <c r="I443" s="164"/>
      <c r="J443" s="164"/>
      <c r="K443" s="164"/>
      <c r="L443" s="164"/>
      <c r="M443" s="164"/>
      <c r="N443" s="164"/>
      <c r="O443" s="164"/>
      <c r="P443" s="164"/>
      <c r="Q443" s="164"/>
      <c r="R443" s="164"/>
      <c r="S443" s="164"/>
      <c r="T443" s="164"/>
      <c r="U443" s="164"/>
      <c r="V443" s="164"/>
    </row>
    <row r="444" spans="1:22" ht="12">
      <c r="A444" s="164"/>
      <c r="B444" s="132"/>
      <c r="C444" s="164"/>
      <c r="D444" s="164"/>
      <c r="E444" s="164"/>
      <c r="F444" s="164"/>
      <c r="G444" s="164"/>
      <c r="H444" s="164"/>
      <c r="I444" s="164"/>
      <c r="J444" s="164"/>
      <c r="K444" s="164"/>
      <c r="L444" s="164"/>
      <c r="M444" s="164"/>
      <c r="N444" s="164"/>
      <c r="O444" s="164"/>
      <c r="P444" s="164"/>
      <c r="Q444" s="164"/>
      <c r="R444" s="164"/>
      <c r="S444" s="164"/>
      <c r="T444" s="164"/>
      <c r="U444" s="164"/>
      <c r="V444" s="164"/>
    </row>
    <row r="445" spans="1:22" ht="12">
      <c r="A445" s="164"/>
      <c r="B445" s="132"/>
      <c r="C445" s="164"/>
      <c r="D445" s="164"/>
      <c r="E445" s="164"/>
      <c r="F445" s="164"/>
      <c r="G445" s="164"/>
      <c r="H445" s="164"/>
      <c r="I445" s="164"/>
      <c r="J445" s="164"/>
      <c r="K445" s="164"/>
      <c r="L445" s="164"/>
      <c r="M445" s="164"/>
      <c r="N445" s="164"/>
      <c r="O445" s="164"/>
      <c r="P445" s="164"/>
      <c r="Q445" s="164"/>
      <c r="R445" s="164"/>
      <c r="S445" s="164"/>
      <c r="T445" s="164"/>
      <c r="U445" s="164"/>
      <c r="V445" s="164"/>
    </row>
    <row r="446" spans="1:22" ht="12">
      <c r="A446" s="164"/>
      <c r="B446" s="132"/>
      <c r="C446" s="164"/>
      <c r="D446" s="164"/>
      <c r="E446" s="164"/>
      <c r="F446" s="164"/>
      <c r="G446" s="164"/>
      <c r="H446" s="164"/>
      <c r="I446" s="164"/>
      <c r="J446" s="164"/>
      <c r="K446" s="164"/>
      <c r="L446" s="164"/>
      <c r="M446" s="164"/>
      <c r="N446" s="164"/>
      <c r="O446" s="164"/>
      <c r="P446" s="164"/>
      <c r="Q446" s="164"/>
      <c r="R446" s="164"/>
      <c r="S446" s="164"/>
      <c r="T446" s="164"/>
      <c r="U446" s="164"/>
      <c r="V446" s="164"/>
    </row>
    <row r="447" spans="1:22" ht="12">
      <c r="A447" s="164"/>
      <c r="B447" s="132"/>
      <c r="C447" s="164"/>
      <c r="D447" s="164"/>
      <c r="E447" s="164"/>
      <c r="F447" s="164"/>
      <c r="G447" s="164"/>
      <c r="H447" s="164"/>
      <c r="I447" s="164"/>
      <c r="J447" s="164"/>
      <c r="K447" s="164"/>
      <c r="L447" s="164"/>
      <c r="M447" s="164"/>
      <c r="N447" s="164"/>
      <c r="O447" s="164"/>
      <c r="P447" s="164"/>
      <c r="Q447" s="164"/>
      <c r="R447" s="164"/>
      <c r="S447" s="164"/>
      <c r="T447" s="164"/>
      <c r="U447" s="164"/>
      <c r="V447" s="164"/>
    </row>
    <row r="448" spans="1:22" ht="12">
      <c r="A448" s="164"/>
      <c r="B448" s="132"/>
      <c r="C448" s="164"/>
      <c r="D448" s="164"/>
      <c r="E448" s="164"/>
      <c r="F448" s="164"/>
      <c r="G448" s="164"/>
      <c r="H448" s="164"/>
      <c r="I448" s="164"/>
      <c r="J448" s="164"/>
      <c r="K448" s="164"/>
      <c r="L448" s="164"/>
      <c r="M448" s="164"/>
      <c r="N448" s="164"/>
      <c r="O448" s="164"/>
      <c r="P448" s="164"/>
      <c r="Q448" s="164"/>
      <c r="R448" s="164"/>
      <c r="S448" s="164"/>
      <c r="T448" s="164"/>
      <c r="U448" s="164"/>
      <c r="V448" s="164"/>
    </row>
    <row r="449" spans="1:22" ht="12">
      <c r="A449" s="164"/>
      <c r="B449" s="132"/>
      <c r="C449" s="164"/>
      <c r="D449" s="164"/>
      <c r="E449" s="164"/>
      <c r="F449" s="164"/>
      <c r="G449" s="164"/>
      <c r="H449" s="164"/>
      <c r="I449" s="164"/>
      <c r="J449" s="164"/>
      <c r="K449" s="164"/>
      <c r="L449" s="164"/>
      <c r="M449" s="164"/>
      <c r="N449" s="164"/>
      <c r="O449" s="164"/>
      <c r="P449" s="164"/>
      <c r="Q449" s="164"/>
      <c r="R449" s="164"/>
      <c r="S449" s="164"/>
      <c r="T449" s="164"/>
      <c r="U449" s="164"/>
      <c r="V449" s="164"/>
    </row>
    <row r="450" spans="1:22" ht="12">
      <c r="A450" s="164"/>
      <c r="B450" s="132"/>
      <c r="C450" s="164"/>
      <c r="D450" s="164"/>
      <c r="E450" s="164"/>
      <c r="F450" s="164"/>
      <c r="G450" s="164"/>
      <c r="H450" s="164"/>
      <c r="I450" s="164"/>
      <c r="J450" s="164"/>
      <c r="K450" s="164"/>
      <c r="L450" s="164"/>
      <c r="M450" s="164"/>
      <c r="N450" s="164"/>
      <c r="O450" s="164"/>
      <c r="P450" s="164"/>
      <c r="Q450" s="164"/>
      <c r="R450" s="164"/>
      <c r="S450" s="164"/>
      <c r="T450" s="164"/>
      <c r="U450" s="164"/>
      <c r="V450" s="164"/>
    </row>
    <row r="451" spans="1:22" ht="12">
      <c r="A451" s="164"/>
      <c r="B451" s="132"/>
      <c r="C451" s="164"/>
      <c r="D451" s="164"/>
      <c r="E451" s="164"/>
      <c r="F451" s="164"/>
      <c r="G451" s="164"/>
      <c r="H451" s="164"/>
      <c r="I451" s="164"/>
      <c r="J451" s="164"/>
      <c r="K451" s="164"/>
      <c r="L451" s="164"/>
      <c r="M451" s="164"/>
      <c r="N451" s="164"/>
      <c r="O451" s="164"/>
      <c r="P451" s="164"/>
      <c r="Q451" s="164"/>
      <c r="R451" s="164"/>
      <c r="S451" s="164"/>
      <c r="T451" s="164"/>
      <c r="U451" s="164"/>
      <c r="V451" s="164"/>
    </row>
    <row r="452" spans="1:22" ht="12">
      <c r="A452" s="164"/>
      <c r="B452" s="132"/>
      <c r="C452" s="164"/>
      <c r="D452" s="164"/>
      <c r="E452" s="164"/>
      <c r="F452" s="164"/>
      <c r="G452" s="164"/>
      <c r="H452" s="164"/>
      <c r="I452" s="164"/>
      <c r="J452" s="164"/>
      <c r="K452" s="164"/>
      <c r="L452" s="164"/>
      <c r="M452" s="164"/>
      <c r="N452" s="164"/>
      <c r="O452" s="164"/>
      <c r="P452" s="164"/>
      <c r="Q452" s="164"/>
      <c r="R452" s="164"/>
      <c r="S452" s="164"/>
      <c r="T452" s="164"/>
      <c r="U452" s="164"/>
      <c r="V452" s="164"/>
    </row>
    <row r="453" spans="1:22" ht="12">
      <c r="A453" s="164"/>
      <c r="B453" s="132"/>
      <c r="C453" s="164"/>
      <c r="D453" s="164"/>
      <c r="E453" s="164"/>
      <c r="F453" s="164"/>
      <c r="G453" s="164"/>
      <c r="H453" s="164"/>
      <c r="I453" s="164"/>
      <c r="J453" s="164"/>
      <c r="K453" s="164"/>
      <c r="L453" s="164"/>
      <c r="M453" s="164"/>
      <c r="N453" s="164"/>
      <c r="O453" s="164"/>
      <c r="P453" s="164"/>
      <c r="Q453" s="164"/>
      <c r="R453" s="164"/>
      <c r="S453" s="164"/>
      <c r="T453" s="164"/>
      <c r="U453" s="164"/>
      <c r="V453" s="164"/>
    </row>
    <row r="454" spans="1:22" ht="12">
      <c r="A454" s="164"/>
      <c r="B454" s="132"/>
      <c r="C454" s="164"/>
      <c r="D454" s="164"/>
      <c r="E454" s="164"/>
      <c r="F454" s="164"/>
      <c r="G454" s="164"/>
      <c r="H454" s="164"/>
      <c r="I454" s="164"/>
      <c r="J454" s="164"/>
      <c r="K454" s="164"/>
      <c r="L454" s="164"/>
      <c r="M454" s="164"/>
      <c r="N454" s="164"/>
      <c r="O454" s="164"/>
      <c r="P454" s="164"/>
      <c r="Q454" s="164"/>
      <c r="R454" s="164"/>
      <c r="S454" s="164"/>
      <c r="T454" s="164"/>
      <c r="U454" s="164"/>
      <c r="V454" s="164"/>
    </row>
    <row r="455" spans="1:22" ht="12">
      <c r="A455" s="164"/>
      <c r="B455" s="132"/>
      <c r="C455" s="164"/>
      <c r="D455" s="164"/>
      <c r="E455" s="164"/>
      <c r="F455" s="164"/>
      <c r="G455" s="164"/>
      <c r="H455" s="164"/>
      <c r="I455" s="164"/>
      <c r="J455" s="164"/>
      <c r="K455" s="164"/>
      <c r="L455" s="164"/>
      <c r="M455" s="164"/>
      <c r="N455" s="164"/>
      <c r="O455" s="164"/>
      <c r="P455" s="164"/>
      <c r="Q455" s="164"/>
      <c r="R455" s="164"/>
      <c r="S455" s="164"/>
      <c r="T455" s="164"/>
      <c r="U455" s="164"/>
      <c r="V455" s="164"/>
    </row>
    <row r="456" spans="1:22" ht="12">
      <c r="A456" s="164"/>
      <c r="B456" s="132"/>
      <c r="C456" s="164"/>
      <c r="D456" s="164"/>
      <c r="E456" s="164"/>
      <c r="F456" s="164"/>
      <c r="G456" s="164"/>
      <c r="H456" s="164"/>
      <c r="I456" s="164"/>
      <c r="J456" s="164"/>
      <c r="K456" s="164"/>
      <c r="L456" s="164"/>
      <c r="M456" s="164"/>
      <c r="N456" s="164"/>
      <c r="O456" s="164"/>
      <c r="P456" s="164"/>
      <c r="Q456" s="164"/>
      <c r="R456" s="164"/>
      <c r="S456" s="164"/>
      <c r="T456" s="164"/>
      <c r="U456" s="164"/>
      <c r="V456" s="164"/>
    </row>
    <row r="457" spans="1:22" ht="12">
      <c r="A457" s="164"/>
      <c r="B457" s="132"/>
      <c r="C457" s="164"/>
      <c r="D457" s="164"/>
      <c r="E457" s="164"/>
      <c r="F457" s="164"/>
      <c r="G457" s="164"/>
      <c r="H457" s="164"/>
      <c r="I457" s="164"/>
      <c r="J457" s="164"/>
      <c r="K457" s="164"/>
      <c r="L457" s="164"/>
      <c r="M457" s="164"/>
      <c r="N457" s="164"/>
      <c r="O457" s="164"/>
      <c r="P457" s="164"/>
      <c r="Q457" s="164"/>
      <c r="R457" s="164"/>
      <c r="S457" s="164"/>
      <c r="T457" s="164"/>
      <c r="U457" s="164"/>
      <c r="V457" s="164"/>
    </row>
    <row r="458" spans="1:22" ht="12">
      <c r="A458" s="164"/>
      <c r="B458" s="132"/>
      <c r="C458" s="164"/>
      <c r="D458" s="164"/>
      <c r="E458" s="164"/>
      <c r="F458" s="164"/>
      <c r="G458" s="164"/>
      <c r="H458" s="164"/>
      <c r="I458" s="164"/>
      <c r="J458" s="164"/>
      <c r="K458" s="164"/>
      <c r="L458" s="164"/>
      <c r="M458" s="164"/>
      <c r="N458" s="164"/>
      <c r="O458" s="164"/>
      <c r="P458" s="164"/>
      <c r="Q458" s="164"/>
      <c r="R458" s="164"/>
      <c r="S458" s="164"/>
      <c r="T458" s="164"/>
      <c r="U458" s="164"/>
      <c r="V458" s="164"/>
    </row>
    <row r="459" spans="1:22" ht="12">
      <c r="A459" s="164"/>
      <c r="B459" s="132"/>
      <c r="C459" s="164"/>
      <c r="D459" s="164"/>
      <c r="E459" s="164"/>
      <c r="F459" s="164"/>
      <c r="G459" s="164"/>
      <c r="H459" s="164"/>
      <c r="I459" s="164"/>
      <c r="J459" s="164"/>
      <c r="K459" s="164"/>
      <c r="L459" s="164"/>
      <c r="M459" s="164"/>
      <c r="N459" s="164"/>
      <c r="O459" s="164"/>
      <c r="P459" s="164"/>
      <c r="Q459" s="164"/>
      <c r="R459" s="164"/>
      <c r="S459" s="164"/>
      <c r="T459" s="164"/>
      <c r="U459" s="164"/>
      <c r="V459" s="164"/>
    </row>
    <row r="460" spans="1:22" ht="12">
      <c r="A460" s="164"/>
      <c r="B460" s="132"/>
      <c r="C460" s="164"/>
      <c r="D460" s="164"/>
      <c r="E460" s="164"/>
      <c r="F460" s="164"/>
      <c r="G460" s="164"/>
      <c r="H460" s="164"/>
      <c r="I460" s="164"/>
      <c r="J460" s="164"/>
      <c r="K460" s="164"/>
      <c r="L460" s="164"/>
      <c r="M460" s="164"/>
      <c r="N460" s="164"/>
      <c r="O460" s="164"/>
      <c r="P460" s="164"/>
      <c r="Q460" s="164"/>
      <c r="R460" s="164"/>
      <c r="S460" s="164"/>
      <c r="T460" s="164"/>
      <c r="U460" s="164"/>
      <c r="V460" s="164"/>
    </row>
    <row r="461" spans="1:22" ht="12">
      <c r="A461" s="164"/>
      <c r="B461" s="132"/>
      <c r="C461" s="164"/>
      <c r="D461" s="164"/>
      <c r="E461" s="164"/>
      <c r="F461" s="164"/>
      <c r="G461" s="164"/>
      <c r="H461" s="164"/>
      <c r="I461" s="164"/>
      <c r="J461" s="164"/>
      <c r="K461" s="164"/>
      <c r="L461" s="164"/>
      <c r="M461" s="164"/>
      <c r="N461" s="164"/>
      <c r="O461" s="164"/>
      <c r="P461" s="164"/>
      <c r="Q461" s="164"/>
      <c r="R461" s="164"/>
      <c r="S461" s="164"/>
      <c r="T461" s="164"/>
      <c r="U461" s="164"/>
      <c r="V461" s="164"/>
    </row>
    <row r="462" spans="1:22" ht="12">
      <c r="A462" s="164"/>
      <c r="B462" s="132"/>
      <c r="C462" s="164"/>
      <c r="D462" s="164"/>
      <c r="E462" s="164"/>
      <c r="F462" s="164"/>
      <c r="G462" s="164"/>
      <c r="H462" s="164"/>
      <c r="I462" s="164"/>
      <c r="J462" s="164"/>
      <c r="K462" s="164"/>
      <c r="L462" s="164"/>
      <c r="M462" s="164"/>
      <c r="N462" s="164"/>
      <c r="O462" s="164"/>
      <c r="P462" s="164"/>
      <c r="Q462" s="164"/>
      <c r="R462" s="164"/>
      <c r="S462" s="164"/>
      <c r="T462" s="164"/>
      <c r="U462" s="164"/>
      <c r="V462" s="164"/>
    </row>
    <row r="463" spans="1:22" ht="12">
      <c r="A463" s="164"/>
      <c r="B463" s="132"/>
      <c r="C463" s="164"/>
      <c r="D463" s="164"/>
      <c r="E463" s="164"/>
      <c r="F463" s="164"/>
      <c r="G463" s="164"/>
      <c r="H463" s="164"/>
      <c r="I463" s="164"/>
      <c r="J463" s="164"/>
      <c r="K463" s="164"/>
      <c r="L463" s="164"/>
      <c r="M463" s="164"/>
      <c r="N463" s="164"/>
      <c r="O463" s="164"/>
      <c r="P463" s="164"/>
      <c r="Q463" s="164"/>
      <c r="R463" s="164"/>
      <c r="S463" s="164"/>
      <c r="T463" s="164"/>
      <c r="U463" s="164"/>
      <c r="V463" s="164"/>
    </row>
    <row r="464" spans="1:22" ht="12">
      <c r="A464" s="164"/>
      <c r="B464" s="132"/>
      <c r="C464" s="164"/>
      <c r="D464" s="164"/>
      <c r="E464" s="164"/>
      <c r="F464" s="164"/>
      <c r="G464" s="164"/>
      <c r="H464" s="164"/>
      <c r="I464" s="164"/>
      <c r="J464" s="164"/>
      <c r="K464" s="164"/>
      <c r="L464" s="164"/>
      <c r="M464" s="164"/>
      <c r="N464" s="164"/>
      <c r="O464" s="164"/>
      <c r="P464" s="164"/>
      <c r="Q464" s="164"/>
      <c r="R464" s="164"/>
      <c r="S464" s="164"/>
      <c r="T464" s="164"/>
      <c r="U464" s="164"/>
      <c r="V464" s="164"/>
    </row>
    <row r="465" spans="1:22" ht="12">
      <c r="A465" s="164"/>
      <c r="B465" s="132"/>
      <c r="C465" s="164"/>
      <c r="D465" s="164"/>
      <c r="E465" s="164"/>
      <c r="F465" s="164"/>
      <c r="G465" s="164"/>
      <c r="H465" s="164"/>
      <c r="I465" s="164"/>
      <c r="J465" s="164"/>
      <c r="K465" s="164"/>
      <c r="L465" s="164"/>
      <c r="M465" s="164"/>
      <c r="N465" s="164"/>
      <c r="O465" s="164"/>
      <c r="P465" s="164"/>
      <c r="Q465" s="164"/>
      <c r="R465" s="164"/>
      <c r="S465" s="164"/>
      <c r="T465" s="164"/>
      <c r="U465" s="164"/>
      <c r="V465" s="164"/>
    </row>
    <row r="466" spans="1:22" ht="12">
      <c r="A466" s="164"/>
      <c r="B466" s="132"/>
      <c r="C466" s="164"/>
      <c r="D466" s="164"/>
      <c r="E466" s="164"/>
      <c r="F466" s="164"/>
      <c r="G466" s="164"/>
      <c r="H466" s="164"/>
      <c r="I466" s="164"/>
      <c r="J466" s="164"/>
      <c r="K466" s="164"/>
      <c r="L466" s="164"/>
      <c r="M466" s="164"/>
      <c r="N466" s="164"/>
      <c r="O466" s="164"/>
      <c r="P466" s="164"/>
      <c r="Q466" s="164"/>
      <c r="R466" s="164"/>
      <c r="S466" s="164"/>
      <c r="T466" s="164"/>
      <c r="U466" s="164"/>
      <c r="V466" s="164"/>
    </row>
    <row r="467" spans="1:22" ht="12">
      <c r="A467" s="164"/>
      <c r="B467" s="132"/>
      <c r="C467" s="164"/>
      <c r="D467" s="164"/>
      <c r="E467" s="164"/>
      <c r="F467" s="164"/>
      <c r="G467" s="164"/>
      <c r="H467" s="164"/>
      <c r="I467" s="164"/>
      <c r="J467" s="164"/>
      <c r="K467" s="164"/>
      <c r="L467" s="164"/>
      <c r="M467" s="164"/>
      <c r="N467" s="164"/>
      <c r="O467" s="164"/>
      <c r="P467" s="164"/>
      <c r="Q467" s="164"/>
      <c r="R467" s="164"/>
      <c r="S467" s="164"/>
      <c r="T467" s="164"/>
      <c r="U467" s="164"/>
      <c r="V467" s="164"/>
    </row>
    <row r="468" spans="1:22" ht="12">
      <c r="A468" s="164"/>
      <c r="B468" s="132"/>
      <c r="C468" s="164"/>
      <c r="D468" s="164"/>
      <c r="E468" s="164"/>
      <c r="F468" s="164"/>
      <c r="G468" s="164"/>
      <c r="H468" s="164"/>
      <c r="I468" s="164"/>
      <c r="J468" s="164"/>
      <c r="K468" s="164"/>
      <c r="L468" s="164"/>
      <c r="M468" s="164"/>
      <c r="N468" s="164"/>
      <c r="O468" s="164"/>
      <c r="P468" s="164"/>
      <c r="Q468" s="164"/>
      <c r="R468" s="164"/>
      <c r="S468" s="164"/>
      <c r="T468" s="164"/>
      <c r="U468" s="164"/>
      <c r="V468" s="164"/>
    </row>
    <row r="469" spans="1:22" ht="12">
      <c r="A469" s="164"/>
      <c r="B469" s="132"/>
      <c r="C469" s="164"/>
      <c r="D469" s="164"/>
      <c r="E469" s="164"/>
      <c r="F469" s="164"/>
      <c r="G469" s="164"/>
      <c r="H469" s="164"/>
      <c r="I469" s="164"/>
      <c r="J469" s="164"/>
      <c r="K469" s="164"/>
      <c r="L469" s="164"/>
      <c r="M469" s="164"/>
      <c r="N469" s="164"/>
      <c r="O469" s="164"/>
      <c r="P469" s="164"/>
      <c r="Q469" s="164"/>
      <c r="R469" s="164"/>
      <c r="S469" s="164"/>
      <c r="T469" s="164"/>
      <c r="U469" s="164"/>
      <c r="V469" s="164"/>
    </row>
    <row r="470" spans="1:22" ht="12">
      <c r="A470" s="164"/>
      <c r="B470" s="132"/>
      <c r="C470" s="164"/>
      <c r="D470" s="164"/>
      <c r="E470" s="164"/>
      <c r="F470" s="164"/>
      <c r="G470" s="164"/>
      <c r="H470" s="164"/>
      <c r="I470" s="164"/>
      <c r="J470" s="164"/>
      <c r="K470" s="164"/>
      <c r="L470" s="164"/>
      <c r="M470" s="164"/>
      <c r="N470" s="164"/>
      <c r="O470" s="164"/>
      <c r="P470" s="164"/>
      <c r="Q470" s="164"/>
      <c r="R470" s="164"/>
      <c r="S470" s="164"/>
      <c r="T470" s="164"/>
      <c r="U470" s="164"/>
      <c r="V470" s="164"/>
    </row>
    <row r="471" spans="1:22" ht="12">
      <c r="A471" s="164"/>
      <c r="B471" s="132"/>
      <c r="C471" s="164"/>
      <c r="D471" s="164"/>
      <c r="E471" s="164"/>
      <c r="F471" s="164"/>
      <c r="G471" s="164"/>
      <c r="H471" s="164"/>
      <c r="I471" s="164"/>
      <c r="J471" s="164"/>
      <c r="K471" s="164"/>
      <c r="L471" s="164"/>
      <c r="M471" s="164"/>
      <c r="N471" s="164"/>
      <c r="O471" s="164"/>
      <c r="P471" s="164"/>
      <c r="Q471" s="164"/>
      <c r="R471" s="164"/>
      <c r="S471" s="164"/>
      <c r="T471" s="164"/>
      <c r="U471" s="164"/>
      <c r="V471" s="164"/>
    </row>
    <row r="472" spans="1:22" ht="12">
      <c r="A472" s="164"/>
      <c r="B472" s="132"/>
      <c r="C472" s="164"/>
      <c r="D472" s="164"/>
      <c r="E472" s="164"/>
      <c r="F472" s="164"/>
      <c r="G472" s="164"/>
      <c r="H472" s="164"/>
      <c r="I472" s="164"/>
      <c r="J472" s="164"/>
      <c r="K472" s="164"/>
      <c r="L472" s="164"/>
      <c r="M472" s="164"/>
      <c r="N472" s="164"/>
      <c r="O472" s="164"/>
      <c r="P472" s="164"/>
      <c r="Q472" s="164"/>
      <c r="R472" s="164"/>
      <c r="S472" s="164"/>
      <c r="T472" s="164"/>
      <c r="U472" s="164"/>
      <c r="V472" s="164"/>
    </row>
    <row r="473" spans="1:22" ht="12">
      <c r="A473" s="164"/>
      <c r="B473" s="132"/>
      <c r="C473" s="164"/>
      <c r="D473" s="164"/>
      <c r="E473" s="164"/>
      <c r="F473" s="164"/>
      <c r="G473" s="164"/>
      <c r="H473" s="164"/>
      <c r="I473" s="164"/>
      <c r="J473" s="164"/>
      <c r="K473" s="164"/>
      <c r="L473" s="164"/>
      <c r="M473" s="164"/>
      <c r="N473" s="164"/>
      <c r="O473" s="164"/>
      <c r="P473" s="164"/>
      <c r="Q473" s="164"/>
      <c r="R473" s="164"/>
      <c r="S473" s="164"/>
      <c r="T473" s="164"/>
      <c r="U473" s="164"/>
      <c r="V473" s="164"/>
    </row>
    <row r="474" spans="1:22" ht="12">
      <c r="A474" s="164"/>
      <c r="B474" s="132"/>
      <c r="C474" s="164"/>
      <c r="D474" s="164"/>
      <c r="E474" s="164"/>
      <c r="F474" s="164"/>
      <c r="G474" s="164"/>
      <c r="H474" s="164"/>
      <c r="I474" s="164"/>
      <c r="J474" s="164"/>
      <c r="K474" s="164"/>
      <c r="L474" s="164"/>
      <c r="M474" s="164"/>
      <c r="N474" s="164"/>
      <c r="O474" s="164"/>
      <c r="P474" s="164"/>
      <c r="Q474" s="164"/>
      <c r="R474" s="164"/>
      <c r="S474" s="164"/>
      <c r="T474" s="164"/>
      <c r="U474" s="164"/>
      <c r="V474" s="164"/>
    </row>
    <row r="475" spans="1:22" ht="12">
      <c r="A475" s="164"/>
      <c r="B475" s="132"/>
      <c r="C475" s="164"/>
      <c r="D475" s="164"/>
      <c r="E475" s="164"/>
      <c r="F475" s="164"/>
      <c r="G475" s="164"/>
      <c r="H475" s="164"/>
      <c r="I475" s="164"/>
      <c r="J475" s="164"/>
      <c r="K475" s="164"/>
      <c r="L475" s="164"/>
      <c r="M475" s="164"/>
      <c r="N475" s="164"/>
      <c r="O475" s="164"/>
      <c r="P475" s="164"/>
      <c r="Q475" s="164"/>
      <c r="R475" s="164"/>
      <c r="S475" s="164"/>
      <c r="T475" s="164"/>
      <c r="U475" s="164"/>
      <c r="V475" s="164"/>
    </row>
    <row r="476" spans="1:22" ht="12">
      <c r="A476" s="164"/>
      <c r="B476" s="132"/>
      <c r="C476" s="164"/>
      <c r="D476" s="164"/>
      <c r="E476" s="164"/>
      <c r="F476" s="164"/>
      <c r="G476" s="164"/>
      <c r="H476" s="164"/>
      <c r="I476" s="164"/>
      <c r="J476" s="164"/>
      <c r="K476" s="164"/>
      <c r="L476" s="164"/>
      <c r="M476" s="164"/>
      <c r="N476" s="164"/>
      <c r="O476" s="164"/>
      <c r="P476" s="164"/>
      <c r="Q476" s="164"/>
      <c r="R476" s="164"/>
      <c r="S476" s="164"/>
      <c r="T476" s="164"/>
      <c r="U476" s="164"/>
      <c r="V476" s="164"/>
    </row>
    <row r="477" spans="1:22" ht="12">
      <c r="A477" s="164"/>
      <c r="B477" s="132"/>
      <c r="C477" s="164"/>
      <c r="D477" s="164"/>
      <c r="E477" s="164"/>
      <c r="F477" s="164"/>
      <c r="G477" s="164"/>
      <c r="H477" s="164"/>
      <c r="I477" s="164"/>
      <c r="J477" s="164"/>
      <c r="K477" s="164"/>
      <c r="L477" s="164"/>
      <c r="M477" s="164"/>
      <c r="N477" s="164"/>
      <c r="O477" s="164"/>
      <c r="P477" s="164"/>
      <c r="Q477" s="164"/>
      <c r="R477" s="164"/>
      <c r="S477" s="164"/>
      <c r="T477" s="164"/>
      <c r="U477" s="164"/>
      <c r="V477" s="164"/>
    </row>
    <row r="478" spans="1:22" ht="12">
      <c r="A478" s="164"/>
      <c r="B478" s="132"/>
      <c r="C478" s="164"/>
      <c r="D478" s="164"/>
      <c r="E478" s="164"/>
      <c r="F478" s="164"/>
      <c r="G478" s="164"/>
      <c r="H478" s="164"/>
      <c r="I478" s="164"/>
      <c r="J478" s="164"/>
      <c r="K478" s="164"/>
      <c r="L478" s="164"/>
      <c r="M478" s="164"/>
      <c r="N478" s="164"/>
      <c r="O478" s="164"/>
      <c r="P478" s="164"/>
      <c r="Q478" s="164"/>
      <c r="R478" s="164"/>
      <c r="S478" s="164"/>
      <c r="T478" s="164"/>
      <c r="U478" s="164"/>
      <c r="V478" s="164"/>
    </row>
    <row r="479" spans="1:22" ht="12">
      <c r="A479" s="164"/>
      <c r="B479" s="132"/>
      <c r="C479" s="164"/>
      <c r="D479" s="164"/>
      <c r="E479" s="164"/>
      <c r="F479" s="164"/>
      <c r="G479" s="164"/>
      <c r="H479" s="164"/>
      <c r="I479" s="164"/>
      <c r="J479" s="164"/>
      <c r="K479" s="164"/>
      <c r="L479" s="164"/>
      <c r="M479" s="164"/>
      <c r="N479" s="164"/>
      <c r="O479" s="164"/>
      <c r="P479" s="164"/>
      <c r="Q479" s="164"/>
      <c r="R479" s="164"/>
      <c r="S479" s="164"/>
      <c r="T479" s="164"/>
      <c r="U479" s="164"/>
      <c r="V479" s="164"/>
    </row>
    <row r="480" spans="1:22" ht="12">
      <c r="A480" s="164"/>
      <c r="B480" s="132"/>
      <c r="C480" s="164"/>
      <c r="D480" s="164"/>
      <c r="E480" s="164"/>
      <c r="F480" s="164"/>
      <c r="G480" s="164"/>
      <c r="H480" s="164"/>
      <c r="I480" s="164"/>
      <c r="J480" s="164"/>
      <c r="K480" s="164"/>
      <c r="L480" s="164"/>
      <c r="M480" s="164"/>
      <c r="N480" s="164"/>
      <c r="O480" s="164"/>
      <c r="P480" s="164"/>
      <c r="Q480" s="164"/>
      <c r="R480" s="164"/>
      <c r="S480" s="164"/>
      <c r="T480" s="164"/>
      <c r="U480" s="164"/>
      <c r="V480" s="164"/>
    </row>
    <row r="481" spans="1:22" ht="12">
      <c r="A481" s="164"/>
      <c r="B481" s="132"/>
      <c r="C481" s="164"/>
      <c r="D481" s="164"/>
      <c r="E481" s="164"/>
      <c r="F481" s="164"/>
      <c r="G481" s="164"/>
      <c r="H481" s="164"/>
      <c r="I481" s="164"/>
      <c r="J481" s="164"/>
      <c r="K481" s="164"/>
      <c r="L481" s="164"/>
      <c r="M481" s="164"/>
      <c r="N481" s="164"/>
      <c r="O481" s="164"/>
      <c r="P481" s="164"/>
      <c r="Q481" s="164"/>
      <c r="R481" s="164"/>
      <c r="S481" s="164"/>
      <c r="T481" s="164"/>
      <c r="U481" s="164"/>
      <c r="V481" s="164"/>
    </row>
    <row r="482" spans="1:22" ht="12">
      <c r="A482" s="164"/>
      <c r="B482" s="132"/>
      <c r="C482" s="164"/>
      <c r="D482" s="164"/>
      <c r="E482" s="164"/>
      <c r="F482" s="164"/>
      <c r="G482" s="164"/>
      <c r="H482" s="164"/>
      <c r="I482" s="164"/>
      <c r="J482" s="164"/>
      <c r="K482" s="164"/>
      <c r="L482" s="164"/>
      <c r="M482" s="164"/>
      <c r="N482" s="164"/>
      <c r="O482" s="164"/>
      <c r="P482" s="164"/>
      <c r="Q482" s="164"/>
      <c r="R482" s="164"/>
      <c r="S482" s="164"/>
      <c r="T482" s="164"/>
      <c r="U482" s="164"/>
      <c r="V482" s="164"/>
    </row>
    <row r="483" spans="1:22" ht="12">
      <c r="A483" s="164"/>
      <c r="B483" s="132"/>
      <c r="C483" s="164"/>
      <c r="D483" s="164"/>
      <c r="E483" s="164"/>
      <c r="F483" s="164"/>
      <c r="G483" s="164"/>
      <c r="H483" s="164"/>
      <c r="I483" s="164"/>
      <c r="J483" s="164"/>
      <c r="K483" s="164"/>
      <c r="L483" s="164"/>
      <c r="M483" s="164"/>
      <c r="N483" s="164"/>
      <c r="O483" s="164"/>
      <c r="P483" s="164"/>
      <c r="Q483" s="164"/>
      <c r="R483" s="164"/>
      <c r="S483" s="164"/>
      <c r="T483" s="164"/>
      <c r="U483" s="164"/>
      <c r="V483" s="164"/>
    </row>
    <row r="484" spans="1:22" ht="12">
      <c r="A484" s="164"/>
      <c r="B484" s="132"/>
      <c r="C484" s="164"/>
      <c r="D484" s="164"/>
      <c r="E484" s="164"/>
      <c r="F484" s="164"/>
      <c r="G484" s="164"/>
      <c r="H484" s="164"/>
      <c r="I484" s="164"/>
      <c r="J484" s="164"/>
      <c r="K484" s="164"/>
      <c r="L484" s="164"/>
      <c r="M484" s="164"/>
      <c r="N484" s="164"/>
      <c r="O484" s="164"/>
      <c r="P484" s="164"/>
      <c r="Q484" s="164"/>
      <c r="R484" s="164"/>
      <c r="S484" s="164"/>
      <c r="T484" s="164"/>
      <c r="U484" s="164"/>
      <c r="V484" s="164"/>
    </row>
    <row r="485" spans="1:22" ht="12">
      <c r="A485" s="164"/>
      <c r="B485" s="132"/>
      <c r="C485" s="164"/>
      <c r="D485" s="164"/>
      <c r="E485" s="164"/>
      <c r="F485" s="164"/>
      <c r="G485" s="164"/>
      <c r="H485" s="164"/>
      <c r="I485" s="164"/>
      <c r="J485" s="164"/>
      <c r="K485" s="164"/>
      <c r="L485" s="164"/>
      <c r="M485" s="164"/>
      <c r="N485" s="164"/>
      <c r="O485" s="164"/>
      <c r="P485" s="164"/>
      <c r="Q485" s="164"/>
      <c r="R485" s="164"/>
      <c r="S485" s="164"/>
      <c r="T485" s="164"/>
      <c r="U485" s="164"/>
      <c r="V485" s="164"/>
    </row>
    <row r="486" spans="1:22" ht="12">
      <c r="A486" s="164"/>
      <c r="B486" s="132"/>
      <c r="C486" s="164"/>
      <c r="D486" s="164"/>
      <c r="E486" s="164"/>
      <c r="F486" s="164"/>
      <c r="G486" s="164"/>
      <c r="H486" s="164"/>
      <c r="I486" s="164"/>
      <c r="J486" s="164"/>
      <c r="K486" s="164"/>
      <c r="L486" s="164"/>
      <c r="M486" s="164"/>
      <c r="N486" s="164"/>
      <c r="O486" s="164"/>
      <c r="P486" s="164"/>
      <c r="Q486" s="164"/>
      <c r="R486" s="164"/>
      <c r="S486" s="164"/>
      <c r="T486" s="164"/>
      <c r="U486" s="164"/>
      <c r="V486" s="164"/>
    </row>
    <row r="487" spans="1:22" ht="12">
      <c r="A487" s="164"/>
      <c r="B487" s="132"/>
      <c r="C487" s="164"/>
      <c r="D487" s="164"/>
      <c r="E487" s="164"/>
      <c r="F487" s="164"/>
      <c r="G487" s="164"/>
      <c r="H487" s="164"/>
      <c r="I487" s="164"/>
      <c r="J487" s="164"/>
      <c r="K487" s="164"/>
      <c r="L487" s="164"/>
      <c r="M487" s="164"/>
      <c r="N487" s="164"/>
      <c r="O487" s="164"/>
      <c r="P487" s="164"/>
      <c r="Q487" s="164"/>
      <c r="R487" s="164"/>
      <c r="S487" s="164"/>
      <c r="T487" s="164"/>
      <c r="U487" s="164"/>
      <c r="V487" s="164"/>
    </row>
    <row r="488" spans="1:22" ht="12">
      <c r="A488" s="164"/>
      <c r="B488" s="132"/>
      <c r="C488" s="164"/>
      <c r="D488" s="164"/>
      <c r="E488" s="164"/>
      <c r="F488" s="164"/>
      <c r="G488" s="164"/>
      <c r="H488" s="164"/>
      <c r="I488" s="164"/>
      <c r="J488" s="164"/>
      <c r="K488" s="164"/>
      <c r="L488" s="164"/>
      <c r="M488" s="164"/>
      <c r="N488" s="164"/>
      <c r="O488" s="164"/>
      <c r="P488" s="164"/>
      <c r="Q488" s="164"/>
      <c r="R488" s="164"/>
      <c r="S488" s="164"/>
      <c r="T488" s="164"/>
      <c r="U488" s="164"/>
      <c r="V488" s="164"/>
    </row>
    <row r="489" spans="1:22" ht="12">
      <c r="A489" s="164"/>
      <c r="B489" s="132"/>
      <c r="C489" s="164"/>
      <c r="D489" s="164"/>
      <c r="E489" s="164"/>
      <c r="F489" s="164"/>
      <c r="G489" s="164"/>
      <c r="H489" s="164"/>
      <c r="I489" s="164"/>
      <c r="J489" s="164"/>
      <c r="K489" s="164"/>
      <c r="L489" s="164"/>
      <c r="M489" s="164"/>
      <c r="N489" s="164"/>
      <c r="O489" s="164"/>
      <c r="P489" s="164"/>
      <c r="Q489" s="164"/>
      <c r="R489" s="164"/>
      <c r="S489" s="164"/>
      <c r="T489" s="164"/>
      <c r="U489" s="164"/>
      <c r="V489" s="164"/>
    </row>
    <row r="490" spans="1:22" ht="12">
      <c r="A490" s="164"/>
      <c r="B490" s="132"/>
      <c r="C490" s="164"/>
      <c r="D490" s="164"/>
      <c r="E490" s="164"/>
      <c r="F490" s="164"/>
      <c r="G490" s="164"/>
      <c r="H490" s="164"/>
      <c r="I490" s="164"/>
      <c r="J490" s="164"/>
      <c r="K490" s="164"/>
      <c r="L490" s="164"/>
      <c r="M490" s="164"/>
      <c r="N490" s="164"/>
      <c r="O490" s="164"/>
      <c r="P490" s="164"/>
      <c r="Q490" s="164"/>
      <c r="R490" s="164"/>
      <c r="S490" s="164"/>
      <c r="T490" s="164"/>
      <c r="U490" s="164"/>
      <c r="V490" s="164"/>
    </row>
    <row r="491" spans="1:22" ht="12">
      <c r="A491" s="164"/>
      <c r="B491" s="132"/>
      <c r="C491" s="164"/>
      <c r="D491" s="164"/>
      <c r="E491" s="164"/>
      <c r="F491" s="164"/>
      <c r="G491" s="164"/>
      <c r="H491" s="164"/>
      <c r="I491" s="164"/>
      <c r="J491" s="164"/>
      <c r="K491" s="164"/>
      <c r="L491" s="164"/>
      <c r="M491" s="164"/>
      <c r="N491" s="164"/>
      <c r="O491" s="164"/>
      <c r="P491" s="164"/>
      <c r="Q491" s="164"/>
      <c r="R491" s="164"/>
      <c r="S491" s="164"/>
      <c r="T491" s="164"/>
      <c r="U491" s="164"/>
      <c r="V491" s="164"/>
    </row>
    <row r="492" spans="1:22" ht="12">
      <c r="A492" s="164"/>
      <c r="B492" s="132"/>
      <c r="C492" s="164"/>
      <c r="D492" s="164"/>
      <c r="E492" s="164"/>
      <c r="F492" s="164"/>
      <c r="G492" s="164"/>
      <c r="H492" s="164"/>
      <c r="I492" s="164"/>
      <c r="J492" s="164"/>
      <c r="K492" s="164"/>
      <c r="L492" s="164"/>
      <c r="M492" s="164"/>
      <c r="N492" s="164"/>
      <c r="O492" s="164"/>
      <c r="P492" s="164"/>
      <c r="Q492" s="164"/>
      <c r="R492" s="164"/>
      <c r="S492" s="164"/>
      <c r="T492" s="164"/>
      <c r="U492" s="164"/>
      <c r="V492" s="164"/>
    </row>
    <row r="493" spans="1:22" ht="12">
      <c r="A493" s="164"/>
      <c r="B493" s="132"/>
      <c r="C493" s="164"/>
      <c r="D493" s="164"/>
      <c r="E493" s="164"/>
      <c r="F493" s="164"/>
      <c r="G493" s="164"/>
      <c r="H493" s="164"/>
      <c r="I493" s="164"/>
      <c r="J493" s="164"/>
      <c r="K493" s="164"/>
      <c r="L493" s="164"/>
      <c r="M493" s="164"/>
      <c r="N493" s="164"/>
      <c r="O493" s="164"/>
      <c r="P493" s="164"/>
      <c r="Q493" s="164"/>
      <c r="R493" s="164"/>
      <c r="S493" s="164"/>
      <c r="T493" s="164"/>
      <c r="U493" s="164"/>
      <c r="V493" s="164"/>
    </row>
    <row r="494" spans="1:22" ht="12">
      <c r="A494" s="164"/>
      <c r="B494" s="132"/>
      <c r="C494" s="164"/>
      <c r="D494" s="164"/>
      <c r="E494" s="164"/>
      <c r="F494" s="164"/>
      <c r="G494" s="164"/>
      <c r="H494" s="164"/>
      <c r="I494" s="164"/>
      <c r="J494" s="164"/>
      <c r="K494" s="164"/>
      <c r="L494" s="164"/>
      <c r="M494" s="164"/>
      <c r="N494" s="164"/>
      <c r="O494" s="164"/>
      <c r="P494" s="164"/>
      <c r="Q494" s="164"/>
      <c r="R494" s="164"/>
      <c r="S494" s="164"/>
      <c r="T494" s="164"/>
      <c r="U494" s="164"/>
      <c r="V494" s="164"/>
    </row>
    <row r="495" spans="1:22" ht="12">
      <c r="A495" s="164"/>
      <c r="B495" s="132"/>
      <c r="C495" s="164"/>
      <c r="D495" s="164"/>
      <c r="E495" s="164"/>
      <c r="F495" s="164"/>
      <c r="G495" s="164"/>
      <c r="H495" s="164"/>
      <c r="I495" s="164"/>
      <c r="J495" s="164"/>
      <c r="K495" s="164"/>
      <c r="L495" s="164"/>
      <c r="M495" s="164"/>
      <c r="N495" s="164"/>
      <c r="O495" s="164"/>
      <c r="P495" s="164"/>
      <c r="Q495" s="164"/>
      <c r="R495" s="164"/>
      <c r="S495" s="164"/>
      <c r="T495" s="164"/>
      <c r="U495" s="164"/>
      <c r="V495" s="164"/>
    </row>
    <row r="496" spans="1:22" ht="12">
      <c r="A496" s="164"/>
      <c r="B496" s="132"/>
      <c r="C496" s="164"/>
      <c r="D496" s="164"/>
      <c r="E496" s="164"/>
      <c r="F496" s="164"/>
      <c r="G496" s="164"/>
      <c r="H496" s="164"/>
      <c r="I496" s="164"/>
      <c r="J496" s="164"/>
      <c r="K496" s="164"/>
      <c r="L496" s="164"/>
      <c r="M496" s="164"/>
      <c r="N496" s="164"/>
      <c r="O496" s="164"/>
      <c r="P496" s="164"/>
      <c r="Q496" s="164"/>
      <c r="R496" s="164"/>
      <c r="S496" s="164"/>
      <c r="T496" s="164"/>
      <c r="U496" s="164"/>
      <c r="V496" s="164"/>
    </row>
    <row r="497" spans="1:22" ht="12">
      <c r="A497" s="164"/>
      <c r="B497" s="132"/>
      <c r="C497" s="164"/>
      <c r="D497" s="164"/>
      <c r="E497" s="164"/>
      <c r="F497" s="164"/>
      <c r="G497" s="164"/>
      <c r="H497" s="164"/>
      <c r="I497" s="164"/>
      <c r="J497" s="164"/>
      <c r="K497" s="164"/>
      <c r="L497" s="164"/>
      <c r="M497" s="164"/>
      <c r="N497" s="164"/>
      <c r="O497" s="164"/>
      <c r="P497" s="164"/>
      <c r="Q497" s="164"/>
      <c r="R497" s="164"/>
      <c r="S497" s="164"/>
      <c r="T497" s="164"/>
      <c r="U497" s="164"/>
      <c r="V497" s="164"/>
    </row>
    <row r="498" spans="1:22" ht="12">
      <c r="A498" s="164"/>
      <c r="B498" s="132"/>
      <c r="C498" s="164"/>
      <c r="D498" s="164"/>
      <c r="E498" s="164"/>
      <c r="F498" s="164"/>
      <c r="G498" s="164"/>
      <c r="H498" s="164"/>
      <c r="I498" s="164"/>
      <c r="J498" s="164"/>
      <c r="K498" s="164"/>
      <c r="L498" s="164"/>
      <c r="M498" s="164"/>
      <c r="N498" s="164"/>
      <c r="O498" s="164"/>
      <c r="P498" s="164"/>
      <c r="Q498" s="164"/>
      <c r="R498" s="164"/>
      <c r="S498" s="164"/>
      <c r="T498" s="164"/>
      <c r="U498" s="164"/>
      <c r="V498" s="164"/>
    </row>
    <row r="499" spans="1:22" ht="12">
      <c r="A499" s="164"/>
      <c r="B499" s="132"/>
      <c r="C499" s="164"/>
      <c r="D499" s="164"/>
      <c r="E499" s="164"/>
      <c r="F499" s="164"/>
      <c r="G499" s="164"/>
      <c r="H499" s="164"/>
      <c r="I499" s="164"/>
      <c r="J499" s="164"/>
      <c r="K499" s="164"/>
      <c r="L499" s="164"/>
      <c r="M499" s="164"/>
      <c r="N499" s="164"/>
      <c r="O499" s="164"/>
      <c r="P499" s="164"/>
      <c r="Q499" s="164"/>
      <c r="R499" s="164"/>
      <c r="S499" s="164"/>
      <c r="T499" s="164"/>
      <c r="U499" s="164"/>
      <c r="V499" s="164"/>
    </row>
    <row r="500" spans="1:22" ht="12">
      <c r="A500" s="164"/>
      <c r="B500" s="132"/>
      <c r="C500" s="164"/>
      <c r="D500" s="164"/>
      <c r="E500" s="164"/>
      <c r="F500" s="164"/>
      <c r="G500" s="164"/>
      <c r="H500" s="164"/>
      <c r="I500" s="164"/>
      <c r="J500" s="164"/>
      <c r="K500" s="164"/>
      <c r="L500" s="164"/>
      <c r="M500" s="164"/>
      <c r="N500" s="164"/>
      <c r="O500" s="164"/>
      <c r="P500" s="164"/>
      <c r="Q500" s="164"/>
      <c r="R500" s="164"/>
      <c r="S500" s="164"/>
      <c r="T500" s="164"/>
      <c r="U500" s="164"/>
      <c r="V500" s="164"/>
    </row>
    <row r="501" spans="1:22" ht="12">
      <c r="A501" s="164"/>
      <c r="B501" s="132"/>
      <c r="C501" s="164"/>
      <c r="D501" s="164"/>
      <c r="E501" s="164"/>
      <c r="F501" s="164"/>
      <c r="G501" s="164"/>
      <c r="H501" s="164"/>
      <c r="I501" s="164"/>
      <c r="J501" s="164"/>
      <c r="K501" s="164"/>
      <c r="L501" s="164"/>
      <c r="M501" s="164"/>
      <c r="N501" s="164"/>
      <c r="O501" s="164"/>
      <c r="P501" s="164"/>
      <c r="Q501" s="164"/>
      <c r="R501" s="164"/>
      <c r="S501" s="164"/>
      <c r="T501" s="164"/>
      <c r="U501" s="164"/>
      <c r="V501" s="164"/>
    </row>
    <row r="502" spans="1:22" ht="12">
      <c r="A502" s="164"/>
      <c r="B502" s="132"/>
      <c r="C502" s="164"/>
      <c r="D502" s="164"/>
      <c r="E502" s="164"/>
      <c r="F502" s="164"/>
      <c r="G502" s="164"/>
      <c r="H502" s="164"/>
      <c r="I502" s="164"/>
      <c r="J502" s="164"/>
      <c r="K502" s="164"/>
      <c r="L502" s="164"/>
      <c r="M502" s="164"/>
      <c r="N502" s="164"/>
      <c r="O502" s="164"/>
      <c r="P502" s="164"/>
      <c r="Q502" s="164"/>
      <c r="R502" s="164"/>
      <c r="S502" s="164"/>
      <c r="T502" s="164"/>
      <c r="U502" s="164"/>
      <c r="V502" s="164"/>
    </row>
    <row r="503" spans="1:22" ht="12">
      <c r="A503" s="164"/>
      <c r="B503" s="132"/>
      <c r="C503" s="164"/>
      <c r="D503" s="164"/>
      <c r="E503" s="164"/>
      <c r="F503" s="164"/>
      <c r="G503" s="164"/>
      <c r="H503" s="164"/>
      <c r="I503" s="164"/>
      <c r="J503" s="164"/>
      <c r="K503" s="164"/>
      <c r="L503" s="164"/>
      <c r="M503" s="164"/>
      <c r="N503" s="164"/>
      <c r="O503" s="164"/>
      <c r="P503" s="164"/>
      <c r="Q503" s="164"/>
      <c r="R503" s="164"/>
      <c r="S503" s="164"/>
      <c r="T503" s="164"/>
      <c r="U503" s="164"/>
      <c r="V503" s="164"/>
    </row>
    <row r="504" spans="1:22" ht="12">
      <c r="A504" s="164"/>
      <c r="B504" s="132"/>
      <c r="C504" s="164"/>
      <c r="D504" s="164"/>
      <c r="E504" s="164"/>
      <c r="F504" s="164"/>
      <c r="G504" s="164"/>
      <c r="H504" s="164"/>
      <c r="I504" s="164"/>
      <c r="J504" s="164"/>
      <c r="K504" s="164"/>
      <c r="L504" s="164"/>
      <c r="M504" s="164"/>
      <c r="N504" s="164"/>
      <c r="O504" s="164"/>
      <c r="P504" s="164"/>
      <c r="Q504" s="164"/>
      <c r="R504" s="164"/>
      <c r="S504" s="164"/>
      <c r="T504" s="164"/>
      <c r="U504" s="164"/>
      <c r="V504" s="164"/>
    </row>
    <row r="505" spans="1:22" ht="12">
      <c r="A505" s="164"/>
      <c r="B505" s="132"/>
      <c r="C505" s="164"/>
      <c r="D505" s="164"/>
      <c r="E505" s="164"/>
      <c r="F505" s="164"/>
      <c r="G505" s="164"/>
      <c r="H505" s="164"/>
      <c r="I505" s="164"/>
      <c r="J505" s="164"/>
      <c r="K505" s="164"/>
      <c r="L505" s="164"/>
      <c r="M505" s="164"/>
      <c r="N505" s="164"/>
      <c r="O505" s="164"/>
      <c r="P505" s="164"/>
      <c r="Q505" s="164"/>
      <c r="R505" s="164"/>
      <c r="S505" s="164"/>
      <c r="T505" s="164"/>
      <c r="U505" s="164"/>
      <c r="V505" s="164"/>
    </row>
    <row r="506" spans="1:22" ht="12">
      <c r="A506" s="164"/>
      <c r="B506" s="132"/>
      <c r="C506" s="164"/>
      <c r="D506" s="164"/>
      <c r="E506" s="164"/>
      <c r="F506" s="164"/>
      <c r="G506" s="164"/>
      <c r="H506" s="164"/>
      <c r="I506" s="164"/>
      <c r="J506" s="164"/>
      <c r="K506" s="164"/>
      <c r="L506" s="164"/>
      <c r="M506" s="164"/>
      <c r="N506" s="164"/>
      <c r="O506" s="164"/>
      <c r="P506" s="164"/>
      <c r="Q506" s="164"/>
      <c r="R506" s="164"/>
      <c r="S506" s="164"/>
      <c r="T506" s="164"/>
      <c r="U506" s="164"/>
      <c r="V506" s="164"/>
    </row>
    <row r="507" spans="1:22" ht="12">
      <c r="A507" s="164"/>
      <c r="B507" s="132"/>
      <c r="C507" s="164"/>
      <c r="D507" s="164"/>
      <c r="E507" s="164"/>
      <c r="F507" s="164"/>
      <c r="G507" s="164"/>
      <c r="H507" s="164"/>
      <c r="I507" s="164"/>
      <c r="J507" s="164"/>
      <c r="K507" s="164"/>
      <c r="L507" s="164"/>
      <c r="M507" s="164"/>
      <c r="N507" s="164"/>
      <c r="O507" s="164"/>
      <c r="P507" s="164"/>
      <c r="Q507" s="164"/>
      <c r="R507" s="164"/>
      <c r="S507" s="164"/>
      <c r="T507" s="164"/>
      <c r="U507" s="164"/>
      <c r="V507" s="164"/>
    </row>
    <row r="508" spans="1:22" ht="12">
      <c r="A508" s="164"/>
      <c r="B508" s="132"/>
      <c r="C508" s="164"/>
      <c r="D508" s="164"/>
      <c r="E508" s="164"/>
      <c r="F508" s="164"/>
      <c r="G508" s="164"/>
      <c r="H508" s="164"/>
      <c r="I508" s="164"/>
      <c r="J508" s="164"/>
      <c r="K508" s="164"/>
      <c r="L508" s="164"/>
      <c r="M508" s="164"/>
      <c r="N508" s="164"/>
      <c r="O508" s="164"/>
      <c r="P508" s="164"/>
      <c r="Q508" s="164"/>
      <c r="R508" s="164"/>
      <c r="S508" s="164"/>
      <c r="T508" s="164"/>
      <c r="U508" s="164"/>
      <c r="V508" s="164"/>
    </row>
    <row r="509" spans="1:22" ht="12">
      <c r="A509" s="164"/>
      <c r="B509" s="132"/>
      <c r="C509" s="164"/>
      <c r="D509" s="164"/>
      <c r="E509" s="164"/>
      <c r="F509" s="164"/>
      <c r="G509" s="164"/>
      <c r="H509" s="164"/>
      <c r="I509" s="164"/>
      <c r="J509" s="164"/>
      <c r="K509" s="164"/>
      <c r="L509" s="164"/>
      <c r="M509" s="164"/>
      <c r="N509" s="164"/>
      <c r="O509" s="164"/>
      <c r="P509" s="164"/>
      <c r="Q509" s="164"/>
      <c r="R509" s="164"/>
      <c r="S509" s="164"/>
      <c r="T509" s="164"/>
      <c r="U509" s="164"/>
      <c r="V509" s="164"/>
    </row>
    <row r="510" spans="1:22" ht="12">
      <c r="A510" s="164"/>
      <c r="B510" s="132"/>
      <c r="C510" s="164"/>
      <c r="D510" s="164"/>
      <c r="E510" s="164"/>
      <c r="F510" s="164"/>
      <c r="G510" s="164"/>
      <c r="H510" s="164"/>
      <c r="I510" s="164"/>
      <c r="J510" s="164"/>
      <c r="K510" s="164"/>
      <c r="L510" s="164"/>
      <c r="M510" s="164"/>
      <c r="N510" s="164"/>
      <c r="O510" s="164"/>
      <c r="P510" s="164"/>
      <c r="Q510" s="164"/>
      <c r="R510" s="164"/>
      <c r="S510" s="164"/>
      <c r="T510" s="164"/>
      <c r="U510" s="164"/>
      <c r="V510" s="164"/>
    </row>
    <row r="511" spans="1:22" ht="12">
      <c r="A511" s="164"/>
      <c r="B511" s="132"/>
      <c r="C511" s="164"/>
      <c r="D511" s="164"/>
      <c r="E511" s="164"/>
      <c r="F511" s="164"/>
      <c r="G511" s="164"/>
      <c r="H511" s="164"/>
      <c r="I511" s="164"/>
      <c r="J511" s="164"/>
      <c r="K511" s="164"/>
      <c r="L511" s="164"/>
      <c r="M511" s="164"/>
      <c r="N511" s="164"/>
      <c r="O511" s="164"/>
      <c r="P511" s="164"/>
      <c r="Q511" s="164"/>
      <c r="R511" s="164"/>
      <c r="S511" s="164"/>
      <c r="T511" s="164"/>
      <c r="U511" s="164"/>
      <c r="V511" s="164"/>
    </row>
    <row r="512" spans="1:22" ht="12">
      <c r="A512" s="164"/>
      <c r="B512" s="132"/>
      <c r="C512" s="164"/>
      <c r="D512" s="164"/>
      <c r="E512" s="164"/>
      <c r="F512" s="164"/>
      <c r="G512" s="164"/>
      <c r="H512" s="164"/>
      <c r="I512" s="164"/>
      <c r="J512" s="164"/>
      <c r="K512" s="164"/>
      <c r="L512" s="164"/>
      <c r="M512" s="164"/>
      <c r="N512" s="164"/>
      <c r="O512" s="164"/>
      <c r="P512" s="164"/>
      <c r="Q512" s="164"/>
      <c r="R512" s="164"/>
      <c r="S512" s="164"/>
      <c r="T512" s="164"/>
      <c r="U512" s="164"/>
      <c r="V512" s="164"/>
    </row>
    <row r="513" spans="1:22" ht="12">
      <c r="A513" s="164"/>
      <c r="B513" s="132"/>
      <c r="C513" s="164"/>
      <c r="D513" s="164"/>
      <c r="E513" s="164"/>
      <c r="F513" s="164"/>
      <c r="G513" s="164"/>
      <c r="H513" s="164"/>
      <c r="I513" s="164"/>
      <c r="J513" s="164"/>
      <c r="K513" s="164"/>
      <c r="L513" s="164"/>
      <c r="M513" s="164"/>
      <c r="N513" s="164"/>
      <c r="O513" s="164"/>
      <c r="P513" s="164"/>
      <c r="Q513" s="164"/>
      <c r="R513" s="164"/>
      <c r="S513" s="164"/>
      <c r="T513" s="164"/>
      <c r="U513" s="164"/>
      <c r="V513" s="164"/>
    </row>
    <row r="514" spans="1:22" ht="12">
      <c r="A514" s="164"/>
      <c r="B514" s="132"/>
      <c r="C514" s="164"/>
      <c r="D514" s="164"/>
      <c r="E514" s="164"/>
      <c r="F514" s="164"/>
      <c r="G514" s="164"/>
      <c r="H514" s="164"/>
      <c r="I514" s="164"/>
      <c r="J514" s="164"/>
      <c r="K514" s="164"/>
      <c r="L514" s="164"/>
      <c r="M514" s="164"/>
      <c r="N514" s="164"/>
      <c r="O514" s="164"/>
      <c r="P514" s="164"/>
      <c r="Q514" s="164"/>
      <c r="R514" s="164"/>
      <c r="S514" s="164"/>
      <c r="T514" s="164"/>
      <c r="U514" s="164"/>
      <c r="V514" s="164"/>
    </row>
    <row r="515" spans="1:22" ht="12">
      <c r="A515" s="164"/>
      <c r="B515" s="132"/>
      <c r="C515" s="164"/>
      <c r="D515" s="164"/>
      <c r="E515" s="164"/>
      <c r="F515" s="164"/>
      <c r="G515" s="164"/>
      <c r="H515" s="164"/>
      <c r="I515" s="164"/>
      <c r="J515" s="164"/>
      <c r="K515" s="164"/>
      <c r="L515" s="164"/>
      <c r="M515" s="164"/>
      <c r="N515" s="164"/>
      <c r="O515" s="164"/>
      <c r="P515" s="164"/>
      <c r="Q515" s="164"/>
      <c r="R515" s="164"/>
      <c r="S515" s="164"/>
      <c r="T515" s="164"/>
      <c r="U515" s="164"/>
      <c r="V515" s="164"/>
    </row>
    <row r="516" spans="1:22" ht="12">
      <c r="A516" s="164"/>
      <c r="B516" s="132"/>
      <c r="C516" s="164"/>
      <c r="D516" s="164"/>
      <c r="E516" s="164"/>
      <c r="F516" s="164"/>
      <c r="G516" s="164"/>
      <c r="H516" s="164"/>
      <c r="I516" s="164"/>
      <c r="J516" s="164"/>
      <c r="K516" s="164"/>
      <c r="L516" s="164"/>
      <c r="M516" s="164"/>
      <c r="N516" s="164"/>
      <c r="O516" s="164"/>
      <c r="P516" s="164"/>
      <c r="Q516" s="164"/>
      <c r="R516" s="164"/>
      <c r="S516" s="164"/>
      <c r="T516" s="164"/>
      <c r="U516" s="164"/>
      <c r="V516" s="164"/>
    </row>
    <row r="517" spans="1:22" ht="12">
      <c r="A517" s="164"/>
      <c r="B517" s="132"/>
      <c r="C517" s="164"/>
      <c r="D517" s="164"/>
      <c r="E517" s="164"/>
      <c r="F517" s="164"/>
      <c r="G517" s="164"/>
      <c r="H517" s="164"/>
      <c r="I517" s="164"/>
      <c r="J517" s="164"/>
      <c r="K517" s="164"/>
      <c r="L517" s="164"/>
      <c r="M517" s="164"/>
      <c r="N517" s="164"/>
      <c r="O517" s="164"/>
      <c r="P517" s="164"/>
      <c r="Q517" s="164"/>
      <c r="R517" s="164"/>
      <c r="S517" s="164"/>
      <c r="T517" s="164"/>
      <c r="U517" s="164"/>
      <c r="V517" s="164"/>
    </row>
    <row r="518" spans="1:22" ht="12">
      <c r="A518" s="164"/>
      <c r="B518" s="132"/>
      <c r="C518" s="164"/>
      <c r="D518" s="164"/>
      <c r="E518" s="164"/>
      <c r="F518" s="164"/>
      <c r="G518" s="164"/>
      <c r="H518" s="164"/>
      <c r="I518" s="164"/>
      <c r="J518" s="164"/>
      <c r="K518" s="164"/>
      <c r="L518" s="164"/>
      <c r="M518" s="164"/>
      <c r="N518" s="164"/>
      <c r="O518" s="164"/>
      <c r="P518" s="164"/>
      <c r="Q518" s="164"/>
      <c r="R518" s="164"/>
      <c r="S518" s="164"/>
      <c r="T518" s="164"/>
      <c r="U518" s="164"/>
      <c r="V518" s="164"/>
    </row>
    <row r="519" spans="1:22" ht="12">
      <c r="A519" s="164"/>
      <c r="B519" s="132"/>
      <c r="C519" s="164"/>
      <c r="D519" s="164"/>
      <c r="E519" s="164"/>
      <c r="F519" s="164"/>
      <c r="G519" s="164"/>
      <c r="H519" s="164"/>
      <c r="I519" s="164"/>
      <c r="J519" s="164"/>
      <c r="K519" s="164"/>
      <c r="L519" s="164"/>
      <c r="M519" s="164"/>
      <c r="N519" s="164"/>
      <c r="O519" s="164"/>
      <c r="P519" s="164"/>
      <c r="Q519" s="164"/>
      <c r="R519" s="164"/>
      <c r="S519" s="164"/>
      <c r="T519" s="164"/>
      <c r="U519" s="164"/>
      <c r="V519" s="164"/>
    </row>
    <row r="520" spans="1:22" ht="12">
      <c r="A520" s="164"/>
      <c r="B520" s="132"/>
      <c r="C520" s="164"/>
      <c r="D520" s="164"/>
      <c r="E520" s="164"/>
      <c r="F520" s="164"/>
      <c r="G520" s="164"/>
      <c r="H520" s="164"/>
      <c r="I520" s="164"/>
      <c r="J520" s="164"/>
      <c r="K520" s="164"/>
      <c r="L520" s="164"/>
      <c r="M520" s="164"/>
      <c r="N520" s="164"/>
      <c r="O520" s="164"/>
      <c r="P520" s="164"/>
      <c r="Q520" s="164"/>
      <c r="R520" s="164"/>
      <c r="S520" s="164"/>
      <c r="T520" s="164"/>
      <c r="U520" s="164"/>
      <c r="V520" s="164"/>
    </row>
    <row r="521" spans="1:22" ht="12">
      <c r="A521" s="164"/>
      <c r="B521" s="132"/>
      <c r="C521" s="164"/>
      <c r="D521" s="164"/>
      <c r="E521" s="164"/>
      <c r="F521" s="164"/>
      <c r="G521" s="164"/>
      <c r="H521" s="164"/>
      <c r="I521" s="164"/>
      <c r="J521" s="164"/>
      <c r="K521" s="164"/>
      <c r="L521" s="164"/>
      <c r="M521" s="164"/>
      <c r="N521" s="164"/>
      <c r="O521" s="164"/>
      <c r="P521" s="164"/>
      <c r="Q521" s="164"/>
      <c r="R521" s="164"/>
      <c r="S521" s="164"/>
      <c r="T521" s="164"/>
      <c r="U521" s="164"/>
      <c r="V521" s="164"/>
    </row>
    <row r="522" spans="1:22" ht="12">
      <c r="A522" s="164"/>
      <c r="B522" s="132"/>
      <c r="C522" s="164"/>
      <c r="D522" s="164"/>
      <c r="E522" s="164"/>
      <c r="F522" s="164"/>
      <c r="G522" s="164"/>
      <c r="H522" s="164"/>
      <c r="I522" s="164"/>
      <c r="J522" s="164"/>
      <c r="K522" s="164"/>
      <c r="L522" s="164"/>
      <c r="M522" s="164"/>
      <c r="N522" s="164"/>
      <c r="O522" s="164"/>
      <c r="P522" s="164"/>
      <c r="Q522" s="164"/>
      <c r="R522" s="164"/>
      <c r="S522" s="164"/>
      <c r="T522" s="164"/>
      <c r="U522" s="164"/>
      <c r="V522" s="164"/>
    </row>
    <row r="523" spans="1:22" ht="12">
      <c r="A523" s="164"/>
      <c r="B523" s="132"/>
      <c r="C523" s="164"/>
      <c r="D523" s="164"/>
      <c r="E523" s="164"/>
      <c r="F523" s="164"/>
      <c r="G523" s="164"/>
      <c r="H523" s="164"/>
      <c r="I523" s="164"/>
      <c r="J523" s="164"/>
      <c r="K523" s="164"/>
      <c r="L523" s="164"/>
      <c r="M523" s="164"/>
      <c r="N523" s="164"/>
      <c r="O523" s="164"/>
      <c r="P523" s="164"/>
      <c r="Q523" s="164"/>
      <c r="R523" s="164"/>
      <c r="S523" s="164"/>
      <c r="T523" s="164"/>
      <c r="U523" s="164"/>
      <c r="V523" s="164"/>
    </row>
    <row r="524" spans="1:22" ht="12">
      <c r="A524" s="164"/>
      <c r="B524" s="132"/>
      <c r="C524" s="164"/>
      <c r="D524" s="164"/>
      <c r="E524" s="164"/>
      <c r="F524" s="164"/>
      <c r="G524" s="164"/>
      <c r="H524" s="164"/>
      <c r="I524" s="164"/>
      <c r="J524" s="164"/>
      <c r="K524" s="164"/>
      <c r="L524" s="164"/>
      <c r="M524" s="164"/>
      <c r="N524" s="164"/>
      <c r="O524" s="164"/>
      <c r="P524" s="164"/>
      <c r="Q524" s="164"/>
      <c r="R524" s="164"/>
      <c r="S524" s="164"/>
      <c r="T524" s="164"/>
      <c r="U524" s="164"/>
      <c r="V524" s="164"/>
    </row>
    <row r="525" spans="1:22" ht="12">
      <c r="A525" s="164"/>
      <c r="B525" s="132"/>
      <c r="C525" s="164"/>
      <c r="D525" s="164"/>
      <c r="E525" s="164"/>
      <c r="F525" s="164"/>
      <c r="G525" s="164"/>
      <c r="H525" s="164"/>
      <c r="I525" s="164"/>
      <c r="J525" s="164"/>
      <c r="K525" s="164"/>
      <c r="L525" s="164"/>
      <c r="M525" s="164"/>
      <c r="N525" s="164"/>
      <c r="O525" s="164"/>
      <c r="P525" s="164"/>
      <c r="Q525" s="164"/>
      <c r="R525" s="164"/>
      <c r="S525" s="164"/>
      <c r="T525" s="164"/>
      <c r="U525" s="164"/>
      <c r="V525" s="164"/>
    </row>
    <row r="526" spans="1:22" ht="12">
      <c r="A526" s="164"/>
      <c r="B526" s="132"/>
      <c r="C526" s="164"/>
      <c r="D526" s="164"/>
      <c r="E526" s="164"/>
      <c r="F526" s="164"/>
      <c r="G526" s="164"/>
      <c r="H526" s="164"/>
      <c r="I526" s="164"/>
      <c r="J526" s="164"/>
      <c r="K526" s="164"/>
      <c r="L526" s="164"/>
      <c r="M526" s="164"/>
      <c r="N526" s="164"/>
      <c r="O526" s="164"/>
      <c r="P526" s="164"/>
      <c r="Q526" s="164"/>
      <c r="R526" s="164"/>
      <c r="S526" s="164"/>
      <c r="T526" s="164"/>
      <c r="U526" s="164"/>
      <c r="V526" s="164"/>
    </row>
    <row r="527" spans="1:22" ht="12">
      <c r="A527" s="164"/>
      <c r="B527" s="132"/>
      <c r="C527" s="164"/>
      <c r="D527" s="164"/>
      <c r="E527" s="164"/>
      <c r="F527" s="164"/>
      <c r="G527" s="164"/>
      <c r="H527" s="164"/>
      <c r="I527" s="164"/>
      <c r="J527" s="164"/>
      <c r="K527" s="164"/>
      <c r="L527" s="164"/>
      <c r="M527" s="164"/>
      <c r="N527" s="164"/>
      <c r="O527" s="164"/>
      <c r="P527" s="164"/>
      <c r="Q527" s="164"/>
      <c r="R527" s="164"/>
      <c r="S527" s="164"/>
      <c r="T527" s="164"/>
      <c r="U527" s="164"/>
      <c r="V527" s="164"/>
    </row>
    <row r="528" spans="1:22" ht="12">
      <c r="A528" s="164"/>
      <c r="B528" s="132"/>
      <c r="C528" s="164"/>
      <c r="D528" s="164"/>
      <c r="E528" s="164"/>
      <c r="F528" s="164"/>
      <c r="G528" s="164"/>
      <c r="H528" s="164"/>
      <c r="I528" s="164"/>
      <c r="J528" s="164"/>
      <c r="K528" s="164"/>
      <c r="L528" s="164"/>
      <c r="M528" s="164"/>
      <c r="N528" s="164"/>
      <c r="O528" s="164"/>
      <c r="P528" s="164"/>
      <c r="Q528" s="164"/>
      <c r="R528" s="164"/>
      <c r="S528" s="164"/>
      <c r="T528" s="164"/>
      <c r="U528" s="164"/>
      <c r="V528" s="164"/>
    </row>
    <row r="529" spans="1:22" ht="12">
      <c r="A529" s="164"/>
      <c r="B529" s="132"/>
      <c r="C529" s="164"/>
      <c r="D529" s="164"/>
      <c r="E529" s="164"/>
      <c r="F529" s="164"/>
      <c r="G529" s="164"/>
      <c r="H529" s="164"/>
      <c r="I529" s="164"/>
      <c r="J529" s="164"/>
      <c r="K529" s="164"/>
      <c r="L529" s="164"/>
      <c r="M529" s="164"/>
      <c r="N529" s="164"/>
      <c r="O529" s="164"/>
      <c r="P529" s="164"/>
      <c r="Q529" s="164"/>
      <c r="R529" s="164"/>
      <c r="S529" s="164"/>
      <c r="T529" s="164"/>
      <c r="U529" s="164"/>
      <c r="V529" s="164"/>
    </row>
    <row r="530" spans="1:22" ht="12">
      <c r="A530" s="164"/>
      <c r="B530" s="132"/>
      <c r="C530" s="164"/>
      <c r="D530" s="164"/>
      <c r="E530" s="164"/>
      <c r="F530" s="164"/>
      <c r="G530" s="164"/>
      <c r="H530" s="164"/>
      <c r="I530" s="164"/>
      <c r="J530" s="164"/>
      <c r="K530" s="164"/>
      <c r="L530" s="164"/>
      <c r="M530" s="164"/>
      <c r="N530" s="164"/>
      <c r="O530" s="164"/>
      <c r="P530" s="164"/>
      <c r="Q530" s="164"/>
      <c r="R530" s="164"/>
      <c r="S530" s="164"/>
      <c r="T530" s="164"/>
      <c r="U530" s="164"/>
      <c r="V530" s="164"/>
    </row>
    <row r="531" spans="1:22" ht="12">
      <c r="A531" s="164"/>
      <c r="B531" s="132"/>
      <c r="C531" s="164"/>
      <c r="D531" s="164"/>
      <c r="E531" s="164"/>
      <c r="F531" s="164"/>
      <c r="G531" s="164"/>
      <c r="H531" s="164"/>
      <c r="I531" s="164"/>
      <c r="J531" s="164"/>
      <c r="K531" s="164"/>
      <c r="L531" s="164"/>
      <c r="M531" s="164"/>
      <c r="N531" s="164"/>
      <c r="O531" s="164"/>
      <c r="P531" s="164"/>
      <c r="Q531" s="164"/>
      <c r="R531" s="164"/>
      <c r="S531" s="164"/>
      <c r="T531" s="164"/>
      <c r="U531" s="164"/>
      <c r="V531" s="164"/>
    </row>
    <row r="532" spans="1:22" ht="12">
      <c r="A532" s="164"/>
      <c r="B532" s="132"/>
      <c r="C532" s="164"/>
      <c r="D532" s="164"/>
      <c r="E532" s="164"/>
      <c r="F532" s="164"/>
      <c r="G532" s="164"/>
      <c r="H532" s="164"/>
      <c r="I532" s="164"/>
      <c r="J532" s="164"/>
      <c r="K532" s="164"/>
      <c r="L532" s="164"/>
      <c r="M532" s="164"/>
      <c r="N532" s="164"/>
      <c r="O532" s="164"/>
      <c r="P532" s="164"/>
      <c r="Q532" s="164"/>
      <c r="R532" s="164"/>
      <c r="S532" s="164"/>
      <c r="T532" s="164"/>
      <c r="U532" s="164"/>
      <c r="V532" s="164"/>
    </row>
    <row r="533" spans="1:22" ht="12">
      <c r="A533" s="164"/>
      <c r="B533" s="132"/>
      <c r="C533" s="164"/>
      <c r="D533" s="164"/>
      <c r="E533" s="164"/>
      <c r="F533" s="164"/>
      <c r="G533" s="164"/>
      <c r="H533" s="164"/>
      <c r="I533" s="164"/>
      <c r="J533" s="164"/>
      <c r="K533" s="164"/>
      <c r="L533" s="164"/>
      <c r="M533" s="164"/>
      <c r="N533" s="164"/>
      <c r="O533" s="164"/>
      <c r="P533" s="164"/>
      <c r="Q533" s="164"/>
      <c r="R533" s="164"/>
      <c r="S533" s="164"/>
      <c r="T533" s="164"/>
      <c r="U533" s="164"/>
      <c r="V533" s="164"/>
    </row>
    <row r="534" spans="1:22" ht="12">
      <c r="A534" s="164"/>
      <c r="B534" s="132"/>
      <c r="C534" s="164"/>
      <c r="D534" s="164"/>
      <c r="E534" s="164"/>
      <c r="F534" s="164"/>
      <c r="G534" s="164"/>
      <c r="H534" s="164"/>
      <c r="I534" s="164"/>
      <c r="J534" s="164"/>
      <c r="K534" s="164"/>
      <c r="L534" s="164"/>
      <c r="M534" s="164"/>
      <c r="N534" s="164"/>
      <c r="O534" s="164"/>
      <c r="P534" s="164"/>
      <c r="Q534" s="164"/>
      <c r="R534" s="164"/>
      <c r="S534" s="164"/>
      <c r="T534" s="164"/>
      <c r="U534" s="164"/>
      <c r="V534" s="164"/>
    </row>
    <row r="535" spans="1:22" ht="12">
      <c r="A535" s="164"/>
      <c r="B535" s="132"/>
      <c r="C535" s="164"/>
      <c r="D535" s="164"/>
      <c r="E535" s="164"/>
      <c r="F535" s="164"/>
      <c r="G535" s="164"/>
      <c r="H535" s="164"/>
      <c r="I535" s="164"/>
      <c r="J535" s="164"/>
      <c r="K535" s="164"/>
      <c r="L535" s="164"/>
      <c r="M535" s="164"/>
      <c r="N535" s="164"/>
      <c r="O535" s="164"/>
      <c r="P535" s="164"/>
      <c r="Q535" s="164"/>
      <c r="R535" s="164"/>
      <c r="S535" s="164"/>
      <c r="T535" s="164"/>
      <c r="U535" s="164"/>
      <c r="V535" s="164"/>
    </row>
    <row r="536" spans="1:22" ht="12">
      <c r="A536" s="164"/>
      <c r="B536" s="132"/>
      <c r="C536" s="164"/>
      <c r="D536" s="164"/>
      <c r="E536" s="164"/>
      <c r="F536" s="164"/>
      <c r="G536" s="164"/>
      <c r="H536" s="164"/>
      <c r="I536" s="164"/>
      <c r="J536" s="164"/>
      <c r="K536" s="164"/>
      <c r="L536" s="164"/>
      <c r="M536" s="164"/>
      <c r="N536" s="164"/>
      <c r="O536" s="164"/>
      <c r="P536" s="164"/>
      <c r="Q536" s="164"/>
      <c r="R536" s="164"/>
      <c r="S536" s="164"/>
      <c r="T536" s="164"/>
      <c r="U536" s="164"/>
      <c r="V536" s="164"/>
    </row>
    <row r="537" spans="1:22" ht="12">
      <c r="A537" s="164"/>
      <c r="B537" s="132"/>
      <c r="C537" s="164"/>
      <c r="D537" s="164"/>
      <c r="E537" s="164"/>
      <c r="F537" s="164"/>
      <c r="G537" s="164"/>
      <c r="H537" s="164"/>
      <c r="I537" s="164"/>
      <c r="J537" s="164"/>
      <c r="K537" s="164"/>
      <c r="L537" s="164"/>
      <c r="M537" s="164"/>
      <c r="N537" s="164"/>
      <c r="O537" s="164"/>
      <c r="P537" s="164"/>
      <c r="Q537" s="164"/>
      <c r="R537" s="164"/>
      <c r="S537" s="164"/>
      <c r="T537" s="164"/>
      <c r="U537" s="164"/>
      <c r="V537" s="164"/>
    </row>
    <row r="538" spans="1:22" ht="12">
      <c r="A538" s="164"/>
      <c r="B538" s="132"/>
      <c r="C538" s="164"/>
      <c r="D538" s="164"/>
      <c r="E538" s="164"/>
      <c r="F538" s="164"/>
      <c r="G538" s="164"/>
      <c r="H538" s="164"/>
      <c r="I538" s="164"/>
      <c r="J538" s="164"/>
      <c r="K538" s="164"/>
      <c r="L538" s="164"/>
      <c r="M538" s="164"/>
      <c r="N538" s="164"/>
      <c r="O538" s="164"/>
      <c r="P538" s="164"/>
      <c r="Q538" s="164"/>
      <c r="R538" s="164"/>
      <c r="S538" s="164"/>
      <c r="T538" s="164"/>
      <c r="U538" s="164"/>
      <c r="V538" s="164"/>
    </row>
    <row r="539" spans="1:22" ht="12">
      <c r="A539" s="164"/>
      <c r="B539" s="132"/>
      <c r="C539" s="164"/>
      <c r="D539" s="164"/>
      <c r="E539" s="164"/>
      <c r="F539" s="164"/>
      <c r="G539" s="164"/>
      <c r="H539" s="164"/>
      <c r="I539" s="164"/>
      <c r="J539" s="164"/>
      <c r="K539" s="164"/>
      <c r="L539" s="164"/>
      <c r="M539" s="164"/>
      <c r="N539" s="164"/>
      <c r="O539" s="164"/>
      <c r="P539" s="164"/>
      <c r="Q539" s="164"/>
      <c r="R539" s="164"/>
      <c r="S539" s="164"/>
      <c r="T539" s="164"/>
      <c r="U539" s="164"/>
      <c r="V539" s="164"/>
    </row>
    <row r="540" spans="1:22" ht="12">
      <c r="A540" s="164"/>
      <c r="B540" s="132"/>
      <c r="C540" s="164"/>
      <c r="D540" s="164"/>
      <c r="E540" s="164"/>
      <c r="F540" s="164"/>
      <c r="G540" s="164"/>
      <c r="H540" s="164"/>
      <c r="I540" s="164"/>
      <c r="J540" s="164"/>
      <c r="K540" s="164"/>
      <c r="L540" s="164"/>
      <c r="M540" s="164"/>
      <c r="N540" s="164"/>
      <c r="O540" s="164"/>
      <c r="P540" s="164"/>
      <c r="Q540" s="164"/>
      <c r="R540" s="164"/>
      <c r="S540" s="164"/>
      <c r="T540" s="164"/>
      <c r="U540" s="164"/>
      <c r="V540" s="164"/>
    </row>
    <row r="541" spans="1:22" ht="12">
      <c r="A541" s="164"/>
      <c r="B541" s="132"/>
      <c r="C541" s="164"/>
      <c r="D541" s="164"/>
      <c r="E541" s="164"/>
      <c r="F541" s="164"/>
      <c r="G541" s="164"/>
      <c r="H541" s="164"/>
      <c r="I541" s="164"/>
      <c r="J541" s="164"/>
      <c r="K541" s="164"/>
      <c r="L541" s="164"/>
      <c r="M541" s="164"/>
      <c r="N541" s="164"/>
      <c r="O541" s="164"/>
      <c r="P541" s="164"/>
      <c r="Q541" s="164"/>
      <c r="R541" s="164"/>
      <c r="S541" s="164"/>
      <c r="T541" s="164"/>
      <c r="U541" s="164"/>
      <c r="V541" s="164"/>
    </row>
    <row r="542" spans="1:22" ht="12">
      <c r="A542" s="164"/>
      <c r="B542" s="132"/>
      <c r="C542" s="164"/>
      <c r="D542" s="164"/>
      <c r="E542" s="164"/>
      <c r="F542" s="164"/>
      <c r="G542" s="164"/>
      <c r="H542" s="164"/>
      <c r="I542" s="164"/>
      <c r="J542" s="164"/>
      <c r="K542" s="164"/>
      <c r="L542" s="164"/>
      <c r="M542" s="164"/>
      <c r="N542" s="164"/>
      <c r="O542" s="164"/>
      <c r="P542" s="164"/>
      <c r="Q542" s="164"/>
      <c r="R542" s="164"/>
      <c r="S542" s="164"/>
      <c r="T542" s="164"/>
      <c r="U542" s="164"/>
      <c r="V542" s="164"/>
    </row>
    <row r="543" spans="1:22" ht="12">
      <c r="A543" s="164"/>
      <c r="B543" s="132"/>
      <c r="C543" s="164"/>
      <c r="D543" s="164"/>
      <c r="E543" s="164"/>
      <c r="F543" s="164"/>
      <c r="G543" s="164"/>
      <c r="H543" s="164"/>
      <c r="I543" s="164"/>
      <c r="J543" s="164"/>
      <c r="K543" s="164"/>
      <c r="L543" s="164"/>
      <c r="M543" s="164"/>
      <c r="N543" s="164"/>
      <c r="O543" s="164"/>
      <c r="P543" s="164"/>
      <c r="Q543" s="164"/>
      <c r="R543" s="164"/>
      <c r="S543" s="164"/>
      <c r="T543" s="164"/>
      <c r="U543" s="164"/>
      <c r="V543" s="164"/>
    </row>
    <row r="544" spans="1:22" ht="12">
      <c r="A544" s="164"/>
      <c r="B544" s="132"/>
      <c r="C544" s="164"/>
      <c r="D544" s="164"/>
      <c r="E544" s="164"/>
      <c r="F544" s="164"/>
      <c r="G544" s="164"/>
      <c r="H544" s="164"/>
      <c r="I544" s="164"/>
      <c r="J544" s="164"/>
      <c r="K544" s="164"/>
      <c r="L544" s="164"/>
      <c r="M544" s="164"/>
      <c r="N544" s="164"/>
      <c r="O544" s="164"/>
      <c r="P544" s="164"/>
      <c r="Q544" s="164"/>
      <c r="R544" s="164"/>
      <c r="S544" s="164"/>
      <c r="T544" s="164"/>
      <c r="U544" s="164"/>
      <c r="V544" s="164"/>
    </row>
    <row r="545" spans="1:22" ht="12">
      <c r="A545" s="164"/>
      <c r="B545" s="132"/>
      <c r="C545" s="164"/>
      <c r="D545" s="164"/>
      <c r="E545" s="164"/>
      <c r="F545" s="164"/>
      <c r="G545" s="164"/>
      <c r="H545" s="164"/>
      <c r="I545" s="164"/>
      <c r="J545" s="164"/>
      <c r="K545" s="164"/>
      <c r="L545" s="164"/>
      <c r="M545" s="164"/>
      <c r="N545" s="164"/>
      <c r="O545" s="164"/>
      <c r="P545" s="164"/>
      <c r="Q545" s="164"/>
      <c r="R545" s="164"/>
      <c r="S545" s="164"/>
      <c r="T545" s="164"/>
      <c r="U545" s="164"/>
      <c r="V545" s="164"/>
    </row>
    <row r="546" spans="1:22" ht="12">
      <c r="A546" s="164"/>
      <c r="B546" s="132"/>
      <c r="C546" s="164"/>
      <c r="D546" s="164"/>
      <c r="E546" s="164"/>
      <c r="F546" s="164"/>
      <c r="G546" s="164"/>
      <c r="H546" s="164"/>
      <c r="I546" s="164"/>
      <c r="J546" s="164"/>
      <c r="K546" s="164"/>
      <c r="L546" s="164"/>
      <c r="M546" s="164"/>
      <c r="N546" s="164"/>
      <c r="O546" s="164"/>
      <c r="P546" s="164"/>
      <c r="Q546" s="164"/>
      <c r="R546" s="164"/>
      <c r="S546" s="164"/>
      <c r="T546" s="164"/>
      <c r="U546" s="164"/>
      <c r="V546" s="164"/>
    </row>
    <row r="547" spans="1:22" ht="12">
      <c r="A547" s="164"/>
      <c r="B547" s="132"/>
      <c r="C547" s="164"/>
      <c r="D547" s="164"/>
      <c r="E547" s="164"/>
      <c r="F547" s="164"/>
      <c r="G547" s="164"/>
      <c r="H547" s="164"/>
      <c r="I547" s="164"/>
      <c r="J547" s="164"/>
      <c r="K547" s="164"/>
      <c r="L547" s="164"/>
      <c r="M547" s="164"/>
      <c r="N547" s="164"/>
      <c r="O547" s="164"/>
      <c r="P547" s="164"/>
      <c r="Q547" s="164"/>
      <c r="R547" s="164"/>
      <c r="S547" s="164"/>
      <c r="T547" s="164"/>
      <c r="U547" s="164"/>
      <c r="V547" s="164"/>
    </row>
    <row r="548" spans="1:22" ht="12">
      <c r="A548" s="164"/>
      <c r="B548" s="132"/>
      <c r="C548" s="164"/>
      <c r="D548" s="164"/>
      <c r="E548" s="164"/>
      <c r="F548" s="164"/>
      <c r="G548" s="164"/>
      <c r="H548" s="164"/>
      <c r="I548" s="164"/>
      <c r="J548" s="164"/>
      <c r="K548" s="164"/>
      <c r="L548" s="164"/>
      <c r="M548" s="164"/>
      <c r="N548" s="164"/>
      <c r="O548" s="164"/>
      <c r="P548" s="164"/>
      <c r="Q548" s="164"/>
      <c r="R548" s="164"/>
      <c r="S548" s="164"/>
      <c r="T548" s="164"/>
      <c r="U548" s="164"/>
      <c r="V548" s="164"/>
    </row>
    <row r="549" spans="1:22" ht="12">
      <c r="A549" s="164"/>
      <c r="B549" s="132"/>
      <c r="C549" s="164"/>
      <c r="D549" s="164"/>
      <c r="E549" s="164"/>
      <c r="F549" s="164"/>
      <c r="G549" s="164"/>
      <c r="H549" s="164"/>
      <c r="I549" s="164"/>
      <c r="J549" s="164"/>
      <c r="K549" s="164"/>
      <c r="L549" s="164"/>
      <c r="M549" s="164"/>
      <c r="N549" s="164"/>
      <c r="O549" s="164"/>
      <c r="P549" s="164"/>
      <c r="Q549" s="164"/>
      <c r="R549" s="164"/>
      <c r="S549" s="164"/>
      <c r="T549" s="164"/>
      <c r="U549" s="164"/>
      <c r="V549" s="164"/>
    </row>
    <row r="550" spans="1:22" ht="12">
      <c r="A550" s="164"/>
      <c r="B550" s="132"/>
      <c r="C550" s="164"/>
      <c r="D550" s="164"/>
      <c r="E550" s="164"/>
      <c r="F550" s="164"/>
      <c r="G550" s="164"/>
      <c r="H550" s="164"/>
      <c r="I550" s="164"/>
      <c r="J550" s="164"/>
      <c r="K550" s="164"/>
      <c r="L550" s="164"/>
      <c r="M550" s="164"/>
      <c r="N550" s="164"/>
      <c r="O550" s="164"/>
      <c r="P550" s="164"/>
      <c r="Q550" s="164"/>
      <c r="R550" s="164"/>
      <c r="S550" s="164"/>
      <c r="T550" s="164"/>
      <c r="U550" s="164"/>
      <c r="V550" s="164"/>
    </row>
    <row r="551" spans="1:22" ht="12">
      <c r="A551" s="164"/>
      <c r="B551" s="132"/>
      <c r="C551" s="164"/>
      <c r="D551" s="164"/>
      <c r="E551" s="164"/>
      <c r="F551" s="164"/>
      <c r="G551" s="164"/>
      <c r="H551" s="164"/>
      <c r="I551" s="164"/>
      <c r="J551" s="164"/>
      <c r="K551" s="164"/>
      <c r="L551" s="164"/>
      <c r="M551" s="164"/>
      <c r="N551" s="164"/>
      <c r="O551" s="164"/>
      <c r="P551" s="164"/>
      <c r="Q551" s="164"/>
      <c r="R551" s="164"/>
      <c r="S551" s="164"/>
      <c r="T551" s="164"/>
      <c r="U551" s="164"/>
      <c r="V551" s="164"/>
    </row>
    <row r="552" spans="1:22" ht="12">
      <c r="A552" s="164"/>
      <c r="B552" s="132"/>
      <c r="C552" s="164"/>
      <c r="D552" s="164"/>
      <c r="E552" s="164"/>
      <c r="F552" s="164"/>
      <c r="G552" s="164"/>
      <c r="H552" s="164"/>
      <c r="I552" s="164"/>
      <c r="J552" s="164"/>
      <c r="K552" s="164"/>
      <c r="L552" s="164"/>
      <c r="M552" s="164"/>
      <c r="N552" s="164"/>
      <c r="O552" s="164"/>
      <c r="P552" s="164"/>
      <c r="Q552" s="164"/>
      <c r="R552" s="164"/>
      <c r="S552" s="164"/>
      <c r="T552" s="164"/>
      <c r="U552" s="164"/>
      <c r="V552" s="164"/>
    </row>
    <row r="553" spans="1:22" ht="12">
      <c r="A553" s="164"/>
      <c r="B553" s="132"/>
      <c r="C553" s="164"/>
      <c r="D553" s="164"/>
      <c r="E553" s="164"/>
      <c r="F553" s="164"/>
      <c r="G553" s="164"/>
      <c r="H553" s="164"/>
      <c r="I553" s="164"/>
      <c r="J553" s="164"/>
      <c r="K553" s="164"/>
      <c r="L553" s="164"/>
      <c r="M553" s="164"/>
      <c r="N553" s="164"/>
      <c r="O553" s="164"/>
      <c r="P553" s="164"/>
      <c r="Q553" s="164"/>
      <c r="R553" s="164"/>
      <c r="S553" s="164"/>
      <c r="T553" s="164"/>
      <c r="U553" s="164"/>
      <c r="V553" s="164"/>
    </row>
    <row r="554" spans="1:22" ht="12">
      <c r="A554" s="164"/>
      <c r="B554" s="132"/>
      <c r="C554" s="164"/>
      <c r="D554" s="164"/>
      <c r="E554" s="164"/>
      <c r="F554" s="164"/>
      <c r="G554" s="164"/>
      <c r="H554" s="164"/>
      <c r="I554" s="164"/>
      <c r="J554" s="164"/>
      <c r="K554" s="164"/>
      <c r="L554" s="164"/>
      <c r="M554" s="164"/>
      <c r="N554" s="164"/>
      <c r="O554" s="164"/>
      <c r="P554" s="164"/>
      <c r="Q554" s="164"/>
      <c r="R554" s="164"/>
      <c r="S554" s="164"/>
      <c r="T554" s="164"/>
      <c r="U554" s="164"/>
      <c r="V554" s="164"/>
    </row>
    <row r="555" spans="1:22" ht="12">
      <c r="A555" s="164"/>
      <c r="B555" s="132"/>
      <c r="C555" s="164"/>
      <c r="D555" s="164"/>
      <c r="E555" s="164"/>
      <c r="F555" s="164"/>
      <c r="G555" s="164"/>
      <c r="H555" s="164"/>
      <c r="I555" s="164"/>
      <c r="J555" s="164"/>
      <c r="K555" s="164"/>
      <c r="L555" s="164"/>
      <c r="M555" s="164"/>
      <c r="N555" s="164"/>
      <c r="O555" s="164"/>
      <c r="P555" s="164"/>
      <c r="Q555" s="164"/>
      <c r="R555" s="164"/>
      <c r="S555" s="164"/>
      <c r="T555" s="164"/>
      <c r="U555" s="164"/>
      <c r="V555" s="164"/>
    </row>
    <row r="556" spans="1:22" ht="12">
      <c r="A556" s="164"/>
      <c r="B556" s="132"/>
      <c r="C556" s="164"/>
      <c r="D556" s="164"/>
      <c r="E556" s="164"/>
      <c r="F556" s="164"/>
      <c r="G556" s="164"/>
      <c r="H556" s="164"/>
      <c r="I556" s="164"/>
      <c r="J556" s="164"/>
      <c r="K556" s="164"/>
      <c r="L556" s="164"/>
      <c r="M556" s="164"/>
      <c r="N556" s="164"/>
      <c r="O556" s="164"/>
      <c r="P556" s="164"/>
      <c r="Q556" s="164"/>
      <c r="R556" s="164"/>
      <c r="S556" s="164"/>
      <c r="T556" s="164"/>
      <c r="U556" s="164"/>
      <c r="V556" s="164"/>
    </row>
    <row r="557" spans="1:22" ht="12">
      <c r="A557" s="164"/>
      <c r="B557" s="132"/>
      <c r="C557" s="164"/>
      <c r="D557" s="164"/>
      <c r="E557" s="164"/>
      <c r="F557" s="164"/>
      <c r="G557" s="164"/>
      <c r="H557" s="164"/>
      <c r="I557" s="164"/>
      <c r="J557" s="164"/>
      <c r="K557" s="164"/>
      <c r="L557" s="164"/>
      <c r="M557" s="164"/>
      <c r="N557" s="164"/>
      <c r="O557" s="164"/>
      <c r="P557" s="164"/>
      <c r="Q557" s="164"/>
      <c r="R557" s="164"/>
      <c r="S557" s="164"/>
      <c r="T557" s="164"/>
      <c r="U557" s="164"/>
      <c r="V557" s="164"/>
    </row>
    <row r="558" spans="1:22" ht="12">
      <c r="A558" s="164"/>
      <c r="B558" s="132"/>
      <c r="C558" s="164"/>
      <c r="D558" s="164"/>
      <c r="E558" s="164"/>
      <c r="F558" s="164"/>
      <c r="G558" s="164"/>
      <c r="H558" s="164"/>
      <c r="I558" s="164"/>
      <c r="J558" s="164"/>
      <c r="K558" s="164"/>
      <c r="L558" s="164"/>
      <c r="M558" s="164"/>
      <c r="N558" s="164"/>
      <c r="O558" s="164"/>
      <c r="P558" s="164"/>
      <c r="Q558" s="164"/>
      <c r="R558" s="164"/>
      <c r="S558" s="164"/>
      <c r="T558" s="164"/>
      <c r="U558" s="164"/>
      <c r="V558" s="164"/>
    </row>
    <row r="559" spans="1:22" ht="12">
      <c r="A559" s="164"/>
      <c r="B559" s="132"/>
      <c r="C559" s="164"/>
      <c r="D559" s="164"/>
      <c r="E559" s="164"/>
      <c r="F559" s="164"/>
      <c r="G559" s="164"/>
      <c r="H559" s="164"/>
      <c r="I559" s="164"/>
      <c r="J559" s="164"/>
      <c r="K559" s="164"/>
      <c r="L559" s="164"/>
      <c r="M559" s="164"/>
      <c r="N559" s="164"/>
      <c r="O559" s="164"/>
      <c r="P559" s="164"/>
      <c r="Q559" s="164"/>
      <c r="R559" s="164"/>
      <c r="S559" s="164"/>
      <c r="T559" s="164"/>
      <c r="U559" s="164"/>
      <c r="V559" s="164"/>
    </row>
    <row r="560" spans="1:22" ht="12">
      <c r="A560" s="164"/>
      <c r="B560" s="132"/>
      <c r="C560" s="164"/>
      <c r="D560" s="164"/>
      <c r="E560" s="164"/>
      <c r="F560" s="164"/>
      <c r="G560" s="164"/>
      <c r="H560" s="164"/>
      <c r="I560" s="164"/>
      <c r="J560" s="164"/>
      <c r="K560" s="164"/>
      <c r="L560" s="164"/>
      <c r="M560" s="164"/>
      <c r="N560" s="164"/>
      <c r="O560" s="164"/>
      <c r="P560" s="164"/>
      <c r="Q560" s="164"/>
      <c r="R560" s="164"/>
      <c r="S560" s="164"/>
      <c r="T560" s="164"/>
      <c r="U560" s="164"/>
      <c r="V560" s="164"/>
    </row>
    <row r="561" spans="1:22" ht="12">
      <c r="A561" s="164"/>
      <c r="B561" s="132"/>
      <c r="C561" s="164"/>
      <c r="D561" s="164"/>
      <c r="E561" s="164"/>
      <c r="F561" s="164"/>
      <c r="G561" s="164"/>
      <c r="H561" s="164"/>
      <c r="I561" s="164"/>
      <c r="J561" s="164"/>
      <c r="K561" s="164"/>
      <c r="L561" s="164"/>
      <c r="M561" s="164"/>
      <c r="N561" s="164"/>
      <c r="O561" s="164"/>
      <c r="P561" s="164"/>
      <c r="Q561" s="164"/>
      <c r="R561" s="164"/>
      <c r="S561" s="164"/>
      <c r="T561" s="164"/>
      <c r="U561" s="164"/>
      <c r="V561" s="164"/>
    </row>
    <row r="562" spans="1:22" ht="12">
      <c r="A562" s="164"/>
      <c r="B562" s="132"/>
      <c r="C562" s="164"/>
      <c r="D562" s="164"/>
      <c r="E562" s="164"/>
      <c r="F562" s="164"/>
      <c r="G562" s="164"/>
      <c r="H562" s="164"/>
      <c r="I562" s="164"/>
      <c r="J562" s="164"/>
      <c r="K562" s="164"/>
      <c r="L562" s="164"/>
      <c r="M562" s="164"/>
      <c r="N562" s="164"/>
      <c r="O562" s="164"/>
      <c r="P562" s="164"/>
      <c r="Q562" s="164"/>
      <c r="R562" s="164"/>
      <c r="S562" s="164"/>
      <c r="T562" s="164"/>
      <c r="U562" s="164"/>
      <c r="V562" s="164"/>
    </row>
    <row r="563" spans="1:22" ht="12">
      <c r="A563" s="164"/>
      <c r="B563" s="132"/>
      <c r="C563" s="164"/>
      <c r="D563" s="164"/>
      <c r="E563" s="164"/>
      <c r="F563" s="164"/>
      <c r="G563" s="164"/>
      <c r="H563" s="164"/>
      <c r="I563" s="164"/>
      <c r="J563" s="164"/>
      <c r="K563" s="164"/>
      <c r="L563" s="164"/>
      <c r="M563" s="164"/>
      <c r="N563" s="164"/>
      <c r="O563" s="164"/>
      <c r="P563" s="164"/>
      <c r="Q563" s="164"/>
      <c r="R563" s="164"/>
      <c r="S563" s="164"/>
      <c r="T563" s="164"/>
      <c r="U563" s="164"/>
      <c r="V563" s="164"/>
    </row>
    <row r="564" spans="1:22" ht="12">
      <c r="A564" s="164"/>
      <c r="B564" s="132"/>
      <c r="C564" s="164"/>
      <c r="D564" s="164"/>
      <c r="E564" s="164"/>
      <c r="F564" s="164"/>
      <c r="G564" s="164"/>
      <c r="H564" s="164"/>
      <c r="I564" s="164"/>
      <c r="J564" s="164"/>
      <c r="K564" s="164"/>
      <c r="L564" s="164"/>
      <c r="M564" s="164"/>
      <c r="N564" s="164"/>
      <c r="O564" s="164"/>
      <c r="P564" s="164"/>
      <c r="Q564" s="164"/>
      <c r="R564" s="164"/>
      <c r="S564" s="164"/>
      <c r="T564" s="164"/>
      <c r="U564" s="164"/>
      <c r="V564" s="164"/>
    </row>
    <row r="565" spans="1:22" ht="12">
      <c r="A565" s="164"/>
      <c r="B565" s="132"/>
      <c r="C565" s="164"/>
      <c r="D565" s="164"/>
      <c r="E565" s="164"/>
      <c r="F565" s="164"/>
      <c r="G565" s="164"/>
      <c r="H565" s="164"/>
      <c r="I565" s="164"/>
      <c r="J565" s="164"/>
      <c r="K565" s="164"/>
      <c r="L565" s="164"/>
      <c r="M565" s="164"/>
      <c r="N565" s="164"/>
      <c r="O565" s="164"/>
      <c r="P565" s="164"/>
      <c r="Q565" s="164"/>
      <c r="R565" s="164"/>
      <c r="S565" s="164"/>
      <c r="T565" s="164"/>
      <c r="U565" s="164"/>
      <c r="V565" s="164"/>
    </row>
    <row r="566" spans="1:22" ht="12">
      <c r="A566" s="164"/>
      <c r="B566" s="132"/>
      <c r="C566" s="164"/>
      <c r="D566" s="164"/>
      <c r="E566" s="164"/>
      <c r="F566" s="164"/>
      <c r="G566" s="164"/>
      <c r="H566" s="164"/>
      <c r="I566" s="164"/>
      <c r="J566" s="164"/>
      <c r="K566" s="164"/>
      <c r="L566" s="164"/>
      <c r="M566" s="164"/>
      <c r="N566" s="164"/>
      <c r="O566" s="164"/>
      <c r="P566" s="164"/>
      <c r="Q566" s="164"/>
      <c r="R566" s="164"/>
      <c r="S566" s="164"/>
      <c r="T566" s="164"/>
      <c r="U566" s="164"/>
      <c r="V566" s="164"/>
    </row>
    <row r="567" spans="1:22" ht="12">
      <c r="A567" s="164"/>
      <c r="B567" s="132"/>
      <c r="C567" s="164"/>
      <c r="D567" s="164"/>
      <c r="E567" s="164"/>
      <c r="F567" s="164"/>
      <c r="G567" s="164"/>
      <c r="H567" s="164"/>
      <c r="I567" s="164"/>
      <c r="J567" s="164"/>
      <c r="K567" s="164"/>
      <c r="L567" s="164"/>
      <c r="M567" s="164"/>
      <c r="N567" s="164"/>
      <c r="O567" s="164"/>
      <c r="P567" s="164"/>
      <c r="Q567" s="164"/>
      <c r="R567" s="164"/>
      <c r="S567" s="164"/>
      <c r="T567" s="164"/>
      <c r="U567" s="164"/>
      <c r="V567" s="164"/>
    </row>
    <row r="568" spans="1:22" ht="12">
      <c r="A568" s="164"/>
      <c r="B568" s="132"/>
      <c r="C568" s="164"/>
      <c r="D568" s="164"/>
      <c r="E568" s="164"/>
      <c r="F568" s="164"/>
      <c r="G568" s="164"/>
      <c r="H568" s="164"/>
      <c r="I568" s="164"/>
      <c r="J568" s="164"/>
      <c r="K568" s="164"/>
      <c r="L568" s="164"/>
      <c r="M568" s="164"/>
      <c r="N568" s="164"/>
      <c r="O568" s="164"/>
      <c r="P568" s="164"/>
      <c r="Q568" s="164"/>
      <c r="R568" s="164"/>
      <c r="S568" s="164"/>
      <c r="T568" s="164"/>
      <c r="U568" s="164"/>
      <c r="V568" s="164"/>
    </row>
    <row r="569" spans="1:22" ht="12">
      <c r="A569" s="164"/>
      <c r="B569" s="132"/>
      <c r="C569" s="164"/>
      <c r="D569" s="164"/>
      <c r="E569" s="164"/>
      <c r="F569" s="164"/>
      <c r="G569" s="164"/>
      <c r="H569" s="164"/>
      <c r="I569" s="164"/>
      <c r="J569" s="164"/>
      <c r="K569" s="164"/>
      <c r="L569" s="164"/>
      <c r="M569" s="164"/>
      <c r="N569" s="164"/>
      <c r="O569" s="164"/>
      <c r="P569" s="164"/>
      <c r="Q569" s="164"/>
      <c r="R569" s="164"/>
      <c r="S569" s="164"/>
      <c r="T569" s="164"/>
      <c r="U569" s="164"/>
      <c r="V569" s="164"/>
    </row>
    <row r="570" spans="1:22" ht="12">
      <c r="A570" s="164"/>
      <c r="B570" s="132"/>
      <c r="C570" s="164"/>
      <c r="D570" s="164"/>
      <c r="E570" s="164"/>
      <c r="F570" s="164"/>
      <c r="G570" s="164"/>
      <c r="H570" s="164"/>
      <c r="I570" s="164"/>
      <c r="J570" s="164"/>
      <c r="K570" s="164"/>
      <c r="L570" s="164"/>
      <c r="M570" s="164"/>
      <c r="N570" s="164"/>
      <c r="O570" s="164"/>
      <c r="P570" s="164"/>
      <c r="Q570" s="164"/>
      <c r="R570" s="164"/>
      <c r="S570" s="164"/>
      <c r="T570" s="164"/>
      <c r="U570" s="164"/>
      <c r="V570" s="164"/>
    </row>
    <row r="571" spans="1:22" ht="12">
      <c r="A571" s="164"/>
      <c r="B571" s="132"/>
      <c r="C571" s="164"/>
      <c r="D571" s="164"/>
      <c r="E571" s="164"/>
      <c r="F571" s="164"/>
      <c r="G571" s="164"/>
      <c r="H571" s="164"/>
      <c r="I571" s="164"/>
      <c r="J571" s="164"/>
      <c r="K571" s="164"/>
      <c r="L571" s="164"/>
      <c r="M571" s="164"/>
      <c r="N571" s="164"/>
      <c r="O571" s="164"/>
      <c r="P571" s="164"/>
      <c r="Q571" s="164"/>
      <c r="R571" s="164"/>
      <c r="S571" s="164"/>
      <c r="T571" s="164"/>
      <c r="U571" s="164"/>
      <c r="V571" s="164"/>
    </row>
    <row r="572" spans="1:22" ht="12">
      <c r="A572" s="164"/>
      <c r="B572" s="132"/>
      <c r="C572" s="164"/>
      <c r="D572" s="164"/>
      <c r="E572" s="164"/>
      <c r="F572" s="164"/>
      <c r="G572" s="164"/>
      <c r="H572" s="164"/>
      <c r="I572" s="164"/>
      <c r="J572" s="164"/>
      <c r="K572" s="164"/>
      <c r="L572" s="164"/>
      <c r="M572" s="164"/>
      <c r="N572" s="164"/>
      <c r="O572" s="164"/>
      <c r="P572" s="164"/>
      <c r="Q572" s="164"/>
      <c r="R572" s="164"/>
      <c r="S572" s="164"/>
      <c r="T572" s="164"/>
      <c r="U572" s="164"/>
      <c r="V572" s="164"/>
    </row>
    <row r="573" spans="1:22" ht="12">
      <c r="A573" s="164"/>
      <c r="B573" s="132"/>
      <c r="C573" s="164"/>
      <c r="D573" s="164"/>
      <c r="E573" s="164"/>
      <c r="F573" s="164"/>
      <c r="G573" s="164"/>
      <c r="H573" s="164"/>
      <c r="I573" s="164"/>
      <c r="J573" s="164"/>
      <c r="K573" s="164"/>
      <c r="L573" s="164"/>
      <c r="M573" s="164"/>
      <c r="N573" s="164"/>
      <c r="O573" s="164"/>
      <c r="P573" s="164"/>
      <c r="Q573" s="164"/>
      <c r="R573" s="164"/>
      <c r="S573" s="164"/>
      <c r="T573" s="164"/>
      <c r="U573" s="164"/>
      <c r="V573" s="164"/>
    </row>
    <row r="574" spans="1:22" ht="12">
      <c r="A574" s="164"/>
      <c r="B574" s="132"/>
      <c r="C574" s="164"/>
      <c r="D574" s="164"/>
      <c r="E574" s="164"/>
      <c r="F574" s="164"/>
      <c r="G574" s="164"/>
      <c r="H574" s="164"/>
      <c r="I574" s="164"/>
      <c r="J574" s="164"/>
      <c r="K574" s="164"/>
      <c r="L574" s="164"/>
      <c r="M574" s="164"/>
      <c r="N574" s="164"/>
      <c r="O574" s="164"/>
      <c r="P574" s="164"/>
      <c r="Q574" s="164"/>
      <c r="R574" s="164"/>
      <c r="S574" s="164"/>
      <c r="T574" s="164"/>
      <c r="U574" s="164"/>
      <c r="V574" s="164"/>
    </row>
    <row r="575" spans="1:22" ht="12">
      <c r="A575" s="164"/>
      <c r="B575" s="132"/>
      <c r="C575" s="164"/>
      <c r="D575" s="164"/>
      <c r="E575" s="164"/>
      <c r="F575" s="164"/>
      <c r="G575" s="164"/>
      <c r="H575" s="164"/>
      <c r="I575" s="164"/>
      <c r="J575" s="164"/>
      <c r="K575" s="164"/>
      <c r="L575" s="164"/>
      <c r="M575" s="164"/>
      <c r="N575" s="164"/>
      <c r="O575" s="164"/>
      <c r="P575" s="164"/>
      <c r="Q575" s="164"/>
      <c r="R575" s="164"/>
      <c r="S575" s="164"/>
      <c r="T575" s="164"/>
      <c r="U575" s="164"/>
      <c r="V575" s="164"/>
    </row>
    <row r="576" spans="1:22" ht="12">
      <c r="A576" s="164"/>
      <c r="B576" s="132"/>
      <c r="C576" s="164"/>
      <c r="D576" s="164"/>
      <c r="E576" s="164"/>
      <c r="F576" s="164"/>
      <c r="G576" s="164"/>
      <c r="H576" s="164"/>
      <c r="I576" s="164"/>
      <c r="J576" s="164"/>
      <c r="K576" s="164"/>
      <c r="L576" s="164"/>
      <c r="M576" s="164"/>
      <c r="N576" s="164"/>
      <c r="O576" s="164"/>
      <c r="P576" s="164"/>
      <c r="Q576" s="164"/>
      <c r="R576" s="164"/>
      <c r="S576" s="164"/>
      <c r="T576" s="164"/>
      <c r="U576" s="164"/>
      <c r="V576" s="164"/>
    </row>
    <row r="577" spans="1:22" ht="12">
      <c r="A577" s="164"/>
      <c r="B577" s="132"/>
      <c r="C577" s="164"/>
      <c r="D577" s="164"/>
      <c r="E577" s="164"/>
      <c r="F577" s="164"/>
      <c r="G577" s="164"/>
      <c r="H577" s="164"/>
      <c r="I577" s="164"/>
      <c r="J577" s="164"/>
      <c r="K577" s="164"/>
      <c r="L577" s="164"/>
      <c r="M577" s="164"/>
      <c r="N577" s="164"/>
      <c r="O577" s="164"/>
      <c r="P577" s="164"/>
      <c r="Q577" s="164"/>
      <c r="R577" s="164"/>
      <c r="S577" s="164"/>
      <c r="T577" s="164"/>
      <c r="U577" s="164"/>
      <c r="V577" s="164"/>
    </row>
    <row r="578" spans="1:22" ht="12">
      <c r="A578" s="164"/>
      <c r="B578" s="132"/>
      <c r="C578" s="164"/>
      <c r="D578" s="164"/>
      <c r="E578" s="164"/>
      <c r="F578" s="164"/>
      <c r="G578" s="164"/>
      <c r="H578" s="164"/>
      <c r="I578" s="164"/>
      <c r="J578" s="164"/>
      <c r="K578" s="164"/>
      <c r="L578" s="164"/>
      <c r="M578" s="164"/>
      <c r="N578" s="164"/>
      <c r="O578" s="164"/>
      <c r="P578" s="164"/>
      <c r="Q578" s="164"/>
      <c r="R578" s="164"/>
      <c r="S578" s="164"/>
      <c r="T578" s="164"/>
      <c r="U578" s="164"/>
      <c r="V578" s="164"/>
    </row>
    <row r="579" spans="1:22" ht="12">
      <c r="A579" s="164"/>
      <c r="B579" s="132"/>
      <c r="C579" s="164"/>
      <c r="D579" s="164"/>
      <c r="E579" s="164"/>
      <c r="F579" s="164"/>
      <c r="G579" s="164"/>
      <c r="H579" s="164"/>
      <c r="I579" s="164"/>
      <c r="J579" s="164"/>
      <c r="K579" s="164"/>
      <c r="L579" s="164"/>
      <c r="M579" s="164"/>
      <c r="N579" s="164"/>
      <c r="O579" s="164"/>
      <c r="P579" s="164"/>
      <c r="Q579" s="164"/>
      <c r="R579" s="164"/>
      <c r="S579" s="164"/>
      <c r="T579" s="164"/>
      <c r="U579" s="164"/>
      <c r="V579" s="164"/>
    </row>
    <row r="580" spans="1:22" ht="12">
      <c r="A580" s="164"/>
      <c r="B580" s="132"/>
      <c r="C580" s="164"/>
      <c r="D580" s="164"/>
      <c r="E580" s="164"/>
      <c r="F580" s="164"/>
      <c r="G580" s="164"/>
      <c r="H580" s="164"/>
      <c r="I580" s="164"/>
      <c r="J580" s="164"/>
      <c r="K580" s="164"/>
      <c r="L580" s="164"/>
      <c r="M580" s="164"/>
      <c r="N580" s="164"/>
      <c r="O580" s="164"/>
      <c r="P580" s="164"/>
      <c r="Q580" s="164"/>
      <c r="R580" s="164"/>
      <c r="S580" s="164"/>
      <c r="T580" s="164"/>
      <c r="U580" s="164"/>
      <c r="V580" s="164"/>
    </row>
    <row r="581" spans="1:22" ht="12">
      <c r="A581" s="164"/>
      <c r="B581" s="132"/>
      <c r="C581" s="164"/>
      <c r="D581" s="164"/>
      <c r="E581" s="164"/>
      <c r="F581" s="164"/>
      <c r="G581" s="164"/>
      <c r="H581" s="164"/>
      <c r="I581" s="164"/>
      <c r="J581" s="164"/>
      <c r="K581" s="164"/>
      <c r="L581" s="164"/>
      <c r="M581" s="164"/>
      <c r="N581" s="164"/>
      <c r="O581" s="164"/>
      <c r="P581" s="164"/>
      <c r="Q581" s="164"/>
      <c r="R581" s="164"/>
      <c r="S581" s="164"/>
      <c r="T581" s="164"/>
      <c r="U581" s="164"/>
      <c r="V581" s="164"/>
    </row>
    <row r="582" spans="1:22" ht="12">
      <c r="A582" s="164"/>
      <c r="B582" s="132"/>
      <c r="C582" s="164"/>
      <c r="D582" s="164"/>
      <c r="E582" s="164"/>
      <c r="F582" s="164"/>
      <c r="G582" s="164"/>
      <c r="H582" s="164"/>
      <c r="I582" s="164"/>
      <c r="J582" s="164"/>
      <c r="K582" s="164"/>
      <c r="L582" s="164"/>
      <c r="M582" s="164"/>
      <c r="N582" s="164"/>
      <c r="O582" s="164"/>
      <c r="P582" s="164"/>
      <c r="Q582" s="164"/>
      <c r="R582" s="164"/>
      <c r="S582" s="164"/>
      <c r="T582" s="164"/>
      <c r="U582" s="164"/>
      <c r="V582" s="164"/>
    </row>
    <row r="583" spans="1:22" ht="12">
      <c r="A583" s="164"/>
      <c r="B583" s="132"/>
      <c r="C583" s="164"/>
      <c r="D583" s="164"/>
      <c r="E583" s="164"/>
      <c r="F583" s="164"/>
      <c r="G583" s="164"/>
      <c r="H583" s="164"/>
      <c r="I583" s="164"/>
      <c r="J583" s="164"/>
      <c r="K583" s="164"/>
      <c r="L583" s="164"/>
      <c r="M583" s="164"/>
      <c r="N583" s="164"/>
      <c r="O583" s="164"/>
      <c r="P583" s="164"/>
      <c r="Q583" s="164"/>
      <c r="R583" s="164"/>
      <c r="S583" s="164"/>
      <c r="T583" s="164"/>
      <c r="U583" s="164"/>
      <c r="V583" s="164"/>
    </row>
    <row r="584" spans="1:22" ht="12">
      <c r="A584" s="164"/>
      <c r="B584" s="132"/>
      <c r="C584" s="164"/>
      <c r="D584" s="164"/>
      <c r="E584" s="164"/>
      <c r="F584" s="164"/>
      <c r="G584" s="164"/>
      <c r="H584" s="164"/>
      <c r="I584" s="164"/>
      <c r="J584" s="164"/>
      <c r="K584" s="164"/>
      <c r="L584" s="164"/>
      <c r="M584" s="164"/>
      <c r="N584" s="164"/>
      <c r="O584" s="164"/>
      <c r="P584" s="164"/>
      <c r="Q584" s="164"/>
      <c r="R584" s="164"/>
      <c r="S584" s="164"/>
      <c r="T584" s="164"/>
      <c r="U584" s="164"/>
      <c r="V584" s="164"/>
    </row>
    <row r="585" spans="1:22" ht="12">
      <c r="A585" s="164"/>
      <c r="B585" s="132"/>
      <c r="C585" s="164"/>
      <c r="D585" s="164"/>
      <c r="E585" s="164"/>
      <c r="F585" s="164"/>
      <c r="G585" s="164"/>
      <c r="H585" s="164"/>
      <c r="I585" s="164"/>
      <c r="J585" s="164"/>
      <c r="K585" s="164"/>
      <c r="L585" s="164"/>
      <c r="M585" s="164"/>
      <c r="N585" s="164"/>
      <c r="O585" s="164"/>
      <c r="P585" s="164"/>
      <c r="Q585" s="164"/>
      <c r="R585" s="164"/>
      <c r="S585" s="164"/>
      <c r="T585" s="164"/>
      <c r="U585" s="164"/>
      <c r="V585" s="164"/>
    </row>
    <row r="586" spans="1:22" ht="12">
      <c r="A586" s="164"/>
      <c r="B586" s="132"/>
      <c r="C586" s="164"/>
      <c r="D586" s="164"/>
      <c r="E586" s="164"/>
      <c r="F586" s="164"/>
      <c r="G586" s="164"/>
      <c r="H586" s="164"/>
      <c r="I586" s="164"/>
      <c r="J586" s="164"/>
      <c r="K586" s="164"/>
      <c r="L586" s="164"/>
      <c r="M586" s="164"/>
      <c r="N586" s="164"/>
      <c r="O586" s="164"/>
      <c r="P586" s="164"/>
      <c r="Q586" s="164"/>
      <c r="R586" s="164"/>
      <c r="S586" s="164"/>
      <c r="T586" s="164"/>
      <c r="U586" s="164"/>
      <c r="V586" s="164"/>
    </row>
    <row r="587" spans="1:22" ht="12">
      <c r="A587" s="164"/>
      <c r="B587" s="132"/>
      <c r="C587" s="164"/>
      <c r="D587" s="164"/>
      <c r="E587" s="164"/>
      <c r="F587" s="164"/>
      <c r="G587" s="164"/>
      <c r="H587" s="164"/>
      <c r="I587" s="164"/>
      <c r="J587" s="164"/>
      <c r="K587" s="164"/>
      <c r="L587" s="164"/>
      <c r="M587" s="164"/>
      <c r="N587" s="164"/>
      <c r="O587" s="164"/>
      <c r="P587" s="164"/>
      <c r="Q587" s="164"/>
      <c r="R587" s="164"/>
      <c r="S587" s="164"/>
      <c r="T587" s="164"/>
      <c r="U587" s="164"/>
      <c r="V587" s="164"/>
    </row>
    <row r="588" spans="1:22" ht="12">
      <c r="A588" s="164"/>
      <c r="B588" s="132"/>
      <c r="C588" s="164"/>
      <c r="D588" s="164"/>
      <c r="E588" s="164"/>
      <c r="F588" s="164"/>
      <c r="G588" s="164"/>
      <c r="H588" s="164"/>
      <c r="I588" s="164"/>
      <c r="J588" s="164"/>
      <c r="K588" s="164"/>
      <c r="L588" s="164"/>
      <c r="M588" s="164"/>
      <c r="N588" s="164"/>
      <c r="O588" s="164"/>
      <c r="P588" s="164"/>
      <c r="Q588" s="164"/>
      <c r="R588" s="164"/>
      <c r="S588" s="164"/>
      <c r="T588" s="164"/>
      <c r="U588" s="164"/>
      <c r="V588" s="164"/>
    </row>
    <row r="589" spans="1:22" ht="12">
      <c r="A589" s="164"/>
      <c r="B589" s="132"/>
      <c r="C589" s="164"/>
      <c r="D589" s="164"/>
      <c r="E589" s="164"/>
      <c r="F589" s="164"/>
      <c r="G589" s="164"/>
      <c r="H589" s="164"/>
      <c r="I589" s="164"/>
      <c r="J589" s="164"/>
      <c r="K589" s="164"/>
      <c r="L589" s="164"/>
      <c r="M589" s="164"/>
      <c r="N589" s="164"/>
      <c r="O589" s="164"/>
      <c r="P589" s="164"/>
      <c r="Q589" s="164"/>
      <c r="R589" s="164"/>
      <c r="S589" s="164"/>
      <c r="T589" s="164"/>
      <c r="U589" s="164"/>
      <c r="V589" s="164"/>
    </row>
    <row r="590" spans="1:22" ht="12">
      <c r="A590" s="164"/>
      <c r="B590" s="132"/>
      <c r="C590" s="164"/>
      <c r="D590" s="164"/>
      <c r="E590" s="164"/>
      <c r="F590" s="164"/>
      <c r="G590" s="164"/>
      <c r="H590" s="164"/>
      <c r="I590" s="164"/>
      <c r="J590" s="164"/>
      <c r="K590" s="164"/>
      <c r="L590" s="164"/>
      <c r="M590" s="164"/>
      <c r="N590" s="164"/>
      <c r="O590" s="164"/>
      <c r="P590" s="164"/>
      <c r="Q590" s="164"/>
      <c r="R590" s="164"/>
      <c r="S590" s="164"/>
      <c r="T590" s="164"/>
      <c r="U590" s="164"/>
      <c r="V590" s="164"/>
    </row>
    <row r="591" spans="1:22" ht="12">
      <c r="A591" s="164"/>
      <c r="B591" s="132"/>
      <c r="C591" s="164"/>
      <c r="D591" s="164"/>
      <c r="E591" s="164"/>
      <c r="F591" s="164"/>
      <c r="G591" s="164"/>
      <c r="H591" s="164"/>
      <c r="I591" s="164"/>
      <c r="J591" s="164"/>
      <c r="K591" s="164"/>
      <c r="L591" s="164"/>
      <c r="M591" s="164"/>
      <c r="N591" s="164"/>
      <c r="O591" s="164"/>
      <c r="P591" s="164"/>
      <c r="Q591" s="164"/>
      <c r="R591" s="164"/>
      <c r="S591" s="164"/>
      <c r="T591" s="164"/>
      <c r="U591" s="164"/>
      <c r="V591" s="164"/>
    </row>
    <row r="592" spans="1:22" ht="12">
      <c r="A592" s="164"/>
      <c r="B592" s="132"/>
      <c r="C592" s="164"/>
      <c r="D592" s="164"/>
      <c r="E592" s="164"/>
      <c r="F592" s="164"/>
      <c r="G592" s="164"/>
      <c r="H592" s="164"/>
      <c r="I592" s="164"/>
      <c r="J592" s="164"/>
      <c r="K592" s="164"/>
      <c r="L592" s="164"/>
      <c r="M592" s="164"/>
      <c r="N592" s="164"/>
      <c r="O592" s="164"/>
      <c r="P592" s="164"/>
      <c r="Q592" s="164"/>
      <c r="R592" s="164"/>
      <c r="S592" s="164"/>
      <c r="T592" s="164"/>
      <c r="U592" s="164"/>
      <c r="V592" s="164"/>
    </row>
    <row r="593" spans="1:22" ht="12">
      <c r="A593" s="164"/>
      <c r="B593" s="132"/>
      <c r="C593" s="164"/>
      <c r="D593" s="164"/>
      <c r="E593" s="164"/>
      <c r="F593" s="164"/>
      <c r="G593" s="164"/>
      <c r="H593" s="164"/>
      <c r="I593" s="164"/>
      <c r="J593" s="164"/>
      <c r="K593" s="164"/>
      <c r="L593" s="164"/>
      <c r="M593" s="164"/>
      <c r="N593" s="164"/>
      <c r="O593" s="164"/>
      <c r="P593" s="164"/>
      <c r="Q593" s="164"/>
      <c r="R593" s="164"/>
      <c r="S593" s="164"/>
      <c r="T593" s="164"/>
      <c r="U593" s="164"/>
      <c r="V593" s="164"/>
    </row>
    <row r="594" spans="1:22" ht="12">
      <c r="A594" s="164"/>
      <c r="B594" s="132"/>
      <c r="C594" s="164"/>
      <c r="D594" s="164"/>
      <c r="E594" s="164"/>
      <c r="F594" s="164"/>
      <c r="G594" s="164"/>
      <c r="H594" s="164"/>
      <c r="I594" s="164"/>
      <c r="J594" s="164"/>
      <c r="K594" s="164"/>
      <c r="L594" s="164"/>
      <c r="M594" s="164"/>
      <c r="N594" s="164"/>
      <c r="O594" s="164"/>
      <c r="P594" s="164"/>
      <c r="Q594" s="164"/>
      <c r="R594" s="164"/>
      <c r="S594" s="164"/>
      <c r="T594" s="164"/>
      <c r="U594" s="164"/>
      <c r="V594" s="164"/>
    </row>
    <row r="595" spans="1:22" ht="12">
      <c r="A595" s="164"/>
      <c r="B595" s="132"/>
      <c r="C595" s="164"/>
      <c r="D595" s="164"/>
      <c r="E595" s="164"/>
      <c r="F595" s="164"/>
      <c r="G595" s="164"/>
      <c r="H595" s="164"/>
      <c r="I595" s="164"/>
      <c r="J595" s="164"/>
      <c r="K595" s="164"/>
      <c r="L595" s="164"/>
      <c r="M595" s="164"/>
      <c r="N595" s="164"/>
      <c r="O595" s="164"/>
      <c r="P595" s="164"/>
      <c r="Q595" s="164"/>
      <c r="R595" s="164"/>
      <c r="S595" s="164"/>
      <c r="T595" s="164"/>
      <c r="U595" s="164"/>
      <c r="V595" s="164"/>
    </row>
    <row r="596" spans="1:22" ht="12">
      <c r="A596" s="164"/>
      <c r="B596" s="132"/>
      <c r="C596" s="164"/>
      <c r="D596" s="164"/>
      <c r="E596" s="164"/>
      <c r="F596" s="164"/>
      <c r="G596" s="164"/>
      <c r="H596" s="164"/>
      <c r="I596" s="164"/>
      <c r="J596" s="164"/>
      <c r="K596" s="164"/>
      <c r="L596" s="164"/>
      <c r="M596" s="164"/>
      <c r="N596" s="164"/>
      <c r="O596" s="164"/>
      <c r="P596" s="164"/>
      <c r="Q596" s="164"/>
      <c r="R596" s="164"/>
      <c r="S596" s="164"/>
      <c r="T596" s="164"/>
      <c r="U596" s="164"/>
      <c r="V596" s="164"/>
    </row>
    <row r="597" spans="1:22" ht="12">
      <c r="A597" s="164"/>
      <c r="B597" s="132"/>
      <c r="C597" s="164"/>
      <c r="D597" s="164"/>
      <c r="E597" s="164"/>
      <c r="F597" s="164"/>
      <c r="G597" s="164"/>
      <c r="H597" s="164"/>
      <c r="I597" s="164"/>
      <c r="J597" s="164"/>
      <c r="K597" s="164"/>
      <c r="L597" s="164"/>
      <c r="M597" s="164"/>
      <c r="N597" s="164"/>
      <c r="O597" s="164"/>
      <c r="P597" s="164"/>
      <c r="Q597" s="164"/>
      <c r="R597" s="164"/>
      <c r="S597" s="164"/>
      <c r="T597" s="164"/>
      <c r="U597" s="164"/>
      <c r="V597" s="164"/>
    </row>
    <row r="598" spans="1:22" ht="12">
      <c r="A598" s="164"/>
      <c r="B598" s="132"/>
      <c r="C598" s="164"/>
      <c r="D598" s="164"/>
      <c r="E598" s="164"/>
      <c r="F598" s="164"/>
      <c r="G598" s="164"/>
      <c r="H598" s="164"/>
      <c r="I598" s="164"/>
      <c r="J598" s="164"/>
      <c r="K598" s="164"/>
      <c r="L598" s="164"/>
      <c r="M598" s="164"/>
      <c r="N598" s="164"/>
      <c r="O598" s="164"/>
      <c r="P598" s="164"/>
      <c r="Q598" s="164"/>
      <c r="R598" s="164"/>
      <c r="S598" s="164"/>
      <c r="T598" s="164"/>
      <c r="U598" s="164"/>
      <c r="V598" s="164"/>
    </row>
    <row r="599" spans="1:22" ht="12">
      <c r="A599" s="164"/>
      <c r="B599" s="132"/>
      <c r="C599" s="164"/>
      <c r="D599" s="164"/>
      <c r="E599" s="164"/>
      <c r="F599" s="164"/>
      <c r="G599" s="164"/>
      <c r="H599" s="164"/>
      <c r="I599" s="164"/>
      <c r="J599" s="164"/>
      <c r="K599" s="164"/>
      <c r="L599" s="164"/>
      <c r="M599" s="164"/>
      <c r="N599" s="164"/>
      <c r="O599" s="164"/>
      <c r="P599" s="164"/>
      <c r="Q599" s="164"/>
      <c r="R599" s="164"/>
      <c r="S599" s="164"/>
      <c r="T599" s="164"/>
      <c r="U599" s="164"/>
      <c r="V599" s="164"/>
    </row>
    <row r="600" spans="1:22" ht="12">
      <c r="A600" s="164"/>
      <c r="B600" s="132"/>
      <c r="C600" s="164"/>
      <c r="D600" s="164"/>
      <c r="E600" s="164"/>
      <c r="F600" s="164"/>
      <c r="G600" s="164"/>
      <c r="H600" s="164"/>
      <c r="I600" s="164"/>
      <c r="J600" s="164"/>
      <c r="K600" s="164"/>
      <c r="L600" s="164"/>
      <c r="M600" s="164"/>
      <c r="N600" s="164"/>
      <c r="O600" s="164"/>
      <c r="P600" s="164"/>
      <c r="Q600" s="164"/>
      <c r="R600" s="164"/>
      <c r="S600" s="164"/>
      <c r="T600" s="164"/>
      <c r="U600" s="164"/>
      <c r="V600" s="164"/>
    </row>
    <row r="601" spans="1:22" ht="12">
      <c r="A601" s="164"/>
      <c r="B601" s="132"/>
      <c r="C601" s="164"/>
      <c r="D601" s="164"/>
      <c r="E601" s="164"/>
      <c r="F601" s="164"/>
      <c r="G601" s="164"/>
      <c r="H601" s="164"/>
      <c r="I601" s="164"/>
      <c r="J601" s="164"/>
      <c r="K601" s="164"/>
      <c r="L601" s="164"/>
      <c r="M601" s="164"/>
      <c r="N601" s="164"/>
      <c r="O601" s="164"/>
      <c r="P601" s="164"/>
      <c r="Q601" s="164"/>
      <c r="R601" s="164"/>
      <c r="S601" s="164"/>
      <c r="T601" s="164"/>
      <c r="U601" s="164"/>
      <c r="V601" s="164"/>
    </row>
    <row r="602" spans="1:22" ht="12">
      <c r="A602" s="164"/>
      <c r="B602" s="132"/>
      <c r="C602" s="164"/>
      <c r="D602" s="164"/>
      <c r="E602" s="164"/>
      <c r="F602" s="164"/>
      <c r="G602" s="164"/>
      <c r="H602" s="164"/>
      <c r="I602" s="164"/>
      <c r="J602" s="164"/>
      <c r="K602" s="164"/>
      <c r="L602" s="164"/>
      <c r="M602" s="164"/>
      <c r="N602" s="164"/>
      <c r="O602" s="164"/>
      <c r="P602" s="164"/>
      <c r="Q602" s="164"/>
      <c r="R602" s="164"/>
      <c r="S602" s="164"/>
      <c r="T602" s="164"/>
      <c r="U602" s="164"/>
      <c r="V602" s="164"/>
    </row>
    <row r="603" spans="1:22" ht="12">
      <c r="A603" s="164"/>
      <c r="B603" s="132"/>
      <c r="C603" s="164"/>
      <c r="D603" s="164"/>
      <c r="E603" s="164"/>
      <c r="F603" s="164"/>
      <c r="G603" s="164"/>
      <c r="H603" s="164"/>
      <c r="I603" s="164"/>
      <c r="J603" s="164"/>
      <c r="K603" s="164"/>
      <c r="L603" s="164"/>
      <c r="M603" s="164"/>
      <c r="N603" s="164"/>
      <c r="O603" s="164"/>
      <c r="P603" s="164"/>
      <c r="Q603" s="164"/>
      <c r="R603" s="164"/>
      <c r="S603" s="164"/>
      <c r="T603" s="164"/>
      <c r="U603" s="164"/>
      <c r="V603" s="164"/>
    </row>
    <row r="604" spans="1:22" ht="12">
      <c r="A604" s="164"/>
      <c r="B604" s="132"/>
      <c r="C604" s="164"/>
      <c r="D604" s="164"/>
      <c r="E604" s="164"/>
      <c r="F604" s="164"/>
      <c r="G604" s="164"/>
      <c r="H604" s="164"/>
      <c r="I604" s="164"/>
      <c r="J604" s="164"/>
      <c r="K604" s="164"/>
      <c r="L604" s="164"/>
      <c r="M604" s="164"/>
      <c r="N604" s="164"/>
      <c r="O604" s="164"/>
      <c r="P604" s="164"/>
      <c r="Q604" s="164"/>
      <c r="R604" s="164"/>
      <c r="S604" s="164"/>
      <c r="T604" s="164"/>
      <c r="U604" s="164"/>
      <c r="V604" s="164"/>
    </row>
    <row r="605" spans="1:22" ht="12">
      <c r="A605" s="164"/>
      <c r="B605" s="132"/>
      <c r="C605" s="164"/>
      <c r="D605" s="164"/>
      <c r="E605" s="164"/>
      <c r="F605" s="164"/>
      <c r="G605" s="164"/>
      <c r="H605" s="164"/>
      <c r="I605" s="164"/>
      <c r="J605" s="164"/>
      <c r="K605" s="164"/>
      <c r="L605" s="164"/>
      <c r="M605" s="164"/>
      <c r="N605" s="164"/>
      <c r="O605" s="164"/>
      <c r="P605" s="164"/>
      <c r="Q605" s="164"/>
      <c r="R605" s="164"/>
      <c r="S605" s="164"/>
      <c r="T605" s="164"/>
      <c r="U605" s="164"/>
      <c r="V605" s="164"/>
    </row>
    <row r="606" spans="1:22" ht="12">
      <c r="A606" s="164"/>
      <c r="B606" s="132"/>
      <c r="C606" s="164"/>
      <c r="D606" s="164"/>
      <c r="E606" s="164"/>
      <c r="F606" s="164"/>
      <c r="G606" s="164"/>
      <c r="H606" s="164"/>
      <c r="I606" s="164"/>
      <c r="J606" s="164"/>
      <c r="K606" s="164"/>
      <c r="L606" s="164"/>
      <c r="M606" s="164"/>
      <c r="N606" s="164"/>
      <c r="O606" s="164"/>
      <c r="P606" s="164"/>
      <c r="Q606" s="164"/>
      <c r="R606" s="164"/>
      <c r="S606" s="164"/>
      <c r="T606" s="164"/>
      <c r="U606" s="164"/>
      <c r="V606" s="164"/>
    </row>
    <row r="607" spans="1:22" ht="12">
      <c r="A607" s="164"/>
      <c r="B607" s="132"/>
      <c r="C607" s="164"/>
      <c r="D607" s="164"/>
      <c r="E607" s="164"/>
      <c r="F607" s="164"/>
      <c r="G607" s="164"/>
      <c r="H607" s="164"/>
      <c r="I607" s="164"/>
      <c r="J607" s="164"/>
      <c r="K607" s="164"/>
      <c r="L607" s="164"/>
      <c r="M607" s="164"/>
      <c r="N607" s="164"/>
      <c r="O607" s="164"/>
      <c r="P607" s="164"/>
      <c r="Q607" s="164"/>
      <c r="R607" s="164"/>
      <c r="S607" s="164"/>
      <c r="T607" s="164"/>
      <c r="U607" s="164"/>
      <c r="V607" s="164"/>
    </row>
    <row r="608" spans="1:22" ht="12">
      <c r="A608" s="164"/>
      <c r="B608" s="132"/>
      <c r="C608" s="164"/>
      <c r="D608" s="164"/>
      <c r="E608" s="164"/>
      <c r="F608" s="164"/>
      <c r="G608" s="164"/>
      <c r="H608" s="164"/>
      <c r="I608" s="164"/>
      <c r="J608" s="164"/>
      <c r="K608" s="164"/>
      <c r="L608" s="164"/>
      <c r="M608" s="164"/>
      <c r="N608" s="164"/>
      <c r="O608" s="164"/>
      <c r="P608" s="164"/>
      <c r="Q608" s="164"/>
      <c r="R608" s="164"/>
      <c r="S608" s="164"/>
      <c r="T608" s="164"/>
      <c r="U608" s="164"/>
      <c r="V608" s="164"/>
    </row>
    <row r="609" spans="1:22" ht="12">
      <c r="A609" s="164"/>
      <c r="B609" s="132"/>
      <c r="C609" s="164"/>
      <c r="D609" s="164"/>
      <c r="E609" s="164"/>
      <c r="F609" s="164"/>
      <c r="G609" s="164"/>
      <c r="H609" s="164"/>
      <c r="I609" s="164"/>
      <c r="J609" s="164"/>
      <c r="K609" s="164"/>
      <c r="L609" s="164"/>
      <c r="M609" s="164"/>
      <c r="N609" s="164"/>
      <c r="O609" s="164"/>
      <c r="P609" s="164"/>
      <c r="Q609" s="164"/>
      <c r="R609" s="164"/>
      <c r="S609" s="164"/>
      <c r="T609" s="164"/>
      <c r="U609" s="164"/>
      <c r="V609" s="164"/>
    </row>
    <row r="610" spans="1:22" ht="12">
      <c r="A610" s="164"/>
      <c r="B610" s="132"/>
      <c r="C610" s="164"/>
      <c r="D610" s="164"/>
      <c r="E610" s="164"/>
      <c r="F610" s="164"/>
      <c r="G610" s="164"/>
      <c r="H610" s="164"/>
      <c r="I610" s="164"/>
      <c r="J610" s="164"/>
      <c r="K610" s="164"/>
      <c r="L610" s="164"/>
      <c r="M610" s="164"/>
      <c r="N610" s="164"/>
      <c r="O610" s="164"/>
      <c r="P610" s="164"/>
      <c r="Q610" s="164"/>
      <c r="R610" s="164"/>
      <c r="S610" s="164"/>
      <c r="T610" s="164"/>
      <c r="U610" s="164"/>
      <c r="V610" s="164"/>
    </row>
    <row r="611" spans="1:22" ht="12">
      <c r="A611" s="164"/>
      <c r="B611" s="132"/>
      <c r="C611" s="164"/>
      <c r="D611" s="164"/>
      <c r="E611" s="164"/>
      <c r="F611" s="164"/>
      <c r="G611" s="164"/>
      <c r="H611" s="164"/>
      <c r="I611" s="164"/>
      <c r="J611" s="164"/>
      <c r="K611" s="164"/>
      <c r="L611" s="164"/>
      <c r="M611" s="164"/>
      <c r="N611" s="164"/>
      <c r="O611" s="164"/>
      <c r="P611" s="164"/>
      <c r="Q611" s="164"/>
      <c r="R611" s="164"/>
      <c r="S611" s="164"/>
      <c r="T611" s="164"/>
      <c r="U611" s="164"/>
      <c r="V611" s="164"/>
    </row>
    <row r="612" spans="1:22" ht="12">
      <c r="A612" s="164"/>
      <c r="B612" s="132"/>
      <c r="C612" s="164"/>
      <c r="D612" s="164"/>
      <c r="E612" s="164"/>
      <c r="F612" s="164"/>
      <c r="G612" s="164"/>
      <c r="H612" s="164"/>
      <c r="I612" s="164"/>
      <c r="J612" s="164"/>
      <c r="K612" s="164"/>
      <c r="L612" s="164"/>
      <c r="M612" s="164"/>
      <c r="N612" s="164"/>
      <c r="O612" s="164"/>
      <c r="P612" s="164"/>
      <c r="Q612" s="164"/>
      <c r="R612" s="164"/>
      <c r="S612" s="164"/>
      <c r="T612" s="164"/>
      <c r="U612" s="164"/>
      <c r="V612" s="164"/>
    </row>
    <row r="613" spans="1:22" ht="12">
      <c r="A613" s="164"/>
      <c r="B613" s="132"/>
      <c r="C613" s="164"/>
      <c r="D613" s="164"/>
      <c r="E613" s="164"/>
      <c r="F613" s="164"/>
      <c r="G613" s="164"/>
      <c r="H613" s="164"/>
      <c r="I613" s="164"/>
      <c r="J613" s="164"/>
      <c r="K613" s="164"/>
      <c r="L613" s="164"/>
      <c r="M613" s="164"/>
      <c r="N613" s="164"/>
      <c r="O613" s="164"/>
      <c r="P613" s="164"/>
      <c r="Q613" s="164"/>
      <c r="R613" s="164"/>
      <c r="S613" s="164"/>
      <c r="T613" s="164"/>
      <c r="U613" s="164"/>
      <c r="V613" s="164"/>
    </row>
    <row r="614" spans="1:22" ht="12">
      <c r="A614" s="164"/>
      <c r="B614" s="132"/>
      <c r="C614" s="164"/>
      <c r="D614" s="164"/>
      <c r="E614" s="164"/>
      <c r="F614" s="164"/>
      <c r="G614" s="164"/>
      <c r="H614" s="164"/>
      <c r="I614" s="164"/>
      <c r="J614" s="164"/>
      <c r="K614" s="164"/>
      <c r="L614" s="164"/>
      <c r="M614" s="164"/>
      <c r="N614" s="164"/>
      <c r="O614" s="164"/>
      <c r="P614" s="164"/>
      <c r="Q614" s="164"/>
      <c r="R614" s="164"/>
      <c r="S614" s="164"/>
      <c r="T614" s="164"/>
      <c r="U614" s="164"/>
      <c r="V614" s="164"/>
    </row>
    <row r="615" spans="1:22" ht="12">
      <c r="A615" s="164"/>
      <c r="B615" s="132"/>
      <c r="C615" s="164"/>
      <c r="D615" s="164"/>
      <c r="E615" s="164"/>
      <c r="F615" s="164"/>
      <c r="G615" s="164"/>
      <c r="H615" s="164"/>
      <c r="I615" s="164"/>
      <c r="J615" s="164"/>
      <c r="K615" s="164"/>
      <c r="L615" s="164"/>
      <c r="M615" s="164"/>
      <c r="N615" s="164"/>
      <c r="O615" s="164"/>
      <c r="P615" s="164"/>
      <c r="Q615" s="164"/>
      <c r="R615" s="164"/>
      <c r="S615" s="164"/>
      <c r="T615" s="164"/>
      <c r="U615" s="164"/>
      <c r="V615" s="164"/>
    </row>
    <row r="616" spans="1:22" ht="12">
      <c r="A616" s="164"/>
      <c r="B616" s="132"/>
      <c r="C616" s="164"/>
      <c r="D616" s="164"/>
      <c r="E616" s="164"/>
      <c r="F616" s="164"/>
      <c r="G616" s="164"/>
      <c r="H616" s="164"/>
      <c r="I616" s="164"/>
      <c r="J616" s="164"/>
      <c r="K616" s="164"/>
      <c r="L616" s="164"/>
      <c r="M616" s="164"/>
      <c r="N616" s="164"/>
      <c r="O616" s="164"/>
      <c r="P616" s="164"/>
      <c r="Q616" s="164"/>
      <c r="R616" s="164"/>
      <c r="S616" s="164"/>
      <c r="T616" s="164"/>
      <c r="U616" s="164"/>
      <c r="V616" s="164"/>
    </row>
    <row r="617" spans="1:22" ht="12">
      <c r="A617" s="164"/>
      <c r="B617" s="132"/>
      <c r="C617" s="164"/>
      <c r="D617" s="164"/>
      <c r="E617" s="164"/>
      <c r="F617" s="164"/>
      <c r="G617" s="164"/>
      <c r="H617" s="164"/>
      <c r="I617" s="164"/>
      <c r="J617" s="164"/>
      <c r="K617" s="164"/>
      <c r="L617" s="164"/>
      <c r="M617" s="164"/>
      <c r="N617" s="164"/>
      <c r="O617" s="164"/>
      <c r="P617" s="164"/>
      <c r="Q617" s="164"/>
      <c r="R617" s="164"/>
      <c r="S617" s="164"/>
      <c r="T617" s="164"/>
      <c r="U617" s="164"/>
      <c r="V617" s="164"/>
    </row>
    <row r="618" spans="1:22" ht="12">
      <c r="A618" s="164"/>
      <c r="B618" s="132"/>
      <c r="C618" s="164"/>
      <c r="D618" s="164"/>
      <c r="E618" s="164"/>
      <c r="F618" s="164"/>
      <c r="G618" s="164"/>
      <c r="H618" s="164"/>
      <c r="I618" s="164"/>
      <c r="J618" s="164"/>
      <c r="K618" s="164"/>
      <c r="L618" s="164"/>
      <c r="M618" s="164"/>
      <c r="N618" s="164"/>
      <c r="O618" s="164"/>
      <c r="P618" s="164"/>
      <c r="Q618" s="164"/>
      <c r="R618" s="164"/>
      <c r="S618" s="164"/>
      <c r="T618" s="164"/>
      <c r="U618" s="164"/>
      <c r="V618" s="164"/>
    </row>
    <row r="619" spans="1:22" ht="12">
      <c r="A619" s="164"/>
      <c r="B619" s="132"/>
      <c r="C619" s="164"/>
      <c r="D619" s="164"/>
      <c r="E619" s="164"/>
      <c r="F619" s="164"/>
      <c r="G619" s="164"/>
      <c r="H619" s="164"/>
      <c r="I619" s="164"/>
      <c r="J619" s="164"/>
      <c r="K619" s="164"/>
      <c r="L619" s="164"/>
      <c r="M619" s="164"/>
      <c r="N619" s="164"/>
      <c r="O619" s="164"/>
      <c r="P619" s="164"/>
      <c r="Q619" s="164"/>
      <c r="R619" s="164"/>
      <c r="S619" s="164"/>
      <c r="T619" s="164"/>
      <c r="U619" s="164"/>
      <c r="V619" s="164"/>
    </row>
    <row r="620" spans="1:22" ht="12">
      <c r="A620" s="164"/>
      <c r="B620" s="132"/>
      <c r="C620" s="164"/>
      <c r="D620" s="164"/>
      <c r="E620" s="164"/>
      <c r="F620" s="164"/>
      <c r="G620" s="164"/>
      <c r="H620" s="164"/>
      <c r="I620" s="164"/>
      <c r="J620" s="164"/>
      <c r="K620" s="164"/>
      <c r="L620" s="164"/>
      <c r="M620" s="164"/>
      <c r="N620" s="164"/>
      <c r="O620" s="164"/>
      <c r="P620" s="164"/>
      <c r="Q620" s="164"/>
      <c r="R620" s="164"/>
      <c r="S620" s="164"/>
      <c r="T620" s="164"/>
      <c r="U620" s="164"/>
      <c r="V620" s="164"/>
    </row>
    <row r="621" spans="1:22" ht="12">
      <c r="A621" s="164"/>
      <c r="B621" s="132"/>
      <c r="C621" s="164"/>
      <c r="D621" s="164"/>
      <c r="E621" s="164"/>
      <c r="F621" s="164"/>
      <c r="G621" s="164"/>
      <c r="H621" s="164"/>
      <c r="I621" s="164"/>
      <c r="J621" s="164"/>
      <c r="K621" s="164"/>
      <c r="L621" s="164"/>
      <c r="M621" s="164"/>
      <c r="N621" s="164"/>
      <c r="O621" s="164"/>
      <c r="P621" s="164"/>
      <c r="Q621" s="164"/>
      <c r="R621" s="164"/>
      <c r="S621" s="164"/>
      <c r="T621" s="164"/>
      <c r="U621" s="164"/>
      <c r="V621" s="164"/>
    </row>
    <row r="622" spans="1:22" ht="12">
      <c r="A622" s="164"/>
      <c r="B622" s="132"/>
      <c r="C622" s="164"/>
      <c r="D622" s="164"/>
      <c r="E622" s="164"/>
      <c r="F622" s="164"/>
      <c r="G622" s="164"/>
      <c r="H622" s="164"/>
      <c r="I622" s="164"/>
      <c r="J622" s="164"/>
      <c r="K622" s="164"/>
      <c r="L622" s="164"/>
      <c r="M622" s="164"/>
      <c r="N622" s="164"/>
      <c r="O622" s="164"/>
      <c r="P622" s="164"/>
      <c r="Q622" s="164"/>
      <c r="R622" s="164"/>
      <c r="S622" s="164"/>
      <c r="T622" s="164"/>
      <c r="U622" s="164"/>
      <c r="V622" s="164"/>
    </row>
    <row r="623" spans="1:22" ht="12">
      <c r="A623" s="164"/>
      <c r="B623" s="132"/>
      <c r="C623" s="164"/>
      <c r="D623" s="164"/>
      <c r="E623" s="164"/>
      <c r="F623" s="164"/>
      <c r="G623" s="164"/>
      <c r="H623" s="164"/>
      <c r="I623" s="164"/>
      <c r="J623" s="164"/>
      <c r="K623" s="164"/>
      <c r="L623" s="164"/>
      <c r="M623" s="164"/>
      <c r="N623" s="164"/>
      <c r="O623" s="164"/>
      <c r="P623" s="164"/>
      <c r="Q623" s="164"/>
      <c r="R623" s="164"/>
      <c r="S623" s="164"/>
      <c r="T623" s="164"/>
      <c r="U623" s="164"/>
      <c r="V623" s="164"/>
    </row>
    <row r="624" spans="1:22" ht="12">
      <c r="A624" s="164"/>
      <c r="B624" s="132"/>
      <c r="C624" s="164"/>
      <c r="D624" s="164"/>
      <c r="E624" s="164"/>
      <c r="F624" s="164"/>
      <c r="G624" s="164"/>
      <c r="H624" s="164"/>
      <c r="I624" s="164"/>
      <c r="J624" s="164"/>
      <c r="K624" s="164"/>
      <c r="L624" s="164"/>
      <c r="M624" s="164"/>
      <c r="N624" s="164"/>
      <c r="O624" s="164"/>
      <c r="P624" s="164"/>
      <c r="Q624" s="164"/>
      <c r="R624" s="164"/>
      <c r="S624" s="164"/>
      <c r="T624" s="164"/>
      <c r="U624" s="164"/>
      <c r="V624" s="164"/>
    </row>
    <row r="625" spans="1:22" ht="12">
      <c r="A625" s="164"/>
      <c r="B625" s="132"/>
      <c r="C625" s="164"/>
      <c r="D625" s="164"/>
      <c r="E625" s="164"/>
      <c r="F625" s="164"/>
      <c r="G625" s="164"/>
      <c r="H625" s="164"/>
      <c r="I625" s="164"/>
      <c r="J625" s="164"/>
      <c r="K625" s="164"/>
      <c r="L625" s="164"/>
      <c r="M625" s="164"/>
      <c r="N625" s="164"/>
      <c r="O625" s="164"/>
      <c r="P625" s="164"/>
      <c r="Q625" s="164"/>
      <c r="R625" s="164"/>
      <c r="S625" s="164"/>
      <c r="T625" s="164"/>
      <c r="U625" s="164"/>
      <c r="V625" s="164"/>
    </row>
    <row r="626" spans="1:22" ht="12">
      <c r="A626" s="164"/>
      <c r="B626" s="132"/>
      <c r="C626" s="164"/>
      <c r="D626" s="164"/>
      <c r="E626" s="164"/>
      <c r="F626" s="164"/>
      <c r="G626" s="164"/>
      <c r="H626" s="164"/>
      <c r="I626" s="164"/>
      <c r="J626" s="164"/>
      <c r="K626" s="164"/>
      <c r="L626" s="164"/>
      <c r="M626" s="164"/>
      <c r="N626" s="164"/>
      <c r="O626" s="164"/>
      <c r="P626" s="164"/>
      <c r="Q626" s="164"/>
      <c r="R626" s="164"/>
      <c r="S626" s="164"/>
      <c r="T626" s="164"/>
      <c r="U626" s="164"/>
      <c r="V626" s="164"/>
    </row>
    <row r="627" spans="1:22" ht="12">
      <c r="A627" s="164"/>
      <c r="B627" s="132"/>
      <c r="C627" s="164"/>
      <c r="D627" s="164"/>
      <c r="E627" s="164"/>
      <c r="F627" s="164"/>
      <c r="G627" s="164"/>
      <c r="H627" s="164"/>
      <c r="I627" s="164"/>
      <c r="J627" s="164"/>
      <c r="K627" s="164"/>
      <c r="L627" s="164"/>
      <c r="M627" s="164"/>
      <c r="N627" s="164"/>
      <c r="O627" s="164"/>
      <c r="P627" s="164"/>
      <c r="Q627" s="164"/>
      <c r="R627" s="164"/>
      <c r="S627" s="164"/>
      <c r="T627" s="164"/>
      <c r="U627" s="164"/>
      <c r="V627" s="164"/>
    </row>
    <row r="628" spans="1:22" ht="12">
      <c r="A628" s="164"/>
      <c r="B628" s="132"/>
      <c r="C628" s="164"/>
      <c r="D628" s="164"/>
      <c r="E628" s="164"/>
      <c r="F628" s="164"/>
      <c r="G628" s="164"/>
      <c r="H628" s="164"/>
      <c r="I628" s="164"/>
      <c r="J628" s="164"/>
      <c r="K628" s="164"/>
      <c r="L628" s="164"/>
      <c r="M628" s="164"/>
      <c r="N628" s="164"/>
      <c r="O628" s="164"/>
      <c r="P628" s="164"/>
      <c r="Q628" s="164"/>
      <c r="R628" s="164"/>
      <c r="S628" s="164"/>
      <c r="T628" s="164"/>
      <c r="U628" s="164"/>
      <c r="V628" s="164"/>
    </row>
    <row r="629" spans="1:22" ht="12">
      <c r="A629" s="164"/>
      <c r="B629" s="132"/>
      <c r="C629" s="164"/>
      <c r="D629" s="164"/>
      <c r="E629" s="164"/>
      <c r="F629" s="164"/>
      <c r="G629" s="164"/>
      <c r="H629" s="164"/>
      <c r="I629" s="164"/>
      <c r="J629" s="164"/>
      <c r="K629" s="164"/>
      <c r="L629" s="164"/>
      <c r="M629" s="164"/>
      <c r="N629" s="164"/>
      <c r="O629" s="164"/>
      <c r="P629" s="164"/>
      <c r="Q629" s="164"/>
      <c r="R629" s="164"/>
      <c r="S629" s="164"/>
      <c r="T629" s="164"/>
      <c r="U629" s="164"/>
      <c r="V629" s="164"/>
    </row>
    <row r="630" spans="1:22" ht="12">
      <c r="A630" s="164"/>
      <c r="B630" s="132"/>
      <c r="C630" s="164"/>
      <c r="D630" s="164"/>
      <c r="E630" s="164"/>
      <c r="F630" s="164"/>
      <c r="G630" s="164"/>
      <c r="H630" s="164"/>
      <c r="I630" s="164"/>
      <c r="J630" s="164"/>
      <c r="K630" s="164"/>
      <c r="L630" s="164"/>
      <c r="M630" s="164"/>
      <c r="N630" s="164"/>
      <c r="O630" s="164"/>
      <c r="P630" s="164"/>
      <c r="Q630" s="164"/>
      <c r="R630" s="164"/>
      <c r="S630" s="164"/>
      <c r="T630" s="164"/>
      <c r="U630" s="164"/>
      <c r="V630" s="164"/>
    </row>
    <row r="631" spans="1:22" ht="12">
      <c r="A631" s="164"/>
      <c r="B631" s="132"/>
      <c r="C631" s="164"/>
      <c r="D631" s="164"/>
      <c r="E631" s="164"/>
      <c r="F631" s="164"/>
      <c r="G631" s="164"/>
      <c r="H631" s="164"/>
      <c r="I631" s="164"/>
      <c r="J631" s="164"/>
      <c r="K631" s="164"/>
      <c r="L631" s="164"/>
      <c r="M631" s="164"/>
      <c r="N631" s="164"/>
      <c r="O631" s="164"/>
      <c r="P631" s="164"/>
      <c r="Q631" s="164"/>
      <c r="R631" s="164"/>
      <c r="S631" s="164"/>
      <c r="T631" s="164"/>
      <c r="U631" s="164"/>
      <c r="V631" s="164"/>
    </row>
    <row r="632" spans="1:22" ht="12">
      <c r="A632" s="164"/>
      <c r="B632" s="132"/>
      <c r="C632" s="164"/>
      <c r="D632" s="164"/>
      <c r="E632" s="164"/>
      <c r="F632" s="164"/>
      <c r="G632" s="164"/>
      <c r="H632" s="164"/>
      <c r="I632" s="164"/>
      <c r="J632" s="164"/>
      <c r="K632" s="164"/>
      <c r="L632" s="164"/>
      <c r="M632" s="164"/>
      <c r="N632" s="164"/>
      <c r="O632" s="164"/>
      <c r="P632" s="164"/>
      <c r="Q632" s="164"/>
      <c r="R632" s="164"/>
      <c r="S632" s="164"/>
      <c r="T632" s="164"/>
      <c r="U632" s="164"/>
      <c r="V632" s="164"/>
    </row>
    <row r="633" spans="1:22" ht="12">
      <c r="A633" s="164"/>
      <c r="B633" s="132"/>
      <c r="C633" s="164"/>
      <c r="D633" s="164"/>
      <c r="E633" s="164"/>
      <c r="F633" s="164"/>
      <c r="G633" s="164"/>
      <c r="H633" s="164"/>
      <c r="I633" s="164"/>
      <c r="J633" s="164"/>
      <c r="K633" s="164"/>
      <c r="L633" s="164"/>
      <c r="M633" s="164"/>
      <c r="N633" s="164"/>
      <c r="O633" s="164"/>
      <c r="P633" s="164"/>
      <c r="Q633" s="164"/>
      <c r="R633" s="164"/>
      <c r="S633" s="164"/>
      <c r="T633" s="164"/>
      <c r="U633" s="164"/>
      <c r="V633" s="164"/>
    </row>
    <row r="634" spans="1:22" ht="12">
      <c r="A634" s="164"/>
      <c r="B634" s="132"/>
      <c r="C634" s="164"/>
      <c r="D634" s="164"/>
      <c r="E634" s="164"/>
      <c r="F634" s="164"/>
      <c r="G634" s="164"/>
      <c r="H634" s="164"/>
      <c r="I634" s="164"/>
      <c r="J634" s="164"/>
      <c r="K634" s="164"/>
      <c r="L634" s="164"/>
      <c r="M634" s="164"/>
      <c r="N634" s="164"/>
      <c r="O634" s="164"/>
      <c r="P634" s="164"/>
      <c r="Q634" s="164"/>
      <c r="R634" s="164"/>
      <c r="S634" s="164"/>
      <c r="T634" s="164"/>
      <c r="U634" s="164"/>
      <c r="V634" s="164"/>
    </row>
    <row r="635" spans="1:22" ht="12">
      <c r="A635" s="164"/>
      <c r="B635" s="132"/>
      <c r="C635" s="164"/>
      <c r="D635" s="164"/>
      <c r="E635" s="164"/>
      <c r="F635" s="164"/>
      <c r="G635" s="164"/>
      <c r="H635" s="164"/>
      <c r="I635" s="164"/>
      <c r="J635" s="164"/>
      <c r="K635" s="164"/>
      <c r="L635" s="164"/>
      <c r="M635" s="164"/>
      <c r="N635" s="164"/>
      <c r="O635" s="164"/>
      <c r="P635" s="164"/>
      <c r="Q635" s="164"/>
      <c r="R635" s="164"/>
      <c r="S635" s="164"/>
      <c r="T635" s="164"/>
      <c r="U635" s="164"/>
      <c r="V635" s="164"/>
    </row>
    <row r="636" spans="1:22" ht="12">
      <c r="A636" s="164"/>
      <c r="B636" s="132"/>
      <c r="C636" s="164"/>
      <c r="D636" s="164"/>
      <c r="E636" s="164"/>
      <c r="F636" s="164"/>
      <c r="G636" s="164"/>
      <c r="H636" s="164"/>
      <c r="I636" s="164"/>
      <c r="J636" s="164"/>
      <c r="K636" s="164"/>
      <c r="L636" s="164"/>
      <c r="M636" s="164"/>
      <c r="N636" s="164"/>
      <c r="O636" s="164"/>
      <c r="P636" s="164"/>
      <c r="Q636" s="164"/>
      <c r="R636" s="164"/>
      <c r="S636" s="164"/>
      <c r="T636" s="164"/>
      <c r="U636" s="164"/>
      <c r="V636" s="164"/>
    </row>
    <row r="637" spans="1:22" ht="12">
      <c r="A637" s="164"/>
      <c r="B637" s="132"/>
      <c r="C637" s="164"/>
      <c r="D637" s="164"/>
      <c r="E637" s="164"/>
      <c r="F637" s="164"/>
      <c r="G637" s="164"/>
      <c r="H637" s="164"/>
      <c r="I637" s="164"/>
      <c r="J637" s="164"/>
      <c r="K637" s="164"/>
      <c r="L637" s="164"/>
      <c r="M637" s="164"/>
      <c r="N637" s="164"/>
      <c r="O637" s="164"/>
      <c r="P637" s="164"/>
      <c r="Q637" s="164"/>
      <c r="R637" s="164"/>
      <c r="S637" s="164"/>
      <c r="T637" s="164"/>
      <c r="U637" s="164"/>
      <c r="V637" s="164"/>
    </row>
    <row r="638" spans="1:22" ht="12">
      <c r="A638" s="164"/>
      <c r="B638" s="132"/>
      <c r="C638" s="164"/>
      <c r="D638" s="164"/>
      <c r="E638" s="164"/>
      <c r="F638" s="164"/>
      <c r="G638" s="164"/>
      <c r="H638" s="164"/>
      <c r="I638" s="164"/>
      <c r="J638" s="164"/>
      <c r="K638" s="164"/>
      <c r="L638" s="164"/>
      <c r="M638" s="164"/>
      <c r="N638" s="164"/>
      <c r="O638" s="164"/>
      <c r="P638" s="164"/>
      <c r="Q638" s="164"/>
      <c r="R638" s="164"/>
      <c r="S638" s="164"/>
      <c r="T638" s="164"/>
      <c r="U638" s="164"/>
      <c r="V638" s="164"/>
    </row>
    <row r="639" spans="1:22" ht="12">
      <c r="A639" s="164"/>
      <c r="B639" s="132"/>
      <c r="C639" s="164"/>
      <c r="D639" s="164"/>
      <c r="E639" s="164"/>
      <c r="F639" s="164"/>
      <c r="G639" s="164"/>
      <c r="H639" s="164"/>
      <c r="I639" s="164"/>
      <c r="J639" s="164"/>
      <c r="K639" s="164"/>
      <c r="L639" s="164"/>
      <c r="M639" s="164"/>
      <c r="N639" s="164"/>
      <c r="O639" s="164"/>
      <c r="P639" s="164"/>
      <c r="Q639" s="164"/>
      <c r="R639" s="164"/>
      <c r="S639" s="164"/>
      <c r="T639" s="164"/>
      <c r="U639" s="164"/>
      <c r="V639" s="164"/>
    </row>
    <row r="640" spans="1:22" ht="12">
      <c r="A640" s="164"/>
      <c r="B640" s="132"/>
      <c r="C640" s="164"/>
      <c r="D640" s="164"/>
      <c r="E640" s="164"/>
      <c r="F640" s="164"/>
      <c r="G640" s="164"/>
      <c r="H640" s="164"/>
      <c r="I640" s="164"/>
      <c r="J640" s="164"/>
      <c r="K640" s="164"/>
      <c r="L640" s="164"/>
      <c r="M640" s="164"/>
      <c r="N640" s="164"/>
      <c r="O640" s="164"/>
      <c r="P640" s="164"/>
      <c r="Q640" s="164"/>
      <c r="R640" s="164"/>
      <c r="S640" s="164"/>
      <c r="T640" s="164"/>
      <c r="U640" s="164"/>
      <c r="V640" s="164"/>
    </row>
    <row r="641" spans="1:22" ht="12">
      <c r="A641" s="164"/>
      <c r="B641" s="132"/>
      <c r="C641" s="164"/>
      <c r="D641" s="164"/>
      <c r="E641" s="164"/>
      <c r="F641" s="164"/>
      <c r="G641" s="164"/>
      <c r="H641" s="164"/>
      <c r="I641" s="164"/>
      <c r="J641" s="164"/>
      <c r="K641" s="164"/>
      <c r="L641" s="164"/>
      <c r="M641" s="164"/>
      <c r="N641" s="164"/>
      <c r="O641" s="164"/>
      <c r="P641" s="164"/>
      <c r="Q641" s="164"/>
      <c r="R641" s="164"/>
      <c r="S641" s="164"/>
      <c r="T641" s="164"/>
      <c r="U641" s="164"/>
      <c r="V641" s="164"/>
    </row>
    <row r="642" spans="1:22" ht="12">
      <c r="A642" s="164"/>
      <c r="B642" s="132"/>
      <c r="C642" s="164"/>
      <c r="D642" s="164"/>
      <c r="E642" s="164"/>
      <c r="F642" s="164"/>
      <c r="G642" s="164"/>
      <c r="H642" s="164"/>
      <c r="I642" s="164"/>
      <c r="J642" s="164"/>
      <c r="K642" s="164"/>
      <c r="L642" s="164"/>
      <c r="M642" s="164"/>
      <c r="N642" s="164"/>
      <c r="O642" s="164"/>
      <c r="P642" s="164"/>
      <c r="Q642" s="164"/>
      <c r="R642" s="164"/>
      <c r="S642" s="164"/>
      <c r="T642" s="164"/>
      <c r="U642" s="164"/>
      <c r="V642" s="164"/>
    </row>
    <row r="643" spans="1:22" ht="12">
      <c r="A643" s="164"/>
      <c r="B643" s="132"/>
      <c r="C643" s="164"/>
      <c r="D643" s="164"/>
      <c r="E643" s="164"/>
      <c r="F643" s="164"/>
      <c r="G643" s="164"/>
      <c r="H643" s="164"/>
      <c r="I643" s="164"/>
      <c r="J643" s="164"/>
      <c r="K643" s="164"/>
      <c r="L643" s="164"/>
      <c r="M643" s="164"/>
      <c r="N643" s="164"/>
      <c r="O643" s="164"/>
      <c r="P643" s="164"/>
      <c r="Q643" s="164"/>
      <c r="R643" s="164"/>
      <c r="S643" s="164"/>
      <c r="T643" s="164"/>
      <c r="U643" s="164"/>
      <c r="V643" s="164"/>
    </row>
    <row r="644" spans="1:22" ht="12">
      <c r="A644" s="164"/>
      <c r="B644" s="132"/>
      <c r="C644" s="164"/>
      <c r="D644" s="164"/>
      <c r="E644" s="164"/>
      <c r="F644" s="164"/>
      <c r="G644" s="164"/>
      <c r="H644" s="164"/>
      <c r="I644" s="164"/>
      <c r="J644" s="164"/>
      <c r="K644" s="164"/>
      <c r="L644" s="164"/>
      <c r="M644" s="164"/>
      <c r="N644" s="164"/>
      <c r="O644" s="164"/>
      <c r="P644" s="164"/>
      <c r="Q644" s="164"/>
      <c r="R644" s="164"/>
      <c r="S644" s="164"/>
      <c r="T644" s="164"/>
      <c r="U644" s="164"/>
      <c r="V644" s="164"/>
    </row>
    <row r="645" spans="1:22" ht="12">
      <c r="A645" s="164"/>
      <c r="B645" s="132"/>
      <c r="C645" s="164"/>
      <c r="D645" s="164"/>
      <c r="E645" s="164"/>
      <c r="F645" s="164"/>
      <c r="G645" s="164"/>
      <c r="H645" s="164"/>
      <c r="I645" s="164"/>
      <c r="J645" s="164"/>
      <c r="K645" s="164"/>
      <c r="L645" s="164"/>
      <c r="M645" s="164"/>
      <c r="N645" s="164"/>
      <c r="O645" s="164"/>
      <c r="P645" s="164"/>
      <c r="Q645" s="164"/>
      <c r="R645" s="164"/>
      <c r="S645" s="164"/>
      <c r="T645" s="164"/>
      <c r="U645" s="164"/>
      <c r="V645" s="164"/>
    </row>
    <row r="646" spans="1:22" ht="12">
      <c r="A646" s="164"/>
      <c r="B646" s="132"/>
      <c r="C646" s="164"/>
      <c r="D646" s="164"/>
      <c r="E646" s="164"/>
      <c r="F646" s="164"/>
      <c r="G646" s="164"/>
      <c r="H646" s="164"/>
      <c r="I646" s="164"/>
      <c r="J646" s="164"/>
      <c r="K646" s="164"/>
      <c r="L646" s="164"/>
      <c r="M646" s="164"/>
      <c r="N646" s="164"/>
      <c r="O646" s="164"/>
      <c r="P646" s="164"/>
      <c r="Q646" s="164"/>
      <c r="R646" s="164"/>
      <c r="S646" s="164"/>
      <c r="T646" s="164"/>
      <c r="U646" s="164"/>
      <c r="V646" s="164"/>
    </row>
    <row r="647" spans="1:22" ht="12">
      <c r="A647" s="164"/>
      <c r="B647" s="132"/>
      <c r="C647" s="164"/>
      <c r="D647" s="164"/>
      <c r="E647" s="164"/>
      <c r="F647" s="164"/>
      <c r="G647" s="164"/>
      <c r="H647" s="164"/>
      <c r="I647" s="164"/>
      <c r="J647" s="164"/>
      <c r="K647" s="164"/>
      <c r="L647" s="164"/>
      <c r="M647" s="164"/>
      <c r="N647" s="164"/>
      <c r="O647" s="164"/>
      <c r="P647" s="164"/>
      <c r="Q647" s="164"/>
      <c r="R647" s="164"/>
      <c r="S647" s="164"/>
      <c r="T647" s="164"/>
      <c r="U647" s="164"/>
      <c r="V647" s="164"/>
    </row>
    <row r="648" spans="1:22" ht="12">
      <c r="A648" s="164"/>
      <c r="B648" s="132"/>
      <c r="C648" s="164"/>
      <c r="D648" s="164"/>
      <c r="E648" s="164"/>
      <c r="F648" s="164"/>
      <c r="G648" s="164"/>
      <c r="H648" s="164"/>
      <c r="I648" s="164"/>
      <c r="J648" s="164"/>
      <c r="K648" s="164"/>
      <c r="L648" s="164"/>
      <c r="M648" s="164"/>
      <c r="N648" s="164"/>
      <c r="O648" s="164"/>
      <c r="P648" s="164"/>
      <c r="Q648" s="164"/>
      <c r="R648" s="164"/>
      <c r="S648" s="164"/>
      <c r="T648" s="164"/>
      <c r="U648" s="164"/>
      <c r="V648" s="164"/>
    </row>
    <row r="649" spans="1:22" ht="12">
      <c r="A649" s="164"/>
      <c r="B649" s="132"/>
      <c r="C649" s="164"/>
      <c r="D649" s="164"/>
      <c r="E649" s="164"/>
      <c r="F649" s="164"/>
      <c r="G649" s="164"/>
      <c r="H649" s="164"/>
      <c r="I649" s="164"/>
      <c r="J649" s="164"/>
      <c r="K649" s="164"/>
      <c r="L649" s="164"/>
      <c r="M649" s="164"/>
      <c r="N649" s="164"/>
      <c r="O649" s="164"/>
      <c r="P649" s="164"/>
      <c r="Q649" s="164"/>
      <c r="R649" s="164"/>
      <c r="S649" s="164"/>
      <c r="T649" s="164"/>
      <c r="U649" s="164"/>
      <c r="V649" s="164"/>
    </row>
    <row r="650" spans="1:22" ht="12">
      <c r="A650" s="164"/>
      <c r="B650" s="132"/>
      <c r="C650" s="164"/>
      <c r="D650" s="164"/>
      <c r="E650" s="164"/>
      <c r="F650" s="164"/>
      <c r="G650" s="164"/>
      <c r="H650" s="164"/>
      <c r="I650" s="164"/>
      <c r="J650" s="164"/>
      <c r="K650" s="164"/>
      <c r="L650" s="164"/>
      <c r="M650" s="164"/>
      <c r="N650" s="164"/>
      <c r="O650" s="164"/>
      <c r="P650" s="164"/>
      <c r="Q650" s="164"/>
      <c r="R650" s="164"/>
      <c r="S650" s="164"/>
      <c r="T650" s="164"/>
      <c r="U650" s="164"/>
      <c r="V650" s="164"/>
    </row>
    <row r="651" spans="1:22" ht="12">
      <c r="A651" s="164"/>
      <c r="B651" s="132"/>
      <c r="C651" s="164"/>
      <c r="D651" s="164"/>
      <c r="E651" s="164"/>
      <c r="F651" s="164"/>
      <c r="G651" s="164"/>
      <c r="H651" s="164"/>
      <c r="I651" s="164"/>
      <c r="J651" s="164"/>
      <c r="K651" s="164"/>
      <c r="L651" s="164"/>
      <c r="M651" s="164"/>
      <c r="N651" s="164"/>
      <c r="O651" s="164"/>
      <c r="P651" s="164"/>
      <c r="Q651" s="164"/>
      <c r="R651" s="164"/>
      <c r="S651" s="164"/>
      <c r="T651" s="164"/>
      <c r="U651" s="164"/>
      <c r="V651" s="164"/>
    </row>
    <row r="652" spans="1:22" ht="12">
      <c r="A652" s="164"/>
      <c r="B652" s="132"/>
      <c r="C652" s="164"/>
      <c r="D652" s="164"/>
      <c r="E652" s="164"/>
      <c r="F652" s="164"/>
      <c r="G652" s="164"/>
      <c r="H652" s="164"/>
      <c r="I652" s="164"/>
      <c r="J652" s="164"/>
      <c r="K652" s="164"/>
      <c r="L652" s="164"/>
      <c r="M652" s="164"/>
      <c r="N652" s="164"/>
      <c r="O652" s="164"/>
      <c r="P652" s="164"/>
      <c r="Q652" s="164"/>
      <c r="R652" s="164"/>
      <c r="S652" s="164"/>
      <c r="T652" s="164"/>
      <c r="U652" s="164"/>
      <c r="V652" s="164"/>
    </row>
    <row r="653" spans="1:22" ht="12">
      <c r="A653" s="164"/>
      <c r="B653" s="132"/>
      <c r="C653" s="164"/>
      <c r="D653" s="164"/>
      <c r="E653" s="164"/>
      <c r="F653" s="164"/>
      <c r="G653" s="164"/>
      <c r="H653" s="164"/>
      <c r="I653" s="164"/>
      <c r="J653" s="164"/>
      <c r="K653" s="164"/>
      <c r="L653" s="164"/>
      <c r="M653" s="164"/>
      <c r="N653" s="164"/>
      <c r="O653" s="164"/>
      <c r="P653" s="164"/>
      <c r="Q653" s="164"/>
      <c r="R653" s="164"/>
      <c r="S653" s="164"/>
      <c r="T653" s="164"/>
      <c r="U653" s="164"/>
      <c r="V653" s="164"/>
    </row>
    <row r="654" spans="1:22" ht="12">
      <c r="A654" s="164"/>
      <c r="B654" s="132"/>
      <c r="C654" s="164"/>
      <c r="D654" s="164"/>
      <c r="E654" s="164"/>
      <c r="F654" s="164"/>
      <c r="G654" s="164"/>
      <c r="H654" s="164"/>
      <c r="I654" s="164"/>
      <c r="J654" s="164"/>
      <c r="K654" s="164"/>
      <c r="L654" s="164"/>
      <c r="M654" s="164"/>
      <c r="N654" s="164"/>
      <c r="O654" s="164"/>
      <c r="P654" s="164"/>
      <c r="Q654" s="164"/>
      <c r="R654" s="164"/>
      <c r="S654" s="164"/>
      <c r="T654" s="164"/>
      <c r="U654" s="164"/>
      <c r="V654" s="164"/>
    </row>
    <row r="655" spans="1:22" ht="12">
      <c r="A655" s="164"/>
      <c r="B655" s="132"/>
      <c r="C655" s="164"/>
      <c r="D655" s="164"/>
      <c r="E655" s="164"/>
      <c r="F655" s="164"/>
      <c r="G655" s="164"/>
      <c r="H655" s="164"/>
      <c r="I655" s="164"/>
      <c r="J655" s="164"/>
      <c r="K655" s="164"/>
      <c r="L655" s="164"/>
      <c r="M655" s="164"/>
      <c r="N655" s="164"/>
      <c r="O655" s="164"/>
      <c r="P655" s="164"/>
      <c r="Q655" s="164"/>
      <c r="R655" s="164"/>
      <c r="S655" s="164"/>
      <c r="T655" s="164"/>
      <c r="U655" s="164"/>
      <c r="V655" s="164"/>
    </row>
    <row r="656" spans="1:22" ht="12">
      <c r="A656" s="164"/>
      <c r="B656" s="132"/>
      <c r="C656" s="164"/>
      <c r="D656" s="164"/>
      <c r="E656" s="164"/>
      <c r="F656" s="164"/>
      <c r="G656" s="164"/>
      <c r="H656" s="164"/>
      <c r="I656" s="164"/>
      <c r="J656" s="164"/>
      <c r="K656" s="164"/>
      <c r="L656" s="164"/>
      <c r="M656" s="164"/>
      <c r="N656" s="164"/>
      <c r="O656" s="164"/>
      <c r="P656" s="164"/>
      <c r="Q656" s="164"/>
      <c r="R656" s="164"/>
      <c r="S656" s="164"/>
      <c r="T656" s="164"/>
      <c r="U656" s="164"/>
      <c r="V656" s="164"/>
    </row>
    <row r="657" spans="1:22" ht="12">
      <c r="A657" s="164"/>
      <c r="B657" s="132"/>
      <c r="C657" s="164"/>
      <c r="D657" s="164"/>
      <c r="E657" s="164"/>
      <c r="F657" s="164"/>
      <c r="G657" s="164"/>
      <c r="H657" s="164"/>
      <c r="I657" s="164"/>
      <c r="J657" s="164"/>
      <c r="K657" s="164"/>
      <c r="L657" s="164"/>
      <c r="M657" s="164"/>
      <c r="N657" s="164"/>
      <c r="O657" s="164"/>
      <c r="P657" s="164"/>
      <c r="Q657" s="164"/>
      <c r="R657" s="164"/>
      <c r="S657" s="164"/>
      <c r="T657" s="164"/>
      <c r="U657" s="164"/>
      <c r="V657" s="164"/>
    </row>
    <row r="658" spans="1:22" ht="12">
      <c r="A658" s="164"/>
      <c r="B658" s="132"/>
      <c r="C658" s="164"/>
      <c r="D658" s="164"/>
      <c r="E658" s="164"/>
      <c r="F658" s="164"/>
      <c r="G658" s="164"/>
      <c r="H658" s="164"/>
      <c r="I658" s="164"/>
      <c r="J658" s="164"/>
      <c r="K658" s="164"/>
      <c r="L658" s="164"/>
      <c r="M658" s="164"/>
      <c r="N658" s="164"/>
      <c r="O658" s="164"/>
      <c r="P658" s="164"/>
      <c r="Q658" s="164"/>
      <c r="R658" s="164"/>
      <c r="S658" s="164"/>
      <c r="T658" s="164"/>
      <c r="U658" s="164"/>
      <c r="V658" s="164"/>
    </row>
    <row r="659" spans="1:22" ht="12">
      <c r="A659" s="164"/>
      <c r="B659" s="132"/>
      <c r="C659" s="164"/>
      <c r="D659" s="164"/>
      <c r="E659" s="164"/>
      <c r="F659" s="164"/>
      <c r="G659" s="164"/>
      <c r="H659" s="164"/>
      <c r="I659" s="164"/>
      <c r="J659" s="164"/>
      <c r="K659" s="164"/>
      <c r="L659" s="164"/>
      <c r="M659" s="164"/>
      <c r="N659" s="164"/>
      <c r="O659" s="164"/>
      <c r="P659" s="164"/>
      <c r="Q659" s="164"/>
      <c r="R659" s="164"/>
      <c r="S659" s="164"/>
      <c r="T659" s="164"/>
      <c r="U659" s="164"/>
      <c r="V659" s="164"/>
    </row>
    <row r="660" spans="1:22" ht="12">
      <c r="A660" s="164"/>
      <c r="B660" s="132"/>
      <c r="C660" s="164"/>
      <c r="D660" s="164"/>
      <c r="E660" s="164"/>
      <c r="F660" s="164"/>
      <c r="G660" s="164"/>
      <c r="H660" s="164"/>
      <c r="I660" s="164"/>
      <c r="J660" s="164"/>
      <c r="K660" s="164"/>
      <c r="L660" s="164"/>
      <c r="M660" s="164"/>
      <c r="N660" s="164"/>
      <c r="O660" s="164"/>
      <c r="P660" s="164"/>
      <c r="Q660" s="164"/>
      <c r="R660" s="164"/>
      <c r="S660" s="164"/>
      <c r="T660" s="164"/>
      <c r="U660" s="164"/>
      <c r="V660" s="164"/>
    </row>
    <row r="661" spans="1:22" ht="12">
      <c r="A661" s="164"/>
      <c r="B661" s="132"/>
      <c r="C661" s="164"/>
      <c r="D661" s="164"/>
      <c r="E661" s="164"/>
      <c r="F661" s="164"/>
      <c r="G661" s="164"/>
      <c r="H661" s="164"/>
      <c r="I661" s="164"/>
      <c r="J661" s="164"/>
      <c r="K661" s="164"/>
      <c r="L661" s="164"/>
      <c r="M661" s="164"/>
      <c r="N661" s="164"/>
      <c r="O661" s="164"/>
      <c r="P661" s="164"/>
      <c r="Q661" s="164"/>
      <c r="R661" s="164"/>
      <c r="S661" s="164"/>
      <c r="T661" s="164"/>
      <c r="U661" s="164"/>
      <c r="V661" s="164"/>
    </row>
    <row r="662" spans="1:22" ht="12">
      <c r="A662" s="164"/>
      <c r="B662" s="132"/>
      <c r="C662" s="164"/>
      <c r="D662" s="164"/>
      <c r="E662" s="164"/>
      <c r="F662" s="164"/>
      <c r="G662" s="164"/>
      <c r="H662" s="164"/>
      <c r="I662" s="164"/>
      <c r="J662" s="164"/>
      <c r="K662" s="164"/>
      <c r="L662" s="164"/>
      <c r="M662" s="164"/>
      <c r="N662" s="164"/>
      <c r="O662" s="164"/>
      <c r="P662" s="164"/>
      <c r="Q662" s="164"/>
      <c r="R662" s="164"/>
      <c r="S662" s="164"/>
      <c r="T662" s="164"/>
      <c r="U662" s="164"/>
      <c r="V662" s="164"/>
    </row>
    <row r="663" spans="1:22" ht="12">
      <c r="A663" s="164"/>
      <c r="B663" s="132"/>
      <c r="C663" s="164"/>
      <c r="D663" s="164"/>
      <c r="E663" s="164"/>
      <c r="F663" s="164"/>
      <c r="G663" s="164"/>
      <c r="H663" s="164"/>
      <c r="I663" s="164"/>
      <c r="J663" s="164"/>
      <c r="K663" s="164"/>
      <c r="L663" s="164"/>
      <c r="M663" s="164"/>
      <c r="N663" s="164"/>
      <c r="O663" s="164"/>
      <c r="P663" s="164"/>
      <c r="Q663" s="164"/>
      <c r="R663" s="164"/>
      <c r="S663" s="164"/>
      <c r="T663" s="164"/>
      <c r="U663" s="164"/>
      <c r="V663" s="164"/>
    </row>
    <row r="664" spans="1:22" ht="12">
      <c r="A664" s="164"/>
      <c r="B664" s="132"/>
      <c r="C664" s="164"/>
      <c r="D664" s="164"/>
      <c r="E664" s="164"/>
      <c r="F664" s="164"/>
      <c r="G664" s="164"/>
      <c r="H664" s="164"/>
      <c r="I664" s="164"/>
      <c r="J664" s="164"/>
      <c r="K664" s="164"/>
      <c r="L664" s="164"/>
      <c r="M664" s="164"/>
      <c r="N664" s="164"/>
      <c r="O664" s="164"/>
      <c r="P664" s="164"/>
      <c r="Q664" s="164"/>
      <c r="R664" s="164"/>
      <c r="S664" s="164"/>
      <c r="T664" s="164"/>
      <c r="U664" s="164"/>
      <c r="V664" s="164"/>
    </row>
    <row r="665" spans="1:22" ht="12">
      <c r="A665" s="164"/>
      <c r="B665" s="132"/>
      <c r="C665" s="164"/>
      <c r="D665" s="164"/>
      <c r="E665" s="164"/>
      <c r="F665" s="164"/>
      <c r="G665" s="164"/>
      <c r="H665" s="164"/>
      <c r="I665" s="164"/>
      <c r="J665" s="164"/>
      <c r="K665" s="164"/>
      <c r="L665" s="164"/>
      <c r="M665" s="164"/>
      <c r="N665" s="164"/>
      <c r="O665" s="164"/>
      <c r="P665" s="164"/>
      <c r="Q665" s="164"/>
      <c r="R665" s="164"/>
      <c r="S665" s="164"/>
      <c r="T665" s="164"/>
      <c r="U665" s="164"/>
      <c r="V665" s="164"/>
    </row>
    <row r="666" spans="1:22" ht="12">
      <c r="A666" s="164"/>
      <c r="B666" s="132"/>
      <c r="C666" s="164"/>
      <c r="D666" s="164"/>
      <c r="E666" s="164"/>
      <c r="F666" s="164"/>
      <c r="G666" s="164"/>
      <c r="H666" s="164"/>
      <c r="I666" s="164"/>
      <c r="J666" s="164"/>
      <c r="K666" s="164"/>
      <c r="L666" s="164"/>
      <c r="M666" s="164"/>
      <c r="N666" s="164"/>
      <c r="O666" s="164"/>
      <c r="P666" s="164"/>
      <c r="Q666" s="164"/>
      <c r="R666" s="164"/>
      <c r="S666" s="164"/>
      <c r="T666" s="164"/>
      <c r="U666" s="164"/>
      <c r="V666" s="164"/>
    </row>
    <row r="667" spans="1:22" ht="12">
      <c r="A667" s="164"/>
      <c r="B667" s="132"/>
      <c r="C667" s="164"/>
      <c r="D667" s="164"/>
      <c r="E667" s="164"/>
      <c r="F667" s="164"/>
      <c r="G667" s="164"/>
      <c r="H667" s="164"/>
      <c r="I667" s="164"/>
      <c r="J667" s="164"/>
      <c r="K667" s="164"/>
      <c r="L667" s="164"/>
      <c r="M667" s="164"/>
      <c r="N667" s="164"/>
      <c r="O667" s="164"/>
      <c r="P667" s="164"/>
      <c r="Q667" s="164"/>
      <c r="R667" s="164"/>
      <c r="S667" s="164"/>
      <c r="T667" s="164"/>
      <c r="U667" s="164"/>
      <c r="V667" s="164"/>
    </row>
    <row r="668" spans="1:22" ht="12">
      <c r="A668" s="164"/>
      <c r="B668" s="132"/>
      <c r="C668" s="164"/>
      <c r="D668" s="164"/>
      <c r="E668" s="164"/>
      <c r="F668" s="164"/>
      <c r="G668" s="164"/>
      <c r="H668" s="164"/>
      <c r="I668" s="164"/>
      <c r="J668" s="164"/>
      <c r="K668" s="164"/>
      <c r="L668" s="164"/>
      <c r="M668" s="164"/>
      <c r="N668" s="164"/>
      <c r="O668" s="164"/>
      <c r="P668" s="164"/>
      <c r="Q668" s="164"/>
      <c r="R668" s="164"/>
      <c r="S668" s="164"/>
      <c r="T668" s="164"/>
      <c r="U668" s="164"/>
      <c r="V668" s="164"/>
    </row>
    <row r="669" spans="1:22" ht="12">
      <c r="A669" s="164"/>
      <c r="B669" s="132"/>
      <c r="C669" s="164"/>
      <c r="D669" s="164"/>
      <c r="E669" s="164"/>
      <c r="F669" s="164"/>
      <c r="G669" s="164"/>
      <c r="H669" s="164"/>
      <c r="I669" s="164"/>
      <c r="J669" s="164"/>
      <c r="K669" s="164"/>
      <c r="L669" s="164"/>
      <c r="M669" s="164"/>
      <c r="N669" s="164"/>
      <c r="O669" s="164"/>
      <c r="P669" s="164"/>
      <c r="Q669" s="164"/>
      <c r="R669" s="164"/>
      <c r="S669" s="164"/>
      <c r="T669" s="164"/>
      <c r="U669" s="164"/>
      <c r="V669" s="164"/>
    </row>
    <row r="670" spans="1:22" ht="12">
      <c r="A670" s="164"/>
      <c r="B670" s="132"/>
      <c r="C670" s="164"/>
      <c r="D670" s="164"/>
      <c r="E670" s="164"/>
      <c r="F670" s="164"/>
      <c r="G670" s="164"/>
      <c r="H670" s="164"/>
      <c r="I670" s="164"/>
      <c r="J670" s="164"/>
      <c r="K670" s="164"/>
      <c r="L670" s="164"/>
      <c r="M670" s="164"/>
      <c r="N670" s="164"/>
      <c r="O670" s="164"/>
      <c r="P670" s="164"/>
      <c r="Q670" s="164"/>
      <c r="R670" s="164"/>
      <c r="S670" s="164"/>
      <c r="T670" s="164"/>
      <c r="U670" s="164"/>
      <c r="V670" s="164"/>
    </row>
    <row r="671" spans="1:22" ht="12">
      <c r="A671" s="164"/>
      <c r="B671" s="132"/>
      <c r="C671" s="164"/>
      <c r="D671" s="164"/>
      <c r="E671" s="164"/>
      <c r="F671" s="164"/>
      <c r="G671" s="164"/>
      <c r="H671" s="164"/>
      <c r="I671" s="164"/>
      <c r="J671" s="164"/>
      <c r="K671" s="164"/>
      <c r="L671" s="164"/>
      <c r="M671" s="164"/>
      <c r="N671" s="164"/>
      <c r="O671" s="164"/>
      <c r="P671" s="164"/>
      <c r="Q671" s="164"/>
      <c r="R671" s="164"/>
      <c r="S671" s="164"/>
      <c r="T671" s="164"/>
      <c r="U671" s="164"/>
      <c r="V671" s="164"/>
    </row>
    <row r="672" spans="1:22" ht="12">
      <c r="A672" s="164"/>
      <c r="B672" s="132"/>
      <c r="C672" s="164"/>
      <c r="D672" s="164"/>
      <c r="E672" s="164"/>
      <c r="F672" s="164"/>
      <c r="G672" s="164"/>
      <c r="H672" s="164"/>
      <c r="I672" s="164"/>
      <c r="J672" s="164"/>
      <c r="K672" s="164"/>
      <c r="L672" s="164"/>
      <c r="M672" s="164"/>
      <c r="N672" s="164"/>
      <c r="O672" s="164"/>
      <c r="P672" s="164"/>
      <c r="Q672" s="164"/>
      <c r="R672" s="164"/>
      <c r="S672" s="164"/>
      <c r="T672" s="164"/>
      <c r="U672" s="164"/>
      <c r="V672" s="164"/>
    </row>
    <row r="673" spans="1:22" ht="12">
      <c r="A673" s="164"/>
      <c r="B673" s="132"/>
      <c r="C673" s="164"/>
      <c r="D673" s="164"/>
      <c r="E673" s="164"/>
      <c r="F673" s="164"/>
      <c r="G673" s="164"/>
      <c r="H673" s="164"/>
      <c r="I673" s="164"/>
      <c r="J673" s="164"/>
      <c r="K673" s="164"/>
      <c r="L673" s="164"/>
      <c r="M673" s="164"/>
      <c r="N673" s="164"/>
      <c r="O673" s="164"/>
      <c r="P673" s="164"/>
      <c r="Q673" s="164"/>
      <c r="R673" s="164"/>
      <c r="S673" s="164"/>
      <c r="T673" s="164"/>
      <c r="U673" s="164"/>
      <c r="V673" s="164"/>
    </row>
    <row r="674" spans="1:22" ht="12">
      <c r="A674" s="164"/>
      <c r="B674" s="132"/>
      <c r="C674" s="164"/>
      <c r="D674" s="164"/>
      <c r="E674" s="164"/>
      <c r="F674" s="164"/>
      <c r="G674" s="164"/>
      <c r="H674" s="164"/>
      <c r="I674" s="164"/>
      <c r="J674" s="164"/>
      <c r="K674" s="164"/>
      <c r="L674" s="164"/>
      <c r="M674" s="164"/>
      <c r="N674" s="164"/>
      <c r="O674" s="164"/>
      <c r="P674" s="164"/>
      <c r="Q674" s="164"/>
      <c r="R674" s="164"/>
      <c r="S674" s="164"/>
      <c r="T674" s="164"/>
      <c r="U674" s="164"/>
      <c r="V674" s="164"/>
    </row>
    <row r="675" spans="1:22" ht="12">
      <c r="A675" s="164"/>
      <c r="B675" s="132"/>
      <c r="C675" s="164"/>
      <c r="D675" s="164"/>
      <c r="E675" s="164"/>
      <c r="F675" s="164"/>
      <c r="G675" s="164"/>
      <c r="H675" s="164"/>
      <c r="I675" s="164"/>
      <c r="J675" s="164"/>
      <c r="K675" s="164"/>
      <c r="L675" s="164"/>
      <c r="M675" s="164"/>
      <c r="N675" s="164"/>
      <c r="O675" s="164"/>
      <c r="P675" s="164"/>
      <c r="Q675" s="164"/>
      <c r="R675" s="164"/>
      <c r="S675" s="164"/>
      <c r="T675" s="164"/>
      <c r="U675" s="164"/>
      <c r="V675" s="164"/>
    </row>
    <row r="676" spans="1:22" ht="12">
      <c r="A676" s="164"/>
      <c r="B676" s="132"/>
      <c r="C676" s="164"/>
      <c r="D676" s="164"/>
      <c r="E676" s="164"/>
      <c r="F676" s="164"/>
      <c r="G676" s="164"/>
      <c r="H676" s="164"/>
      <c r="I676" s="164"/>
      <c r="J676" s="164"/>
      <c r="K676" s="164"/>
      <c r="L676" s="164"/>
      <c r="M676" s="164"/>
      <c r="N676" s="164"/>
      <c r="O676" s="164"/>
      <c r="P676" s="164"/>
      <c r="Q676" s="164"/>
      <c r="R676" s="164"/>
      <c r="S676" s="164"/>
      <c r="T676" s="164"/>
      <c r="U676" s="164"/>
      <c r="V676" s="164"/>
    </row>
    <row r="677" spans="1:22" ht="12">
      <c r="A677" s="164"/>
      <c r="B677" s="132"/>
      <c r="C677" s="164"/>
      <c r="D677" s="164"/>
      <c r="E677" s="164"/>
      <c r="F677" s="164"/>
      <c r="G677" s="164"/>
      <c r="H677" s="164"/>
      <c r="I677" s="164"/>
      <c r="J677" s="164"/>
      <c r="K677" s="164"/>
      <c r="L677" s="164"/>
      <c r="M677" s="164"/>
      <c r="N677" s="164"/>
      <c r="O677" s="164"/>
      <c r="P677" s="164"/>
      <c r="Q677" s="164"/>
      <c r="R677" s="164"/>
      <c r="S677" s="164"/>
      <c r="T677" s="164"/>
      <c r="U677" s="164"/>
      <c r="V677" s="164"/>
    </row>
    <row r="678" spans="1:22" ht="12">
      <c r="A678" s="164"/>
      <c r="B678" s="132"/>
      <c r="C678" s="164"/>
      <c r="D678" s="164"/>
      <c r="E678" s="164"/>
      <c r="F678" s="164"/>
      <c r="G678" s="164"/>
      <c r="H678" s="164"/>
      <c r="I678" s="164"/>
      <c r="J678" s="164"/>
      <c r="K678" s="164"/>
      <c r="L678" s="164"/>
      <c r="M678" s="164"/>
      <c r="N678" s="164"/>
      <c r="O678" s="164"/>
      <c r="P678" s="164"/>
      <c r="Q678" s="164"/>
      <c r="R678" s="164"/>
      <c r="S678" s="164"/>
      <c r="T678" s="164"/>
      <c r="U678" s="164"/>
      <c r="V678" s="164"/>
    </row>
    <row r="679" spans="1:22" ht="12">
      <c r="A679" s="164"/>
      <c r="B679" s="132"/>
      <c r="C679" s="164"/>
      <c r="D679" s="164"/>
      <c r="E679" s="164"/>
      <c r="F679" s="164"/>
      <c r="G679" s="164"/>
      <c r="H679" s="164"/>
      <c r="I679" s="164"/>
      <c r="J679" s="164"/>
      <c r="K679" s="164"/>
      <c r="L679" s="164"/>
      <c r="M679" s="164"/>
      <c r="N679" s="164"/>
      <c r="O679" s="164"/>
      <c r="P679" s="164"/>
      <c r="Q679" s="164"/>
      <c r="R679" s="164"/>
      <c r="S679" s="164"/>
      <c r="T679" s="164"/>
      <c r="U679" s="164"/>
      <c r="V679" s="164"/>
    </row>
    <row r="680" spans="1:22" ht="12">
      <c r="A680" s="164"/>
      <c r="B680" s="132"/>
      <c r="C680" s="164"/>
      <c r="D680" s="164"/>
      <c r="E680" s="164"/>
      <c r="F680" s="164"/>
      <c r="G680" s="164"/>
      <c r="H680" s="164"/>
      <c r="I680" s="164"/>
      <c r="J680" s="164"/>
      <c r="K680" s="164"/>
      <c r="L680" s="164"/>
      <c r="M680" s="164"/>
      <c r="N680" s="164"/>
      <c r="O680" s="164"/>
      <c r="P680" s="164"/>
      <c r="Q680" s="164"/>
      <c r="R680" s="164"/>
      <c r="S680" s="164"/>
      <c r="T680" s="164"/>
      <c r="U680" s="164"/>
      <c r="V680" s="164"/>
    </row>
    <row r="681" spans="1:22" ht="12">
      <c r="A681" s="164"/>
      <c r="B681" s="132"/>
      <c r="C681" s="164"/>
      <c r="D681" s="164"/>
      <c r="E681" s="164"/>
      <c r="F681" s="164"/>
      <c r="G681" s="164"/>
      <c r="H681" s="164"/>
      <c r="I681" s="164"/>
      <c r="J681" s="164"/>
      <c r="K681" s="164"/>
      <c r="L681" s="164"/>
      <c r="M681" s="164"/>
      <c r="N681" s="164"/>
      <c r="O681" s="164"/>
      <c r="P681" s="164"/>
      <c r="Q681" s="164"/>
      <c r="R681" s="164"/>
      <c r="S681" s="164"/>
      <c r="T681" s="164"/>
      <c r="U681" s="164"/>
      <c r="V681" s="164"/>
    </row>
    <row r="682" spans="1:22" ht="12">
      <c r="A682" s="164"/>
      <c r="B682" s="132"/>
      <c r="C682" s="164"/>
      <c r="D682" s="164"/>
      <c r="E682" s="164"/>
      <c r="F682" s="164"/>
      <c r="G682" s="164"/>
      <c r="H682" s="164"/>
      <c r="I682" s="164"/>
      <c r="J682" s="164"/>
      <c r="K682" s="164"/>
      <c r="L682" s="164"/>
      <c r="M682" s="164"/>
      <c r="N682" s="164"/>
      <c r="O682" s="164"/>
      <c r="P682" s="164"/>
      <c r="Q682" s="164"/>
      <c r="R682" s="164"/>
      <c r="S682" s="164"/>
      <c r="T682" s="164"/>
      <c r="U682" s="164"/>
      <c r="V682" s="164"/>
    </row>
    <row r="683" spans="1:22" ht="12">
      <c r="A683" s="164"/>
      <c r="B683" s="132"/>
      <c r="C683" s="164"/>
      <c r="D683" s="164"/>
      <c r="E683" s="164"/>
      <c r="F683" s="164"/>
      <c r="G683" s="164"/>
      <c r="H683" s="164"/>
      <c r="I683" s="164"/>
      <c r="J683" s="164"/>
      <c r="K683" s="164"/>
      <c r="L683" s="164"/>
      <c r="M683" s="164"/>
      <c r="N683" s="164"/>
      <c r="O683" s="164"/>
      <c r="P683" s="164"/>
      <c r="Q683" s="164"/>
      <c r="R683" s="164"/>
      <c r="S683" s="164"/>
      <c r="T683" s="164"/>
      <c r="U683" s="164"/>
      <c r="V683" s="164"/>
    </row>
    <row r="684" spans="1:22" ht="12">
      <c r="A684" s="164"/>
      <c r="B684" s="132"/>
      <c r="C684" s="164"/>
      <c r="D684" s="164"/>
      <c r="E684" s="164"/>
      <c r="F684" s="164"/>
      <c r="G684" s="164"/>
      <c r="H684" s="164"/>
      <c r="I684" s="164"/>
      <c r="J684" s="164"/>
      <c r="K684" s="164"/>
      <c r="L684" s="164"/>
      <c r="M684" s="164"/>
      <c r="N684" s="164"/>
      <c r="O684" s="164"/>
      <c r="P684" s="164"/>
      <c r="Q684" s="164"/>
      <c r="R684" s="164"/>
      <c r="S684" s="164"/>
      <c r="T684" s="164"/>
      <c r="U684" s="164"/>
      <c r="V684" s="164"/>
    </row>
    <row r="685" spans="1:22" ht="12">
      <c r="A685" s="164"/>
      <c r="B685" s="132"/>
      <c r="C685" s="164"/>
      <c r="D685" s="164"/>
      <c r="E685" s="164"/>
      <c r="F685" s="164"/>
      <c r="G685" s="164"/>
      <c r="H685" s="164"/>
      <c r="I685" s="164"/>
      <c r="J685" s="164"/>
      <c r="K685" s="164"/>
      <c r="L685" s="164"/>
      <c r="M685" s="164"/>
      <c r="N685" s="164"/>
      <c r="O685" s="164"/>
      <c r="P685" s="164"/>
      <c r="Q685" s="164"/>
      <c r="R685" s="164"/>
      <c r="S685" s="164"/>
      <c r="T685" s="164"/>
      <c r="U685" s="164"/>
      <c r="V685" s="164"/>
    </row>
    <row r="686" spans="1:22" ht="12">
      <c r="A686" s="164"/>
      <c r="B686" s="132"/>
      <c r="C686" s="164"/>
      <c r="D686" s="164"/>
      <c r="E686" s="164"/>
      <c r="F686" s="164"/>
      <c r="G686" s="164"/>
      <c r="H686" s="164"/>
      <c r="I686" s="164"/>
      <c r="J686" s="164"/>
      <c r="K686" s="164"/>
      <c r="L686" s="164"/>
      <c r="M686" s="164"/>
      <c r="N686" s="164"/>
      <c r="O686" s="164"/>
      <c r="P686" s="164"/>
      <c r="Q686" s="164"/>
      <c r="R686" s="164"/>
      <c r="S686" s="164"/>
      <c r="T686" s="164"/>
      <c r="U686" s="164"/>
      <c r="V686" s="164"/>
    </row>
    <row r="687" spans="1:22" ht="12">
      <c r="A687" s="164"/>
      <c r="B687" s="132"/>
      <c r="C687" s="164"/>
      <c r="D687" s="164"/>
      <c r="E687" s="164"/>
      <c r="F687" s="164"/>
      <c r="G687" s="164"/>
      <c r="H687" s="164"/>
      <c r="I687" s="164"/>
      <c r="J687" s="164"/>
      <c r="K687" s="164"/>
      <c r="L687" s="164"/>
      <c r="M687" s="164"/>
      <c r="N687" s="164"/>
      <c r="O687" s="164"/>
      <c r="P687" s="164"/>
      <c r="Q687" s="164"/>
      <c r="R687" s="164"/>
      <c r="S687" s="164"/>
      <c r="T687" s="164"/>
      <c r="U687" s="164"/>
      <c r="V687" s="164"/>
    </row>
    <row r="688" spans="1:22" ht="12">
      <c r="A688" s="164"/>
      <c r="B688" s="132"/>
      <c r="C688" s="164"/>
      <c r="D688" s="164"/>
      <c r="E688" s="164"/>
      <c r="F688" s="164"/>
      <c r="G688" s="164"/>
      <c r="H688" s="164"/>
      <c r="I688" s="164"/>
      <c r="J688" s="164"/>
      <c r="K688" s="164"/>
      <c r="L688" s="164"/>
      <c r="M688" s="164"/>
      <c r="N688" s="164"/>
      <c r="O688" s="164"/>
      <c r="P688" s="164"/>
      <c r="Q688" s="164"/>
      <c r="R688" s="164"/>
      <c r="S688" s="164"/>
      <c r="T688" s="164"/>
      <c r="U688" s="164"/>
      <c r="V688" s="164"/>
    </row>
    <row r="689" spans="1:22" ht="12">
      <c r="A689" s="164"/>
      <c r="B689" s="132"/>
      <c r="C689" s="164"/>
      <c r="D689" s="164"/>
      <c r="E689" s="164"/>
      <c r="F689" s="164"/>
      <c r="G689" s="164"/>
      <c r="H689" s="164"/>
      <c r="I689" s="164"/>
      <c r="J689" s="164"/>
      <c r="K689" s="164"/>
      <c r="L689" s="164"/>
      <c r="M689" s="164"/>
      <c r="N689" s="164"/>
      <c r="O689" s="164"/>
      <c r="P689" s="164"/>
      <c r="Q689" s="164"/>
      <c r="R689" s="164"/>
      <c r="S689" s="164"/>
      <c r="T689" s="164"/>
      <c r="U689" s="164"/>
      <c r="V689" s="164"/>
    </row>
    <row r="690" spans="1:22" ht="12">
      <c r="A690" s="164"/>
      <c r="B690" s="132"/>
      <c r="C690" s="164"/>
      <c r="D690" s="164"/>
      <c r="E690" s="164"/>
      <c r="F690" s="164"/>
      <c r="G690" s="164"/>
      <c r="H690" s="164"/>
      <c r="I690" s="164"/>
      <c r="J690" s="164"/>
      <c r="K690" s="164"/>
      <c r="L690" s="164"/>
      <c r="M690" s="164"/>
      <c r="N690" s="164"/>
      <c r="O690" s="164"/>
      <c r="P690" s="164"/>
      <c r="Q690" s="164"/>
      <c r="R690" s="164"/>
      <c r="S690" s="164"/>
      <c r="T690" s="164"/>
      <c r="U690" s="164"/>
      <c r="V690" s="164"/>
    </row>
    <row r="691" spans="1:22" ht="12">
      <c r="A691" s="164"/>
      <c r="B691" s="132"/>
      <c r="C691" s="164"/>
      <c r="D691" s="164"/>
      <c r="E691" s="164"/>
      <c r="F691" s="164"/>
      <c r="G691" s="164"/>
      <c r="H691" s="164"/>
      <c r="I691" s="164"/>
      <c r="J691" s="164"/>
      <c r="K691" s="164"/>
      <c r="L691" s="164"/>
      <c r="M691" s="164"/>
      <c r="N691" s="164"/>
      <c r="O691" s="164"/>
      <c r="P691" s="164"/>
      <c r="Q691" s="164"/>
      <c r="R691" s="164"/>
      <c r="S691" s="164"/>
      <c r="T691" s="164"/>
      <c r="U691" s="164"/>
      <c r="V691" s="164"/>
    </row>
    <row r="692" spans="1:22" ht="12">
      <c r="A692" s="164"/>
      <c r="B692" s="132"/>
      <c r="C692" s="164"/>
      <c r="D692" s="164"/>
      <c r="E692" s="164"/>
      <c r="F692" s="164"/>
      <c r="G692" s="164"/>
      <c r="H692" s="164"/>
      <c r="I692" s="164"/>
      <c r="J692" s="164"/>
      <c r="K692" s="164"/>
      <c r="L692" s="164"/>
      <c r="M692" s="164"/>
      <c r="N692" s="164"/>
      <c r="O692" s="164"/>
      <c r="P692" s="164"/>
      <c r="Q692" s="164"/>
      <c r="R692" s="164"/>
      <c r="S692" s="164"/>
      <c r="T692" s="164"/>
      <c r="U692" s="164"/>
      <c r="V692" s="164"/>
    </row>
    <row r="693" spans="1:22" ht="12">
      <c r="A693" s="164"/>
      <c r="B693" s="132"/>
      <c r="C693" s="164"/>
      <c r="D693" s="164"/>
      <c r="E693" s="164"/>
      <c r="F693" s="164"/>
      <c r="G693" s="164"/>
      <c r="H693" s="164"/>
      <c r="I693" s="164"/>
      <c r="J693" s="164"/>
      <c r="K693" s="164"/>
      <c r="L693" s="164"/>
      <c r="M693" s="164"/>
      <c r="N693" s="164"/>
      <c r="O693" s="164"/>
      <c r="P693" s="164"/>
      <c r="Q693" s="164"/>
      <c r="R693" s="164"/>
      <c r="S693" s="164"/>
      <c r="T693" s="164"/>
      <c r="U693" s="164"/>
      <c r="V693" s="164"/>
    </row>
    <row r="694" spans="1:22" ht="12">
      <c r="A694" s="164"/>
      <c r="B694" s="132"/>
      <c r="C694" s="164"/>
      <c r="D694" s="164"/>
      <c r="E694" s="164"/>
      <c r="F694" s="164"/>
      <c r="G694" s="164"/>
      <c r="H694" s="164"/>
      <c r="I694" s="164"/>
      <c r="J694" s="164"/>
      <c r="K694" s="164"/>
      <c r="L694" s="164"/>
      <c r="M694" s="164"/>
      <c r="N694" s="164"/>
      <c r="O694" s="164"/>
      <c r="P694" s="164"/>
      <c r="Q694" s="164"/>
      <c r="R694" s="164"/>
      <c r="S694" s="164"/>
      <c r="T694" s="164"/>
      <c r="U694" s="164"/>
      <c r="V694" s="164"/>
    </row>
    <row r="695" spans="1:22" ht="12">
      <c r="A695" s="164"/>
      <c r="B695" s="132"/>
      <c r="C695" s="164"/>
      <c r="D695" s="164"/>
      <c r="E695" s="164"/>
      <c r="F695" s="164"/>
      <c r="G695" s="164"/>
      <c r="H695" s="164"/>
      <c r="I695" s="164"/>
      <c r="J695" s="164"/>
      <c r="K695" s="164"/>
      <c r="L695" s="164"/>
      <c r="M695" s="164"/>
      <c r="N695" s="164"/>
      <c r="O695" s="164"/>
      <c r="P695" s="164"/>
      <c r="Q695" s="164"/>
      <c r="R695" s="164"/>
      <c r="S695" s="164"/>
      <c r="T695" s="164"/>
      <c r="U695" s="164"/>
      <c r="V695" s="164"/>
    </row>
    <row r="696" spans="1:22" ht="12">
      <c r="A696" s="164"/>
      <c r="B696" s="132"/>
      <c r="C696" s="164"/>
      <c r="D696" s="164"/>
      <c r="E696" s="164"/>
      <c r="F696" s="164"/>
      <c r="G696" s="164"/>
      <c r="H696" s="164"/>
      <c r="I696" s="164"/>
      <c r="J696" s="164"/>
      <c r="K696" s="164"/>
      <c r="L696" s="164"/>
      <c r="M696" s="164"/>
      <c r="N696" s="164"/>
      <c r="O696" s="164"/>
      <c r="P696" s="164"/>
      <c r="Q696" s="164"/>
      <c r="R696" s="164"/>
      <c r="S696" s="164"/>
      <c r="T696" s="164"/>
      <c r="U696" s="164"/>
      <c r="V696" s="164"/>
    </row>
    <row r="697" spans="1:22" ht="12">
      <c r="A697" s="164"/>
      <c r="B697" s="132"/>
      <c r="C697" s="164"/>
      <c r="D697" s="164"/>
      <c r="E697" s="164"/>
      <c r="F697" s="164"/>
      <c r="G697" s="164"/>
      <c r="H697" s="164"/>
      <c r="I697" s="164"/>
      <c r="J697" s="164"/>
      <c r="K697" s="164"/>
      <c r="L697" s="164"/>
      <c r="M697" s="164"/>
      <c r="N697" s="164"/>
      <c r="O697" s="164"/>
      <c r="P697" s="164"/>
      <c r="Q697" s="164"/>
      <c r="R697" s="164"/>
      <c r="S697" s="164"/>
      <c r="T697" s="164"/>
      <c r="U697" s="164"/>
      <c r="V697" s="164"/>
    </row>
    <row r="698" spans="1:22" ht="12">
      <c r="A698" s="164"/>
      <c r="B698" s="132"/>
      <c r="C698" s="164"/>
      <c r="D698" s="164"/>
      <c r="E698" s="164"/>
      <c r="F698" s="164"/>
      <c r="G698" s="164"/>
      <c r="H698" s="164"/>
      <c r="I698" s="164"/>
      <c r="J698" s="164"/>
      <c r="K698" s="164"/>
      <c r="L698" s="164"/>
      <c r="M698" s="164"/>
      <c r="N698" s="164"/>
      <c r="O698" s="164"/>
      <c r="P698" s="164"/>
      <c r="Q698" s="164"/>
      <c r="R698" s="164"/>
      <c r="S698" s="164"/>
      <c r="T698" s="164"/>
      <c r="U698" s="164"/>
      <c r="V698" s="164"/>
    </row>
    <row r="699" spans="1:22" ht="12">
      <c r="A699" s="164"/>
      <c r="B699" s="132"/>
      <c r="C699" s="164"/>
      <c r="D699" s="164"/>
      <c r="E699" s="164"/>
      <c r="F699" s="164"/>
      <c r="G699" s="164"/>
      <c r="H699" s="164"/>
      <c r="I699" s="164"/>
      <c r="J699" s="164"/>
      <c r="K699" s="164"/>
      <c r="L699" s="164"/>
      <c r="M699" s="164"/>
      <c r="N699" s="164"/>
      <c r="O699" s="164"/>
      <c r="P699" s="164"/>
      <c r="Q699" s="164"/>
      <c r="R699" s="164"/>
      <c r="S699" s="164"/>
      <c r="T699" s="164"/>
      <c r="U699" s="164"/>
      <c r="V699" s="164"/>
    </row>
    <row r="700" spans="1:22" ht="12">
      <c r="A700" s="164"/>
      <c r="B700" s="132"/>
      <c r="C700" s="164"/>
      <c r="D700" s="164"/>
      <c r="E700" s="164"/>
      <c r="F700" s="164"/>
      <c r="G700" s="164"/>
      <c r="H700" s="164"/>
      <c r="I700" s="164"/>
      <c r="J700" s="164"/>
      <c r="K700" s="164"/>
      <c r="L700" s="164"/>
      <c r="M700" s="164"/>
      <c r="N700" s="164"/>
      <c r="O700" s="164"/>
      <c r="P700" s="164"/>
      <c r="Q700" s="164"/>
      <c r="R700" s="164"/>
      <c r="S700" s="164"/>
      <c r="T700" s="164"/>
      <c r="U700" s="164"/>
      <c r="V700" s="164"/>
    </row>
    <row r="701" spans="1:22" ht="12">
      <c r="A701" s="164"/>
      <c r="B701" s="132"/>
      <c r="C701" s="164"/>
      <c r="D701" s="164"/>
      <c r="E701" s="164"/>
      <c r="F701" s="164"/>
      <c r="G701" s="164"/>
      <c r="H701" s="164"/>
      <c r="I701" s="164"/>
      <c r="J701" s="164"/>
      <c r="K701" s="164"/>
      <c r="L701" s="164"/>
      <c r="M701" s="164"/>
      <c r="N701" s="164"/>
      <c r="O701" s="164"/>
      <c r="P701" s="164"/>
      <c r="Q701" s="164"/>
      <c r="R701" s="164"/>
      <c r="S701" s="164"/>
      <c r="T701" s="164"/>
      <c r="U701" s="164"/>
      <c r="V701" s="164"/>
    </row>
    <row r="702" spans="1:22" ht="12">
      <c r="A702" s="164"/>
      <c r="B702" s="132"/>
      <c r="C702" s="164"/>
      <c r="D702" s="164"/>
      <c r="E702" s="164"/>
      <c r="F702" s="164"/>
      <c r="G702" s="164"/>
      <c r="H702" s="164"/>
      <c r="I702" s="164"/>
      <c r="J702" s="164"/>
      <c r="K702" s="164"/>
      <c r="L702" s="164"/>
      <c r="M702" s="164"/>
      <c r="N702" s="164"/>
      <c r="O702" s="164"/>
      <c r="P702" s="164"/>
      <c r="Q702" s="164"/>
      <c r="R702" s="164"/>
      <c r="S702" s="164"/>
      <c r="T702" s="164"/>
      <c r="U702" s="164"/>
      <c r="V702" s="164"/>
    </row>
    <row r="703" spans="1:22" ht="12">
      <c r="A703" s="164"/>
      <c r="B703" s="132"/>
      <c r="C703" s="164"/>
      <c r="D703" s="164"/>
      <c r="E703" s="164"/>
      <c r="F703" s="164"/>
      <c r="G703" s="164"/>
      <c r="H703" s="164"/>
      <c r="I703" s="164"/>
      <c r="J703" s="164"/>
      <c r="K703" s="164"/>
      <c r="L703" s="164"/>
      <c r="M703" s="164"/>
      <c r="N703" s="164"/>
      <c r="O703" s="164"/>
      <c r="P703" s="164"/>
      <c r="Q703" s="164"/>
      <c r="R703" s="164"/>
      <c r="S703" s="164"/>
      <c r="T703" s="164"/>
      <c r="U703" s="164"/>
      <c r="V703" s="164"/>
    </row>
    <row r="704" spans="1:22" ht="12">
      <c r="A704" s="164"/>
      <c r="B704" s="132"/>
      <c r="C704" s="164"/>
      <c r="D704" s="164"/>
      <c r="E704" s="164"/>
      <c r="F704" s="164"/>
      <c r="G704" s="164"/>
      <c r="H704" s="164"/>
      <c r="I704" s="164"/>
      <c r="J704" s="164"/>
      <c r="K704" s="164"/>
      <c r="L704" s="164"/>
      <c r="M704" s="164"/>
      <c r="N704" s="164"/>
      <c r="O704" s="164"/>
      <c r="P704" s="164"/>
      <c r="Q704" s="164"/>
      <c r="R704" s="164"/>
      <c r="S704" s="164"/>
      <c r="T704" s="164"/>
      <c r="U704" s="164"/>
      <c r="V704" s="164"/>
    </row>
    <row r="705" spans="1:22" ht="12">
      <c r="A705" s="164"/>
      <c r="B705" s="132"/>
      <c r="C705" s="164"/>
      <c r="D705" s="164"/>
      <c r="E705" s="164"/>
      <c r="F705" s="164"/>
      <c r="G705" s="164"/>
      <c r="H705" s="164"/>
      <c r="I705" s="164"/>
      <c r="J705" s="164"/>
      <c r="K705" s="164"/>
      <c r="L705" s="164"/>
      <c r="M705" s="164"/>
      <c r="N705" s="164"/>
      <c r="O705" s="164"/>
      <c r="P705" s="164"/>
      <c r="Q705" s="164"/>
      <c r="R705" s="164"/>
      <c r="S705" s="164"/>
      <c r="T705" s="164"/>
      <c r="U705" s="164"/>
      <c r="V705" s="164"/>
    </row>
    <row r="706" spans="1:22" ht="12">
      <c r="A706" s="164"/>
      <c r="B706" s="132"/>
      <c r="C706" s="164"/>
      <c r="D706" s="164"/>
      <c r="E706" s="164"/>
      <c r="F706" s="164"/>
      <c r="G706" s="164"/>
      <c r="H706" s="164"/>
      <c r="I706" s="164"/>
      <c r="J706" s="164"/>
      <c r="K706" s="164"/>
      <c r="L706" s="164"/>
      <c r="M706" s="164"/>
      <c r="N706" s="164"/>
      <c r="O706" s="164"/>
      <c r="P706" s="164"/>
      <c r="Q706" s="164"/>
      <c r="R706" s="164"/>
      <c r="S706" s="164"/>
      <c r="T706" s="164"/>
      <c r="U706" s="164"/>
      <c r="V706" s="164"/>
    </row>
    <row r="707" spans="1:22" ht="12">
      <c r="A707" s="164"/>
      <c r="B707" s="132"/>
      <c r="C707" s="164"/>
      <c r="D707" s="164"/>
      <c r="E707" s="164"/>
      <c r="F707" s="164"/>
      <c r="G707" s="164"/>
      <c r="H707" s="164"/>
      <c r="I707" s="164"/>
      <c r="J707" s="164"/>
      <c r="K707" s="164"/>
      <c r="L707" s="164"/>
      <c r="M707" s="164"/>
      <c r="N707" s="164"/>
      <c r="O707" s="164"/>
      <c r="P707" s="164"/>
      <c r="Q707" s="164"/>
      <c r="R707" s="164"/>
      <c r="S707" s="164"/>
      <c r="T707" s="164"/>
      <c r="U707" s="164"/>
      <c r="V707" s="164"/>
    </row>
    <row r="708" spans="1:22" ht="12">
      <c r="A708" s="164"/>
      <c r="B708" s="132"/>
      <c r="C708" s="164"/>
      <c r="D708" s="164"/>
      <c r="E708" s="164"/>
      <c r="F708" s="164"/>
      <c r="G708" s="164"/>
      <c r="H708" s="164"/>
      <c r="I708" s="164"/>
      <c r="J708" s="164"/>
      <c r="K708" s="164"/>
      <c r="L708" s="164"/>
      <c r="M708" s="164"/>
      <c r="N708" s="164"/>
      <c r="O708" s="164"/>
      <c r="P708" s="164"/>
      <c r="Q708" s="164"/>
      <c r="R708" s="164"/>
      <c r="S708" s="164"/>
      <c r="T708" s="164"/>
      <c r="U708" s="164"/>
      <c r="V708" s="164"/>
    </row>
    <row r="709" spans="1:22" ht="12">
      <c r="A709" s="164"/>
      <c r="B709" s="132"/>
      <c r="C709" s="164"/>
      <c r="D709" s="164"/>
      <c r="E709" s="164"/>
      <c r="F709" s="164"/>
      <c r="G709" s="164"/>
      <c r="H709" s="164"/>
      <c r="I709" s="164"/>
      <c r="J709" s="164"/>
      <c r="K709" s="164"/>
      <c r="L709" s="164"/>
      <c r="M709" s="164"/>
      <c r="N709" s="164"/>
      <c r="O709" s="164"/>
      <c r="P709" s="164"/>
      <c r="Q709" s="164"/>
      <c r="R709" s="164"/>
      <c r="S709" s="164"/>
      <c r="T709" s="164"/>
      <c r="U709" s="164"/>
      <c r="V709" s="164"/>
    </row>
    <row r="710" spans="1:22" ht="12">
      <c r="A710" s="164"/>
      <c r="B710" s="132"/>
      <c r="C710" s="164"/>
      <c r="D710" s="164"/>
      <c r="E710" s="164"/>
      <c r="F710" s="164"/>
      <c r="G710" s="164"/>
      <c r="H710" s="164"/>
      <c r="I710" s="164"/>
      <c r="J710" s="164"/>
      <c r="K710" s="164"/>
      <c r="L710" s="164"/>
      <c r="M710" s="164"/>
      <c r="N710" s="164"/>
      <c r="O710" s="164"/>
      <c r="P710" s="164"/>
      <c r="Q710" s="164"/>
      <c r="R710" s="164"/>
      <c r="S710" s="164"/>
      <c r="T710" s="164"/>
      <c r="U710" s="164"/>
      <c r="V710" s="164"/>
    </row>
    <row r="711" spans="1:22" ht="12">
      <c r="A711" s="164"/>
      <c r="B711" s="132"/>
      <c r="C711" s="164"/>
      <c r="D711" s="164"/>
      <c r="E711" s="164"/>
      <c r="F711" s="164"/>
      <c r="G711" s="164"/>
      <c r="H711" s="164"/>
      <c r="I711" s="164"/>
      <c r="J711" s="164"/>
      <c r="K711" s="164"/>
      <c r="L711" s="164"/>
      <c r="M711" s="164"/>
      <c r="N711" s="164"/>
      <c r="O711" s="164"/>
      <c r="P711" s="164"/>
      <c r="Q711" s="164"/>
      <c r="R711" s="164"/>
      <c r="S711" s="164"/>
      <c r="T711" s="164"/>
      <c r="U711" s="164"/>
      <c r="V711" s="164"/>
    </row>
    <row r="712" spans="1:22" ht="12">
      <c r="A712" s="164"/>
      <c r="B712" s="132"/>
      <c r="C712" s="164"/>
      <c r="D712" s="164"/>
      <c r="E712" s="164"/>
      <c r="F712" s="164"/>
      <c r="G712" s="164"/>
      <c r="H712" s="164"/>
      <c r="I712" s="164"/>
      <c r="J712" s="164"/>
      <c r="K712" s="164"/>
      <c r="L712" s="164"/>
      <c r="M712" s="164"/>
      <c r="N712" s="164"/>
      <c r="O712" s="164"/>
      <c r="P712" s="164"/>
      <c r="Q712" s="164"/>
      <c r="R712" s="164"/>
      <c r="S712" s="164"/>
      <c r="T712" s="164"/>
      <c r="U712" s="164"/>
      <c r="V712" s="164"/>
    </row>
    <row r="713" spans="1:22" ht="12">
      <c r="A713" s="164"/>
      <c r="B713" s="132"/>
      <c r="C713" s="164"/>
      <c r="D713" s="164"/>
      <c r="E713" s="164"/>
      <c r="F713" s="164"/>
      <c r="G713" s="164"/>
      <c r="H713" s="164"/>
      <c r="I713" s="164"/>
      <c r="J713" s="164"/>
      <c r="K713" s="164"/>
      <c r="L713" s="164"/>
      <c r="M713" s="164"/>
      <c r="N713" s="164"/>
      <c r="O713" s="164"/>
      <c r="P713" s="164"/>
      <c r="Q713" s="164"/>
      <c r="R713" s="164"/>
      <c r="S713" s="164"/>
      <c r="T713" s="164"/>
      <c r="U713" s="164"/>
      <c r="V713" s="164"/>
    </row>
    <row r="714" spans="1:22" ht="12">
      <c r="A714" s="164"/>
      <c r="B714" s="132"/>
      <c r="C714" s="164"/>
      <c r="D714" s="164"/>
      <c r="E714" s="164"/>
      <c r="F714" s="164"/>
      <c r="G714" s="164"/>
      <c r="H714" s="164"/>
      <c r="I714" s="164"/>
      <c r="J714" s="164"/>
      <c r="K714" s="164"/>
      <c r="L714" s="164"/>
      <c r="M714" s="164"/>
      <c r="N714" s="164"/>
      <c r="O714" s="164"/>
      <c r="P714" s="164"/>
      <c r="Q714" s="164"/>
      <c r="R714" s="164"/>
      <c r="S714" s="164"/>
      <c r="T714" s="164"/>
      <c r="U714" s="164"/>
      <c r="V714" s="164"/>
    </row>
    <row r="715" spans="1:22" ht="12">
      <c r="A715" s="164"/>
      <c r="B715" s="132"/>
      <c r="C715" s="164"/>
      <c r="D715" s="164"/>
      <c r="E715" s="164"/>
      <c r="F715" s="164"/>
      <c r="G715" s="164"/>
      <c r="H715" s="164"/>
      <c r="I715" s="164"/>
      <c r="J715" s="164"/>
      <c r="K715" s="164"/>
      <c r="L715" s="164"/>
      <c r="M715" s="164"/>
      <c r="N715" s="164"/>
      <c r="O715" s="164"/>
      <c r="P715" s="164"/>
      <c r="Q715" s="164"/>
      <c r="R715" s="164"/>
      <c r="S715" s="164"/>
      <c r="T715" s="164"/>
      <c r="U715" s="164"/>
      <c r="V715" s="164"/>
    </row>
    <row r="716" spans="1:22" ht="12">
      <c r="A716" s="164"/>
      <c r="B716" s="132"/>
      <c r="C716" s="164"/>
      <c r="D716" s="164"/>
      <c r="E716" s="164"/>
      <c r="F716" s="164"/>
      <c r="G716" s="164"/>
      <c r="H716" s="164"/>
      <c r="I716" s="164"/>
      <c r="J716" s="164"/>
      <c r="K716" s="164"/>
      <c r="L716" s="164"/>
      <c r="M716" s="164"/>
      <c r="N716" s="164"/>
      <c r="O716" s="164"/>
      <c r="P716" s="164"/>
      <c r="Q716" s="164"/>
      <c r="R716" s="164"/>
      <c r="S716" s="164"/>
      <c r="T716" s="164"/>
      <c r="U716" s="164"/>
      <c r="V716" s="164"/>
    </row>
    <row r="717" spans="1:22" ht="12">
      <c r="A717" s="164"/>
      <c r="B717" s="132"/>
      <c r="C717" s="164"/>
      <c r="D717" s="164"/>
      <c r="E717" s="164"/>
      <c r="F717" s="164"/>
      <c r="G717" s="164"/>
      <c r="H717" s="164"/>
      <c r="I717" s="164"/>
      <c r="J717" s="164"/>
      <c r="K717" s="164"/>
      <c r="L717" s="164"/>
      <c r="M717" s="164"/>
      <c r="N717" s="164"/>
      <c r="O717" s="164"/>
      <c r="P717" s="164"/>
      <c r="Q717" s="164"/>
      <c r="R717" s="164"/>
      <c r="S717" s="164"/>
      <c r="T717" s="164"/>
      <c r="U717" s="164"/>
      <c r="V717" s="164"/>
    </row>
    <row r="718" spans="1:22" ht="12">
      <c r="A718" s="164"/>
      <c r="B718" s="132"/>
      <c r="C718" s="164"/>
      <c r="D718" s="164"/>
      <c r="E718" s="164"/>
      <c r="F718" s="164"/>
      <c r="G718" s="164"/>
      <c r="H718" s="164"/>
      <c r="I718" s="164"/>
      <c r="J718" s="164"/>
      <c r="K718" s="164"/>
      <c r="L718" s="164"/>
      <c r="M718" s="164"/>
      <c r="N718" s="164"/>
      <c r="O718" s="164"/>
      <c r="P718" s="164"/>
      <c r="Q718" s="164"/>
      <c r="R718" s="164"/>
      <c r="S718" s="164"/>
      <c r="T718" s="164"/>
      <c r="U718" s="164"/>
      <c r="V718" s="164"/>
    </row>
    <row r="719" spans="1:22" ht="12">
      <c r="A719" s="164"/>
      <c r="B719" s="132"/>
      <c r="C719" s="164"/>
      <c r="D719" s="164"/>
      <c r="E719" s="164"/>
      <c r="F719" s="164"/>
      <c r="G719" s="164"/>
      <c r="H719" s="164"/>
      <c r="I719" s="164"/>
      <c r="J719" s="164"/>
      <c r="K719" s="164"/>
      <c r="L719" s="164"/>
      <c r="M719" s="164"/>
      <c r="N719" s="164"/>
      <c r="O719" s="164"/>
      <c r="P719" s="164"/>
      <c r="Q719" s="164"/>
      <c r="R719" s="164"/>
      <c r="S719" s="164"/>
      <c r="T719" s="164"/>
      <c r="U719" s="164"/>
      <c r="V719" s="164"/>
    </row>
    <row r="720" spans="1:22" ht="12">
      <c r="A720" s="164"/>
      <c r="B720" s="132"/>
      <c r="C720" s="164"/>
      <c r="D720" s="164"/>
      <c r="E720" s="164"/>
      <c r="F720" s="164"/>
      <c r="G720" s="164"/>
      <c r="H720" s="164"/>
      <c r="I720" s="164"/>
      <c r="J720" s="164"/>
      <c r="K720" s="164"/>
      <c r="L720" s="164"/>
      <c r="M720" s="164"/>
      <c r="N720" s="164"/>
      <c r="O720" s="164"/>
      <c r="P720" s="164"/>
      <c r="Q720" s="164"/>
      <c r="R720" s="164"/>
      <c r="S720" s="164"/>
      <c r="T720" s="164"/>
      <c r="U720" s="164"/>
      <c r="V720" s="164"/>
    </row>
    <row r="721" spans="1:22" ht="12">
      <c r="A721" s="164"/>
      <c r="B721" s="132"/>
      <c r="C721" s="164"/>
      <c r="D721" s="164"/>
      <c r="E721" s="164"/>
      <c r="F721" s="164"/>
      <c r="G721" s="164"/>
      <c r="H721" s="164"/>
      <c r="I721" s="164"/>
      <c r="J721" s="164"/>
      <c r="K721" s="164"/>
      <c r="L721" s="164"/>
      <c r="M721" s="164"/>
      <c r="N721" s="164"/>
      <c r="O721" s="164"/>
      <c r="P721" s="164"/>
      <c r="Q721" s="164"/>
      <c r="R721" s="164"/>
      <c r="S721" s="164"/>
      <c r="T721" s="164"/>
      <c r="U721" s="164"/>
      <c r="V721" s="164"/>
    </row>
    <row r="722" spans="1:22" ht="12">
      <c r="A722" s="164"/>
      <c r="B722" s="132"/>
      <c r="C722" s="164"/>
      <c r="D722" s="164"/>
      <c r="E722" s="164"/>
      <c r="F722" s="164"/>
      <c r="G722" s="164"/>
      <c r="H722" s="164"/>
      <c r="I722" s="164"/>
      <c r="J722" s="164"/>
      <c r="K722" s="164"/>
      <c r="L722" s="164"/>
      <c r="M722" s="164"/>
      <c r="N722" s="164"/>
      <c r="O722" s="164"/>
      <c r="P722" s="164"/>
      <c r="Q722" s="164"/>
      <c r="R722" s="164"/>
      <c r="S722" s="164"/>
      <c r="T722" s="164"/>
      <c r="U722" s="164"/>
      <c r="V722" s="164"/>
    </row>
    <row r="723" spans="1:22" ht="12">
      <c r="A723" s="164"/>
      <c r="B723" s="132"/>
      <c r="C723" s="164"/>
      <c r="D723" s="164"/>
      <c r="E723" s="164"/>
      <c r="F723" s="164"/>
      <c r="G723" s="164"/>
      <c r="H723" s="164"/>
      <c r="I723" s="164"/>
      <c r="J723" s="164"/>
      <c r="K723" s="164"/>
      <c r="L723" s="164"/>
      <c r="M723" s="164"/>
      <c r="N723" s="164"/>
      <c r="O723" s="164"/>
      <c r="P723" s="164"/>
      <c r="Q723" s="164"/>
      <c r="R723" s="164"/>
      <c r="S723" s="164"/>
      <c r="T723" s="164"/>
      <c r="U723" s="164"/>
      <c r="V723" s="164"/>
    </row>
    <row r="724" spans="1:22" ht="12">
      <c r="A724" s="164"/>
      <c r="B724" s="132"/>
      <c r="C724" s="164"/>
      <c r="D724" s="164"/>
      <c r="E724" s="164"/>
      <c r="F724" s="164"/>
      <c r="G724" s="164"/>
      <c r="H724" s="164"/>
      <c r="I724" s="164"/>
      <c r="J724" s="164"/>
      <c r="K724" s="164"/>
      <c r="L724" s="164"/>
      <c r="M724" s="164"/>
      <c r="N724" s="164"/>
      <c r="O724" s="164"/>
      <c r="P724" s="164"/>
      <c r="Q724" s="164"/>
      <c r="R724" s="164"/>
      <c r="S724" s="164"/>
      <c r="T724" s="164"/>
      <c r="U724" s="164"/>
      <c r="V724" s="164"/>
    </row>
    <row r="725" spans="1:22" ht="12">
      <c r="A725" s="164"/>
      <c r="B725" s="132"/>
      <c r="C725" s="164"/>
      <c r="D725" s="164"/>
      <c r="E725" s="164"/>
      <c r="F725" s="164"/>
      <c r="G725" s="164"/>
      <c r="H725" s="164"/>
      <c r="I725" s="164"/>
      <c r="J725" s="164"/>
      <c r="K725" s="164"/>
      <c r="L725" s="164"/>
      <c r="M725" s="164"/>
      <c r="N725" s="164"/>
      <c r="O725" s="164"/>
      <c r="P725" s="164"/>
      <c r="Q725" s="164"/>
      <c r="R725" s="164"/>
      <c r="S725" s="164"/>
      <c r="T725" s="164"/>
      <c r="U725" s="164"/>
      <c r="V725" s="164"/>
    </row>
    <row r="726" spans="1:22" ht="12">
      <c r="A726" s="164"/>
      <c r="B726" s="132"/>
      <c r="C726" s="164"/>
      <c r="D726" s="164"/>
      <c r="E726" s="164"/>
      <c r="F726" s="164"/>
      <c r="G726" s="164"/>
      <c r="H726" s="164"/>
      <c r="I726" s="164"/>
      <c r="J726" s="164"/>
      <c r="K726" s="164"/>
      <c r="L726" s="164"/>
      <c r="M726" s="164"/>
      <c r="N726" s="164"/>
      <c r="O726" s="164"/>
      <c r="P726" s="164"/>
      <c r="Q726" s="164"/>
      <c r="R726" s="164"/>
      <c r="S726" s="164"/>
      <c r="T726" s="164"/>
      <c r="U726" s="164"/>
      <c r="V726" s="164"/>
    </row>
    <row r="727" spans="1:22" ht="12">
      <c r="A727" s="164"/>
      <c r="B727" s="132"/>
      <c r="C727" s="164"/>
      <c r="D727" s="164"/>
      <c r="E727" s="164"/>
      <c r="F727" s="164"/>
      <c r="G727" s="164"/>
      <c r="H727" s="164"/>
      <c r="I727" s="164"/>
      <c r="J727" s="164"/>
      <c r="K727" s="164"/>
      <c r="L727" s="164"/>
      <c r="M727" s="164"/>
      <c r="N727" s="164"/>
      <c r="O727" s="164"/>
      <c r="P727" s="164"/>
      <c r="Q727" s="164"/>
      <c r="R727" s="164"/>
      <c r="S727" s="164"/>
      <c r="T727" s="164"/>
      <c r="U727" s="164"/>
      <c r="V727" s="164"/>
    </row>
    <row r="728" spans="1:22" ht="12">
      <c r="A728" s="164"/>
      <c r="B728" s="132"/>
      <c r="C728" s="164"/>
      <c r="D728" s="164"/>
      <c r="E728" s="164"/>
      <c r="F728" s="164"/>
      <c r="G728" s="164"/>
      <c r="H728" s="164"/>
      <c r="I728" s="164"/>
      <c r="J728" s="164"/>
      <c r="K728" s="164"/>
      <c r="L728" s="164"/>
      <c r="M728" s="164"/>
      <c r="N728" s="164"/>
      <c r="O728" s="164"/>
      <c r="P728" s="164"/>
      <c r="Q728" s="164"/>
      <c r="R728" s="164"/>
      <c r="S728" s="164"/>
      <c r="T728" s="164"/>
      <c r="U728" s="164"/>
      <c r="V728" s="164"/>
    </row>
    <row r="729" spans="1:22" ht="12">
      <c r="A729" s="164"/>
      <c r="B729" s="132"/>
      <c r="C729" s="164"/>
      <c r="D729" s="164"/>
      <c r="E729" s="164"/>
      <c r="F729" s="164"/>
      <c r="G729" s="164"/>
      <c r="H729" s="164"/>
      <c r="I729" s="164"/>
      <c r="J729" s="164"/>
      <c r="K729" s="164"/>
      <c r="L729" s="164"/>
      <c r="M729" s="164"/>
      <c r="N729" s="164"/>
      <c r="O729" s="164"/>
      <c r="P729" s="164"/>
      <c r="Q729" s="164"/>
      <c r="R729" s="164"/>
      <c r="S729" s="164"/>
      <c r="T729" s="164"/>
      <c r="U729" s="164"/>
      <c r="V729" s="164"/>
    </row>
    <row r="730" spans="1:22" ht="12">
      <c r="A730" s="164"/>
      <c r="B730" s="132"/>
      <c r="C730" s="164"/>
      <c r="D730" s="164"/>
      <c r="E730" s="164"/>
      <c r="F730" s="164"/>
      <c r="G730" s="164"/>
      <c r="H730" s="164"/>
      <c r="I730" s="164"/>
      <c r="J730" s="164"/>
      <c r="K730" s="164"/>
      <c r="L730" s="164"/>
      <c r="M730" s="164"/>
      <c r="N730" s="164"/>
      <c r="O730" s="164"/>
      <c r="P730" s="164"/>
      <c r="Q730" s="164"/>
      <c r="R730" s="164"/>
      <c r="S730" s="164"/>
      <c r="T730" s="164"/>
      <c r="U730" s="164"/>
      <c r="V730" s="164"/>
    </row>
    <row r="731" spans="1:22" ht="12">
      <c r="A731" s="164"/>
      <c r="B731" s="132"/>
      <c r="C731" s="164"/>
      <c r="D731" s="164"/>
      <c r="E731" s="164"/>
      <c r="F731" s="164"/>
      <c r="G731" s="164"/>
      <c r="H731" s="164"/>
      <c r="I731" s="164"/>
      <c r="J731" s="164"/>
      <c r="K731" s="164"/>
      <c r="L731" s="164"/>
      <c r="M731" s="164"/>
      <c r="N731" s="164"/>
      <c r="O731" s="164"/>
      <c r="P731" s="164"/>
      <c r="Q731" s="164"/>
      <c r="R731" s="164"/>
      <c r="S731" s="164"/>
      <c r="T731" s="164"/>
      <c r="U731" s="164"/>
      <c r="V731" s="164"/>
    </row>
    <row r="732" spans="1:22" ht="12">
      <c r="A732" s="164"/>
      <c r="B732" s="132"/>
      <c r="C732" s="164"/>
      <c r="D732" s="164"/>
      <c r="E732" s="164"/>
      <c r="F732" s="164"/>
      <c r="G732" s="164"/>
      <c r="H732" s="164"/>
      <c r="I732" s="164"/>
      <c r="J732" s="164"/>
      <c r="K732" s="164"/>
      <c r="L732" s="164"/>
      <c r="M732" s="164"/>
      <c r="N732" s="164"/>
      <c r="O732" s="164"/>
      <c r="P732" s="164"/>
      <c r="Q732" s="164"/>
      <c r="R732" s="164"/>
      <c r="S732" s="164"/>
      <c r="T732" s="164"/>
      <c r="U732" s="164"/>
      <c r="V732" s="164"/>
    </row>
    <row r="733" spans="1:22" ht="12">
      <c r="A733" s="164"/>
      <c r="B733" s="132"/>
      <c r="C733" s="164"/>
      <c r="D733" s="164"/>
      <c r="E733" s="164"/>
      <c r="F733" s="164"/>
      <c r="G733" s="164"/>
      <c r="H733" s="164"/>
      <c r="I733" s="164"/>
      <c r="J733" s="164"/>
      <c r="K733" s="164"/>
      <c r="L733" s="164"/>
      <c r="M733" s="164"/>
      <c r="N733" s="164"/>
      <c r="O733" s="164"/>
      <c r="P733" s="164"/>
      <c r="Q733" s="164"/>
      <c r="R733" s="164"/>
      <c r="S733" s="164"/>
      <c r="T733" s="164"/>
      <c r="U733" s="164"/>
      <c r="V733" s="164"/>
    </row>
    <row r="734" spans="1:22" ht="12">
      <c r="A734" s="164"/>
      <c r="B734" s="132"/>
      <c r="C734" s="164"/>
      <c r="D734" s="164"/>
      <c r="E734" s="164"/>
      <c r="F734" s="164"/>
      <c r="G734" s="164"/>
      <c r="H734" s="164"/>
      <c r="I734" s="164"/>
      <c r="J734" s="164"/>
      <c r="K734" s="164"/>
      <c r="L734" s="164"/>
      <c r="M734" s="164"/>
      <c r="N734" s="164"/>
      <c r="O734" s="164"/>
      <c r="P734" s="164"/>
      <c r="Q734" s="164"/>
      <c r="R734" s="164"/>
      <c r="S734" s="164"/>
      <c r="T734" s="164"/>
      <c r="U734" s="164"/>
      <c r="V734" s="164"/>
    </row>
    <row r="735" spans="1:22" ht="12">
      <c r="A735" s="164"/>
      <c r="B735" s="132"/>
      <c r="C735" s="164"/>
      <c r="D735" s="164"/>
      <c r="E735" s="164"/>
      <c r="F735" s="164"/>
      <c r="G735" s="164"/>
      <c r="H735" s="164"/>
      <c r="I735" s="164"/>
      <c r="J735" s="164"/>
      <c r="K735" s="164"/>
      <c r="L735" s="164"/>
      <c r="M735" s="164"/>
      <c r="N735" s="164"/>
      <c r="O735" s="164"/>
      <c r="P735" s="164"/>
      <c r="Q735" s="164"/>
      <c r="R735" s="164"/>
      <c r="S735" s="164"/>
      <c r="T735" s="164"/>
      <c r="U735" s="164"/>
      <c r="V735" s="164"/>
    </row>
    <row r="736" spans="1:22" ht="12">
      <c r="A736" s="164"/>
      <c r="B736" s="132"/>
      <c r="C736" s="164"/>
      <c r="D736" s="164"/>
      <c r="E736" s="164"/>
      <c r="F736" s="164"/>
      <c r="G736" s="164"/>
      <c r="H736" s="164"/>
      <c r="I736" s="164"/>
      <c r="J736" s="164"/>
      <c r="K736" s="164"/>
      <c r="L736" s="164"/>
      <c r="M736" s="164"/>
      <c r="N736" s="164"/>
      <c r="O736" s="164"/>
      <c r="P736" s="164"/>
      <c r="Q736" s="164"/>
      <c r="R736" s="164"/>
      <c r="S736" s="164"/>
      <c r="T736" s="164"/>
      <c r="U736" s="164"/>
      <c r="V736" s="164"/>
    </row>
    <row r="737" spans="1:22" ht="12">
      <c r="A737" s="164"/>
      <c r="B737" s="132"/>
      <c r="C737" s="164"/>
      <c r="D737" s="164"/>
      <c r="E737" s="164"/>
      <c r="F737" s="164"/>
      <c r="G737" s="164"/>
      <c r="H737" s="164"/>
      <c r="I737" s="164"/>
      <c r="J737" s="164"/>
      <c r="K737" s="164"/>
      <c r="L737" s="164"/>
      <c r="M737" s="164"/>
      <c r="N737" s="164"/>
      <c r="O737" s="164"/>
      <c r="P737" s="164"/>
      <c r="Q737" s="164"/>
      <c r="R737" s="164"/>
      <c r="S737" s="164"/>
      <c r="T737" s="164"/>
      <c r="U737" s="164"/>
      <c r="V737" s="164"/>
    </row>
    <row r="738" spans="1:22" ht="12">
      <c r="A738" s="164"/>
      <c r="B738" s="132"/>
      <c r="C738" s="164"/>
      <c r="D738" s="164"/>
      <c r="E738" s="164"/>
      <c r="F738" s="164"/>
      <c r="G738" s="164"/>
      <c r="H738" s="164"/>
      <c r="I738" s="164"/>
      <c r="J738" s="164"/>
      <c r="K738" s="164"/>
      <c r="L738" s="164"/>
      <c r="M738" s="164"/>
      <c r="N738" s="164"/>
      <c r="O738" s="164"/>
      <c r="P738" s="164"/>
      <c r="Q738" s="164"/>
      <c r="R738" s="164"/>
      <c r="S738" s="164"/>
      <c r="T738" s="164"/>
      <c r="U738" s="164"/>
      <c r="V738" s="164"/>
    </row>
    <row r="739" spans="1:22" ht="12">
      <c r="A739" s="164"/>
      <c r="B739" s="132"/>
      <c r="C739" s="164"/>
      <c r="D739" s="164"/>
      <c r="E739" s="164"/>
      <c r="F739" s="164"/>
      <c r="G739" s="164"/>
      <c r="H739" s="164"/>
      <c r="I739" s="164"/>
      <c r="J739" s="164"/>
      <c r="K739" s="164"/>
      <c r="L739" s="164"/>
      <c r="M739" s="164"/>
      <c r="N739" s="164"/>
      <c r="O739" s="164"/>
      <c r="P739" s="164"/>
      <c r="Q739" s="164"/>
      <c r="R739" s="164"/>
      <c r="S739" s="164"/>
      <c r="T739" s="164"/>
      <c r="U739" s="164"/>
      <c r="V739" s="164"/>
    </row>
    <row r="740" spans="1:22" ht="12">
      <c r="A740" s="164"/>
      <c r="B740" s="132"/>
      <c r="C740" s="164"/>
      <c r="D740" s="164"/>
      <c r="E740" s="164"/>
      <c r="F740" s="164"/>
      <c r="G740" s="164"/>
      <c r="H740" s="164"/>
      <c r="I740" s="164"/>
      <c r="J740" s="164"/>
      <c r="K740" s="164"/>
      <c r="L740" s="164"/>
      <c r="M740" s="164"/>
      <c r="N740" s="164"/>
      <c r="O740" s="164"/>
      <c r="P740" s="164"/>
      <c r="Q740" s="164"/>
      <c r="R740" s="164"/>
      <c r="S740" s="164"/>
      <c r="T740" s="164"/>
      <c r="U740" s="164"/>
      <c r="V740" s="164"/>
    </row>
    <row r="741" spans="1:22" ht="12">
      <c r="A741" s="164"/>
      <c r="B741" s="132"/>
      <c r="C741" s="164"/>
      <c r="D741" s="164"/>
      <c r="E741" s="164"/>
      <c r="F741" s="164"/>
      <c r="G741" s="164"/>
      <c r="H741" s="164"/>
      <c r="I741" s="164"/>
      <c r="J741" s="164"/>
      <c r="K741" s="164"/>
      <c r="L741" s="164"/>
      <c r="M741" s="164"/>
      <c r="N741" s="164"/>
      <c r="O741" s="164"/>
      <c r="P741" s="164"/>
      <c r="Q741" s="164"/>
      <c r="R741" s="164"/>
      <c r="S741" s="164"/>
      <c r="T741" s="164"/>
      <c r="U741" s="164"/>
      <c r="V741" s="164"/>
    </row>
    <row r="742" spans="1:22" ht="12">
      <c r="A742" s="164"/>
      <c r="B742" s="132"/>
      <c r="C742" s="164"/>
      <c r="D742" s="164"/>
      <c r="E742" s="164"/>
      <c r="F742" s="164"/>
      <c r="G742" s="164"/>
      <c r="H742" s="164"/>
      <c r="I742" s="164"/>
      <c r="J742" s="164"/>
      <c r="K742" s="164"/>
      <c r="L742" s="164"/>
      <c r="M742" s="164"/>
      <c r="N742" s="164"/>
      <c r="O742" s="164"/>
      <c r="P742" s="164"/>
      <c r="Q742" s="164"/>
      <c r="R742" s="164"/>
      <c r="S742" s="164"/>
      <c r="T742" s="164"/>
      <c r="U742" s="164"/>
      <c r="V742" s="164"/>
    </row>
    <row r="743" spans="1:22" ht="12">
      <c r="A743" s="164"/>
      <c r="B743" s="132"/>
      <c r="C743" s="164"/>
      <c r="D743" s="164"/>
      <c r="E743" s="164"/>
      <c r="F743" s="164"/>
      <c r="G743" s="164"/>
      <c r="H743" s="164"/>
      <c r="I743" s="164"/>
      <c r="J743" s="164"/>
      <c r="K743" s="164"/>
      <c r="L743" s="164"/>
      <c r="M743" s="164"/>
      <c r="N743" s="164"/>
      <c r="O743" s="164"/>
      <c r="P743" s="164"/>
      <c r="Q743" s="164"/>
      <c r="R743" s="164"/>
      <c r="S743" s="164"/>
      <c r="T743" s="164"/>
      <c r="U743" s="164"/>
      <c r="V743" s="164"/>
    </row>
    <row r="744" spans="1:22" ht="12">
      <c r="A744" s="164"/>
      <c r="B744" s="132"/>
      <c r="C744" s="164"/>
      <c r="D744" s="164"/>
      <c r="E744" s="164"/>
      <c r="F744" s="164"/>
      <c r="G744" s="164"/>
      <c r="H744" s="164"/>
      <c r="I744" s="164"/>
      <c r="J744" s="164"/>
      <c r="K744" s="164"/>
      <c r="L744" s="164"/>
      <c r="M744" s="164"/>
      <c r="N744" s="164"/>
      <c r="O744" s="164"/>
      <c r="P744" s="164"/>
      <c r="Q744" s="164"/>
      <c r="R744" s="164"/>
      <c r="S744" s="164"/>
      <c r="T744" s="164"/>
      <c r="U744" s="164"/>
      <c r="V744" s="164"/>
    </row>
    <row r="745" spans="1:22" ht="12">
      <c r="A745" s="164"/>
      <c r="B745" s="132"/>
      <c r="C745" s="164"/>
      <c r="D745" s="164"/>
      <c r="E745" s="164"/>
      <c r="F745" s="164"/>
      <c r="G745" s="164"/>
      <c r="H745" s="164"/>
      <c r="I745" s="164"/>
      <c r="J745" s="164"/>
      <c r="K745" s="164"/>
      <c r="L745" s="164"/>
      <c r="M745" s="164"/>
      <c r="N745" s="164"/>
      <c r="O745" s="164"/>
      <c r="P745" s="164"/>
      <c r="Q745" s="164"/>
      <c r="R745" s="164"/>
      <c r="S745" s="164"/>
      <c r="T745" s="164"/>
      <c r="U745" s="164"/>
      <c r="V745" s="164"/>
    </row>
    <row r="746" spans="1:22" ht="12">
      <c r="A746" s="164"/>
      <c r="B746" s="132"/>
      <c r="C746" s="164"/>
      <c r="D746" s="164"/>
      <c r="E746" s="164"/>
      <c r="F746" s="164"/>
      <c r="G746" s="164"/>
      <c r="H746" s="164"/>
      <c r="I746" s="164"/>
      <c r="J746" s="164"/>
      <c r="K746" s="164"/>
      <c r="L746" s="164"/>
      <c r="M746" s="164"/>
      <c r="N746" s="164"/>
      <c r="O746" s="164"/>
      <c r="P746" s="164"/>
      <c r="Q746" s="164"/>
      <c r="R746" s="164"/>
      <c r="S746" s="164"/>
      <c r="T746" s="164"/>
      <c r="U746" s="164"/>
      <c r="V746" s="164"/>
    </row>
    <row r="747" spans="1:22" ht="12">
      <c r="A747" s="164"/>
      <c r="B747" s="132"/>
      <c r="C747" s="164"/>
      <c r="D747" s="164"/>
      <c r="E747" s="164"/>
      <c r="F747" s="164"/>
      <c r="G747" s="164"/>
      <c r="H747" s="164"/>
      <c r="I747" s="164"/>
      <c r="J747" s="164"/>
      <c r="K747" s="164"/>
      <c r="L747" s="164"/>
      <c r="M747" s="164"/>
      <c r="N747" s="164"/>
      <c r="O747" s="164"/>
      <c r="P747" s="164"/>
      <c r="Q747" s="164"/>
      <c r="R747" s="164"/>
      <c r="S747" s="164"/>
      <c r="T747" s="164"/>
      <c r="U747" s="164"/>
      <c r="V747" s="164"/>
    </row>
    <row r="748" spans="1:22" ht="12">
      <c r="A748" s="164"/>
      <c r="B748" s="132"/>
      <c r="C748" s="164"/>
      <c r="D748" s="164"/>
      <c r="E748" s="164"/>
      <c r="F748" s="164"/>
      <c r="G748" s="164"/>
      <c r="H748" s="164"/>
      <c r="I748" s="164"/>
      <c r="J748" s="164"/>
      <c r="K748" s="164"/>
      <c r="L748" s="164"/>
      <c r="M748" s="164"/>
      <c r="N748" s="164"/>
      <c r="O748" s="164"/>
      <c r="P748" s="164"/>
      <c r="Q748" s="164"/>
      <c r="R748" s="164"/>
      <c r="S748" s="164"/>
      <c r="T748" s="164"/>
      <c r="U748" s="164"/>
      <c r="V748" s="164"/>
    </row>
    <row r="749" spans="1:22" ht="12">
      <c r="A749" s="164"/>
      <c r="B749" s="132"/>
      <c r="C749" s="164"/>
      <c r="D749" s="164"/>
      <c r="E749" s="164"/>
      <c r="F749" s="164"/>
      <c r="G749" s="164"/>
      <c r="H749" s="164"/>
      <c r="I749" s="164"/>
      <c r="J749" s="164"/>
      <c r="K749" s="164"/>
      <c r="L749" s="164"/>
      <c r="M749" s="164"/>
      <c r="N749" s="164"/>
      <c r="O749" s="164"/>
      <c r="P749" s="164"/>
      <c r="Q749" s="164"/>
      <c r="R749" s="164"/>
      <c r="S749" s="164"/>
      <c r="T749" s="164"/>
      <c r="U749" s="164"/>
      <c r="V749" s="164"/>
    </row>
    <row r="750" spans="1:22" ht="12">
      <c r="A750" s="164"/>
      <c r="B750" s="132"/>
      <c r="C750" s="164"/>
      <c r="D750" s="164"/>
      <c r="E750" s="164"/>
      <c r="F750" s="164"/>
      <c r="G750" s="164"/>
      <c r="H750" s="164"/>
      <c r="I750" s="164"/>
      <c r="J750" s="164"/>
      <c r="K750" s="164"/>
      <c r="L750" s="164"/>
      <c r="M750" s="164"/>
      <c r="N750" s="164"/>
      <c r="O750" s="164"/>
      <c r="P750" s="164"/>
      <c r="Q750" s="164"/>
      <c r="R750" s="164"/>
      <c r="S750" s="164"/>
      <c r="T750" s="164"/>
      <c r="U750" s="164"/>
      <c r="V750" s="164"/>
    </row>
    <row r="751" spans="1:22" ht="12">
      <c r="A751" s="164"/>
      <c r="B751" s="132"/>
      <c r="C751" s="164"/>
      <c r="D751" s="164"/>
      <c r="E751" s="164"/>
      <c r="F751" s="164"/>
      <c r="G751" s="164"/>
      <c r="H751" s="164"/>
      <c r="I751" s="164"/>
      <c r="J751" s="164"/>
      <c r="K751" s="164"/>
      <c r="L751" s="164"/>
      <c r="M751" s="164"/>
      <c r="N751" s="164"/>
      <c r="O751" s="164"/>
      <c r="P751" s="164"/>
      <c r="Q751" s="164"/>
      <c r="R751" s="164"/>
      <c r="S751" s="164"/>
      <c r="T751" s="164"/>
      <c r="U751" s="164"/>
      <c r="V751" s="164"/>
    </row>
    <row r="752" spans="1:22" ht="12">
      <c r="A752" s="164"/>
      <c r="B752" s="132"/>
      <c r="C752" s="164"/>
      <c r="D752" s="164"/>
      <c r="E752" s="164"/>
      <c r="F752" s="164"/>
      <c r="G752" s="164"/>
      <c r="H752" s="164"/>
      <c r="I752" s="164"/>
      <c r="J752" s="164"/>
      <c r="K752" s="164"/>
      <c r="L752" s="164"/>
      <c r="M752" s="164"/>
      <c r="N752" s="164"/>
      <c r="O752" s="164"/>
      <c r="P752" s="164"/>
      <c r="Q752" s="164"/>
      <c r="R752" s="164"/>
      <c r="S752" s="164"/>
      <c r="T752" s="164"/>
      <c r="U752" s="164"/>
      <c r="V752" s="164"/>
    </row>
    <row r="753" spans="1:22" ht="12">
      <c r="A753" s="164"/>
      <c r="B753" s="132"/>
      <c r="C753" s="164"/>
      <c r="D753" s="164"/>
      <c r="E753" s="164"/>
      <c r="F753" s="164"/>
      <c r="G753" s="164"/>
      <c r="H753" s="164"/>
      <c r="I753" s="164"/>
      <c r="J753" s="164"/>
      <c r="K753" s="164"/>
      <c r="L753" s="164"/>
      <c r="M753" s="164"/>
      <c r="N753" s="164"/>
      <c r="O753" s="164"/>
      <c r="P753" s="164"/>
      <c r="Q753" s="164"/>
      <c r="R753" s="164"/>
      <c r="S753" s="164"/>
      <c r="T753" s="164"/>
      <c r="U753" s="164"/>
      <c r="V753" s="164"/>
    </row>
    <row r="754" spans="1:22" ht="12">
      <c r="A754" s="164"/>
      <c r="B754" s="132"/>
      <c r="C754" s="164"/>
      <c r="D754" s="164"/>
      <c r="E754" s="164"/>
      <c r="F754" s="164"/>
      <c r="G754" s="164"/>
      <c r="H754" s="164"/>
      <c r="I754" s="164"/>
      <c r="J754" s="164"/>
      <c r="K754" s="164"/>
      <c r="L754" s="164"/>
      <c r="M754" s="164"/>
      <c r="N754" s="164"/>
      <c r="O754" s="164"/>
      <c r="P754" s="164"/>
      <c r="Q754" s="164"/>
      <c r="R754" s="164"/>
      <c r="S754" s="164"/>
      <c r="T754" s="164"/>
      <c r="U754" s="164"/>
      <c r="V754" s="164"/>
    </row>
    <row r="755" spans="1:22" ht="12">
      <c r="A755" s="164"/>
      <c r="B755" s="132"/>
      <c r="C755" s="164"/>
      <c r="D755" s="164"/>
      <c r="E755" s="164"/>
      <c r="F755" s="164"/>
      <c r="G755" s="164"/>
      <c r="H755" s="164"/>
      <c r="I755" s="164"/>
      <c r="J755" s="164"/>
      <c r="K755" s="164"/>
      <c r="L755" s="164"/>
      <c r="M755" s="164"/>
      <c r="N755" s="164"/>
      <c r="O755" s="164"/>
      <c r="P755" s="164"/>
      <c r="Q755" s="164"/>
      <c r="R755" s="164"/>
      <c r="S755" s="164"/>
      <c r="T755" s="164"/>
      <c r="U755" s="164"/>
      <c r="V755" s="164"/>
    </row>
    <row r="756" spans="1:22" ht="12">
      <c r="A756" s="164"/>
      <c r="B756" s="132"/>
      <c r="C756" s="164"/>
      <c r="D756" s="164"/>
      <c r="E756" s="164"/>
      <c r="F756" s="164"/>
      <c r="G756" s="164"/>
      <c r="H756" s="164"/>
      <c r="I756" s="164"/>
      <c r="J756" s="164"/>
      <c r="K756" s="164"/>
      <c r="L756" s="164"/>
      <c r="M756" s="164"/>
      <c r="N756" s="164"/>
      <c r="O756" s="164"/>
      <c r="P756" s="164"/>
      <c r="Q756" s="164"/>
      <c r="R756" s="164"/>
      <c r="S756" s="164"/>
      <c r="T756" s="164"/>
      <c r="U756" s="164"/>
      <c r="V756" s="164"/>
    </row>
    <row r="757" spans="1:22" ht="12">
      <c r="A757" s="164"/>
      <c r="B757" s="132"/>
      <c r="C757" s="164"/>
      <c r="D757" s="164"/>
      <c r="E757" s="164"/>
      <c r="F757" s="164"/>
      <c r="G757" s="164"/>
      <c r="H757" s="164"/>
      <c r="I757" s="164"/>
      <c r="J757" s="164"/>
      <c r="K757" s="164"/>
      <c r="L757" s="164"/>
      <c r="M757" s="164"/>
      <c r="N757" s="164"/>
      <c r="O757" s="164"/>
      <c r="P757" s="164"/>
      <c r="Q757" s="164"/>
      <c r="R757" s="164"/>
      <c r="S757" s="164"/>
      <c r="T757" s="164"/>
      <c r="U757" s="164"/>
      <c r="V757" s="164"/>
    </row>
    <row r="758" spans="1:22" ht="12">
      <c r="A758" s="164"/>
      <c r="B758" s="132"/>
      <c r="C758" s="164"/>
      <c r="D758" s="164"/>
      <c r="E758" s="164"/>
      <c r="F758" s="164"/>
      <c r="G758" s="164"/>
      <c r="H758" s="164"/>
      <c r="I758" s="164"/>
      <c r="J758" s="164"/>
      <c r="K758" s="164"/>
      <c r="L758" s="164"/>
      <c r="M758" s="164"/>
      <c r="N758" s="164"/>
      <c r="O758" s="164"/>
      <c r="P758" s="164"/>
      <c r="Q758" s="164"/>
      <c r="R758" s="164"/>
      <c r="S758" s="164"/>
      <c r="T758" s="164"/>
      <c r="U758" s="164"/>
      <c r="V758" s="164"/>
    </row>
    <row r="759" spans="1:22" ht="12">
      <c r="A759" s="164"/>
      <c r="B759" s="132"/>
      <c r="C759" s="164"/>
      <c r="D759" s="164"/>
      <c r="E759" s="164"/>
      <c r="F759" s="164"/>
      <c r="G759" s="164"/>
      <c r="H759" s="164"/>
      <c r="I759" s="164"/>
      <c r="J759" s="164"/>
      <c r="K759" s="164"/>
      <c r="L759" s="164"/>
      <c r="M759" s="164"/>
      <c r="N759" s="164"/>
      <c r="O759" s="164"/>
      <c r="P759" s="164"/>
      <c r="Q759" s="164"/>
      <c r="R759" s="164"/>
      <c r="S759" s="164"/>
      <c r="T759" s="164"/>
      <c r="U759" s="164"/>
      <c r="V759" s="164"/>
    </row>
    <row r="760" spans="1:22" ht="12">
      <c r="A760" s="164"/>
      <c r="B760" s="132"/>
      <c r="C760" s="164"/>
      <c r="D760" s="164"/>
      <c r="E760" s="164"/>
      <c r="F760" s="164"/>
      <c r="G760" s="164"/>
      <c r="H760" s="164"/>
      <c r="I760" s="164"/>
      <c r="J760" s="164"/>
      <c r="K760" s="164"/>
      <c r="L760" s="164"/>
      <c r="M760" s="164"/>
      <c r="N760" s="164"/>
      <c r="O760" s="164"/>
      <c r="P760" s="164"/>
      <c r="Q760" s="164"/>
      <c r="R760" s="164"/>
      <c r="S760" s="164"/>
      <c r="T760" s="164"/>
      <c r="U760" s="164"/>
      <c r="V760" s="164"/>
    </row>
    <row r="761" spans="1:22" ht="12">
      <c r="A761" s="164"/>
      <c r="B761" s="132"/>
      <c r="C761" s="164"/>
      <c r="D761" s="164"/>
      <c r="E761" s="164"/>
      <c r="F761" s="164"/>
      <c r="G761" s="164"/>
      <c r="H761" s="164"/>
      <c r="I761" s="164"/>
      <c r="J761" s="164"/>
      <c r="K761" s="164"/>
      <c r="L761" s="164"/>
      <c r="M761" s="164"/>
      <c r="N761" s="164"/>
      <c r="O761" s="164"/>
      <c r="P761" s="164"/>
      <c r="Q761" s="164"/>
      <c r="R761" s="164"/>
      <c r="S761" s="164"/>
      <c r="T761" s="164"/>
      <c r="U761" s="164"/>
      <c r="V761" s="164"/>
    </row>
    <row r="762" spans="1:22" ht="12">
      <c r="A762" s="164"/>
      <c r="B762" s="132"/>
      <c r="C762" s="164"/>
      <c r="D762" s="164"/>
      <c r="E762" s="164"/>
      <c r="F762" s="164"/>
      <c r="G762" s="164"/>
      <c r="H762" s="164"/>
      <c r="I762" s="164"/>
      <c r="J762" s="164"/>
      <c r="K762" s="164"/>
      <c r="L762" s="164"/>
      <c r="M762" s="164"/>
      <c r="N762" s="164"/>
      <c r="O762" s="164"/>
      <c r="P762" s="164"/>
      <c r="Q762" s="164"/>
      <c r="R762" s="164"/>
      <c r="S762" s="164"/>
      <c r="T762" s="164"/>
      <c r="U762" s="164"/>
      <c r="V762" s="164"/>
    </row>
    <row r="763" spans="1:22" ht="12">
      <c r="A763" s="164"/>
      <c r="B763" s="132"/>
      <c r="C763" s="164"/>
      <c r="D763" s="164"/>
      <c r="E763" s="164"/>
      <c r="F763" s="164"/>
      <c r="G763" s="164"/>
      <c r="H763" s="164"/>
      <c r="I763" s="164"/>
      <c r="J763" s="164"/>
      <c r="K763" s="164"/>
      <c r="L763" s="164"/>
      <c r="M763" s="164"/>
      <c r="N763" s="164"/>
      <c r="O763" s="164"/>
      <c r="P763" s="164"/>
      <c r="Q763" s="164"/>
      <c r="R763" s="164"/>
      <c r="S763" s="164"/>
      <c r="T763" s="164"/>
      <c r="U763" s="164"/>
      <c r="V763" s="164"/>
    </row>
    <row r="764" spans="1:22" ht="12">
      <c r="A764" s="164"/>
      <c r="B764" s="132"/>
      <c r="C764" s="164"/>
      <c r="D764" s="164"/>
      <c r="E764" s="164"/>
      <c r="F764" s="164"/>
      <c r="G764" s="164"/>
      <c r="H764" s="164"/>
      <c r="I764" s="164"/>
      <c r="J764" s="164"/>
      <c r="K764" s="164"/>
      <c r="L764" s="164"/>
      <c r="M764" s="164"/>
      <c r="N764" s="164"/>
      <c r="O764" s="164"/>
      <c r="P764" s="164"/>
      <c r="Q764" s="164"/>
      <c r="R764" s="164"/>
      <c r="S764" s="164"/>
      <c r="T764" s="164"/>
      <c r="U764" s="164"/>
      <c r="V764" s="164"/>
    </row>
    <row r="765" spans="1:22" ht="12">
      <c r="A765" s="164"/>
      <c r="B765" s="132"/>
      <c r="C765" s="164"/>
      <c r="D765" s="164"/>
      <c r="E765" s="164"/>
      <c r="F765" s="164"/>
      <c r="G765" s="164"/>
      <c r="H765" s="164"/>
      <c r="I765" s="164"/>
      <c r="J765" s="164"/>
      <c r="K765" s="164"/>
      <c r="L765" s="164"/>
      <c r="M765" s="164"/>
      <c r="N765" s="164"/>
      <c r="O765" s="164"/>
      <c r="P765" s="164"/>
      <c r="Q765" s="164"/>
      <c r="R765" s="164"/>
      <c r="S765" s="164"/>
      <c r="T765" s="164"/>
      <c r="U765" s="164"/>
      <c r="V765" s="164"/>
    </row>
    <row r="766" spans="1:22" ht="12">
      <c r="A766" s="164"/>
      <c r="B766" s="132"/>
      <c r="C766" s="164"/>
      <c r="D766" s="164"/>
      <c r="E766" s="164"/>
      <c r="F766" s="164"/>
      <c r="G766" s="164"/>
      <c r="H766" s="164"/>
      <c r="I766" s="164"/>
      <c r="J766" s="164"/>
      <c r="K766" s="164"/>
      <c r="L766" s="164"/>
      <c r="M766" s="164"/>
      <c r="N766" s="164"/>
      <c r="O766" s="164"/>
      <c r="P766" s="164"/>
      <c r="Q766" s="164"/>
      <c r="R766" s="164"/>
      <c r="S766" s="164"/>
      <c r="T766" s="164"/>
      <c r="U766" s="164"/>
      <c r="V766" s="164"/>
    </row>
    <row r="767" spans="1:22" ht="12">
      <c r="A767" s="164"/>
      <c r="B767" s="132"/>
      <c r="C767" s="164"/>
      <c r="D767" s="164"/>
      <c r="E767" s="164"/>
      <c r="F767" s="164"/>
      <c r="G767" s="164"/>
      <c r="H767" s="164"/>
      <c r="I767" s="164"/>
      <c r="J767" s="164"/>
      <c r="K767" s="164"/>
      <c r="L767" s="164"/>
      <c r="M767" s="164"/>
      <c r="N767" s="164"/>
      <c r="O767" s="164"/>
      <c r="P767" s="164"/>
      <c r="Q767" s="164"/>
      <c r="R767" s="164"/>
      <c r="S767" s="164"/>
      <c r="T767" s="164"/>
      <c r="U767" s="164"/>
      <c r="V767" s="164"/>
    </row>
    <row r="768" spans="1:22" ht="12">
      <c r="A768" s="164"/>
      <c r="B768" s="132"/>
      <c r="C768" s="164"/>
      <c r="D768" s="164"/>
      <c r="E768" s="164"/>
      <c r="F768" s="164"/>
      <c r="G768" s="164"/>
      <c r="H768" s="164"/>
      <c r="I768" s="164"/>
      <c r="J768" s="164"/>
      <c r="K768" s="164"/>
      <c r="L768" s="164"/>
      <c r="M768" s="164"/>
      <c r="N768" s="164"/>
      <c r="O768" s="164"/>
      <c r="P768" s="164"/>
      <c r="Q768" s="164"/>
      <c r="R768" s="164"/>
      <c r="S768" s="164"/>
      <c r="T768" s="164"/>
      <c r="U768" s="164"/>
      <c r="V768" s="164"/>
    </row>
    <row r="769" spans="1:22" ht="12">
      <c r="A769" s="164"/>
      <c r="B769" s="132"/>
      <c r="C769" s="164"/>
      <c r="D769" s="164"/>
      <c r="E769" s="164"/>
      <c r="F769" s="164"/>
      <c r="G769" s="164"/>
      <c r="H769" s="164"/>
      <c r="I769" s="164"/>
      <c r="J769" s="164"/>
      <c r="K769" s="164"/>
      <c r="L769" s="164"/>
      <c r="M769" s="164"/>
      <c r="N769" s="164"/>
      <c r="O769" s="164"/>
      <c r="P769" s="164"/>
      <c r="Q769" s="164"/>
      <c r="R769" s="164"/>
      <c r="S769" s="164"/>
      <c r="T769" s="164"/>
      <c r="U769" s="164"/>
      <c r="V769" s="164"/>
    </row>
    <row r="770" spans="1:22" ht="12">
      <c r="A770" s="164"/>
      <c r="B770" s="132"/>
      <c r="C770" s="164"/>
      <c r="D770" s="164"/>
      <c r="E770" s="164"/>
      <c r="F770" s="164"/>
      <c r="G770" s="164"/>
      <c r="H770" s="164"/>
      <c r="I770" s="164"/>
      <c r="J770" s="164"/>
      <c r="K770" s="164"/>
      <c r="L770" s="164"/>
      <c r="M770" s="164"/>
      <c r="N770" s="164"/>
      <c r="O770" s="164"/>
      <c r="P770" s="164"/>
      <c r="Q770" s="164"/>
      <c r="R770" s="164"/>
      <c r="S770" s="164"/>
      <c r="T770" s="164"/>
      <c r="U770" s="164"/>
      <c r="V770" s="164"/>
    </row>
    <row r="771" spans="1:22" ht="12">
      <c r="A771" s="164"/>
      <c r="B771" s="132"/>
      <c r="C771" s="164"/>
      <c r="D771" s="164"/>
      <c r="E771" s="164"/>
      <c r="F771" s="164"/>
      <c r="G771" s="164"/>
      <c r="H771" s="164"/>
      <c r="I771" s="164"/>
      <c r="J771" s="164"/>
      <c r="K771" s="164"/>
      <c r="L771" s="164"/>
      <c r="M771" s="164"/>
      <c r="N771" s="164"/>
      <c r="O771" s="164"/>
      <c r="P771" s="164"/>
      <c r="Q771" s="164"/>
      <c r="R771" s="164"/>
      <c r="S771" s="164"/>
      <c r="T771" s="164"/>
      <c r="U771" s="164"/>
      <c r="V771" s="164"/>
    </row>
    <row r="772" spans="1:22" ht="12">
      <c r="A772" s="164"/>
      <c r="B772" s="132"/>
      <c r="C772" s="164"/>
      <c r="D772" s="164"/>
      <c r="E772" s="164"/>
      <c r="F772" s="164"/>
      <c r="G772" s="164"/>
      <c r="H772" s="164"/>
      <c r="I772" s="164"/>
      <c r="J772" s="164"/>
      <c r="K772" s="164"/>
      <c r="L772" s="164"/>
      <c r="M772" s="164"/>
      <c r="N772" s="164"/>
      <c r="O772" s="164"/>
      <c r="P772" s="164"/>
      <c r="Q772" s="164"/>
      <c r="R772" s="164"/>
      <c r="S772" s="164"/>
      <c r="T772" s="164"/>
      <c r="U772" s="164"/>
      <c r="V772" s="164"/>
    </row>
    <row r="773" spans="1:22" ht="12">
      <c r="A773" s="164"/>
      <c r="B773" s="132"/>
      <c r="C773" s="164"/>
      <c r="D773" s="164"/>
      <c r="E773" s="164"/>
      <c r="F773" s="164"/>
      <c r="G773" s="164"/>
      <c r="H773" s="164"/>
      <c r="I773" s="164"/>
      <c r="J773" s="164"/>
      <c r="K773" s="164"/>
      <c r="L773" s="164"/>
      <c r="M773" s="164"/>
      <c r="N773" s="164"/>
      <c r="O773" s="164"/>
      <c r="P773" s="164"/>
      <c r="Q773" s="164"/>
      <c r="R773" s="164"/>
      <c r="S773" s="164"/>
      <c r="T773" s="164"/>
      <c r="U773" s="164"/>
      <c r="V773" s="164"/>
    </row>
    <row r="774" spans="1:22" ht="12">
      <c r="A774" s="164"/>
      <c r="B774" s="132"/>
      <c r="C774" s="164"/>
      <c r="D774" s="164"/>
      <c r="E774" s="164"/>
      <c r="F774" s="164"/>
      <c r="G774" s="164"/>
      <c r="H774" s="164"/>
      <c r="I774" s="164"/>
      <c r="J774" s="164"/>
      <c r="K774" s="164"/>
      <c r="L774" s="164"/>
      <c r="M774" s="164"/>
      <c r="N774" s="164"/>
      <c r="O774" s="164"/>
      <c r="P774" s="164"/>
      <c r="Q774" s="164"/>
      <c r="R774" s="164"/>
      <c r="S774" s="164"/>
      <c r="T774" s="164"/>
      <c r="U774" s="164"/>
      <c r="V774" s="164"/>
    </row>
    <row r="775" spans="1:22" ht="12">
      <c r="A775" s="164"/>
      <c r="B775" s="132"/>
      <c r="C775" s="164"/>
      <c r="D775" s="164"/>
      <c r="E775" s="164"/>
      <c r="F775" s="164"/>
      <c r="G775" s="164"/>
      <c r="H775" s="164"/>
      <c r="I775" s="164"/>
      <c r="J775" s="164"/>
      <c r="K775" s="164"/>
      <c r="L775" s="164"/>
      <c r="M775" s="164"/>
      <c r="N775" s="164"/>
      <c r="O775" s="164"/>
      <c r="P775" s="164"/>
      <c r="Q775" s="164"/>
      <c r="R775" s="164"/>
      <c r="S775" s="164"/>
      <c r="T775" s="164"/>
      <c r="U775" s="164"/>
      <c r="V775" s="164"/>
    </row>
    <row r="776" spans="1:22" ht="12">
      <c r="A776" s="164"/>
      <c r="B776" s="132"/>
      <c r="C776" s="164"/>
      <c r="D776" s="164"/>
      <c r="E776" s="164"/>
      <c r="F776" s="164"/>
      <c r="G776" s="164"/>
      <c r="H776" s="164"/>
      <c r="I776" s="164"/>
      <c r="J776" s="164"/>
      <c r="K776" s="164"/>
      <c r="L776" s="164"/>
      <c r="M776" s="164"/>
      <c r="N776" s="164"/>
      <c r="O776" s="164"/>
      <c r="P776" s="164"/>
      <c r="Q776" s="164"/>
      <c r="R776" s="164"/>
      <c r="S776" s="164"/>
      <c r="T776" s="164"/>
      <c r="U776" s="164"/>
      <c r="V776" s="164"/>
    </row>
    <row r="777" spans="1:22" ht="12">
      <c r="A777" s="164"/>
      <c r="B777" s="132"/>
      <c r="C777" s="164"/>
      <c r="D777" s="164"/>
      <c r="E777" s="164"/>
      <c r="F777" s="164"/>
      <c r="G777" s="164"/>
      <c r="H777" s="164"/>
      <c r="I777" s="164"/>
      <c r="J777" s="164"/>
      <c r="K777" s="164"/>
      <c r="L777" s="164"/>
      <c r="M777" s="164"/>
      <c r="N777" s="164"/>
      <c r="O777" s="164"/>
      <c r="P777" s="164"/>
      <c r="Q777" s="164"/>
      <c r="R777" s="164"/>
      <c r="S777" s="164"/>
      <c r="T777" s="164"/>
      <c r="U777" s="164"/>
      <c r="V777" s="164"/>
    </row>
    <row r="778" spans="1:22" ht="12">
      <c r="A778" s="164"/>
      <c r="B778" s="132"/>
      <c r="C778" s="164"/>
      <c r="D778" s="164"/>
      <c r="E778" s="164"/>
      <c r="F778" s="164"/>
      <c r="G778" s="164"/>
      <c r="H778" s="164"/>
      <c r="I778" s="164"/>
      <c r="J778" s="164"/>
      <c r="K778" s="164"/>
      <c r="L778" s="164"/>
      <c r="M778" s="164"/>
      <c r="N778" s="164"/>
      <c r="O778" s="164"/>
      <c r="P778" s="164"/>
      <c r="Q778" s="164"/>
      <c r="R778" s="164"/>
      <c r="S778" s="164"/>
      <c r="T778" s="164"/>
      <c r="U778" s="164"/>
      <c r="V778" s="164"/>
    </row>
    <row r="779" spans="1:22" ht="12">
      <c r="A779" s="164"/>
      <c r="B779" s="132"/>
      <c r="C779" s="164"/>
      <c r="D779" s="164"/>
      <c r="E779" s="164"/>
      <c r="F779" s="164"/>
      <c r="G779" s="164"/>
      <c r="H779" s="164"/>
      <c r="I779" s="164"/>
      <c r="J779" s="164"/>
      <c r="K779" s="164"/>
      <c r="L779" s="164"/>
      <c r="M779" s="164"/>
      <c r="N779" s="164"/>
      <c r="O779" s="164"/>
      <c r="P779" s="164"/>
      <c r="Q779" s="164"/>
      <c r="R779" s="164"/>
      <c r="S779" s="164"/>
      <c r="T779" s="164"/>
      <c r="U779" s="164"/>
      <c r="V779" s="164"/>
    </row>
    <row r="780" spans="1:22" ht="12">
      <c r="A780" s="164"/>
      <c r="B780" s="132"/>
      <c r="C780" s="164"/>
      <c r="D780" s="164"/>
      <c r="E780" s="164"/>
      <c r="F780" s="164"/>
      <c r="G780" s="164"/>
      <c r="H780" s="164"/>
      <c r="I780" s="164"/>
      <c r="J780" s="164"/>
      <c r="K780" s="164"/>
      <c r="L780" s="164"/>
      <c r="M780" s="164"/>
      <c r="N780" s="164"/>
      <c r="O780" s="164"/>
      <c r="P780" s="164"/>
      <c r="Q780" s="164"/>
      <c r="R780" s="164"/>
      <c r="S780" s="164"/>
      <c r="T780" s="164"/>
      <c r="U780" s="164"/>
      <c r="V780" s="164"/>
    </row>
    <row r="781" spans="1:22" ht="12">
      <c r="A781" s="164"/>
      <c r="B781" s="132"/>
      <c r="C781" s="164"/>
      <c r="D781" s="164"/>
      <c r="E781" s="164"/>
      <c r="F781" s="164"/>
      <c r="G781" s="164"/>
      <c r="H781" s="164"/>
      <c r="I781" s="164"/>
      <c r="J781" s="164"/>
      <c r="K781" s="164"/>
      <c r="L781" s="164"/>
      <c r="M781" s="164"/>
      <c r="N781" s="164"/>
      <c r="O781" s="164"/>
      <c r="P781" s="164"/>
      <c r="Q781" s="164"/>
      <c r="R781" s="164"/>
      <c r="S781" s="164"/>
      <c r="T781" s="164"/>
      <c r="U781" s="164"/>
      <c r="V781" s="164"/>
    </row>
    <row r="782" spans="1:22" ht="12">
      <c r="A782" s="164"/>
      <c r="B782" s="132"/>
      <c r="C782" s="164"/>
      <c r="D782" s="164"/>
      <c r="E782" s="164"/>
      <c r="F782" s="164"/>
      <c r="G782" s="164"/>
      <c r="H782" s="164"/>
      <c r="I782" s="164"/>
      <c r="J782" s="164"/>
      <c r="K782" s="164"/>
      <c r="L782" s="164"/>
      <c r="M782" s="164"/>
      <c r="N782" s="164"/>
      <c r="O782" s="164"/>
      <c r="P782" s="164"/>
      <c r="Q782" s="164"/>
      <c r="R782" s="164"/>
      <c r="S782" s="164"/>
      <c r="T782" s="164"/>
      <c r="U782" s="164"/>
      <c r="V782" s="164"/>
    </row>
    <row r="783" spans="1:22" ht="12">
      <c r="A783" s="164"/>
      <c r="B783" s="132"/>
      <c r="C783" s="164"/>
      <c r="D783" s="164"/>
      <c r="E783" s="164"/>
      <c r="F783" s="164"/>
      <c r="G783" s="164"/>
      <c r="H783" s="164"/>
      <c r="I783" s="164"/>
      <c r="J783" s="164"/>
      <c r="K783" s="164"/>
      <c r="L783" s="164"/>
      <c r="M783" s="164"/>
      <c r="N783" s="164"/>
      <c r="O783" s="164"/>
      <c r="P783" s="164"/>
      <c r="Q783" s="164"/>
      <c r="R783" s="164"/>
      <c r="S783" s="164"/>
      <c r="T783" s="164"/>
      <c r="U783" s="164"/>
      <c r="V783" s="164"/>
    </row>
    <row r="784" spans="1:22" ht="12">
      <c r="A784" s="164"/>
      <c r="B784" s="132"/>
      <c r="C784" s="164"/>
      <c r="D784" s="164"/>
      <c r="E784" s="164"/>
      <c r="F784" s="164"/>
      <c r="G784" s="164"/>
      <c r="H784" s="164"/>
      <c r="I784" s="164"/>
      <c r="J784" s="164"/>
      <c r="K784" s="164"/>
      <c r="L784" s="164"/>
      <c r="M784" s="164"/>
      <c r="N784" s="164"/>
      <c r="O784" s="164"/>
      <c r="P784" s="164"/>
      <c r="Q784" s="164"/>
      <c r="R784" s="164"/>
      <c r="S784" s="164"/>
      <c r="T784" s="164"/>
      <c r="U784" s="164"/>
      <c r="V784" s="164"/>
    </row>
    <row r="785" spans="1:22" ht="12">
      <c r="A785" s="164"/>
      <c r="B785" s="132"/>
      <c r="C785" s="164"/>
      <c r="D785" s="164"/>
      <c r="E785" s="164"/>
      <c r="F785" s="164"/>
      <c r="G785" s="164"/>
      <c r="H785" s="164"/>
      <c r="I785" s="164"/>
      <c r="J785" s="164"/>
      <c r="K785" s="164"/>
      <c r="L785" s="164"/>
      <c r="M785" s="164"/>
      <c r="N785" s="164"/>
      <c r="O785" s="164"/>
      <c r="P785" s="164"/>
      <c r="Q785" s="164"/>
      <c r="R785" s="164"/>
      <c r="S785" s="164"/>
      <c r="T785" s="164"/>
      <c r="U785" s="164"/>
      <c r="V785" s="164"/>
    </row>
    <row r="786" spans="1:22" ht="12">
      <c r="A786" s="164"/>
      <c r="B786" s="132"/>
      <c r="C786" s="164"/>
      <c r="D786" s="164"/>
      <c r="E786" s="164"/>
      <c r="F786" s="164"/>
      <c r="G786" s="164"/>
      <c r="H786" s="164"/>
      <c r="I786" s="164"/>
      <c r="J786" s="164"/>
      <c r="K786" s="164"/>
      <c r="L786" s="164"/>
      <c r="M786" s="164"/>
      <c r="N786" s="164"/>
      <c r="O786" s="164"/>
      <c r="P786" s="164"/>
      <c r="Q786" s="164"/>
      <c r="R786" s="164"/>
      <c r="S786" s="164"/>
      <c r="T786" s="164"/>
      <c r="U786" s="164"/>
      <c r="V786" s="164"/>
    </row>
    <row r="787" spans="1:22" ht="12">
      <c r="A787" s="164"/>
      <c r="B787" s="132"/>
      <c r="C787" s="164"/>
      <c r="D787" s="164"/>
      <c r="E787" s="164"/>
      <c r="F787" s="164"/>
      <c r="G787" s="164"/>
      <c r="H787" s="164"/>
      <c r="I787" s="164"/>
      <c r="J787" s="164"/>
      <c r="K787" s="164"/>
      <c r="L787" s="164"/>
      <c r="M787" s="164"/>
      <c r="N787" s="164"/>
      <c r="O787" s="164"/>
      <c r="P787" s="164"/>
      <c r="Q787" s="164"/>
      <c r="R787" s="164"/>
      <c r="S787" s="164"/>
      <c r="T787" s="164"/>
      <c r="U787" s="164"/>
      <c r="V787" s="164"/>
    </row>
    <row r="788" spans="1:22" ht="12">
      <c r="A788" s="164"/>
      <c r="B788" s="132"/>
      <c r="C788" s="164"/>
      <c r="D788" s="164"/>
      <c r="E788" s="164"/>
      <c r="F788" s="164"/>
      <c r="G788" s="164"/>
      <c r="H788" s="164"/>
      <c r="I788" s="164"/>
      <c r="J788" s="164"/>
      <c r="K788" s="164"/>
      <c r="L788" s="164"/>
      <c r="M788" s="164"/>
      <c r="N788" s="164"/>
      <c r="O788" s="164"/>
      <c r="P788" s="164"/>
      <c r="Q788" s="164"/>
      <c r="R788" s="164"/>
      <c r="S788" s="164"/>
      <c r="T788" s="164"/>
      <c r="U788" s="164"/>
      <c r="V788" s="164"/>
    </row>
    <row r="789" spans="1:22" ht="12">
      <c r="A789" s="164"/>
      <c r="B789" s="132"/>
      <c r="C789" s="164"/>
      <c r="D789" s="164"/>
      <c r="E789" s="164"/>
      <c r="F789" s="164"/>
      <c r="G789" s="164"/>
      <c r="H789" s="164"/>
      <c r="I789" s="164"/>
      <c r="J789" s="164"/>
      <c r="K789" s="164"/>
      <c r="L789" s="164"/>
      <c r="M789" s="164"/>
      <c r="N789" s="164"/>
      <c r="O789" s="164"/>
      <c r="P789" s="164"/>
      <c r="Q789" s="164"/>
      <c r="R789" s="164"/>
      <c r="S789" s="164"/>
      <c r="T789" s="164"/>
      <c r="U789" s="164"/>
      <c r="V789" s="164"/>
    </row>
    <row r="790" spans="1:22" ht="12">
      <c r="A790" s="164"/>
      <c r="B790" s="132"/>
      <c r="C790" s="164"/>
      <c r="D790" s="164"/>
      <c r="E790" s="164"/>
      <c r="F790" s="164"/>
      <c r="G790" s="164"/>
      <c r="H790" s="164"/>
      <c r="I790" s="164"/>
      <c r="J790" s="164"/>
      <c r="K790" s="164"/>
      <c r="L790" s="164"/>
      <c r="M790" s="164"/>
      <c r="N790" s="164"/>
      <c r="O790" s="164"/>
      <c r="P790" s="164"/>
      <c r="Q790" s="164"/>
      <c r="R790" s="164"/>
      <c r="S790" s="164"/>
      <c r="T790" s="164"/>
      <c r="U790" s="164"/>
      <c r="V790" s="164"/>
    </row>
    <row r="791" spans="1:22" ht="12">
      <c r="A791" s="164"/>
      <c r="B791" s="132"/>
      <c r="C791" s="164"/>
      <c r="D791" s="164"/>
      <c r="E791" s="164"/>
      <c r="F791" s="164"/>
      <c r="G791" s="164"/>
      <c r="H791" s="164"/>
      <c r="I791" s="164"/>
      <c r="J791" s="164"/>
      <c r="K791" s="164"/>
      <c r="L791" s="164"/>
      <c r="M791" s="164"/>
      <c r="N791" s="164"/>
      <c r="O791" s="164"/>
      <c r="P791" s="164"/>
      <c r="Q791" s="164"/>
      <c r="R791" s="164"/>
      <c r="S791" s="164"/>
      <c r="T791" s="164"/>
      <c r="U791" s="164"/>
      <c r="V791" s="164"/>
    </row>
    <row r="792" spans="1:22" ht="12">
      <c r="A792" s="164"/>
      <c r="B792" s="132"/>
      <c r="C792" s="164"/>
      <c r="D792" s="164"/>
      <c r="E792" s="164"/>
      <c r="F792" s="164"/>
      <c r="G792" s="164"/>
      <c r="H792" s="164"/>
      <c r="I792" s="164"/>
      <c r="J792" s="164"/>
      <c r="K792" s="164"/>
      <c r="L792" s="164"/>
      <c r="M792" s="164"/>
      <c r="N792" s="164"/>
      <c r="O792" s="164"/>
      <c r="P792" s="164"/>
      <c r="Q792" s="164"/>
      <c r="R792" s="164"/>
      <c r="S792" s="164"/>
      <c r="T792" s="164"/>
      <c r="U792" s="164"/>
      <c r="V792" s="164"/>
    </row>
    <row r="793" spans="1:22" ht="12">
      <c r="A793" s="164"/>
      <c r="B793" s="132"/>
      <c r="C793" s="164"/>
      <c r="D793" s="164"/>
      <c r="E793" s="164"/>
      <c r="F793" s="164"/>
      <c r="G793" s="164"/>
      <c r="H793" s="164"/>
      <c r="I793" s="164"/>
      <c r="J793" s="164"/>
      <c r="K793" s="164"/>
      <c r="L793" s="164"/>
      <c r="M793" s="164"/>
      <c r="N793" s="164"/>
      <c r="O793" s="164"/>
      <c r="P793" s="164"/>
      <c r="Q793" s="164"/>
      <c r="R793" s="164"/>
      <c r="S793" s="164"/>
      <c r="T793" s="164"/>
      <c r="U793" s="164"/>
      <c r="V793" s="164"/>
    </row>
    <row r="794" spans="1:22" ht="12">
      <c r="A794" s="164"/>
      <c r="B794" s="132"/>
      <c r="C794" s="164"/>
      <c r="D794" s="164"/>
      <c r="E794" s="164"/>
      <c r="F794" s="164"/>
      <c r="G794" s="164"/>
      <c r="H794" s="164"/>
      <c r="I794" s="164"/>
      <c r="J794" s="164"/>
      <c r="K794" s="164"/>
      <c r="L794" s="164"/>
      <c r="M794" s="164"/>
      <c r="N794" s="164"/>
      <c r="O794" s="164"/>
      <c r="P794" s="164"/>
      <c r="Q794" s="164"/>
      <c r="R794" s="164"/>
      <c r="S794" s="164"/>
      <c r="T794" s="164"/>
      <c r="U794" s="164"/>
      <c r="V794" s="164"/>
    </row>
    <row r="795" spans="1:22" ht="12">
      <c r="A795" s="164"/>
      <c r="B795" s="132"/>
      <c r="C795" s="164"/>
      <c r="D795" s="164"/>
      <c r="E795" s="164"/>
      <c r="F795" s="164"/>
      <c r="G795" s="164"/>
      <c r="H795" s="164"/>
      <c r="I795" s="164"/>
      <c r="J795" s="164"/>
      <c r="K795" s="164"/>
      <c r="L795" s="164"/>
      <c r="M795" s="164"/>
      <c r="N795" s="164"/>
      <c r="O795" s="164"/>
      <c r="P795" s="164"/>
      <c r="Q795" s="164"/>
      <c r="R795" s="164"/>
      <c r="S795" s="164"/>
      <c r="T795" s="164"/>
      <c r="U795" s="164"/>
      <c r="V795" s="164"/>
    </row>
    <row r="796" spans="1:22" ht="12">
      <c r="A796" s="164"/>
      <c r="B796" s="132"/>
      <c r="C796" s="164"/>
      <c r="D796" s="164"/>
      <c r="E796" s="164"/>
      <c r="F796" s="164"/>
      <c r="G796" s="164"/>
      <c r="H796" s="164"/>
      <c r="I796" s="164"/>
      <c r="J796" s="164"/>
      <c r="K796" s="164"/>
      <c r="L796" s="164"/>
      <c r="M796" s="164"/>
      <c r="N796" s="164"/>
      <c r="O796" s="164"/>
      <c r="P796" s="164"/>
      <c r="Q796" s="164"/>
      <c r="R796" s="164"/>
      <c r="S796" s="164"/>
      <c r="T796" s="164"/>
      <c r="U796" s="164"/>
      <c r="V796" s="164"/>
    </row>
    <row r="797" spans="1:22" ht="12">
      <c r="A797" s="164"/>
      <c r="B797" s="132"/>
      <c r="C797" s="164"/>
      <c r="D797" s="164"/>
      <c r="E797" s="164"/>
      <c r="F797" s="164"/>
      <c r="G797" s="164"/>
      <c r="H797" s="164"/>
      <c r="I797" s="164"/>
      <c r="J797" s="164"/>
      <c r="K797" s="164"/>
      <c r="L797" s="164"/>
      <c r="M797" s="164"/>
      <c r="N797" s="164"/>
      <c r="O797" s="164"/>
      <c r="P797" s="164"/>
      <c r="Q797" s="164"/>
      <c r="R797" s="164"/>
      <c r="S797" s="164"/>
      <c r="T797" s="164"/>
      <c r="U797" s="164"/>
      <c r="V797" s="164"/>
    </row>
    <row r="798" spans="1:22" ht="12">
      <c r="A798" s="164"/>
      <c r="B798" s="132"/>
      <c r="C798" s="164"/>
      <c r="D798" s="164"/>
      <c r="E798" s="164"/>
      <c r="F798" s="164"/>
      <c r="G798" s="164"/>
      <c r="H798" s="164"/>
      <c r="I798" s="164"/>
      <c r="J798" s="164"/>
      <c r="K798" s="164"/>
      <c r="L798" s="164"/>
      <c r="M798" s="164"/>
      <c r="N798" s="164"/>
      <c r="O798" s="164"/>
      <c r="P798" s="164"/>
      <c r="Q798" s="164"/>
      <c r="R798" s="164"/>
      <c r="S798" s="164"/>
      <c r="T798" s="164"/>
      <c r="U798" s="164"/>
      <c r="V798" s="164"/>
    </row>
    <row r="799" spans="1:22" ht="12">
      <c r="A799" s="164"/>
      <c r="B799" s="132"/>
      <c r="C799" s="164"/>
      <c r="D799" s="164"/>
      <c r="E799" s="164"/>
      <c r="F799" s="164"/>
      <c r="G799" s="164"/>
      <c r="H799" s="164"/>
      <c r="I799" s="164"/>
      <c r="J799" s="164"/>
      <c r="K799" s="164"/>
      <c r="L799" s="164"/>
      <c r="M799" s="164"/>
      <c r="N799" s="164"/>
      <c r="O799" s="164"/>
      <c r="P799" s="164"/>
      <c r="Q799" s="164"/>
      <c r="R799" s="164"/>
      <c r="S799" s="164"/>
      <c r="T799" s="164"/>
      <c r="U799" s="164"/>
      <c r="V799" s="164"/>
    </row>
    <row r="800" spans="1:22" ht="12">
      <c r="A800" s="164"/>
      <c r="B800" s="132"/>
      <c r="C800" s="164"/>
      <c r="D800" s="164"/>
      <c r="E800" s="164"/>
      <c r="F800" s="164"/>
      <c r="G800" s="164"/>
      <c r="H800" s="164"/>
      <c r="I800" s="164"/>
      <c r="J800" s="164"/>
      <c r="K800" s="164"/>
      <c r="L800" s="164"/>
      <c r="M800" s="164"/>
      <c r="N800" s="164"/>
      <c r="O800" s="164"/>
      <c r="P800" s="164"/>
      <c r="Q800" s="164"/>
      <c r="R800" s="164"/>
      <c r="S800" s="164"/>
      <c r="T800" s="164"/>
      <c r="U800" s="164"/>
      <c r="V800" s="164"/>
    </row>
    <row r="801" spans="1:22" ht="12">
      <c r="A801" s="164"/>
      <c r="B801" s="132"/>
      <c r="C801" s="164"/>
      <c r="D801" s="164"/>
      <c r="E801" s="164"/>
      <c r="F801" s="164"/>
      <c r="G801" s="164"/>
      <c r="H801" s="164"/>
      <c r="I801" s="164"/>
      <c r="J801" s="164"/>
      <c r="K801" s="164"/>
      <c r="L801" s="164"/>
      <c r="M801" s="164"/>
      <c r="N801" s="164"/>
      <c r="O801" s="164"/>
      <c r="P801" s="164"/>
      <c r="Q801" s="164"/>
      <c r="R801" s="164"/>
      <c r="S801" s="164"/>
      <c r="T801" s="164"/>
      <c r="U801" s="164"/>
      <c r="V801" s="164"/>
    </row>
    <row r="802" spans="1:22" ht="12">
      <c r="A802" s="164"/>
      <c r="B802" s="132"/>
      <c r="C802" s="164"/>
      <c r="D802" s="164"/>
      <c r="E802" s="164"/>
      <c r="F802" s="164"/>
      <c r="G802" s="164"/>
      <c r="H802" s="164"/>
      <c r="I802" s="164"/>
      <c r="J802" s="164"/>
      <c r="K802" s="164"/>
      <c r="L802" s="164"/>
      <c r="M802" s="164"/>
      <c r="N802" s="164"/>
      <c r="O802" s="164"/>
      <c r="P802" s="164"/>
      <c r="Q802" s="164"/>
      <c r="R802" s="164"/>
      <c r="S802" s="164"/>
      <c r="T802" s="164"/>
      <c r="U802" s="164"/>
      <c r="V802" s="164"/>
    </row>
    <row r="803" spans="1:22" ht="12">
      <c r="A803" s="164"/>
      <c r="B803" s="132"/>
      <c r="C803" s="164"/>
      <c r="D803" s="164"/>
      <c r="E803" s="164"/>
      <c r="F803" s="164"/>
      <c r="G803" s="164"/>
      <c r="H803" s="164"/>
      <c r="I803" s="164"/>
      <c r="J803" s="164"/>
      <c r="K803" s="164"/>
      <c r="L803" s="164"/>
      <c r="M803" s="164"/>
      <c r="N803" s="164"/>
      <c r="O803" s="164"/>
      <c r="P803" s="164"/>
      <c r="Q803" s="164"/>
      <c r="R803" s="164"/>
      <c r="S803" s="164"/>
      <c r="T803" s="164"/>
      <c r="U803" s="164"/>
      <c r="V803" s="164"/>
    </row>
    <row r="804" spans="1:22" ht="12">
      <c r="A804" s="164"/>
      <c r="B804" s="132"/>
      <c r="C804" s="164"/>
      <c r="D804" s="164"/>
      <c r="E804" s="164"/>
      <c r="F804" s="164"/>
      <c r="G804" s="164"/>
      <c r="H804" s="164"/>
      <c r="I804" s="164"/>
      <c r="J804" s="164"/>
      <c r="K804" s="164"/>
      <c r="L804" s="164"/>
      <c r="M804" s="164"/>
      <c r="N804" s="164"/>
      <c r="O804" s="164"/>
      <c r="P804" s="164"/>
      <c r="Q804" s="164"/>
      <c r="R804" s="164"/>
      <c r="S804" s="164"/>
      <c r="T804" s="164"/>
      <c r="U804" s="164"/>
      <c r="V804" s="164"/>
    </row>
    <row r="805" spans="1:22" ht="12">
      <c r="A805" s="164"/>
      <c r="B805" s="132"/>
      <c r="C805" s="164"/>
      <c r="D805" s="164"/>
      <c r="E805" s="164"/>
      <c r="F805" s="164"/>
      <c r="G805" s="164"/>
      <c r="H805" s="164"/>
      <c r="I805" s="164"/>
      <c r="J805" s="164"/>
      <c r="K805" s="164"/>
      <c r="L805" s="164"/>
      <c r="M805" s="164"/>
      <c r="N805" s="164"/>
      <c r="O805" s="164"/>
      <c r="P805" s="164"/>
      <c r="Q805" s="164"/>
      <c r="R805" s="164"/>
      <c r="S805" s="164"/>
      <c r="T805" s="164"/>
      <c r="U805" s="164"/>
      <c r="V805" s="164"/>
    </row>
    <row r="806" spans="1:22" ht="12">
      <c r="A806" s="164"/>
      <c r="B806" s="132"/>
      <c r="C806" s="164"/>
      <c r="D806" s="164"/>
      <c r="E806" s="164"/>
      <c r="F806" s="164"/>
      <c r="G806" s="164"/>
      <c r="H806" s="164"/>
      <c r="I806" s="164"/>
      <c r="J806" s="164"/>
      <c r="K806" s="164"/>
      <c r="L806" s="164"/>
      <c r="M806" s="164"/>
      <c r="N806" s="164"/>
      <c r="O806" s="164"/>
      <c r="P806" s="164"/>
      <c r="Q806" s="164"/>
      <c r="R806" s="164"/>
      <c r="S806" s="164"/>
      <c r="T806" s="164"/>
      <c r="U806" s="164"/>
      <c r="V806" s="164"/>
    </row>
    <row r="807" spans="1:22" ht="12">
      <c r="A807" s="164"/>
      <c r="B807" s="132"/>
      <c r="C807" s="164"/>
      <c r="D807" s="164"/>
      <c r="E807" s="164"/>
      <c r="F807" s="164"/>
      <c r="G807" s="164"/>
      <c r="H807" s="164"/>
      <c r="I807" s="164"/>
      <c r="J807" s="164"/>
      <c r="K807" s="164"/>
      <c r="L807" s="164"/>
      <c r="M807" s="164"/>
      <c r="N807" s="164"/>
      <c r="O807" s="164"/>
      <c r="P807" s="164"/>
      <c r="Q807" s="164"/>
      <c r="R807" s="164"/>
      <c r="S807" s="164"/>
      <c r="T807" s="164"/>
      <c r="U807" s="164"/>
      <c r="V807" s="164"/>
    </row>
    <row r="808" spans="1:22" ht="12">
      <c r="A808" s="164"/>
      <c r="B808" s="132"/>
      <c r="C808" s="164"/>
      <c r="D808" s="164"/>
      <c r="E808" s="164"/>
      <c r="F808" s="164"/>
      <c r="G808" s="164"/>
      <c r="H808" s="164"/>
      <c r="I808" s="164"/>
      <c r="J808" s="164"/>
      <c r="K808" s="164"/>
      <c r="L808" s="164"/>
      <c r="M808" s="164"/>
      <c r="N808" s="164"/>
      <c r="O808" s="164"/>
      <c r="P808" s="164"/>
      <c r="Q808" s="164"/>
      <c r="R808" s="164"/>
      <c r="S808" s="164"/>
      <c r="T808" s="164"/>
      <c r="U808" s="164"/>
      <c r="V808" s="164"/>
    </row>
    <row r="809" spans="1:22" ht="12">
      <c r="A809" s="164"/>
      <c r="B809" s="132"/>
      <c r="C809" s="164"/>
      <c r="D809" s="164"/>
      <c r="E809" s="164"/>
      <c r="F809" s="164"/>
      <c r="G809" s="164"/>
      <c r="H809" s="164"/>
      <c r="I809" s="164"/>
      <c r="J809" s="164"/>
      <c r="K809" s="164"/>
      <c r="L809" s="164"/>
      <c r="M809" s="164"/>
      <c r="N809" s="164"/>
      <c r="O809" s="164"/>
      <c r="P809" s="164"/>
      <c r="Q809" s="164"/>
      <c r="R809" s="164"/>
      <c r="S809" s="164"/>
      <c r="T809" s="164"/>
      <c r="U809" s="164"/>
      <c r="V809" s="164"/>
    </row>
    <row r="810" spans="1:22" ht="12">
      <c r="A810" s="164"/>
      <c r="B810" s="132"/>
      <c r="C810" s="164"/>
      <c r="D810" s="164"/>
      <c r="E810" s="164"/>
      <c r="F810" s="164"/>
      <c r="G810" s="164"/>
      <c r="H810" s="164"/>
      <c r="I810" s="164"/>
      <c r="J810" s="164"/>
      <c r="K810" s="164"/>
      <c r="L810" s="164"/>
      <c r="M810" s="164"/>
      <c r="N810" s="164"/>
      <c r="O810" s="164"/>
      <c r="P810" s="164"/>
      <c r="Q810" s="164"/>
      <c r="R810" s="164"/>
      <c r="S810" s="164"/>
      <c r="T810" s="164"/>
      <c r="U810" s="164"/>
      <c r="V810" s="164"/>
    </row>
    <row r="811" spans="1:22" ht="12">
      <c r="A811" s="164"/>
      <c r="B811" s="132"/>
      <c r="C811" s="164"/>
      <c r="D811" s="164"/>
      <c r="E811" s="164"/>
      <c r="F811" s="164"/>
      <c r="G811" s="164"/>
      <c r="H811" s="164"/>
      <c r="I811" s="164"/>
      <c r="J811" s="164"/>
      <c r="K811" s="164"/>
      <c r="L811" s="164"/>
      <c r="M811" s="164"/>
      <c r="N811" s="164"/>
      <c r="O811" s="164"/>
      <c r="P811" s="164"/>
      <c r="Q811" s="164"/>
      <c r="R811" s="164"/>
      <c r="S811" s="164"/>
      <c r="T811" s="164"/>
      <c r="U811" s="164"/>
      <c r="V811" s="164"/>
    </row>
    <row r="812" spans="1:22" ht="12">
      <c r="A812" s="164"/>
      <c r="B812" s="132"/>
      <c r="C812" s="164"/>
      <c r="D812" s="164"/>
      <c r="E812" s="164"/>
      <c r="F812" s="164"/>
      <c r="G812" s="164"/>
      <c r="H812" s="164"/>
      <c r="I812" s="164"/>
      <c r="J812" s="164"/>
      <c r="K812" s="164"/>
      <c r="L812" s="164"/>
      <c r="M812" s="164"/>
      <c r="N812" s="164"/>
      <c r="O812" s="164"/>
      <c r="P812" s="164"/>
      <c r="Q812" s="164"/>
      <c r="R812" s="164"/>
      <c r="S812" s="164"/>
      <c r="T812" s="164"/>
      <c r="U812" s="164"/>
      <c r="V812" s="164"/>
    </row>
    <row r="813" spans="1:22" ht="12">
      <c r="A813" s="164"/>
      <c r="B813" s="132"/>
      <c r="C813" s="164"/>
      <c r="D813" s="164"/>
      <c r="E813" s="164"/>
      <c r="F813" s="164"/>
      <c r="G813" s="164"/>
      <c r="H813" s="164"/>
      <c r="I813" s="164"/>
      <c r="J813" s="164"/>
      <c r="K813" s="164"/>
      <c r="L813" s="164"/>
      <c r="M813" s="164"/>
      <c r="N813" s="164"/>
      <c r="O813" s="164"/>
      <c r="P813" s="164"/>
      <c r="Q813" s="164"/>
      <c r="R813" s="164"/>
      <c r="S813" s="164"/>
      <c r="T813" s="164"/>
      <c r="U813" s="164"/>
      <c r="V813" s="164"/>
    </row>
    <row r="814" spans="1:22" ht="12">
      <c r="A814" s="164"/>
      <c r="B814" s="132"/>
      <c r="C814" s="164"/>
      <c r="D814" s="164"/>
      <c r="E814" s="164"/>
      <c r="F814" s="164"/>
      <c r="G814" s="164"/>
      <c r="H814" s="164"/>
      <c r="I814" s="164"/>
      <c r="J814" s="164"/>
      <c r="K814" s="164"/>
      <c r="L814" s="164"/>
      <c r="M814" s="164"/>
      <c r="N814" s="164"/>
      <c r="O814" s="164"/>
      <c r="P814" s="164"/>
      <c r="Q814" s="164"/>
      <c r="R814" s="164"/>
      <c r="S814" s="164"/>
      <c r="T814" s="164"/>
      <c r="U814" s="164"/>
      <c r="V814" s="164"/>
    </row>
    <row r="815" spans="1:22" ht="12">
      <c r="A815" s="164"/>
      <c r="B815" s="132"/>
      <c r="C815" s="164"/>
      <c r="D815" s="164"/>
      <c r="E815" s="164"/>
      <c r="F815" s="164"/>
      <c r="G815" s="164"/>
      <c r="H815" s="164"/>
      <c r="I815" s="164"/>
      <c r="J815" s="164"/>
      <c r="K815" s="164"/>
      <c r="L815" s="164"/>
      <c r="M815" s="164"/>
      <c r="N815" s="164"/>
      <c r="O815" s="164"/>
      <c r="P815" s="164"/>
      <c r="Q815" s="164"/>
      <c r="R815" s="164"/>
      <c r="S815" s="164"/>
      <c r="T815" s="164"/>
      <c r="U815" s="164"/>
      <c r="V815" s="164"/>
    </row>
    <row r="816" spans="1:22" ht="12">
      <c r="A816" s="164"/>
      <c r="B816" s="132"/>
      <c r="C816" s="164"/>
      <c r="D816" s="164"/>
      <c r="E816" s="164"/>
      <c r="F816" s="164"/>
      <c r="G816" s="164"/>
      <c r="H816" s="164"/>
      <c r="I816" s="164"/>
      <c r="J816" s="164"/>
      <c r="K816" s="164"/>
      <c r="L816" s="164"/>
      <c r="M816" s="164"/>
      <c r="N816" s="164"/>
      <c r="O816" s="164"/>
      <c r="P816" s="164"/>
      <c r="Q816" s="164"/>
      <c r="R816" s="164"/>
      <c r="S816" s="164"/>
      <c r="T816" s="164"/>
      <c r="U816" s="164"/>
      <c r="V816" s="164"/>
    </row>
    <row r="817" spans="1:22" ht="12">
      <c r="A817" s="164"/>
      <c r="B817" s="132"/>
      <c r="C817" s="164"/>
      <c r="D817" s="164"/>
      <c r="E817" s="164"/>
      <c r="F817" s="164"/>
      <c r="G817" s="164"/>
      <c r="H817" s="164"/>
      <c r="I817" s="164"/>
      <c r="J817" s="164"/>
      <c r="K817" s="164"/>
      <c r="L817" s="164"/>
      <c r="M817" s="164"/>
      <c r="N817" s="164"/>
      <c r="O817" s="164"/>
      <c r="P817" s="164"/>
      <c r="Q817" s="164"/>
      <c r="R817" s="164"/>
      <c r="S817" s="164"/>
      <c r="T817" s="164"/>
      <c r="U817" s="164"/>
      <c r="V817" s="164"/>
    </row>
    <row r="818" spans="1:22" ht="12">
      <c r="A818" s="164"/>
      <c r="B818" s="132"/>
      <c r="C818" s="164"/>
      <c r="D818" s="164"/>
      <c r="E818" s="164"/>
      <c r="F818" s="164"/>
      <c r="G818" s="164"/>
      <c r="H818" s="164"/>
      <c r="I818" s="164"/>
      <c r="J818" s="164"/>
      <c r="K818" s="164"/>
      <c r="L818" s="164"/>
      <c r="M818" s="164"/>
      <c r="N818" s="164"/>
      <c r="O818" s="164"/>
      <c r="P818" s="164"/>
      <c r="Q818" s="164"/>
      <c r="R818" s="164"/>
      <c r="S818" s="164"/>
      <c r="T818" s="164"/>
      <c r="U818" s="164"/>
      <c r="V818" s="164"/>
    </row>
    <row r="819" spans="1:22" ht="12">
      <c r="A819" s="164"/>
      <c r="B819" s="132"/>
      <c r="C819" s="164"/>
      <c r="D819" s="164"/>
      <c r="E819" s="164"/>
      <c r="F819" s="164"/>
      <c r="G819" s="164"/>
      <c r="H819" s="164"/>
      <c r="I819" s="164"/>
      <c r="J819" s="164"/>
      <c r="K819" s="164"/>
      <c r="L819" s="164"/>
      <c r="M819" s="164"/>
      <c r="N819" s="164"/>
      <c r="O819" s="164"/>
      <c r="P819" s="164"/>
      <c r="Q819" s="164"/>
      <c r="R819" s="164"/>
      <c r="S819" s="164"/>
      <c r="T819" s="164"/>
      <c r="U819" s="164"/>
      <c r="V819" s="164"/>
    </row>
    <row r="820" spans="1:22" ht="12">
      <c r="A820" s="164"/>
      <c r="B820" s="132"/>
      <c r="C820" s="164"/>
      <c r="D820" s="164"/>
      <c r="E820" s="164"/>
      <c r="F820" s="164"/>
      <c r="G820" s="164"/>
      <c r="H820" s="164"/>
      <c r="I820" s="164"/>
      <c r="J820" s="164"/>
      <c r="K820" s="164"/>
      <c r="L820" s="164"/>
      <c r="M820" s="164"/>
      <c r="N820" s="164"/>
      <c r="O820" s="164"/>
      <c r="P820" s="164"/>
      <c r="Q820" s="164"/>
      <c r="R820" s="164"/>
      <c r="S820" s="164"/>
      <c r="T820" s="164"/>
      <c r="U820" s="164"/>
      <c r="V820" s="164"/>
    </row>
    <row r="821" spans="1:22" ht="12">
      <c r="A821" s="164"/>
      <c r="B821" s="132"/>
      <c r="C821" s="164"/>
      <c r="D821" s="164"/>
      <c r="E821" s="164"/>
      <c r="F821" s="164"/>
      <c r="G821" s="164"/>
      <c r="H821" s="164"/>
      <c r="I821" s="164"/>
      <c r="J821" s="164"/>
      <c r="K821" s="164"/>
      <c r="L821" s="164"/>
      <c r="M821" s="164"/>
      <c r="N821" s="164"/>
      <c r="O821" s="164"/>
      <c r="P821" s="164"/>
      <c r="Q821" s="164"/>
      <c r="R821" s="164"/>
      <c r="S821" s="164"/>
      <c r="T821" s="164"/>
      <c r="U821" s="164"/>
      <c r="V821" s="164"/>
    </row>
    <row r="822" spans="1:22" ht="12">
      <c r="A822" s="164"/>
      <c r="B822" s="132"/>
      <c r="C822" s="164"/>
      <c r="D822" s="164"/>
      <c r="E822" s="164"/>
      <c r="F822" s="164"/>
      <c r="G822" s="164"/>
      <c r="H822" s="164"/>
      <c r="I822" s="164"/>
      <c r="J822" s="164"/>
      <c r="K822" s="164"/>
      <c r="L822" s="164"/>
      <c r="M822" s="164"/>
      <c r="N822" s="164"/>
      <c r="O822" s="164"/>
      <c r="P822" s="164"/>
      <c r="Q822" s="164"/>
      <c r="R822" s="164"/>
      <c r="S822" s="164"/>
      <c r="T822" s="164"/>
      <c r="U822" s="164"/>
      <c r="V822" s="164"/>
    </row>
    <row r="823" spans="1:22" ht="12">
      <c r="A823" s="164"/>
      <c r="B823" s="132"/>
      <c r="C823" s="164"/>
      <c r="D823" s="164"/>
      <c r="E823" s="164"/>
      <c r="F823" s="164"/>
      <c r="G823" s="164"/>
      <c r="H823" s="164"/>
      <c r="I823" s="164"/>
      <c r="J823" s="164"/>
      <c r="K823" s="164"/>
      <c r="L823" s="164"/>
      <c r="M823" s="164"/>
      <c r="N823" s="164"/>
      <c r="O823" s="164"/>
      <c r="P823" s="164"/>
      <c r="Q823" s="164"/>
      <c r="R823" s="164"/>
      <c r="S823" s="164"/>
      <c r="T823" s="164"/>
      <c r="U823" s="164"/>
      <c r="V823" s="164"/>
    </row>
    <row r="824" spans="1:22" ht="12">
      <c r="A824" s="164"/>
      <c r="B824" s="132"/>
      <c r="C824" s="164"/>
      <c r="D824" s="164"/>
      <c r="E824" s="164"/>
      <c r="F824" s="164"/>
      <c r="G824" s="164"/>
      <c r="H824" s="164"/>
      <c r="I824" s="164"/>
      <c r="J824" s="164"/>
      <c r="K824" s="164"/>
      <c r="L824" s="164"/>
      <c r="M824" s="164"/>
      <c r="N824" s="164"/>
      <c r="O824" s="164"/>
      <c r="P824" s="164"/>
      <c r="Q824" s="164"/>
      <c r="R824" s="164"/>
      <c r="S824" s="164"/>
      <c r="T824" s="164"/>
      <c r="U824" s="164"/>
      <c r="V824" s="164"/>
    </row>
    <row r="825" spans="1:22" ht="12">
      <c r="A825" s="164"/>
      <c r="B825" s="132"/>
      <c r="C825" s="164"/>
      <c r="D825" s="164"/>
      <c r="E825" s="164"/>
      <c r="F825" s="164"/>
      <c r="G825" s="164"/>
      <c r="H825" s="164"/>
      <c r="I825" s="164"/>
      <c r="J825" s="164"/>
      <c r="K825" s="164"/>
      <c r="L825" s="164"/>
      <c r="M825" s="164"/>
      <c r="N825" s="164"/>
      <c r="O825" s="164"/>
      <c r="P825" s="164"/>
      <c r="Q825" s="164"/>
      <c r="R825" s="164"/>
      <c r="S825" s="164"/>
      <c r="T825" s="164"/>
      <c r="U825" s="164"/>
      <c r="V825" s="164"/>
    </row>
    <row r="826" spans="1:22" ht="12">
      <c r="A826" s="164"/>
      <c r="B826" s="132"/>
      <c r="C826" s="164"/>
      <c r="D826" s="164"/>
      <c r="E826" s="164"/>
      <c r="F826" s="164"/>
      <c r="G826" s="164"/>
      <c r="H826" s="164"/>
      <c r="I826" s="164"/>
      <c r="J826" s="164"/>
      <c r="K826" s="164"/>
      <c r="L826" s="164"/>
      <c r="M826" s="164"/>
      <c r="N826" s="164"/>
      <c r="O826" s="164"/>
      <c r="P826" s="164"/>
      <c r="Q826" s="164"/>
      <c r="R826" s="164"/>
      <c r="S826" s="164"/>
      <c r="T826" s="164"/>
      <c r="U826" s="164"/>
      <c r="V826" s="164"/>
    </row>
    <row r="827" spans="1:22" ht="12">
      <c r="A827" s="164"/>
      <c r="B827" s="132"/>
      <c r="C827" s="164"/>
      <c r="D827" s="164"/>
      <c r="E827" s="164"/>
      <c r="F827" s="164"/>
      <c r="G827" s="164"/>
      <c r="H827" s="164"/>
      <c r="I827" s="164"/>
      <c r="J827" s="164"/>
      <c r="K827" s="164"/>
      <c r="L827" s="164"/>
      <c r="M827" s="164"/>
      <c r="N827" s="164"/>
      <c r="O827" s="164"/>
      <c r="P827" s="164"/>
      <c r="Q827" s="164"/>
      <c r="R827" s="164"/>
      <c r="S827" s="164"/>
      <c r="T827" s="164"/>
      <c r="U827" s="164"/>
      <c r="V827" s="164"/>
    </row>
    <row r="828" spans="1:22" ht="12">
      <c r="A828" s="164"/>
      <c r="B828" s="132"/>
      <c r="C828" s="164"/>
      <c r="D828" s="164"/>
      <c r="E828" s="164"/>
      <c r="F828" s="164"/>
      <c r="G828" s="164"/>
      <c r="H828" s="164"/>
      <c r="I828" s="164"/>
      <c r="J828" s="164"/>
      <c r="K828" s="164"/>
      <c r="L828" s="164"/>
      <c r="M828" s="164"/>
      <c r="N828" s="164"/>
      <c r="O828" s="164"/>
      <c r="P828" s="164"/>
      <c r="Q828" s="164"/>
      <c r="R828" s="164"/>
      <c r="S828" s="164"/>
      <c r="T828" s="164"/>
      <c r="U828" s="164"/>
      <c r="V828" s="164"/>
    </row>
    <row r="829" spans="1:22" ht="12">
      <c r="A829" s="164"/>
      <c r="B829" s="132"/>
      <c r="C829" s="164"/>
      <c r="D829" s="164"/>
      <c r="E829" s="164"/>
      <c r="F829" s="164"/>
      <c r="G829" s="164"/>
      <c r="H829" s="164"/>
      <c r="I829" s="164"/>
      <c r="J829" s="164"/>
      <c r="K829" s="164"/>
      <c r="L829" s="164"/>
      <c r="M829" s="164"/>
      <c r="N829" s="164"/>
      <c r="O829" s="164"/>
      <c r="P829" s="164"/>
      <c r="Q829" s="164"/>
      <c r="R829" s="164"/>
      <c r="S829" s="164"/>
      <c r="T829" s="164"/>
      <c r="U829" s="164"/>
      <c r="V829" s="164"/>
    </row>
    <row r="830" spans="1:22" ht="12">
      <c r="A830" s="164"/>
      <c r="B830" s="132"/>
      <c r="C830" s="164"/>
      <c r="D830" s="164"/>
      <c r="E830" s="164"/>
      <c r="F830" s="164"/>
      <c r="G830" s="164"/>
      <c r="H830" s="164"/>
      <c r="I830" s="164"/>
      <c r="J830" s="164"/>
      <c r="K830" s="164"/>
      <c r="L830" s="164"/>
      <c r="M830" s="164"/>
      <c r="N830" s="164"/>
      <c r="O830" s="164"/>
      <c r="P830" s="164"/>
      <c r="Q830" s="164"/>
      <c r="R830" s="164"/>
      <c r="S830" s="164"/>
      <c r="T830" s="164"/>
      <c r="U830" s="164"/>
      <c r="V830" s="164"/>
    </row>
    <row r="831" spans="1:22" ht="12">
      <c r="A831" s="164"/>
      <c r="B831" s="132"/>
      <c r="C831" s="164"/>
      <c r="D831" s="164"/>
      <c r="E831" s="164"/>
      <c r="F831" s="164"/>
      <c r="G831" s="164"/>
      <c r="H831" s="164"/>
      <c r="I831" s="164"/>
      <c r="J831" s="164"/>
      <c r="K831" s="164"/>
      <c r="L831" s="164"/>
      <c r="M831" s="164"/>
      <c r="N831" s="164"/>
      <c r="O831" s="164"/>
      <c r="P831" s="164"/>
      <c r="Q831" s="164"/>
      <c r="R831" s="164"/>
      <c r="S831" s="164"/>
      <c r="T831" s="164"/>
      <c r="U831" s="164"/>
      <c r="V831" s="164"/>
    </row>
    <row r="832" spans="1:22" ht="12">
      <c r="A832" s="164"/>
      <c r="B832" s="132"/>
      <c r="C832" s="164"/>
      <c r="D832" s="164"/>
      <c r="E832" s="164"/>
      <c r="F832" s="164"/>
      <c r="G832" s="164"/>
      <c r="H832" s="164"/>
      <c r="I832" s="164"/>
      <c r="J832" s="164"/>
      <c r="K832" s="164"/>
      <c r="L832" s="164"/>
      <c r="M832" s="164"/>
      <c r="N832" s="164"/>
      <c r="O832" s="164"/>
      <c r="P832" s="164"/>
      <c r="Q832" s="164"/>
      <c r="R832" s="164"/>
      <c r="S832" s="164"/>
      <c r="T832" s="164"/>
      <c r="U832" s="164"/>
      <c r="V832" s="164"/>
    </row>
    <row r="833" spans="1:22" ht="12">
      <c r="A833" s="164"/>
      <c r="B833" s="132"/>
      <c r="C833" s="164"/>
      <c r="D833" s="164"/>
      <c r="E833" s="164"/>
      <c r="F833" s="164"/>
      <c r="G833" s="164"/>
      <c r="H833" s="164"/>
      <c r="I833" s="164"/>
      <c r="J833" s="164"/>
      <c r="K833" s="164"/>
      <c r="L833" s="164"/>
      <c r="M833" s="164"/>
      <c r="N833" s="164"/>
      <c r="O833" s="164"/>
      <c r="P833" s="164"/>
      <c r="Q833" s="164"/>
      <c r="R833" s="164"/>
      <c r="S833" s="164"/>
      <c r="T833" s="164"/>
      <c r="U833" s="164"/>
      <c r="V833" s="164"/>
    </row>
    <row r="834" spans="1:22" ht="12">
      <c r="A834" s="164"/>
      <c r="B834" s="132"/>
      <c r="C834" s="164"/>
      <c r="D834" s="164"/>
      <c r="E834" s="164"/>
      <c r="F834" s="164"/>
      <c r="G834" s="164"/>
      <c r="H834" s="164"/>
      <c r="I834" s="164"/>
      <c r="J834" s="164"/>
      <c r="K834" s="164"/>
      <c r="L834" s="164"/>
      <c r="M834" s="164"/>
      <c r="N834" s="164"/>
      <c r="O834" s="164"/>
      <c r="P834" s="164"/>
      <c r="Q834" s="164"/>
      <c r="R834" s="164"/>
      <c r="S834" s="164"/>
      <c r="T834" s="164"/>
      <c r="U834" s="164"/>
      <c r="V834" s="164"/>
    </row>
    <row r="835" spans="1:22" ht="12">
      <c r="A835" s="164"/>
      <c r="B835" s="132"/>
      <c r="C835" s="164"/>
      <c r="D835" s="164"/>
      <c r="E835" s="164"/>
      <c r="F835" s="164"/>
      <c r="G835" s="164"/>
      <c r="H835" s="164"/>
      <c r="I835" s="164"/>
      <c r="J835" s="164"/>
      <c r="K835" s="164"/>
      <c r="L835" s="164"/>
      <c r="M835" s="164"/>
      <c r="N835" s="164"/>
      <c r="O835" s="164"/>
      <c r="P835" s="164"/>
      <c r="Q835" s="164"/>
      <c r="R835" s="164"/>
      <c r="S835" s="164"/>
      <c r="T835" s="164"/>
      <c r="U835" s="164"/>
      <c r="V835" s="164"/>
    </row>
    <row r="836" spans="1:22" ht="12">
      <c r="A836" s="164"/>
      <c r="B836" s="132"/>
      <c r="C836" s="164"/>
      <c r="D836" s="164"/>
      <c r="E836" s="164"/>
      <c r="F836" s="164"/>
      <c r="G836" s="164"/>
      <c r="H836" s="164"/>
      <c r="I836" s="164"/>
      <c r="J836" s="164"/>
      <c r="K836" s="164"/>
      <c r="L836" s="164"/>
      <c r="M836" s="164"/>
      <c r="N836" s="164"/>
      <c r="O836" s="164"/>
      <c r="P836" s="164"/>
      <c r="Q836" s="164"/>
      <c r="R836" s="164"/>
      <c r="S836" s="164"/>
      <c r="T836" s="164"/>
      <c r="U836" s="164"/>
      <c r="V836" s="164"/>
    </row>
    <row r="837" spans="1:22" ht="12">
      <c r="A837" s="164"/>
      <c r="B837" s="132"/>
      <c r="C837" s="164"/>
      <c r="D837" s="164"/>
      <c r="E837" s="164"/>
      <c r="F837" s="164"/>
      <c r="G837" s="164"/>
      <c r="H837" s="164"/>
      <c r="I837" s="164"/>
      <c r="J837" s="164"/>
      <c r="K837" s="164"/>
      <c r="L837" s="164"/>
      <c r="M837" s="164"/>
      <c r="N837" s="164"/>
      <c r="O837" s="164"/>
      <c r="P837" s="164"/>
      <c r="Q837" s="164"/>
      <c r="R837" s="164"/>
      <c r="S837" s="164"/>
      <c r="T837" s="164"/>
      <c r="U837" s="164"/>
      <c r="V837" s="164"/>
    </row>
    <row r="838" spans="1:22" ht="12">
      <c r="A838" s="164"/>
      <c r="B838" s="132"/>
      <c r="C838" s="164"/>
      <c r="D838" s="164"/>
      <c r="E838" s="164"/>
      <c r="F838" s="164"/>
      <c r="G838" s="164"/>
      <c r="H838" s="164"/>
      <c r="I838" s="164"/>
      <c r="J838" s="164"/>
      <c r="K838" s="164"/>
      <c r="L838" s="164"/>
      <c r="M838" s="164"/>
      <c r="N838" s="164"/>
      <c r="O838" s="164"/>
      <c r="P838" s="164"/>
      <c r="Q838" s="164"/>
      <c r="R838" s="164"/>
      <c r="S838" s="164"/>
      <c r="T838" s="164"/>
      <c r="U838" s="164"/>
      <c r="V838" s="164"/>
    </row>
    <row r="839" spans="1:22" ht="12">
      <c r="A839" s="164"/>
      <c r="B839" s="132"/>
      <c r="C839" s="164"/>
      <c r="D839" s="164"/>
      <c r="E839" s="164"/>
      <c r="F839" s="164"/>
      <c r="G839" s="164"/>
      <c r="H839" s="164"/>
      <c r="I839" s="164"/>
      <c r="J839" s="164"/>
      <c r="K839" s="164"/>
      <c r="L839" s="164"/>
      <c r="M839" s="164"/>
      <c r="N839" s="164"/>
      <c r="O839" s="164"/>
      <c r="P839" s="164"/>
      <c r="Q839" s="164"/>
      <c r="R839" s="164"/>
      <c r="S839" s="164"/>
      <c r="T839" s="164"/>
      <c r="U839" s="164"/>
      <c r="V839" s="164"/>
    </row>
    <row r="840" spans="1:22" ht="12">
      <c r="A840" s="164"/>
      <c r="B840" s="132"/>
      <c r="C840" s="164"/>
      <c r="D840" s="164"/>
      <c r="E840" s="164"/>
      <c r="F840" s="164"/>
      <c r="G840" s="164"/>
      <c r="H840" s="164"/>
      <c r="I840" s="164"/>
      <c r="J840" s="164"/>
      <c r="K840" s="164"/>
      <c r="L840" s="164"/>
      <c r="M840" s="164"/>
      <c r="N840" s="164"/>
      <c r="O840" s="164"/>
      <c r="P840" s="164"/>
      <c r="Q840" s="164"/>
      <c r="R840" s="164"/>
      <c r="S840" s="164"/>
      <c r="T840" s="164"/>
      <c r="U840" s="164"/>
      <c r="V840" s="164"/>
    </row>
    <row r="841" spans="1:22" ht="12">
      <c r="A841" s="164"/>
      <c r="B841" s="132"/>
      <c r="C841" s="164"/>
      <c r="D841" s="164"/>
      <c r="E841" s="164"/>
      <c r="F841" s="164"/>
      <c r="G841" s="164"/>
      <c r="H841" s="164"/>
      <c r="I841" s="164"/>
      <c r="J841" s="164"/>
      <c r="K841" s="164"/>
      <c r="L841" s="164"/>
      <c r="M841" s="164"/>
      <c r="N841" s="164"/>
      <c r="O841" s="164"/>
      <c r="P841" s="164"/>
      <c r="Q841" s="164"/>
      <c r="R841" s="164"/>
      <c r="S841" s="164"/>
      <c r="T841" s="164"/>
      <c r="U841" s="164"/>
      <c r="V841" s="164"/>
    </row>
    <row r="842" spans="1:22" ht="12">
      <c r="A842" s="164"/>
      <c r="B842" s="132"/>
      <c r="C842" s="164"/>
      <c r="D842" s="164"/>
      <c r="E842" s="164"/>
      <c r="F842" s="164"/>
      <c r="G842" s="164"/>
      <c r="H842" s="164"/>
      <c r="I842" s="164"/>
      <c r="J842" s="164"/>
      <c r="K842" s="164"/>
      <c r="L842" s="164"/>
      <c r="M842" s="164"/>
      <c r="N842" s="164"/>
      <c r="O842" s="164"/>
      <c r="P842" s="164"/>
      <c r="Q842" s="164"/>
      <c r="R842" s="164"/>
      <c r="S842" s="164"/>
      <c r="T842" s="164"/>
      <c r="U842" s="164"/>
      <c r="V842" s="164"/>
    </row>
    <row r="843" spans="1:22" ht="12">
      <c r="A843" s="164"/>
      <c r="B843" s="132"/>
      <c r="C843" s="164"/>
      <c r="D843" s="164"/>
      <c r="E843" s="164"/>
      <c r="F843" s="164"/>
      <c r="G843" s="164"/>
      <c r="H843" s="164"/>
      <c r="I843" s="164"/>
      <c r="J843" s="164"/>
      <c r="K843" s="164"/>
      <c r="L843" s="164"/>
      <c r="M843" s="164"/>
      <c r="N843" s="164"/>
      <c r="O843" s="164"/>
      <c r="P843" s="164"/>
      <c r="Q843" s="164"/>
      <c r="R843" s="164"/>
      <c r="S843" s="164"/>
      <c r="T843" s="164"/>
      <c r="U843" s="164"/>
      <c r="V843" s="164"/>
    </row>
    <row r="844" spans="1:22" ht="12">
      <c r="A844" s="164"/>
      <c r="B844" s="132"/>
      <c r="C844" s="164"/>
      <c r="D844" s="164"/>
      <c r="E844" s="164"/>
      <c r="F844" s="164"/>
      <c r="G844" s="164"/>
      <c r="H844" s="164"/>
      <c r="I844" s="164"/>
      <c r="J844" s="164"/>
      <c r="K844" s="164"/>
      <c r="L844" s="164"/>
      <c r="M844" s="164"/>
      <c r="N844" s="164"/>
      <c r="O844" s="164"/>
      <c r="P844" s="164"/>
      <c r="Q844" s="164"/>
      <c r="R844" s="164"/>
      <c r="S844" s="164"/>
      <c r="T844" s="164"/>
      <c r="U844" s="164"/>
      <c r="V844" s="164"/>
    </row>
    <row r="845" spans="1:22" ht="12">
      <c r="A845" s="164"/>
      <c r="B845" s="132"/>
      <c r="C845" s="164"/>
      <c r="D845" s="164"/>
      <c r="E845" s="164"/>
      <c r="F845" s="164"/>
      <c r="G845" s="164"/>
      <c r="H845" s="164"/>
      <c r="I845" s="164"/>
      <c r="J845" s="164"/>
      <c r="K845" s="164"/>
      <c r="L845" s="164"/>
      <c r="M845" s="164"/>
      <c r="N845" s="164"/>
      <c r="O845" s="164"/>
      <c r="P845" s="164"/>
      <c r="Q845" s="164"/>
      <c r="R845" s="164"/>
      <c r="S845" s="164"/>
      <c r="T845" s="164"/>
      <c r="U845" s="164"/>
      <c r="V845" s="164"/>
    </row>
    <row r="846" spans="1:22" ht="12">
      <c r="A846" s="164"/>
      <c r="B846" s="132"/>
      <c r="C846" s="164"/>
      <c r="D846" s="164"/>
      <c r="E846" s="164"/>
      <c r="F846" s="164"/>
      <c r="G846" s="164"/>
      <c r="H846" s="164"/>
      <c r="I846" s="164"/>
      <c r="J846" s="164"/>
      <c r="K846" s="164"/>
      <c r="L846" s="164"/>
      <c r="M846" s="164"/>
      <c r="N846" s="164"/>
      <c r="O846" s="164"/>
      <c r="P846" s="164"/>
      <c r="Q846" s="164"/>
      <c r="R846" s="164"/>
      <c r="S846" s="164"/>
      <c r="T846" s="164"/>
      <c r="U846" s="164"/>
      <c r="V846" s="164"/>
    </row>
    <row r="847" spans="1:22" ht="12">
      <c r="A847" s="164"/>
      <c r="B847" s="132"/>
      <c r="C847" s="164"/>
      <c r="D847" s="164"/>
      <c r="E847" s="164"/>
      <c r="F847" s="164"/>
      <c r="G847" s="164"/>
      <c r="H847" s="164"/>
      <c r="I847" s="164"/>
      <c r="J847" s="164"/>
      <c r="K847" s="164"/>
      <c r="L847" s="164"/>
      <c r="M847" s="164"/>
      <c r="N847" s="164"/>
      <c r="O847" s="164"/>
      <c r="P847" s="164"/>
      <c r="Q847" s="164"/>
      <c r="R847" s="164"/>
      <c r="S847" s="164"/>
      <c r="T847" s="164"/>
      <c r="U847" s="164"/>
      <c r="V847" s="164"/>
    </row>
    <row r="848" spans="1:22" ht="12">
      <c r="A848" s="164"/>
      <c r="B848" s="132"/>
      <c r="C848" s="164"/>
      <c r="D848" s="164"/>
      <c r="E848" s="164"/>
      <c r="F848" s="164"/>
      <c r="G848" s="164"/>
      <c r="H848" s="164"/>
      <c r="I848" s="164"/>
      <c r="J848" s="164"/>
      <c r="K848" s="164"/>
      <c r="L848" s="164"/>
      <c r="M848" s="164"/>
      <c r="N848" s="164"/>
      <c r="O848" s="164"/>
      <c r="P848" s="164"/>
      <c r="Q848" s="164"/>
      <c r="R848" s="164"/>
      <c r="S848" s="164"/>
      <c r="T848" s="164"/>
      <c r="U848" s="164"/>
      <c r="V848" s="164"/>
    </row>
    <row r="849" spans="1:22" ht="12">
      <c r="A849" s="164"/>
      <c r="B849" s="132"/>
      <c r="C849" s="164"/>
      <c r="D849" s="164"/>
      <c r="E849" s="164"/>
      <c r="F849" s="164"/>
      <c r="G849" s="164"/>
      <c r="H849" s="164"/>
      <c r="I849" s="164"/>
      <c r="J849" s="164"/>
      <c r="K849" s="164"/>
      <c r="L849" s="164"/>
      <c r="M849" s="164"/>
      <c r="N849" s="164"/>
      <c r="O849" s="164"/>
      <c r="P849" s="164"/>
      <c r="Q849" s="164"/>
      <c r="R849" s="164"/>
      <c r="S849" s="164"/>
      <c r="T849" s="164"/>
      <c r="U849" s="164"/>
      <c r="V849" s="164"/>
    </row>
    <row r="850" spans="1:22" ht="12">
      <c r="A850" s="164"/>
      <c r="B850" s="132"/>
      <c r="C850" s="164"/>
      <c r="D850" s="164"/>
      <c r="E850" s="164"/>
      <c r="F850" s="164"/>
      <c r="G850" s="164"/>
      <c r="H850" s="164"/>
      <c r="I850" s="164"/>
      <c r="J850" s="164"/>
      <c r="K850" s="164"/>
      <c r="L850" s="164"/>
      <c r="M850" s="164"/>
      <c r="N850" s="164"/>
      <c r="O850" s="164"/>
      <c r="P850" s="164"/>
      <c r="Q850" s="164"/>
      <c r="R850" s="164"/>
      <c r="S850" s="164"/>
      <c r="T850" s="164"/>
      <c r="U850" s="164"/>
      <c r="V850" s="164"/>
    </row>
    <row r="851" spans="1:22" ht="12">
      <c r="A851" s="164"/>
      <c r="B851" s="132"/>
      <c r="C851" s="164"/>
      <c r="D851" s="164"/>
      <c r="E851" s="164"/>
      <c r="F851" s="164"/>
      <c r="G851" s="164"/>
      <c r="H851" s="164"/>
      <c r="I851" s="164"/>
      <c r="J851" s="164"/>
      <c r="K851" s="164"/>
      <c r="L851" s="164"/>
      <c r="M851" s="164"/>
      <c r="N851" s="164"/>
      <c r="O851" s="164"/>
      <c r="P851" s="164"/>
      <c r="Q851" s="164"/>
      <c r="R851" s="164"/>
      <c r="S851" s="164"/>
      <c r="T851" s="164"/>
      <c r="U851" s="164"/>
      <c r="V851" s="164"/>
    </row>
    <row r="852" spans="1:22" ht="12">
      <c r="A852" s="164"/>
      <c r="B852" s="132"/>
      <c r="C852" s="164"/>
      <c r="D852" s="164"/>
      <c r="E852" s="164"/>
      <c r="F852" s="164"/>
      <c r="G852" s="164"/>
      <c r="H852" s="164"/>
      <c r="I852" s="164"/>
      <c r="J852" s="164"/>
      <c r="K852" s="164"/>
      <c r="L852" s="164"/>
      <c r="M852" s="164"/>
      <c r="N852" s="164"/>
      <c r="O852" s="164"/>
      <c r="P852" s="164"/>
      <c r="Q852" s="164"/>
      <c r="R852" s="164"/>
      <c r="S852" s="164"/>
      <c r="T852" s="164"/>
      <c r="U852" s="164"/>
      <c r="V852" s="164"/>
    </row>
    <row r="853" spans="1:22" ht="12">
      <c r="A853" s="164"/>
      <c r="B853" s="132"/>
      <c r="C853" s="164"/>
      <c r="D853" s="164"/>
      <c r="E853" s="164"/>
      <c r="F853" s="164"/>
      <c r="G853" s="164"/>
      <c r="H853" s="164"/>
      <c r="I853" s="164"/>
      <c r="J853" s="164"/>
      <c r="K853" s="164"/>
      <c r="L853" s="164"/>
      <c r="M853" s="164"/>
      <c r="N853" s="164"/>
      <c r="O853" s="164"/>
      <c r="P853" s="164"/>
      <c r="Q853" s="164"/>
      <c r="R853" s="164"/>
      <c r="S853" s="164"/>
      <c r="T853" s="164"/>
      <c r="U853" s="164"/>
      <c r="V853" s="164"/>
    </row>
    <row r="854" spans="1:22" ht="12">
      <c r="A854" s="164"/>
      <c r="B854" s="132"/>
      <c r="C854" s="164"/>
      <c r="D854" s="164"/>
      <c r="E854" s="164"/>
      <c r="F854" s="164"/>
      <c r="G854" s="164"/>
      <c r="H854" s="164"/>
      <c r="I854" s="164"/>
      <c r="J854" s="164"/>
      <c r="K854" s="164"/>
      <c r="L854" s="164"/>
      <c r="M854" s="164"/>
      <c r="N854" s="164"/>
      <c r="O854" s="164"/>
      <c r="P854" s="164"/>
      <c r="Q854" s="164"/>
      <c r="R854" s="164"/>
      <c r="S854" s="164"/>
      <c r="T854" s="164"/>
      <c r="U854" s="164"/>
      <c r="V854" s="164"/>
    </row>
    <row r="855" spans="1:22" ht="12">
      <c r="A855" s="164"/>
      <c r="B855" s="132"/>
      <c r="C855" s="164"/>
      <c r="D855" s="164"/>
      <c r="E855" s="164"/>
      <c r="F855" s="164"/>
      <c r="G855" s="164"/>
      <c r="H855" s="164"/>
      <c r="I855" s="164"/>
      <c r="J855" s="164"/>
      <c r="K855" s="164"/>
      <c r="L855" s="164"/>
      <c r="M855" s="164"/>
      <c r="N855" s="164"/>
      <c r="O855" s="164"/>
      <c r="P855" s="164"/>
      <c r="Q855" s="164"/>
      <c r="R855" s="164"/>
      <c r="S855" s="164"/>
      <c r="T855" s="164"/>
      <c r="U855" s="164"/>
      <c r="V855" s="164"/>
    </row>
    <row r="856" spans="1:22" ht="12">
      <c r="A856" s="164"/>
      <c r="B856" s="132"/>
      <c r="C856" s="164"/>
      <c r="D856" s="164"/>
      <c r="E856" s="164"/>
      <c r="F856" s="164"/>
      <c r="G856" s="164"/>
      <c r="H856" s="164"/>
      <c r="I856" s="164"/>
      <c r="J856" s="164"/>
      <c r="K856" s="164"/>
      <c r="L856" s="164"/>
      <c r="M856" s="164"/>
      <c r="N856" s="164"/>
      <c r="O856" s="164"/>
      <c r="P856" s="164"/>
      <c r="Q856" s="164"/>
      <c r="R856" s="164"/>
      <c r="S856" s="164"/>
      <c r="T856" s="164"/>
      <c r="U856" s="164"/>
      <c r="V856" s="164"/>
    </row>
    <row r="857" spans="1:22" ht="12">
      <c r="A857" s="164"/>
      <c r="B857" s="132"/>
      <c r="C857" s="164"/>
      <c r="D857" s="164"/>
      <c r="E857" s="164"/>
      <c r="F857" s="164"/>
      <c r="G857" s="164"/>
      <c r="H857" s="164"/>
      <c r="I857" s="164"/>
      <c r="J857" s="164"/>
      <c r="K857" s="164"/>
      <c r="L857" s="164"/>
      <c r="M857" s="164"/>
      <c r="N857" s="164"/>
      <c r="O857" s="164"/>
      <c r="P857" s="164"/>
      <c r="Q857" s="164"/>
      <c r="R857" s="164"/>
      <c r="S857" s="164"/>
      <c r="T857" s="164"/>
      <c r="U857" s="164"/>
      <c r="V857" s="164"/>
    </row>
    <row r="858" spans="1:22" ht="12">
      <c r="A858" s="164"/>
      <c r="B858" s="132"/>
      <c r="C858" s="164"/>
      <c r="D858" s="164"/>
      <c r="E858" s="164"/>
      <c r="F858" s="164"/>
      <c r="G858" s="164"/>
      <c r="H858" s="164"/>
      <c r="I858" s="164"/>
      <c r="J858" s="164"/>
      <c r="K858" s="164"/>
      <c r="L858" s="164"/>
      <c r="M858" s="164"/>
      <c r="N858" s="164"/>
      <c r="O858" s="164"/>
      <c r="P858" s="164"/>
      <c r="Q858" s="164"/>
      <c r="R858" s="164"/>
      <c r="S858" s="164"/>
      <c r="T858" s="164"/>
      <c r="U858" s="164"/>
      <c r="V858" s="164"/>
    </row>
    <row r="859" spans="1:22" ht="12">
      <c r="A859" s="164"/>
      <c r="B859" s="132"/>
      <c r="C859" s="164"/>
      <c r="D859" s="164"/>
      <c r="E859" s="164"/>
      <c r="F859" s="164"/>
      <c r="G859" s="164"/>
      <c r="H859" s="164"/>
      <c r="I859" s="164"/>
      <c r="J859" s="164"/>
      <c r="K859" s="164"/>
      <c r="L859" s="164"/>
      <c r="M859" s="164"/>
      <c r="N859" s="164"/>
      <c r="O859" s="164"/>
      <c r="P859" s="164"/>
      <c r="Q859" s="164"/>
      <c r="R859" s="164"/>
      <c r="S859" s="164"/>
      <c r="T859" s="164"/>
      <c r="U859" s="164"/>
      <c r="V859" s="164"/>
    </row>
    <row r="860" spans="1:22" ht="12">
      <c r="A860" s="164"/>
      <c r="B860" s="132"/>
      <c r="C860" s="164"/>
      <c r="D860" s="164"/>
      <c r="E860" s="164"/>
      <c r="F860" s="164"/>
      <c r="G860" s="164"/>
      <c r="H860" s="164"/>
      <c r="I860" s="164"/>
      <c r="J860" s="164"/>
      <c r="K860" s="164"/>
      <c r="L860" s="164"/>
      <c r="M860" s="164"/>
      <c r="N860" s="164"/>
      <c r="O860" s="164"/>
      <c r="P860" s="164"/>
      <c r="Q860" s="164"/>
      <c r="R860" s="164"/>
      <c r="S860" s="164"/>
      <c r="T860" s="164"/>
      <c r="U860" s="164"/>
      <c r="V860" s="164"/>
    </row>
    <row r="861" spans="1:22" ht="12">
      <c r="A861" s="164"/>
      <c r="B861" s="132"/>
      <c r="C861" s="164"/>
      <c r="D861" s="164"/>
      <c r="E861" s="164"/>
      <c r="F861" s="164"/>
      <c r="G861" s="164"/>
      <c r="H861" s="164"/>
      <c r="I861" s="164"/>
      <c r="J861" s="164"/>
      <c r="K861" s="164"/>
      <c r="L861" s="164"/>
      <c r="M861" s="164"/>
      <c r="N861" s="164"/>
      <c r="O861" s="164"/>
      <c r="P861" s="164"/>
      <c r="Q861" s="164"/>
      <c r="R861" s="164"/>
      <c r="S861" s="164"/>
      <c r="T861" s="164"/>
      <c r="U861" s="164"/>
      <c r="V861" s="164"/>
    </row>
    <row r="862" spans="1:22" ht="12">
      <c r="A862" s="164"/>
      <c r="B862" s="132"/>
      <c r="C862" s="164"/>
      <c r="D862" s="164"/>
      <c r="E862" s="164"/>
      <c r="F862" s="164"/>
      <c r="G862" s="164"/>
      <c r="H862" s="164"/>
      <c r="I862" s="164"/>
      <c r="J862" s="164"/>
      <c r="K862" s="164"/>
      <c r="L862" s="164"/>
      <c r="M862" s="164"/>
      <c r="N862" s="164"/>
      <c r="O862" s="164"/>
      <c r="P862" s="164"/>
      <c r="Q862" s="164"/>
      <c r="R862" s="164"/>
      <c r="S862" s="164"/>
      <c r="T862" s="164"/>
      <c r="U862" s="164"/>
      <c r="V862" s="164"/>
    </row>
    <row r="863" spans="1:22" ht="12">
      <c r="A863" s="164"/>
      <c r="B863" s="132"/>
      <c r="C863" s="164"/>
      <c r="D863" s="164"/>
      <c r="E863" s="164"/>
      <c r="F863" s="164"/>
      <c r="G863" s="164"/>
      <c r="H863" s="164"/>
      <c r="I863" s="164"/>
      <c r="J863" s="164"/>
      <c r="K863" s="164"/>
      <c r="L863" s="164"/>
      <c r="M863" s="164"/>
      <c r="N863" s="164"/>
      <c r="O863" s="164"/>
      <c r="P863" s="164"/>
      <c r="Q863" s="164"/>
      <c r="R863" s="164"/>
      <c r="S863" s="164"/>
      <c r="T863" s="164"/>
      <c r="U863" s="164"/>
      <c r="V863" s="164"/>
    </row>
    <row r="864" spans="1:22" ht="12">
      <c r="A864" s="164"/>
      <c r="B864" s="132"/>
      <c r="C864" s="164"/>
      <c r="D864" s="164"/>
      <c r="E864" s="164"/>
      <c r="F864" s="164"/>
      <c r="G864" s="164"/>
      <c r="H864" s="164"/>
      <c r="I864" s="164"/>
      <c r="J864" s="164"/>
      <c r="K864" s="164"/>
      <c r="L864" s="164"/>
      <c r="M864" s="164"/>
      <c r="N864" s="164"/>
      <c r="O864" s="164"/>
      <c r="P864" s="164"/>
      <c r="Q864" s="164"/>
      <c r="R864" s="164"/>
      <c r="S864" s="164"/>
      <c r="T864" s="164"/>
      <c r="U864" s="164"/>
      <c r="V864" s="164"/>
    </row>
    <row r="865" spans="1:22" ht="12">
      <c r="A865" s="164"/>
      <c r="B865" s="132"/>
      <c r="C865" s="164"/>
      <c r="D865" s="164"/>
      <c r="E865" s="164"/>
      <c r="F865" s="164"/>
      <c r="G865" s="164"/>
      <c r="H865" s="164"/>
      <c r="I865" s="164"/>
      <c r="J865" s="164"/>
      <c r="K865" s="164"/>
      <c r="L865" s="164"/>
      <c r="M865" s="164"/>
      <c r="N865" s="164"/>
      <c r="O865" s="164"/>
      <c r="P865" s="164"/>
      <c r="Q865" s="164"/>
      <c r="R865" s="164"/>
      <c r="S865" s="164"/>
      <c r="T865" s="164"/>
      <c r="U865" s="164"/>
      <c r="V865" s="164"/>
    </row>
    <row r="866" spans="1:22" ht="12">
      <c r="A866" s="164"/>
      <c r="B866" s="132"/>
      <c r="C866" s="164"/>
      <c r="D866" s="164"/>
      <c r="E866" s="164"/>
      <c r="F866" s="164"/>
      <c r="G866" s="164"/>
      <c r="H866" s="164"/>
      <c r="I866" s="164"/>
      <c r="J866" s="164"/>
      <c r="K866" s="164"/>
      <c r="L866" s="164"/>
      <c r="M866" s="164"/>
      <c r="N866" s="164"/>
      <c r="O866" s="164"/>
      <c r="P866" s="164"/>
      <c r="Q866" s="164"/>
      <c r="R866" s="164"/>
      <c r="S866" s="164"/>
      <c r="T866" s="164"/>
      <c r="U866" s="164"/>
      <c r="V866" s="164"/>
    </row>
    <row r="867" spans="1:22" ht="12">
      <c r="A867" s="164"/>
      <c r="B867" s="132"/>
      <c r="C867" s="164"/>
      <c r="D867" s="164"/>
      <c r="E867" s="164"/>
      <c r="F867" s="164"/>
      <c r="G867" s="164"/>
      <c r="H867" s="164"/>
      <c r="I867" s="164"/>
      <c r="J867" s="164"/>
      <c r="K867" s="164"/>
      <c r="L867" s="164"/>
      <c r="M867" s="164"/>
      <c r="N867" s="164"/>
      <c r="O867" s="164"/>
      <c r="P867" s="164"/>
      <c r="Q867" s="164"/>
      <c r="R867" s="164"/>
      <c r="S867" s="164"/>
      <c r="T867" s="164"/>
      <c r="U867" s="164"/>
      <c r="V867" s="164"/>
    </row>
    <row r="868" spans="1:22" ht="12">
      <c r="A868" s="164"/>
      <c r="B868" s="132"/>
      <c r="C868" s="164"/>
      <c r="D868" s="164"/>
      <c r="E868" s="164"/>
      <c r="F868" s="164"/>
      <c r="G868" s="164"/>
      <c r="H868" s="164"/>
      <c r="I868" s="164"/>
      <c r="J868" s="164"/>
      <c r="K868" s="164"/>
      <c r="L868" s="164"/>
      <c r="M868" s="164"/>
      <c r="N868" s="164"/>
      <c r="O868" s="164"/>
      <c r="P868" s="164"/>
      <c r="Q868" s="164"/>
      <c r="R868" s="164"/>
      <c r="S868" s="164"/>
      <c r="T868" s="164"/>
      <c r="U868" s="164"/>
      <c r="V868" s="164"/>
    </row>
    <row r="869" spans="1:22" ht="12">
      <c r="A869" s="164"/>
      <c r="B869" s="132"/>
      <c r="C869" s="164"/>
      <c r="D869" s="164"/>
      <c r="E869" s="164"/>
      <c r="F869" s="164"/>
      <c r="G869" s="164"/>
      <c r="H869" s="164"/>
      <c r="I869" s="164"/>
      <c r="J869" s="164"/>
      <c r="K869" s="164"/>
      <c r="L869" s="164"/>
      <c r="M869" s="164"/>
      <c r="N869" s="164"/>
      <c r="O869" s="164"/>
      <c r="P869" s="164"/>
      <c r="Q869" s="164"/>
      <c r="R869" s="164"/>
      <c r="S869" s="164"/>
      <c r="T869" s="164"/>
      <c r="U869" s="164"/>
      <c r="V869" s="164"/>
    </row>
    <row r="870" spans="1:22" ht="12">
      <c r="A870" s="164"/>
      <c r="B870" s="132"/>
      <c r="C870" s="164"/>
      <c r="D870" s="164"/>
      <c r="E870" s="164"/>
      <c r="F870" s="164"/>
      <c r="G870" s="164"/>
      <c r="H870" s="164"/>
      <c r="I870" s="164"/>
      <c r="J870" s="164"/>
      <c r="K870" s="164"/>
      <c r="L870" s="164"/>
      <c r="M870" s="164"/>
      <c r="N870" s="164"/>
      <c r="O870" s="164"/>
      <c r="P870" s="164"/>
      <c r="Q870" s="164"/>
      <c r="R870" s="164"/>
      <c r="S870" s="164"/>
      <c r="T870" s="164"/>
      <c r="U870" s="164"/>
      <c r="V870" s="164"/>
    </row>
    <row r="871" spans="1:22" ht="12">
      <c r="A871" s="164"/>
      <c r="B871" s="132"/>
      <c r="C871" s="164"/>
      <c r="D871" s="164"/>
      <c r="E871" s="164"/>
      <c r="F871" s="164"/>
      <c r="G871" s="164"/>
      <c r="H871" s="164"/>
      <c r="I871" s="164"/>
      <c r="J871" s="164"/>
      <c r="K871" s="164"/>
      <c r="L871" s="164"/>
      <c r="M871" s="164"/>
      <c r="N871" s="164"/>
      <c r="O871" s="164"/>
      <c r="P871" s="164"/>
      <c r="Q871" s="164"/>
      <c r="R871" s="164"/>
      <c r="S871" s="164"/>
      <c r="T871" s="164"/>
      <c r="U871" s="164"/>
      <c r="V871" s="164"/>
    </row>
    <row r="872" spans="1:22" ht="12">
      <c r="A872" s="164"/>
      <c r="B872" s="132"/>
      <c r="C872" s="164"/>
      <c r="D872" s="164"/>
      <c r="E872" s="164"/>
      <c r="F872" s="164"/>
      <c r="G872" s="164"/>
      <c r="H872" s="164"/>
      <c r="I872" s="164"/>
      <c r="J872" s="164"/>
      <c r="K872" s="164"/>
      <c r="L872" s="164"/>
      <c r="M872" s="164"/>
      <c r="N872" s="164"/>
      <c r="O872" s="164"/>
      <c r="P872" s="164"/>
      <c r="Q872" s="164"/>
      <c r="R872" s="164"/>
      <c r="S872" s="164"/>
      <c r="T872" s="164"/>
      <c r="U872" s="164"/>
      <c r="V872" s="164"/>
    </row>
    <row r="873" spans="1:22" ht="12">
      <c r="A873" s="164"/>
      <c r="B873" s="132"/>
      <c r="C873" s="164"/>
      <c r="D873" s="164"/>
      <c r="E873" s="164"/>
      <c r="F873" s="164"/>
      <c r="G873" s="164"/>
      <c r="H873" s="164"/>
      <c r="I873" s="164"/>
      <c r="J873" s="164"/>
      <c r="K873" s="164"/>
      <c r="L873" s="164"/>
      <c r="M873" s="164"/>
      <c r="N873" s="164"/>
      <c r="O873" s="164"/>
      <c r="P873" s="164"/>
      <c r="Q873" s="164"/>
      <c r="R873" s="164"/>
      <c r="S873" s="164"/>
      <c r="T873" s="164"/>
      <c r="U873" s="164"/>
      <c r="V873" s="164"/>
    </row>
    <row r="874" spans="1:22" ht="12">
      <c r="A874" s="164"/>
      <c r="B874" s="132"/>
      <c r="C874" s="164"/>
      <c r="D874" s="164"/>
      <c r="E874" s="164"/>
      <c r="F874" s="164"/>
      <c r="G874" s="164"/>
      <c r="H874" s="164"/>
      <c r="I874" s="164"/>
      <c r="J874" s="164"/>
      <c r="K874" s="164"/>
      <c r="L874" s="164"/>
      <c r="M874" s="164"/>
      <c r="N874" s="164"/>
      <c r="O874" s="164"/>
      <c r="P874" s="164"/>
      <c r="Q874" s="164"/>
      <c r="R874" s="164"/>
      <c r="S874" s="164"/>
      <c r="T874" s="164"/>
      <c r="U874" s="164"/>
      <c r="V874" s="164"/>
    </row>
    <row r="875" spans="1:22" ht="12">
      <c r="A875" s="164"/>
      <c r="B875" s="132"/>
      <c r="C875" s="164"/>
      <c r="D875" s="164"/>
      <c r="E875" s="164"/>
      <c r="F875" s="164"/>
      <c r="G875" s="164"/>
      <c r="H875" s="164"/>
      <c r="I875" s="164"/>
      <c r="J875" s="164"/>
      <c r="K875" s="164"/>
      <c r="L875" s="164"/>
      <c r="M875" s="164"/>
      <c r="N875" s="164"/>
      <c r="O875" s="164"/>
      <c r="P875" s="164"/>
      <c r="Q875" s="164"/>
      <c r="R875" s="164"/>
      <c r="S875" s="164"/>
      <c r="T875" s="164"/>
      <c r="U875" s="164"/>
      <c r="V875" s="164"/>
    </row>
    <row r="876" spans="1:22" ht="12">
      <c r="A876" s="164"/>
      <c r="B876" s="132"/>
      <c r="C876" s="164"/>
      <c r="D876" s="164"/>
      <c r="E876" s="164"/>
      <c r="F876" s="164"/>
      <c r="G876" s="164"/>
      <c r="H876" s="164"/>
      <c r="I876" s="164"/>
      <c r="J876" s="164"/>
      <c r="K876" s="164"/>
      <c r="L876" s="164"/>
      <c r="M876" s="164"/>
      <c r="N876" s="164"/>
      <c r="O876" s="164"/>
      <c r="P876" s="164"/>
      <c r="Q876" s="164"/>
      <c r="R876" s="164"/>
      <c r="S876" s="164"/>
      <c r="T876" s="164"/>
      <c r="U876" s="164"/>
      <c r="V876" s="164"/>
    </row>
    <row r="877" spans="1:22" ht="12">
      <c r="A877" s="164"/>
      <c r="B877" s="132"/>
      <c r="C877" s="164"/>
      <c r="D877" s="164"/>
      <c r="E877" s="164"/>
      <c r="F877" s="164"/>
      <c r="G877" s="164"/>
      <c r="H877" s="164"/>
      <c r="I877" s="164"/>
      <c r="J877" s="164"/>
      <c r="K877" s="164"/>
      <c r="L877" s="164"/>
      <c r="M877" s="164"/>
      <c r="N877" s="164"/>
      <c r="O877" s="164"/>
      <c r="P877" s="164"/>
      <c r="Q877" s="164"/>
      <c r="R877" s="164"/>
      <c r="S877" s="164"/>
      <c r="T877" s="164"/>
      <c r="U877" s="164"/>
      <c r="V877" s="164"/>
    </row>
    <row r="878" spans="1:22" ht="12">
      <c r="A878" s="164"/>
      <c r="B878" s="132"/>
      <c r="C878" s="164"/>
      <c r="D878" s="164"/>
      <c r="E878" s="164"/>
      <c r="F878" s="164"/>
      <c r="G878" s="164"/>
      <c r="H878" s="164"/>
      <c r="I878" s="164"/>
      <c r="J878" s="164"/>
      <c r="K878" s="164"/>
      <c r="L878" s="164"/>
      <c r="M878" s="164"/>
      <c r="N878" s="164"/>
      <c r="O878" s="164"/>
      <c r="P878" s="164"/>
      <c r="Q878" s="164"/>
      <c r="R878" s="164"/>
      <c r="S878" s="164"/>
      <c r="T878" s="164"/>
      <c r="U878" s="164"/>
      <c r="V878" s="164"/>
    </row>
    <row r="879" spans="1:22" ht="12">
      <c r="A879" s="164"/>
      <c r="B879" s="132"/>
      <c r="C879" s="164"/>
      <c r="D879" s="164"/>
      <c r="E879" s="164"/>
      <c r="F879" s="164"/>
      <c r="G879" s="164"/>
      <c r="H879" s="164"/>
      <c r="I879" s="164"/>
      <c r="J879" s="164"/>
      <c r="K879" s="164"/>
      <c r="L879" s="164"/>
      <c r="M879" s="164"/>
      <c r="N879" s="164"/>
      <c r="O879" s="164"/>
      <c r="P879" s="164"/>
      <c r="Q879" s="164"/>
      <c r="R879" s="164"/>
      <c r="S879" s="164"/>
      <c r="T879" s="164"/>
      <c r="U879" s="164"/>
      <c r="V879" s="164"/>
    </row>
    <row r="880" spans="1:22" ht="12">
      <c r="A880" s="164"/>
      <c r="B880" s="132"/>
      <c r="C880" s="164"/>
      <c r="D880" s="164"/>
      <c r="E880" s="164"/>
      <c r="F880" s="164"/>
      <c r="G880" s="164"/>
      <c r="H880" s="164"/>
      <c r="I880" s="164"/>
      <c r="J880" s="164"/>
      <c r="K880" s="164"/>
      <c r="L880" s="164"/>
      <c r="M880" s="164"/>
      <c r="N880" s="164"/>
      <c r="O880" s="164"/>
      <c r="P880" s="164"/>
      <c r="Q880" s="164"/>
      <c r="R880" s="164"/>
      <c r="S880" s="164"/>
      <c r="T880" s="164"/>
      <c r="U880" s="164"/>
      <c r="V880" s="164"/>
    </row>
    <row r="881" spans="1:22" ht="12">
      <c r="A881" s="164"/>
      <c r="B881" s="132"/>
      <c r="C881" s="164"/>
      <c r="D881" s="164"/>
      <c r="E881" s="164"/>
      <c r="F881" s="164"/>
      <c r="G881" s="164"/>
      <c r="H881" s="164"/>
      <c r="I881" s="164"/>
      <c r="J881" s="164"/>
      <c r="K881" s="164"/>
      <c r="L881" s="164"/>
      <c r="M881" s="164"/>
      <c r="N881" s="164"/>
      <c r="O881" s="164"/>
      <c r="P881" s="164"/>
      <c r="Q881" s="164"/>
      <c r="R881" s="164"/>
      <c r="S881" s="164"/>
      <c r="T881" s="164"/>
      <c r="U881" s="164"/>
      <c r="V881" s="164"/>
    </row>
    <row r="882" spans="1:22" ht="12">
      <c r="A882" s="164"/>
      <c r="B882" s="132"/>
      <c r="C882" s="164"/>
      <c r="D882" s="164"/>
      <c r="E882" s="164"/>
      <c r="F882" s="164"/>
      <c r="G882" s="164"/>
      <c r="H882" s="164"/>
      <c r="I882" s="164"/>
      <c r="J882" s="164"/>
      <c r="K882" s="164"/>
      <c r="L882" s="164"/>
      <c r="M882" s="164"/>
      <c r="N882" s="164"/>
      <c r="O882" s="164"/>
      <c r="P882" s="164"/>
      <c r="Q882" s="164"/>
      <c r="R882" s="164"/>
      <c r="S882" s="164"/>
      <c r="T882" s="164"/>
      <c r="U882" s="164"/>
      <c r="V882" s="164"/>
    </row>
    <row r="883" spans="1:22" ht="12">
      <c r="A883" s="164"/>
      <c r="B883" s="132"/>
      <c r="C883" s="164"/>
      <c r="D883" s="164"/>
      <c r="E883" s="164"/>
      <c r="F883" s="164"/>
      <c r="G883" s="164"/>
      <c r="H883" s="164"/>
      <c r="I883" s="164"/>
      <c r="J883" s="164"/>
      <c r="K883" s="164"/>
      <c r="L883" s="164"/>
      <c r="M883" s="164"/>
      <c r="N883" s="164"/>
      <c r="O883" s="164"/>
      <c r="P883" s="164"/>
      <c r="Q883" s="164"/>
      <c r="R883" s="164"/>
      <c r="S883" s="164"/>
      <c r="T883" s="164"/>
      <c r="U883" s="164"/>
      <c r="V883" s="164"/>
    </row>
    <row r="884" spans="1:22" ht="12">
      <c r="A884" s="164"/>
      <c r="B884" s="132"/>
      <c r="C884" s="164"/>
      <c r="D884" s="164"/>
      <c r="E884" s="164"/>
      <c r="F884" s="164"/>
      <c r="G884" s="164"/>
      <c r="H884" s="164"/>
      <c r="I884" s="164"/>
      <c r="J884" s="164"/>
      <c r="K884" s="164"/>
      <c r="L884" s="164"/>
      <c r="M884" s="164"/>
      <c r="N884" s="164"/>
      <c r="O884" s="164"/>
      <c r="P884" s="164"/>
      <c r="Q884" s="164"/>
      <c r="R884" s="164"/>
      <c r="S884" s="164"/>
      <c r="T884" s="164"/>
      <c r="U884" s="164"/>
      <c r="V884" s="164"/>
    </row>
    <row r="885" spans="1:22" ht="12">
      <c r="A885" s="164"/>
      <c r="B885" s="132"/>
      <c r="C885" s="164"/>
      <c r="D885" s="164"/>
      <c r="E885" s="164"/>
      <c r="F885" s="164"/>
      <c r="G885" s="164"/>
      <c r="H885" s="164"/>
      <c r="I885" s="164"/>
      <c r="J885" s="164"/>
      <c r="K885" s="164"/>
      <c r="L885" s="164"/>
      <c r="M885" s="164"/>
      <c r="N885" s="164"/>
      <c r="O885" s="164"/>
      <c r="P885" s="164"/>
      <c r="Q885" s="164"/>
      <c r="R885" s="164"/>
      <c r="S885" s="164"/>
      <c r="T885" s="164"/>
      <c r="U885" s="164"/>
      <c r="V885" s="164"/>
    </row>
    <row r="886" spans="1:22" ht="12">
      <c r="A886" s="164"/>
      <c r="B886" s="132"/>
      <c r="C886" s="164"/>
      <c r="D886" s="164"/>
      <c r="E886" s="164"/>
      <c r="F886" s="164"/>
      <c r="G886" s="164"/>
      <c r="H886" s="164"/>
      <c r="I886" s="164"/>
      <c r="J886" s="164"/>
      <c r="K886" s="164"/>
      <c r="L886" s="164"/>
      <c r="M886" s="164"/>
      <c r="N886" s="164"/>
      <c r="O886" s="164"/>
      <c r="P886" s="164"/>
      <c r="Q886" s="164"/>
      <c r="R886" s="164"/>
      <c r="S886" s="164"/>
      <c r="T886" s="164"/>
      <c r="U886" s="164"/>
      <c r="V886" s="164"/>
    </row>
    <row r="887" spans="1:22" ht="12">
      <c r="A887" s="164"/>
      <c r="B887" s="132"/>
      <c r="C887" s="164"/>
      <c r="D887" s="164"/>
      <c r="E887" s="164"/>
      <c r="F887" s="164"/>
      <c r="G887" s="164"/>
      <c r="H887" s="164"/>
      <c r="I887" s="164"/>
      <c r="J887" s="164"/>
      <c r="K887" s="164"/>
      <c r="L887" s="164"/>
      <c r="M887" s="164"/>
      <c r="N887" s="164"/>
      <c r="O887" s="164"/>
      <c r="P887" s="164"/>
      <c r="Q887" s="164"/>
      <c r="R887" s="164"/>
      <c r="S887" s="164"/>
      <c r="T887" s="164"/>
      <c r="U887" s="164"/>
      <c r="V887" s="164"/>
    </row>
    <row r="888" spans="1:22" ht="12">
      <c r="A888" s="164"/>
      <c r="B888" s="132"/>
      <c r="C888" s="164"/>
      <c r="D888" s="164"/>
      <c r="E888" s="164"/>
      <c r="F888" s="164"/>
      <c r="G888" s="164"/>
      <c r="H888" s="164"/>
      <c r="I888" s="164"/>
      <c r="J888" s="164"/>
      <c r="K888" s="164"/>
      <c r="L888" s="164"/>
      <c r="M888" s="164"/>
      <c r="N888" s="164"/>
      <c r="O888" s="164"/>
      <c r="P888" s="164"/>
      <c r="Q888" s="164"/>
      <c r="R888" s="164"/>
      <c r="S888" s="164"/>
      <c r="T888" s="164"/>
      <c r="U888" s="164"/>
      <c r="V888" s="164"/>
    </row>
    <row r="889" spans="1:22" ht="12">
      <c r="A889" s="164"/>
      <c r="B889" s="132"/>
      <c r="C889" s="164"/>
      <c r="D889" s="164"/>
      <c r="E889" s="164"/>
      <c r="F889" s="164"/>
      <c r="G889" s="164"/>
      <c r="H889" s="164"/>
      <c r="I889" s="164"/>
      <c r="J889" s="164"/>
      <c r="K889" s="164"/>
      <c r="L889" s="164"/>
      <c r="M889" s="164"/>
      <c r="N889" s="164"/>
      <c r="O889" s="164"/>
      <c r="P889" s="164"/>
      <c r="Q889" s="164"/>
      <c r="R889" s="164"/>
      <c r="S889" s="164"/>
      <c r="T889" s="164"/>
      <c r="U889" s="164"/>
      <c r="V889" s="164"/>
    </row>
    <row r="890" spans="1:22" ht="12">
      <c r="A890" s="164"/>
      <c r="B890" s="132"/>
      <c r="C890" s="164"/>
      <c r="D890" s="164"/>
      <c r="E890" s="164"/>
      <c r="F890" s="164"/>
      <c r="G890" s="164"/>
      <c r="H890" s="164"/>
      <c r="I890" s="164"/>
      <c r="J890" s="164"/>
      <c r="K890" s="164"/>
      <c r="L890" s="164"/>
      <c r="M890" s="164"/>
      <c r="N890" s="164"/>
      <c r="O890" s="164"/>
      <c r="P890" s="164"/>
      <c r="Q890" s="164"/>
      <c r="R890" s="164"/>
      <c r="S890" s="164"/>
      <c r="T890" s="164"/>
      <c r="U890" s="164"/>
      <c r="V890" s="164"/>
    </row>
    <row r="891" spans="1:22" ht="12">
      <c r="A891" s="164"/>
      <c r="B891" s="132"/>
      <c r="C891" s="164"/>
      <c r="D891" s="164"/>
      <c r="E891" s="164"/>
      <c r="F891" s="164"/>
      <c r="G891" s="164"/>
      <c r="H891" s="164"/>
      <c r="I891" s="164"/>
      <c r="J891" s="164"/>
      <c r="K891" s="164"/>
      <c r="L891" s="164"/>
      <c r="M891" s="164"/>
      <c r="N891" s="164"/>
      <c r="O891" s="164"/>
      <c r="P891" s="164"/>
      <c r="Q891" s="164"/>
      <c r="R891" s="164"/>
      <c r="S891" s="164"/>
      <c r="T891" s="164"/>
      <c r="U891" s="164"/>
      <c r="V891" s="164"/>
    </row>
    <row r="892" spans="1:22" ht="12">
      <c r="A892" s="164"/>
      <c r="B892" s="132"/>
      <c r="C892" s="164"/>
      <c r="D892" s="164"/>
      <c r="E892" s="164"/>
      <c r="F892" s="164"/>
      <c r="G892" s="164"/>
      <c r="H892" s="164"/>
      <c r="I892" s="164"/>
      <c r="J892" s="164"/>
      <c r="K892" s="164"/>
      <c r="L892" s="164"/>
      <c r="M892" s="164"/>
      <c r="N892" s="164"/>
      <c r="O892" s="164"/>
      <c r="P892" s="164"/>
      <c r="Q892" s="164"/>
      <c r="R892" s="164"/>
      <c r="S892" s="164"/>
      <c r="T892" s="164"/>
      <c r="U892" s="164"/>
      <c r="V892" s="164"/>
    </row>
    <row r="893" spans="1:22" ht="12">
      <c r="A893" s="164"/>
      <c r="B893" s="132"/>
      <c r="C893" s="164"/>
      <c r="D893" s="164"/>
      <c r="E893" s="164"/>
      <c r="F893" s="164"/>
      <c r="G893" s="164"/>
      <c r="H893" s="164"/>
      <c r="I893" s="164"/>
      <c r="J893" s="164"/>
      <c r="K893" s="164"/>
      <c r="L893" s="164"/>
      <c r="M893" s="164"/>
      <c r="N893" s="164"/>
      <c r="O893" s="164"/>
      <c r="P893" s="164"/>
      <c r="Q893" s="164"/>
      <c r="R893" s="164"/>
      <c r="S893" s="164"/>
      <c r="T893" s="164"/>
      <c r="U893" s="164"/>
      <c r="V893" s="164"/>
    </row>
    <row r="894" spans="1:22" ht="12">
      <c r="A894" s="164"/>
      <c r="B894" s="132"/>
      <c r="C894" s="164"/>
      <c r="D894" s="164"/>
      <c r="E894" s="164"/>
      <c r="F894" s="164"/>
      <c r="G894" s="164"/>
      <c r="H894" s="164"/>
      <c r="I894" s="164"/>
      <c r="J894" s="164"/>
      <c r="K894" s="164"/>
      <c r="L894" s="164"/>
      <c r="M894" s="164"/>
      <c r="N894" s="164"/>
      <c r="O894" s="164"/>
      <c r="P894" s="164"/>
      <c r="Q894" s="164"/>
      <c r="R894" s="164"/>
      <c r="S894" s="164"/>
      <c r="T894" s="164"/>
      <c r="U894" s="164"/>
      <c r="V894" s="164"/>
    </row>
    <row r="895" spans="1:22" ht="12">
      <c r="A895" s="164"/>
      <c r="B895" s="132"/>
      <c r="C895" s="164"/>
      <c r="D895" s="164"/>
      <c r="E895" s="164"/>
      <c r="F895" s="164"/>
      <c r="G895" s="164"/>
      <c r="H895" s="164"/>
      <c r="I895" s="164"/>
      <c r="J895" s="164"/>
      <c r="K895" s="164"/>
      <c r="L895" s="164"/>
      <c r="M895" s="164"/>
      <c r="N895" s="164"/>
      <c r="O895" s="164"/>
      <c r="P895" s="164"/>
      <c r="Q895" s="164"/>
      <c r="R895" s="164"/>
      <c r="S895" s="164"/>
      <c r="T895" s="164"/>
      <c r="U895" s="164"/>
      <c r="V895" s="164"/>
    </row>
    <row r="896" spans="1:22" ht="12">
      <c r="A896" s="164"/>
      <c r="B896" s="132"/>
      <c r="C896" s="164"/>
      <c r="D896" s="164"/>
      <c r="E896" s="164"/>
      <c r="F896" s="164"/>
      <c r="G896" s="164"/>
      <c r="H896" s="164"/>
      <c r="I896" s="164"/>
      <c r="J896" s="164"/>
      <c r="K896" s="164"/>
      <c r="L896" s="164"/>
      <c r="M896" s="164"/>
      <c r="N896" s="164"/>
      <c r="O896" s="164"/>
      <c r="P896" s="164"/>
      <c r="Q896" s="164"/>
      <c r="R896" s="164"/>
      <c r="S896" s="164"/>
      <c r="T896" s="164"/>
      <c r="U896" s="164"/>
      <c r="V896" s="164"/>
    </row>
    <row r="897" spans="1:22" ht="12">
      <c r="A897" s="164"/>
      <c r="B897" s="132"/>
      <c r="C897" s="164"/>
      <c r="D897" s="164"/>
      <c r="E897" s="164"/>
      <c r="F897" s="164"/>
      <c r="G897" s="164"/>
      <c r="H897" s="164"/>
      <c r="I897" s="164"/>
      <c r="J897" s="164"/>
      <c r="K897" s="164"/>
      <c r="L897" s="164"/>
      <c r="M897" s="164"/>
      <c r="N897" s="164"/>
      <c r="O897" s="164"/>
      <c r="P897" s="164"/>
      <c r="Q897" s="164"/>
      <c r="R897" s="164"/>
      <c r="S897" s="164"/>
      <c r="T897" s="164"/>
      <c r="U897" s="164"/>
      <c r="V897" s="164"/>
    </row>
    <row r="898" spans="1:22" ht="12">
      <c r="A898" s="164"/>
      <c r="B898" s="132"/>
      <c r="C898" s="164"/>
      <c r="D898" s="164"/>
      <c r="E898" s="164"/>
      <c r="F898" s="164"/>
      <c r="G898" s="164"/>
      <c r="H898" s="164"/>
      <c r="I898" s="164"/>
      <c r="J898" s="164"/>
      <c r="K898" s="164"/>
      <c r="L898" s="164"/>
      <c r="M898" s="164"/>
      <c r="N898" s="164"/>
      <c r="O898" s="164"/>
      <c r="P898" s="164"/>
      <c r="Q898" s="164"/>
      <c r="R898" s="164"/>
      <c r="S898" s="164"/>
      <c r="T898" s="164"/>
      <c r="U898" s="164"/>
      <c r="V898" s="164"/>
    </row>
    <row r="899" spans="1:22" ht="12">
      <c r="A899" s="164"/>
      <c r="B899" s="132"/>
      <c r="C899" s="164"/>
      <c r="D899" s="164"/>
      <c r="E899" s="164"/>
      <c r="F899" s="164"/>
      <c r="G899" s="164"/>
      <c r="H899" s="164"/>
      <c r="I899" s="164"/>
      <c r="J899" s="164"/>
      <c r="K899" s="164"/>
      <c r="L899" s="164"/>
      <c r="M899" s="164"/>
      <c r="N899" s="164"/>
      <c r="O899" s="164"/>
      <c r="P899" s="164"/>
      <c r="Q899" s="164"/>
      <c r="R899" s="164"/>
      <c r="S899" s="164"/>
      <c r="T899" s="164"/>
      <c r="U899" s="164"/>
      <c r="V899" s="164"/>
    </row>
    <row r="900" spans="1:22" ht="12">
      <c r="A900" s="164"/>
      <c r="B900" s="132"/>
      <c r="C900" s="164"/>
      <c r="D900" s="164"/>
      <c r="E900" s="164"/>
      <c r="F900" s="164"/>
      <c r="G900" s="164"/>
      <c r="H900" s="164"/>
      <c r="I900" s="164"/>
      <c r="J900" s="164"/>
      <c r="K900" s="164"/>
      <c r="L900" s="164"/>
      <c r="M900" s="164"/>
      <c r="N900" s="164"/>
      <c r="O900" s="164"/>
      <c r="P900" s="164"/>
      <c r="Q900" s="164"/>
      <c r="R900" s="164"/>
      <c r="S900" s="164"/>
      <c r="T900" s="164"/>
      <c r="U900" s="164"/>
      <c r="V900" s="164"/>
    </row>
    <row r="901" spans="1:22" ht="12">
      <c r="A901" s="164"/>
      <c r="B901" s="132"/>
      <c r="C901" s="164"/>
      <c r="D901" s="164"/>
      <c r="E901" s="164"/>
      <c r="F901" s="164"/>
      <c r="G901" s="164"/>
      <c r="H901" s="164"/>
      <c r="I901" s="164"/>
      <c r="J901" s="164"/>
      <c r="K901" s="164"/>
      <c r="L901" s="164"/>
      <c r="M901" s="164"/>
      <c r="N901" s="164"/>
      <c r="O901" s="164"/>
      <c r="P901" s="164"/>
      <c r="Q901" s="164"/>
      <c r="R901" s="164"/>
      <c r="S901" s="164"/>
      <c r="T901" s="164"/>
      <c r="U901" s="164"/>
      <c r="V901" s="164"/>
    </row>
    <row r="902" spans="1:22" ht="12">
      <c r="A902" s="164"/>
      <c r="B902" s="132"/>
      <c r="C902" s="164"/>
      <c r="D902" s="164"/>
      <c r="E902" s="164"/>
      <c r="F902" s="164"/>
      <c r="G902" s="164"/>
      <c r="H902" s="164"/>
      <c r="I902" s="164"/>
      <c r="J902" s="164"/>
      <c r="K902" s="164"/>
      <c r="L902" s="164"/>
      <c r="M902" s="164"/>
      <c r="N902" s="164"/>
      <c r="O902" s="164"/>
      <c r="P902" s="164"/>
      <c r="Q902" s="164"/>
      <c r="R902" s="164"/>
      <c r="S902" s="164"/>
      <c r="T902" s="164"/>
      <c r="U902" s="164"/>
      <c r="V902" s="164"/>
    </row>
    <row r="903" spans="1:22" ht="12">
      <c r="A903" s="164"/>
      <c r="B903" s="132"/>
      <c r="C903" s="164"/>
      <c r="D903" s="164"/>
      <c r="E903" s="164"/>
      <c r="F903" s="164"/>
      <c r="G903" s="164"/>
      <c r="H903" s="164"/>
      <c r="I903" s="164"/>
      <c r="J903" s="164"/>
      <c r="K903" s="164"/>
      <c r="L903" s="164"/>
      <c r="M903" s="164"/>
      <c r="N903" s="164"/>
      <c r="O903" s="164"/>
      <c r="P903" s="164"/>
      <c r="Q903" s="164"/>
      <c r="R903" s="164"/>
      <c r="S903" s="164"/>
      <c r="T903" s="164"/>
      <c r="U903" s="164"/>
      <c r="V903" s="164"/>
    </row>
    <row r="904" spans="1:22" ht="12">
      <c r="A904" s="164"/>
      <c r="B904" s="132"/>
      <c r="C904" s="164"/>
      <c r="D904" s="164"/>
      <c r="E904" s="164"/>
      <c r="F904" s="164"/>
      <c r="G904" s="164"/>
      <c r="H904" s="164"/>
      <c r="I904" s="164"/>
      <c r="J904" s="164"/>
      <c r="K904" s="164"/>
      <c r="L904" s="164"/>
      <c r="M904" s="164"/>
      <c r="N904" s="164"/>
      <c r="O904" s="164"/>
      <c r="P904" s="164"/>
      <c r="Q904" s="164"/>
      <c r="R904" s="164"/>
      <c r="S904" s="164"/>
      <c r="T904" s="164"/>
      <c r="U904" s="164"/>
      <c r="V904" s="164"/>
    </row>
    <row r="905" spans="1:22" ht="12">
      <c r="A905" s="164"/>
      <c r="B905" s="132"/>
      <c r="C905" s="164"/>
      <c r="D905" s="164"/>
      <c r="E905" s="164"/>
      <c r="F905" s="164"/>
      <c r="G905" s="164"/>
      <c r="H905" s="164"/>
      <c r="I905" s="164"/>
      <c r="J905" s="164"/>
      <c r="K905" s="164"/>
      <c r="L905" s="164"/>
      <c r="M905" s="164"/>
      <c r="N905" s="164"/>
      <c r="O905" s="164"/>
      <c r="P905" s="164"/>
      <c r="Q905" s="164"/>
      <c r="R905" s="164"/>
      <c r="S905" s="164"/>
      <c r="T905" s="164"/>
      <c r="U905" s="164"/>
      <c r="V905" s="164"/>
    </row>
    <row r="906" spans="1:22" ht="12">
      <c r="A906" s="164"/>
      <c r="B906" s="132"/>
      <c r="C906" s="164"/>
      <c r="D906" s="164"/>
      <c r="E906" s="164"/>
      <c r="F906" s="164"/>
      <c r="G906" s="164"/>
      <c r="H906" s="164"/>
      <c r="I906" s="164"/>
      <c r="J906" s="164"/>
      <c r="K906" s="164"/>
      <c r="L906" s="164"/>
      <c r="M906" s="164"/>
      <c r="N906" s="164"/>
      <c r="O906" s="164"/>
      <c r="P906" s="164"/>
      <c r="Q906" s="164"/>
      <c r="R906" s="164"/>
      <c r="S906" s="164"/>
      <c r="T906" s="164"/>
      <c r="U906" s="164"/>
      <c r="V906" s="164"/>
    </row>
    <row r="907" spans="1:22" ht="12">
      <c r="A907" s="164"/>
      <c r="B907" s="132"/>
      <c r="C907" s="164"/>
      <c r="D907" s="164"/>
      <c r="E907" s="164"/>
      <c r="F907" s="164"/>
      <c r="G907" s="164"/>
      <c r="H907" s="164"/>
      <c r="I907" s="164"/>
      <c r="J907" s="164"/>
      <c r="K907" s="164"/>
      <c r="L907" s="164"/>
      <c r="M907" s="164"/>
      <c r="N907" s="164"/>
      <c r="O907" s="164"/>
      <c r="P907" s="164"/>
      <c r="Q907" s="164"/>
      <c r="R907" s="164"/>
      <c r="S907" s="164"/>
      <c r="T907" s="164"/>
      <c r="U907" s="164"/>
      <c r="V907" s="164"/>
    </row>
    <row r="908" spans="1:22" ht="12">
      <c r="A908" s="164"/>
      <c r="B908" s="132"/>
      <c r="C908" s="164"/>
      <c r="D908" s="164"/>
      <c r="E908" s="164"/>
      <c r="F908" s="164"/>
      <c r="G908" s="164"/>
      <c r="H908" s="164"/>
      <c r="I908" s="164"/>
      <c r="J908" s="164"/>
      <c r="K908" s="164"/>
      <c r="L908" s="164"/>
      <c r="M908" s="164"/>
      <c r="N908" s="164"/>
      <c r="O908" s="164"/>
      <c r="P908" s="164"/>
      <c r="Q908" s="164"/>
      <c r="R908" s="164"/>
      <c r="S908" s="164"/>
      <c r="T908" s="164"/>
      <c r="U908" s="164"/>
      <c r="V908" s="164"/>
    </row>
    <row r="909" spans="1:22" ht="12">
      <c r="A909" s="164"/>
      <c r="B909" s="132"/>
      <c r="C909" s="164"/>
      <c r="D909" s="164"/>
      <c r="E909" s="164"/>
      <c r="F909" s="164"/>
      <c r="G909" s="164"/>
      <c r="H909" s="164"/>
      <c r="I909" s="164"/>
      <c r="J909" s="164"/>
      <c r="K909" s="164"/>
      <c r="L909" s="164"/>
      <c r="M909" s="164"/>
      <c r="N909" s="164"/>
      <c r="O909" s="164"/>
      <c r="P909" s="164"/>
      <c r="Q909" s="164"/>
      <c r="R909" s="164"/>
      <c r="S909" s="164"/>
      <c r="T909" s="164"/>
      <c r="U909" s="164"/>
      <c r="V909" s="164"/>
    </row>
    <row r="910" spans="1:22" ht="12">
      <c r="A910" s="164"/>
      <c r="B910" s="132"/>
      <c r="C910" s="164"/>
      <c r="D910" s="164"/>
      <c r="E910" s="164"/>
      <c r="F910" s="164"/>
      <c r="G910" s="164"/>
      <c r="H910" s="164"/>
      <c r="I910" s="164"/>
      <c r="J910" s="164"/>
      <c r="K910" s="164"/>
      <c r="L910" s="164"/>
      <c r="M910" s="164"/>
      <c r="N910" s="164"/>
      <c r="O910" s="164"/>
      <c r="P910" s="164"/>
      <c r="Q910" s="164"/>
      <c r="R910" s="164"/>
      <c r="S910" s="164"/>
      <c r="T910" s="164"/>
      <c r="U910" s="164"/>
      <c r="V910" s="164"/>
    </row>
    <row r="911" spans="1:22" ht="12">
      <c r="A911" s="164"/>
      <c r="B911" s="132"/>
      <c r="C911" s="164"/>
      <c r="D911" s="164"/>
      <c r="E911" s="164"/>
      <c r="F911" s="164"/>
      <c r="G911" s="164"/>
      <c r="H911" s="164"/>
      <c r="I911" s="164"/>
      <c r="J911" s="164"/>
      <c r="K911" s="164"/>
      <c r="L911" s="164"/>
      <c r="M911" s="164"/>
      <c r="N911" s="164"/>
      <c r="O911" s="164"/>
      <c r="P911" s="164"/>
      <c r="Q911" s="164"/>
      <c r="R911" s="164"/>
      <c r="S911" s="164"/>
      <c r="T911" s="164"/>
      <c r="U911" s="164"/>
      <c r="V911" s="164"/>
    </row>
    <row r="912" spans="1:22" ht="12">
      <c r="A912" s="164"/>
      <c r="B912" s="132"/>
      <c r="C912" s="164"/>
      <c r="D912" s="164"/>
      <c r="E912" s="164"/>
      <c r="F912" s="164"/>
      <c r="G912" s="164"/>
      <c r="H912" s="164"/>
      <c r="I912" s="164"/>
      <c r="J912" s="164"/>
      <c r="K912" s="164"/>
      <c r="L912" s="164"/>
      <c r="M912" s="164"/>
      <c r="N912" s="164"/>
      <c r="O912" s="164"/>
      <c r="P912" s="164"/>
      <c r="Q912" s="164"/>
      <c r="R912" s="164"/>
      <c r="S912" s="164"/>
      <c r="T912" s="164"/>
      <c r="U912" s="164"/>
      <c r="V912" s="164"/>
    </row>
    <row r="913" spans="1:22" ht="12">
      <c r="A913" s="164"/>
      <c r="B913" s="132"/>
      <c r="C913" s="164"/>
      <c r="D913" s="164"/>
      <c r="E913" s="164"/>
      <c r="F913" s="164"/>
      <c r="G913" s="164"/>
      <c r="H913" s="164"/>
      <c r="I913" s="164"/>
      <c r="J913" s="164"/>
      <c r="K913" s="164"/>
      <c r="L913" s="164"/>
      <c r="M913" s="164"/>
      <c r="N913" s="164"/>
      <c r="O913" s="164"/>
      <c r="P913" s="164"/>
      <c r="Q913" s="164"/>
      <c r="R913" s="164"/>
      <c r="S913" s="164"/>
      <c r="T913" s="164"/>
      <c r="U913" s="164"/>
      <c r="V913" s="164"/>
    </row>
    <row r="914" spans="1:22" ht="12">
      <c r="A914" s="164"/>
      <c r="B914" s="132"/>
      <c r="C914" s="164"/>
      <c r="D914" s="164"/>
      <c r="E914" s="164"/>
      <c r="F914" s="164"/>
      <c r="G914" s="164"/>
      <c r="H914" s="164"/>
      <c r="I914" s="164"/>
      <c r="J914" s="164"/>
      <c r="K914" s="164"/>
      <c r="L914" s="164"/>
      <c r="M914" s="164"/>
      <c r="N914" s="164"/>
      <c r="O914" s="164"/>
      <c r="P914" s="164"/>
      <c r="Q914" s="164"/>
      <c r="R914" s="164"/>
      <c r="S914" s="164"/>
      <c r="T914" s="164"/>
      <c r="U914" s="164"/>
      <c r="V914" s="164"/>
    </row>
    <row r="915" spans="1:22" ht="12">
      <c r="A915" s="164"/>
      <c r="B915" s="132"/>
      <c r="C915" s="164"/>
      <c r="D915" s="164"/>
      <c r="E915" s="164"/>
      <c r="F915" s="164"/>
      <c r="G915" s="164"/>
      <c r="H915" s="164"/>
      <c r="I915" s="164"/>
      <c r="J915" s="164"/>
      <c r="K915" s="164"/>
      <c r="L915" s="164"/>
      <c r="M915" s="164"/>
      <c r="N915" s="164"/>
      <c r="O915" s="164"/>
      <c r="P915" s="164"/>
      <c r="Q915" s="164"/>
      <c r="R915" s="164"/>
      <c r="S915" s="164"/>
      <c r="T915" s="164"/>
      <c r="U915" s="164"/>
      <c r="V915" s="164"/>
    </row>
    <row r="916" spans="1:22" ht="12">
      <c r="A916" s="164"/>
      <c r="B916" s="132"/>
      <c r="C916" s="164"/>
      <c r="D916" s="164"/>
      <c r="E916" s="164"/>
      <c r="F916" s="164"/>
      <c r="G916" s="164"/>
      <c r="H916" s="164"/>
      <c r="I916" s="164"/>
      <c r="J916" s="164"/>
      <c r="K916" s="164"/>
      <c r="L916" s="164"/>
      <c r="M916" s="164"/>
      <c r="N916" s="164"/>
      <c r="O916" s="164"/>
      <c r="P916" s="164"/>
      <c r="Q916" s="164"/>
      <c r="R916" s="164"/>
      <c r="S916" s="164"/>
      <c r="T916" s="164"/>
      <c r="U916" s="164"/>
      <c r="V916" s="164"/>
    </row>
    <row r="917" spans="1:22" ht="12">
      <c r="A917" s="164"/>
      <c r="B917" s="132"/>
      <c r="C917" s="164"/>
      <c r="D917" s="164"/>
      <c r="E917" s="164"/>
      <c r="F917" s="164"/>
      <c r="G917" s="164"/>
      <c r="H917" s="164"/>
      <c r="I917" s="164"/>
      <c r="J917" s="164"/>
      <c r="K917" s="164"/>
      <c r="L917" s="164"/>
      <c r="M917" s="164"/>
      <c r="N917" s="164"/>
      <c r="O917" s="164"/>
      <c r="P917" s="164"/>
      <c r="Q917" s="164"/>
      <c r="R917" s="164"/>
      <c r="S917" s="164"/>
      <c r="T917" s="164"/>
      <c r="U917" s="164"/>
      <c r="V917" s="164"/>
    </row>
    <row r="918" spans="1:22" ht="12">
      <c r="A918" s="164"/>
      <c r="B918" s="132"/>
      <c r="C918" s="164"/>
      <c r="D918" s="164"/>
      <c r="E918" s="164"/>
      <c r="F918" s="164"/>
      <c r="G918" s="164"/>
      <c r="H918" s="164"/>
      <c r="I918" s="164"/>
      <c r="J918" s="164"/>
      <c r="K918" s="164"/>
      <c r="L918" s="164"/>
      <c r="M918" s="164"/>
      <c r="N918" s="164"/>
      <c r="O918" s="164"/>
      <c r="P918" s="164"/>
      <c r="Q918" s="164"/>
      <c r="R918" s="164"/>
      <c r="S918" s="164"/>
      <c r="T918" s="164"/>
      <c r="U918" s="164"/>
      <c r="V918" s="164"/>
    </row>
    <row r="919" spans="1:22" ht="12">
      <c r="A919" s="164"/>
      <c r="B919" s="132"/>
      <c r="C919" s="164"/>
      <c r="D919" s="164"/>
      <c r="E919" s="164"/>
      <c r="F919" s="164"/>
      <c r="G919" s="164"/>
      <c r="H919" s="164"/>
      <c r="I919" s="164"/>
      <c r="J919" s="164"/>
      <c r="K919" s="164"/>
      <c r="L919" s="164"/>
      <c r="M919" s="164"/>
      <c r="N919" s="164"/>
      <c r="O919" s="164"/>
      <c r="P919" s="164"/>
      <c r="Q919" s="164"/>
      <c r="R919" s="164"/>
      <c r="S919" s="164"/>
      <c r="T919" s="164"/>
      <c r="U919" s="164"/>
      <c r="V919" s="164"/>
    </row>
    <row r="920" spans="1:22" ht="12">
      <c r="A920" s="164"/>
      <c r="B920" s="132"/>
      <c r="C920" s="164"/>
      <c r="D920" s="164"/>
      <c r="E920" s="164"/>
      <c r="F920" s="164"/>
      <c r="G920" s="164"/>
      <c r="H920" s="164"/>
      <c r="I920" s="164"/>
      <c r="J920" s="164"/>
      <c r="K920" s="164"/>
      <c r="L920" s="164"/>
      <c r="M920" s="164"/>
      <c r="N920" s="164"/>
      <c r="O920" s="164"/>
      <c r="P920" s="164"/>
      <c r="Q920" s="164"/>
      <c r="R920" s="164"/>
      <c r="S920" s="164"/>
      <c r="T920" s="164"/>
      <c r="U920" s="164"/>
      <c r="V920" s="164"/>
    </row>
    <row r="921" spans="1:22" ht="12">
      <c r="A921" s="164"/>
      <c r="B921" s="132"/>
      <c r="C921" s="164"/>
      <c r="D921" s="164"/>
      <c r="E921" s="164"/>
      <c r="F921" s="164"/>
      <c r="G921" s="164"/>
      <c r="H921" s="164"/>
      <c r="I921" s="164"/>
      <c r="J921" s="164"/>
      <c r="K921" s="164"/>
      <c r="L921" s="164"/>
      <c r="M921" s="164"/>
      <c r="N921" s="164"/>
      <c r="O921" s="164"/>
      <c r="P921" s="164"/>
      <c r="Q921" s="164"/>
      <c r="R921" s="164"/>
      <c r="S921" s="164"/>
      <c r="T921" s="164"/>
      <c r="U921" s="164"/>
      <c r="V921" s="164"/>
    </row>
    <row r="922" spans="1:22" ht="12">
      <c r="A922" s="164"/>
      <c r="B922" s="132"/>
      <c r="C922" s="164"/>
      <c r="D922" s="164"/>
      <c r="E922" s="164"/>
      <c r="F922" s="164"/>
      <c r="G922" s="164"/>
      <c r="H922" s="164"/>
      <c r="I922" s="164"/>
      <c r="J922" s="164"/>
      <c r="K922" s="164"/>
      <c r="L922" s="164"/>
      <c r="M922" s="164"/>
      <c r="N922" s="164"/>
      <c r="O922" s="164"/>
      <c r="P922" s="164"/>
      <c r="Q922" s="164"/>
      <c r="R922" s="164"/>
      <c r="S922" s="164"/>
      <c r="T922" s="164"/>
      <c r="U922" s="164"/>
      <c r="V922" s="164"/>
    </row>
    <row r="923" spans="1:22" ht="12">
      <c r="A923" s="164"/>
      <c r="B923" s="132"/>
      <c r="C923" s="164"/>
      <c r="D923" s="164"/>
      <c r="E923" s="164"/>
      <c r="F923" s="164"/>
      <c r="G923" s="164"/>
      <c r="H923" s="164"/>
      <c r="I923" s="164"/>
      <c r="J923" s="164"/>
      <c r="K923" s="164"/>
      <c r="L923" s="164"/>
      <c r="M923" s="164"/>
      <c r="N923" s="164"/>
      <c r="O923" s="164"/>
      <c r="P923" s="164"/>
      <c r="Q923" s="164"/>
      <c r="R923" s="164"/>
      <c r="S923" s="164"/>
      <c r="T923" s="164"/>
      <c r="U923" s="164"/>
      <c r="V923" s="164"/>
    </row>
    <row r="924" spans="1:22" ht="12">
      <c r="A924" s="164"/>
      <c r="B924" s="132"/>
      <c r="C924" s="164"/>
      <c r="D924" s="164"/>
      <c r="E924" s="164"/>
      <c r="F924" s="164"/>
      <c r="G924" s="164"/>
      <c r="H924" s="164"/>
      <c r="I924" s="164"/>
      <c r="J924" s="164"/>
      <c r="K924" s="164"/>
      <c r="L924" s="164"/>
      <c r="M924" s="164"/>
      <c r="N924" s="164"/>
      <c r="O924" s="164"/>
      <c r="P924" s="164"/>
      <c r="Q924" s="164"/>
      <c r="R924" s="164"/>
      <c r="S924" s="164"/>
      <c r="T924" s="164"/>
      <c r="U924" s="164"/>
      <c r="V924" s="164"/>
    </row>
    <row r="925" spans="1:22" ht="12">
      <c r="A925" s="164"/>
      <c r="B925" s="132"/>
      <c r="C925" s="164"/>
      <c r="D925" s="164"/>
      <c r="E925" s="164"/>
      <c r="F925" s="164"/>
      <c r="G925" s="164"/>
      <c r="H925" s="164"/>
      <c r="I925" s="164"/>
      <c r="J925" s="164"/>
      <c r="K925" s="164"/>
      <c r="L925" s="164"/>
      <c r="M925" s="164"/>
      <c r="N925" s="164"/>
      <c r="O925" s="164"/>
      <c r="P925" s="164"/>
      <c r="Q925" s="164"/>
      <c r="R925" s="164"/>
      <c r="S925" s="164"/>
      <c r="T925" s="164"/>
      <c r="U925" s="164"/>
      <c r="V925" s="164"/>
    </row>
    <row r="926" spans="1:22" ht="12">
      <c r="A926" s="164"/>
      <c r="B926" s="132"/>
      <c r="C926" s="164"/>
      <c r="D926" s="164"/>
      <c r="E926" s="164"/>
      <c r="F926" s="164"/>
      <c r="G926" s="164"/>
      <c r="H926" s="164"/>
      <c r="I926" s="164"/>
      <c r="J926" s="164"/>
      <c r="K926" s="164"/>
      <c r="L926" s="164"/>
      <c r="M926" s="164"/>
      <c r="N926" s="164"/>
      <c r="O926" s="164"/>
      <c r="P926" s="164"/>
      <c r="Q926" s="164"/>
      <c r="R926" s="164"/>
      <c r="S926" s="164"/>
      <c r="T926" s="164"/>
      <c r="U926" s="164"/>
      <c r="V926" s="164"/>
    </row>
    <row r="927" spans="1:22" ht="12">
      <c r="A927" s="164"/>
      <c r="B927" s="132"/>
      <c r="C927" s="164"/>
      <c r="D927" s="164"/>
      <c r="E927" s="164"/>
      <c r="F927" s="164"/>
      <c r="G927" s="164"/>
      <c r="H927" s="164"/>
      <c r="I927" s="164"/>
      <c r="J927" s="164"/>
      <c r="K927" s="164"/>
      <c r="L927" s="164"/>
      <c r="M927" s="164"/>
      <c r="N927" s="164"/>
      <c r="O927" s="164"/>
      <c r="P927" s="164"/>
      <c r="Q927" s="164"/>
      <c r="R927" s="164"/>
      <c r="S927" s="164"/>
      <c r="T927" s="164"/>
      <c r="U927" s="164"/>
      <c r="V927" s="164"/>
    </row>
    <row r="928" spans="1:22" ht="12">
      <c r="A928" s="164"/>
      <c r="B928" s="132"/>
      <c r="C928" s="164"/>
      <c r="D928" s="164"/>
      <c r="E928" s="164"/>
      <c r="F928" s="164"/>
      <c r="G928" s="164"/>
      <c r="H928" s="164"/>
      <c r="I928" s="164"/>
      <c r="J928" s="164"/>
      <c r="K928" s="164"/>
      <c r="L928" s="164"/>
      <c r="M928" s="164"/>
      <c r="N928" s="164"/>
      <c r="O928" s="164"/>
      <c r="P928" s="164"/>
      <c r="Q928" s="164"/>
      <c r="R928" s="164"/>
      <c r="S928" s="164"/>
      <c r="T928" s="164"/>
      <c r="U928" s="164"/>
      <c r="V928" s="164"/>
    </row>
    <row r="929" spans="1:22" ht="12">
      <c r="A929" s="164"/>
      <c r="B929" s="132"/>
      <c r="C929" s="164"/>
      <c r="D929" s="164"/>
      <c r="E929" s="164"/>
      <c r="F929" s="164"/>
      <c r="G929" s="164"/>
      <c r="H929" s="164"/>
      <c r="I929" s="164"/>
      <c r="J929" s="164"/>
      <c r="K929" s="164"/>
      <c r="L929" s="164"/>
      <c r="M929" s="164"/>
      <c r="N929" s="164"/>
      <c r="O929" s="164"/>
      <c r="P929" s="164"/>
      <c r="Q929" s="164"/>
      <c r="R929" s="164"/>
      <c r="S929" s="164"/>
      <c r="T929" s="164"/>
      <c r="U929" s="164"/>
      <c r="V929" s="164"/>
    </row>
    <row r="930" spans="1:22" ht="12">
      <c r="A930" s="164"/>
      <c r="B930" s="132"/>
      <c r="C930" s="164"/>
      <c r="D930" s="164"/>
      <c r="E930" s="164"/>
      <c r="F930" s="164"/>
      <c r="G930" s="164"/>
      <c r="H930" s="164"/>
      <c r="I930" s="164"/>
      <c r="J930" s="164"/>
      <c r="K930" s="164"/>
      <c r="L930" s="164"/>
      <c r="M930" s="164"/>
      <c r="N930" s="164"/>
      <c r="O930" s="164"/>
      <c r="P930" s="164"/>
      <c r="Q930" s="164"/>
      <c r="R930" s="164"/>
      <c r="S930" s="164"/>
      <c r="T930" s="164"/>
      <c r="U930" s="164"/>
      <c r="V930" s="164"/>
    </row>
    <row r="931" spans="1:22" ht="12">
      <c r="A931" s="164"/>
      <c r="B931" s="132"/>
      <c r="C931" s="164"/>
      <c r="D931" s="164"/>
      <c r="E931" s="164"/>
      <c r="F931" s="164"/>
      <c r="G931" s="164"/>
      <c r="H931" s="164"/>
      <c r="I931" s="164"/>
      <c r="J931" s="164"/>
      <c r="K931" s="164"/>
      <c r="L931" s="164"/>
      <c r="M931" s="164"/>
      <c r="N931" s="164"/>
      <c r="O931" s="164"/>
      <c r="P931" s="164"/>
      <c r="Q931" s="164"/>
      <c r="R931" s="164"/>
      <c r="S931" s="164"/>
      <c r="T931" s="164"/>
      <c r="U931" s="164"/>
      <c r="V931" s="164"/>
    </row>
    <row r="932" spans="1:22" ht="12">
      <c r="A932" s="164"/>
      <c r="B932" s="132"/>
      <c r="C932" s="164"/>
      <c r="D932" s="164"/>
      <c r="E932" s="164"/>
      <c r="F932" s="164"/>
      <c r="G932" s="164"/>
      <c r="H932" s="164"/>
      <c r="I932" s="164"/>
      <c r="J932" s="164"/>
      <c r="K932" s="164"/>
      <c r="L932" s="164"/>
      <c r="M932" s="164"/>
      <c r="N932" s="164"/>
      <c r="O932" s="164"/>
      <c r="P932" s="164"/>
      <c r="Q932" s="164"/>
      <c r="R932" s="164"/>
      <c r="S932" s="164"/>
      <c r="T932" s="164"/>
      <c r="U932" s="164"/>
      <c r="V932" s="164"/>
    </row>
    <row r="933" spans="1:22" ht="12">
      <c r="A933" s="164"/>
      <c r="B933" s="132"/>
      <c r="C933" s="164"/>
      <c r="D933" s="164"/>
      <c r="E933" s="164"/>
      <c r="F933" s="164"/>
      <c r="G933" s="164"/>
      <c r="H933" s="164"/>
      <c r="I933" s="164"/>
      <c r="J933" s="164"/>
      <c r="K933" s="164"/>
      <c r="L933" s="164"/>
      <c r="M933" s="164"/>
      <c r="N933" s="164"/>
      <c r="O933" s="164"/>
      <c r="P933" s="164"/>
      <c r="Q933" s="164"/>
      <c r="R933" s="164"/>
      <c r="S933" s="164"/>
      <c r="T933" s="164"/>
      <c r="U933" s="164"/>
      <c r="V933" s="164"/>
    </row>
    <row r="934" spans="1:22" ht="12">
      <c r="A934" s="164"/>
      <c r="B934" s="132"/>
      <c r="C934" s="164"/>
      <c r="D934" s="164"/>
      <c r="E934" s="164"/>
      <c r="F934" s="164"/>
      <c r="G934" s="164"/>
      <c r="H934" s="164"/>
      <c r="I934" s="164"/>
      <c r="J934" s="164"/>
      <c r="K934" s="164"/>
      <c r="L934" s="164"/>
      <c r="M934" s="164"/>
      <c r="N934" s="164"/>
      <c r="O934" s="164"/>
      <c r="P934" s="164"/>
      <c r="Q934" s="164"/>
      <c r="R934" s="164"/>
      <c r="S934" s="164"/>
      <c r="T934" s="164"/>
      <c r="U934" s="164"/>
      <c r="V934" s="164"/>
    </row>
    <row r="935" spans="1:22" ht="12">
      <c r="A935" s="164"/>
      <c r="B935" s="132"/>
      <c r="C935" s="164"/>
      <c r="D935" s="164"/>
      <c r="E935" s="164"/>
      <c r="F935" s="164"/>
      <c r="G935" s="164"/>
      <c r="H935" s="164"/>
      <c r="I935" s="164"/>
      <c r="J935" s="164"/>
      <c r="K935" s="164"/>
      <c r="L935" s="164"/>
      <c r="M935" s="164"/>
      <c r="N935" s="164"/>
      <c r="O935" s="164"/>
      <c r="P935" s="164"/>
      <c r="Q935" s="164"/>
      <c r="R935" s="164"/>
      <c r="S935" s="164"/>
      <c r="T935" s="164"/>
      <c r="U935" s="164"/>
      <c r="V935" s="164"/>
    </row>
    <row r="936" spans="1:22" ht="12">
      <c r="A936" s="164"/>
      <c r="B936" s="132"/>
      <c r="C936" s="164"/>
      <c r="D936" s="164"/>
      <c r="E936" s="164"/>
      <c r="F936" s="164"/>
      <c r="G936" s="164"/>
      <c r="H936" s="164"/>
      <c r="I936" s="164"/>
      <c r="J936" s="164"/>
      <c r="K936" s="164"/>
      <c r="L936" s="164"/>
      <c r="M936" s="164"/>
      <c r="N936" s="164"/>
      <c r="O936" s="164"/>
      <c r="P936" s="164"/>
      <c r="Q936" s="164"/>
      <c r="R936" s="164"/>
      <c r="S936" s="164"/>
      <c r="T936" s="164"/>
      <c r="U936" s="164"/>
      <c r="V936" s="164"/>
    </row>
    <row r="937" spans="1:22" ht="12">
      <c r="A937" s="164"/>
      <c r="B937" s="132"/>
      <c r="C937" s="164"/>
      <c r="D937" s="164"/>
      <c r="E937" s="164"/>
      <c r="F937" s="164"/>
      <c r="G937" s="164"/>
      <c r="H937" s="164"/>
      <c r="I937" s="164"/>
      <c r="J937" s="164"/>
      <c r="K937" s="164"/>
      <c r="L937" s="164"/>
      <c r="M937" s="164"/>
      <c r="N937" s="164"/>
      <c r="O937" s="164"/>
      <c r="P937" s="164"/>
      <c r="Q937" s="164"/>
      <c r="R937" s="164"/>
      <c r="S937" s="164"/>
      <c r="T937" s="164"/>
      <c r="U937" s="164"/>
      <c r="V937" s="164"/>
    </row>
    <row r="938" spans="1:22" ht="12">
      <c r="A938" s="164"/>
      <c r="B938" s="132"/>
      <c r="C938" s="164"/>
      <c r="D938" s="164"/>
      <c r="E938" s="164"/>
      <c r="F938" s="164"/>
      <c r="G938" s="164"/>
      <c r="H938" s="164"/>
      <c r="I938" s="164"/>
      <c r="J938" s="164"/>
      <c r="K938" s="164"/>
      <c r="L938" s="164"/>
      <c r="M938" s="164"/>
      <c r="N938" s="164"/>
      <c r="O938" s="164"/>
      <c r="P938" s="164"/>
      <c r="Q938" s="164"/>
      <c r="R938" s="164"/>
      <c r="S938" s="164"/>
      <c r="T938" s="164"/>
      <c r="U938" s="164"/>
      <c r="V938" s="164"/>
    </row>
    <row r="939" spans="1:22" ht="12">
      <c r="A939" s="164"/>
      <c r="B939" s="132"/>
      <c r="C939" s="164"/>
      <c r="D939" s="164"/>
      <c r="E939" s="164"/>
      <c r="F939" s="164"/>
      <c r="G939" s="164"/>
      <c r="H939" s="164"/>
      <c r="I939" s="164"/>
      <c r="J939" s="164"/>
      <c r="K939" s="164"/>
      <c r="L939" s="164"/>
      <c r="M939" s="164"/>
      <c r="N939" s="164"/>
      <c r="O939" s="164"/>
      <c r="P939" s="164"/>
      <c r="Q939" s="164"/>
      <c r="R939" s="164"/>
      <c r="S939" s="164"/>
      <c r="T939" s="164"/>
      <c r="U939" s="164"/>
      <c r="V939" s="164"/>
    </row>
    <row r="940" spans="1:22" ht="12">
      <c r="A940" s="164"/>
      <c r="B940" s="132"/>
      <c r="C940" s="164"/>
      <c r="D940" s="164"/>
      <c r="E940" s="164"/>
      <c r="F940" s="164"/>
      <c r="G940" s="164"/>
      <c r="H940" s="164"/>
      <c r="I940" s="164"/>
      <c r="J940" s="164"/>
      <c r="K940" s="164"/>
      <c r="L940" s="164"/>
      <c r="M940" s="164"/>
      <c r="N940" s="164"/>
      <c r="O940" s="164"/>
      <c r="P940" s="164"/>
      <c r="Q940" s="164"/>
      <c r="R940" s="164"/>
      <c r="S940" s="164"/>
      <c r="T940" s="164"/>
      <c r="U940" s="164"/>
      <c r="V940" s="164"/>
    </row>
    <row r="941" spans="1:22" ht="12">
      <c r="A941" s="164"/>
      <c r="B941" s="132"/>
      <c r="C941" s="164"/>
      <c r="D941" s="164"/>
      <c r="E941" s="164"/>
      <c r="F941" s="164"/>
      <c r="G941" s="164"/>
      <c r="H941" s="164"/>
      <c r="I941" s="164"/>
      <c r="J941" s="164"/>
      <c r="K941" s="164"/>
      <c r="L941" s="164"/>
      <c r="M941" s="164"/>
      <c r="N941" s="164"/>
      <c r="O941" s="164"/>
      <c r="P941" s="164"/>
      <c r="Q941" s="164"/>
      <c r="R941" s="164"/>
      <c r="S941" s="164"/>
      <c r="T941" s="164"/>
      <c r="U941" s="164"/>
      <c r="V941" s="164"/>
    </row>
    <row r="942" spans="1:22" ht="12">
      <c r="A942" s="164"/>
      <c r="B942" s="132"/>
      <c r="C942" s="164"/>
      <c r="D942" s="164"/>
      <c r="E942" s="164"/>
      <c r="F942" s="164"/>
      <c r="G942" s="164"/>
      <c r="H942" s="164"/>
      <c r="I942" s="164"/>
      <c r="J942" s="164"/>
      <c r="K942" s="164"/>
      <c r="L942" s="164"/>
      <c r="M942" s="164"/>
      <c r="N942" s="164"/>
      <c r="O942" s="164"/>
      <c r="P942" s="164"/>
      <c r="Q942" s="164"/>
      <c r="R942" s="164"/>
      <c r="S942" s="164"/>
      <c r="T942" s="164"/>
      <c r="U942" s="164"/>
      <c r="V942" s="164"/>
    </row>
    <row r="943" spans="1:22" ht="12">
      <c r="A943" s="164"/>
      <c r="B943" s="132"/>
      <c r="C943" s="164"/>
      <c r="D943" s="164"/>
      <c r="E943" s="164"/>
      <c r="F943" s="164"/>
      <c r="G943" s="164"/>
      <c r="H943" s="164"/>
      <c r="I943" s="164"/>
      <c r="J943" s="164"/>
      <c r="K943" s="164"/>
      <c r="L943" s="164"/>
      <c r="M943" s="164"/>
      <c r="N943" s="164"/>
      <c r="O943" s="164"/>
      <c r="P943" s="164"/>
      <c r="Q943" s="164"/>
      <c r="R943" s="164"/>
      <c r="S943" s="164"/>
      <c r="T943" s="164"/>
      <c r="U943" s="164"/>
      <c r="V943" s="164"/>
    </row>
    <row r="944" spans="1:22" ht="12">
      <c r="A944" s="164"/>
      <c r="B944" s="132"/>
      <c r="C944" s="164"/>
      <c r="D944" s="164"/>
      <c r="E944" s="164"/>
      <c r="F944" s="164"/>
      <c r="G944" s="164"/>
      <c r="H944" s="164"/>
      <c r="I944" s="164"/>
      <c r="J944" s="164"/>
      <c r="K944" s="164"/>
      <c r="L944" s="164"/>
      <c r="M944" s="164"/>
      <c r="N944" s="164"/>
      <c r="O944" s="164"/>
      <c r="P944" s="164"/>
      <c r="Q944" s="164"/>
      <c r="R944" s="164"/>
      <c r="S944" s="164"/>
      <c r="T944" s="164"/>
      <c r="U944" s="164"/>
      <c r="V944" s="164"/>
    </row>
    <row r="945" spans="1:22" ht="12">
      <c r="A945" s="164"/>
      <c r="B945" s="132"/>
      <c r="C945" s="164"/>
      <c r="D945" s="164"/>
      <c r="E945" s="164"/>
      <c r="F945" s="164"/>
      <c r="G945" s="164"/>
      <c r="H945" s="164"/>
      <c r="I945" s="164"/>
      <c r="J945" s="164"/>
      <c r="K945" s="164"/>
      <c r="L945" s="164"/>
      <c r="M945" s="164"/>
      <c r="N945" s="164"/>
      <c r="O945" s="164"/>
      <c r="P945" s="164"/>
      <c r="Q945" s="164"/>
      <c r="R945" s="164"/>
      <c r="S945" s="164"/>
      <c r="T945" s="164"/>
      <c r="U945" s="164"/>
      <c r="V945" s="164"/>
    </row>
    <row r="946" spans="1:22" ht="12">
      <c r="A946" s="164"/>
      <c r="B946" s="132"/>
      <c r="C946" s="164"/>
      <c r="D946" s="164"/>
      <c r="E946" s="164"/>
      <c r="F946" s="164"/>
      <c r="G946" s="164"/>
      <c r="H946" s="164"/>
      <c r="I946" s="164"/>
      <c r="J946" s="164"/>
      <c r="K946" s="164"/>
      <c r="L946" s="164"/>
      <c r="M946" s="164"/>
      <c r="N946" s="164"/>
      <c r="O946" s="164"/>
      <c r="P946" s="164"/>
      <c r="Q946" s="164"/>
      <c r="R946" s="164"/>
      <c r="S946" s="164"/>
      <c r="T946" s="164"/>
      <c r="U946" s="164"/>
      <c r="V946" s="164"/>
    </row>
    <row r="947" spans="1:22" ht="12">
      <c r="A947" s="164"/>
      <c r="B947" s="132"/>
      <c r="C947" s="164"/>
      <c r="D947" s="164"/>
      <c r="E947" s="164"/>
      <c r="F947" s="164"/>
      <c r="G947" s="164"/>
      <c r="H947" s="164"/>
      <c r="I947" s="164"/>
      <c r="J947" s="164"/>
      <c r="K947" s="164"/>
      <c r="L947" s="164"/>
      <c r="M947" s="164"/>
      <c r="N947" s="164"/>
      <c r="O947" s="164"/>
      <c r="P947" s="164"/>
      <c r="Q947" s="164"/>
      <c r="R947" s="164"/>
      <c r="S947" s="164"/>
      <c r="T947" s="164"/>
      <c r="U947" s="164"/>
      <c r="V947" s="164"/>
    </row>
    <row r="948" spans="1:22" ht="12">
      <c r="A948" s="164"/>
      <c r="B948" s="132"/>
      <c r="C948" s="164"/>
      <c r="D948" s="164"/>
      <c r="E948" s="164"/>
      <c r="F948" s="164"/>
      <c r="G948" s="164"/>
      <c r="H948" s="164"/>
      <c r="I948" s="164"/>
      <c r="J948" s="164"/>
      <c r="K948" s="164"/>
      <c r="L948" s="164"/>
      <c r="M948" s="164"/>
      <c r="N948" s="164"/>
      <c r="O948" s="164"/>
      <c r="P948" s="164"/>
      <c r="Q948" s="164"/>
      <c r="R948" s="164"/>
      <c r="S948" s="164"/>
      <c r="T948" s="164"/>
      <c r="U948" s="164"/>
      <c r="V948" s="164"/>
    </row>
    <row r="949" spans="1:22" ht="12">
      <c r="A949" s="164"/>
      <c r="B949" s="132"/>
      <c r="C949" s="164"/>
      <c r="D949" s="164"/>
      <c r="E949" s="164"/>
      <c r="F949" s="164"/>
      <c r="G949" s="164"/>
      <c r="H949" s="164"/>
      <c r="I949" s="164"/>
      <c r="J949" s="164"/>
      <c r="K949" s="164"/>
      <c r="L949" s="164"/>
      <c r="M949" s="164"/>
      <c r="N949" s="164"/>
      <c r="O949" s="164"/>
      <c r="P949" s="164"/>
      <c r="Q949" s="164"/>
      <c r="R949" s="164"/>
      <c r="S949" s="164"/>
      <c r="T949" s="164"/>
      <c r="U949" s="164"/>
      <c r="V949" s="164"/>
    </row>
    <row r="950" spans="1:22" ht="12">
      <c r="A950" s="164"/>
      <c r="B950" s="132"/>
      <c r="C950" s="164"/>
      <c r="D950" s="164"/>
      <c r="E950" s="164"/>
      <c r="F950" s="164"/>
      <c r="G950" s="164"/>
      <c r="H950" s="164"/>
      <c r="I950" s="164"/>
      <c r="J950" s="164"/>
      <c r="K950" s="164"/>
      <c r="L950" s="164"/>
      <c r="M950" s="164"/>
      <c r="N950" s="164"/>
      <c r="O950" s="164"/>
      <c r="P950" s="164"/>
      <c r="Q950" s="164"/>
      <c r="R950" s="164"/>
      <c r="S950" s="164"/>
      <c r="T950" s="164"/>
      <c r="U950" s="164"/>
      <c r="V950" s="164"/>
    </row>
    <row r="951" spans="1:22" ht="12">
      <c r="A951" s="164"/>
      <c r="B951" s="132"/>
      <c r="C951" s="164"/>
      <c r="D951" s="164"/>
      <c r="E951" s="164"/>
      <c r="F951" s="164"/>
      <c r="G951" s="164"/>
      <c r="H951" s="164"/>
      <c r="I951" s="164"/>
      <c r="J951" s="164"/>
      <c r="K951" s="164"/>
      <c r="L951" s="164"/>
      <c r="M951" s="164"/>
      <c r="N951" s="164"/>
      <c r="O951" s="164"/>
      <c r="P951" s="164"/>
      <c r="Q951" s="164"/>
      <c r="R951" s="164"/>
      <c r="S951" s="164"/>
      <c r="T951" s="164"/>
      <c r="U951" s="164"/>
      <c r="V951" s="164"/>
    </row>
    <row r="952" spans="1:22" ht="12">
      <c r="A952" s="164"/>
      <c r="B952" s="132"/>
      <c r="C952" s="164"/>
      <c r="D952" s="164"/>
      <c r="E952" s="164"/>
      <c r="F952" s="164"/>
      <c r="G952" s="164"/>
      <c r="H952" s="164"/>
      <c r="I952" s="164"/>
      <c r="J952" s="164"/>
      <c r="K952" s="164"/>
      <c r="L952" s="164"/>
      <c r="M952" s="164"/>
      <c r="N952" s="164"/>
      <c r="O952" s="164"/>
      <c r="P952" s="164"/>
      <c r="Q952" s="164"/>
      <c r="R952" s="164"/>
      <c r="S952" s="164"/>
      <c r="T952" s="164"/>
      <c r="U952" s="164"/>
      <c r="V952" s="164"/>
    </row>
    <row r="953" spans="1:22" ht="12">
      <c r="A953" s="164"/>
      <c r="B953" s="132"/>
      <c r="C953" s="164"/>
      <c r="D953" s="164"/>
      <c r="E953" s="164"/>
      <c r="F953" s="164"/>
      <c r="G953" s="164"/>
      <c r="H953" s="164"/>
      <c r="I953" s="164"/>
      <c r="J953" s="164"/>
      <c r="K953" s="164"/>
      <c r="L953" s="164"/>
      <c r="M953" s="164"/>
      <c r="N953" s="164"/>
      <c r="O953" s="164"/>
      <c r="P953" s="164"/>
      <c r="Q953" s="164"/>
      <c r="R953" s="164"/>
      <c r="S953" s="164"/>
      <c r="T953" s="164"/>
      <c r="U953" s="164"/>
      <c r="V953" s="164"/>
    </row>
    <row r="954" spans="1:22" ht="12">
      <c r="A954" s="164"/>
      <c r="B954" s="132"/>
      <c r="C954" s="164"/>
      <c r="D954" s="164"/>
      <c r="E954" s="164"/>
      <c r="F954" s="164"/>
      <c r="G954" s="164"/>
      <c r="H954" s="164"/>
      <c r="I954" s="164"/>
      <c r="J954" s="164"/>
      <c r="K954" s="164"/>
      <c r="L954" s="164"/>
      <c r="M954" s="164"/>
      <c r="N954" s="164"/>
      <c r="O954" s="164"/>
      <c r="P954" s="164"/>
      <c r="Q954" s="164"/>
      <c r="R954" s="164"/>
      <c r="S954" s="164"/>
      <c r="T954" s="164"/>
      <c r="U954" s="164"/>
      <c r="V954" s="164"/>
    </row>
    <row r="955" spans="1:22" ht="12">
      <c r="A955" s="164"/>
      <c r="B955" s="132"/>
      <c r="C955" s="164"/>
      <c r="D955" s="164"/>
      <c r="E955" s="164"/>
      <c r="F955" s="164"/>
      <c r="G955" s="164"/>
      <c r="H955" s="164"/>
      <c r="I955" s="164"/>
      <c r="J955" s="164"/>
      <c r="K955" s="164"/>
      <c r="L955" s="164"/>
      <c r="M955" s="164"/>
      <c r="N955" s="164"/>
      <c r="O955" s="164"/>
      <c r="P955" s="164"/>
      <c r="Q955" s="164"/>
      <c r="R955" s="164"/>
      <c r="S955" s="164"/>
      <c r="T955" s="164"/>
      <c r="U955" s="164"/>
      <c r="V955" s="164"/>
    </row>
    <row r="956" spans="1:22" ht="12">
      <c r="A956" s="164"/>
      <c r="B956" s="132"/>
      <c r="C956" s="164"/>
      <c r="D956" s="164"/>
      <c r="E956" s="164"/>
      <c r="F956" s="164"/>
      <c r="G956" s="164"/>
      <c r="H956" s="164"/>
      <c r="I956" s="164"/>
      <c r="J956" s="164"/>
      <c r="K956" s="164"/>
      <c r="L956" s="164"/>
      <c r="M956" s="164"/>
      <c r="N956" s="164"/>
      <c r="O956" s="164"/>
      <c r="P956" s="164"/>
      <c r="Q956" s="164"/>
      <c r="R956" s="164"/>
      <c r="S956" s="164"/>
      <c r="T956" s="164"/>
      <c r="U956" s="164"/>
      <c r="V956" s="164"/>
    </row>
    <row r="957" spans="1:22" ht="12">
      <c r="A957" s="164"/>
      <c r="B957" s="132"/>
      <c r="C957" s="164"/>
      <c r="D957" s="164"/>
      <c r="E957" s="164"/>
      <c r="F957" s="164"/>
      <c r="G957" s="164"/>
      <c r="H957" s="164"/>
      <c r="I957" s="164"/>
      <c r="J957" s="164"/>
      <c r="K957" s="164"/>
      <c r="L957" s="164"/>
      <c r="M957" s="164"/>
      <c r="N957" s="164"/>
      <c r="O957" s="164"/>
      <c r="P957" s="164"/>
      <c r="Q957" s="164"/>
      <c r="R957" s="164"/>
      <c r="S957" s="164"/>
      <c r="T957" s="164"/>
      <c r="U957" s="164"/>
      <c r="V957" s="164"/>
    </row>
    <row r="958" spans="1:22" ht="12">
      <c r="A958" s="164"/>
      <c r="B958" s="132"/>
      <c r="C958" s="164"/>
      <c r="D958" s="164"/>
      <c r="E958" s="164"/>
      <c r="F958" s="164"/>
      <c r="G958" s="164"/>
      <c r="H958" s="164"/>
      <c r="I958" s="164"/>
      <c r="J958" s="164"/>
      <c r="K958" s="164"/>
      <c r="L958" s="164"/>
      <c r="M958" s="164"/>
      <c r="N958" s="164"/>
      <c r="O958" s="164"/>
      <c r="P958" s="164"/>
      <c r="Q958" s="164"/>
      <c r="R958" s="164"/>
      <c r="S958" s="164"/>
      <c r="T958" s="164"/>
      <c r="U958" s="164"/>
      <c r="V958" s="164"/>
    </row>
    <row r="959" spans="1:22" ht="12">
      <c r="A959" s="164"/>
      <c r="B959" s="132"/>
      <c r="C959" s="164"/>
      <c r="D959" s="164"/>
      <c r="E959" s="164"/>
      <c r="F959" s="164"/>
      <c r="G959" s="164"/>
      <c r="H959" s="164"/>
      <c r="I959" s="164"/>
      <c r="J959" s="164"/>
      <c r="K959" s="164"/>
      <c r="L959" s="164"/>
      <c r="M959" s="164"/>
      <c r="N959" s="164"/>
      <c r="O959" s="164"/>
      <c r="P959" s="164"/>
      <c r="Q959" s="164"/>
      <c r="R959" s="164"/>
      <c r="S959" s="164"/>
      <c r="T959" s="164"/>
      <c r="U959" s="164"/>
      <c r="V959" s="164"/>
    </row>
    <row r="960" spans="1:22" ht="12">
      <c r="A960" s="164"/>
      <c r="B960" s="132"/>
      <c r="C960" s="164"/>
      <c r="D960" s="164"/>
      <c r="E960" s="164"/>
      <c r="F960" s="164"/>
      <c r="G960" s="164"/>
      <c r="H960" s="164"/>
      <c r="I960" s="164"/>
      <c r="J960" s="164"/>
      <c r="K960" s="164"/>
      <c r="L960" s="164"/>
      <c r="M960" s="164"/>
      <c r="N960" s="164"/>
      <c r="O960" s="164"/>
      <c r="P960" s="164"/>
      <c r="Q960" s="164"/>
      <c r="R960" s="164"/>
      <c r="S960" s="164"/>
      <c r="T960" s="164"/>
      <c r="U960" s="164"/>
      <c r="V960" s="164"/>
    </row>
    <row r="961" spans="1:22" ht="12">
      <c r="A961" s="164"/>
      <c r="B961" s="132"/>
      <c r="C961" s="164"/>
      <c r="D961" s="164"/>
      <c r="E961" s="164"/>
      <c r="F961" s="164"/>
      <c r="G961" s="164"/>
      <c r="H961" s="164"/>
      <c r="I961" s="164"/>
      <c r="J961" s="164"/>
      <c r="K961" s="164"/>
      <c r="L961" s="164"/>
      <c r="M961" s="164"/>
      <c r="N961" s="164"/>
      <c r="O961" s="164"/>
      <c r="P961" s="164"/>
      <c r="Q961" s="164"/>
      <c r="R961" s="164"/>
      <c r="S961" s="164"/>
      <c r="T961" s="164"/>
      <c r="U961" s="164"/>
      <c r="V961" s="164"/>
    </row>
    <row r="962" spans="1:22" ht="12">
      <c r="A962" s="164"/>
      <c r="B962" s="132"/>
      <c r="C962" s="164"/>
      <c r="D962" s="164"/>
      <c r="E962" s="164"/>
      <c r="F962" s="164"/>
      <c r="G962" s="164"/>
      <c r="H962" s="164"/>
      <c r="I962" s="164"/>
      <c r="J962" s="164"/>
      <c r="K962" s="164"/>
      <c r="L962" s="164"/>
      <c r="M962" s="164"/>
      <c r="N962" s="164"/>
      <c r="O962" s="164"/>
      <c r="P962" s="164"/>
      <c r="Q962" s="164"/>
      <c r="R962" s="164"/>
      <c r="S962" s="164"/>
      <c r="T962" s="164"/>
      <c r="U962" s="164"/>
      <c r="V962" s="164"/>
    </row>
    <row r="963" spans="1:22" ht="12">
      <c r="A963" s="164"/>
      <c r="B963" s="132"/>
      <c r="C963" s="164"/>
      <c r="D963" s="164"/>
      <c r="E963" s="164"/>
      <c r="F963" s="164"/>
      <c r="G963" s="164"/>
      <c r="H963" s="164"/>
      <c r="I963" s="164"/>
      <c r="J963" s="164"/>
      <c r="K963" s="164"/>
      <c r="L963" s="164"/>
      <c r="M963" s="164"/>
      <c r="N963" s="164"/>
      <c r="O963" s="164"/>
      <c r="P963" s="164"/>
      <c r="Q963" s="164"/>
      <c r="R963" s="164"/>
      <c r="S963" s="164"/>
      <c r="T963" s="164"/>
      <c r="U963" s="164"/>
      <c r="V963" s="164"/>
    </row>
    <row r="964" spans="1:22" ht="12">
      <c r="A964" s="164"/>
      <c r="B964" s="132"/>
      <c r="C964" s="164"/>
      <c r="D964" s="164"/>
      <c r="E964" s="164"/>
      <c r="F964" s="164"/>
      <c r="G964" s="164"/>
      <c r="H964" s="164"/>
      <c r="I964" s="164"/>
      <c r="J964" s="164"/>
      <c r="K964" s="164"/>
      <c r="L964" s="164"/>
      <c r="M964" s="164"/>
      <c r="N964" s="164"/>
      <c r="O964" s="164"/>
      <c r="P964" s="164"/>
      <c r="Q964" s="164"/>
      <c r="R964" s="164"/>
      <c r="S964" s="164"/>
      <c r="T964" s="164"/>
      <c r="U964" s="164"/>
      <c r="V964" s="164"/>
    </row>
    <row r="965" spans="1:22" ht="12">
      <c r="A965" s="164"/>
      <c r="B965" s="132"/>
      <c r="C965" s="164"/>
      <c r="D965" s="164"/>
      <c r="E965" s="164"/>
      <c r="F965" s="164"/>
      <c r="G965" s="164"/>
      <c r="H965" s="164"/>
      <c r="I965" s="164"/>
      <c r="J965" s="164"/>
      <c r="K965" s="164"/>
      <c r="L965" s="164"/>
      <c r="M965" s="164"/>
      <c r="N965" s="164"/>
      <c r="O965" s="164"/>
      <c r="P965" s="164"/>
      <c r="Q965" s="164"/>
      <c r="R965" s="164"/>
      <c r="S965" s="164"/>
      <c r="T965" s="164"/>
      <c r="U965" s="164"/>
      <c r="V965" s="164"/>
    </row>
    <row r="966" spans="1:22" ht="12">
      <c r="A966" s="164"/>
      <c r="B966" s="132"/>
      <c r="C966" s="164"/>
      <c r="D966" s="164"/>
      <c r="E966" s="164"/>
      <c r="F966" s="164"/>
      <c r="G966" s="164"/>
      <c r="H966" s="164"/>
      <c r="I966" s="164"/>
      <c r="J966" s="164"/>
      <c r="K966" s="164"/>
      <c r="L966" s="164"/>
      <c r="M966" s="164"/>
      <c r="N966" s="164"/>
      <c r="O966" s="164"/>
      <c r="P966" s="164"/>
      <c r="Q966" s="164"/>
      <c r="R966" s="164"/>
      <c r="S966" s="164"/>
      <c r="T966" s="164"/>
      <c r="U966" s="164"/>
      <c r="V966" s="164"/>
    </row>
    <row r="967" spans="1:22" ht="12">
      <c r="A967" s="164"/>
      <c r="B967" s="132"/>
      <c r="C967" s="164"/>
      <c r="D967" s="164"/>
      <c r="E967" s="164"/>
      <c r="F967" s="164"/>
      <c r="G967" s="164"/>
      <c r="H967" s="164"/>
      <c r="I967" s="164"/>
      <c r="J967" s="164"/>
      <c r="K967" s="164"/>
      <c r="L967" s="164"/>
      <c r="M967" s="164"/>
      <c r="N967" s="164"/>
      <c r="O967" s="164"/>
      <c r="P967" s="164"/>
      <c r="Q967" s="164"/>
      <c r="R967" s="164"/>
      <c r="S967" s="164"/>
      <c r="T967" s="164"/>
      <c r="U967" s="164"/>
      <c r="V967" s="164"/>
    </row>
    <row r="968" spans="1:22" ht="12">
      <c r="A968" s="164"/>
      <c r="B968" s="132"/>
      <c r="C968" s="164"/>
      <c r="D968" s="164"/>
      <c r="E968" s="164"/>
      <c r="F968" s="164"/>
      <c r="G968" s="164"/>
      <c r="H968" s="164"/>
      <c r="I968" s="164"/>
      <c r="J968" s="164"/>
      <c r="K968" s="164"/>
      <c r="L968" s="164"/>
      <c r="M968" s="164"/>
      <c r="N968" s="164"/>
      <c r="O968" s="164"/>
      <c r="P968" s="164"/>
      <c r="Q968" s="164"/>
      <c r="R968" s="164"/>
      <c r="S968" s="164"/>
      <c r="T968" s="164"/>
      <c r="U968" s="164"/>
      <c r="V968" s="164"/>
    </row>
    <row r="969" spans="1:22" ht="12">
      <c r="A969" s="164"/>
      <c r="B969" s="132"/>
      <c r="C969" s="164"/>
      <c r="D969" s="164"/>
      <c r="E969" s="164"/>
      <c r="F969" s="164"/>
      <c r="G969" s="164"/>
      <c r="H969" s="164"/>
      <c r="I969" s="164"/>
      <c r="J969" s="164"/>
      <c r="K969" s="164"/>
      <c r="L969" s="164"/>
      <c r="M969" s="164"/>
      <c r="N969" s="164"/>
      <c r="O969" s="164"/>
      <c r="P969" s="164"/>
      <c r="Q969" s="164"/>
      <c r="R969" s="164"/>
      <c r="S969" s="164"/>
      <c r="T969" s="164"/>
      <c r="U969" s="164"/>
      <c r="V969" s="164"/>
    </row>
    <row r="970" spans="1:22" ht="12">
      <c r="A970" s="164"/>
      <c r="B970" s="132"/>
      <c r="C970" s="164"/>
      <c r="D970" s="164"/>
      <c r="E970" s="164"/>
      <c r="F970" s="164"/>
      <c r="G970" s="164"/>
      <c r="H970" s="164"/>
      <c r="I970" s="164"/>
      <c r="J970" s="164"/>
      <c r="K970" s="164"/>
      <c r="L970" s="164"/>
      <c r="M970" s="164"/>
      <c r="N970" s="164"/>
      <c r="O970" s="164"/>
      <c r="P970" s="164"/>
      <c r="Q970" s="164"/>
      <c r="R970" s="164"/>
      <c r="S970" s="164"/>
      <c r="T970" s="164"/>
      <c r="U970" s="164"/>
      <c r="V970" s="164"/>
    </row>
    <row r="971" spans="1:22" ht="12">
      <c r="A971" s="164"/>
      <c r="B971" s="132"/>
      <c r="C971" s="164"/>
      <c r="D971" s="164"/>
      <c r="E971" s="164"/>
      <c r="F971" s="164"/>
      <c r="G971" s="164"/>
      <c r="H971" s="164"/>
      <c r="I971" s="164"/>
      <c r="J971" s="164"/>
      <c r="K971" s="164"/>
      <c r="L971" s="164"/>
      <c r="M971" s="164"/>
      <c r="N971" s="164"/>
      <c r="O971" s="164"/>
      <c r="P971" s="164"/>
      <c r="Q971" s="164"/>
      <c r="R971" s="164"/>
      <c r="S971" s="164"/>
      <c r="T971" s="164"/>
      <c r="U971" s="164"/>
      <c r="V971" s="164"/>
    </row>
    <row r="972" spans="1:22" ht="12">
      <c r="A972" s="164"/>
      <c r="B972" s="132"/>
      <c r="C972" s="164"/>
      <c r="D972" s="164"/>
      <c r="E972" s="164"/>
      <c r="F972" s="164"/>
      <c r="G972" s="164"/>
      <c r="H972" s="164"/>
      <c r="I972" s="164"/>
      <c r="J972" s="164"/>
      <c r="K972" s="164"/>
      <c r="L972" s="164"/>
      <c r="M972" s="164"/>
      <c r="N972" s="164"/>
      <c r="O972" s="164"/>
      <c r="P972" s="164"/>
      <c r="Q972" s="164"/>
      <c r="R972" s="164"/>
      <c r="S972" s="164"/>
      <c r="T972" s="164"/>
      <c r="U972" s="164"/>
      <c r="V972" s="164"/>
    </row>
    <row r="973" spans="1:22" ht="12">
      <c r="A973" s="164"/>
      <c r="B973" s="132"/>
      <c r="C973" s="164"/>
      <c r="D973" s="164"/>
      <c r="E973" s="164"/>
      <c r="F973" s="164"/>
      <c r="G973" s="164"/>
      <c r="H973" s="164"/>
      <c r="I973" s="164"/>
      <c r="J973" s="164"/>
      <c r="K973" s="164"/>
      <c r="L973" s="164"/>
      <c r="M973" s="164"/>
      <c r="N973" s="164"/>
      <c r="O973" s="164"/>
      <c r="P973" s="164"/>
      <c r="Q973" s="164"/>
      <c r="R973" s="164"/>
      <c r="S973" s="164"/>
      <c r="T973" s="164"/>
      <c r="U973" s="164"/>
      <c r="V973" s="164"/>
    </row>
    <row r="974" spans="1:22" ht="12">
      <c r="A974" s="164"/>
      <c r="B974" s="132"/>
      <c r="C974" s="164"/>
      <c r="D974" s="164"/>
      <c r="E974" s="164"/>
      <c r="F974" s="164"/>
      <c r="G974" s="164"/>
      <c r="H974" s="164"/>
      <c r="I974" s="164"/>
      <c r="J974" s="164"/>
      <c r="K974" s="164"/>
      <c r="L974" s="164"/>
      <c r="M974" s="164"/>
      <c r="N974" s="164"/>
      <c r="O974" s="164"/>
      <c r="P974" s="164"/>
      <c r="Q974" s="164"/>
      <c r="R974" s="164"/>
      <c r="S974" s="164"/>
      <c r="T974" s="164"/>
      <c r="U974" s="164"/>
      <c r="V974" s="164"/>
    </row>
    <row r="975" spans="1:22" ht="12">
      <c r="A975" s="164"/>
      <c r="B975" s="132"/>
      <c r="C975" s="164"/>
      <c r="D975" s="164"/>
      <c r="E975" s="164"/>
      <c r="F975" s="164"/>
      <c r="G975" s="164"/>
      <c r="H975" s="164"/>
      <c r="I975" s="164"/>
      <c r="J975" s="164"/>
      <c r="K975" s="164"/>
      <c r="L975" s="164"/>
      <c r="M975" s="164"/>
      <c r="N975" s="164"/>
      <c r="O975" s="164"/>
      <c r="P975" s="164"/>
      <c r="Q975" s="164"/>
      <c r="R975" s="164"/>
      <c r="S975" s="164"/>
      <c r="T975" s="164"/>
      <c r="U975" s="164"/>
      <c r="V975" s="164"/>
    </row>
    <row r="976" spans="1:22" ht="12">
      <c r="A976" s="164"/>
      <c r="B976" s="132"/>
      <c r="C976" s="164"/>
      <c r="D976" s="164"/>
      <c r="E976" s="164"/>
      <c r="F976" s="164"/>
      <c r="G976" s="164"/>
      <c r="H976" s="164"/>
      <c r="I976" s="164"/>
      <c r="J976" s="164"/>
      <c r="K976" s="164"/>
      <c r="L976" s="164"/>
      <c r="M976" s="164"/>
      <c r="N976" s="164"/>
      <c r="O976" s="164"/>
      <c r="P976" s="164"/>
      <c r="Q976" s="164"/>
      <c r="R976" s="164"/>
      <c r="S976" s="164"/>
      <c r="T976" s="164"/>
      <c r="U976" s="164"/>
      <c r="V976" s="164"/>
    </row>
    <row r="977" spans="1:22" ht="12">
      <c r="A977" s="164"/>
      <c r="B977" s="132"/>
      <c r="C977" s="164"/>
      <c r="D977" s="164"/>
      <c r="E977" s="164"/>
      <c r="F977" s="164"/>
      <c r="G977" s="164"/>
      <c r="H977" s="164"/>
      <c r="I977" s="164"/>
      <c r="J977" s="164"/>
      <c r="K977" s="164"/>
      <c r="L977" s="164"/>
      <c r="M977" s="164"/>
      <c r="N977" s="164"/>
      <c r="O977" s="164"/>
      <c r="P977" s="164"/>
      <c r="Q977" s="164"/>
      <c r="R977" s="164"/>
      <c r="S977" s="164"/>
      <c r="T977" s="164"/>
      <c r="U977" s="164"/>
      <c r="V977" s="164"/>
    </row>
    <row r="978" spans="1:22" ht="12">
      <c r="A978" s="164"/>
      <c r="B978" s="132"/>
      <c r="C978" s="164"/>
      <c r="D978" s="164"/>
      <c r="E978" s="164"/>
      <c r="F978" s="164"/>
      <c r="G978" s="164"/>
      <c r="H978" s="164"/>
      <c r="I978" s="164"/>
      <c r="J978" s="164"/>
      <c r="K978" s="164"/>
      <c r="L978" s="164"/>
      <c r="M978" s="164"/>
      <c r="N978" s="164"/>
      <c r="O978" s="164"/>
      <c r="P978" s="164"/>
      <c r="Q978" s="164"/>
      <c r="R978" s="164"/>
      <c r="S978" s="164"/>
      <c r="T978" s="164"/>
      <c r="U978" s="164"/>
      <c r="V978" s="16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U1000"/>
  <sheetViews>
    <sheetView topLeftCell="A74" workbookViewId="0">
      <selection activeCell="C88" sqref="C88"/>
    </sheetView>
  </sheetViews>
  <sheetFormatPr defaultColWidth="14.42578125" defaultRowHeight="15" customHeight="1"/>
  <cols>
    <col min="1" max="1" width="7.85546875" customWidth="1"/>
    <col min="2" max="2" width="33.5703125" customWidth="1"/>
    <col min="3" max="3" width="45.5703125" customWidth="1"/>
    <col min="4" max="6" width="11.42578125" customWidth="1"/>
    <col min="7" max="7" width="16.42578125" customWidth="1"/>
    <col min="8" max="8" width="18.140625" customWidth="1"/>
    <col min="9" max="21" width="10.5703125" customWidth="1"/>
  </cols>
  <sheetData>
    <row r="1" spans="1:21" ht="14.45">
      <c r="A1" s="3"/>
      <c r="B1" s="4"/>
      <c r="C1" s="5"/>
      <c r="D1" s="5"/>
      <c r="E1" s="5"/>
      <c r="F1" s="6"/>
      <c r="G1" s="6"/>
      <c r="H1" s="6"/>
      <c r="I1" s="6"/>
      <c r="J1" s="6"/>
      <c r="K1" s="6"/>
      <c r="L1" s="6"/>
      <c r="M1" s="6"/>
      <c r="N1" s="6"/>
      <c r="O1" s="6"/>
      <c r="P1" s="6"/>
      <c r="Q1" s="6"/>
      <c r="R1" s="6"/>
      <c r="S1" s="6"/>
      <c r="T1" s="6"/>
      <c r="U1" s="6"/>
    </row>
    <row r="2" spans="1:21" ht="14.45">
      <c r="A2" s="31"/>
      <c r="B2" s="619" t="s">
        <v>8756</v>
      </c>
      <c r="C2" s="666"/>
      <c r="D2" s="666"/>
      <c r="E2" s="666"/>
      <c r="F2" s="6"/>
      <c r="G2" s="6"/>
      <c r="H2" s="6"/>
      <c r="I2" s="6"/>
      <c r="J2" s="6"/>
      <c r="K2" s="6"/>
      <c r="L2" s="6"/>
      <c r="M2" s="6"/>
      <c r="N2" s="6"/>
      <c r="O2" s="6"/>
      <c r="P2" s="6"/>
      <c r="Q2" s="6"/>
      <c r="R2" s="6"/>
      <c r="S2" s="6"/>
      <c r="T2" s="6"/>
      <c r="U2" s="6"/>
    </row>
    <row r="3" spans="1:21" ht="26.1">
      <c r="A3" s="7" t="s">
        <v>3971</v>
      </c>
      <c r="B3" s="603" t="s">
        <v>4207</v>
      </c>
      <c r="C3" s="667"/>
      <c r="D3" s="7" t="s">
        <v>51</v>
      </c>
      <c r="E3" s="7" t="s">
        <v>52</v>
      </c>
      <c r="F3" s="6"/>
      <c r="G3" s="6"/>
      <c r="H3" s="6"/>
      <c r="I3" s="6"/>
      <c r="J3" s="6"/>
      <c r="K3" s="6"/>
      <c r="L3" s="6"/>
      <c r="M3" s="6"/>
      <c r="N3" s="6"/>
      <c r="O3" s="6"/>
      <c r="P3" s="6"/>
      <c r="Q3" s="6"/>
      <c r="R3" s="6"/>
      <c r="S3" s="6"/>
      <c r="T3" s="6"/>
      <c r="U3" s="6"/>
    </row>
    <row r="4" spans="1:21" ht="14.45">
      <c r="A4" s="13">
        <v>1</v>
      </c>
      <c r="B4" s="621" t="s">
        <v>8757</v>
      </c>
      <c r="C4" s="667"/>
      <c r="D4" s="14"/>
      <c r="E4" s="14"/>
      <c r="F4" s="6"/>
      <c r="G4" s="6"/>
      <c r="H4" s="6"/>
      <c r="I4" s="6"/>
      <c r="J4" s="6"/>
      <c r="K4" s="6"/>
      <c r="L4" s="6"/>
      <c r="M4" s="6"/>
      <c r="N4" s="6"/>
      <c r="O4" s="6"/>
      <c r="P4" s="6"/>
      <c r="Q4" s="6"/>
      <c r="R4" s="6"/>
      <c r="S4" s="6"/>
      <c r="T4" s="6"/>
      <c r="U4" s="6"/>
    </row>
    <row r="5" spans="1:21" ht="14.45">
      <c r="A5" s="8" t="s">
        <v>4180</v>
      </c>
      <c r="B5" s="9" t="s">
        <v>4209</v>
      </c>
      <c r="C5" s="12" t="s">
        <v>8758</v>
      </c>
      <c r="D5" s="11"/>
      <c r="E5" s="11"/>
      <c r="F5" s="6"/>
      <c r="G5" s="6"/>
      <c r="H5" s="6"/>
      <c r="I5" s="6"/>
      <c r="J5" s="6"/>
      <c r="K5" s="6"/>
      <c r="L5" s="6"/>
      <c r="M5" s="6"/>
      <c r="N5" s="6"/>
      <c r="O5" s="6"/>
      <c r="P5" s="6"/>
      <c r="Q5" s="6"/>
      <c r="R5" s="6"/>
      <c r="S5" s="6"/>
      <c r="T5" s="6"/>
      <c r="U5" s="6"/>
    </row>
    <row r="6" spans="1:21" ht="14.45">
      <c r="A6" s="8" t="s">
        <v>4183</v>
      </c>
      <c r="B6" s="9" t="s">
        <v>4211</v>
      </c>
      <c r="C6" s="12" t="s">
        <v>4210</v>
      </c>
      <c r="D6" s="12"/>
      <c r="E6" s="12"/>
      <c r="F6" s="6"/>
      <c r="G6" s="6"/>
      <c r="H6" s="6"/>
      <c r="I6" s="6"/>
      <c r="J6" s="6"/>
      <c r="K6" s="6"/>
      <c r="L6" s="6"/>
      <c r="M6" s="6"/>
      <c r="N6" s="6"/>
      <c r="O6" s="6"/>
      <c r="P6" s="6"/>
      <c r="Q6" s="6"/>
      <c r="R6" s="6"/>
      <c r="S6" s="6"/>
      <c r="T6" s="6"/>
      <c r="U6" s="6"/>
    </row>
    <row r="7" spans="1:21" ht="14.45">
      <c r="A7" s="8" t="s">
        <v>4186</v>
      </c>
      <c r="B7" s="9" t="s">
        <v>8759</v>
      </c>
      <c r="C7" s="12" t="s">
        <v>8760</v>
      </c>
      <c r="D7" s="12"/>
      <c r="E7" s="12"/>
      <c r="F7" s="6"/>
      <c r="G7" s="6"/>
      <c r="H7" s="6"/>
      <c r="I7" s="6"/>
      <c r="J7" s="6"/>
      <c r="K7" s="6"/>
      <c r="L7" s="6"/>
      <c r="M7" s="6"/>
      <c r="N7" s="6"/>
      <c r="O7" s="6"/>
      <c r="P7" s="6"/>
      <c r="Q7" s="6"/>
      <c r="R7" s="6"/>
      <c r="S7" s="6"/>
      <c r="T7" s="6"/>
      <c r="U7" s="6"/>
    </row>
    <row r="8" spans="1:21" ht="14.45">
      <c r="A8" s="8" t="s">
        <v>4188</v>
      </c>
      <c r="B8" s="9" t="s">
        <v>8761</v>
      </c>
      <c r="C8" s="12" t="s">
        <v>8762</v>
      </c>
      <c r="D8" s="12"/>
      <c r="E8" s="12"/>
      <c r="F8" s="6"/>
      <c r="G8" s="6"/>
      <c r="H8" s="6"/>
      <c r="I8" s="6"/>
      <c r="J8" s="6"/>
      <c r="K8" s="6"/>
      <c r="L8" s="6"/>
      <c r="M8" s="6"/>
      <c r="N8" s="6"/>
      <c r="O8" s="6"/>
      <c r="P8" s="6"/>
      <c r="Q8" s="6"/>
      <c r="R8" s="6"/>
      <c r="S8" s="6"/>
      <c r="T8" s="6"/>
      <c r="U8" s="6"/>
    </row>
    <row r="9" spans="1:21" ht="14.45">
      <c r="A9" s="8" t="s">
        <v>4191</v>
      </c>
      <c r="B9" s="9" t="s">
        <v>8763</v>
      </c>
      <c r="C9" s="12" t="s">
        <v>8764</v>
      </c>
      <c r="D9" s="12"/>
      <c r="E9" s="12"/>
      <c r="F9" s="6"/>
      <c r="G9" s="6"/>
      <c r="H9" s="6"/>
      <c r="I9" s="6"/>
      <c r="J9" s="6"/>
      <c r="K9" s="6"/>
      <c r="L9" s="6"/>
      <c r="M9" s="6"/>
      <c r="N9" s="6"/>
      <c r="O9" s="6"/>
      <c r="P9" s="6"/>
      <c r="Q9" s="6"/>
      <c r="R9" s="6"/>
      <c r="S9" s="6"/>
      <c r="T9" s="6"/>
      <c r="U9" s="6"/>
    </row>
    <row r="10" spans="1:21" ht="14.45">
      <c r="A10" s="8" t="s">
        <v>4194</v>
      </c>
      <c r="B10" s="9" t="s">
        <v>8765</v>
      </c>
      <c r="C10" s="12" t="s">
        <v>8766</v>
      </c>
      <c r="D10" s="12"/>
      <c r="E10" s="12"/>
      <c r="F10" s="6"/>
      <c r="G10" s="6"/>
      <c r="H10" s="6"/>
      <c r="I10" s="6"/>
      <c r="J10" s="6"/>
      <c r="K10" s="6"/>
      <c r="L10" s="6"/>
      <c r="M10" s="6"/>
      <c r="N10" s="6"/>
      <c r="O10" s="6"/>
      <c r="P10" s="6"/>
      <c r="Q10" s="6"/>
      <c r="R10" s="6"/>
      <c r="S10" s="6"/>
      <c r="T10" s="6"/>
      <c r="U10" s="6"/>
    </row>
    <row r="11" spans="1:21" ht="14.45">
      <c r="A11" s="8" t="s">
        <v>4197</v>
      </c>
      <c r="B11" s="9" t="s">
        <v>8767</v>
      </c>
      <c r="C11" s="12" t="s">
        <v>8768</v>
      </c>
      <c r="D11" s="12"/>
      <c r="E11" s="12"/>
      <c r="F11" s="6"/>
      <c r="G11" s="6"/>
      <c r="H11" s="6"/>
      <c r="I11" s="6"/>
      <c r="J11" s="6"/>
      <c r="K11" s="6"/>
      <c r="L11" s="6"/>
      <c r="M11" s="6"/>
      <c r="N11" s="6"/>
      <c r="O11" s="6"/>
      <c r="P11" s="6"/>
      <c r="Q11" s="6"/>
      <c r="R11" s="6"/>
      <c r="S11" s="6"/>
      <c r="T11" s="6"/>
      <c r="U11" s="6"/>
    </row>
    <row r="12" spans="1:21" ht="14.45">
      <c r="A12" s="8" t="s">
        <v>4200</v>
      </c>
      <c r="B12" s="9" t="s">
        <v>8769</v>
      </c>
      <c r="C12" s="12" t="s">
        <v>8770</v>
      </c>
      <c r="D12" s="12"/>
      <c r="E12" s="12"/>
      <c r="F12" s="6"/>
      <c r="G12" s="6"/>
      <c r="H12" s="6"/>
      <c r="I12" s="6"/>
      <c r="J12" s="6"/>
      <c r="K12" s="6"/>
      <c r="L12" s="6"/>
      <c r="M12" s="6"/>
      <c r="N12" s="6"/>
      <c r="O12" s="6"/>
      <c r="P12" s="6"/>
      <c r="Q12" s="6"/>
      <c r="R12" s="6"/>
      <c r="S12" s="6"/>
      <c r="T12" s="6"/>
      <c r="U12" s="6"/>
    </row>
    <row r="13" spans="1:21" ht="14.45">
      <c r="A13" s="8" t="s">
        <v>4223</v>
      </c>
      <c r="B13" s="9" t="s">
        <v>8771</v>
      </c>
      <c r="C13" s="12" t="s">
        <v>8772</v>
      </c>
      <c r="D13" s="12"/>
      <c r="E13" s="12"/>
      <c r="F13" s="6"/>
      <c r="G13" s="6"/>
      <c r="H13" s="6"/>
      <c r="I13" s="6"/>
      <c r="J13" s="6"/>
      <c r="K13" s="6"/>
      <c r="L13" s="6"/>
      <c r="M13" s="6"/>
      <c r="N13" s="6"/>
      <c r="O13" s="6"/>
      <c r="P13" s="6"/>
      <c r="Q13" s="6"/>
      <c r="R13" s="6"/>
      <c r="S13" s="6"/>
      <c r="T13" s="6"/>
      <c r="U13" s="6"/>
    </row>
    <row r="14" spans="1:21" ht="14.45">
      <c r="A14" s="8" t="s">
        <v>4226</v>
      </c>
      <c r="B14" s="9" t="s">
        <v>8773</v>
      </c>
      <c r="C14" s="12" t="s">
        <v>8774</v>
      </c>
      <c r="D14" s="12"/>
      <c r="E14" s="12"/>
      <c r="F14" s="6"/>
      <c r="G14" s="6"/>
      <c r="H14" s="6"/>
      <c r="I14" s="6"/>
      <c r="J14" s="6"/>
      <c r="K14" s="6"/>
      <c r="L14" s="6"/>
      <c r="M14" s="6"/>
      <c r="N14" s="6"/>
      <c r="O14" s="6"/>
      <c r="P14" s="6"/>
      <c r="Q14" s="6"/>
      <c r="R14" s="6"/>
      <c r="S14" s="6"/>
      <c r="T14" s="6"/>
      <c r="U14" s="6"/>
    </row>
    <row r="15" spans="1:21" ht="14.45">
      <c r="A15" s="8" t="s">
        <v>4233</v>
      </c>
      <c r="B15" s="9" t="s">
        <v>8775</v>
      </c>
      <c r="C15" s="12" t="s">
        <v>8776</v>
      </c>
      <c r="D15" s="12"/>
      <c r="E15" s="12"/>
      <c r="F15" s="6"/>
      <c r="G15" s="6"/>
      <c r="H15" s="6"/>
      <c r="I15" s="6"/>
      <c r="J15" s="6"/>
      <c r="K15" s="6"/>
      <c r="L15" s="6"/>
      <c r="M15" s="6"/>
      <c r="N15" s="6"/>
      <c r="O15" s="6"/>
      <c r="P15" s="6"/>
      <c r="Q15" s="6"/>
      <c r="R15" s="6"/>
      <c r="S15" s="6"/>
      <c r="T15" s="6"/>
      <c r="U15" s="6"/>
    </row>
    <row r="16" spans="1:21" ht="14.45">
      <c r="A16" s="8" t="s">
        <v>4236</v>
      </c>
      <c r="B16" s="9" t="s">
        <v>8777</v>
      </c>
      <c r="C16" s="12" t="s">
        <v>8778</v>
      </c>
      <c r="D16" s="12"/>
      <c r="E16" s="12"/>
      <c r="F16" s="6"/>
      <c r="G16" s="6"/>
      <c r="H16" s="6"/>
      <c r="I16" s="6"/>
      <c r="J16" s="6"/>
      <c r="K16" s="6"/>
      <c r="L16" s="6"/>
      <c r="M16" s="6"/>
      <c r="N16" s="6"/>
      <c r="O16" s="6"/>
      <c r="P16" s="6"/>
      <c r="Q16" s="6"/>
      <c r="R16" s="6"/>
      <c r="S16" s="6"/>
      <c r="T16" s="6"/>
      <c r="U16" s="6"/>
    </row>
    <row r="17" spans="1:21" ht="14.45">
      <c r="A17" s="8" t="s">
        <v>4239</v>
      </c>
      <c r="B17" s="9" t="s">
        <v>6794</v>
      </c>
      <c r="C17" s="12" t="s">
        <v>8779</v>
      </c>
      <c r="D17" s="12"/>
      <c r="E17" s="12"/>
      <c r="F17" s="6"/>
      <c r="G17" s="6"/>
      <c r="H17" s="6"/>
      <c r="I17" s="6"/>
      <c r="J17" s="6"/>
      <c r="K17" s="6"/>
      <c r="L17" s="6"/>
      <c r="M17" s="6"/>
      <c r="N17" s="6"/>
      <c r="O17" s="6"/>
      <c r="P17" s="6"/>
      <c r="Q17" s="6"/>
      <c r="R17" s="6"/>
      <c r="S17" s="6"/>
      <c r="T17" s="6"/>
      <c r="U17" s="6"/>
    </row>
    <row r="18" spans="1:21" ht="14.45">
      <c r="A18" s="8" t="s">
        <v>4242</v>
      </c>
      <c r="B18" s="9" t="s">
        <v>8780</v>
      </c>
      <c r="C18" s="12" t="s">
        <v>8781</v>
      </c>
      <c r="D18" s="12"/>
      <c r="E18" s="12"/>
      <c r="F18" s="6"/>
      <c r="G18" s="6"/>
      <c r="H18" s="6"/>
      <c r="I18" s="6"/>
      <c r="J18" s="6"/>
      <c r="K18" s="6"/>
      <c r="L18" s="6"/>
      <c r="M18" s="6"/>
      <c r="N18" s="6"/>
      <c r="O18" s="6"/>
      <c r="P18" s="6"/>
      <c r="Q18" s="6"/>
      <c r="R18" s="6"/>
      <c r="S18" s="6"/>
      <c r="T18" s="6"/>
      <c r="U18" s="6"/>
    </row>
    <row r="19" spans="1:21" ht="14.45">
      <c r="A19" s="8" t="s">
        <v>4245</v>
      </c>
      <c r="B19" s="9" t="s">
        <v>8782</v>
      </c>
      <c r="C19" s="12" t="s">
        <v>8783</v>
      </c>
      <c r="D19" s="12"/>
      <c r="E19" s="12"/>
      <c r="F19" s="6"/>
      <c r="G19" s="6"/>
      <c r="H19" s="6"/>
      <c r="I19" s="6"/>
      <c r="J19" s="6"/>
      <c r="K19" s="6"/>
      <c r="L19" s="6"/>
      <c r="M19" s="6"/>
      <c r="N19" s="6"/>
      <c r="O19" s="6"/>
      <c r="P19" s="6"/>
      <c r="Q19" s="6"/>
      <c r="R19" s="6"/>
      <c r="S19" s="6"/>
      <c r="T19" s="6"/>
      <c r="U19" s="6"/>
    </row>
    <row r="20" spans="1:21" ht="14.45">
      <c r="A20" s="8" t="s">
        <v>4248</v>
      </c>
      <c r="B20" s="9" t="s">
        <v>7558</v>
      </c>
      <c r="C20" s="12" t="s">
        <v>8784</v>
      </c>
      <c r="D20" s="12"/>
      <c r="E20" s="12"/>
      <c r="F20" s="6"/>
      <c r="G20" s="6"/>
      <c r="H20" s="6"/>
      <c r="I20" s="6"/>
      <c r="J20" s="6"/>
      <c r="K20" s="6"/>
      <c r="L20" s="6"/>
      <c r="M20" s="6"/>
      <c r="N20" s="6"/>
      <c r="O20" s="6"/>
      <c r="P20" s="6"/>
      <c r="Q20" s="6"/>
      <c r="R20" s="6"/>
      <c r="S20" s="6"/>
      <c r="T20" s="6"/>
      <c r="U20" s="6"/>
    </row>
    <row r="21" spans="1:21" ht="15.75" customHeight="1">
      <c r="A21" s="8" t="s">
        <v>4251</v>
      </c>
      <c r="B21" s="9" t="s">
        <v>8785</v>
      </c>
      <c r="C21" s="12" t="s">
        <v>8786</v>
      </c>
      <c r="D21" s="12"/>
      <c r="E21" s="12"/>
      <c r="F21" s="6"/>
      <c r="G21" s="6"/>
      <c r="H21" s="6"/>
      <c r="I21" s="6"/>
      <c r="J21" s="6"/>
      <c r="K21" s="6"/>
      <c r="L21" s="6"/>
      <c r="M21" s="6"/>
      <c r="N21" s="6"/>
      <c r="O21" s="6"/>
      <c r="P21" s="6"/>
      <c r="Q21" s="6"/>
      <c r="R21" s="6"/>
      <c r="S21" s="6"/>
      <c r="T21" s="6"/>
      <c r="U21" s="6"/>
    </row>
    <row r="22" spans="1:21" ht="15.75" customHeight="1">
      <c r="A22" s="8" t="s">
        <v>4254</v>
      </c>
      <c r="B22" s="9" t="s">
        <v>8787</v>
      </c>
      <c r="C22" s="12" t="s">
        <v>8788</v>
      </c>
      <c r="D22" s="12"/>
      <c r="E22" s="12"/>
      <c r="F22" s="6"/>
      <c r="G22" s="6"/>
      <c r="H22" s="6"/>
      <c r="I22" s="6"/>
      <c r="J22" s="6"/>
      <c r="K22" s="6"/>
      <c r="L22" s="6"/>
      <c r="M22" s="6"/>
      <c r="N22" s="6"/>
      <c r="O22" s="6"/>
      <c r="P22" s="6"/>
      <c r="Q22" s="6"/>
      <c r="R22" s="6"/>
      <c r="S22" s="6"/>
      <c r="T22" s="6"/>
      <c r="U22" s="6"/>
    </row>
    <row r="23" spans="1:21" ht="15.75" customHeight="1">
      <c r="A23" s="8" t="s">
        <v>4257</v>
      </c>
      <c r="B23" s="9" t="s">
        <v>8789</v>
      </c>
      <c r="C23" s="12" t="s">
        <v>8790</v>
      </c>
      <c r="D23" s="12"/>
      <c r="E23" s="12"/>
      <c r="F23" s="6"/>
      <c r="G23" s="6"/>
      <c r="H23" s="6"/>
      <c r="I23" s="6"/>
      <c r="J23" s="6"/>
      <c r="K23" s="6"/>
      <c r="L23" s="6"/>
      <c r="M23" s="6"/>
      <c r="N23" s="6"/>
      <c r="O23" s="6"/>
      <c r="P23" s="6"/>
      <c r="Q23" s="6"/>
      <c r="R23" s="6"/>
      <c r="S23" s="6"/>
      <c r="T23" s="6"/>
      <c r="U23" s="6"/>
    </row>
    <row r="24" spans="1:21" ht="15.75" customHeight="1">
      <c r="A24" s="8" t="s">
        <v>4260</v>
      </c>
      <c r="B24" s="9" t="s">
        <v>8791</v>
      </c>
      <c r="C24" s="12" t="s">
        <v>8792</v>
      </c>
      <c r="D24" s="12"/>
      <c r="E24" s="12"/>
      <c r="F24" s="6"/>
      <c r="G24" s="6"/>
      <c r="H24" s="6"/>
      <c r="I24" s="6"/>
      <c r="J24" s="6"/>
      <c r="K24" s="6"/>
      <c r="L24" s="6"/>
      <c r="M24" s="6"/>
      <c r="N24" s="6"/>
      <c r="O24" s="6"/>
      <c r="P24" s="6"/>
      <c r="Q24" s="6"/>
      <c r="R24" s="6"/>
      <c r="S24" s="6"/>
      <c r="T24" s="6"/>
      <c r="U24" s="6"/>
    </row>
    <row r="25" spans="1:21" ht="15.75" customHeight="1">
      <c r="A25" s="8" t="s">
        <v>5348</v>
      </c>
      <c r="B25" s="9" t="s">
        <v>8793</v>
      </c>
      <c r="C25" s="12" t="s">
        <v>8794</v>
      </c>
      <c r="D25" s="12"/>
      <c r="E25" s="12"/>
      <c r="F25" s="6"/>
      <c r="G25" s="6"/>
      <c r="H25" s="6"/>
      <c r="I25" s="6"/>
      <c r="J25" s="6"/>
      <c r="K25" s="6"/>
      <c r="L25" s="6"/>
      <c r="M25" s="6"/>
      <c r="N25" s="6"/>
      <c r="O25" s="6"/>
      <c r="P25" s="6"/>
      <c r="Q25" s="6"/>
      <c r="R25" s="6"/>
      <c r="S25" s="6"/>
      <c r="T25" s="6"/>
      <c r="U25" s="6"/>
    </row>
    <row r="26" spans="1:21" ht="15.75" customHeight="1">
      <c r="A26" s="8" t="s">
        <v>5350</v>
      </c>
      <c r="B26" s="9" t="s">
        <v>8795</v>
      </c>
      <c r="C26" s="12" t="s">
        <v>8796</v>
      </c>
      <c r="D26" s="12"/>
      <c r="E26" s="12"/>
      <c r="F26" s="6"/>
      <c r="G26" s="6"/>
      <c r="H26" s="6"/>
      <c r="I26" s="6"/>
      <c r="J26" s="6"/>
      <c r="K26" s="6"/>
      <c r="L26" s="6"/>
      <c r="M26" s="6"/>
      <c r="N26" s="6"/>
      <c r="O26" s="6"/>
      <c r="P26" s="6"/>
      <c r="Q26" s="6"/>
      <c r="R26" s="6"/>
      <c r="S26" s="6"/>
      <c r="T26" s="6"/>
      <c r="U26" s="6"/>
    </row>
    <row r="27" spans="1:21" ht="15.75" customHeight="1">
      <c r="A27" s="8" t="s">
        <v>5352</v>
      </c>
      <c r="B27" s="9" t="s">
        <v>5708</v>
      </c>
      <c r="C27" s="12" t="s">
        <v>8797</v>
      </c>
      <c r="D27" s="12"/>
      <c r="E27" s="12"/>
      <c r="F27" s="6"/>
      <c r="G27" s="6"/>
      <c r="H27" s="6"/>
      <c r="I27" s="6"/>
      <c r="J27" s="6"/>
      <c r="K27" s="6"/>
      <c r="L27" s="6"/>
      <c r="M27" s="6"/>
      <c r="N27" s="6"/>
      <c r="O27" s="6"/>
      <c r="P27" s="6"/>
      <c r="Q27" s="6"/>
      <c r="R27" s="6"/>
      <c r="S27" s="6"/>
      <c r="T27" s="6"/>
      <c r="U27" s="6"/>
    </row>
    <row r="28" spans="1:21" ht="15.75" customHeight="1">
      <c r="A28" s="8" t="s">
        <v>5354</v>
      </c>
      <c r="B28" s="9" t="s">
        <v>8798</v>
      </c>
      <c r="C28" s="12" t="s">
        <v>8799</v>
      </c>
      <c r="D28" s="12"/>
      <c r="E28" s="12"/>
      <c r="F28" s="6"/>
      <c r="G28" s="6"/>
      <c r="H28" s="6"/>
      <c r="I28" s="6"/>
      <c r="J28" s="6"/>
      <c r="K28" s="6"/>
      <c r="L28" s="6"/>
      <c r="M28" s="6"/>
      <c r="N28" s="6"/>
      <c r="O28" s="6"/>
      <c r="P28" s="6"/>
      <c r="Q28" s="6"/>
      <c r="R28" s="6"/>
      <c r="S28" s="6"/>
      <c r="T28" s="6"/>
      <c r="U28" s="6"/>
    </row>
    <row r="29" spans="1:21" ht="15.75" customHeight="1">
      <c r="A29" s="8" t="s">
        <v>5356</v>
      </c>
      <c r="B29" s="9" t="s">
        <v>8800</v>
      </c>
      <c r="C29" s="12" t="s">
        <v>8801</v>
      </c>
      <c r="D29" s="12"/>
      <c r="E29" s="12"/>
      <c r="F29" s="6"/>
      <c r="G29" s="6"/>
      <c r="H29" s="6"/>
      <c r="I29" s="6"/>
      <c r="J29" s="6"/>
      <c r="K29" s="6"/>
      <c r="L29" s="6"/>
      <c r="M29" s="6"/>
      <c r="N29" s="6"/>
      <c r="O29" s="6"/>
      <c r="P29" s="6"/>
      <c r="Q29" s="6"/>
      <c r="R29" s="6"/>
      <c r="S29" s="6"/>
      <c r="T29" s="6"/>
      <c r="U29" s="6"/>
    </row>
    <row r="30" spans="1:21" ht="114" customHeight="1">
      <c r="A30" s="8" t="s">
        <v>5358</v>
      </c>
      <c r="B30" s="10" t="s">
        <v>8802</v>
      </c>
      <c r="C30" s="16" t="s">
        <v>8803</v>
      </c>
      <c r="D30" s="12"/>
      <c r="E30" s="12"/>
      <c r="F30" s="6"/>
      <c r="G30" s="6"/>
      <c r="H30" s="6"/>
      <c r="I30" s="6"/>
      <c r="J30" s="6"/>
      <c r="K30" s="6"/>
      <c r="L30" s="6"/>
      <c r="M30" s="6"/>
      <c r="N30" s="6"/>
      <c r="O30" s="6"/>
      <c r="P30" s="6"/>
      <c r="Q30" s="6"/>
      <c r="R30" s="6"/>
      <c r="S30" s="6"/>
      <c r="T30" s="6"/>
      <c r="U30" s="6"/>
    </row>
    <row r="31" spans="1:21" ht="15.75" customHeight="1">
      <c r="A31" s="8" t="s">
        <v>5360</v>
      </c>
      <c r="B31" s="10" t="s">
        <v>8804</v>
      </c>
      <c r="C31" s="16" t="s">
        <v>8805</v>
      </c>
      <c r="D31" s="12"/>
      <c r="E31" s="12"/>
      <c r="F31" s="6"/>
      <c r="G31" s="6"/>
      <c r="H31" s="6"/>
      <c r="I31" s="6"/>
      <c r="J31" s="6"/>
      <c r="K31" s="6"/>
      <c r="L31" s="6"/>
      <c r="M31" s="6"/>
      <c r="N31" s="6"/>
      <c r="O31" s="6"/>
      <c r="P31" s="6"/>
      <c r="Q31" s="6"/>
      <c r="R31" s="6"/>
      <c r="S31" s="6"/>
      <c r="T31" s="6"/>
      <c r="U31" s="6"/>
    </row>
    <row r="32" spans="1:21" ht="15.75" customHeight="1">
      <c r="A32" s="8" t="s">
        <v>5362</v>
      </c>
      <c r="B32" s="10" t="s">
        <v>8806</v>
      </c>
      <c r="C32" s="16" t="s">
        <v>8807</v>
      </c>
      <c r="D32" s="12"/>
      <c r="E32" s="12"/>
      <c r="F32" s="6"/>
      <c r="G32" s="6"/>
      <c r="H32" s="6"/>
      <c r="I32" s="6"/>
      <c r="J32" s="6"/>
      <c r="K32" s="6"/>
      <c r="L32" s="6"/>
      <c r="M32" s="6"/>
      <c r="N32" s="6"/>
      <c r="O32" s="6"/>
      <c r="P32" s="6"/>
      <c r="Q32" s="6"/>
      <c r="R32" s="6"/>
      <c r="S32" s="6"/>
      <c r="T32" s="6"/>
      <c r="U32" s="6"/>
    </row>
    <row r="33" spans="1:21" ht="15.75" customHeight="1">
      <c r="A33" s="8" t="s">
        <v>5734</v>
      </c>
      <c r="B33" s="10" t="s">
        <v>8808</v>
      </c>
      <c r="C33" s="16" t="s">
        <v>6320</v>
      </c>
      <c r="D33" s="12"/>
      <c r="E33" s="12"/>
      <c r="F33" s="6"/>
      <c r="G33" s="6"/>
      <c r="H33" s="6"/>
      <c r="I33" s="6"/>
      <c r="J33" s="6"/>
      <c r="K33" s="6"/>
      <c r="L33" s="6"/>
      <c r="M33" s="6"/>
      <c r="N33" s="6"/>
      <c r="O33" s="6"/>
      <c r="P33" s="6"/>
      <c r="Q33" s="6"/>
      <c r="R33" s="6"/>
      <c r="S33" s="6"/>
      <c r="T33" s="6"/>
      <c r="U33" s="6"/>
    </row>
    <row r="34" spans="1:21" ht="15.75" customHeight="1">
      <c r="A34" s="8" t="s">
        <v>8809</v>
      </c>
      <c r="B34" s="10" t="s">
        <v>8810</v>
      </c>
      <c r="C34" s="16" t="s">
        <v>8811</v>
      </c>
      <c r="D34" s="12"/>
      <c r="E34" s="12"/>
      <c r="F34" s="6"/>
      <c r="G34" s="6"/>
      <c r="H34" s="6"/>
      <c r="I34" s="6"/>
      <c r="J34" s="6"/>
      <c r="K34" s="6"/>
      <c r="L34" s="6"/>
      <c r="M34" s="6"/>
      <c r="N34" s="6"/>
      <c r="O34" s="6"/>
      <c r="P34" s="6"/>
      <c r="Q34" s="6"/>
      <c r="R34" s="6"/>
      <c r="S34" s="6"/>
      <c r="T34" s="6"/>
      <c r="U34" s="6"/>
    </row>
    <row r="35" spans="1:21" ht="15.75" customHeight="1">
      <c r="A35" s="8" t="s">
        <v>8812</v>
      </c>
      <c r="B35" s="10" t="s">
        <v>8813</v>
      </c>
      <c r="C35" s="16" t="s">
        <v>6218</v>
      </c>
      <c r="D35" s="12"/>
      <c r="E35" s="12"/>
      <c r="F35" s="6"/>
      <c r="G35" s="6"/>
      <c r="H35" s="6"/>
      <c r="I35" s="6"/>
      <c r="J35" s="6"/>
      <c r="K35" s="6"/>
      <c r="L35" s="6"/>
      <c r="M35" s="6"/>
      <c r="N35" s="6"/>
      <c r="O35" s="6"/>
      <c r="P35" s="6"/>
      <c r="Q35" s="6"/>
      <c r="R35" s="6"/>
      <c r="S35" s="6"/>
      <c r="T35" s="6"/>
      <c r="U35" s="6"/>
    </row>
    <row r="36" spans="1:21" ht="15.75" customHeight="1">
      <c r="A36" s="8" t="s">
        <v>8814</v>
      </c>
      <c r="B36" s="10" t="s">
        <v>4261</v>
      </c>
      <c r="C36" s="16" t="s">
        <v>8172</v>
      </c>
      <c r="D36" s="12"/>
      <c r="E36" s="12"/>
      <c r="F36" s="6"/>
      <c r="G36" s="6"/>
      <c r="H36" s="6"/>
      <c r="I36" s="6"/>
      <c r="J36" s="6"/>
      <c r="K36" s="6"/>
      <c r="L36" s="6"/>
      <c r="M36" s="6"/>
      <c r="N36" s="6"/>
      <c r="O36" s="6"/>
      <c r="P36" s="6"/>
      <c r="Q36" s="6"/>
      <c r="R36" s="6"/>
      <c r="S36" s="6"/>
      <c r="T36" s="6"/>
      <c r="U36" s="6"/>
    </row>
    <row r="37" spans="1:21" ht="15.75" customHeight="1">
      <c r="A37" s="13">
        <v>2</v>
      </c>
      <c r="B37" s="621" t="s">
        <v>8815</v>
      </c>
      <c r="C37" s="667"/>
      <c r="D37" s="14"/>
      <c r="E37" s="14"/>
      <c r="F37" s="6"/>
      <c r="G37" s="6"/>
      <c r="H37" s="6"/>
      <c r="I37" s="6"/>
      <c r="J37" s="6"/>
      <c r="K37" s="6"/>
      <c r="L37" s="6"/>
      <c r="M37" s="6"/>
      <c r="N37" s="6"/>
      <c r="O37" s="6"/>
      <c r="P37" s="6"/>
      <c r="Q37" s="6"/>
      <c r="R37" s="6"/>
      <c r="S37" s="6"/>
      <c r="T37" s="6"/>
      <c r="U37" s="6"/>
    </row>
    <row r="38" spans="1:21" ht="15.75" customHeight="1">
      <c r="A38" s="8" t="s">
        <v>4264</v>
      </c>
      <c r="B38" s="10" t="s">
        <v>4209</v>
      </c>
      <c r="C38" s="16" t="s">
        <v>8816</v>
      </c>
      <c r="D38" s="12"/>
      <c r="E38" s="12"/>
      <c r="F38" s="6"/>
      <c r="G38" s="6"/>
      <c r="H38" s="6"/>
      <c r="I38" s="6"/>
      <c r="J38" s="6"/>
      <c r="K38" s="6"/>
      <c r="L38" s="6"/>
      <c r="M38" s="6"/>
      <c r="N38" s="6"/>
      <c r="O38" s="6"/>
      <c r="P38" s="6"/>
      <c r="Q38" s="6"/>
      <c r="R38" s="6"/>
      <c r="S38" s="6"/>
      <c r="T38" s="6"/>
      <c r="U38" s="6"/>
    </row>
    <row r="39" spans="1:21" ht="15.75" customHeight="1">
      <c r="A39" s="8" t="s">
        <v>4265</v>
      </c>
      <c r="B39" s="10" t="s">
        <v>4211</v>
      </c>
      <c r="C39" s="16" t="s">
        <v>8817</v>
      </c>
      <c r="D39" s="12"/>
      <c r="E39" s="12"/>
      <c r="F39" s="6"/>
      <c r="G39" s="6"/>
      <c r="H39" s="6"/>
      <c r="I39" s="6"/>
      <c r="J39" s="6"/>
      <c r="K39" s="6"/>
      <c r="L39" s="6"/>
      <c r="M39" s="6"/>
      <c r="N39" s="6"/>
      <c r="O39" s="6"/>
      <c r="P39" s="6"/>
      <c r="Q39" s="6"/>
      <c r="R39" s="6"/>
      <c r="S39" s="6"/>
      <c r="T39" s="6"/>
      <c r="U39" s="6"/>
    </row>
    <row r="40" spans="1:21" ht="15.75" customHeight="1">
      <c r="A40" s="8" t="s">
        <v>4266</v>
      </c>
      <c r="B40" s="10" t="s">
        <v>8818</v>
      </c>
      <c r="C40" s="16" t="s">
        <v>8819</v>
      </c>
      <c r="D40" s="12"/>
      <c r="E40" s="12"/>
      <c r="F40" s="6"/>
      <c r="G40" s="6"/>
      <c r="H40" s="6"/>
      <c r="I40" s="6"/>
      <c r="J40" s="6"/>
      <c r="K40" s="6"/>
      <c r="L40" s="6"/>
      <c r="M40" s="6"/>
      <c r="N40" s="6"/>
      <c r="O40" s="6"/>
      <c r="P40" s="6"/>
      <c r="Q40" s="6"/>
      <c r="R40" s="6"/>
      <c r="S40" s="6"/>
      <c r="T40" s="6"/>
      <c r="U40" s="6"/>
    </row>
    <row r="41" spans="1:21" ht="15.75" customHeight="1">
      <c r="A41" s="8" t="s">
        <v>4269</v>
      </c>
      <c r="B41" s="10" t="s">
        <v>8820</v>
      </c>
      <c r="C41" s="16" t="s">
        <v>8821</v>
      </c>
      <c r="D41" s="12"/>
      <c r="E41" s="12"/>
      <c r="F41" s="6"/>
      <c r="G41" s="6"/>
      <c r="H41" s="6"/>
      <c r="I41" s="6"/>
      <c r="J41" s="6"/>
      <c r="K41" s="6"/>
      <c r="L41" s="6"/>
      <c r="M41" s="6"/>
      <c r="N41" s="6"/>
      <c r="O41" s="6"/>
      <c r="P41" s="6"/>
      <c r="Q41" s="6"/>
      <c r="R41" s="6"/>
      <c r="S41" s="6"/>
      <c r="T41" s="6"/>
      <c r="U41" s="6"/>
    </row>
    <row r="42" spans="1:21" ht="15.75" customHeight="1">
      <c r="A42" s="8" t="s">
        <v>4272</v>
      </c>
      <c r="B42" s="10" t="s">
        <v>8822</v>
      </c>
      <c r="C42" s="16" t="s">
        <v>8823</v>
      </c>
      <c r="D42" s="12"/>
      <c r="E42" s="12"/>
      <c r="F42" s="6"/>
      <c r="G42" s="6"/>
      <c r="H42" s="6"/>
      <c r="I42" s="6"/>
      <c r="J42" s="6"/>
      <c r="K42" s="6"/>
      <c r="L42" s="6"/>
      <c r="M42" s="6"/>
      <c r="N42" s="6"/>
      <c r="O42" s="6"/>
      <c r="P42" s="6"/>
      <c r="Q42" s="6"/>
      <c r="R42" s="6"/>
      <c r="S42" s="6"/>
      <c r="T42" s="6"/>
      <c r="U42" s="6"/>
    </row>
    <row r="43" spans="1:21" ht="15.75" customHeight="1">
      <c r="A43" s="8" t="s">
        <v>4275</v>
      </c>
      <c r="B43" s="10" t="s">
        <v>8824</v>
      </c>
      <c r="C43" s="16" t="s">
        <v>8825</v>
      </c>
      <c r="D43" s="12"/>
      <c r="E43" s="12"/>
      <c r="F43" s="6"/>
      <c r="G43" s="6"/>
      <c r="H43" s="6"/>
      <c r="I43" s="6"/>
      <c r="J43" s="6"/>
      <c r="K43" s="6"/>
      <c r="L43" s="6"/>
      <c r="M43" s="6"/>
      <c r="N43" s="6"/>
      <c r="O43" s="6"/>
      <c r="P43" s="6"/>
      <c r="Q43" s="6"/>
      <c r="R43" s="6"/>
      <c r="S43" s="6"/>
      <c r="T43" s="6"/>
      <c r="U43" s="6"/>
    </row>
    <row r="44" spans="1:21" ht="15.75" customHeight="1">
      <c r="A44" s="8" t="s">
        <v>4278</v>
      </c>
      <c r="B44" s="10" t="s">
        <v>8826</v>
      </c>
      <c r="C44" s="16" t="s">
        <v>8827</v>
      </c>
      <c r="D44" s="12"/>
      <c r="E44" s="12"/>
      <c r="F44" s="6"/>
      <c r="G44" s="6"/>
      <c r="H44" s="6"/>
      <c r="I44" s="6"/>
      <c r="J44" s="6"/>
      <c r="K44" s="6"/>
      <c r="L44" s="6"/>
      <c r="M44" s="6"/>
      <c r="N44" s="6"/>
      <c r="O44" s="6"/>
      <c r="P44" s="6"/>
      <c r="Q44" s="6"/>
      <c r="R44" s="6"/>
      <c r="S44" s="6"/>
      <c r="T44" s="6"/>
      <c r="U44" s="6"/>
    </row>
    <row r="45" spans="1:21" ht="15.75" customHeight="1">
      <c r="A45" s="8" t="s">
        <v>4281</v>
      </c>
      <c r="B45" s="10" t="s">
        <v>8828</v>
      </c>
      <c r="C45" s="16" t="s">
        <v>6417</v>
      </c>
      <c r="D45" s="12"/>
      <c r="E45" s="12"/>
      <c r="F45" s="6"/>
      <c r="G45" s="6"/>
      <c r="H45" s="6"/>
      <c r="I45" s="6"/>
      <c r="J45" s="6"/>
      <c r="K45" s="6"/>
      <c r="L45" s="6"/>
      <c r="M45" s="6"/>
      <c r="N45" s="6"/>
      <c r="O45" s="6"/>
      <c r="P45" s="6"/>
      <c r="Q45" s="6"/>
      <c r="R45" s="6"/>
      <c r="S45" s="6"/>
      <c r="T45" s="6"/>
      <c r="U45" s="6"/>
    </row>
    <row r="46" spans="1:21" ht="15.75" customHeight="1">
      <c r="A46" s="8" t="s">
        <v>4284</v>
      </c>
      <c r="B46" s="10" t="s">
        <v>8829</v>
      </c>
      <c r="C46" s="63">
        <v>1</v>
      </c>
      <c r="D46" s="12"/>
      <c r="E46" s="12"/>
      <c r="F46" s="6"/>
      <c r="G46" s="6"/>
      <c r="H46" s="6"/>
      <c r="I46" s="6"/>
      <c r="J46" s="6"/>
      <c r="K46" s="6"/>
      <c r="L46" s="6"/>
      <c r="M46" s="6"/>
      <c r="N46" s="6"/>
      <c r="O46" s="6"/>
      <c r="P46" s="6"/>
      <c r="Q46" s="6"/>
      <c r="R46" s="6"/>
      <c r="S46" s="6"/>
      <c r="T46" s="6"/>
      <c r="U46" s="6"/>
    </row>
    <row r="47" spans="1:21" ht="15.75" customHeight="1">
      <c r="A47" s="8" t="s">
        <v>4287</v>
      </c>
      <c r="B47" s="10" t="s">
        <v>8830</v>
      </c>
      <c r="C47" s="16" t="s">
        <v>8831</v>
      </c>
      <c r="D47" s="12"/>
      <c r="E47" s="12"/>
      <c r="F47" s="6"/>
      <c r="G47" s="6"/>
      <c r="H47" s="6"/>
      <c r="I47" s="6"/>
      <c r="J47" s="6"/>
      <c r="K47" s="6"/>
      <c r="L47" s="6"/>
      <c r="M47" s="6"/>
      <c r="N47" s="6"/>
      <c r="O47" s="6"/>
      <c r="P47" s="6"/>
      <c r="Q47" s="6"/>
      <c r="R47" s="6"/>
      <c r="S47" s="6"/>
      <c r="T47" s="6"/>
      <c r="U47" s="6"/>
    </row>
    <row r="48" spans="1:21" ht="15.75" customHeight="1">
      <c r="A48" s="8" t="s">
        <v>5364</v>
      </c>
      <c r="B48" s="10" t="s">
        <v>8832</v>
      </c>
      <c r="C48" s="16" t="s">
        <v>8831</v>
      </c>
      <c r="D48" s="12"/>
      <c r="E48" s="12"/>
      <c r="F48" s="6"/>
      <c r="G48" s="6"/>
      <c r="H48" s="6"/>
      <c r="I48" s="6"/>
      <c r="J48" s="6"/>
      <c r="K48" s="6"/>
      <c r="L48" s="6"/>
      <c r="M48" s="6"/>
      <c r="N48" s="6"/>
      <c r="O48" s="6"/>
      <c r="P48" s="6"/>
      <c r="Q48" s="6"/>
      <c r="R48" s="6"/>
      <c r="S48" s="6"/>
      <c r="T48" s="6"/>
      <c r="U48" s="6"/>
    </row>
    <row r="49" spans="1:21" ht="15.75" customHeight="1">
      <c r="A49" s="8" t="s">
        <v>5365</v>
      </c>
      <c r="B49" s="10" t="s">
        <v>8833</v>
      </c>
      <c r="C49" s="16" t="s">
        <v>8834</v>
      </c>
      <c r="D49" s="12"/>
      <c r="E49" s="12"/>
      <c r="F49" s="6"/>
      <c r="G49" s="6"/>
      <c r="H49" s="6"/>
      <c r="I49" s="6"/>
      <c r="J49" s="6"/>
      <c r="K49" s="6"/>
      <c r="L49" s="6"/>
      <c r="M49" s="6"/>
      <c r="N49" s="6"/>
      <c r="O49" s="6"/>
      <c r="P49" s="6"/>
      <c r="Q49" s="6"/>
      <c r="R49" s="6"/>
      <c r="S49" s="6"/>
      <c r="T49" s="6"/>
      <c r="U49" s="6"/>
    </row>
    <row r="50" spans="1:21" ht="15.75" customHeight="1">
      <c r="A50" s="8" t="s">
        <v>5366</v>
      </c>
      <c r="B50" s="10" t="s">
        <v>8835</v>
      </c>
      <c r="C50" s="16" t="s">
        <v>8831</v>
      </c>
      <c r="D50" s="12"/>
      <c r="E50" s="12"/>
      <c r="F50" s="6"/>
      <c r="G50" s="6"/>
      <c r="H50" s="6"/>
      <c r="I50" s="6"/>
      <c r="J50" s="6"/>
      <c r="K50" s="6"/>
      <c r="L50" s="6"/>
      <c r="M50" s="6"/>
      <c r="N50" s="6"/>
      <c r="O50" s="6"/>
      <c r="P50" s="6"/>
      <c r="Q50" s="6"/>
      <c r="R50" s="6"/>
      <c r="S50" s="6"/>
      <c r="T50" s="6"/>
      <c r="U50" s="6"/>
    </row>
    <row r="51" spans="1:21" ht="15.75" customHeight="1">
      <c r="A51" s="8" t="s">
        <v>5443</v>
      </c>
      <c r="B51" s="10" t="s">
        <v>8836</v>
      </c>
      <c r="C51" s="16" t="s">
        <v>8831</v>
      </c>
      <c r="D51" s="12"/>
      <c r="E51" s="12"/>
      <c r="F51" s="6"/>
      <c r="G51" s="6"/>
      <c r="H51" s="6"/>
      <c r="I51" s="6"/>
      <c r="J51" s="6"/>
      <c r="K51" s="6"/>
      <c r="L51" s="6"/>
      <c r="M51" s="6"/>
      <c r="N51" s="6"/>
      <c r="O51" s="6"/>
      <c r="P51" s="6"/>
      <c r="Q51" s="6"/>
      <c r="R51" s="6"/>
      <c r="S51" s="6"/>
      <c r="T51" s="6"/>
      <c r="U51" s="6"/>
    </row>
    <row r="52" spans="1:21" ht="15.75" customHeight="1">
      <c r="A52" s="8" t="s">
        <v>5445</v>
      </c>
      <c r="B52" s="10" t="s">
        <v>8837</v>
      </c>
      <c r="C52" s="16" t="s">
        <v>8831</v>
      </c>
      <c r="D52" s="12"/>
      <c r="E52" s="12"/>
      <c r="F52" s="6"/>
      <c r="G52" s="6"/>
      <c r="H52" s="6"/>
      <c r="I52" s="6"/>
      <c r="J52" s="6"/>
      <c r="K52" s="6"/>
      <c r="L52" s="6"/>
      <c r="M52" s="6"/>
      <c r="N52" s="6"/>
      <c r="O52" s="6"/>
      <c r="P52" s="6"/>
      <c r="Q52" s="6"/>
      <c r="R52" s="6"/>
      <c r="S52" s="6"/>
      <c r="T52" s="6"/>
      <c r="U52" s="6"/>
    </row>
    <row r="53" spans="1:21" ht="15.75" customHeight="1">
      <c r="A53" s="8" t="s">
        <v>5447</v>
      </c>
      <c r="B53" s="10" t="s">
        <v>8838</v>
      </c>
      <c r="C53" s="16" t="s">
        <v>8839</v>
      </c>
      <c r="D53" s="12"/>
      <c r="E53" s="12"/>
      <c r="F53" s="6"/>
      <c r="G53" s="6"/>
      <c r="H53" s="6"/>
      <c r="I53" s="6"/>
      <c r="J53" s="6"/>
      <c r="K53" s="6"/>
      <c r="L53" s="6"/>
      <c r="M53" s="6"/>
      <c r="N53" s="6"/>
      <c r="O53" s="6"/>
      <c r="P53" s="6"/>
      <c r="Q53" s="6"/>
      <c r="R53" s="6"/>
      <c r="S53" s="6"/>
      <c r="T53" s="6"/>
      <c r="U53" s="6"/>
    </row>
    <row r="54" spans="1:21" ht="15.75" customHeight="1">
      <c r="A54" s="8" t="s">
        <v>5510</v>
      </c>
      <c r="B54" s="10" t="s">
        <v>8840</v>
      </c>
      <c r="C54" s="16" t="s">
        <v>8831</v>
      </c>
      <c r="D54" s="12"/>
      <c r="E54" s="12"/>
      <c r="F54" s="6"/>
      <c r="G54" s="6"/>
      <c r="H54" s="6"/>
      <c r="I54" s="6"/>
      <c r="J54" s="6"/>
      <c r="K54" s="6"/>
      <c r="L54" s="6"/>
      <c r="M54" s="6"/>
      <c r="N54" s="6"/>
      <c r="O54" s="6"/>
      <c r="P54" s="6"/>
      <c r="Q54" s="6"/>
      <c r="R54" s="6"/>
      <c r="S54" s="6"/>
      <c r="T54" s="6"/>
      <c r="U54" s="6"/>
    </row>
    <row r="55" spans="1:21" ht="15.75" customHeight="1">
      <c r="A55" s="8" t="s">
        <v>5512</v>
      </c>
      <c r="B55" s="10" t="s">
        <v>8841</v>
      </c>
      <c r="C55" s="16" t="s">
        <v>8831</v>
      </c>
      <c r="D55" s="12"/>
      <c r="E55" s="12"/>
      <c r="F55" s="6"/>
      <c r="G55" s="6"/>
      <c r="H55" s="6"/>
      <c r="I55" s="6"/>
      <c r="J55" s="6"/>
      <c r="K55" s="6"/>
      <c r="L55" s="6"/>
      <c r="M55" s="6"/>
      <c r="N55" s="6"/>
      <c r="O55" s="6"/>
      <c r="P55" s="6"/>
      <c r="Q55" s="6"/>
      <c r="R55" s="6"/>
      <c r="S55" s="6"/>
      <c r="T55" s="6"/>
      <c r="U55" s="6"/>
    </row>
    <row r="56" spans="1:21" ht="15.75" customHeight="1">
      <c r="A56" s="8" t="s">
        <v>5450</v>
      </c>
      <c r="B56" s="10" t="s">
        <v>8842</v>
      </c>
      <c r="C56" s="16" t="s">
        <v>8831</v>
      </c>
      <c r="D56" s="12"/>
      <c r="E56" s="12"/>
      <c r="F56" s="6"/>
      <c r="G56" s="6"/>
      <c r="H56" s="6"/>
      <c r="I56" s="6"/>
      <c r="J56" s="6"/>
      <c r="K56" s="6"/>
      <c r="L56" s="6"/>
      <c r="M56" s="6"/>
      <c r="N56" s="6"/>
      <c r="O56" s="6"/>
      <c r="P56" s="6"/>
      <c r="Q56" s="6"/>
      <c r="R56" s="6"/>
      <c r="S56" s="6"/>
      <c r="T56" s="6"/>
      <c r="U56" s="6"/>
    </row>
    <row r="57" spans="1:21" ht="15.75" customHeight="1">
      <c r="A57" s="8" t="s">
        <v>5515</v>
      </c>
      <c r="B57" s="10" t="s">
        <v>8843</v>
      </c>
      <c r="C57" s="16" t="s">
        <v>8831</v>
      </c>
      <c r="D57" s="12"/>
      <c r="E57" s="12"/>
      <c r="F57" s="6"/>
      <c r="G57" s="6"/>
      <c r="H57" s="6"/>
      <c r="I57" s="6"/>
      <c r="J57" s="6"/>
      <c r="K57" s="6"/>
      <c r="L57" s="6"/>
      <c r="M57" s="6"/>
      <c r="N57" s="6"/>
      <c r="O57" s="6"/>
      <c r="P57" s="6"/>
      <c r="Q57" s="6"/>
      <c r="R57" s="6"/>
      <c r="S57" s="6"/>
      <c r="T57" s="6"/>
      <c r="U57" s="6"/>
    </row>
    <row r="58" spans="1:21" ht="15.75" customHeight="1">
      <c r="A58" s="8" t="s">
        <v>5517</v>
      </c>
      <c r="B58" s="10" t="s">
        <v>8844</v>
      </c>
      <c r="C58" s="16" t="s">
        <v>8845</v>
      </c>
      <c r="D58" s="12"/>
      <c r="E58" s="12"/>
      <c r="F58" s="6"/>
      <c r="G58" s="6"/>
      <c r="H58" s="6"/>
      <c r="I58" s="6"/>
      <c r="J58" s="6"/>
      <c r="K58" s="6"/>
      <c r="L58" s="6"/>
      <c r="M58" s="6"/>
      <c r="N58" s="6"/>
      <c r="O58" s="6"/>
      <c r="P58" s="6"/>
      <c r="Q58" s="6"/>
      <c r="R58" s="6"/>
      <c r="S58" s="6"/>
      <c r="T58" s="6"/>
      <c r="U58" s="6"/>
    </row>
    <row r="59" spans="1:21" ht="15.75" customHeight="1">
      <c r="A59" s="8" t="s">
        <v>5519</v>
      </c>
      <c r="B59" s="10" t="s">
        <v>8846</v>
      </c>
      <c r="C59" s="16" t="s">
        <v>8847</v>
      </c>
      <c r="D59" s="12"/>
      <c r="E59" s="12"/>
      <c r="F59" s="6"/>
      <c r="G59" s="6"/>
      <c r="H59" s="6"/>
      <c r="I59" s="6"/>
      <c r="J59" s="6"/>
      <c r="K59" s="6"/>
      <c r="L59" s="6"/>
      <c r="M59" s="6"/>
      <c r="N59" s="6"/>
      <c r="O59" s="6"/>
      <c r="P59" s="6"/>
      <c r="Q59" s="6"/>
      <c r="R59" s="6"/>
      <c r="S59" s="6"/>
      <c r="T59" s="6"/>
      <c r="U59" s="6"/>
    </row>
    <row r="60" spans="1:21" ht="15.75" customHeight="1">
      <c r="A60" s="8" t="s">
        <v>5615</v>
      </c>
      <c r="B60" s="10" t="s">
        <v>8848</v>
      </c>
      <c r="C60" s="16" t="s">
        <v>8831</v>
      </c>
      <c r="D60" s="12"/>
      <c r="E60" s="12"/>
      <c r="F60" s="6"/>
      <c r="G60" s="6"/>
      <c r="H60" s="6"/>
      <c r="I60" s="6"/>
      <c r="J60" s="6"/>
      <c r="K60" s="6"/>
      <c r="L60" s="6"/>
      <c r="M60" s="6"/>
      <c r="N60" s="6"/>
      <c r="O60" s="6"/>
      <c r="P60" s="6"/>
      <c r="Q60" s="6"/>
      <c r="R60" s="6"/>
      <c r="S60" s="6"/>
      <c r="T60" s="6"/>
      <c r="U60" s="6"/>
    </row>
    <row r="61" spans="1:21" ht="15.75" customHeight="1">
      <c r="A61" s="8" t="s">
        <v>5616</v>
      </c>
      <c r="B61" s="10" t="s">
        <v>6997</v>
      </c>
      <c r="C61" s="16" t="s">
        <v>8849</v>
      </c>
      <c r="D61" s="12"/>
      <c r="E61" s="12"/>
      <c r="F61" s="6"/>
      <c r="G61" s="6"/>
      <c r="H61" s="6"/>
      <c r="I61" s="6"/>
      <c r="J61" s="6"/>
      <c r="K61" s="6"/>
      <c r="L61" s="6"/>
      <c r="M61" s="6"/>
      <c r="N61" s="6"/>
      <c r="O61" s="6"/>
      <c r="P61" s="6"/>
      <c r="Q61" s="6"/>
      <c r="R61" s="6"/>
      <c r="S61" s="6"/>
      <c r="T61" s="6"/>
      <c r="U61" s="6"/>
    </row>
    <row r="62" spans="1:21" ht="15.75" customHeight="1">
      <c r="A62" s="8" t="s">
        <v>5617</v>
      </c>
      <c r="B62" s="10" t="s">
        <v>8850</v>
      </c>
      <c r="C62" s="16" t="s">
        <v>8851</v>
      </c>
      <c r="D62" s="12"/>
      <c r="E62" s="12"/>
      <c r="F62" s="6"/>
      <c r="G62" s="6"/>
      <c r="H62" s="6"/>
      <c r="I62" s="6"/>
      <c r="J62" s="6"/>
      <c r="K62" s="6"/>
      <c r="L62" s="6"/>
      <c r="M62" s="6"/>
      <c r="N62" s="6"/>
      <c r="O62" s="6"/>
      <c r="P62" s="6"/>
      <c r="Q62" s="6"/>
      <c r="R62" s="6"/>
      <c r="S62" s="6"/>
      <c r="T62" s="6"/>
      <c r="U62" s="6"/>
    </row>
    <row r="63" spans="1:21" ht="37.5" customHeight="1">
      <c r="A63" s="8" t="s">
        <v>6277</v>
      </c>
      <c r="B63" s="10" t="s">
        <v>8852</v>
      </c>
      <c r="C63" s="16" t="s">
        <v>8853</v>
      </c>
      <c r="D63" s="12"/>
      <c r="E63" s="12"/>
      <c r="F63" s="6"/>
      <c r="G63" s="6"/>
      <c r="H63" s="6"/>
      <c r="I63" s="6"/>
      <c r="J63" s="6"/>
      <c r="K63" s="6"/>
      <c r="L63" s="6"/>
      <c r="M63" s="6"/>
      <c r="N63" s="6"/>
      <c r="O63" s="6"/>
      <c r="P63" s="6"/>
      <c r="Q63" s="6"/>
      <c r="R63" s="6"/>
      <c r="S63" s="6"/>
      <c r="T63" s="6"/>
      <c r="U63" s="6"/>
    </row>
    <row r="64" spans="1:21" ht="15.75" customHeight="1">
      <c r="A64" s="13">
        <v>3</v>
      </c>
      <c r="B64" s="625" t="s">
        <v>8854</v>
      </c>
      <c r="C64" s="667"/>
      <c r="D64" s="22"/>
      <c r="E64" s="22"/>
      <c r="F64" s="6"/>
      <c r="G64" s="251"/>
      <c r="H64" s="251"/>
      <c r="I64" s="251"/>
      <c r="J64" s="6"/>
      <c r="K64" s="6"/>
      <c r="L64" s="6"/>
      <c r="M64" s="6"/>
      <c r="N64" s="6"/>
      <c r="O64" s="6"/>
      <c r="P64" s="6"/>
      <c r="Q64" s="6"/>
      <c r="R64" s="6"/>
      <c r="S64" s="6"/>
      <c r="T64" s="6"/>
      <c r="U64" s="6"/>
    </row>
    <row r="65" spans="1:21" ht="15.75" customHeight="1">
      <c r="A65" s="8" t="s">
        <v>4386</v>
      </c>
      <c r="B65" s="9" t="s">
        <v>4209</v>
      </c>
      <c r="C65" s="12" t="s">
        <v>8758</v>
      </c>
      <c r="D65" s="12"/>
      <c r="E65" s="12"/>
      <c r="F65" s="6"/>
      <c r="G65" s="251"/>
      <c r="H65" s="251"/>
      <c r="I65" s="251"/>
      <c r="J65" s="6"/>
      <c r="K65" s="6"/>
      <c r="L65" s="6"/>
      <c r="M65" s="6"/>
      <c r="N65" s="6"/>
      <c r="O65" s="6"/>
      <c r="P65" s="6"/>
      <c r="Q65" s="6"/>
      <c r="R65" s="6"/>
      <c r="S65" s="6"/>
      <c r="T65" s="6"/>
      <c r="U65" s="6"/>
    </row>
    <row r="66" spans="1:21" ht="15.75" customHeight="1">
      <c r="A66" s="8" t="s">
        <v>4388</v>
      </c>
      <c r="B66" s="9" t="s">
        <v>4211</v>
      </c>
      <c r="C66" s="12" t="s">
        <v>4210</v>
      </c>
      <c r="D66" s="12"/>
      <c r="E66" s="12"/>
      <c r="F66" s="6"/>
      <c r="G66" s="251"/>
      <c r="H66" s="251"/>
      <c r="I66" s="251"/>
      <c r="J66" s="6"/>
      <c r="K66" s="6"/>
      <c r="L66" s="6"/>
      <c r="M66" s="6"/>
      <c r="N66" s="6"/>
      <c r="O66" s="6"/>
      <c r="P66" s="6"/>
      <c r="Q66" s="6"/>
      <c r="R66" s="6"/>
      <c r="S66" s="6"/>
      <c r="T66" s="6"/>
      <c r="U66" s="6"/>
    </row>
    <row r="67" spans="1:21" ht="15.75" customHeight="1">
      <c r="A67" s="8"/>
      <c r="B67" s="8" t="s">
        <v>8855</v>
      </c>
      <c r="C67" s="12"/>
      <c r="D67" s="12"/>
      <c r="E67" s="12"/>
      <c r="F67" s="6"/>
      <c r="G67" s="251"/>
      <c r="H67" s="251"/>
      <c r="I67" s="251"/>
      <c r="J67" s="6"/>
      <c r="K67" s="6"/>
      <c r="L67" s="6"/>
      <c r="M67" s="6"/>
      <c r="N67" s="6"/>
      <c r="O67" s="6"/>
      <c r="P67" s="6"/>
      <c r="Q67" s="6"/>
      <c r="R67" s="6"/>
      <c r="S67" s="6"/>
      <c r="T67" s="6"/>
      <c r="U67" s="6"/>
    </row>
    <row r="68" spans="1:21" ht="15.75" customHeight="1">
      <c r="A68" s="8" t="s">
        <v>4389</v>
      </c>
      <c r="B68" s="11" t="s">
        <v>8856</v>
      </c>
      <c r="C68" s="16" t="s">
        <v>8857</v>
      </c>
      <c r="D68" s="12"/>
      <c r="E68" s="12"/>
      <c r="F68" s="6"/>
      <c r="G68" s="6"/>
      <c r="H68" s="6"/>
      <c r="I68" s="6"/>
      <c r="J68" s="6"/>
      <c r="K68" s="6"/>
      <c r="L68" s="6"/>
      <c r="M68" s="6"/>
      <c r="N68" s="6"/>
      <c r="O68" s="6"/>
      <c r="P68" s="6"/>
      <c r="Q68" s="6"/>
      <c r="R68" s="6"/>
      <c r="S68" s="6"/>
      <c r="T68" s="6"/>
      <c r="U68" s="6"/>
    </row>
    <row r="69" spans="1:21" ht="15.75" customHeight="1">
      <c r="A69" s="8" t="s">
        <v>4390</v>
      </c>
      <c r="B69" s="11" t="s">
        <v>8858</v>
      </c>
      <c r="C69" s="16" t="s">
        <v>8859</v>
      </c>
      <c r="D69" s="12"/>
      <c r="E69" s="12"/>
      <c r="F69" s="6"/>
      <c r="G69" s="6"/>
      <c r="H69" s="6"/>
      <c r="I69" s="6"/>
      <c r="J69" s="6"/>
      <c r="K69" s="6"/>
      <c r="L69" s="6"/>
      <c r="M69" s="6"/>
      <c r="N69" s="6"/>
      <c r="O69" s="6"/>
      <c r="P69" s="6"/>
      <c r="Q69" s="6"/>
      <c r="R69" s="6"/>
      <c r="S69" s="6"/>
      <c r="T69" s="6"/>
      <c r="U69" s="6"/>
    </row>
    <row r="70" spans="1:21" ht="15.75" customHeight="1">
      <c r="A70" s="8"/>
      <c r="B70" s="8" t="s">
        <v>6966</v>
      </c>
      <c r="C70" s="16"/>
      <c r="D70" s="12"/>
      <c r="E70" s="12"/>
      <c r="F70" s="6"/>
      <c r="G70" s="6"/>
      <c r="H70" s="6"/>
      <c r="I70" s="6"/>
      <c r="J70" s="6"/>
      <c r="K70" s="6"/>
      <c r="L70" s="6"/>
      <c r="M70" s="6"/>
      <c r="N70" s="6"/>
      <c r="O70" s="6"/>
      <c r="P70" s="6"/>
      <c r="Q70" s="6"/>
      <c r="R70" s="6"/>
      <c r="S70" s="6"/>
      <c r="T70" s="6"/>
      <c r="U70" s="6"/>
    </row>
    <row r="71" spans="1:21" ht="15.75" customHeight="1">
      <c r="A71" s="8" t="s">
        <v>4393</v>
      </c>
      <c r="B71" s="64" t="s">
        <v>8860</v>
      </c>
      <c r="C71" s="16" t="s">
        <v>8861</v>
      </c>
      <c r="D71" s="12"/>
      <c r="E71" s="12"/>
      <c r="F71" s="6"/>
      <c r="G71" s="6"/>
      <c r="H71" s="6"/>
      <c r="I71" s="6"/>
      <c r="J71" s="6"/>
      <c r="K71" s="6"/>
      <c r="L71" s="6"/>
      <c r="M71" s="6"/>
      <c r="N71" s="6"/>
      <c r="O71" s="6"/>
      <c r="P71" s="6"/>
      <c r="Q71" s="6"/>
      <c r="R71" s="6"/>
      <c r="S71" s="6"/>
      <c r="T71" s="6"/>
      <c r="U71" s="6"/>
    </row>
    <row r="72" spans="1:21" ht="15.75" customHeight="1">
      <c r="A72" s="8"/>
      <c r="B72" s="65" t="s">
        <v>8862</v>
      </c>
      <c r="C72" s="16"/>
      <c r="D72" s="12"/>
      <c r="E72" s="12"/>
      <c r="F72" s="6"/>
      <c r="G72" s="6"/>
      <c r="H72" s="6"/>
      <c r="I72" s="6"/>
      <c r="J72" s="6"/>
      <c r="K72" s="6"/>
      <c r="L72" s="6"/>
      <c r="M72" s="6"/>
      <c r="N72" s="6"/>
      <c r="O72" s="6"/>
      <c r="P72" s="6"/>
      <c r="Q72" s="6"/>
      <c r="R72" s="6"/>
      <c r="S72" s="6"/>
      <c r="T72" s="6"/>
      <c r="U72" s="6"/>
    </row>
    <row r="73" spans="1:21" ht="15.75" customHeight="1">
      <c r="A73" s="8" t="s">
        <v>4395</v>
      </c>
      <c r="B73" s="64" t="s">
        <v>8863</v>
      </c>
      <c r="C73" s="16" t="s">
        <v>8864</v>
      </c>
      <c r="D73" s="12"/>
      <c r="E73" s="12"/>
      <c r="F73" s="6"/>
      <c r="G73" s="6"/>
      <c r="H73" s="6"/>
      <c r="I73" s="6"/>
      <c r="J73" s="6"/>
      <c r="K73" s="6"/>
      <c r="L73" s="6"/>
      <c r="M73" s="6"/>
      <c r="N73" s="6"/>
      <c r="O73" s="6"/>
      <c r="P73" s="6"/>
      <c r="Q73" s="6"/>
      <c r="R73" s="6"/>
      <c r="S73" s="6"/>
      <c r="T73" s="6"/>
      <c r="U73" s="6"/>
    </row>
    <row r="74" spans="1:21" ht="15.75" customHeight="1">
      <c r="A74" s="8" t="s">
        <v>4397</v>
      </c>
      <c r="B74" s="64" t="s">
        <v>8865</v>
      </c>
      <c r="C74" s="16" t="s">
        <v>8866</v>
      </c>
      <c r="D74" s="12"/>
      <c r="E74" s="12"/>
      <c r="F74" s="6"/>
      <c r="G74" s="6"/>
      <c r="H74" s="6"/>
      <c r="I74" s="6"/>
      <c r="J74" s="6"/>
      <c r="K74" s="6"/>
      <c r="L74" s="6"/>
      <c r="M74" s="6"/>
      <c r="N74" s="6"/>
      <c r="O74" s="6"/>
      <c r="P74" s="6"/>
      <c r="Q74" s="6"/>
      <c r="R74" s="6"/>
      <c r="S74" s="6"/>
      <c r="T74" s="6"/>
      <c r="U74" s="6"/>
    </row>
    <row r="75" spans="1:21" ht="15.75" customHeight="1">
      <c r="A75" s="8" t="s">
        <v>4399</v>
      </c>
      <c r="B75" s="64" t="s">
        <v>8867</v>
      </c>
      <c r="C75" s="16" t="s">
        <v>8868</v>
      </c>
      <c r="D75" s="12"/>
      <c r="E75" s="12"/>
      <c r="F75" s="6"/>
      <c r="G75" s="6"/>
      <c r="H75" s="6"/>
      <c r="I75" s="6"/>
      <c r="J75" s="6"/>
      <c r="K75" s="6"/>
      <c r="L75" s="6"/>
      <c r="M75" s="6"/>
      <c r="N75" s="6"/>
      <c r="O75" s="6"/>
      <c r="P75" s="6"/>
      <c r="Q75" s="6"/>
      <c r="R75" s="6"/>
      <c r="S75" s="6"/>
      <c r="T75" s="6"/>
      <c r="U75" s="6"/>
    </row>
    <row r="76" spans="1:21" ht="15.75" customHeight="1">
      <c r="A76" s="8" t="s">
        <v>4401</v>
      </c>
      <c r="B76" s="64" t="s">
        <v>8869</v>
      </c>
      <c r="C76" s="16" t="s">
        <v>8870</v>
      </c>
      <c r="D76" s="12"/>
      <c r="E76" s="12"/>
      <c r="F76" s="6"/>
      <c r="G76" s="6"/>
      <c r="H76" s="6"/>
      <c r="I76" s="6"/>
      <c r="J76" s="6"/>
      <c r="K76" s="6"/>
      <c r="L76" s="6"/>
      <c r="M76" s="6"/>
      <c r="N76" s="6"/>
      <c r="O76" s="6"/>
      <c r="P76" s="6"/>
      <c r="Q76" s="6"/>
      <c r="R76" s="6"/>
      <c r="S76" s="6"/>
      <c r="T76" s="6"/>
      <c r="U76" s="6"/>
    </row>
    <row r="77" spans="1:21" ht="15.75" customHeight="1">
      <c r="A77" s="8" t="s">
        <v>4403</v>
      </c>
      <c r="B77" s="64" t="s">
        <v>8871</v>
      </c>
      <c r="C77" s="16" t="s">
        <v>8872</v>
      </c>
      <c r="D77" s="12"/>
      <c r="E77" s="12"/>
      <c r="F77" s="6"/>
      <c r="G77" s="6"/>
      <c r="H77" s="6"/>
      <c r="I77" s="6"/>
      <c r="J77" s="6"/>
      <c r="K77" s="6"/>
      <c r="L77" s="6"/>
      <c r="M77" s="6"/>
      <c r="N77" s="6"/>
      <c r="O77" s="6"/>
      <c r="P77" s="6"/>
      <c r="Q77" s="6"/>
      <c r="R77" s="6"/>
      <c r="S77" s="6"/>
      <c r="T77" s="6"/>
      <c r="U77" s="6"/>
    </row>
    <row r="78" spans="1:21" ht="15.75" customHeight="1">
      <c r="A78" s="8" t="s">
        <v>4405</v>
      </c>
      <c r="B78" s="11" t="s">
        <v>4219</v>
      </c>
      <c r="C78" s="16" t="s">
        <v>8873</v>
      </c>
      <c r="D78" s="12"/>
      <c r="E78" s="12"/>
      <c r="F78" s="6"/>
      <c r="G78" s="6"/>
      <c r="H78" s="6"/>
      <c r="I78" s="6"/>
      <c r="J78" s="6"/>
      <c r="K78" s="6"/>
      <c r="L78" s="6"/>
      <c r="M78" s="6"/>
      <c r="N78" s="6"/>
      <c r="O78" s="6"/>
      <c r="P78" s="6"/>
      <c r="Q78" s="6"/>
      <c r="R78" s="6"/>
      <c r="S78" s="6"/>
      <c r="T78" s="6"/>
      <c r="U78" s="6"/>
    </row>
    <row r="79" spans="1:21" ht="15.75" customHeight="1">
      <c r="A79" s="8" t="s">
        <v>4407</v>
      </c>
      <c r="B79" s="11" t="s">
        <v>8874</v>
      </c>
      <c r="C79" s="12" t="s">
        <v>8875</v>
      </c>
      <c r="D79" s="12"/>
      <c r="E79" s="12"/>
      <c r="F79" s="6"/>
      <c r="G79" s="6"/>
      <c r="H79" s="6"/>
      <c r="I79" s="6"/>
      <c r="J79" s="6"/>
      <c r="K79" s="6"/>
      <c r="L79" s="6"/>
      <c r="M79" s="6"/>
      <c r="N79" s="6"/>
      <c r="O79" s="6"/>
      <c r="P79" s="6"/>
      <c r="Q79" s="6"/>
      <c r="R79" s="6"/>
      <c r="S79" s="6"/>
      <c r="T79" s="6"/>
      <c r="U79" s="6"/>
    </row>
    <row r="80" spans="1:21" ht="15.75" customHeight="1">
      <c r="A80" s="8" t="s">
        <v>4409</v>
      </c>
      <c r="B80" s="11" t="s">
        <v>8876</v>
      </c>
      <c r="C80" s="12" t="s">
        <v>8877</v>
      </c>
      <c r="D80" s="12"/>
      <c r="E80" s="12"/>
      <c r="F80" s="6"/>
      <c r="G80" s="6"/>
      <c r="H80" s="6"/>
      <c r="I80" s="6"/>
      <c r="J80" s="6"/>
      <c r="K80" s="6"/>
      <c r="L80" s="6"/>
      <c r="M80" s="6"/>
      <c r="N80" s="6"/>
      <c r="O80" s="6"/>
      <c r="P80" s="6"/>
      <c r="Q80" s="6"/>
      <c r="R80" s="6"/>
      <c r="S80" s="6"/>
      <c r="T80" s="6"/>
      <c r="U80" s="6"/>
    </row>
    <row r="81" spans="1:21" ht="15.75" customHeight="1">
      <c r="A81" s="611" t="s">
        <v>4411</v>
      </c>
      <c r="B81" s="636" t="s">
        <v>6562</v>
      </c>
      <c r="C81" s="12" t="s">
        <v>8878</v>
      </c>
      <c r="D81" s="12"/>
      <c r="E81" s="12"/>
      <c r="F81" s="6"/>
      <c r="G81" s="6"/>
      <c r="H81" s="6"/>
      <c r="I81" s="6"/>
      <c r="J81" s="6"/>
      <c r="K81" s="6"/>
      <c r="L81" s="6"/>
      <c r="M81" s="6"/>
      <c r="N81" s="6"/>
      <c r="O81" s="6"/>
      <c r="P81" s="6"/>
      <c r="Q81" s="6"/>
      <c r="R81" s="6"/>
      <c r="S81" s="6"/>
      <c r="T81" s="6"/>
      <c r="U81" s="6"/>
    </row>
    <row r="82" spans="1:21" ht="15.75" customHeight="1">
      <c r="A82" s="669"/>
      <c r="B82" s="669"/>
      <c r="C82" s="12" t="s">
        <v>8879</v>
      </c>
      <c r="D82" s="12"/>
      <c r="E82" s="12"/>
      <c r="F82" s="6"/>
      <c r="G82" s="6"/>
      <c r="H82" s="6"/>
      <c r="I82" s="6"/>
      <c r="J82" s="6"/>
      <c r="K82" s="6"/>
      <c r="L82" s="6"/>
      <c r="M82" s="6"/>
      <c r="N82" s="6"/>
      <c r="O82" s="6"/>
      <c r="P82" s="6"/>
      <c r="Q82" s="6"/>
      <c r="R82" s="6"/>
      <c r="S82" s="6"/>
      <c r="T82" s="6"/>
      <c r="U82" s="6"/>
    </row>
    <row r="83" spans="1:21" ht="15.75" customHeight="1">
      <c r="A83" s="634" t="s">
        <v>4413</v>
      </c>
      <c r="B83" s="635" t="s">
        <v>8880</v>
      </c>
      <c r="C83" s="16" t="s">
        <v>8881</v>
      </c>
      <c r="D83" s="12"/>
      <c r="E83" s="12"/>
      <c r="F83" s="6"/>
      <c r="G83" s="6"/>
      <c r="H83" s="6"/>
      <c r="I83" s="6"/>
      <c r="J83" s="6"/>
      <c r="K83" s="6"/>
      <c r="L83" s="6"/>
      <c r="M83" s="6"/>
      <c r="N83" s="6"/>
      <c r="O83" s="6"/>
      <c r="P83" s="6"/>
      <c r="Q83" s="6"/>
      <c r="R83" s="6"/>
      <c r="S83" s="6"/>
      <c r="T83" s="6"/>
      <c r="U83" s="6"/>
    </row>
    <row r="84" spans="1:21" ht="15.75" customHeight="1">
      <c r="A84" s="668"/>
      <c r="B84" s="668"/>
      <c r="C84" s="16" t="s">
        <v>8882</v>
      </c>
      <c r="D84" s="12"/>
      <c r="E84" s="12"/>
      <c r="F84" s="6"/>
      <c r="G84" s="6"/>
      <c r="H84" s="6"/>
      <c r="I84" s="6"/>
      <c r="J84" s="6"/>
      <c r="K84" s="6"/>
      <c r="L84" s="6"/>
      <c r="M84" s="6"/>
      <c r="N84" s="6"/>
      <c r="O84" s="6"/>
      <c r="P84" s="6"/>
      <c r="Q84" s="6"/>
      <c r="R84" s="6"/>
      <c r="S84" s="6"/>
      <c r="T84" s="6"/>
      <c r="U84" s="6"/>
    </row>
    <row r="85" spans="1:21" ht="15.75" customHeight="1">
      <c r="A85" s="668"/>
      <c r="B85" s="668"/>
      <c r="C85" s="16" t="s">
        <v>8883</v>
      </c>
      <c r="D85" s="12"/>
      <c r="E85" s="12"/>
      <c r="F85" s="6"/>
      <c r="G85" s="6"/>
      <c r="H85" s="6"/>
      <c r="I85" s="6"/>
      <c r="J85" s="6"/>
      <c r="K85" s="6"/>
      <c r="L85" s="6"/>
      <c r="M85" s="6"/>
      <c r="N85" s="6"/>
      <c r="O85" s="6"/>
      <c r="P85" s="6"/>
      <c r="Q85" s="6"/>
      <c r="R85" s="6"/>
      <c r="S85" s="6"/>
      <c r="T85" s="6"/>
      <c r="U85" s="6"/>
    </row>
    <row r="86" spans="1:21" ht="15.75" customHeight="1">
      <c r="A86" s="668"/>
      <c r="B86" s="668"/>
      <c r="C86" s="16" t="s">
        <v>8884</v>
      </c>
      <c r="D86" s="12"/>
      <c r="E86" s="12"/>
      <c r="F86" s="6"/>
      <c r="G86" s="6"/>
      <c r="H86" s="6"/>
      <c r="I86" s="6"/>
      <c r="J86" s="6"/>
      <c r="K86" s="6"/>
      <c r="L86" s="6"/>
      <c r="M86" s="6"/>
      <c r="N86" s="6"/>
      <c r="O86" s="6"/>
      <c r="P86" s="6"/>
      <c r="Q86" s="6"/>
      <c r="R86" s="6"/>
      <c r="S86" s="6"/>
      <c r="T86" s="6"/>
      <c r="U86" s="6"/>
    </row>
    <row r="87" spans="1:21" ht="15.75" customHeight="1">
      <c r="A87" s="669"/>
      <c r="B87" s="669"/>
      <c r="C87" s="16" t="s">
        <v>8885</v>
      </c>
      <c r="D87" s="12"/>
      <c r="E87" s="12"/>
      <c r="F87" s="6"/>
      <c r="G87" s="6"/>
      <c r="H87" s="6"/>
      <c r="I87" s="6"/>
      <c r="J87" s="6"/>
      <c r="K87" s="6"/>
      <c r="L87" s="6"/>
      <c r="M87" s="6"/>
      <c r="N87" s="6"/>
      <c r="O87" s="6"/>
      <c r="P87" s="6"/>
      <c r="Q87" s="6"/>
      <c r="R87" s="6"/>
      <c r="S87" s="6"/>
      <c r="T87" s="6"/>
      <c r="U87" s="6"/>
    </row>
    <row r="88" spans="1:21" ht="15.75" customHeight="1">
      <c r="A88" s="8" t="s">
        <v>4415</v>
      </c>
      <c r="B88" s="11" t="s">
        <v>8886</v>
      </c>
      <c r="C88" s="12" t="s">
        <v>8887</v>
      </c>
      <c r="D88" s="12"/>
      <c r="E88" s="12"/>
      <c r="F88" s="6"/>
      <c r="G88" s="6"/>
      <c r="H88" s="6"/>
      <c r="I88" s="6"/>
      <c r="J88" s="6"/>
      <c r="K88" s="6"/>
      <c r="L88" s="6"/>
      <c r="M88" s="6"/>
      <c r="N88" s="6"/>
      <c r="O88" s="6"/>
      <c r="P88" s="6"/>
      <c r="Q88" s="6"/>
      <c r="R88" s="6"/>
      <c r="S88" s="6"/>
      <c r="T88" s="6"/>
      <c r="U88" s="6"/>
    </row>
    <row r="89" spans="1:21" ht="15.75" customHeight="1">
      <c r="A89" s="8" t="s">
        <v>4417</v>
      </c>
      <c r="B89" s="10" t="s">
        <v>4261</v>
      </c>
      <c r="C89" s="16" t="s">
        <v>8172</v>
      </c>
      <c r="D89" s="12"/>
      <c r="E89" s="12"/>
      <c r="F89" s="6"/>
      <c r="G89" s="6"/>
      <c r="H89" s="6"/>
      <c r="I89" s="6"/>
      <c r="J89" s="6"/>
      <c r="K89" s="6"/>
      <c r="L89" s="6"/>
      <c r="M89" s="6"/>
      <c r="N89" s="6"/>
      <c r="O89" s="6"/>
      <c r="P89" s="6"/>
      <c r="Q89" s="6"/>
      <c r="R89" s="6"/>
      <c r="S89" s="6"/>
      <c r="T89" s="6"/>
      <c r="U89" s="6"/>
    </row>
    <row r="90" spans="1:21" ht="15.75" customHeight="1">
      <c r="A90" s="3"/>
      <c r="B90" s="4"/>
      <c r="C90" s="5"/>
      <c r="D90" s="5"/>
      <c r="E90" s="5"/>
      <c r="F90" s="6"/>
      <c r="G90" s="6"/>
      <c r="H90" s="6"/>
      <c r="I90" s="6"/>
      <c r="J90" s="6"/>
      <c r="K90" s="6"/>
      <c r="L90" s="6"/>
      <c r="M90" s="6"/>
      <c r="N90" s="6"/>
      <c r="O90" s="6"/>
      <c r="P90" s="6"/>
      <c r="Q90" s="6"/>
      <c r="R90" s="6"/>
      <c r="S90" s="6"/>
      <c r="T90" s="6"/>
      <c r="U90" s="6"/>
    </row>
    <row r="91" spans="1:21" ht="15.75" customHeight="1">
      <c r="A91" s="3"/>
      <c r="B91" s="4"/>
      <c r="C91" s="5"/>
      <c r="D91" s="5"/>
      <c r="E91" s="5"/>
      <c r="F91" s="6"/>
      <c r="G91" s="6"/>
      <c r="H91" s="6"/>
      <c r="I91" s="6"/>
      <c r="J91" s="6"/>
      <c r="K91" s="6"/>
      <c r="L91" s="6"/>
      <c r="M91" s="6"/>
      <c r="N91" s="6"/>
      <c r="O91" s="6"/>
      <c r="P91" s="6"/>
      <c r="Q91" s="6"/>
      <c r="R91" s="6"/>
      <c r="S91" s="6"/>
      <c r="T91" s="6"/>
      <c r="U91" s="6"/>
    </row>
    <row r="92" spans="1:21" ht="15.75" customHeight="1">
      <c r="A92" s="3"/>
      <c r="B92" s="4"/>
      <c r="C92" s="5"/>
      <c r="D92" s="5"/>
      <c r="E92" s="5"/>
      <c r="F92" s="6"/>
      <c r="G92" s="6"/>
      <c r="H92" s="6"/>
      <c r="I92" s="6"/>
      <c r="J92" s="6"/>
      <c r="K92" s="6"/>
      <c r="L92" s="6"/>
      <c r="M92" s="6"/>
      <c r="N92" s="6"/>
      <c r="O92" s="6"/>
      <c r="P92" s="6"/>
      <c r="Q92" s="6"/>
      <c r="R92" s="6"/>
      <c r="S92" s="6"/>
      <c r="T92" s="6"/>
      <c r="U92" s="6"/>
    </row>
    <row r="93" spans="1:21" ht="15.75" customHeight="1">
      <c r="A93" s="3"/>
      <c r="B93" s="4"/>
      <c r="C93" s="5"/>
      <c r="D93" s="5"/>
      <c r="E93" s="5"/>
      <c r="F93" s="6"/>
      <c r="G93" s="6"/>
      <c r="H93" s="6"/>
      <c r="I93" s="6"/>
      <c r="J93" s="6"/>
      <c r="K93" s="6"/>
      <c r="L93" s="6"/>
      <c r="M93" s="6"/>
      <c r="N93" s="6"/>
      <c r="O93" s="6"/>
      <c r="P93" s="6"/>
      <c r="Q93" s="6"/>
      <c r="R93" s="6"/>
      <c r="S93" s="6"/>
      <c r="T93" s="6"/>
      <c r="U93" s="6"/>
    </row>
    <row r="94" spans="1:21" ht="15.75" customHeight="1">
      <c r="A94" s="3"/>
      <c r="B94" s="4"/>
      <c r="C94" s="5"/>
      <c r="D94" s="5"/>
      <c r="E94" s="5"/>
      <c r="F94" s="6"/>
      <c r="G94" s="6"/>
      <c r="H94" s="6"/>
      <c r="I94" s="6"/>
      <c r="J94" s="6"/>
      <c r="K94" s="6"/>
      <c r="L94" s="6"/>
      <c r="M94" s="6"/>
      <c r="N94" s="6"/>
      <c r="O94" s="6"/>
      <c r="P94" s="6"/>
      <c r="Q94" s="6"/>
      <c r="R94" s="6"/>
      <c r="S94" s="6"/>
      <c r="T94" s="6"/>
      <c r="U94" s="6"/>
    </row>
    <row r="95" spans="1:21" ht="15.75" customHeight="1">
      <c r="A95" s="3"/>
      <c r="B95" s="4"/>
      <c r="C95" s="5"/>
      <c r="D95" s="5"/>
      <c r="E95" s="5"/>
      <c r="F95" s="6"/>
      <c r="G95" s="6"/>
      <c r="H95" s="6"/>
      <c r="I95" s="6"/>
      <c r="J95" s="6"/>
      <c r="K95" s="6"/>
      <c r="L95" s="6"/>
      <c r="M95" s="6"/>
      <c r="N95" s="6"/>
      <c r="O95" s="6"/>
      <c r="P95" s="6"/>
      <c r="Q95" s="6"/>
      <c r="R95" s="6"/>
      <c r="S95" s="6"/>
      <c r="T95" s="6"/>
      <c r="U95" s="6"/>
    </row>
    <row r="96" spans="1:21" ht="15.75" customHeight="1">
      <c r="A96" s="3"/>
      <c r="B96" s="4"/>
      <c r="C96" s="5"/>
      <c r="D96" s="5"/>
      <c r="E96" s="5"/>
      <c r="F96" s="6"/>
      <c r="G96" s="6"/>
      <c r="H96" s="6"/>
      <c r="I96" s="6"/>
      <c r="J96" s="6"/>
      <c r="K96" s="6"/>
      <c r="L96" s="6"/>
      <c r="M96" s="6"/>
      <c r="N96" s="6"/>
      <c r="O96" s="6"/>
      <c r="P96" s="6"/>
      <c r="Q96" s="6"/>
      <c r="R96" s="6"/>
      <c r="S96" s="6"/>
      <c r="T96" s="6"/>
      <c r="U96" s="6"/>
    </row>
    <row r="97" spans="1:21" ht="15.75" customHeight="1">
      <c r="A97" s="3"/>
      <c r="B97" s="4"/>
      <c r="C97" s="5"/>
      <c r="D97" s="5"/>
      <c r="E97" s="5"/>
      <c r="F97" s="6"/>
      <c r="G97" s="6"/>
      <c r="H97" s="6"/>
      <c r="I97" s="6"/>
      <c r="J97" s="6"/>
      <c r="K97" s="6"/>
      <c r="L97" s="6"/>
      <c r="M97" s="6"/>
      <c r="N97" s="6"/>
      <c r="O97" s="6"/>
      <c r="P97" s="6"/>
      <c r="Q97" s="6"/>
      <c r="R97" s="6"/>
      <c r="S97" s="6"/>
      <c r="T97" s="6"/>
      <c r="U97" s="6"/>
    </row>
    <row r="98" spans="1:21" ht="15.75" customHeight="1">
      <c r="A98" s="3"/>
      <c r="B98" s="4"/>
      <c r="C98" s="5"/>
      <c r="D98" s="5"/>
      <c r="E98" s="5"/>
      <c r="F98" s="6"/>
      <c r="G98" s="6"/>
      <c r="H98" s="6"/>
      <c r="I98" s="6"/>
      <c r="J98" s="6"/>
      <c r="K98" s="6"/>
      <c r="L98" s="6"/>
      <c r="M98" s="6"/>
      <c r="N98" s="6"/>
      <c r="O98" s="6"/>
      <c r="P98" s="6"/>
      <c r="Q98" s="6"/>
      <c r="R98" s="6"/>
      <c r="S98" s="6"/>
      <c r="T98" s="6"/>
      <c r="U98" s="6"/>
    </row>
    <row r="99" spans="1:21" ht="15.75" customHeight="1">
      <c r="A99" s="3"/>
      <c r="B99" s="4"/>
      <c r="C99" s="5"/>
      <c r="D99" s="5"/>
      <c r="E99" s="5"/>
      <c r="F99" s="6"/>
      <c r="G99" s="6"/>
      <c r="H99" s="6"/>
      <c r="I99" s="6"/>
      <c r="J99" s="6"/>
      <c r="K99" s="6"/>
      <c r="L99" s="6"/>
      <c r="M99" s="6"/>
      <c r="N99" s="6"/>
      <c r="O99" s="6"/>
      <c r="P99" s="6"/>
      <c r="Q99" s="6"/>
      <c r="R99" s="6"/>
      <c r="S99" s="6"/>
      <c r="T99" s="6"/>
      <c r="U99" s="6"/>
    </row>
    <row r="100" spans="1:21" ht="15.75" customHeight="1">
      <c r="A100" s="3"/>
      <c r="B100" s="4"/>
      <c r="C100" s="5"/>
      <c r="D100" s="5"/>
      <c r="E100" s="5"/>
      <c r="F100" s="6"/>
      <c r="G100" s="6"/>
      <c r="H100" s="6"/>
      <c r="I100" s="6"/>
      <c r="J100" s="6"/>
      <c r="K100" s="6"/>
      <c r="L100" s="6"/>
      <c r="M100" s="6"/>
      <c r="N100" s="6"/>
      <c r="O100" s="6"/>
      <c r="P100" s="6"/>
      <c r="Q100" s="6"/>
      <c r="R100" s="6"/>
      <c r="S100" s="6"/>
      <c r="T100" s="6"/>
      <c r="U100" s="6"/>
    </row>
    <row r="101" spans="1:21" ht="15.75" customHeight="1">
      <c r="A101" s="3"/>
      <c r="B101" s="4"/>
      <c r="C101" s="5"/>
      <c r="D101" s="5"/>
      <c r="E101" s="5"/>
      <c r="F101" s="6"/>
      <c r="G101" s="6"/>
      <c r="H101" s="6"/>
      <c r="I101" s="6"/>
      <c r="J101" s="6"/>
      <c r="K101" s="6"/>
      <c r="L101" s="6"/>
      <c r="M101" s="6"/>
      <c r="N101" s="6"/>
      <c r="O101" s="6"/>
      <c r="P101" s="6"/>
      <c r="Q101" s="6"/>
      <c r="R101" s="6"/>
      <c r="S101" s="6"/>
      <c r="T101" s="6"/>
      <c r="U101" s="6"/>
    </row>
    <row r="102" spans="1:21" ht="15.75" customHeight="1">
      <c r="A102" s="3"/>
      <c r="B102" s="4"/>
      <c r="C102" s="5"/>
      <c r="D102" s="5"/>
      <c r="E102" s="5"/>
      <c r="F102" s="6"/>
      <c r="G102" s="6"/>
      <c r="H102" s="6"/>
      <c r="I102" s="6"/>
      <c r="J102" s="6"/>
      <c r="K102" s="6"/>
      <c r="L102" s="6"/>
      <c r="M102" s="6"/>
      <c r="N102" s="6"/>
      <c r="O102" s="6"/>
      <c r="P102" s="6"/>
      <c r="Q102" s="6"/>
      <c r="R102" s="6"/>
      <c r="S102" s="6"/>
      <c r="T102" s="6"/>
      <c r="U102" s="6"/>
    </row>
    <row r="103" spans="1:21" ht="15.75" customHeight="1">
      <c r="A103" s="3"/>
      <c r="B103" s="4"/>
      <c r="C103" s="5"/>
      <c r="D103" s="5"/>
      <c r="E103" s="5"/>
      <c r="F103" s="6"/>
      <c r="G103" s="6"/>
      <c r="H103" s="6"/>
      <c r="I103" s="6"/>
      <c r="J103" s="6"/>
      <c r="K103" s="6"/>
      <c r="L103" s="6"/>
      <c r="M103" s="6"/>
      <c r="N103" s="6"/>
      <c r="O103" s="6"/>
      <c r="P103" s="6"/>
      <c r="Q103" s="6"/>
      <c r="R103" s="6"/>
      <c r="S103" s="6"/>
      <c r="T103" s="6"/>
      <c r="U103" s="6"/>
    </row>
    <row r="104" spans="1:21" ht="15.75" customHeight="1">
      <c r="A104" s="3"/>
      <c r="B104" s="4"/>
      <c r="C104" s="5"/>
      <c r="D104" s="5"/>
      <c r="E104" s="5"/>
      <c r="F104" s="6"/>
      <c r="G104" s="6"/>
      <c r="H104" s="6"/>
      <c r="I104" s="6"/>
      <c r="J104" s="6"/>
      <c r="K104" s="6"/>
      <c r="L104" s="6"/>
      <c r="M104" s="6"/>
      <c r="N104" s="6"/>
      <c r="O104" s="6"/>
      <c r="P104" s="6"/>
      <c r="Q104" s="6"/>
      <c r="R104" s="6"/>
      <c r="S104" s="6"/>
      <c r="T104" s="6"/>
      <c r="U104" s="6"/>
    </row>
    <row r="105" spans="1:21" ht="15.75" customHeight="1">
      <c r="A105" s="3"/>
      <c r="B105" s="4"/>
      <c r="C105" s="5"/>
      <c r="D105" s="5"/>
      <c r="E105" s="5"/>
      <c r="F105" s="6"/>
      <c r="G105" s="6"/>
      <c r="H105" s="6"/>
      <c r="I105" s="6"/>
      <c r="J105" s="6"/>
      <c r="K105" s="6"/>
      <c r="L105" s="6"/>
      <c r="M105" s="6"/>
      <c r="N105" s="6"/>
      <c r="O105" s="6"/>
      <c r="P105" s="6"/>
      <c r="Q105" s="6"/>
      <c r="R105" s="6"/>
      <c r="S105" s="6"/>
      <c r="T105" s="6"/>
      <c r="U105" s="6"/>
    </row>
    <row r="106" spans="1:21" ht="15.75" customHeight="1">
      <c r="A106" s="3"/>
      <c r="B106" s="4"/>
      <c r="C106" s="5"/>
      <c r="D106" s="5"/>
      <c r="E106" s="5"/>
      <c r="F106" s="6"/>
      <c r="G106" s="6"/>
      <c r="H106" s="6"/>
      <c r="I106" s="6"/>
      <c r="J106" s="6"/>
      <c r="K106" s="6"/>
      <c r="L106" s="6"/>
      <c r="M106" s="6"/>
      <c r="N106" s="6"/>
      <c r="O106" s="6"/>
      <c r="P106" s="6"/>
      <c r="Q106" s="6"/>
      <c r="R106" s="6"/>
      <c r="S106" s="6"/>
      <c r="T106" s="6"/>
      <c r="U106" s="6"/>
    </row>
    <row r="107" spans="1:21" ht="15.75" customHeight="1">
      <c r="A107" s="3"/>
      <c r="B107" s="4"/>
      <c r="C107" s="5"/>
      <c r="D107" s="5"/>
      <c r="E107" s="5"/>
      <c r="F107" s="6"/>
      <c r="G107" s="6"/>
      <c r="H107" s="6"/>
      <c r="I107" s="6"/>
      <c r="J107" s="6"/>
      <c r="K107" s="6"/>
      <c r="L107" s="6"/>
      <c r="M107" s="6"/>
      <c r="N107" s="6"/>
      <c r="O107" s="6"/>
      <c r="P107" s="6"/>
      <c r="Q107" s="6"/>
      <c r="R107" s="6"/>
      <c r="S107" s="6"/>
      <c r="T107" s="6"/>
      <c r="U107" s="6"/>
    </row>
    <row r="108" spans="1:21" ht="15.75" customHeight="1">
      <c r="A108" s="3"/>
      <c r="B108" s="4"/>
      <c r="C108" s="5"/>
      <c r="D108" s="5"/>
      <c r="E108" s="5"/>
      <c r="F108" s="6"/>
      <c r="G108" s="6"/>
      <c r="H108" s="6"/>
      <c r="I108" s="6"/>
      <c r="J108" s="6"/>
      <c r="K108" s="6"/>
      <c r="L108" s="6"/>
      <c r="M108" s="6"/>
      <c r="N108" s="6"/>
      <c r="O108" s="6"/>
      <c r="P108" s="6"/>
      <c r="Q108" s="6"/>
      <c r="R108" s="6"/>
      <c r="S108" s="6"/>
      <c r="T108" s="6"/>
      <c r="U108" s="6"/>
    </row>
    <row r="109" spans="1:21" ht="15.75" customHeight="1">
      <c r="A109" s="3"/>
      <c r="B109" s="4"/>
      <c r="C109" s="5"/>
      <c r="D109" s="5"/>
      <c r="E109" s="5"/>
      <c r="F109" s="6"/>
      <c r="G109" s="6"/>
      <c r="H109" s="6"/>
      <c r="I109" s="6"/>
      <c r="J109" s="6"/>
      <c r="K109" s="6"/>
      <c r="L109" s="6"/>
      <c r="M109" s="6"/>
      <c r="N109" s="6"/>
      <c r="O109" s="6"/>
      <c r="P109" s="6"/>
      <c r="Q109" s="6"/>
      <c r="R109" s="6"/>
      <c r="S109" s="6"/>
      <c r="T109" s="6"/>
      <c r="U109" s="6"/>
    </row>
    <row r="110" spans="1:21" ht="15.75" customHeight="1">
      <c r="A110" s="3"/>
      <c r="B110" s="4"/>
      <c r="C110" s="5"/>
      <c r="D110" s="5"/>
      <c r="E110" s="5"/>
      <c r="F110" s="6"/>
      <c r="G110" s="6"/>
      <c r="H110" s="6"/>
      <c r="I110" s="6"/>
      <c r="J110" s="6"/>
      <c r="K110" s="6"/>
      <c r="L110" s="6"/>
      <c r="M110" s="6"/>
      <c r="N110" s="6"/>
      <c r="O110" s="6"/>
      <c r="P110" s="6"/>
      <c r="Q110" s="6"/>
      <c r="R110" s="6"/>
      <c r="S110" s="6"/>
      <c r="T110" s="6"/>
      <c r="U110" s="6"/>
    </row>
    <row r="111" spans="1:21" ht="15.75" customHeight="1">
      <c r="A111" s="3"/>
      <c r="B111" s="4"/>
      <c r="C111" s="5"/>
      <c r="D111" s="5"/>
      <c r="E111" s="5"/>
      <c r="F111" s="6"/>
      <c r="G111" s="6"/>
      <c r="H111" s="6"/>
      <c r="I111" s="6"/>
      <c r="J111" s="6"/>
      <c r="K111" s="6"/>
      <c r="L111" s="6"/>
      <c r="M111" s="6"/>
      <c r="N111" s="6"/>
      <c r="O111" s="6"/>
      <c r="P111" s="6"/>
      <c r="Q111" s="6"/>
      <c r="R111" s="6"/>
      <c r="S111" s="6"/>
      <c r="T111" s="6"/>
      <c r="U111" s="6"/>
    </row>
    <row r="112" spans="1:21" ht="15.75" customHeight="1">
      <c r="A112" s="3"/>
      <c r="B112" s="4"/>
      <c r="C112" s="5"/>
      <c r="D112" s="5"/>
      <c r="E112" s="5"/>
      <c r="F112" s="6"/>
      <c r="G112" s="6"/>
      <c r="H112" s="6"/>
      <c r="I112" s="6"/>
      <c r="J112" s="6"/>
      <c r="K112" s="6"/>
      <c r="L112" s="6"/>
      <c r="M112" s="6"/>
      <c r="N112" s="6"/>
      <c r="O112" s="6"/>
      <c r="P112" s="6"/>
      <c r="Q112" s="6"/>
      <c r="R112" s="6"/>
      <c r="S112" s="6"/>
      <c r="T112" s="6"/>
      <c r="U112" s="6"/>
    </row>
    <row r="113" spans="1:21" ht="15.75" customHeight="1">
      <c r="A113" s="3"/>
      <c r="B113" s="4"/>
      <c r="C113" s="5"/>
      <c r="D113" s="5"/>
      <c r="E113" s="5"/>
      <c r="F113" s="6"/>
      <c r="G113" s="6"/>
      <c r="H113" s="6"/>
      <c r="I113" s="6"/>
      <c r="J113" s="6"/>
      <c r="K113" s="6"/>
      <c r="L113" s="6"/>
      <c r="M113" s="6"/>
      <c r="N113" s="6"/>
      <c r="O113" s="6"/>
      <c r="P113" s="6"/>
      <c r="Q113" s="6"/>
      <c r="R113" s="6"/>
      <c r="S113" s="6"/>
      <c r="T113" s="6"/>
      <c r="U113" s="6"/>
    </row>
    <row r="114" spans="1:21" ht="15.75" customHeight="1">
      <c r="A114" s="3"/>
      <c r="B114" s="4"/>
      <c r="C114" s="5"/>
      <c r="D114" s="5"/>
      <c r="E114" s="5"/>
      <c r="F114" s="6"/>
      <c r="G114" s="6"/>
      <c r="H114" s="6"/>
      <c r="I114" s="6"/>
      <c r="J114" s="6"/>
      <c r="K114" s="6"/>
      <c r="L114" s="6"/>
      <c r="M114" s="6"/>
      <c r="N114" s="6"/>
      <c r="O114" s="6"/>
      <c r="P114" s="6"/>
      <c r="Q114" s="6"/>
      <c r="R114" s="6"/>
      <c r="S114" s="6"/>
      <c r="T114" s="6"/>
      <c r="U114" s="6"/>
    </row>
    <row r="115" spans="1:21" ht="15.75" customHeight="1">
      <c r="A115" s="3"/>
      <c r="B115" s="4"/>
      <c r="C115" s="5"/>
      <c r="D115" s="5"/>
      <c r="E115" s="5"/>
      <c r="F115" s="6"/>
      <c r="G115" s="6"/>
      <c r="H115" s="6"/>
      <c r="I115" s="6"/>
      <c r="J115" s="6"/>
      <c r="K115" s="6"/>
      <c r="L115" s="6"/>
      <c r="M115" s="6"/>
      <c r="N115" s="6"/>
      <c r="O115" s="6"/>
      <c r="P115" s="6"/>
      <c r="Q115" s="6"/>
      <c r="R115" s="6"/>
      <c r="S115" s="6"/>
      <c r="T115" s="6"/>
      <c r="U115" s="6"/>
    </row>
    <row r="116" spans="1:21" ht="15.75" customHeight="1">
      <c r="A116" s="3"/>
      <c r="B116" s="4"/>
      <c r="C116" s="5"/>
      <c r="D116" s="5"/>
      <c r="E116" s="5"/>
      <c r="F116" s="6"/>
      <c r="G116" s="6"/>
      <c r="H116" s="6"/>
      <c r="I116" s="6"/>
      <c r="J116" s="6"/>
      <c r="K116" s="6"/>
      <c r="L116" s="6"/>
      <c r="M116" s="6"/>
      <c r="N116" s="6"/>
      <c r="O116" s="6"/>
      <c r="P116" s="6"/>
      <c r="Q116" s="6"/>
      <c r="R116" s="6"/>
      <c r="S116" s="6"/>
      <c r="T116" s="6"/>
      <c r="U116" s="6"/>
    </row>
    <row r="117" spans="1:21" ht="15.75" customHeight="1">
      <c r="A117" s="3"/>
      <c r="B117" s="4"/>
      <c r="C117" s="5"/>
      <c r="D117" s="5"/>
      <c r="E117" s="5"/>
      <c r="F117" s="6"/>
      <c r="G117" s="6"/>
      <c r="H117" s="6"/>
      <c r="I117" s="6"/>
      <c r="J117" s="6"/>
      <c r="K117" s="6"/>
      <c r="L117" s="6"/>
      <c r="M117" s="6"/>
      <c r="N117" s="6"/>
      <c r="O117" s="6"/>
      <c r="P117" s="6"/>
      <c r="Q117" s="6"/>
      <c r="R117" s="6"/>
      <c r="S117" s="6"/>
      <c r="T117" s="6"/>
      <c r="U117" s="6"/>
    </row>
    <row r="118" spans="1:21" ht="15.75" customHeight="1">
      <c r="A118" s="3"/>
      <c r="B118" s="4"/>
      <c r="C118" s="5"/>
      <c r="D118" s="5"/>
      <c r="E118" s="5"/>
      <c r="F118" s="6"/>
      <c r="G118" s="6"/>
      <c r="H118" s="6"/>
      <c r="I118" s="6"/>
      <c r="J118" s="6"/>
      <c r="K118" s="6"/>
      <c r="L118" s="6"/>
      <c r="M118" s="6"/>
      <c r="N118" s="6"/>
      <c r="O118" s="6"/>
      <c r="P118" s="6"/>
      <c r="Q118" s="6"/>
      <c r="R118" s="6"/>
      <c r="S118" s="6"/>
      <c r="T118" s="6"/>
      <c r="U118" s="6"/>
    </row>
    <row r="119" spans="1:21" ht="15.75" customHeight="1">
      <c r="A119" s="3"/>
      <c r="B119" s="4"/>
      <c r="C119" s="5"/>
      <c r="D119" s="5"/>
      <c r="E119" s="5"/>
      <c r="F119" s="6"/>
      <c r="G119" s="6"/>
      <c r="H119" s="6"/>
      <c r="I119" s="6"/>
      <c r="J119" s="6"/>
      <c r="K119" s="6"/>
      <c r="L119" s="6"/>
      <c r="M119" s="6"/>
      <c r="N119" s="6"/>
      <c r="O119" s="6"/>
      <c r="P119" s="6"/>
      <c r="Q119" s="6"/>
      <c r="R119" s="6"/>
      <c r="S119" s="6"/>
      <c r="T119" s="6"/>
      <c r="U119" s="6"/>
    </row>
    <row r="120" spans="1:21" ht="15.75" customHeight="1">
      <c r="A120" s="3"/>
      <c r="B120" s="4"/>
      <c r="C120" s="5"/>
      <c r="D120" s="5"/>
      <c r="E120" s="5"/>
      <c r="F120" s="6"/>
      <c r="G120" s="6"/>
      <c r="H120" s="6"/>
      <c r="I120" s="6"/>
      <c r="J120" s="6"/>
      <c r="K120" s="6"/>
      <c r="L120" s="6"/>
      <c r="M120" s="6"/>
      <c r="N120" s="6"/>
      <c r="O120" s="6"/>
      <c r="P120" s="6"/>
      <c r="Q120" s="6"/>
      <c r="R120" s="6"/>
      <c r="S120" s="6"/>
      <c r="T120" s="6"/>
      <c r="U120" s="6"/>
    </row>
    <row r="121" spans="1:21" ht="15.75" customHeight="1">
      <c r="A121" s="3"/>
      <c r="B121" s="4"/>
      <c r="C121" s="5"/>
      <c r="D121" s="5"/>
      <c r="E121" s="5"/>
      <c r="F121" s="6"/>
      <c r="G121" s="6"/>
      <c r="H121" s="6"/>
      <c r="I121" s="6"/>
      <c r="J121" s="6"/>
      <c r="K121" s="6"/>
      <c r="L121" s="6"/>
      <c r="M121" s="6"/>
      <c r="N121" s="6"/>
      <c r="O121" s="6"/>
      <c r="P121" s="6"/>
      <c r="Q121" s="6"/>
      <c r="R121" s="6"/>
      <c r="S121" s="6"/>
      <c r="T121" s="6"/>
      <c r="U121" s="6"/>
    </row>
    <row r="122" spans="1:21" ht="15.75" customHeight="1">
      <c r="A122" s="3"/>
      <c r="B122" s="4"/>
      <c r="C122" s="5"/>
      <c r="D122" s="5"/>
      <c r="E122" s="5"/>
      <c r="F122" s="6"/>
      <c r="G122" s="6"/>
      <c r="H122" s="6"/>
      <c r="I122" s="6"/>
      <c r="J122" s="6"/>
      <c r="K122" s="6"/>
      <c r="L122" s="6"/>
      <c r="M122" s="6"/>
      <c r="N122" s="6"/>
      <c r="O122" s="6"/>
      <c r="P122" s="6"/>
      <c r="Q122" s="6"/>
      <c r="R122" s="6"/>
      <c r="S122" s="6"/>
      <c r="T122" s="6"/>
      <c r="U122" s="6"/>
    </row>
    <row r="123" spans="1:21" ht="15.75" customHeight="1">
      <c r="A123" s="3"/>
      <c r="B123" s="4"/>
      <c r="C123" s="5"/>
      <c r="D123" s="5"/>
      <c r="E123" s="5"/>
      <c r="F123" s="6"/>
      <c r="G123" s="6"/>
      <c r="H123" s="6"/>
      <c r="I123" s="6"/>
      <c r="J123" s="6"/>
      <c r="K123" s="6"/>
      <c r="L123" s="6"/>
      <c r="M123" s="6"/>
      <c r="N123" s="6"/>
      <c r="O123" s="6"/>
      <c r="P123" s="6"/>
      <c r="Q123" s="6"/>
      <c r="R123" s="6"/>
      <c r="S123" s="6"/>
      <c r="T123" s="6"/>
      <c r="U123" s="6"/>
    </row>
    <row r="124" spans="1:21" ht="15.75" customHeight="1">
      <c r="A124" s="3"/>
      <c r="B124" s="4"/>
      <c r="C124" s="5"/>
      <c r="D124" s="5"/>
      <c r="E124" s="5"/>
      <c r="F124" s="6"/>
      <c r="G124" s="6"/>
      <c r="H124" s="6"/>
      <c r="I124" s="6"/>
      <c r="J124" s="6"/>
      <c r="K124" s="6"/>
      <c r="L124" s="6"/>
      <c r="M124" s="6"/>
      <c r="N124" s="6"/>
      <c r="O124" s="6"/>
      <c r="P124" s="6"/>
      <c r="Q124" s="6"/>
      <c r="R124" s="6"/>
      <c r="S124" s="6"/>
      <c r="T124" s="6"/>
      <c r="U124" s="6"/>
    </row>
    <row r="125" spans="1:21" ht="15.75" customHeight="1">
      <c r="A125" s="3"/>
      <c r="B125" s="4"/>
      <c r="C125" s="5"/>
      <c r="D125" s="5"/>
      <c r="E125" s="5"/>
      <c r="F125" s="6"/>
      <c r="G125" s="6"/>
      <c r="H125" s="6"/>
      <c r="I125" s="6"/>
      <c r="J125" s="6"/>
      <c r="K125" s="6"/>
      <c r="L125" s="6"/>
      <c r="M125" s="6"/>
      <c r="N125" s="6"/>
      <c r="O125" s="6"/>
      <c r="P125" s="6"/>
      <c r="Q125" s="6"/>
      <c r="R125" s="6"/>
      <c r="S125" s="6"/>
      <c r="T125" s="6"/>
      <c r="U125" s="6"/>
    </row>
    <row r="126" spans="1:21" ht="15.75" customHeight="1">
      <c r="A126" s="3"/>
      <c r="B126" s="4"/>
      <c r="C126" s="5"/>
      <c r="D126" s="5"/>
      <c r="E126" s="5"/>
      <c r="F126" s="6"/>
      <c r="G126" s="6"/>
      <c r="H126" s="6"/>
      <c r="I126" s="6"/>
      <c r="J126" s="6"/>
      <c r="K126" s="6"/>
      <c r="L126" s="6"/>
      <c r="M126" s="6"/>
      <c r="N126" s="6"/>
      <c r="O126" s="6"/>
      <c r="P126" s="6"/>
      <c r="Q126" s="6"/>
      <c r="R126" s="6"/>
      <c r="S126" s="6"/>
      <c r="T126" s="6"/>
      <c r="U126" s="6"/>
    </row>
    <row r="127" spans="1:21" ht="15.75" customHeight="1">
      <c r="A127" s="3"/>
      <c r="B127" s="4"/>
      <c r="C127" s="5"/>
      <c r="D127" s="5"/>
      <c r="E127" s="5"/>
      <c r="F127" s="6"/>
      <c r="G127" s="6"/>
      <c r="H127" s="6"/>
      <c r="I127" s="6"/>
      <c r="J127" s="6"/>
      <c r="K127" s="6"/>
      <c r="L127" s="6"/>
      <c r="M127" s="6"/>
      <c r="N127" s="6"/>
      <c r="O127" s="6"/>
      <c r="P127" s="6"/>
      <c r="Q127" s="6"/>
      <c r="R127" s="6"/>
      <c r="S127" s="6"/>
      <c r="T127" s="6"/>
      <c r="U127" s="6"/>
    </row>
    <row r="128" spans="1:21" ht="15.75" customHeight="1">
      <c r="A128" s="3"/>
      <c r="B128" s="4"/>
      <c r="C128" s="5"/>
      <c r="D128" s="5"/>
      <c r="E128" s="5"/>
      <c r="F128" s="6"/>
      <c r="G128" s="6"/>
      <c r="H128" s="6"/>
      <c r="I128" s="6"/>
      <c r="J128" s="6"/>
      <c r="K128" s="6"/>
      <c r="L128" s="6"/>
      <c r="M128" s="6"/>
      <c r="N128" s="6"/>
      <c r="O128" s="6"/>
      <c r="P128" s="6"/>
      <c r="Q128" s="6"/>
      <c r="R128" s="6"/>
      <c r="S128" s="6"/>
      <c r="T128" s="6"/>
      <c r="U128" s="6"/>
    </row>
    <row r="129" spans="1:21" ht="15.75" customHeight="1">
      <c r="A129" s="3"/>
      <c r="B129" s="4"/>
      <c r="C129" s="5"/>
      <c r="D129" s="5"/>
      <c r="E129" s="5"/>
      <c r="F129" s="6"/>
      <c r="G129" s="6"/>
      <c r="H129" s="6"/>
      <c r="I129" s="6"/>
      <c r="J129" s="6"/>
      <c r="K129" s="6"/>
      <c r="L129" s="6"/>
      <c r="M129" s="6"/>
      <c r="N129" s="6"/>
      <c r="O129" s="6"/>
      <c r="P129" s="6"/>
      <c r="Q129" s="6"/>
      <c r="R129" s="6"/>
      <c r="S129" s="6"/>
      <c r="T129" s="6"/>
      <c r="U129" s="6"/>
    </row>
    <row r="130" spans="1:21" ht="15.75" customHeight="1">
      <c r="A130" s="3"/>
      <c r="B130" s="4"/>
      <c r="C130" s="5"/>
      <c r="D130" s="5"/>
      <c r="E130" s="5"/>
      <c r="F130" s="6"/>
      <c r="G130" s="6"/>
      <c r="H130" s="6"/>
      <c r="I130" s="6"/>
      <c r="J130" s="6"/>
      <c r="K130" s="6"/>
      <c r="L130" s="6"/>
      <c r="M130" s="6"/>
      <c r="N130" s="6"/>
      <c r="O130" s="6"/>
      <c r="P130" s="6"/>
      <c r="Q130" s="6"/>
      <c r="R130" s="6"/>
      <c r="S130" s="6"/>
      <c r="T130" s="6"/>
      <c r="U130" s="6"/>
    </row>
    <row r="131" spans="1:21" ht="15.75" customHeight="1">
      <c r="A131" s="3"/>
      <c r="B131" s="4"/>
      <c r="C131" s="5"/>
      <c r="D131" s="5"/>
      <c r="E131" s="5"/>
      <c r="F131" s="6"/>
      <c r="G131" s="6"/>
      <c r="H131" s="6"/>
      <c r="I131" s="6"/>
      <c r="J131" s="6"/>
      <c r="K131" s="6"/>
      <c r="L131" s="6"/>
      <c r="M131" s="6"/>
      <c r="N131" s="6"/>
      <c r="O131" s="6"/>
      <c r="P131" s="6"/>
      <c r="Q131" s="6"/>
      <c r="R131" s="6"/>
      <c r="S131" s="6"/>
      <c r="T131" s="6"/>
      <c r="U131" s="6"/>
    </row>
    <row r="132" spans="1:21" ht="15.75" customHeight="1">
      <c r="A132" s="3"/>
      <c r="B132" s="4"/>
      <c r="C132" s="5"/>
      <c r="D132" s="5"/>
      <c r="E132" s="5"/>
      <c r="F132" s="6"/>
      <c r="G132" s="6"/>
      <c r="H132" s="6"/>
      <c r="I132" s="6"/>
      <c r="J132" s="6"/>
      <c r="K132" s="6"/>
      <c r="L132" s="6"/>
      <c r="M132" s="6"/>
      <c r="N132" s="6"/>
      <c r="O132" s="6"/>
      <c r="P132" s="6"/>
      <c r="Q132" s="6"/>
      <c r="R132" s="6"/>
      <c r="S132" s="6"/>
      <c r="T132" s="6"/>
      <c r="U132" s="6"/>
    </row>
    <row r="133" spans="1:21" ht="15.75" customHeight="1">
      <c r="A133" s="3"/>
      <c r="B133" s="4"/>
      <c r="C133" s="5"/>
      <c r="D133" s="5"/>
      <c r="E133" s="5"/>
      <c r="F133" s="6"/>
      <c r="G133" s="6"/>
      <c r="H133" s="6"/>
      <c r="I133" s="6"/>
      <c r="J133" s="6"/>
      <c r="K133" s="6"/>
      <c r="L133" s="6"/>
      <c r="M133" s="6"/>
      <c r="N133" s="6"/>
      <c r="O133" s="6"/>
      <c r="P133" s="6"/>
      <c r="Q133" s="6"/>
      <c r="R133" s="6"/>
      <c r="S133" s="6"/>
      <c r="T133" s="6"/>
      <c r="U133" s="6"/>
    </row>
    <row r="134" spans="1:21" ht="15.75" customHeight="1">
      <c r="A134" s="3"/>
      <c r="B134" s="4"/>
      <c r="C134" s="5"/>
      <c r="D134" s="5"/>
      <c r="E134" s="5"/>
      <c r="F134" s="6"/>
      <c r="G134" s="6"/>
      <c r="H134" s="6"/>
      <c r="I134" s="6"/>
      <c r="J134" s="6"/>
      <c r="K134" s="6"/>
      <c r="L134" s="6"/>
      <c r="M134" s="6"/>
      <c r="N134" s="6"/>
      <c r="O134" s="6"/>
      <c r="P134" s="6"/>
      <c r="Q134" s="6"/>
      <c r="R134" s="6"/>
      <c r="S134" s="6"/>
      <c r="T134" s="6"/>
      <c r="U134" s="6"/>
    </row>
    <row r="135" spans="1:21" ht="15.75" customHeight="1">
      <c r="A135" s="3"/>
      <c r="B135" s="4"/>
      <c r="C135" s="5"/>
      <c r="D135" s="5"/>
      <c r="E135" s="5"/>
      <c r="F135" s="6"/>
      <c r="G135" s="6"/>
      <c r="H135" s="6"/>
      <c r="I135" s="6"/>
      <c r="J135" s="6"/>
      <c r="K135" s="6"/>
      <c r="L135" s="6"/>
      <c r="M135" s="6"/>
      <c r="N135" s="6"/>
      <c r="O135" s="6"/>
      <c r="P135" s="6"/>
      <c r="Q135" s="6"/>
      <c r="R135" s="6"/>
      <c r="S135" s="6"/>
      <c r="T135" s="6"/>
      <c r="U135" s="6"/>
    </row>
    <row r="136" spans="1:21" ht="15.75" customHeight="1">
      <c r="A136" s="3"/>
      <c r="B136" s="4"/>
      <c r="C136" s="5"/>
      <c r="D136" s="5"/>
      <c r="E136" s="5"/>
      <c r="F136" s="6"/>
      <c r="G136" s="6"/>
      <c r="H136" s="6"/>
      <c r="I136" s="6"/>
      <c r="J136" s="6"/>
      <c r="K136" s="6"/>
      <c r="L136" s="6"/>
      <c r="M136" s="6"/>
      <c r="N136" s="6"/>
      <c r="O136" s="6"/>
      <c r="P136" s="6"/>
      <c r="Q136" s="6"/>
      <c r="R136" s="6"/>
      <c r="S136" s="6"/>
      <c r="T136" s="6"/>
      <c r="U136" s="6"/>
    </row>
    <row r="137" spans="1:21" ht="15.75" customHeight="1">
      <c r="A137" s="3"/>
      <c r="B137" s="4"/>
      <c r="C137" s="5"/>
      <c r="D137" s="5"/>
      <c r="E137" s="5"/>
      <c r="F137" s="6"/>
      <c r="G137" s="6"/>
      <c r="H137" s="6"/>
      <c r="I137" s="6"/>
      <c r="J137" s="6"/>
      <c r="K137" s="6"/>
      <c r="L137" s="6"/>
      <c r="M137" s="6"/>
      <c r="N137" s="6"/>
      <c r="O137" s="6"/>
      <c r="P137" s="6"/>
      <c r="Q137" s="6"/>
      <c r="R137" s="6"/>
      <c r="S137" s="6"/>
      <c r="T137" s="6"/>
      <c r="U137" s="6"/>
    </row>
    <row r="138" spans="1:21" ht="15.75" customHeight="1">
      <c r="A138" s="3"/>
      <c r="B138" s="4"/>
      <c r="C138" s="5"/>
      <c r="D138" s="5"/>
      <c r="E138" s="5"/>
      <c r="F138" s="6"/>
      <c r="G138" s="6"/>
      <c r="H138" s="6"/>
      <c r="I138" s="6"/>
      <c r="J138" s="6"/>
      <c r="K138" s="6"/>
      <c r="L138" s="6"/>
      <c r="M138" s="6"/>
      <c r="N138" s="6"/>
      <c r="O138" s="6"/>
      <c r="P138" s="6"/>
      <c r="Q138" s="6"/>
      <c r="R138" s="6"/>
      <c r="S138" s="6"/>
      <c r="T138" s="6"/>
      <c r="U138" s="6"/>
    </row>
    <row r="139" spans="1:21" ht="15.75" customHeight="1">
      <c r="A139" s="3"/>
      <c r="B139" s="4"/>
      <c r="C139" s="5"/>
      <c r="D139" s="5"/>
      <c r="E139" s="5"/>
      <c r="F139" s="6"/>
      <c r="G139" s="6"/>
      <c r="H139" s="6"/>
      <c r="I139" s="6"/>
      <c r="J139" s="6"/>
      <c r="K139" s="6"/>
      <c r="L139" s="6"/>
      <c r="M139" s="6"/>
      <c r="N139" s="6"/>
      <c r="O139" s="6"/>
      <c r="P139" s="6"/>
      <c r="Q139" s="6"/>
      <c r="R139" s="6"/>
      <c r="S139" s="6"/>
      <c r="T139" s="6"/>
      <c r="U139" s="6"/>
    </row>
    <row r="140" spans="1:21" ht="15.75" customHeight="1">
      <c r="A140" s="3"/>
      <c r="B140" s="4"/>
      <c r="C140" s="5"/>
      <c r="D140" s="5"/>
      <c r="E140" s="5"/>
      <c r="F140" s="6"/>
      <c r="G140" s="6"/>
      <c r="H140" s="6"/>
      <c r="I140" s="6"/>
      <c r="J140" s="6"/>
      <c r="K140" s="6"/>
      <c r="L140" s="6"/>
      <c r="M140" s="6"/>
      <c r="N140" s="6"/>
      <c r="O140" s="6"/>
      <c r="P140" s="6"/>
      <c r="Q140" s="6"/>
      <c r="R140" s="6"/>
      <c r="S140" s="6"/>
      <c r="T140" s="6"/>
      <c r="U140" s="6"/>
    </row>
    <row r="141" spans="1:21" ht="15.75" customHeight="1">
      <c r="A141" s="3"/>
      <c r="B141" s="4"/>
      <c r="C141" s="5"/>
      <c r="D141" s="5"/>
      <c r="E141" s="5"/>
      <c r="F141" s="6"/>
      <c r="G141" s="6"/>
      <c r="H141" s="6"/>
      <c r="I141" s="6"/>
      <c r="J141" s="6"/>
      <c r="K141" s="6"/>
      <c r="L141" s="6"/>
      <c r="M141" s="6"/>
      <c r="N141" s="6"/>
      <c r="O141" s="6"/>
      <c r="P141" s="6"/>
      <c r="Q141" s="6"/>
      <c r="R141" s="6"/>
      <c r="S141" s="6"/>
      <c r="T141" s="6"/>
      <c r="U141" s="6"/>
    </row>
    <row r="142" spans="1:21" ht="15.75" customHeight="1">
      <c r="A142" s="3"/>
      <c r="B142" s="4"/>
      <c r="C142" s="5"/>
      <c r="D142" s="5"/>
      <c r="E142" s="5"/>
      <c r="F142" s="6"/>
      <c r="G142" s="6"/>
      <c r="H142" s="6"/>
      <c r="I142" s="6"/>
      <c r="J142" s="6"/>
      <c r="K142" s="6"/>
      <c r="L142" s="6"/>
      <c r="M142" s="6"/>
      <c r="N142" s="6"/>
      <c r="O142" s="6"/>
      <c r="P142" s="6"/>
      <c r="Q142" s="6"/>
      <c r="R142" s="6"/>
      <c r="S142" s="6"/>
      <c r="T142" s="6"/>
      <c r="U142" s="6"/>
    </row>
    <row r="143" spans="1:21" ht="15.75" customHeight="1">
      <c r="A143" s="3"/>
      <c r="B143" s="4"/>
      <c r="C143" s="5"/>
      <c r="D143" s="5"/>
      <c r="E143" s="5"/>
      <c r="F143" s="6"/>
      <c r="G143" s="6"/>
      <c r="H143" s="6"/>
      <c r="I143" s="6"/>
      <c r="J143" s="6"/>
      <c r="K143" s="6"/>
      <c r="L143" s="6"/>
      <c r="M143" s="6"/>
      <c r="N143" s="6"/>
      <c r="O143" s="6"/>
      <c r="P143" s="6"/>
      <c r="Q143" s="6"/>
      <c r="R143" s="6"/>
      <c r="S143" s="6"/>
      <c r="T143" s="6"/>
      <c r="U143" s="6"/>
    </row>
    <row r="144" spans="1:21" ht="15.75" customHeight="1">
      <c r="A144" s="3"/>
      <c r="B144" s="4"/>
      <c r="C144" s="5"/>
      <c r="D144" s="5"/>
      <c r="E144" s="5"/>
      <c r="F144" s="6"/>
      <c r="G144" s="6"/>
      <c r="H144" s="6"/>
      <c r="I144" s="6"/>
      <c r="J144" s="6"/>
      <c r="K144" s="6"/>
      <c r="L144" s="6"/>
      <c r="M144" s="6"/>
      <c r="N144" s="6"/>
      <c r="O144" s="6"/>
      <c r="P144" s="6"/>
      <c r="Q144" s="6"/>
      <c r="R144" s="6"/>
      <c r="S144" s="6"/>
      <c r="T144" s="6"/>
      <c r="U144" s="6"/>
    </row>
    <row r="145" spans="1:21" ht="15.75" customHeight="1">
      <c r="A145" s="3"/>
      <c r="B145" s="4"/>
      <c r="C145" s="5"/>
      <c r="D145" s="5"/>
      <c r="E145" s="5"/>
      <c r="F145" s="6"/>
      <c r="G145" s="6"/>
      <c r="H145" s="6"/>
      <c r="I145" s="6"/>
      <c r="J145" s="6"/>
      <c r="K145" s="6"/>
      <c r="L145" s="6"/>
      <c r="M145" s="6"/>
      <c r="N145" s="6"/>
      <c r="O145" s="6"/>
      <c r="P145" s="6"/>
      <c r="Q145" s="6"/>
      <c r="R145" s="6"/>
      <c r="S145" s="6"/>
      <c r="T145" s="6"/>
      <c r="U145" s="6"/>
    </row>
    <row r="146" spans="1:21" ht="15.75" customHeight="1">
      <c r="A146" s="3"/>
      <c r="B146" s="4"/>
      <c r="C146" s="5"/>
      <c r="D146" s="5"/>
      <c r="E146" s="5"/>
      <c r="F146" s="6"/>
      <c r="G146" s="6"/>
      <c r="H146" s="6"/>
      <c r="I146" s="6"/>
      <c r="J146" s="6"/>
      <c r="K146" s="6"/>
      <c r="L146" s="6"/>
      <c r="M146" s="6"/>
      <c r="N146" s="6"/>
      <c r="O146" s="6"/>
      <c r="P146" s="6"/>
      <c r="Q146" s="6"/>
      <c r="R146" s="6"/>
      <c r="S146" s="6"/>
      <c r="T146" s="6"/>
      <c r="U146" s="6"/>
    </row>
    <row r="147" spans="1:21" ht="15.75" customHeight="1">
      <c r="A147" s="3"/>
      <c r="B147" s="4"/>
      <c r="C147" s="5"/>
      <c r="D147" s="5"/>
      <c r="E147" s="5"/>
      <c r="F147" s="6"/>
      <c r="G147" s="6"/>
      <c r="H147" s="6"/>
      <c r="I147" s="6"/>
      <c r="J147" s="6"/>
      <c r="K147" s="6"/>
      <c r="L147" s="6"/>
      <c r="M147" s="6"/>
      <c r="N147" s="6"/>
      <c r="O147" s="6"/>
      <c r="P147" s="6"/>
      <c r="Q147" s="6"/>
      <c r="R147" s="6"/>
      <c r="S147" s="6"/>
      <c r="T147" s="6"/>
      <c r="U147" s="6"/>
    </row>
    <row r="148" spans="1:21" ht="15.75" customHeight="1">
      <c r="A148" s="3"/>
      <c r="B148" s="4"/>
      <c r="C148" s="5"/>
      <c r="D148" s="5"/>
      <c r="E148" s="5"/>
      <c r="F148" s="6"/>
      <c r="G148" s="6"/>
      <c r="H148" s="6"/>
      <c r="I148" s="6"/>
      <c r="J148" s="6"/>
      <c r="K148" s="6"/>
      <c r="L148" s="6"/>
      <c r="M148" s="6"/>
      <c r="N148" s="6"/>
      <c r="O148" s="6"/>
      <c r="P148" s="6"/>
      <c r="Q148" s="6"/>
      <c r="R148" s="6"/>
      <c r="S148" s="6"/>
      <c r="T148" s="6"/>
      <c r="U148" s="6"/>
    </row>
    <row r="149" spans="1:21" ht="15.75" customHeight="1">
      <c r="A149" s="3"/>
      <c r="B149" s="4"/>
      <c r="C149" s="5"/>
      <c r="D149" s="5"/>
      <c r="E149" s="5"/>
      <c r="F149" s="6"/>
      <c r="G149" s="6"/>
      <c r="H149" s="6"/>
      <c r="I149" s="6"/>
      <c r="J149" s="6"/>
      <c r="K149" s="6"/>
      <c r="L149" s="6"/>
      <c r="M149" s="6"/>
      <c r="N149" s="6"/>
      <c r="O149" s="6"/>
      <c r="P149" s="6"/>
      <c r="Q149" s="6"/>
      <c r="R149" s="6"/>
      <c r="S149" s="6"/>
      <c r="T149" s="6"/>
      <c r="U149" s="6"/>
    </row>
    <row r="150" spans="1:21" ht="15.75" customHeight="1">
      <c r="A150" s="3"/>
      <c r="B150" s="4"/>
      <c r="C150" s="5"/>
      <c r="D150" s="5"/>
      <c r="E150" s="5"/>
      <c r="F150" s="6"/>
      <c r="G150" s="6"/>
      <c r="H150" s="6"/>
      <c r="I150" s="6"/>
      <c r="J150" s="6"/>
      <c r="K150" s="6"/>
      <c r="L150" s="6"/>
      <c r="M150" s="6"/>
      <c r="N150" s="6"/>
      <c r="O150" s="6"/>
      <c r="P150" s="6"/>
      <c r="Q150" s="6"/>
      <c r="R150" s="6"/>
      <c r="S150" s="6"/>
      <c r="T150" s="6"/>
      <c r="U150" s="6"/>
    </row>
    <row r="151" spans="1:21" ht="15.75" customHeight="1">
      <c r="A151" s="3"/>
      <c r="B151" s="4"/>
      <c r="C151" s="5"/>
      <c r="D151" s="5"/>
      <c r="E151" s="5"/>
      <c r="F151" s="6"/>
      <c r="G151" s="6"/>
      <c r="H151" s="6"/>
      <c r="I151" s="6"/>
      <c r="J151" s="6"/>
      <c r="K151" s="6"/>
      <c r="L151" s="6"/>
      <c r="M151" s="6"/>
      <c r="N151" s="6"/>
      <c r="O151" s="6"/>
      <c r="P151" s="6"/>
      <c r="Q151" s="6"/>
      <c r="R151" s="6"/>
      <c r="S151" s="6"/>
      <c r="T151" s="6"/>
      <c r="U151" s="6"/>
    </row>
    <row r="152" spans="1:21" ht="15.75" customHeight="1">
      <c r="A152" s="3"/>
      <c r="B152" s="4"/>
      <c r="C152" s="5"/>
      <c r="D152" s="5"/>
      <c r="E152" s="5"/>
      <c r="F152" s="6"/>
      <c r="G152" s="6"/>
      <c r="H152" s="6"/>
      <c r="I152" s="6"/>
      <c r="J152" s="6"/>
      <c r="K152" s="6"/>
      <c r="L152" s="6"/>
      <c r="M152" s="6"/>
      <c r="N152" s="6"/>
      <c r="O152" s="6"/>
      <c r="P152" s="6"/>
      <c r="Q152" s="6"/>
      <c r="R152" s="6"/>
      <c r="S152" s="6"/>
      <c r="T152" s="6"/>
      <c r="U152" s="6"/>
    </row>
    <row r="153" spans="1:21" ht="15.75" customHeight="1">
      <c r="A153" s="3"/>
      <c r="B153" s="4"/>
      <c r="C153" s="5"/>
      <c r="D153" s="5"/>
      <c r="E153" s="5"/>
      <c r="F153" s="6"/>
      <c r="G153" s="6"/>
      <c r="H153" s="6"/>
      <c r="I153" s="6"/>
      <c r="J153" s="6"/>
      <c r="K153" s="6"/>
      <c r="L153" s="6"/>
      <c r="M153" s="6"/>
      <c r="N153" s="6"/>
      <c r="O153" s="6"/>
      <c r="P153" s="6"/>
      <c r="Q153" s="6"/>
      <c r="R153" s="6"/>
      <c r="S153" s="6"/>
      <c r="T153" s="6"/>
      <c r="U153" s="6"/>
    </row>
    <row r="154" spans="1:21" ht="15.75" customHeight="1">
      <c r="A154" s="3"/>
      <c r="B154" s="4"/>
      <c r="C154" s="5"/>
      <c r="D154" s="5"/>
      <c r="E154" s="5"/>
      <c r="F154" s="6"/>
      <c r="G154" s="6"/>
      <c r="H154" s="6"/>
      <c r="I154" s="6"/>
      <c r="J154" s="6"/>
      <c r="K154" s="6"/>
      <c r="L154" s="6"/>
      <c r="M154" s="6"/>
      <c r="N154" s="6"/>
      <c r="O154" s="6"/>
      <c r="P154" s="6"/>
      <c r="Q154" s="6"/>
      <c r="R154" s="6"/>
      <c r="S154" s="6"/>
      <c r="T154" s="6"/>
      <c r="U154" s="6"/>
    </row>
    <row r="155" spans="1:21" ht="15.75" customHeight="1">
      <c r="A155" s="3"/>
      <c r="B155" s="4"/>
      <c r="C155" s="5"/>
      <c r="D155" s="5"/>
      <c r="E155" s="5"/>
      <c r="F155" s="6"/>
      <c r="G155" s="6"/>
      <c r="H155" s="6"/>
      <c r="I155" s="6"/>
      <c r="J155" s="6"/>
      <c r="K155" s="6"/>
      <c r="L155" s="6"/>
      <c r="M155" s="6"/>
      <c r="N155" s="6"/>
      <c r="O155" s="6"/>
      <c r="P155" s="6"/>
      <c r="Q155" s="6"/>
      <c r="R155" s="6"/>
      <c r="S155" s="6"/>
      <c r="T155" s="6"/>
      <c r="U155" s="6"/>
    </row>
    <row r="156" spans="1:21" ht="15.75" customHeight="1">
      <c r="A156" s="3"/>
      <c r="B156" s="4"/>
      <c r="C156" s="5"/>
      <c r="D156" s="5"/>
      <c r="E156" s="5"/>
      <c r="F156" s="6"/>
      <c r="G156" s="6"/>
      <c r="H156" s="6"/>
      <c r="I156" s="6"/>
      <c r="J156" s="6"/>
      <c r="K156" s="6"/>
      <c r="L156" s="6"/>
      <c r="M156" s="6"/>
      <c r="N156" s="6"/>
      <c r="O156" s="6"/>
      <c r="P156" s="6"/>
      <c r="Q156" s="6"/>
      <c r="R156" s="6"/>
      <c r="S156" s="6"/>
      <c r="T156" s="6"/>
      <c r="U156" s="6"/>
    </row>
    <row r="157" spans="1:21" ht="15.75" customHeight="1">
      <c r="A157" s="3"/>
      <c r="B157" s="4"/>
      <c r="C157" s="5"/>
      <c r="D157" s="5"/>
      <c r="E157" s="5"/>
      <c r="F157" s="6"/>
      <c r="G157" s="6"/>
      <c r="H157" s="6"/>
      <c r="I157" s="6"/>
      <c r="J157" s="6"/>
      <c r="K157" s="6"/>
      <c r="L157" s="6"/>
      <c r="M157" s="6"/>
      <c r="N157" s="6"/>
      <c r="O157" s="6"/>
      <c r="P157" s="6"/>
      <c r="Q157" s="6"/>
      <c r="R157" s="6"/>
      <c r="S157" s="6"/>
      <c r="T157" s="6"/>
      <c r="U157" s="6"/>
    </row>
    <row r="158" spans="1:21" ht="15.75" customHeight="1">
      <c r="A158" s="3"/>
      <c r="B158" s="4"/>
      <c r="C158" s="5"/>
      <c r="D158" s="5"/>
      <c r="E158" s="5"/>
      <c r="F158" s="6"/>
      <c r="G158" s="6"/>
      <c r="H158" s="6"/>
      <c r="I158" s="6"/>
      <c r="J158" s="6"/>
      <c r="K158" s="6"/>
      <c r="L158" s="6"/>
      <c r="M158" s="6"/>
      <c r="N158" s="6"/>
      <c r="O158" s="6"/>
      <c r="P158" s="6"/>
      <c r="Q158" s="6"/>
      <c r="R158" s="6"/>
      <c r="S158" s="6"/>
      <c r="T158" s="6"/>
      <c r="U158" s="6"/>
    </row>
    <row r="159" spans="1:21" ht="15.75" customHeight="1">
      <c r="A159" s="3"/>
      <c r="B159" s="4"/>
      <c r="C159" s="5"/>
      <c r="D159" s="5"/>
      <c r="E159" s="5"/>
      <c r="F159" s="6"/>
      <c r="G159" s="6"/>
      <c r="H159" s="6"/>
      <c r="I159" s="6"/>
      <c r="J159" s="6"/>
      <c r="K159" s="6"/>
      <c r="L159" s="6"/>
      <c r="M159" s="6"/>
      <c r="N159" s="6"/>
      <c r="O159" s="6"/>
      <c r="P159" s="6"/>
      <c r="Q159" s="6"/>
      <c r="R159" s="6"/>
      <c r="S159" s="6"/>
      <c r="T159" s="6"/>
      <c r="U159" s="6"/>
    </row>
    <row r="160" spans="1:21" ht="15.75" customHeight="1">
      <c r="A160" s="3"/>
      <c r="B160" s="4"/>
      <c r="C160" s="5"/>
      <c r="D160" s="5"/>
      <c r="E160" s="5"/>
      <c r="F160" s="6"/>
      <c r="G160" s="6"/>
      <c r="H160" s="6"/>
      <c r="I160" s="6"/>
      <c r="J160" s="6"/>
      <c r="K160" s="6"/>
      <c r="L160" s="6"/>
      <c r="M160" s="6"/>
      <c r="N160" s="6"/>
      <c r="O160" s="6"/>
      <c r="P160" s="6"/>
      <c r="Q160" s="6"/>
      <c r="R160" s="6"/>
      <c r="S160" s="6"/>
      <c r="T160" s="6"/>
      <c r="U160" s="6"/>
    </row>
    <row r="161" spans="1:21" ht="15.75" customHeight="1">
      <c r="A161" s="3"/>
      <c r="B161" s="4"/>
      <c r="C161" s="5"/>
      <c r="D161" s="5"/>
      <c r="E161" s="5"/>
      <c r="F161" s="6"/>
      <c r="G161" s="6"/>
      <c r="H161" s="6"/>
      <c r="I161" s="6"/>
      <c r="J161" s="6"/>
      <c r="K161" s="6"/>
      <c r="L161" s="6"/>
      <c r="M161" s="6"/>
      <c r="N161" s="6"/>
      <c r="O161" s="6"/>
      <c r="P161" s="6"/>
      <c r="Q161" s="6"/>
      <c r="R161" s="6"/>
      <c r="S161" s="6"/>
      <c r="T161" s="6"/>
      <c r="U161" s="6"/>
    </row>
    <row r="162" spans="1:21" ht="15.75" customHeight="1">
      <c r="A162" s="3"/>
      <c r="B162" s="4"/>
      <c r="C162" s="5"/>
      <c r="D162" s="5"/>
      <c r="E162" s="5"/>
      <c r="F162" s="6"/>
      <c r="G162" s="6"/>
      <c r="H162" s="6"/>
      <c r="I162" s="6"/>
      <c r="J162" s="6"/>
      <c r="K162" s="6"/>
      <c r="L162" s="6"/>
      <c r="M162" s="6"/>
      <c r="N162" s="6"/>
      <c r="O162" s="6"/>
      <c r="P162" s="6"/>
      <c r="Q162" s="6"/>
      <c r="R162" s="6"/>
      <c r="S162" s="6"/>
      <c r="T162" s="6"/>
      <c r="U162" s="6"/>
    </row>
    <row r="163" spans="1:21" ht="15.75" customHeight="1">
      <c r="A163" s="3"/>
      <c r="B163" s="4"/>
      <c r="C163" s="5"/>
      <c r="D163" s="5"/>
      <c r="E163" s="5"/>
      <c r="F163" s="6"/>
      <c r="G163" s="6"/>
      <c r="H163" s="6"/>
      <c r="I163" s="6"/>
      <c r="J163" s="6"/>
      <c r="K163" s="6"/>
      <c r="L163" s="6"/>
      <c r="M163" s="6"/>
      <c r="N163" s="6"/>
      <c r="O163" s="6"/>
      <c r="P163" s="6"/>
      <c r="Q163" s="6"/>
      <c r="R163" s="6"/>
      <c r="S163" s="6"/>
      <c r="T163" s="6"/>
      <c r="U163" s="6"/>
    </row>
    <row r="164" spans="1:21" ht="15.75" customHeight="1">
      <c r="A164" s="3"/>
      <c r="B164" s="4"/>
      <c r="C164" s="5"/>
      <c r="D164" s="5"/>
      <c r="E164" s="5"/>
      <c r="F164" s="6"/>
      <c r="G164" s="6"/>
      <c r="H164" s="6"/>
      <c r="I164" s="6"/>
      <c r="J164" s="6"/>
      <c r="K164" s="6"/>
      <c r="L164" s="6"/>
      <c r="M164" s="6"/>
      <c r="N164" s="6"/>
      <c r="O164" s="6"/>
      <c r="P164" s="6"/>
      <c r="Q164" s="6"/>
      <c r="R164" s="6"/>
      <c r="S164" s="6"/>
      <c r="T164" s="6"/>
      <c r="U164" s="6"/>
    </row>
    <row r="165" spans="1:21" ht="15.75" customHeight="1">
      <c r="A165" s="3"/>
      <c r="B165" s="4"/>
      <c r="C165" s="5"/>
      <c r="D165" s="5"/>
      <c r="E165" s="5"/>
      <c r="F165" s="6"/>
      <c r="G165" s="6"/>
      <c r="H165" s="6"/>
      <c r="I165" s="6"/>
      <c r="J165" s="6"/>
      <c r="K165" s="6"/>
      <c r="L165" s="6"/>
      <c r="M165" s="6"/>
      <c r="N165" s="6"/>
      <c r="O165" s="6"/>
      <c r="P165" s="6"/>
      <c r="Q165" s="6"/>
      <c r="R165" s="6"/>
      <c r="S165" s="6"/>
      <c r="T165" s="6"/>
      <c r="U165" s="6"/>
    </row>
    <row r="166" spans="1:21" ht="15.75" customHeight="1">
      <c r="A166" s="3"/>
      <c r="B166" s="4"/>
      <c r="C166" s="5"/>
      <c r="D166" s="5"/>
      <c r="E166" s="5"/>
      <c r="F166" s="6"/>
      <c r="G166" s="6"/>
      <c r="H166" s="6"/>
      <c r="I166" s="6"/>
      <c r="J166" s="6"/>
      <c r="K166" s="6"/>
      <c r="L166" s="6"/>
      <c r="M166" s="6"/>
      <c r="N166" s="6"/>
      <c r="O166" s="6"/>
      <c r="P166" s="6"/>
      <c r="Q166" s="6"/>
      <c r="R166" s="6"/>
      <c r="S166" s="6"/>
      <c r="T166" s="6"/>
      <c r="U166" s="6"/>
    </row>
    <row r="167" spans="1:21" ht="15.75" customHeight="1">
      <c r="A167" s="3"/>
      <c r="B167" s="4"/>
      <c r="C167" s="5"/>
      <c r="D167" s="5"/>
      <c r="E167" s="5"/>
      <c r="F167" s="6"/>
      <c r="G167" s="6"/>
      <c r="H167" s="6"/>
      <c r="I167" s="6"/>
      <c r="J167" s="6"/>
      <c r="K167" s="6"/>
      <c r="L167" s="6"/>
      <c r="M167" s="6"/>
      <c r="N167" s="6"/>
      <c r="O167" s="6"/>
      <c r="P167" s="6"/>
      <c r="Q167" s="6"/>
      <c r="R167" s="6"/>
      <c r="S167" s="6"/>
      <c r="T167" s="6"/>
      <c r="U167" s="6"/>
    </row>
    <row r="168" spans="1:21" ht="15.75" customHeight="1">
      <c r="A168" s="3"/>
      <c r="B168" s="4"/>
      <c r="C168" s="5"/>
      <c r="D168" s="5"/>
      <c r="E168" s="5"/>
      <c r="F168" s="6"/>
      <c r="G168" s="6"/>
      <c r="H168" s="6"/>
      <c r="I168" s="6"/>
      <c r="J168" s="6"/>
      <c r="K168" s="6"/>
      <c r="L168" s="6"/>
      <c r="M168" s="6"/>
      <c r="N168" s="6"/>
      <c r="O168" s="6"/>
      <c r="P168" s="6"/>
      <c r="Q168" s="6"/>
      <c r="R168" s="6"/>
      <c r="S168" s="6"/>
      <c r="T168" s="6"/>
      <c r="U168" s="6"/>
    </row>
    <row r="169" spans="1:21" ht="15.75" customHeight="1">
      <c r="A169" s="3"/>
      <c r="B169" s="4"/>
      <c r="C169" s="5"/>
      <c r="D169" s="5"/>
      <c r="E169" s="5"/>
      <c r="F169" s="6"/>
      <c r="G169" s="6"/>
      <c r="H169" s="6"/>
      <c r="I169" s="6"/>
      <c r="J169" s="6"/>
      <c r="K169" s="6"/>
      <c r="L169" s="6"/>
      <c r="M169" s="6"/>
      <c r="N169" s="6"/>
      <c r="O169" s="6"/>
      <c r="P169" s="6"/>
      <c r="Q169" s="6"/>
      <c r="R169" s="6"/>
      <c r="S169" s="6"/>
      <c r="T169" s="6"/>
      <c r="U169" s="6"/>
    </row>
    <row r="170" spans="1:21" ht="15.75" customHeight="1">
      <c r="A170" s="3"/>
      <c r="B170" s="4"/>
      <c r="C170" s="5"/>
      <c r="D170" s="5"/>
      <c r="E170" s="5"/>
      <c r="F170" s="6"/>
      <c r="G170" s="6"/>
      <c r="H170" s="6"/>
      <c r="I170" s="6"/>
      <c r="J170" s="6"/>
      <c r="K170" s="6"/>
      <c r="L170" s="6"/>
      <c r="M170" s="6"/>
      <c r="N170" s="6"/>
      <c r="O170" s="6"/>
      <c r="P170" s="6"/>
      <c r="Q170" s="6"/>
      <c r="R170" s="6"/>
      <c r="S170" s="6"/>
      <c r="T170" s="6"/>
      <c r="U170" s="6"/>
    </row>
    <row r="171" spans="1:21" ht="15.75" customHeight="1">
      <c r="A171" s="3"/>
      <c r="B171" s="4"/>
      <c r="C171" s="5"/>
      <c r="D171" s="5"/>
      <c r="E171" s="5"/>
      <c r="F171" s="6"/>
      <c r="G171" s="6"/>
      <c r="H171" s="6"/>
      <c r="I171" s="6"/>
      <c r="J171" s="6"/>
      <c r="K171" s="6"/>
      <c r="L171" s="6"/>
      <c r="M171" s="6"/>
      <c r="N171" s="6"/>
      <c r="O171" s="6"/>
      <c r="P171" s="6"/>
      <c r="Q171" s="6"/>
      <c r="R171" s="6"/>
      <c r="S171" s="6"/>
      <c r="T171" s="6"/>
      <c r="U171" s="6"/>
    </row>
    <row r="172" spans="1:21" ht="15.75" customHeight="1">
      <c r="A172" s="3"/>
      <c r="B172" s="4"/>
      <c r="C172" s="5"/>
      <c r="D172" s="5"/>
      <c r="E172" s="5"/>
      <c r="F172" s="6"/>
      <c r="G172" s="6"/>
      <c r="H172" s="6"/>
      <c r="I172" s="6"/>
      <c r="J172" s="6"/>
      <c r="K172" s="6"/>
      <c r="L172" s="6"/>
      <c r="M172" s="6"/>
      <c r="N172" s="6"/>
      <c r="O172" s="6"/>
      <c r="P172" s="6"/>
      <c r="Q172" s="6"/>
      <c r="R172" s="6"/>
      <c r="S172" s="6"/>
      <c r="T172" s="6"/>
      <c r="U172" s="6"/>
    </row>
    <row r="173" spans="1:21" ht="15.75" customHeight="1">
      <c r="A173" s="3"/>
      <c r="B173" s="4"/>
      <c r="C173" s="5"/>
      <c r="D173" s="5"/>
      <c r="E173" s="5"/>
      <c r="F173" s="6"/>
      <c r="G173" s="6"/>
      <c r="H173" s="6"/>
      <c r="I173" s="6"/>
      <c r="J173" s="6"/>
      <c r="K173" s="6"/>
      <c r="L173" s="6"/>
      <c r="M173" s="6"/>
      <c r="N173" s="6"/>
      <c r="O173" s="6"/>
      <c r="P173" s="6"/>
      <c r="Q173" s="6"/>
      <c r="R173" s="6"/>
      <c r="S173" s="6"/>
      <c r="T173" s="6"/>
      <c r="U173" s="6"/>
    </row>
    <row r="174" spans="1:21" ht="15.75" customHeight="1">
      <c r="A174" s="3"/>
      <c r="B174" s="4"/>
      <c r="C174" s="5"/>
      <c r="D174" s="5"/>
      <c r="E174" s="5"/>
      <c r="F174" s="6"/>
      <c r="G174" s="6"/>
      <c r="H174" s="6"/>
      <c r="I174" s="6"/>
      <c r="J174" s="6"/>
      <c r="K174" s="6"/>
      <c r="L174" s="6"/>
      <c r="M174" s="6"/>
      <c r="N174" s="6"/>
      <c r="O174" s="6"/>
      <c r="P174" s="6"/>
      <c r="Q174" s="6"/>
      <c r="R174" s="6"/>
      <c r="S174" s="6"/>
      <c r="T174" s="6"/>
      <c r="U174" s="6"/>
    </row>
    <row r="175" spans="1:21" ht="15.75" customHeight="1">
      <c r="A175" s="3"/>
      <c r="B175" s="4"/>
      <c r="C175" s="5"/>
      <c r="D175" s="5"/>
      <c r="E175" s="5"/>
      <c r="F175" s="6"/>
      <c r="G175" s="6"/>
      <c r="H175" s="6"/>
      <c r="I175" s="6"/>
      <c r="J175" s="6"/>
      <c r="K175" s="6"/>
      <c r="L175" s="6"/>
      <c r="M175" s="6"/>
      <c r="N175" s="6"/>
      <c r="O175" s="6"/>
      <c r="P175" s="6"/>
      <c r="Q175" s="6"/>
      <c r="R175" s="6"/>
      <c r="S175" s="6"/>
      <c r="T175" s="6"/>
      <c r="U175" s="6"/>
    </row>
    <row r="176" spans="1:21" ht="15.75" customHeight="1">
      <c r="A176" s="3"/>
      <c r="B176" s="4"/>
      <c r="C176" s="5"/>
      <c r="D176" s="5"/>
      <c r="E176" s="5"/>
      <c r="F176" s="6"/>
      <c r="G176" s="6"/>
      <c r="H176" s="6"/>
      <c r="I176" s="6"/>
      <c r="J176" s="6"/>
      <c r="K176" s="6"/>
      <c r="L176" s="6"/>
      <c r="M176" s="6"/>
      <c r="N176" s="6"/>
      <c r="O176" s="6"/>
      <c r="P176" s="6"/>
      <c r="Q176" s="6"/>
      <c r="R176" s="6"/>
      <c r="S176" s="6"/>
      <c r="T176" s="6"/>
      <c r="U176" s="6"/>
    </row>
    <row r="177" spans="1:21" ht="15.75" customHeight="1">
      <c r="A177" s="3"/>
      <c r="B177" s="4"/>
      <c r="C177" s="5"/>
      <c r="D177" s="5"/>
      <c r="E177" s="5"/>
      <c r="F177" s="6"/>
      <c r="G177" s="6"/>
      <c r="H177" s="6"/>
      <c r="I177" s="6"/>
      <c r="J177" s="6"/>
      <c r="K177" s="6"/>
      <c r="L177" s="6"/>
      <c r="M177" s="6"/>
      <c r="N177" s="6"/>
      <c r="O177" s="6"/>
      <c r="P177" s="6"/>
      <c r="Q177" s="6"/>
      <c r="R177" s="6"/>
      <c r="S177" s="6"/>
      <c r="T177" s="6"/>
      <c r="U177" s="6"/>
    </row>
    <row r="178" spans="1:21" ht="15.75" customHeight="1">
      <c r="A178" s="3"/>
      <c r="B178" s="4"/>
      <c r="C178" s="5"/>
      <c r="D178" s="5"/>
      <c r="E178" s="5"/>
      <c r="F178" s="6"/>
      <c r="G178" s="6"/>
      <c r="H178" s="6"/>
      <c r="I178" s="6"/>
      <c r="J178" s="6"/>
      <c r="K178" s="6"/>
      <c r="L178" s="6"/>
      <c r="M178" s="6"/>
      <c r="N178" s="6"/>
      <c r="O178" s="6"/>
      <c r="P178" s="6"/>
      <c r="Q178" s="6"/>
      <c r="R178" s="6"/>
      <c r="S178" s="6"/>
      <c r="T178" s="6"/>
      <c r="U178" s="6"/>
    </row>
    <row r="179" spans="1:21" ht="15.75" customHeight="1">
      <c r="A179" s="3"/>
      <c r="B179" s="4"/>
      <c r="C179" s="5"/>
      <c r="D179" s="5"/>
      <c r="E179" s="5"/>
      <c r="F179" s="6"/>
      <c r="G179" s="6"/>
      <c r="H179" s="6"/>
      <c r="I179" s="6"/>
      <c r="J179" s="6"/>
      <c r="K179" s="6"/>
      <c r="L179" s="6"/>
      <c r="M179" s="6"/>
      <c r="N179" s="6"/>
      <c r="O179" s="6"/>
      <c r="P179" s="6"/>
      <c r="Q179" s="6"/>
      <c r="R179" s="6"/>
      <c r="S179" s="6"/>
      <c r="T179" s="6"/>
      <c r="U179" s="6"/>
    </row>
    <row r="180" spans="1:21" ht="15.75" customHeight="1">
      <c r="A180" s="3"/>
      <c r="B180" s="4"/>
      <c r="C180" s="5"/>
      <c r="D180" s="5"/>
      <c r="E180" s="5"/>
      <c r="F180" s="6"/>
      <c r="G180" s="6"/>
      <c r="H180" s="6"/>
      <c r="I180" s="6"/>
      <c r="J180" s="6"/>
      <c r="K180" s="6"/>
      <c r="L180" s="6"/>
      <c r="M180" s="6"/>
      <c r="N180" s="6"/>
      <c r="O180" s="6"/>
      <c r="P180" s="6"/>
      <c r="Q180" s="6"/>
      <c r="R180" s="6"/>
      <c r="S180" s="6"/>
      <c r="T180" s="6"/>
      <c r="U180" s="6"/>
    </row>
    <row r="181" spans="1:21" ht="15.75" customHeight="1">
      <c r="A181" s="3"/>
      <c r="B181" s="4"/>
      <c r="C181" s="5"/>
      <c r="D181" s="5"/>
      <c r="E181" s="5"/>
      <c r="F181" s="6"/>
      <c r="G181" s="6"/>
      <c r="H181" s="6"/>
      <c r="I181" s="6"/>
      <c r="J181" s="6"/>
      <c r="K181" s="6"/>
      <c r="L181" s="6"/>
      <c r="M181" s="6"/>
      <c r="N181" s="6"/>
      <c r="O181" s="6"/>
      <c r="P181" s="6"/>
      <c r="Q181" s="6"/>
      <c r="R181" s="6"/>
      <c r="S181" s="6"/>
      <c r="T181" s="6"/>
      <c r="U181" s="6"/>
    </row>
    <row r="182" spans="1:21" ht="15.75" customHeight="1">
      <c r="A182" s="3"/>
      <c r="B182" s="4"/>
      <c r="C182" s="5"/>
      <c r="D182" s="5"/>
      <c r="E182" s="5"/>
      <c r="F182" s="6"/>
      <c r="G182" s="6"/>
      <c r="H182" s="6"/>
      <c r="I182" s="6"/>
      <c r="J182" s="6"/>
      <c r="K182" s="6"/>
      <c r="L182" s="6"/>
      <c r="M182" s="6"/>
      <c r="N182" s="6"/>
      <c r="O182" s="6"/>
      <c r="P182" s="6"/>
      <c r="Q182" s="6"/>
      <c r="R182" s="6"/>
      <c r="S182" s="6"/>
      <c r="T182" s="6"/>
      <c r="U182" s="6"/>
    </row>
    <row r="183" spans="1:21" ht="15.75" customHeight="1">
      <c r="A183" s="3"/>
      <c r="B183" s="4"/>
      <c r="C183" s="5"/>
      <c r="D183" s="5"/>
      <c r="E183" s="5"/>
      <c r="F183" s="6"/>
      <c r="G183" s="6"/>
      <c r="H183" s="6"/>
      <c r="I183" s="6"/>
      <c r="J183" s="6"/>
      <c r="K183" s="6"/>
      <c r="L183" s="6"/>
      <c r="M183" s="6"/>
      <c r="N183" s="6"/>
      <c r="O183" s="6"/>
      <c r="P183" s="6"/>
      <c r="Q183" s="6"/>
      <c r="R183" s="6"/>
      <c r="S183" s="6"/>
      <c r="T183" s="6"/>
      <c r="U183" s="6"/>
    </row>
    <row r="184" spans="1:21" ht="15.75" customHeight="1">
      <c r="A184" s="3"/>
      <c r="B184" s="4"/>
      <c r="C184" s="5"/>
      <c r="D184" s="5"/>
      <c r="E184" s="5"/>
      <c r="F184" s="6"/>
      <c r="G184" s="6"/>
      <c r="H184" s="6"/>
      <c r="I184" s="6"/>
      <c r="J184" s="6"/>
      <c r="K184" s="6"/>
      <c r="L184" s="6"/>
      <c r="M184" s="6"/>
      <c r="N184" s="6"/>
      <c r="O184" s="6"/>
      <c r="P184" s="6"/>
      <c r="Q184" s="6"/>
      <c r="R184" s="6"/>
      <c r="S184" s="6"/>
      <c r="T184" s="6"/>
      <c r="U184" s="6"/>
    </row>
    <row r="185" spans="1:21" ht="15.75" customHeight="1">
      <c r="A185" s="3"/>
      <c r="B185" s="4"/>
      <c r="C185" s="5"/>
      <c r="D185" s="5"/>
      <c r="E185" s="5"/>
      <c r="F185" s="6"/>
      <c r="G185" s="6"/>
      <c r="H185" s="6"/>
      <c r="I185" s="6"/>
      <c r="J185" s="6"/>
      <c r="K185" s="6"/>
      <c r="L185" s="6"/>
      <c r="M185" s="6"/>
      <c r="N185" s="6"/>
      <c r="O185" s="6"/>
      <c r="P185" s="6"/>
      <c r="Q185" s="6"/>
      <c r="R185" s="6"/>
      <c r="S185" s="6"/>
      <c r="T185" s="6"/>
      <c r="U185" s="6"/>
    </row>
    <row r="186" spans="1:21" ht="15.75" customHeight="1">
      <c r="A186" s="3"/>
      <c r="B186" s="4"/>
      <c r="C186" s="5"/>
      <c r="D186" s="5"/>
      <c r="E186" s="5"/>
      <c r="F186" s="6"/>
      <c r="G186" s="6"/>
      <c r="H186" s="6"/>
      <c r="I186" s="6"/>
      <c r="J186" s="6"/>
      <c r="K186" s="6"/>
      <c r="L186" s="6"/>
      <c r="M186" s="6"/>
      <c r="N186" s="6"/>
      <c r="O186" s="6"/>
      <c r="P186" s="6"/>
      <c r="Q186" s="6"/>
      <c r="R186" s="6"/>
      <c r="S186" s="6"/>
      <c r="T186" s="6"/>
      <c r="U186" s="6"/>
    </row>
    <row r="187" spans="1:21" ht="15.75" customHeight="1">
      <c r="A187" s="3"/>
      <c r="B187" s="4"/>
      <c r="C187" s="5"/>
      <c r="D187" s="5"/>
      <c r="E187" s="5"/>
      <c r="F187" s="6"/>
      <c r="G187" s="6"/>
      <c r="H187" s="6"/>
      <c r="I187" s="6"/>
      <c r="J187" s="6"/>
      <c r="K187" s="6"/>
      <c r="L187" s="6"/>
      <c r="M187" s="6"/>
      <c r="N187" s="6"/>
      <c r="O187" s="6"/>
      <c r="P187" s="6"/>
      <c r="Q187" s="6"/>
      <c r="R187" s="6"/>
      <c r="S187" s="6"/>
      <c r="T187" s="6"/>
      <c r="U187" s="6"/>
    </row>
    <row r="188" spans="1:21" ht="15.75" customHeight="1">
      <c r="A188" s="3"/>
      <c r="B188" s="4"/>
      <c r="C188" s="5"/>
      <c r="D188" s="5"/>
      <c r="E188" s="5"/>
      <c r="F188" s="6"/>
      <c r="G188" s="6"/>
      <c r="H188" s="6"/>
      <c r="I188" s="6"/>
      <c r="J188" s="6"/>
      <c r="K188" s="6"/>
      <c r="L188" s="6"/>
      <c r="M188" s="6"/>
      <c r="N188" s="6"/>
      <c r="O188" s="6"/>
      <c r="P188" s="6"/>
      <c r="Q188" s="6"/>
      <c r="R188" s="6"/>
      <c r="S188" s="6"/>
      <c r="T188" s="6"/>
      <c r="U188" s="6"/>
    </row>
    <row r="189" spans="1:21" ht="15.75" customHeight="1">
      <c r="A189" s="3"/>
      <c r="B189" s="4"/>
      <c r="C189" s="5"/>
      <c r="D189" s="5"/>
      <c r="E189" s="5"/>
      <c r="F189" s="6"/>
      <c r="G189" s="6"/>
      <c r="H189" s="6"/>
      <c r="I189" s="6"/>
      <c r="J189" s="6"/>
      <c r="K189" s="6"/>
      <c r="L189" s="6"/>
      <c r="M189" s="6"/>
      <c r="N189" s="6"/>
      <c r="O189" s="6"/>
      <c r="P189" s="6"/>
      <c r="Q189" s="6"/>
      <c r="R189" s="6"/>
      <c r="S189" s="6"/>
      <c r="T189" s="6"/>
      <c r="U189" s="6"/>
    </row>
    <row r="190" spans="1:21" ht="15.75" customHeight="1">
      <c r="A190" s="3"/>
      <c r="B190" s="4"/>
      <c r="C190" s="5"/>
      <c r="D190" s="5"/>
      <c r="E190" s="5"/>
      <c r="F190" s="6"/>
      <c r="G190" s="6"/>
      <c r="H190" s="6"/>
      <c r="I190" s="6"/>
      <c r="J190" s="6"/>
      <c r="K190" s="6"/>
      <c r="L190" s="6"/>
      <c r="M190" s="6"/>
      <c r="N190" s="6"/>
      <c r="O190" s="6"/>
      <c r="P190" s="6"/>
      <c r="Q190" s="6"/>
      <c r="R190" s="6"/>
      <c r="S190" s="6"/>
      <c r="T190" s="6"/>
      <c r="U190" s="6"/>
    </row>
    <row r="191" spans="1:21" ht="15.75" customHeight="1">
      <c r="A191" s="3"/>
      <c r="B191" s="4"/>
      <c r="C191" s="5"/>
      <c r="D191" s="5"/>
      <c r="E191" s="5"/>
      <c r="F191" s="6"/>
      <c r="G191" s="6"/>
      <c r="H191" s="6"/>
      <c r="I191" s="6"/>
      <c r="J191" s="6"/>
      <c r="K191" s="6"/>
      <c r="L191" s="6"/>
      <c r="M191" s="6"/>
      <c r="N191" s="6"/>
      <c r="O191" s="6"/>
      <c r="P191" s="6"/>
      <c r="Q191" s="6"/>
      <c r="R191" s="6"/>
      <c r="S191" s="6"/>
      <c r="T191" s="6"/>
      <c r="U191" s="6"/>
    </row>
    <row r="192" spans="1:21" ht="15.75" customHeight="1">
      <c r="A192" s="3"/>
      <c r="B192" s="4"/>
      <c r="C192" s="5"/>
      <c r="D192" s="5"/>
      <c r="E192" s="5"/>
      <c r="F192" s="6"/>
      <c r="G192" s="6"/>
      <c r="H192" s="6"/>
      <c r="I192" s="6"/>
      <c r="J192" s="6"/>
      <c r="K192" s="6"/>
      <c r="L192" s="6"/>
      <c r="M192" s="6"/>
      <c r="N192" s="6"/>
      <c r="O192" s="6"/>
      <c r="P192" s="6"/>
      <c r="Q192" s="6"/>
      <c r="R192" s="6"/>
      <c r="S192" s="6"/>
      <c r="T192" s="6"/>
      <c r="U192" s="6"/>
    </row>
    <row r="193" spans="1:21" ht="15.75" customHeight="1">
      <c r="A193" s="3"/>
      <c r="B193" s="4"/>
      <c r="C193" s="5"/>
      <c r="D193" s="5"/>
      <c r="E193" s="5"/>
      <c r="F193" s="6"/>
      <c r="G193" s="6"/>
      <c r="H193" s="6"/>
      <c r="I193" s="6"/>
      <c r="J193" s="6"/>
      <c r="K193" s="6"/>
      <c r="L193" s="6"/>
      <c r="M193" s="6"/>
      <c r="N193" s="6"/>
      <c r="O193" s="6"/>
      <c r="P193" s="6"/>
      <c r="Q193" s="6"/>
      <c r="R193" s="6"/>
      <c r="S193" s="6"/>
      <c r="T193" s="6"/>
      <c r="U193" s="6"/>
    </row>
    <row r="194" spans="1:21" ht="15.75" customHeight="1">
      <c r="A194" s="3"/>
      <c r="B194" s="4"/>
      <c r="C194" s="5"/>
      <c r="D194" s="5"/>
      <c r="E194" s="5"/>
      <c r="F194" s="6"/>
      <c r="G194" s="6"/>
      <c r="H194" s="6"/>
      <c r="I194" s="6"/>
      <c r="J194" s="6"/>
      <c r="K194" s="6"/>
      <c r="L194" s="6"/>
      <c r="M194" s="6"/>
      <c r="N194" s="6"/>
      <c r="O194" s="6"/>
      <c r="P194" s="6"/>
      <c r="Q194" s="6"/>
      <c r="R194" s="6"/>
      <c r="S194" s="6"/>
      <c r="T194" s="6"/>
      <c r="U194" s="6"/>
    </row>
    <row r="195" spans="1:21" ht="15.75" customHeight="1">
      <c r="A195" s="3"/>
      <c r="B195" s="4"/>
      <c r="C195" s="5"/>
      <c r="D195" s="5"/>
      <c r="E195" s="5"/>
      <c r="F195" s="6"/>
      <c r="G195" s="6"/>
      <c r="H195" s="6"/>
      <c r="I195" s="6"/>
      <c r="J195" s="6"/>
      <c r="K195" s="6"/>
      <c r="L195" s="6"/>
      <c r="M195" s="6"/>
      <c r="N195" s="6"/>
      <c r="O195" s="6"/>
      <c r="P195" s="6"/>
      <c r="Q195" s="6"/>
      <c r="R195" s="6"/>
      <c r="S195" s="6"/>
      <c r="T195" s="6"/>
      <c r="U195" s="6"/>
    </row>
    <row r="196" spans="1:21" ht="15.75" customHeight="1">
      <c r="A196" s="3"/>
      <c r="B196" s="4"/>
      <c r="C196" s="5"/>
      <c r="D196" s="5"/>
      <c r="E196" s="5"/>
      <c r="F196" s="6"/>
      <c r="G196" s="6"/>
      <c r="H196" s="6"/>
      <c r="I196" s="6"/>
      <c r="J196" s="6"/>
      <c r="K196" s="6"/>
      <c r="L196" s="6"/>
      <c r="M196" s="6"/>
      <c r="N196" s="6"/>
      <c r="O196" s="6"/>
      <c r="P196" s="6"/>
      <c r="Q196" s="6"/>
      <c r="R196" s="6"/>
      <c r="S196" s="6"/>
      <c r="T196" s="6"/>
      <c r="U196" s="6"/>
    </row>
    <row r="197" spans="1:21" ht="15.75" customHeight="1">
      <c r="A197" s="3"/>
      <c r="B197" s="4"/>
      <c r="C197" s="5"/>
      <c r="D197" s="5"/>
      <c r="E197" s="5"/>
      <c r="F197" s="6"/>
      <c r="G197" s="6"/>
      <c r="H197" s="6"/>
      <c r="I197" s="6"/>
      <c r="J197" s="6"/>
      <c r="K197" s="6"/>
      <c r="L197" s="6"/>
      <c r="M197" s="6"/>
      <c r="N197" s="6"/>
      <c r="O197" s="6"/>
      <c r="P197" s="6"/>
      <c r="Q197" s="6"/>
      <c r="R197" s="6"/>
      <c r="S197" s="6"/>
      <c r="T197" s="6"/>
      <c r="U197" s="6"/>
    </row>
    <row r="198" spans="1:21" ht="15.75" customHeight="1">
      <c r="A198" s="3"/>
      <c r="B198" s="4"/>
      <c r="C198" s="5"/>
      <c r="D198" s="5"/>
      <c r="E198" s="5"/>
      <c r="F198" s="6"/>
      <c r="G198" s="6"/>
      <c r="H198" s="6"/>
      <c r="I198" s="6"/>
      <c r="J198" s="6"/>
      <c r="K198" s="6"/>
      <c r="L198" s="6"/>
      <c r="M198" s="6"/>
      <c r="N198" s="6"/>
      <c r="O198" s="6"/>
      <c r="P198" s="6"/>
      <c r="Q198" s="6"/>
      <c r="R198" s="6"/>
      <c r="S198" s="6"/>
      <c r="T198" s="6"/>
      <c r="U198" s="6"/>
    </row>
    <row r="199" spans="1:21" ht="15.75" customHeight="1">
      <c r="A199" s="3"/>
      <c r="B199" s="4"/>
      <c r="C199" s="5"/>
      <c r="D199" s="5"/>
      <c r="E199" s="5"/>
      <c r="F199" s="6"/>
      <c r="G199" s="6"/>
      <c r="H199" s="6"/>
      <c r="I199" s="6"/>
      <c r="J199" s="6"/>
      <c r="K199" s="6"/>
      <c r="L199" s="6"/>
      <c r="M199" s="6"/>
      <c r="N199" s="6"/>
      <c r="O199" s="6"/>
      <c r="P199" s="6"/>
      <c r="Q199" s="6"/>
      <c r="R199" s="6"/>
      <c r="S199" s="6"/>
      <c r="T199" s="6"/>
      <c r="U199" s="6"/>
    </row>
    <row r="200" spans="1:21" ht="15.75" customHeight="1">
      <c r="A200" s="3"/>
      <c r="B200" s="4"/>
      <c r="C200" s="5"/>
      <c r="D200" s="5"/>
      <c r="E200" s="5"/>
      <c r="F200" s="6"/>
      <c r="G200" s="6"/>
      <c r="H200" s="6"/>
      <c r="I200" s="6"/>
      <c r="J200" s="6"/>
      <c r="K200" s="6"/>
      <c r="L200" s="6"/>
      <c r="M200" s="6"/>
      <c r="N200" s="6"/>
      <c r="O200" s="6"/>
      <c r="P200" s="6"/>
      <c r="Q200" s="6"/>
      <c r="R200" s="6"/>
      <c r="S200" s="6"/>
      <c r="T200" s="6"/>
      <c r="U200" s="6"/>
    </row>
    <row r="201" spans="1:21" ht="15.75" customHeight="1">
      <c r="A201" s="3"/>
      <c r="B201" s="4"/>
      <c r="C201" s="5"/>
      <c r="D201" s="5"/>
      <c r="E201" s="5"/>
      <c r="F201" s="6"/>
      <c r="G201" s="6"/>
      <c r="H201" s="6"/>
      <c r="I201" s="6"/>
      <c r="J201" s="6"/>
      <c r="K201" s="6"/>
      <c r="L201" s="6"/>
      <c r="M201" s="6"/>
      <c r="N201" s="6"/>
      <c r="O201" s="6"/>
      <c r="P201" s="6"/>
      <c r="Q201" s="6"/>
      <c r="R201" s="6"/>
      <c r="S201" s="6"/>
      <c r="T201" s="6"/>
      <c r="U201" s="6"/>
    </row>
    <row r="202" spans="1:21" ht="15.75" customHeight="1">
      <c r="A202" s="3"/>
      <c r="B202" s="4"/>
      <c r="C202" s="5"/>
      <c r="D202" s="5"/>
      <c r="E202" s="5"/>
      <c r="F202" s="6"/>
      <c r="G202" s="6"/>
      <c r="H202" s="6"/>
      <c r="I202" s="6"/>
      <c r="J202" s="6"/>
      <c r="K202" s="6"/>
      <c r="L202" s="6"/>
      <c r="M202" s="6"/>
      <c r="N202" s="6"/>
      <c r="O202" s="6"/>
      <c r="P202" s="6"/>
      <c r="Q202" s="6"/>
      <c r="R202" s="6"/>
      <c r="S202" s="6"/>
      <c r="T202" s="6"/>
      <c r="U202" s="6"/>
    </row>
    <row r="203" spans="1:21" ht="15.75" customHeight="1">
      <c r="A203" s="3"/>
      <c r="B203" s="4"/>
      <c r="C203" s="5"/>
      <c r="D203" s="5"/>
      <c r="E203" s="5"/>
      <c r="F203" s="6"/>
      <c r="G203" s="6"/>
      <c r="H203" s="6"/>
      <c r="I203" s="6"/>
      <c r="J203" s="6"/>
      <c r="K203" s="6"/>
      <c r="L203" s="6"/>
      <c r="M203" s="6"/>
      <c r="N203" s="6"/>
      <c r="O203" s="6"/>
      <c r="P203" s="6"/>
      <c r="Q203" s="6"/>
      <c r="R203" s="6"/>
      <c r="S203" s="6"/>
      <c r="T203" s="6"/>
      <c r="U203" s="6"/>
    </row>
    <row r="204" spans="1:21" ht="15.75" customHeight="1">
      <c r="A204" s="3"/>
      <c r="B204" s="4"/>
      <c r="C204" s="5"/>
      <c r="D204" s="5"/>
      <c r="E204" s="5"/>
      <c r="F204" s="6"/>
      <c r="G204" s="6"/>
      <c r="H204" s="6"/>
      <c r="I204" s="6"/>
      <c r="J204" s="6"/>
      <c r="K204" s="6"/>
      <c r="L204" s="6"/>
      <c r="M204" s="6"/>
      <c r="N204" s="6"/>
      <c r="O204" s="6"/>
      <c r="P204" s="6"/>
      <c r="Q204" s="6"/>
      <c r="R204" s="6"/>
      <c r="S204" s="6"/>
      <c r="T204" s="6"/>
      <c r="U204" s="6"/>
    </row>
    <row r="205" spans="1:21" ht="15.75" customHeight="1">
      <c r="A205" s="3"/>
      <c r="B205" s="4"/>
      <c r="C205" s="5"/>
      <c r="D205" s="5"/>
      <c r="E205" s="5"/>
      <c r="F205" s="6"/>
      <c r="G205" s="6"/>
      <c r="H205" s="6"/>
      <c r="I205" s="6"/>
      <c r="J205" s="6"/>
      <c r="K205" s="6"/>
      <c r="L205" s="6"/>
      <c r="M205" s="6"/>
      <c r="N205" s="6"/>
      <c r="O205" s="6"/>
      <c r="P205" s="6"/>
      <c r="Q205" s="6"/>
      <c r="R205" s="6"/>
      <c r="S205" s="6"/>
      <c r="T205" s="6"/>
      <c r="U205" s="6"/>
    </row>
    <row r="206" spans="1:21" ht="15.75" customHeight="1">
      <c r="A206" s="3"/>
      <c r="B206" s="4"/>
      <c r="C206" s="5"/>
      <c r="D206" s="5"/>
      <c r="E206" s="5"/>
      <c r="F206" s="6"/>
      <c r="G206" s="6"/>
      <c r="H206" s="6"/>
      <c r="I206" s="6"/>
      <c r="J206" s="6"/>
      <c r="K206" s="6"/>
      <c r="L206" s="6"/>
      <c r="M206" s="6"/>
      <c r="N206" s="6"/>
      <c r="O206" s="6"/>
      <c r="P206" s="6"/>
      <c r="Q206" s="6"/>
      <c r="R206" s="6"/>
      <c r="S206" s="6"/>
      <c r="T206" s="6"/>
      <c r="U206" s="6"/>
    </row>
    <row r="207" spans="1:21" ht="15.75" customHeight="1">
      <c r="A207" s="3"/>
      <c r="B207" s="4"/>
      <c r="C207" s="5"/>
      <c r="D207" s="5"/>
      <c r="E207" s="5"/>
      <c r="F207" s="6"/>
      <c r="G207" s="6"/>
      <c r="H207" s="6"/>
      <c r="I207" s="6"/>
      <c r="J207" s="6"/>
      <c r="K207" s="6"/>
      <c r="L207" s="6"/>
      <c r="M207" s="6"/>
      <c r="N207" s="6"/>
      <c r="O207" s="6"/>
      <c r="P207" s="6"/>
      <c r="Q207" s="6"/>
      <c r="R207" s="6"/>
      <c r="S207" s="6"/>
      <c r="T207" s="6"/>
      <c r="U207" s="6"/>
    </row>
    <row r="208" spans="1:21" ht="15.75" customHeight="1">
      <c r="A208" s="3"/>
      <c r="B208" s="4"/>
      <c r="C208" s="5"/>
      <c r="D208" s="5"/>
      <c r="E208" s="5"/>
      <c r="F208" s="6"/>
      <c r="G208" s="6"/>
      <c r="H208" s="6"/>
      <c r="I208" s="6"/>
      <c r="J208" s="6"/>
      <c r="K208" s="6"/>
      <c r="L208" s="6"/>
      <c r="M208" s="6"/>
      <c r="N208" s="6"/>
      <c r="O208" s="6"/>
      <c r="P208" s="6"/>
      <c r="Q208" s="6"/>
      <c r="R208" s="6"/>
      <c r="S208" s="6"/>
      <c r="T208" s="6"/>
      <c r="U208" s="6"/>
    </row>
    <row r="209" spans="1:21" ht="15.75" customHeight="1">
      <c r="A209" s="3"/>
      <c r="B209" s="4"/>
      <c r="C209" s="5"/>
      <c r="D209" s="5"/>
      <c r="E209" s="5"/>
      <c r="F209" s="6"/>
      <c r="G209" s="6"/>
      <c r="H209" s="6"/>
      <c r="I209" s="6"/>
      <c r="J209" s="6"/>
      <c r="K209" s="6"/>
      <c r="L209" s="6"/>
      <c r="M209" s="6"/>
      <c r="N209" s="6"/>
      <c r="O209" s="6"/>
      <c r="P209" s="6"/>
      <c r="Q209" s="6"/>
      <c r="R209" s="6"/>
      <c r="S209" s="6"/>
      <c r="T209" s="6"/>
      <c r="U209" s="6"/>
    </row>
    <row r="210" spans="1:21" ht="15.75" customHeight="1">
      <c r="A210" s="3"/>
      <c r="B210" s="4"/>
      <c r="C210" s="5"/>
      <c r="D210" s="5"/>
      <c r="E210" s="5"/>
      <c r="F210" s="6"/>
      <c r="G210" s="6"/>
      <c r="H210" s="6"/>
      <c r="I210" s="6"/>
      <c r="J210" s="6"/>
      <c r="K210" s="6"/>
      <c r="L210" s="6"/>
      <c r="M210" s="6"/>
      <c r="N210" s="6"/>
      <c r="O210" s="6"/>
      <c r="P210" s="6"/>
      <c r="Q210" s="6"/>
      <c r="R210" s="6"/>
      <c r="S210" s="6"/>
      <c r="T210" s="6"/>
      <c r="U210" s="6"/>
    </row>
    <row r="211" spans="1:21" ht="15.75" customHeight="1">
      <c r="A211" s="3"/>
      <c r="B211" s="4"/>
      <c r="C211" s="5"/>
      <c r="D211" s="5"/>
      <c r="E211" s="5"/>
      <c r="F211" s="6"/>
      <c r="G211" s="6"/>
      <c r="H211" s="6"/>
      <c r="I211" s="6"/>
      <c r="J211" s="6"/>
      <c r="K211" s="6"/>
      <c r="L211" s="6"/>
      <c r="M211" s="6"/>
      <c r="N211" s="6"/>
      <c r="O211" s="6"/>
      <c r="P211" s="6"/>
      <c r="Q211" s="6"/>
      <c r="R211" s="6"/>
      <c r="S211" s="6"/>
      <c r="T211" s="6"/>
      <c r="U211" s="6"/>
    </row>
    <row r="212" spans="1:21" ht="15.75" customHeight="1">
      <c r="A212" s="3"/>
      <c r="B212" s="4"/>
      <c r="C212" s="5"/>
      <c r="D212" s="5"/>
      <c r="E212" s="5"/>
      <c r="F212" s="6"/>
      <c r="G212" s="6"/>
      <c r="H212" s="6"/>
      <c r="I212" s="6"/>
      <c r="J212" s="6"/>
      <c r="K212" s="6"/>
      <c r="L212" s="6"/>
      <c r="M212" s="6"/>
      <c r="N212" s="6"/>
      <c r="O212" s="6"/>
      <c r="P212" s="6"/>
      <c r="Q212" s="6"/>
      <c r="R212" s="6"/>
      <c r="S212" s="6"/>
      <c r="T212" s="6"/>
      <c r="U212" s="6"/>
    </row>
    <row r="213" spans="1:21" ht="15.75" customHeight="1">
      <c r="A213" s="3"/>
      <c r="B213" s="4"/>
      <c r="C213" s="5"/>
      <c r="D213" s="5"/>
      <c r="E213" s="5"/>
      <c r="F213" s="6"/>
      <c r="G213" s="6"/>
      <c r="H213" s="6"/>
      <c r="I213" s="6"/>
      <c r="J213" s="6"/>
      <c r="K213" s="6"/>
      <c r="L213" s="6"/>
      <c r="M213" s="6"/>
      <c r="N213" s="6"/>
      <c r="O213" s="6"/>
      <c r="P213" s="6"/>
      <c r="Q213" s="6"/>
      <c r="R213" s="6"/>
      <c r="S213" s="6"/>
      <c r="T213" s="6"/>
      <c r="U213" s="6"/>
    </row>
    <row r="214" spans="1:21" ht="15.75" customHeight="1">
      <c r="A214" s="3"/>
      <c r="B214" s="4"/>
      <c r="C214" s="5"/>
      <c r="D214" s="5"/>
      <c r="E214" s="5"/>
      <c r="F214" s="6"/>
      <c r="G214" s="6"/>
      <c r="H214" s="6"/>
      <c r="I214" s="6"/>
      <c r="J214" s="6"/>
      <c r="K214" s="6"/>
      <c r="L214" s="6"/>
      <c r="M214" s="6"/>
      <c r="N214" s="6"/>
      <c r="O214" s="6"/>
      <c r="P214" s="6"/>
      <c r="Q214" s="6"/>
      <c r="R214" s="6"/>
      <c r="S214" s="6"/>
      <c r="T214" s="6"/>
      <c r="U214" s="6"/>
    </row>
    <row r="215" spans="1:21" ht="15.75" customHeight="1">
      <c r="A215" s="3"/>
      <c r="B215" s="4"/>
      <c r="C215" s="5"/>
      <c r="D215" s="5"/>
      <c r="E215" s="5"/>
      <c r="F215" s="6"/>
      <c r="G215" s="6"/>
      <c r="H215" s="6"/>
      <c r="I215" s="6"/>
      <c r="J215" s="6"/>
      <c r="K215" s="6"/>
      <c r="L215" s="6"/>
      <c r="M215" s="6"/>
      <c r="N215" s="6"/>
      <c r="O215" s="6"/>
      <c r="P215" s="6"/>
      <c r="Q215" s="6"/>
      <c r="R215" s="6"/>
      <c r="S215" s="6"/>
      <c r="T215" s="6"/>
      <c r="U215" s="6"/>
    </row>
    <row r="216" spans="1:21" ht="15.75" customHeight="1">
      <c r="A216" s="3"/>
      <c r="B216" s="4"/>
      <c r="C216" s="5"/>
      <c r="D216" s="5"/>
      <c r="E216" s="5"/>
      <c r="F216" s="6"/>
      <c r="G216" s="6"/>
      <c r="H216" s="6"/>
      <c r="I216" s="6"/>
      <c r="J216" s="6"/>
      <c r="K216" s="6"/>
      <c r="L216" s="6"/>
      <c r="M216" s="6"/>
      <c r="N216" s="6"/>
      <c r="O216" s="6"/>
      <c r="P216" s="6"/>
      <c r="Q216" s="6"/>
      <c r="R216" s="6"/>
      <c r="S216" s="6"/>
      <c r="T216" s="6"/>
      <c r="U216" s="6"/>
    </row>
    <row r="217" spans="1:21" ht="15.75" customHeight="1">
      <c r="A217" s="3"/>
      <c r="B217" s="4"/>
      <c r="C217" s="5"/>
      <c r="D217" s="5"/>
      <c r="E217" s="5"/>
      <c r="F217" s="6"/>
      <c r="G217" s="6"/>
      <c r="H217" s="6"/>
      <c r="I217" s="6"/>
      <c r="J217" s="6"/>
      <c r="K217" s="6"/>
      <c r="L217" s="6"/>
      <c r="M217" s="6"/>
      <c r="N217" s="6"/>
      <c r="O217" s="6"/>
      <c r="P217" s="6"/>
      <c r="Q217" s="6"/>
      <c r="R217" s="6"/>
      <c r="S217" s="6"/>
      <c r="T217" s="6"/>
      <c r="U217" s="6"/>
    </row>
    <row r="218" spans="1:21" ht="15.75" customHeight="1">
      <c r="A218" s="3"/>
      <c r="B218" s="4"/>
      <c r="C218" s="5"/>
      <c r="D218" s="5"/>
      <c r="E218" s="5"/>
      <c r="F218" s="6"/>
      <c r="G218" s="6"/>
      <c r="H218" s="6"/>
      <c r="I218" s="6"/>
      <c r="J218" s="6"/>
      <c r="K218" s="6"/>
      <c r="L218" s="6"/>
      <c r="M218" s="6"/>
      <c r="N218" s="6"/>
      <c r="O218" s="6"/>
      <c r="P218" s="6"/>
      <c r="Q218" s="6"/>
      <c r="R218" s="6"/>
      <c r="S218" s="6"/>
      <c r="T218" s="6"/>
      <c r="U218" s="6"/>
    </row>
    <row r="219" spans="1:21" ht="15.75" customHeight="1">
      <c r="A219" s="3"/>
      <c r="B219" s="4"/>
      <c r="C219" s="5"/>
      <c r="D219" s="5"/>
      <c r="E219" s="5"/>
      <c r="F219" s="6"/>
      <c r="G219" s="6"/>
      <c r="H219" s="6"/>
      <c r="I219" s="6"/>
      <c r="J219" s="6"/>
      <c r="K219" s="6"/>
      <c r="L219" s="6"/>
      <c r="M219" s="6"/>
      <c r="N219" s="6"/>
      <c r="O219" s="6"/>
      <c r="P219" s="6"/>
      <c r="Q219" s="6"/>
      <c r="R219" s="6"/>
      <c r="S219" s="6"/>
      <c r="T219" s="6"/>
      <c r="U219" s="6"/>
    </row>
    <row r="220" spans="1:21" ht="15.75" customHeight="1">
      <c r="A220" s="3"/>
      <c r="B220" s="4"/>
      <c r="C220" s="5"/>
      <c r="D220" s="5"/>
      <c r="E220" s="5"/>
      <c r="F220" s="6"/>
      <c r="G220" s="6"/>
      <c r="H220" s="6"/>
      <c r="I220" s="6"/>
      <c r="J220" s="6"/>
      <c r="K220" s="6"/>
      <c r="L220" s="6"/>
      <c r="M220" s="6"/>
      <c r="N220" s="6"/>
      <c r="O220" s="6"/>
      <c r="P220" s="6"/>
      <c r="Q220" s="6"/>
      <c r="R220" s="6"/>
      <c r="S220" s="6"/>
      <c r="T220" s="6"/>
      <c r="U220" s="6"/>
    </row>
    <row r="221" spans="1:21" ht="15.75" customHeight="1">
      <c r="A221" s="3"/>
      <c r="B221" s="4"/>
      <c r="C221" s="5"/>
      <c r="D221" s="5"/>
      <c r="E221" s="5"/>
      <c r="F221" s="6"/>
      <c r="G221" s="6"/>
      <c r="H221" s="6"/>
      <c r="I221" s="6"/>
      <c r="J221" s="6"/>
      <c r="K221" s="6"/>
      <c r="L221" s="6"/>
      <c r="M221" s="6"/>
      <c r="N221" s="6"/>
      <c r="O221" s="6"/>
      <c r="P221" s="6"/>
      <c r="Q221" s="6"/>
      <c r="R221" s="6"/>
      <c r="S221" s="6"/>
      <c r="T221" s="6"/>
      <c r="U221" s="6"/>
    </row>
    <row r="222" spans="1:21" ht="15.75" customHeight="1">
      <c r="A222" s="3"/>
      <c r="B222" s="4"/>
      <c r="C222" s="5"/>
      <c r="D222" s="5"/>
      <c r="E222" s="5"/>
      <c r="F222" s="6"/>
      <c r="G222" s="6"/>
      <c r="H222" s="6"/>
      <c r="I222" s="6"/>
      <c r="J222" s="6"/>
      <c r="K222" s="6"/>
      <c r="L222" s="6"/>
      <c r="M222" s="6"/>
      <c r="N222" s="6"/>
      <c r="O222" s="6"/>
      <c r="P222" s="6"/>
      <c r="Q222" s="6"/>
      <c r="R222" s="6"/>
      <c r="S222" s="6"/>
      <c r="T222" s="6"/>
      <c r="U222" s="6"/>
    </row>
    <row r="223" spans="1:21" ht="15.75" customHeight="1">
      <c r="A223" s="3"/>
      <c r="B223" s="4"/>
      <c r="C223" s="5"/>
      <c r="D223" s="5"/>
      <c r="E223" s="5"/>
      <c r="F223" s="6"/>
      <c r="G223" s="6"/>
      <c r="H223" s="6"/>
      <c r="I223" s="6"/>
      <c r="J223" s="6"/>
      <c r="K223" s="6"/>
      <c r="L223" s="6"/>
      <c r="M223" s="6"/>
      <c r="N223" s="6"/>
      <c r="O223" s="6"/>
      <c r="P223" s="6"/>
      <c r="Q223" s="6"/>
      <c r="R223" s="6"/>
      <c r="S223" s="6"/>
      <c r="T223" s="6"/>
      <c r="U223" s="6"/>
    </row>
    <row r="224" spans="1:21" ht="15.75" customHeight="1">
      <c r="A224" s="3"/>
      <c r="B224" s="4"/>
      <c r="C224" s="5"/>
      <c r="D224" s="5"/>
      <c r="E224" s="5"/>
      <c r="F224" s="6"/>
      <c r="G224" s="6"/>
      <c r="H224" s="6"/>
      <c r="I224" s="6"/>
      <c r="J224" s="6"/>
      <c r="K224" s="6"/>
      <c r="L224" s="6"/>
      <c r="M224" s="6"/>
      <c r="N224" s="6"/>
      <c r="O224" s="6"/>
      <c r="P224" s="6"/>
      <c r="Q224" s="6"/>
      <c r="R224" s="6"/>
      <c r="S224" s="6"/>
      <c r="T224" s="6"/>
      <c r="U224" s="6"/>
    </row>
    <row r="225" spans="1:21" ht="15.75" customHeight="1">
      <c r="A225" s="3"/>
      <c r="B225" s="4"/>
      <c r="C225" s="5"/>
      <c r="D225" s="5"/>
      <c r="E225" s="5"/>
      <c r="F225" s="6"/>
      <c r="G225" s="6"/>
      <c r="H225" s="6"/>
      <c r="I225" s="6"/>
      <c r="J225" s="6"/>
      <c r="K225" s="6"/>
      <c r="L225" s="6"/>
      <c r="M225" s="6"/>
      <c r="N225" s="6"/>
      <c r="O225" s="6"/>
      <c r="P225" s="6"/>
      <c r="Q225" s="6"/>
      <c r="R225" s="6"/>
      <c r="S225" s="6"/>
      <c r="T225" s="6"/>
      <c r="U225" s="6"/>
    </row>
    <row r="226" spans="1:21" ht="15.75" customHeight="1">
      <c r="A226" s="3"/>
      <c r="B226" s="4"/>
      <c r="C226" s="5"/>
      <c r="D226" s="5"/>
      <c r="E226" s="5"/>
      <c r="F226" s="6"/>
      <c r="G226" s="6"/>
      <c r="H226" s="6"/>
      <c r="I226" s="6"/>
      <c r="J226" s="6"/>
      <c r="K226" s="6"/>
      <c r="L226" s="6"/>
      <c r="M226" s="6"/>
      <c r="N226" s="6"/>
      <c r="O226" s="6"/>
      <c r="P226" s="6"/>
      <c r="Q226" s="6"/>
      <c r="R226" s="6"/>
      <c r="S226" s="6"/>
      <c r="T226" s="6"/>
      <c r="U226" s="6"/>
    </row>
    <row r="227" spans="1:21" ht="15.75" customHeight="1">
      <c r="A227" s="3"/>
      <c r="B227" s="4"/>
      <c r="C227" s="5"/>
      <c r="D227" s="5"/>
      <c r="E227" s="5"/>
      <c r="F227" s="6"/>
      <c r="G227" s="6"/>
      <c r="H227" s="6"/>
      <c r="I227" s="6"/>
      <c r="J227" s="6"/>
      <c r="K227" s="6"/>
      <c r="L227" s="6"/>
      <c r="M227" s="6"/>
      <c r="N227" s="6"/>
      <c r="O227" s="6"/>
      <c r="P227" s="6"/>
      <c r="Q227" s="6"/>
      <c r="R227" s="6"/>
      <c r="S227" s="6"/>
      <c r="T227" s="6"/>
      <c r="U227" s="6"/>
    </row>
    <row r="228" spans="1:21" ht="15.75" customHeight="1">
      <c r="A228" s="3"/>
      <c r="B228" s="4"/>
      <c r="C228" s="5"/>
      <c r="D228" s="5"/>
      <c r="E228" s="5"/>
      <c r="F228" s="6"/>
      <c r="G228" s="6"/>
      <c r="H228" s="6"/>
      <c r="I228" s="6"/>
      <c r="J228" s="6"/>
      <c r="K228" s="6"/>
      <c r="L228" s="6"/>
      <c r="M228" s="6"/>
      <c r="N228" s="6"/>
      <c r="O228" s="6"/>
      <c r="P228" s="6"/>
      <c r="Q228" s="6"/>
      <c r="R228" s="6"/>
      <c r="S228" s="6"/>
      <c r="T228" s="6"/>
      <c r="U228" s="6"/>
    </row>
    <row r="229" spans="1:21" ht="15.75" customHeight="1">
      <c r="A229" s="3"/>
      <c r="B229" s="4"/>
      <c r="C229" s="5"/>
      <c r="D229" s="5"/>
      <c r="E229" s="5"/>
      <c r="F229" s="6"/>
      <c r="G229" s="6"/>
      <c r="H229" s="6"/>
      <c r="I229" s="6"/>
      <c r="J229" s="6"/>
      <c r="K229" s="6"/>
      <c r="L229" s="6"/>
      <c r="M229" s="6"/>
      <c r="N229" s="6"/>
      <c r="O229" s="6"/>
      <c r="P229" s="6"/>
      <c r="Q229" s="6"/>
      <c r="R229" s="6"/>
      <c r="S229" s="6"/>
      <c r="T229" s="6"/>
      <c r="U229" s="6"/>
    </row>
    <row r="230" spans="1:21" ht="15.75" customHeight="1">
      <c r="A230" s="3"/>
      <c r="B230" s="4"/>
      <c r="C230" s="5"/>
      <c r="D230" s="5"/>
      <c r="E230" s="5"/>
      <c r="F230" s="6"/>
      <c r="G230" s="6"/>
      <c r="H230" s="6"/>
      <c r="I230" s="6"/>
      <c r="J230" s="6"/>
      <c r="K230" s="6"/>
      <c r="L230" s="6"/>
      <c r="M230" s="6"/>
      <c r="N230" s="6"/>
      <c r="O230" s="6"/>
      <c r="P230" s="6"/>
      <c r="Q230" s="6"/>
      <c r="R230" s="6"/>
      <c r="S230" s="6"/>
      <c r="T230" s="6"/>
      <c r="U230" s="6"/>
    </row>
    <row r="231" spans="1:21" ht="15.75" customHeight="1">
      <c r="A231" s="3"/>
      <c r="B231" s="4"/>
      <c r="C231" s="5"/>
      <c r="D231" s="5"/>
      <c r="E231" s="5"/>
      <c r="F231" s="6"/>
      <c r="G231" s="6"/>
      <c r="H231" s="6"/>
      <c r="I231" s="6"/>
      <c r="J231" s="6"/>
      <c r="K231" s="6"/>
      <c r="L231" s="6"/>
      <c r="M231" s="6"/>
      <c r="N231" s="6"/>
      <c r="O231" s="6"/>
      <c r="P231" s="6"/>
      <c r="Q231" s="6"/>
      <c r="R231" s="6"/>
      <c r="S231" s="6"/>
      <c r="T231" s="6"/>
      <c r="U231" s="6"/>
    </row>
    <row r="232" spans="1:21" ht="15.75" customHeight="1">
      <c r="A232" s="3"/>
      <c r="B232" s="4"/>
      <c r="C232" s="5"/>
      <c r="D232" s="5"/>
      <c r="E232" s="5"/>
      <c r="F232" s="6"/>
      <c r="G232" s="6"/>
      <c r="H232" s="6"/>
      <c r="I232" s="6"/>
      <c r="J232" s="6"/>
      <c r="K232" s="6"/>
      <c r="L232" s="6"/>
      <c r="M232" s="6"/>
      <c r="N232" s="6"/>
      <c r="O232" s="6"/>
      <c r="P232" s="6"/>
      <c r="Q232" s="6"/>
      <c r="R232" s="6"/>
      <c r="S232" s="6"/>
      <c r="T232" s="6"/>
      <c r="U232" s="6"/>
    </row>
    <row r="233" spans="1:21" ht="15.75" customHeight="1">
      <c r="A233" s="3"/>
      <c r="B233" s="4"/>
      <c r="C233" s="5"/>
      <c r="D233" s="5"/>
      <c r="E233" s="5"/>
      <c r="F233" s="6"/>
      <c r="G233" s="6"/>
      <c r="H233" s="6"/>
      <c r="I233" s="6"/>
      <c r="J233" s="6"/>
      <c r="K233" s="6"/>
      <c r="L233" s="6"/>
      <c r="M233" s="6"/>
      <c r="N233" s="6"/>
      <c r="O233" s="6"/>
      <c r="P233" s="6"/>
      <c r="Q233" s="6"/>
      <c r="R233" s="6"/>
      <c r="S233" s="6"/>
      <c r="T233" s="6"/>
      <c r="U233" s="6"/>
    </row>
    <row r="234" spans="1:21" ht="15.75" customHeight="1">
      <c r="A234" s="3"/>
      <c r="B234" s="4"/>
      <c r="C234" s="5"/>
      <c r="D234" s="5"/>
      <c r="E234" s="5"/>
      <c r="F234" s="6"/>
      <c r="G234" s="6"/>
      <c r="H234" s="6"/>
      <c r="I234" s="6"/>
      <c r="J234" s="6"/>
      <c r="K234" s="6"/>
      <c r="L234" s="6"/>
      <c r="M234" s="6"/>
      <c r="N234" s="6"/>
      <c r="O234" s="6"/>
      <c r="P234" s="6"/>
      <c r="Q234" s="6"/>
      <c r="R234" s="6"/>
      <c r="S234" s="6"/>
      <c r="T234" s="6"/>
      <c r="U234" s="6"/>
    </row>
    <row r="235" spans="1:21" ht="15.75" customHeight="1">
      <c r="A235" s="3"/>
      <c r="B235" s="4"/>
      <c r="C235" s="5"/>
      <c r="D235" s="5"/>
      <c r="E235" s="5"/>
      <c r="F235" s="6"/>
      <c r="G235" s="6"/>
      <c r="H235" s="6"/>
      <c r="I235" s="6"/>
      <c r="J235" s="6"/>
      <c r="K235" s="6"/>
      <c r="L235" s="6"/>
      <c r="M235" s="6"/>
      <c r="N235" s="6"/>
      <c r="O235" s="6"/>
      <c r="P235" s="6"/>
      <c r="Q235" s="6"/>
      <c r="R235" s="6"/>
      <c r="S235" s="6"/>
      <c r="T235" s="6"/>
      <c r="U235" s="6"/>
    </row>
    <row r="236" spans="1:21" ht="15.75" customHeight="1">
      <c r="A236" s="3"/>
      <c r="B236" s="4"/>
      <c r="C236" s="5"/>
      <c r="D236" s="5"/>
      <c r="E236" s="5"/>
      <c r="F236" s="6"/>
      <c r="G236" s="6"/>
      <c r="H236" s="6"/>
      <c r="I236" s="6"/>
      <c r="J236" s="6"/>
      <c r="K236" s="6"/>
      <c r="L236" s="6"/>
      <c r="M236" s="6"/>
      <c r="N236" s="6"/>
      <c r="O236" s="6"/>
      <c r="P236" s="6"/>
      <c r="Q236" s="6"/>
      <c r="R236" s="6"/>
      <c r="S236" s="6"/>
      <c r="T236" s="6"/>
      <c r="U236" s="6"/>
    </row>
    <row r="237" spans="1:21" ht="15.75" customHeight="1">
      <c r="A237" s="3"/>
      <c r="B237" s="4"/>
      <c r="C237" s="5"/>
      <c r="D237" s="5"/>
      <c r="E237" s="5"/>
      <c r="F237" s="6"/>
      <c r="G237" s="6"/>
      <c r="H237" s="6"/>
      <c r="I237" s="6"/>
      <c r="J237" s="6"/>
      <c r="K237" s="6"/>
      <c r="L237" s="6"/>
      <c r="M237" s="6"/>
      <c r="N237" s="6"/>
      <c r="O237" s="6"/>
      <c r="P237" s="6"/>
      <c r="Q237" s="6"/>
      <c r="R237" s="6"/>
      <c r="S237" s="6"/>
      <c r="T237" s="6"/>
      <c r="U237" s="6"/>
    </row>
    <row r="238" spans="1:21" ht="15.75" customHeight="1">
      <c r="A238" s="3"/>
      <c r="B238" s="4"/>
      <c r="C238" s="5"/>
      <c r="D238" s="5"/>
      <c r="E238" s="5"/>
      <c r="F238" s="6"/>
      <c r="G238" s="6"/>
      <c r="H238" s="6"/>
      <c r="I238" s="6"/>
      <c r="J238" s="6"/>
      <c r="K238" s="6"/>
      <c r="L238" s="6"/>
      <c r="M238" s="6"/>
      <c r="N238" s="6"/>
      <c r="O238" s="6"/>
      <c r="P238" s="6"/>
      <c r="Q238" s="6"/>
      <c r="R238" s="6"/>
      <c r="S238" s="6"/>
      <c r="T238" s="6"/>
      <c r="U238" s="6"/>
    </row>
    <row r="239" spans="1:21" ht="15.75" customHeight="1">
      <c r="A239" s="3"/>
      <c r="B239" s="4"/>
      <c r="C239" s="5"/>
      <c r="D239" s="5"/>
      <c r="E239" s="5"/>
      <c r="F239" s="6"/>
      <c r="G239" s="6"/>
      <c r="H239" s="6"/>
      <c r="I239" s="6"/>
      <c r="J239" s="6"/>
      <c r="K239" s="6"/>
      <c r="L239" s="6"/>
      <c r="M239" s="6"/>
      <c r="N239" s="6"/>
      <c r="O239" s="6"/>
      <c r="P239" s="6"/>
      <c r="Q239" s="6"/>
      <c r="R239" s="6"/>
      <c r="S239" s="6"/>
      <c r="T239" s="6"/>
      <c r="U239" s="6"/>
    </row>
    <row r="240" spans="1:21" ht="15.75" customHeight="1">
      <c r="A240" s="3"/>
      <c r="B240" s="4"/>
      <c r="C240" s="5"/>
      <c r="D240" s="5"/>
      <c r="E240" s="5"/>
      <c r="F240" s="6"/>
      <c r="G240" s="6"/>
      <c r="H240" s="6"/>
      <c r="I240" s="6"/>
      <c r="J240" s="6"/>
      <c r="K240" s="6"/>
      <c r="L240" s="6"/>
      <c r="M240" s="6"/>
      <c r="N240" s="6"/>
      <c r="O240" s="6"/>
      <c r="P240" s="6"/>
      <c r="Q240" s="6"/>
      <c r="R240" s="6"/>
      <c r="S240" s="6"/>
      <c r="T240" s="6"/>
      <c r="U240" s="6"/>
    </row>
    <row r="241" spans="1:21" ht="15.75" customHeight="1">
      <c r="A241" s="3"/>
      <c r="B241" s="4"/>
      <c r="C241" s="5"/>
      <c r="D241" s="5"/>
      <c r="E241" s="5"/>
      <c r="F241" s="6"/>
      <c r="G241" s="6"/>
      <c r="H241" s="6"/>
      <c r="I241" s="6"/>
      <c r="J241" s="6"/>
      <c r="K241" s="6"/>
      <c r="L241" s="6"/>
      <c r="M241" s="6"/>
      <c r="N241" s="6"/>
      <c r="O241" s="6"/>
      <c r="P241" s="6"/>
      <c r="Q241" s="6"/>
      <c r="R241" s="6"/>
      <c r="S241" s="6"/>
      <c r="T241" s="6"/>
      <c r="U241" s="6"/>
    </row>
    <row r="242" spans="1:21" ht="15.75" customHeight="1">
      <c r="A242" s="3"/>
      <c r="B242" s="4"/>
      <c r="C242" s="5"/>
      <c r="D242" s="5"/>
      <c r="E242" s="5"/>
      <c r="F242" s="6"/>
      <c r="G242" s="6"/>
      <c r="H242" s="6"/>
      <c r="I242" s="6"/>
      <c r="J242" s="6"/>
      <c r="K242" s="6"/>
      <c r="L242" s="6"/>
      <c r="M242" s="6"/>
      <c r="N242" s="6"/>
      <c r="O242" s="6"/>
      <c r="P242" s="6"/>
      <c r="Q242" s="6"/>
      <c r="R242" s="6"/>
      <c r="S242" s="6"/>
      <c r="T242" s="6"/>
      <c r="U242" s="6"/>
    </row>
    <row r="243" spans="1:21" ht="15.75" customHeight="1">
      <c r="A243" s="3"/>
      <c r="B243" s="4"/>
      <c r="C243" s="5"/>
      <c r="D243" s="5"/>
      <c r="E243" s="5"/>
      <c r="F243" s="6"/>
      <c r="G243" s="6"/>
      <c r="H243" s="6"/>
      <c r="I243" s="6"/>
      <c r="J243" s="6"/>
      <c r="K243" s="6"/>
      <c r="L243" s="6"/>
      <c r="M243" s="6"/>
      <c r="N243" s="6"/>
      <c r="O243" s="6"/>
      <c r="P243" s="6"/>
      <c r="Q243" s="6"/>
      <c r="R243" s="6"/>
      <c r="S243" s="6"/>
      <c r="T243" s="6"/>
      <c r="U243" s="6"/>
    </row>
    <row r="244" spans="1:21" ht="15.75" customHeight="1">
      <c r="A244" s="3"/>
      <c r="B244" s="4"/>
      <c r="C244" s="5"/>
      <c r="D244" s="5"/>
      <c r="E244" s="5"/>
      <c r="F244" s="6"/>
      <c r="G244" s="6"/>
      <c r="H244" s="6"/>
      <c r="I244" s="6"/>
      <c r="J244" s="6"/>
      <c r="K244" s="6"/>
      <c r="L244" s="6"/>
      <c r="M244" s="6"/>
      <c r="N244" s="6"/>
      <c r="O244" s="6"/>
      <c r="P244" s="6"/>
      <c r="Q244" s="6"/>
      <c r="R244" s="6"/>
      <c r="S244" s="6"/>
      <c r="T244" s="6"/>
      <c r="U244" s="6"/>
    </row>
    <row r="245" spans="1:21" ht="15.75" customHeight="1">
      <c r="A245" s="3"/>
      <c r="B245" s="4"/>
      <c r="C245" s="5"/>
      <c r="D245" s="5"/>
      <c r="E245" s="5"/>
      <c r="F245" s="6"/>
      <c r="G245" s="6"/>
      <c r="H245" s="6"/>
      <c r="I245" s="6"/>
      <c r="J245" s="6"/>
      <c r="K245" s="6"/>
      <c r="L245" s="6"/>
      <c r="M245" s="6"/>
      <c r="N245" s="6"/>
      <c r="O245" s="6"/>
      <c r="P245" s="6"/>
      <c r="Q245" s="6"/>
      <c r="R245" s="6"/>
      <c r="S245" s="6"/>
      <c r="T245" s="6"/>
      <c r="U245" s="6"/>
    </row>
    <row r="246" spans="1:21" ht="15.75" customHeight="1">
      <c r="A246" s="3"/>
      <c r="B246" s="4"/>
      <c r="C246" s="5"/>
      <c r="D246" s="5"/>
      <c r="E246" s="5"/>
      <c r="F246" s="6"/>
      <c r="G246" s="6"/>
      <c r="H246" s="6"/>
      <c r="I246" s="6"/>
      <c r="J246" s="6"/>
      <c r="K246" s="6"/>
      <c r="L246" s="6"/>
      <c r="M246" s="6"/>
      <c r="N246" s="6"/>
      <c r="O246" s="6"/>
      <c r="P246" s="6"/>
      <c r="Q246" s="6"/>
      <c r="R246" s="6"/>
      <c r="S246" s="6"/>
      <c r="T246" s="6"/>
      <c r="U246" s="6"/>
    </row>
    <row r="247" spans="1:21" ht="15.75" customHeight="1">
      <c r="A247" s="3"/>
      <c r="B247" s="4"/>
      <c r="C247" s="5"/>
      <c r="D247" s="5"/>
      <c r="E247" s="5"/>
      <c r="F247" s="6"/>
      <c r="G247" s="6"/>
      <c r="H247" s="6"/>
      <c r="I247" s="6"/>
      <c r="J247" s="6"/>
      <c r="K247" s="6"/>
      <c r="L247" s="6"/>
      <c r="M247" s="6"/>
      <c r="N247" s="6"/>
      <c r="O247" s="6"/>
      <c r="P247" s="6"/>
      <c r="Q247" s="6"/>
      <c r="R247" s="6"/>
      <c r="S247" s="6"/>
      <c r="T247" s="6"/>
      <c r="U247" s="6"/>
    </row>
    <row r="248" spans="1:21" ht="15.75" customHeight="1">
      <c r="A248" s="3"/>
      <c r="B248" s="4"/>
      <c r="C248" s="5"/>
      <c r="D248" s="5"/>
      <c r="E248" s="5"/>
      <c r="F248" s="6"/>
      <c r="G248" s="6"/>
      <c r="H248" s="6"/>
      <c r="I248" s="6"/>
      <c r="J248" s="6"/>
      <c r="K248" s="6"/>
      <c r="L248" s="6"/>
      <c r="M248" s="6"/>
      <c r="N248" s="6"/>
      <c r="O248" s="6"/>
      <c r="P248" s="6"/>
      <c r="Q248" s="6"/>
      <c r="R248" s="6"/>
      <c r="S248" s="6"/>
      <c r="T248" s="6"/>
      <c r="U248" s="6"/>
    </row>
    <row r="249" spans="1:21" ht="15.75" customHeight="1">
      <c r="A249" s="3"/>
      <c r="B249" s="4"/>
      <c r="C249" s="5"/>
      <c r="D249" s="5"/>
      <c r="E249" s="5"/>
      <c r="F249" s="6"/>
      <c r="G249" s="6"/>
      <c r="H249" s="6"/>
      <c r="I249" s="6"/>
      <c r="J249" s="6"/>
      <c r="K249" s="6"/>
      <c r="L249" s="6"/>
      <c r="M249" s="6"/>
      <c r="N249" s="6"/>
      <c r="O249" s="6"/>
      <c r="P249" s="6"/>
      <c r="Q249" s="6"/>
      <c r="R249" s="6"/>
      <c r="S249" s="6"/>
      <c r="T249" s="6"/>
      <c r="U249" s="6"/>
    </row>
    <row r="250" spans="1:21" ht="15.75" customHeight="1">
      <c r="A250" s="3"/>
      <c r="B250" s="4"/>
      <c r="C250" s="5"/>
      <c r="D250" s="5"/>
      <c r="E250" s="5"/>
      <c r="F250" s="6"/>
      <c r="G250" s="6"/>
      <c r="H250" s="6"/>
      <c r="I250" s="6"/>
      <c r="J250" s="6"/>
      <c r="K250" s="6"/>
      <c r="L250" s="6"/>
      <c r="M250" s="6"/>
      <c r="N250" s="6"/>
      <c r="O250" s="6"/>
      <c r="P250" s="6"/>
      <c r="Q250" s="6"/>
      <c r="R250" s="6"/>
      <c r="S250" s="6"/>
      <c r="T250" s="6"/>
      <c r="U250" s="6"/>
    </row>
    <row r="251" spans="1:21" ht="15.75" customHeight="1">
      <c r="A251" s="3"/>
      <c r="B251" s="4"/>
      <c r="C251" s="5"/>
      <c r="D251" s="5"/>
      <c r="E251" s="5"/>
      <c r="F251" s="6"/>
      <c r="G251" s="6"/>
      <c r="H251" s="6"/>
      <c r="I251" s="6"/>
      <c r="J251" s="6"/>
      <c r="K251" s="6"/>
      <c r="L251" s="6"/>
      <c r="M251" s="6"/>
      <c r="N251" s="6"/>
      <c r="O251" s="6"/>
      <c r="P251" s="6"/>
      <c r="Q251" s="6"/>
      <c r="R251" s="6"/>
      <c r="S251" s="6"/>
      <c r="T251" s="6"/>
      <c r="U251" s="6"/>
    </row>
    <row r="252" spans="1:21" ht="15.75" customHeight="1">
      <c r="A252" s="3"/>
      <c r="B252" s="4"/>
      <c r="C252" s="5"/>
      <c r="D252" s="5"/>
      <c r="E252" s="5"/>
      <c r="F252" s="6"/>
      <c r="G252" s="6"/>
      <c r="H252" s="6"/>
      <c r="I252" s="6"/>
      <c r="J252" s="6"/>
      <c r="K252" s="6"/>
      <c r="L252" s="6"/>
      <c r="M252" s="6"/>
      <c r="N252" s="6"/>
      <c r="O252" s="6"/>
      <c r="P252" s="6"/>
      <c r="Q252" s="6"/>
      <c r="R252" s="6"/>
      <c r="S252" s="6"/>
      <c r="T252" s="6"/>
      <c r="U252" s="6"/>
    </row>
    <row r="253" spans="1:21" ht="15.75" customHeight="1">
      <c r="A253" s="3"/>
      <c r="B253" s="4"/>
      <c r="C253" s="5"/>
      <c r="D253" s="5"/>
      <c r="E253" s="5"/>
      <c r="F253" s="6"/>
      <c r="G253" s="6"/>
      <c r="H253" s="6"/>
      <c r="I253" s="6"/>
      <c r="J253" s="6"/>
      <c r="K253" s="6"/>
      <c r="L253" s="6"/>
      <c r="M253" s="6"/>
      <c r="N253" s="6"/>
      <c r="O253" s="6"/>
      <c r="P253" s="6"/>
      <c r="Q253" s="6"/>
      <c r="R253" s="6"/>
      <c r="S253" s="6"/>
      <c r="T253" s="6"/>
      <c r="U253" s="6"/>
    </row>
    <row r="254" spans="1:21" ht="15.75" customHeight="1">
      <c r="A254" s="3"/>
      <c r="B254" s="4"/>
      <c r="C254" s="5"/>
      <c r="D254" s="5"/>
      <c r="E254" s="5"/>
      <c r="F254" s="6"/>
      <c r="G254" s="6"/>
      <c r="H254" s="6"/>
      <c r="I254" s="6"/>
      <c r="J254" s="6"/>
      <c r="K254" s="6"/>
      <c r="L254" s="6"/>
      <c r="M254" s="6"/>
      <c r="N254" s="6"/>
      <c r="O254" s="6"/>
      <c r="P254" s="6"/>
      <c r="Q254" s="6"/>
      <c r="R254" s="6"/>
      <c r="S254" s="6"/>
      <c r="T254" s="6"/>
      <c r="U254" s="6"/>
    </row>
    <row r="255" spans="1:21" ht="15.75" customHeight="1">
      <c r="A255" s="3"/>
      <c r="B255" s="4"/>
      <c r="C255" s="5"/>
      <c r="D255" s="5"/>
      <c r="E255" s="5"/>
      <c r="F255" s="6"/>
      <c r="G255" s="6"/>
      <c r="H255" s="6"/>
      <c r="I255" s="6"/>
      <c r="J255" s="6"/>
      <c r="K255" s="6"/>
      <c r="L255" s="6"/>
      <c r="M255" s="6"/>
      <c r="N255" s="6"/>
      <c r="O255" s="6"/>
      <c r="P255" s="6"/>
      <c r="Q255" s="6"/>
      <c r="R255" s="6"/>
      <c r="S255" s="6"/>
      <c r="T255" s="6"/>
      <c r="U255" s="6"/>
    </row>
    <row r="256" spans="1:21" ht="15.75" customHeight="1">
      <c r="A256" s="3"/>
      <c r="B256" s="4"/>
      <c r="C256" s="5"/>
      <c r="D256" s="5"/>
      <c r="E256" s="5"/>
      <c r="F256" s="6"/>
      <c r="G256" s="6"/>
      <c r="H256" s="6"/>
      <c r="I256" s="6"/>
      <c r="J256" s="6"/>
      <c r="K256" s="6"/>
      <c r="L256" s="6"/>
      <c r="M256" s="6"/>
      <c r="N256" s="6"/>
      <c r="O256" s="6"/>
      <c r="P256" s="6"/>
      <c r="Q256" s="6"/>
      <c r="R256" s="6"/>
      <c r="S256" s="6"/>
      <c r="T256" s="6"/>
      <c r="U256" s="6"/>
    </row>
    <row r="257" spans="1:21" ht="15.75" customHeight="1">
      <c r="A257" s="3"/>
      <c r="B257" s="4"/>
      <c r="C257" s="5"/>
      <c r="D257" s="5"/>
      <c r="E257" s="5"/>
      <c r="F257" s="6"/>
      <c r="G257" s="6"/>
      <c r="H257" s="6"/>
      <c r="I257" s="6"/>
      <c r="J257" s="6"/>
      <c r="K257" s="6"/>
      <c r="L257" s="6"/>
      <c r="M257" s="6"/>
      <c r="N257" s="6"/>
      <c r="O257" s="6"/>
      <c r="P257" s="6"/>
      <c r="Q257" s="6"/>
      <c r="R257" s="6"/>
      <c r="S257" s="6"/>
      <c r="T257" s="6"/>
      <c r="U257" s="6"/>
    </row>
    <row r="258" spans="1:21" ht="15.75" customHeight="1">
      <c r="A258" s="3"/>
      <c r="B258" s="4"/>
      <c r="C258" s="5"/>
      <c r="D258" s="5"/>
      <c r="E258" s="5"/>
      <c r="F258" s="6"/>
      <c r="G258" s="6"/>
      <c r="H258" s="6"/>
      <c r="I258" s="6"/>
      <c r="J258" s="6"/>
      <c r="K258" s="6"/>
      <c r="L258" s="6"/>
      <c r="M258" s="6"/>
      <c r="N258" s="6"/>
      <c r="O258" s="6"/>
      <c r="P258" s="6"/>
      <c r="Q258" s="6"/>
      <c r="R258" s="6"/>
      <c r="S258" s="6"/>
      <c r="T258" s="6"/>
      <c r="U258" s="6"/>
    </row>
    <row r="259" spans="1:21" ht="15.75" customHeight="1">
      <c r="A259" s="3"/>
      <c r="B259" s="4"/>
      <c r="C259" s="5"/>
      <c r="D259" s="5"/>
      <c r="E259" s="5"/>
      <c r="F259" s="6"/>
      <c r="G259" s="6"/>
      <c r="H259" s="6"/>
      <c r="I259" s="6"/>
      <c r="J259" s="6"/>
      <c r="K259" s="6"/>
      <c r="L259" s="6"/>
      <c r="M259" s="6"/>
      <c r="N259" s="6"/>
      <c r="O259" s="6"/>
      <c r="P259" s="6"/>
      <c r="Q259" s="6"/>
      <c r="R259" s="6"/>
      <c r="S259" s="6"/>
      <c r="T259" s="6"/>
      <c r="U259" s="6"/>
    </row>
    <row r="260" spans="1:21" ht="15.75" customHeight="1">
      <c r="A260" s="3"/>
      <c r="B260" s="4"/>
      <c r="C260" s="5"/>
      <c r="D260" s="5"/>
      <c r="E260" s="5"/>
      <c r="F260" s="6"/>
      <c r="G260" s="6"/>
      <c r="H260" s="6"/>
      <c r="I260" s="6"/>
      <c r="J260" s="6"/>
      <c r="K260" s="6"/>
      <c r="L260" s="6"/>
      <c r="M260" s="6"/>
      <c r="N260" s="6"/>
      <c r="O260" s="6"/>
      <c r="P260" s="6"/>
      <c r="Q260" s="6"/>
      <c r="R260" s="6"/>
      <c r="S260" s="6"/>
      <c r="T260" s="6"/>
      <c r="U260" s="6"/>
    </row>
    <row r="261" spans="1:21" ht="15.75" customHeight="1">
      <c r="A261" s="3"/>
      <c r="B261" s="4"/>
      <c r="C261" s="5"/>
      <c r="D261" s="5"/>
      <c r="E261" s="5"/>
      <c r="F261" s="6"/>
      <c r="G261" s="6"/>
      <c r="H261" s="6"/>
      <c r="I261" s="6"/>
      <c r="J261" s="6"/>
      <c r="K261" s="6"/>
      <c r="L261" s="6"/>
      <c r="M261" s="6"/>
      <c r="N261" s="6"/>
      <c r="O261" s="6"/>
      <c r="P261" s="6"/>
      <c r="Q261" s="6"/>
      <c r="R261" s="6"/>
      <c r="S261" s="6"/>
      <c r="T261" s="6"/>
      <c r="U261" s="6"/>
    </row>
    <row r="262" spans="1:21" ht="15.75" customHeight="1">
      <c r="A262" s="3"/>
      <c r="B262" s="4"/>
      <c r="C262" s="5"/>
      <c r="D262" s="5"/>
      <c r="E262" s="5"/>
      <c r="F262" s="6"/>
      <c r="G262" s="6"/>
      <c r="H262" s="6"/>
      <c r="I262" s="6"/>
      <c r="J262" s="6"/>
      <c r="K262" s="6"/>
      <c r="L262" s="6"/>
      <c r="M262" s="6"/>
      <c r="N262" s="6"/>
      <c r="O262" s="6"/>
      <c r="P262" s="6"/>
      <c r="Q262" s="6"/>
      <c r="R262" s="6"/>
      <c r="S262" s="6"/>
      <c r="T262" s="6"/>
      <c r="U262" s="6"/>
    </row>
    <row r="263" spans="1:21" ht="15.75" customHeight="1">
      <c r="A263" s="3"/>
      <c r="B263" s="4"/>
      <c r="C263" s="5"/>
      <c r="D263" s="5"/>
      <c r="E263" s="5"/>
      <c r="F263" s="6"/>
      <c r="G263" s="6"/>
      <c r="H263" s="6"/>
      <c r="I263" s="6"/>
      <c r="J263" s="6"/>
      <c r="K263" s="6"/>
      <c r="L263" s="6"/>
      <c r="M263" s="6"/>
      <c r="N263" s="6"/>
      <c r="O263" s="6"/>
      <c r="P263" s="6"/>
      <c r="Q263" s="6"/>
      <c r="R263" s="6"/>
      <c r="S263" s="6"/>
      <c r="T263" s="6"/>
      <c r="U263" s="6"/>
    </row>
    <row r="264" spans="1:21" ht="15.75" customHeight="1">
      <c r="A264" s="3"/>
      <c r="B264" s="4"/>
      <c r="C264" s="5"/>
      <c r="D264" s="5"/>
      <c r="E264" s="5"/>
      <c r="F264" s="6"/>
      <c r="G264" s="6"/>
      <c r="H264" s="6"/>
      <c r="I264" s="6"/>
      <c r="J264" s="6"/>
      <c r="K264" s="6"/>
      <c r="L264" s="6"/>
      <c r="M264" s="6"/>
      <c r="N264" s="6"/>
      <c r="O264" s="6"/>
      <c r="P264" s="6"/>
      <c r="Q264" s="6"/>
      <c r="R264" s="6"/>
      <c r="S264" s="6"/>
      <c r="T264" s="6"/>
      <c r="U264" s="6"/>
    </row>
    <row r="265" spans="1:21" ht="15.75" customHeight="1">
      <c r="A265" s="3"/>
      <c r="B265" s="4"/>
      <c r="C265" s="5"/>
      <c r="D265" s="5"/>
      <c r="E265" s="5"/>
      <c r="F265" s="6"/>
      <c r="G265" s="6"/>
      <c r="H265" s="6"/>
      <c r="I265" s="6"/>
      <c r="J265" s="6"/>
      <c r="K265" s="6"/>
      <c r="L265" s="6"/>
      <c r="M265" s="6"/>
      <c r="N265" s="6"/>
      <c r="O265" s="6"/>
      <c r="P265" s="6"/>
      <c r="Q265" s="6"/>
      <c r="R265" s="6"/>
      <c r="S265" s="6"/>
      <c r="T265" s="6"/>
      <c r="U265" s="6"/>
    </row>
    <row r="266" spans="1:21" ht="15.75" customHeight="1">
      <c r="A266" s="3"/>
      <c r="B266" s="4"/>
      <c r="C266" s="5"/>
      <c r="D266" s="5"/>
      <c r="E266" s="5"/>
      <c r="F266" s="6"/>
      <c r="G266" s="6"/>
      <c r="H266" s="6"/>
      <c r="I266" s="6"/>
      <c r="J266" s="6"/>
      <c r="K266" s="6"/>
      <c r="L266" s="6"/>
      <c r="M266" s="6"/>
      <c r="N266" s="6"/>
      <c r="O266" s="6"/>
      <c r="P266" s="6"/>
      <c r="Q266" s="6"/>
      <c r="R266" s="6"/>
      <c r="S266" s="6"/>
      <c r="T266" s="6"/>
      <c r="U266" s="6"/>
    </row>
    <row r="267" spans="1:21" ht="15.75" customHeight="1">
      <c r="A267" s="3"/>
      <c r="B267" s="4"/>
      <c r="C267" s="5"/>
      <c r="D267" s="5"/>
      <c r="E267" s="5"/>
      <c r="F267" s="6"/>
      <c r="G267" s="6"/>
      <c r="H267" s="6"/>
      <c r="I267" s="6"/>
      <c r="J267" s="6"/>
      <c r="K267" s="6"/>
      <c r="L267" s="6"/>
      <c r="M267" s="6"/>
      <c r="N267" s="6"/>
      <c r="O267" s="6"/>
      <c r="P267" s="6"/>
      <c r="Q267" s="6"/>
      <c r="R267" s="6"/>
      <c r="S267" s="6"/>
      <c r="T267" s="6"/>
      <c r="U267" s="6"/>
    </row>
    <row r="268" spans="1:21" ht="15.75" customHeight="1">
      <c r="A268" s="3"/>
      <c r="B268" s="4"/>
      <c r="C268" s="5"/>
      <c r="D268" s="5"/>
      <c r="E268" s="5"/>
      <c r="F268" s="6"/>
      <c r="G268" s="6"/>
      <c r="H268" s="6"/>
      <c r="I268" s="6"/>
      <c r="J268" s="6"/>
      <c r="K268" s="6"/>
      <c r="L268" s="6"/>
      <c r="M268" s="6"/>
      <c r="N268" s="6"/>
      <c r="O268" s="6"/>
      <c r="P268" s="6"/>
      <c r="Q268" s="6"/>
      <c r="R268" s="6"/>
      <c r="S268" s="6"/>
      <c r="T268" s="6"/>
      <c r="U268" s="6"/>
    </row>
    <row r="269" spans="1:21" ht="15.75" customHeight="1">
      <c r="A269" s="3"/>
      <c r="B269" s="4"/>
      <c r="C269" s="5"/>
      <c r="D269" s="5"/>
      <c r="E269" s="5"/>
      <c r="F269" s="6"/>
      <c r="G269" s="6"/>
      <c r="H269" s="6"/>
      <c r="I269" s="6"/>
      <c r="J269" s="6"/>
      <c r="K269" s="6"/>
      <c r="L269" s="6"/>
      <c r="M269" s="6"/>
      <c r="N269" s="6"/>
      <c r="O269" s="6"/>
      <c r="P269" s="6"/>
      <c r="Q269" s="6"/>
      <c r="R269" s="6"/>
      <c r="S269" s="6"/>
      <c r="T269" s="6"/>
      <c r="U269" s="6"/>
    </row>
    <row r="270" spans="1:21" ht="15.75" customHeight="1">
      <c r="A270" s="3"/>
      <c r="B270" s="4"/>
      <c r="C270" s="5"/>
      <c r="D270" s="5"/>
      <c r="E270" s="5"/>
      <c r="F270" s="6"/>
      <c r="G270" s="6"/>
      <c r="H270" s="6"/>
      <c r="I270" s="6"/>
      <c r="J270" s="6"/>
      <c r="K270" s="6"/>
      <c r="L270" s="6"/>
      <c r="M270" s="6"/>
      <c r="N270" s="6"/>
      <c r="O270" s="6"/>
      <c r="P270" s="6"/>
      <c r="Q270" s="6"/>
      <c r="R270" s="6"/>
      <c r="S270" s="6"/>
      <c r="T270" s="6"/>
      <c r="U270" s="6"/>
    </row>
    <row r="271" spans="1:21" ht="15.75" customHeight="1">
      <c r="A271" s="3"/>
      <c r="B271" s="4"/>
      <c r="C271" s="5"/>
      <c r="D271" s="5"/>
      <c r="E271" s="5"/>
      <c r="F271" s="6"/>
      <c r="G271" s="6"/>
      <c r="H271" s="6"/>
      <c r="I271" s="6"/>
      <c r="J271" s="6"/>
      <c r="K271" s="6"/>
      <c r="L271" s="6"/>
      <c r="M271" s="6"/>
      <c r="N271" s="6"/>
      <c r="O271" s="6"/>
      <c r="P271" s="6"/>
      <c r="Q271" s="6"/>
      <c r="R271" s="6"/>
      <c r="S271" s="6"/>
      <c r="T271" s="6"/>
      <c r="U271" s="6"/>
    </row>
    <row r="272" spans="1:21" ht="15.75" customHeight="1">
      <c r="A272" s="3"/>
      <c r="B272" s="4"/>
      <c r="C272" s="5"/>
      <c r="D272" s="5"/>
      <c r="E272" s="5"/>
      <c r="F272" s="6"/>
      <c r="G272" s="6"/>
      <c r="H272" s="6"/>
      <c r="I272" s="6"/>
      <c r="J272" s="6"/>
      <c r="K272" s="6"/>
      <c r="L272" s="6"/>
      <c r="M272" s="6"/>
      <c r="N272" s="6"/>
      <c r="O272" s="6"/>
      <c r="P272" s="6"/>
      <c r="Q272" s="6"/>
      <c r="R272" s="6"/>
      <c r="S272" s="6"/>
      <c r="T272" s="6"/>
      <c r="U272" s="6"/>
    </row>
    <row r="273" spans="1:21" ht="15.75" customHeight="1">
      <c r="A273" s="3"/>
      <c r="B273" s="4"/>
      <c r="C273" s="5"/>
      <c r="D273" s="5"/>
      <c r="E273" s="5"/>
      <c r="F273" s="6"/>
      <c r="G273" s="6"/>
      <c r="H273" s="6"/>
      <c r="I273" s="6"/>
      <c r="J273" s="6"/>
      <c r="K273" s="6"/>
      <c r="L273" s="6"/>
      <c r="M273" s="6"/>
      <c r="N273" s="6"/>
      <c r="O273" s="6"/>
      <c r="P273" s="6"/>
      <c r="Q273" s="6"/>
      <c r="R273" s="6"/>
      <c r="S273" s="6"/>
      <c r="T273" s="6"/>
      <c r="U273" s="6"/>
    </row>
    <row r="274" spans="1:21" ht="15.75" customHeight="1">
      <c r="A274" s="3"/>
      <c r="B274" s="4"/>
      <c r="C274" s="5"/>
      <c r="D274" s="5"/>
      <c r="E274" s="5"/>
      <c r="F274" s="6"/>
      <c r="G274" s="6"/>
      <c r="H274" s="6"/>
      <c r="I274" s="6"/>
      <c r="J274" s="6"/>
      <c r="K274" s="6"/>
      <c r="L274" s="6"/>
      <c r="M274" s="6"/>
      <c r="N274" s="6"/>
      <c r="O274" s="6"/>
      <c r="P274" s="6"/>
      <c r="Q274" s="6"/>
      <c r="R274" s="6"/>
      <c r="S274" s="6"/>
      <c r="T274" s="6"/>
      <c r="U274" s="6"/>
    </row>
    <row r="275" spans="1:21" ht="15.75" customHeight="1">
      <c r="A275" s="3"/>
      <c r="B275" s="4"/>
      <c r="C275" s="5"/>
      <c r="D275" s="5"/>
      <c r="E275" s="5"/>
      <c r="F275" s="6"/>
      <c r="G275" s="6"/>
      <c r="H275" s="6"/>
      <c r="I275" s="6"/>
      <c r="J275" s="6"/>
      <c r="K275" s="6"/>
      <c r="L275" s="6"/>
      <c r="M275" s="6"/>
      <c r="N275" s="6"/>
      <c r="O275" s="6"/>
      <c r="P275" s="6"/>
      <c r="Q275" s="6"/>
      <c r="R275" s="6"/>
      <c r="S275" s="6"/>
      <c r="T275" s="6"/>
      <c r="U275" s="6"/>
    </row>
    <row r="276" spans="1:21" ht="15.75" customHeight="1">
      <c r="A276" s="3"/>
      <c r="B276" s="4"/>
      <c r="C276" s="5"/>
      <c r="D276" s="5"/>
      <c r="E276" s="5"/>
      <c r="F276" s="6"/>
      <c r="G276" s="6"/>
      <c r="H276" s="6"/>
      <c r="I276" s="6"/>
      <c r="J276" s="6"/>
      <c r="K276" s="6"/>
      <c r="L276" s="6"/>
      <c r="M276" s="6"/>
      <c r="N276" s="6"/>
      <c r="O276" s="6"/>
      <c r="P276" s="6"/>
      <c r="Q276" s="6"/>
      <c r="R276" s="6"/>
      <c r="S276" s="6"/>
      <c r="T276" s="6"/>
      <c r="U276" s="6"/>
    </row>
    <row r="277" spans="1:21" ht="15.75" customHeight="1">
      <c r="A277" s="3"/>
      <c r="B277" s="4"/>
      <c r="C277" s="5"/>
      <c r="D277" s="5"/>
      <c r="E277" s="5"/>
      <c r="F277" s="6"/>
      <c r="G277" s="6"/>
      <c r="H277" s="6"/>
      <c r="I277" s="6"/>
      <c r="J277" s="6"/>
      <c r="K277" s="6"/>
      <c r="L277" s="6"/>
      <c r="M277" s="6"/>
      <c r="N277" s="6"/>
      <c r="O277" s="6"/>
      <c r="P277" s="6"/>
      <c r="Q277" s="6"/>
      <c r="R277" s="6"/>
      <c r="S277" s="6"/>
      <c r="T277" s="6"/>
      <c r="U277" s="6"/>
    </row>
    <row r="278" spans="1:21" ht="15.75" customHeight="1">
      <c r="A278" s="3"/>
      <c r="B278" s="4"/>
      <c r="C278" s="5"/>
      <c r="D278" s="5"/>
      <c r="E278" s="5"/>
      <c r="F278" s="6"/>
      <c r="G278" s="6"/>
      <c r="H278" s="6"/>
      <c r="I278" s="6"/>
      <c r="J278" s="6"/>
      <c r="K278" s="6"/>
      <c r="L278" s="6"/>
      <c r="M278" s="6"/>
      <c r="N278" s="6"/>
      <c r="O278" s="6"/>
      <c r="P278" s="6"/>
      <c r="Q278" s="6"/>
      <c r="R278" s="6"/>
      <c r="S278" s="6"/>
      <c r="T278" s="6"/>
      <c r="U278" s="6"/>
    </row>
    <row r="279" spans="1:21" ht="15.75" customHeight="1">
      <c r="A279" s="3"/>
      <c r="B279" s="4"/>
      <c r="C279" s="5"/>
      <c r="D279" s="5"/>
      <c r="E279" s="5"/>
      <c r="F279" s="6"/>
      <c r="G279" s="6"/>
      <c r="H279" s="6"/>
      <c r="I279" s="6"/>
      <c r="J279" s="6"/>
      <c r="K279" s="6"/>
      <c r="L279" s="6"/>
      <c r="M279" s="6"/>
      <c r="N279" s="6"/>
      <c r="O279" s="6"/>
      <c r="P279" s="6"/>
      <c r="Q279" s="6"/>
      <c r="R279" s="6"/>
      <c r="S279" s="6"/>
      <c r="T279" s="6"/>
      <c r="U279" s="6"/>
    </row>
    <row r="280" spans="1:21" ht="15.75" customHeight="1">
      <c r="A280" s="3"/>
      <c r="B280" s="4"/>
      <c r="C280" s="5"/>
      <c r="D280" s="5"/>
      <c r="E280" s="5"/>
      <c r="F280" s="6"/>
      <c r="G280" s="6"/>
      <c r="H280" s="6"/>
      <c r="I280" s="6"/>
      <c r="J280" s="6"/>
      <c r="K280" s="6"/>
      <c r="L280" s="6"/>
      <c r="M280" s="6"/>
      <c r="N280" s="6"/>
      <c r="O280" s="6"/>
      <c r="P280" s="6"/>
      <c r="Q280" s="6"/>
      <c r="R280" s="6"/>
      <c r="S280" s="6"/>
      <c r="T280" s="6"/>
      <c r="U280" s="6"/>
    </row>
    <row r="281" spans="1:21" ht="15.75" customHeight="1">
      <c r="A281" s="3"/>
      <c r="B281" s="4"/>
      <c r="C281" s="5"/>
      <c r="D281" s="5"/>
      <c r="E281" s="5"/>
      <c r="F281" s="6"/>
      <c r="G281" s="6"/>
      <c r="H281" s="6"/>
      <c r="I281" s="6"/>
      <c r="J281" s="6"/>
      <c r="K281" s="6"/>
      <c r="L281" s="6"/>
      <c r="M281" s="6"/>
      <c r="N281" s="6"/>
      <c r="O281" s="6"/>
      <c r="P281" s="6"/>
      <c r="Q281" s="6"/>
      <c r="R281" s="6"/>
      <c r="S281" s="6"/>
      <c r="T281" s="6"/>
      <c r="U281" s="6"/>
    </row>
    <row r="282" spans="1:21" ht="15.75" customHeight="1">
      <c r="A282" s="3"/>
      <c r="B282" s="4"/>
      <c r="C282" s="5"/>
      <c r="D282" s="5"/>
      <c r="E282" s="5"/>
      <c r="F282" s="6"/>
      <c r="G282" s="6"/>
      <c r="H282" s="6"/>
      <c r="I282" s="6"/>
      <c r="J282" s="6"/>
      <c r="K282" s="6"/>
      <c r="L282" s="6"/>
      <c r="M282" s="6"/>
      <c r="N282" s="6"/>
      <c r="O282" s="6"/>
      <c r="P282" s="6"/>
      <c r="Q282" s="6"/>
      <c r="R282" s="6"/>
      <c r="S282" s="6"/>
      <c r="T282" s="6"/>
      <c r="U282" s="6"/>
    </row>
    <row r="283" spans="1:21" ht="15.75" customHeight="1">
      <c r="A283" s="3"/>
      <c r="B283" s="4"/>
      <c r="C283" s="5"/>
      <c r="D283" s="5"/>
      <c r="E283" s="5"/>
      <c r="F283" s="6"/>
      <c r="G283" s="6"/>
      <c r="H283" s="6"/>
      <c r="I283" s="6"/>
      <c r="J283" s="6"/>
      <c r="K283" s="6"/>
      <c r="L283" s="6"/>
      <c r="M283" s="6"/>
      <c r="N283" s="6"/>
      <c r="O283" s="6"/>
      <c r="P283" s="6"/>
      <c r="Q283" s="6"/>
      <c r="R283" s="6"/>
      <c r="S283" s="6"/>
      <c r="T283" s="6"/>
      <c r="U283" s="6"/>
    </row>
    <row r="284" spans="1:21" ht="15.75" customHeight="1">
      <c r="A284" s="3"/>
      <c r="B284" s="4"/>
      <c r="C284" s="5"/>
      <c r="D284" s="5"/>
      <c r="E284" s="5"/>
      <c r="F284" s="6"/>
      <c r="G284" s="6"/>
      <c r="H284" s="6"/>
      <c r="I284" s="6"/>
      <c r="J284" s="6"/>
      <c r="K284" s="6"/>
      <c r="L284" s="6"/>
      <c r="M284" s="6"/>
      <c r="N284" s="6"/>
      <c r="O284" s="6"/>
      <c r="P284" s="6"/>
      <c r="Q284" s="6"/>
      <c r="R284" s="6"/>
      <c r="S284" s="6"/>
      <c r="T284" s="6"/>
      <c r="U284" s="6"/>
    </row>
    <row r="285" spans="1:21" ht="15.75" customHeight="1">
      <c r="A285" s="3"/>
      <c r="B285" s="4"/>
      <c r="C285" s="5"/>
      <c r="D285" s="5"/>
      <c r="E285" s="5"/>
      <c r="F285" s="6"/>
      <c r="G285" s="6"/>
      <c r="H285" s="6"/>
      <c r="I285" s="6"/>
      <c r="J285" s="6"/>
      <c r="K285" s="6"/>
      <c r="L285" s="6"/>
      <c r="M285" s="6"/>
      <c r="N285" s="6"/>
      <c r="O285" s="6"/>
      <c r="P285" s="6"/>
      <c r="Q285" s="6"/>
      <c r="R285" s="6"/>
      <c r="S285" s="6"/>
      <c r="T285" s="6"/>
      <c r="U285" s="6"/>
    </row>
    <row r="286" spans="1:21" ht="15.75" customHeight="1">
      <c r="A286" s="3"/>
      <c r="B286" s="4"/>
      <c r="C286" s="5"/>
      <c r="D286" s="5"/>
      <c r="E286" s="5"/>
      <c r="F286" s="6"/>
      <c r="G286" s="6"/>
      <c r="H286" s="6"/>
      <c r="I286" s="6"/>
      <c r="J286" s="6"/>
      <c r="K286" s="6"/>
      <c r="L286" s="6"/>
      <c r="M286" s="6"/>
      <c r="N286" s="6"/>
      <c r="O286" s="6"/>
      <c r="P286" s="6"/>
      <c r="Q286" s="6"/>
      <c r="R286" s="6"/>
      <c r="S286" s="6"/>
      <c r="T286" s="6"/>
      <c r="U286" s="6"/>
    </row>
    <row r="287" spans="1:21" ht="15.75" customHeight="1">
      <c r="A287" s="3"/>
      <c r="B287" s="4"/>
      <c r="C287" s="5"/>
      <c r="D287" s="5"/>
      <c r="E287" s="5"/>
      <c r="F287" s="6"/>
      <c r="G287" s="6"/>
      <c r="H287" s="6"/>
      <c r="I287" s="6"/>
      <c r="J287" s="6"/>
      <c r="K287" s="6"/>
      <c r="L287" s="6"/>
      <c r="M287" s="6"/>
      <c r="N287" s="6"/>
      <c r="O287" s="6"/>
      <c r="P287" s="6"/>
      <c r="Q287" s="6"/>
      <c r="R287" s="6"/>
      <c r="S287" s="6"/>
      <c r="T287" s="6"/>
      <c r="U287" s="6"/>
    </row>
    <row r="288" spans="1:21" ht="15.75" customHeight="1">
      <c r="A288" s="3"/>
      <c r="B288" s="4"/>
      <c r="C288" s="5"/>
      <c r="D288" s="5"/>
      <c r="E288" s="5"/>
      <c r="F288" s="6"/>
      <c r="G288" s="6"/>
      <c r="H288" s="6"/>
      <c r="I288" s="6"/>
      <c r="J288" s="6"/>
      <c r="K288" s="6"/>
      <c r="L288" s="6"/>
      <c r="M288" s="6"/>
      <c r="N288" s="6"/>
      <c r="O288" s="6"/>
      <c r="P288" s="6"/>
      <c r="Q288" s="6"/>
      <c r="R288" s="6"/>
      <c r="S288" s="6"/>
      <c r="T288" s="6"/>
      <c r="U288" s="6"/>
    </row>
    <row r="289" spans="1:21" ht="15.75" customHeight="1">
      <c r="A289" s="3"/>
      <c r="B289" s="4"/>
      <c r="C289" s="5"/>
      <c r="D289" s="5"/>
      <c r="E289" s="5"/>
      <c r="F289" s="6"/>
      <c r="G289" s="6"/>
      <c r="H289" s="6"/>
      <c r="I289" s="6"/>
      <c r="J289" s="6"/>
      <c r="K289" s="6"/>
      <c r="L289" s="6"/>
      <c r="M289" s="6"/>
      <c r="N289" s="6"/>
      <c r="O289" s="6"/>
      <c r="P289" s="6"/>
      <c r="Q289" s="6"/>
      <c r="R289" s="6"/>
      <c r="S289" s="6"/>
      <c r="T289" s="6"/>
      <c r="U289" s="6"/>
    </row>
    <row r="290" spans="1:21" ht="15.75" customHeight="1"/>
    <row r="291" spans="1:21" ht="15.75" customHeight="1"/>
    <row r="292" spans="1:21" ht="15.75" customHeight="1"/>
    <row r="293" spans="1:21" ht="15.75" customHeight="1"/>
    <row r="294" spans="1:21" ht="15.75" customHeight="1"/>
    <row r="295" spans="1:21" ht="15.75" customHeight="1"/>
    <row r="296" spans="1:21" ht="15.75" customHeight="1"/>
    <row r="297" spans="1:21" ht="15.75" customHeight="1"/>
    <row r="298" spans="1:21" ht="15.75" customHeight="1"/>
    <row r="299" spans="1:21" ht="15.75" customHeight="1"/>
    <row r="300" spans="1:21" ht="15.75" customHeight="1"/>
    <row r="301" spans="1:21" ht="15.75" customHeight="1"/>
    <row r="302" spans="1:21" ht="15.75" customHeight="1"/>
    <row r="303" spans="1:21" ht="15.75" customHeight="1"/>
    <row r="304" spans="1:21"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83:A87"/>
    <mergeCell ref="B83:B87"/>
    <mergeCell ref="B2:E2"/>
    <mergeCell ref="B3:C3"/>
    <mergeCell ref="B4:C4"/>
    <mergeCell ref="B37:C37"/>
    <mergeCell ref="B64:C64"/>
    <mergeCell ref="A81:A82"/>
    <mergeCell ref="B81:B82"/>
  </mergeCells>
  <pageMargins left="0.7" right="0.7" top="0.75" bottom="0.75"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3709C9"/>
    <outlinePr summaryBelow="0" summaryRight="0"/>
  </sheetPr>
  <dimension ref="A1:V1017"/>
  <sheetViews>
    <sheetView workbookViewId="0">
      <selection activeCell="D3" sqref="D3"/>
    </sheetView>
  </sheetViews>
  <sheetFormatPr defaultColWidth="14.42578125" defaultRowHeight="15" customHeight="1"/>
  <cols>
    <col min="1" max="1" width="13.42578125" style="88" customWidth="1"/>
    <col min="2" max="2" width="74.42578125" style="88" customWidth="1"/>
    <col min="3" max="16384" width="14.42578125" style="88"/>
  </cols>
  <sheetData>
    <row r="1" spans="1:22" ht="12">
      <c r="A1" s="164"/>
      <c r="B1" s="132"/>
      <c r="C1" s="164"/>
      <c r="D1" s="164"/>
      <c r="E1" s="164"/>
      <c r="F1" s="164"/>
      <c r="G1" s="164"/>
      <c r="H1" s="164"/>
      <c r="I1" s="164"/>
      <c r="J1" s="164"/>
      <c r="K1" s="164"/>
      <c r="L1" s="164"/>
      <c r="M1" s="164"/>
      <c r="N1" s="164"/>
      <c r="O1" s="164"/>
      <c r="P1" s="164"/>
      <c r="Q1" s="164"/>
      <c r="R1" s="164"/>
      <c r="S1" s="164"/>
      <c r="T1" s="164"/>
      <c r="U1" s="164"/>
      <c r="V1" s="164"/>
    </row>
    <row r="2" spans="1:22" ht="12">
      <c r="A2" s="147" t="s">
        <v>3971</v>
      </c>
      <c r="B2" s="147" t="s">
        <v>4207</v>
      </c>
      <c r="C2" s="147" t="s">
        <v>4288</v>
      </c>
      <c r="D2" s="252" t="s">
        <v>4289</v>
      </c>
      <c r="E2" s="109" t="s">
        <v>4290</v>
      </c>
      <c r="F2" s="109" t="s">
        <v>4291</v>
      </c>
      <c r="G2" s="164"/>
      <c r="H2" s="164"/>
      <c r="I2" s="164"/>
      <c r="J2" s="164"/>
      <c r="K2" s="164"/>
      <c r="L2" s="164"/>
      <c r="M2" s="164"/>
      <c r="N2" s="164"/>
      <c r="O2" s="164"/>
      <c r="P2" s="164"/>
      <c r="Q2" s="164"/>
      <c r="R2" s="164"/>
      <c r="S2" s="164"/>
      <c r="T2" s="164"/>
      <c r="U2" s="164"/>
      <c r="V2" s="164"/>
    </row>
    <row r="3" spans="1:22" ht="12">
      <c r="A3" s="107" t="s">
        <v>8888</v>
      </c>
      <c r="B3" s="253" t="s">
        <v>8889</v>
      </c>
      <c r="C3" s="254"/>
      <c r="D3" s="255"/>
      <c r="E3" s="255"/>
      <c r="F3" s="255"/>
      <c r="G3" s="164"/>
      <c r="H3" s="164"/>
      <c r="I3" s="164"/>
      <c r="J3" s="164"/>
      <c r="K3" s="164"/>
      <c r="L3" s="164"/>
      <c r="M3" s="164"/>
      <c r="N3" s="164"/>
      <c r="O3" s="164"/>
      <c r="P3" s="164"/>
      <c r="Q3" s="164"/>
      <c r="R3" s="164"/>
      <c r="S3" s="164"/>
      <c r="T3" s="164"/>
      <c r="U3" s="164"/>
      <c r="V3" s="164"/>
    </row>
    <row r="4" spans="1:22" ht="12">
      <c r="A4" s="256">
        <v>45658</v>
      </c>
      <c r="B4" s="257" t="s">
        <v>8890</v>
      </c>
      <c r="C4" s="258"/>
      <c r="D4" s="259"/>
      <c r="E4" s="117"/>
      <c r="F4" s="118"/>
      <c r="G4" s="260"/>
      <c r="H4" s="260"/>
      <c r="I4" s="260"/>
      <c r="J4" s="260"/>
      <c r="K4" s="260"/>
      <c r="L4" s="260"/>
      <c r="M4" s="260"/>
      <c r="N4" s="260"/>
      <c r="O4" s="260"/>
      <c r="P4" s="260"/>
      <c r="Q4" s="260"/>
      <c r="R4" s="260"/>
      <c r="S4" s="260"/>
      <c r="T4" s="260"/>
      <c r="U4" s="260"/>
      <c r="V4" s="260"/>
    </row>
    <row r="5" spans="1:22" ht="12">
      <c r="A5" s="261" t="s">
        <v>58</v>
      </c>
      <c r="B5" s="101" t="s">
        <v>8891</v>
      </c>
      <c r="C5" s="137" t="s">
        <v>5172</v>
      </c>
      <c r="D5" s="244">
        <f>288*2</f>
        <v>576</v>
      </c>
      <c r="E5" s="117"/>
      <c r="F5" s="118">
        <f t="shared" ref="F5" si="0">E5*D5</f>
        <v>0</v>
      </c>
      <c r="G5" s="164"/>
      <c r="H5" s="164"/>
      <c r="I5" s="164"/>
      <c r="J5" s="164"/>
      <c r="K5" s="164"/>
      <c r="L5" s="164"/>
      <c r="M5" s="164"/>
      <c r="N5" s="164"/>
      <c r="O5" s="164"/>
      <c r="P5" s="164"/>
      <c r="Q5" s="164"/>
      <c r="R5" s="164"/>
      <c r="S5" s="164"/>
      <c r="T5" s="164"/>
      <c r="U5" s="164"/>
      <c r="V5" s="164"/>
    </row>
    <row r="6" spans="1:22" ht="12">
      <c r="A6" s="261" t="s">
        <v>8892</v>
      </c>
      <c r="B6" s="101" t="s">
        <v>8893</v>
      </c>
      <c r="C6" s="137" t="s">
        <v>5172</v>
      </c>
      <c r="D6" s="244">
        <v>2</v>
      </c>
      <c r="E6" s="117"/>
      <c r="F6" s="118">
        <f t="shared" ref="F6:F45" si="1">E6*D6</f>
        <v>0</v>
      </c>
      <c r="G6" s="164"/>
      <c r="H6" s="164"/>
      <c r="I6" s="164"/>
      <c r="J6" s="164"/>
      <c r="K6" s="164"/>
      <c r="L6" s="164"/>
      <c r="M6" s="164"/>
      <c r="N6" s="164"/>
      <c r="O6" s="164"/>
      <c r="P6" s="164"/>
      <c r="Q6" s="164"/>
      <c r="R6" s="164"/>
      <c r="S6" s="164"/>
      <c r="T6" s="164"/>
      <c r="U6" s="164"/>
      <c r="V6" s="164"/>
    </row>
    <row r="7" spans="1:22" ht="12">
      <c r="A7" s="261" t="s">
        <v>8894</v>
      </c>
      <c r="B7" s="101" t="s">
        <v>8895</v>
      </c>
      <c r="C7" s="137" t="s">
        <v>5172</v>
      </c>
      <c r="D7" s="244">
        <v>4</v>
      </c>
      <c r="E7" s="117"/>
      <c r="F7" s="118">
        <f t="shared" si="1"/>
        <v>0</v>
      </c>
      <c r="G7" s="164"/>
      <c r="H7" s="164"/>
      <c r="I7" s="164"/>
      <c r="J7" s="164"/>
      <c r="K7" s="164"/>
      <c r="L7" s="164"/>
      <c r="M7" s="164"/>
      <c r="N7" s="164"/>
      <c r="O7" s="164"/>
      <c r="P7" s="164"/>
      <c r="Q7" s="164"/>
      <c r="R7" s="164"/>
      <c r="S7" s="164"/>
      <c r="T7" s="164"/>
      <c r="U7" s="164"/>
      <c r="V7" s="164"/>
    </row>
    <row r="8" spans="1:22" ht="12">
      <c r="A8" s="261" t="s">
        <v>8896</v>
      </c>
      <c r="B8" s="101" t="s">
        <v>8897</v>
      </c>
      <c r="C8" s="137" t="s">
        <v>5172</v>
      </c>
      <c r="D8" s="244">
        <v>16</v>
      </c>
      <c r="E8" s="117"/>
      <c r="F8" s="118">
        <f t="shared" si="1"/>
        <v>0</v>
      </c>
      <c r="G8" s="164"/>
      <c r="H8" s="164"/>
      <c r="I8" s="164"/>
      <c r="J8" s="164"/>
      <c r="K8" s="164"/>
      <c r="L8" s="164"/>
      <c r="M8" s="164"/>
      <c r="N8" s="164"/>
      <c r="O8" s="164"/>
      <c r="P8" s="164"/>
      <c r="Q8" s="164"/>
      <c r="R8" s="164"/>
      <c r="S8" s="164"/>
      <c r="T8" s="164"/>
      <c r="U8" s="164"/>
      <c r="V8" s="164"/>
    </row>
    <row r="9" spans="1:22" ht="24">
      <c r="A9" s="261" t="s">
        <v>8898</v>
      </c>
      <c r="B9" s="101" t="s">
        <v>8899</v>
      </c>
      <c r="C9" s="137" t="s">
        <v>5172</v>
      </c>
      <c r="D9" s="244">
        <v>2</v>
      </c>
      <c r="E9" s="117"/>
      <c r="F9" s="118">
        <f t="shared" si="1"/>
        <v>0</v>
      </c>
      <c r="G9" s="164"/>
      <c r="H9" s="164"/>
      <c r="I9" s="164"/>
      <c r="J9" s="164"/>
      <c r="K9" s="164"/>
      <c r="L9" s="164"/>
      <c r="M9" s="164"/>
      <c r="N9" s="164"/>
      <c r="O9" s="164"/>
      <c r="P9" s="164"/>
      <c r="Q9" s="164"/>
      <c r="R9" s="164"/>
      <c r="S9" s="164"/>
      <c r="T9" s="164"/>
      <c r="U9" s="164"/>
      <c r="V9" s="164"/>
    </row>
    <row r="10" spans="1:22" ht="12">
      <c r="A10" s="261" t="s">
        <v>8900</v>
      </c>
      <c r="B10" s="101" t="s">
        <v>8901</v>
      </c>
      <c r="C10" s="137" t="s">
        <v>5172</v>
      </c>
      <c r="D10" s="244">
        <v>2</v>
      </c>
      <c r="E10" s="117"/>
      <c r="F10" s="118">
        <f t="shared" si="1"/>
        <v>0</v>
      </c>
      <c r="G10" s="164"/>
      <c r="H10" s="164"/>
      <c r="I10" s="164"/>
      <c r="J10" s="164"/>
      <c r="K10" s="164"/>
      <c r="L10" s="164"/>
      <c r="M10" s="164"/>
      <c r="N10" s="164"/>
      <c r="O10" s="164"/>
      <c r="P10" s="164"/>
      <c r="Q10" s="164"/>
      <c r="R10" s="164"/>
      <c r="S10" s="164"/>
      <c r="T10" s="164"/>
      <c r="U10" s="164"/>
      <c r="V10" s="164"/>
    </row>
    <row r="11" spans="1:22" ht="24">
      <c r="A11" s="261" t="s">
        <v>8902</v>
      </c>
      <c r="B11" s="101" t="s">
        <v>8903</v>
      </c>
      <c r="C11" s="137" t="s">
        <v>5172</v>
      </c>
      <c r="D11" s="244">
        <v>24</v>
      </c>
      <c r="E11" s="117"/>
      <c r="F11" s="118">
        <f t="shared" si="1"/>
        <v>0</v>
      </c>
      <c r="G11" s="164"/>
      <c r="H11" s="164"/>
      <c r="I11" s="164"/>
      <c r="J11" s="164"/>
      <c r="K11" s="164"/>
      <c r="L11" s="164"/>
      <c r="M11" s="164"/>
      <c r="N11" s="164"/>
      <c r="O11" s="164"/>
      <c r="P11" s="164"/>
      <c r="Q11" s="164"/>
      <c r="R11" s="164"/>
      <c r="S11" s="164"/>
      <c r="T11" s="164"/>
      <c r="U11" s="164"/>
      <c r="V11" s="164"/>
    </row>
    <row r="12" spans="1:22" ht="12">
      <c r="A12" s="261" t="s">
        <v>8904</v>
      </c>
      <c r="B12" s="101" t="s">
        <v>8905</v>
      </c>
      <c r="C12" s="137" t="s">
        <v>5172</v>
      </c>
      <c r="D12" s="244">
        <v>2</v>
      </c>
      <c r="E12" s="117"/>
      <c r="F12" s="118">
        <f t="shared" si="1"/>
        <v>0</v>
      </c>
      <c r="G12" s="164"/>
      <c r="H12" s="164"/>
      <c r="I12" s="164"/>
      <c r="J12" s="164"/>
      <c r="K12" s="164"/>
      <c r="L12" s="164"/>
      <c r="M12" s="164"/>
      <c r="N12" s="164"/>
      <c r="O12" s="164"/>
      <c r="P12" s="164"/>
      <c r="Q12" s="164"/>
      <c r="R12" s="164"/>
      <c r="S12" s="164"/>
      <c r="T12" s="164"/>
      <c r="U12" s="164"/>
      <c r="V12" s="164"/>
    </row>
    <row r="13" spans="1:22" ht="12">
      <c r="A13" s="261" t="s">
        <v>8906</v>
      </c>
      <c r="B13" s="101" t="s">
        <v>8907</v>
      </c>
      <c r="C13" s="137" t="s">
        <v>5172</v>
      </c>
      <c r="D13" s="244">
        <v>2</v>
      </c>
      <c r="E13" s="117"/>
      <c r="F13" s="118">
        <f t="shared" si="1"/>
        <v>0</v>
      </c>
      <c r="G13" s="164"/>
      <c r="H13" s="164"/>
      <c r="I13" s="164"/>
      <c r="J13" s="164"/>
      <c r="K13" s="164"/>
      <c r="L13" s="164"/>
      <c r="M13" s="164"/>
      <c r="N13" s="164"/>
      <c r="O13" s="164"/>
      <c r="P13" s="164"/>
      <c r="Q13" s="164"/>
      <c r="R13" s="164"/>
      <c r="S13" s="164"/>
      <c r="T13" s="164"/>
      <c r="U13" s="164"/>
      <c r="V13" s="164"/>
    </row>
    <row r="14" spans="1:22" ht="24">
      <c r="A14" s="261" t="s">
        <v>8908</v>
      </c>
      <c r="B14" s="101" t="s">
        <v>8909</v>
      </c>
      <c r="C14" s="137" t="s">
        <v>5172</v>
      </c>
      <c r="D14" s="244">
        <v>16</v>
      </c>
      <c r="E14" s="117"/>
      <c r="F14" s="118">
        <f t="shared" si="1"/>
        <v>0</v>
      </c>
      <c r="G14" s="164"/>
      <c r="H14" s="164"/>
      <c r="I14" s="164"/>
      <c r="J14" s="164"/>
      <c r="K14" s="164"/>
      <c r="L14" s="164"/>
      <c r="M14" s="164"/>
      <c r="N14" s="164"/>
      <c r="O14" s="164"/>
      <c r="P14" s="164"/>
      <c r="Q14" s="164"/>
      <c r="R14" s="164"/>
      <c r="S14" s="164"/>
      <c r="T14" s="164"/>
      <c r="U14" s="164"/>
      <c r="V14" s="164"/>
    </row>
    <row r="15" spans="1:22" ht="24">
      <c r="A15" s="261" t="s">
        <v>8910</v>
      </c>
      <c r="B15" s="101" t="s">
        <v>8911</v>
      </c>
      <c r="C15" s="137" t="s">
        <v>5172</v>
      </c>
      <c r="D15" s="244">
        <v>2</v>
      </c>
      <c r="E15" s="117"/>
      <c r="F15" s="118">
        <f t="shared" si="1"/>
        <v>0</v>
      </c>
      <c r="G15" s="164"/>
      <c r="H15" s="164"/>
      <c r="I15" s="164"/>
      <c r="J15" s="164"/>
      <c r="K15" s="164"/>
      <c r="L15" s="164"/>
      <c r="M15" s="164"/>
      <c r="N15" s="164"/>
      <c r="O15" s="164"/>
      <c r="P15" s="164"/>
      <c r="Q15" s="164"/>
      <c r="R15" s="164"/>
      <c r="S15" s="164"/>
      <c r="T15" s="164"/>
      <c r="U15" s="164"/>
      <c r="V15" s="164"/>
    </row>
    <row r="16" spans="1:22" ht="12">
      <c r="A16" s="262">
        <v>45689</v>
      </c>
      <c r="B16" s="263" t="s">
        <v>8912</v>
      </c>
      <c r="C16" s="242"/>
      <c r="D16" s="244"/>
      <c r="E16" s="117"/>
      <c r="F16" s="118">
        <f t="shared" si="1"/>
        <v>0</v>
      </c>
      <c r="G16" s="260"/>
      <c r="H16" s="260"/>
      <c r="I16" s="260"/>
      <c r="J16" s="260"/>
      <c r="K16" s="260"/>
      <c r="L16" s="260"/>
      <c r="M16" s="260"/>
      <c r="N16" s="260"/>
      <c r="O16" s="260"/>
      <c r="P16" s="260"/>
      <c r="Q16" s="260"/>
      <c r="R16" s="260"/>
      <c r="S16" s="260"/>
      <c r="T16" s="260"/>
      <c r="U16" s="260"/>
      <c r="V16" s="260"/>
    </row>
    <row r="17" spans="1:22" ht="12">
      <c r="A17" s="261" t="s">
        <v>65</v>
      </c>
      <c r="B17" s="101" t="s">
        <v>8913</v>
      </c>
      <c r="C17" s="137" t="s">
        <v>5170</v>
      </c>
      <c r="D17" s="244">
        <v>1</v>
      </c>
      <c r="E17" s="117"/>
      <c r="F17" s="118">
        <f t="shared" si="1"/>
        <v>0</v>
      </c>
      <c r="G17" s="164"/>
      <c r="H17" s="164"/>
      <c r="I17" s="164"/>
      <c r="J17" s="164"/>
      <c r="K17" s="164"/>
      <c r="L17" s="164"/>
      <c r="M17" s="164"/>
      <c r="N17" s="164"/>
      <c r="O17" s="164"/>
      <c r="P17" s="164"/>
      <c r="Q17" s="164"/>
      <c r="R17" s="164"/>
      <c r="S17" s="164"/>
      <c r="T17" s="164"/>
      <c r="U17" s="164"/>
      <c r="V17" s="164"/>
    </row>
    <row r="18" spans="1:22" ht="12">
      <c r="A18" s="261" t="s">
        <v>8914</v>
      </c>
      <c r="B18" s="101" t="s">
        <v>8915</v>
      </c>
      <c r="C18" s="137" t="s">
        <v>5170</v>
      </c>
      <c r="D18" s="244">
        <v>1</v>
      </c>
      <c r="E18" s="117"/>
      <c r="F18" s="118">
        <f t="shared" si="1"/>
        <v>0</v>
      </c>
      <c r="G18" s="164"/>
      <c r="H18" s="164"/>
      <c r="I18" s="164"/>
      <c r="J18" s="164"/>
      <c r="K18" s="164"/>
      <c r="L18" s="164"/>
      <c r="M18" s="164"/>
      <c r="N18" s="164"/>
      <c r="O18" s="164"/>
      <c r="P18" s="164"/>
      <c r="Q18" s="164"/>
      <c r="R18" s="164"/>
      <c r="S18" s="164"/>
      <c r="T18" s="164"/>
      <c r="U18" s="164"/>
      <c r="V18" s="164"/>
    </row>
    <row r="19" spans="1:22" ht="12">
      <c r="A19" s="261" t="s">
        <v>8916</v>
      </c>
      <c r="B19" s="101" t="s">
        <v>8917</v>
      </c>
      <c r="C19" s="137" t="s">
        <v>5170</v>
      </c>
      <c r="D19" s="244">
        <v>1</v>
      </c>
      <c r="E19" s="117"/>
      <c r="F19" s="118">
        <f t="shared" si="1"/>
        <v>0</v>
      </c>
      <c r="G19" s="164"/>
      <c r="H19" s="164"/>
      <c r="I19" s="164"/>
      <c r="J19" s="164"/>
      <c r="K19" s="164"/>
      <c r="L19" s="164"/>
      <c r="M19" s="164"/>
      <c r="N19" s="164"/>
      <c r="O19" s="164"/>
      <c r="P19" s="164"/>
      <c r="Q19" s="164"/>
      <c r="R19" s="164"/>
      <c r="S19" s="164"/>
      <c r="T19" s="164"/>
      <c r="U19" s="164"/>
      <c r="V19" s="164"/>
    </row>
    <row r="20" spans="1:22" ht="12">
      <c r="A20" s="261" t="s">
        <v>8918</v>
      </c>
      <c r="B20" s="101" t="s">
        <v>8919</v>
      </c>
      <c r="C20" s="137" t="s">
        <v>5170</v>
      </c>
      <c r="D20" s="244">
        <v>1</v>
      </c>
      <c r="E20" s="117"/>
      <c r="F20" s="118">
        <f t="shared" si="1"/>
        <v>0</v>
      </c>
      <c r="G20" s="164"/>
      <c r="H20" s="164"/>
      <c r="I20" s="164"/>
      <c r="J20" s="164"/>
      <c r="K20" s="164"/>
      <c r="L20" s="164"/>
      <c r="M20" s="164"/>
      <c r="N20" s="164"/>
      <c r="O20" s="164"/>
      <c r="P20" s="164"/>
      <c r="Q20" s="164"/>
      <c r="R20" s="164"/>
      <c r="S20" s="164"/>
      <c r="T20" s="164"/>
      <c r="U20" s="164"/>
      <c r="V20" s="164"/>
    </row>
    <row r="21" spans="1:22" ht="12">
      <c r="A21" s="261" t="s">
        <v>8920</v>
      </c>
      <c r="B21" s="101" t="s">
        <v>8921</v>
      </c>
      <c r="C21" s="137" t="s">
        <v>5170</v>
      </c>
      <c r="D21" s="244">
        <v>1</v>
      </c>
      <c r="E21" s="117"/>
      <c r="F21" s="118">
        <f t="shared" si="1"/>
        <v>0</v>
      </c>
      <c r="G21" s="164"/>
      <c r="H21" s="164"/>
      <c r="I21" s="164"/>
      <c r="J21" s="164"/>
      <c r="K21" s="164"/>
      <c r="L21" s="164"/>
      <c r="M21" s="164"/>
      <c r="N21" s="164"/>
      <c r="O21" s="164"/>
      <c r="P21" s="164"/>
      <c r="Q21" s="164"/>
      <c r="R21" s="164"/>
      <c r="S21" s="164"/>
      <c r="T21" s="164"/>
      <c r="U21" s="164"/>
      <c r="V21" s="164"/>
    </row>
    <row r="22" spans="1:22" ht="24.75" customHeight="1">
      <c r="A22" s="262">
        <v>45717</v>
      </c>
      <c r="B22" s="263" t="s">
        <v>8922</v>
      </c>
      <c r="C22" s="242"/>
      <c r="D22" s="244"/>
      <c r="E22" s="117"/>
      <c r="F22" s="118">
        <f t="shared" si="1"/>
        <v>0</v>
      </c>
      <c r="G22" s="260"/>
      <c r="H22" s="260"/>
      <c r="I22" s="260"/>
      <c r="J22" s="260"/>
      <c r="K22" s="260"/>
      <c r="L22" s="260"/>
      <c r="M22" s="260"/>
      <c r="N22" s="260"/>
      <c r="O22" s="260"/>
      <c r="P22" s="260"/>
      <c r="Q22" s="260"/>
      <c r="R22" s="260"/>
      <c r="S22" s="260"/>
      <c r="T22" s="260"/>
      <c r="U22" s="260"/>
      <c r="V22" s="260"/>
    </row>
    <row r="23" spans="1:22" ht="24">
      <c r="A23" s="261" t="s">
        <v>72</v>
      </c>
      <c r="B23" s="101" t="s">
        <v>8923</v>
      </c>
      <c r="C23" s="137" t="s">
        <v>5172</v>
      </c>
      <c r="D23" s="244">
        <v>2</v>
      </c>
      <c r="E23" s="117"/>
      <c r="F23" s="118">
        <f t="shared" si="1"/>
        <v>0</v>
      </c>
      <c r="G23" s="164"/>
      <c r="H23" s="164"/>
      <c r="I23" s="164"/>
      <c r="J23" s="164"/>
      <c r="K23" s="164"/>
      <c r="L23" s="164"/>
      <c r="M23" s="164"/>
      <c r="N23" s="164"/>
      <c r="O23" s="164"/>
      <c r="P23" s="164"/>
      <c r="Q23" s="164"/>
      <c r="R23" s="164"/>
      <c r="S23" s="164"/>
      <c r="T23" s="164"/>
      <c r="U23" s="164"/>
      <c r="V23" s="164"/>
    </row>
    <row r="24" spans="1:22" ht="24">
      <c r="A24" s="261" t="s">
        <v>76</v>
      </c>
      <c r="B24" s="101" t="s">
        <v>8924</v>
      </c>
      <c r="C24" s="137" t="s">
        <v>5172</v>
      </c>
      <c r="D24" s="244">
        <v>1</v>
      </c>
      <c r="E24" s="117"/>
      <c r="F24" s="118">
        <f t="shared" si="1"/>
        <v>0</v>
      </c>
      <c r="G24" s="164"/>
      <c r="H24" s="164"/>
      <c r="I24" s="164"/>
      <c r="J24" s="164"/>
      <c r="K24" s="164"/>
      <c r="L24" s="164"/>
      <c r="M24" s="164"/>
      <c r="N24" s="164"/>
      <c r="O24" s="164"/>
      <c r="P24" s="164"/>
      <c r="Q24" s="164"/>
      <c r="R24" s="164"/>
      <c r="S24" s="164"/>
      <c r="T24" s="164"/>
      <c r="U24" s="164"/>
      <c r="V24" s="164"/>
    </row>
    <row r="25" spans="1:22" ht="24">
      <c r="A25" s="261" t="s">
        <v>80</v>
      </c>
      <c r="B25" s="101" t="s">
        <v>8925</v>
      </c>
      <c r="C25" s="137" t="s">
        <v>5172</v>
      </c>
      <c r="D25" s="244">
        <v>1</v>
      </c>
      <c r="E25" s="117"/>
      <c r="F25" s="118">
        <f t="shared" si="1"/>
        <v>0</v>
      </c>
      <c r="G25" s="164"/>
      <c r="H25" s="164"/>
      <c r="I25" s="164"/>
      <c r="J25" s="164"/>
      <c r="K25" s="164"/>
      <c r="L25" s="164"/>
      <c r="M25" s="164"/>
      <c r="N25" s="164"/>
      <c r="O25" s="164"/>
      <c r="P25" s="164"/>
      <c r="Q25" s="164"/>
      <c r="R25" s="164"/>
      <c r="S25" s="164"/>
      <c r="T25" s="164"/>
      <c r="U25" s="164"/>
      <c r="V25" s="164"/>
    </row>
    <row r="26" spans="1:22" ht="24">
      <c r="A26" s="261" t="s">
        <v>83</v>
      </c>
      <c r="B26" s="101" t="s">
        <v>8926</v>
      </c>
      <c r="C26" s="137" t="s">
        <v>5172</v>
      </c>
      <c r="D26" s="244">
        <v>1</v>
      </c>
      <c r="E26" s="117"/>
      <c r="F26" s="118">
        <f t="shared" si="1"/>
        <v>0</v>
      </c>
      <c r="G26" s="164"/>
      <c r="H26" s="164"/>
      <c r="I26" s="164"/>
      <c r="J26" s="164"/>
      <c r="K26" s="164"/>
      <c r="L26" s="164"/>
      <c r="M26" s="164"/>
      <c r="N26" s="164"/>
      <c r="O26" s="164"/>
      <c r="P26" s="164"/>
      <c r="Q26" s="164"/>
      <c r="R26" s="164"/>
      <c r="S26" s="164"/>
      <c r="T26" s="164"/>
      <c r="U26" s="164"/>
      <c r="V26" s="164"/>
    </row>
    <row r="27" spans="1:22" ht="24">
      <c r="A27" s="261" t="s">
        <v>8927</v>
      </c>
      <c r="B27" s="101" t="s">
        <v>8928</v>
      </c>
      <c r="C27" s="137" t="s">
        <v>5172</v>
      </c>
      <c r="D27" s="244">
        <v>1</v>
      </c>
      <c r="E27" s="117"/>
      <c r="F27" s="118">
        <f t="shared" si="1"/>
        <v>0</v>
      </c>
      <c r="G27" s="164"/>
      <c r="H27" s="164"/>
      <c r="I27" s="164"/>
      <c r="J27" s="164"/>
      <c r="K27" s="164"/>
      <c r="L27" s="164"/>
      <c r="M27" s="164"/>
      <c r="N27" s="164"/>
      <c r="O27" s="164"/>
      <c r="P27" s="164"/>
      <c r="Q27" s="164"/>
      <c r="R27" s="164"/>
      <c r="S27" s="164"/>
      <c r="T27" s="164"/>
      <c r="U27" s="164"/>
      <c r="V27" s="164"/>
    </row>
    <row r="28" spans="1:22" ht="38.25" customHeight="1">
      <c r="A28" s="262">
        <v>45748</v>
      </c>
      <c r="B28" s="263" t="s">
        <v>8929</v>
      </c>
      <c r="C28" s="242"/>
      <c r="D28" s="244"/>
      <c r="E28" s="117"/>
      <c r="F28" s="118">
        <f t="shared" si="1"/>
        <v>0</v>
      </c>
      <c r="G28" s="260"/>
      <c r="H28" s="260"/>
      <c r="I28" s="260"/>
      <c r="J28" s="260"/>
      <c r="K28" s="260"/>
      <c r="L28" s="260"/>
      <c r="M28" s="260"/>
      <c r="N28" s="260"/>
      <c r="O28" s="260"/>
      <c r="P28" s="260"/>
      <c r="Q28" s="260"/>
      <c r="R28" s="260"/>
      <c r="S28" s="260"/>
      <c r="T28" s="260"/>
      <c r="U28" s="260"/>
      <c r="V28" s="260"/>
    </row>
    <row r="29" spans="1:22" ht="12">
      <c r="A29" s="261" t="s">
        <v>8930</v>
      </c>
      <c r="B29" s="101" t="s">
        <v>8931</v>
      </c>
      <c r="C29" s="137" t="s">
        <v>5172</v>
      </c>
      <c r="D29" s="244">
        <v>14</v>
      </c>
      <c r="E29" s="117"/>
      <c r="F29" s="118">
        <f t="shared" si="1"/>
        <v>0</v>
      </c>
      <c r="G29" s="164"/>
      <c r="H29" s="164"/>
      <c r="I29" s="164"/>
      <c r="J29" s="164"/>
      <c r="K29" s="164"/>
      <c r="L29" s="164"/>
      <c r="M29" s="164"/>
      <c r="N29" s="164"/>
      <c r="O29" s="164"/>
      <c r="P29" s="164"/>
      <c r="Q29" s="164"/>
      <c r="R29" s="164"/>
      <c r="S29" s="164"/>
      <c r="T29" s="164"/>
      <c r="U29" s="164"/>
      <c r="V29" s="164"/>
    </row>
    <row r="30" spans="1:22" ht="12">
      <c r="A30" s="261" t="s">
        <v>8932</v>
      </c>
      <c r="B30" s="101" t="s">
        <v>8933</v>
      </c>
      <c r="C30" s="137" t="s">
        <v>5172</v>
      </c>
      <c r="D30" s="244">
        <v>1</v>
      </c>
      <c r="E30" s="117"/>
      <c r="F30" s="118">
        <f t="shared" si="1"/>
        <v>0</v>
      </c>
      <c r="G30" s="164"/>
      <c r="H30" s="164"/>
      <c r="I30" s="164"/>
      <c r="J30" s="164"/>
      <c r="K30" s="164"/>
      <c r="L30" s="164"/>
      <c r="M30" s="164"/>
      <c r="N30" s="164"/>
      <c r="O30" s="164"/>
      <c r="P30" s="164"/>
      <c r="Q30" s="164"/>
      <c r="R30" s="164"/>
      <c r="S30" s="164"/>
      <c r="T30" s="164"/>
      <c r="U30" s="164"/>
      <c r="V30" s="164"/>
    </row>
    <row r="31" spans="1:22" ht="24">
      <c r="A31" s="261" t="s">
        <v>8934</v>
      </c>
      <c r="B31" s="101" t="s">
        <v>8935</v>
      </c>
      <c r="C31" s="137" t="s">
        <v>5172</v>
      </c>
      <c r="D31" s="244">
        <v>14</v>
      </c>
      <c r="E31" s="117"/>
      <c r="F31" s="118">
        <f t="shared" si="1"/>
        <v>0</v>
      </c>
      <c r="G31" s="164"/>
      <c r="H31" s="164"/>
      <c r="I31" s="164"/>
      <c r="J31" s="164"/>
      <c r="K31" s="164"/>
      <c r="L31" s="164"/>
      <c r="M31" s="164"/>
      <c r="N31" s="164"/>
      <c r="O31" s="164"/>
      <c r="P31" s="164"/>
      <c r="Q31" s="164"/>
      <c r="R31" s="164"/>
      <c r="S31" s="164"/>
      <c r="T31" s="164"/>
      <c r="U31" s="164"/>
      <c r="V31" s="164"/>
    </row>
    <row r="32" spans="1:22" ht="12">
      <c r="A32" s="107" t="s">
        <v>8936</v>
      </c>
      <c r="B32" s="264" t="str">
        <f>UPPER("Subsistema Traslado yo repotenciador 2 Controladora video wall")</f>
        <v>SUBSISTEMA TRASLADO YO REPOTENCIADOR 2 CONTROLADORA VIDEO WALL</v>
      </c>
      <c r="C32" s="107"/>
      <c r="D32" s="159" t="s">
        <v>8937</v>
      </c>
      <c r="E32" s="159"/>
      <c r="F32" s="159"/>
      <c r="G32" s="265"/>
      <c r="H32" s="265"/>
      <c r="I32" s="265"/>
      <c r="J32" s="265"/>
      <c r="K32" s="265"/>
      <c r="L32" s="265"/>
      <c r="M32" s="265"/>
      <c r="N32" s="265"/>
      <c r="O32" s="265"/>
      <c r="P32" s="265"/>
      <c r="Q32" s="265"/>
      <c r="R32" s="265"/>
      <c r="S32" s="265"/>
      <c r="T32" s="265"/>
      <c r="U32" s="265"/>
      <c r="V32" s="265"/>
    </row>
    <row r="33" spans="1:22" ht="12">
      <c r="A33" s="262">
        <v>45659</v>
      </c>
      <c r="B33" s="263" t="s">
        <v>8938</v>
      </c>
      <c r="C33" s="242"/>
      <c r="D33" s="244">
        <v>0</v>
      </c>
      <c r="E33" s="117"/>
      <c r="F33" s="118">
        <f t="shared" si="1"/>
        <v>0</v>
      </c>
      <c r="G33" s="260"/>
      <c r="H33" s="260"/>
      <c r="I33" s="260"/>
      <c r="J33" s="260"/>
      <c r="K33" s="260"/>
      <c r="L33" s="260"/>
      <c r="M33" s="260"/>
      <c r="N33" s="260"/>
      <c r="O33" s="260"/>
      <c r="P33" s="260"/>
      <c r="Q33" s="260"/>
      <c r="R33" s="260"/>
      <c r="S33" s="260"/>
      <c r="T33" s="260"/>
      <c r="U33" s="260"/>
      <c r="V33" s="260"/>
    </row>
    <row r="34" spans="1:22" ht="24">
      <c r="A34" s="261" t="s">
        <v>92</v>
      </c>
      <c r="B34" s="101" t="s">
        <v>8939</v>
      </c>
      <c r="C34" s="137" t="s">
        <v>5172</v>
      </c>
      <c r="D34" s="244">
        <v>2</v>
      </c>
      <c r="E34" s="117"/>
      <c r="F34" s="118">
        <f t="shared" si="1"/>
        <v>0</v>
      </c>
      <c r="G34" s="164"/>
      <c r="H34" s="164"/>
      <c r="I34" s="164"/>
      <c r="J34" s="164"/>
      <c r="K34" s="164"/>
      <c r="L34" s="164"/>
      <c r="M34" s="164"/>
      <c r="N34" s="164"/>
      <c r="O34" s="164"/>
      <c r="P34" s="164"/>
      <c r="Q34" s="164"/>
      <c r="R34" s="164"/>
      <c r="S34" s="164"/>
      <c r="T34" s="164"/>
      <c r="U34" s="164"/>
      <c r="V34" s="164"/>
    </row>
    <row r="35" spans="1:22" ht="24">
      <c r="A35" s="261" t="s">
        <v>8940</v>
      </c>
      <c r="B35" s="101" t="s">
        <v>8941</v>
      </c>
      <c r="C35" s="137" t="s">
        <v>5172</v>
      </c>
      <c r="D35" s="244">
        <v>6</v>
      </c>
      <c r="E35" s="117"/>
      <c r="F35" s="118">
        <f t="shared" si="1"/>
        <v>0</v>
      </c>
      <c r="G35" s="164"/>
      <c r="H35" s="164"/>
      <c r="I35" s="164"/>
      <c r="J35" s="164"/>
      <c r="K35" s="164"/>
      <c r="L35" s="164"/>
      <c r="M35" s="164"/>
      <c r="N35" s="164"/>
      <c r="O35" s="164"/>
      <c r="P35" s="164"/>
      <c r="Q35" s="164"/>
      <c r="R35" s="164"/>
      <c r="S35" s="164"/>
      <c r="T35" s="164"/>
      <c r="U35" s="164"/>
      <c r="V35" s="164"/>
    </row>
    <row r="36" spans="1:22" ht="24">
      <c r="A36" s="261" t="s">
        <v>8942</v>
      </c>
      <c r="B36" s="101" t="s">
        <v>8943</v>
      </c>
      <c r="C36" s="137" t="s">
        <v>5172</v>
      </c>
      <c r="D36" s="244">
        <v>6</v>
      </c>
      <c r="E36" s="117"/>
      <c r="F36" s="118">
        <f t="shared" si="1"/>
        <v>0</v>
      </c>
      <c r="G36" s="164"/>
      <c r="H36" s="164"/>
      <c r="I36" s="164"/>
      <c r="J36" s="164"/>
      <c r="K36" s="164"/>
      <c r="L36" s="164"/>
      <c r="M36" s="164"/>
      <c r="N36" s="164"/>
      <c r="O36" s="164"/>
      <c r="P36" s="164"/>
      <c r="Q36" s="164"/>
      <c r="R36" s="164"/>
      <c r="S36" s="164"/>
      <c r="T36" s="164"/>
      <c r="U36" s="164"/>
      <c r="V36" s="164"/>
    </row>
    <row r="37" spans="1:22" ht="12">
      <c r="A37" s="261" t="s">
        <v>8944</v>
      </c>
      <c r="B37" s="101" t="s">
        <v>8945</v>
      </c>
      <c r="C37" s="137" t="s">
        <v>5172</v>
      </c>
      <c r="D37" s="244">
        <f>14*2</f>
        <v>28</v>
      </c>
      <c r="E37" s="117"/>
      <c r="F37" s="118">
        <f t="shared" si="1"/>
        <v>0</v>
      </c>
      <c r="G37" s="164"/>
      <c r="H37" s="164"/>
      <c r="I37" s="164"/>
      <c r="J37" s="164"/>
      <c r="K37" s="164"/>
      <c r="L37" s="164"/>
      <c r="M37" s="164"/>
      <c r="N37" s="164"/>
      <c r="O37" s="164"/>
      <c r="P37" s="164"/>
      <c r="Q37" s="164"/>
      <c r="R37" s="164"/>
      <c r="S37" s="164"/>
      <c r="T37" s="164"/>
      <c r="U37" s="164"/>
      <c r="V37" s="164"/>
    </row>
    <row r="38" spans="1:22" ht="12">
      <c r="A38" s="261" t="s">
        <v>8946</v>
      </c>
      <c r="B38" s="101" t="s">
        <v>8947</v>
      </c>
      <c r="C38" s="137" t="s">
        <v>5172</v>
      </c>
      <c r="D38" s="244">
        <v>24</v>
      </c>
      <c r="E38" s="117"/>
      <c r="F38" s="118">
        <f t="shared" si="1"/>
        <v>0</v>
      </c>
      <c r="G38" s="164"/>
      <c r="H38" s="164"/>
      <c r="I38" s="164"/>
      <c r="J38" s="164"/>
      <c r="K38" s="164"/>
      <c r="L38" s="164"/>
      <c r="M38" s="164"/>
      <c r="N38" s="164"/>
      <c r="O38" s="164"/>
      <c r="P38" s="164"/>
      <c r="Q38" s="164"/>
      <c r="R38" s="164"/>
      <c r="S38" s="164"/>
      <c r="T38" s="164"/>
      <c r="U38" s="164"/>
      <c r="V38" s="164"/>
    </row>
    <row r="39" spans="1:22" ht="12">
      <c r="A39" s="261" t="s">
        <v>8948</v>
      </c>
      <c r="B39" s="101" t="s">
        <v>8949</v>
      </c>
      <c r="C39" s="137" t="s">
        <v>5172</v>
      </c>
      <c r="D39" s="244">
        <v>10</v>
      </c>
      <c r="E39" s="117"/>
      <c r="F39" s="118">
        <f t="shared" si="1"/>
        <v>0</v>
      </c>
      <c r="G39" s="164"/>
      <c r="H39" s="164"/>
      <c r="I39" s="164"/>
      <c r="J39" s="164"/>
      <c r="K39" s="164"/>
      <c r="L39" s="164"/>
      <c r="M39" s="164"/>
      <c r="N39" s="164"/>
      <c r="O39" s="164"/>
      <c r="P39" s="164"/>
      <c r="Q39" s="164"/>
      <c r="R39" s="164"/>
      <c r="S39" s="164"/>
      <c r="T39" s="164"/>
      <c r="U39" s="164"/>
      <c r="V39" s="164"/>
    </row>
    <row r="40" spans="1:22" ht="12">
      <c r="A40" s="261" t="s">
        <v>8950</v>
      </c>
      <c r="B40" s="101" t="s">
        <v>8951</v>
      </c>
      <c r="C40" s="137" t="s">
        <v>5172</v>
      </c>
      <c r="D40" s="244">
        <v>16</v>
      </c>
      <c r="E40" s="117"/>
      <c r="F40" s="118">
        <f t="shared" si="1"/>
        <v>0</v>
      </c>
      <c r="G40" s="164"/>
      <c r="H40" s="164"/>
      <c r="I40" s="164"/>
      <c r="J40" s="164"/>
      <c r="K40" s="164"/>
      <c r="L40" s="164"/>
      <c r="M40" s="164"/>
      <c r="N40" s="164"/>
      <c r="O40" s="164"/>
      <c r="P40" s="164"/>
      <c r="Q40" s="164"/>
      <c r="R40" s="164"/>
      <c r="S40" s="164"/>
      <c r="T40" s="164"/>
      <c r="U40" s="164"/>
      <c r="V40" s="164"/>
    </row>
    <row r="41" spans="1:22" ht="12">
      <c r="A41" s="261" t="s">
        <v>8952</v>
      </c>
      <c r="B41" s="101" t="s">
        <v>8953</v>
      </c>
      <c r="C41" s="137" t="s">
        <v>5172</v>
      </c>
      <c r="D41" s="244">
        <v>16</v>
      </c>
      <c r="E41" s="117"/>
      <c r="F41" s="118">
        <f t="shared" si="1"/>
        <v>0</v>
      </c>
      <c r="G41" s="164"/>
      <c r="H41" s="164"/>
      <c r="I41" s="164"/>
      <c r="J41" s="164"/>
      <c r="K41" s="164"/>
      <c r="L41" s="164"/>
      <c r="M41" s="164"/>
      <c r="N41" s="164"/>
      <c r="O41" s="164"/>
      <c r="P41" s="164"/>
      <c r="Q41" s="164"/>
      <c r="R41" s="164"/>
      <c r="S41" s="164"/>
      <c r="T41" s="164"/>
      <c r="U41" s="164"/>
      <c r="V41" s="164"/>
    </row>
    <row r="42" spans="1:22" ht="12">
      <c r="A42" s="261" t="s">
        <v>8954</v>
      </c>
      <c r="B42" s="101" t="s">
        <v>8955</v>
      </c>
      <c r="C42" s="137" t="s">
        <v>5172</v>
      </c>
      <c r="D42" s="244">
        <v>2</v>
      </c>
      <c r="E42" s="117"/>
      <c r="F42" s="118">
        <f t="shared" si="1"/>
        <v>0</v>
      </c>
      <c r="G42" s="164"/>
      <c r="H42" s="164"/>
      <c r="I42" s="164"/>
      <c r="J42" s="164"/>
      <c r="K42" s="164"/>
      <c r="L42" s="164"/>
      <c r="M42" s="164"/>
      <c r="N42" s="164"/>
      <c r="O42" s="164"/>
      <c r="P42" s="164"/>
      <c r="Q42" s="164"/>
      <c r="R42" s="164"/>
      <c r="S42" s="164"/>
      <c r="T42" s="164"/>
      <c r="U42" s="164"/>
      <c r="V42" s="164"/>
    </row>
    <row r="43" spans="1:22" ht="12">
      <c r="A43" s="261" t="s">
        <v>8956</v>
      </c>
      <c r="B43" s="101" t="s">
        <v>8957</v>
      </c>
      <c r="C43" s="137" t="s">
        <v>5172</v>
      </c>
      <c r="D43" s="244">
        <v>16</v>
      </c>
      <c r="E43" s="117"/>
      <c r="F43" s="118">
        <f t="shared" si="1"/>
        <v>0</v>
      </c>
      <c r="G43" s="164"/>
      <c r="H43" s="164"/>
      <c r="I43" s="164"/>
      <c r="J43" s="164"/>
      <c r="K43" s="164"/>
      <c r="L43" s="164"/>
      <c r="M43" s="164"/>
      <c r="N43" s="164"/>
      <c r="O43" s="164"/>
      <c r="P43" s="164"/>
      <c r="Q43" s="164"/>
      <c r="R43" s="164"/>
      <c r="S43" s="164"/>
      <c r="T43" s="164"/>
      <c r="U43" s="164"/>
      <c r="V43" s="164"/>
    </row>
    <row r="44" spans="1:22" ht="31.5" customHeight="1">
      <c r="A44" s="266" t="s">
        <v>4265</v>
      </c>
      <c r="B44" s="263" t="s">
        <v>8912</v>
      </c>
      <c r="C44" s="242"/>
      <c r="D44" s="244"/>
      <c r="E44" s="117"/>
      <c r="F44" s="118">
        <f t="shared" si="1"/>
        <v>0</v>
      </c>
      <c r="G44" s="260"/>
      <c r="H44" s="260"/>
      <c r="I44" s="260"/>
      <c r="J44" s="260"/>
      <c r="K44" s="260"/>
      <c r="L44" s="260"/>
      <c r="M44" s="260"/>
      <c r="N44" s="260"/>
      <c r="O44" s="260"/>
      <c r="P44" s="260"/>
      <c r="Q44" s="260"/>
      <c r="R44" s="260"/>
      <c r="S44" s="260"/>
      <c r="T44" s="260"/>
      <c r="U44" s="260"/>
      <c r="V44" s="260"/>
    </row>
    <row r="45" spans="1:22" ht="31.5" customHeight="1">
      <c r="A45" s="261" t="s">
        <v>8958</v>
      </c>
      <c r="B45" s="101" t="s">
        <v>8959</v>
      </c>
      <c r="C45" s="137" t="s">
        <v>5170</v>
      </c>
      <c r="D45" s="244">
        <v>1</v>
      </c>
      <c r="E45" s="117"/>
      <c r="F45" s="118">
        <f t="shared" si="1"/>
        <v>0</v>
      </c>
      <c r="G45" s="164"/>
      <c r="H45" s="164"/>
      <c r="I45" s="164"/>
      <c r="J45" s="164"/>
      <c r="K45" s="164"/>
      <c r="L45" s="164"/>
      <c r="M45" s="164"/>
      <c r="N45" s="164"/>
      <c r="O45" s="164"/>
      <c r="P45" s="164"/>
      <c r="Q45" s="164"/>
      <c r="R45" s="164"/>
      <c r="S45" s="164"/>
      <c r="T45" s="164"/>
      <c r="U45" s="164"/>
      <c r="V45" s="164"/>
    </row>
    <row r="46" spans="1:22" ht="12">
      <c r="A46" s="164"/>
      <c r="B46" s="132"/>
      <c r="C46" s="164"/>
      <c r="D46" s="164"/>
      <c r="E46" s="170" t="s">
        <v>4362</v>
      </c>
      <c r="F46" s="171">
        <f>SUM(F4:F45)</f>
        <v>0</v>
      </c>
      <c r="G46" s="164"/>
      <c r="H46" s="164"/>
      <c r="I46" s="164"/>
      <c r="J46" s="164"/>
      <c r="K46" s="164"/>
      <c r="L46" s="164"/>
      <c r="M46" s="164"/>
      <c r="N46" s="164"/>
      <c r="O46" s="164"/>
      <c r="P46" s="164"/>
      <c r="Q46" s="164"/>
      <c r="R46" s="164"/>
      <c r="S46" s="164"/>
      <c r="T46" s="164"/>
      <c r="U46" s="164"/>
      <c r="V46" s="164"/>
    </row>
    <row r="47" spans="1:22" ht="12">
      <c r="A47" s="164"/>
      <c r="B47" s="132"/>
      <c r="C47" s="164"/>
      <c r="D47" s="164"/>
      <c r="E47" s="170" t="s">
        <v>4363</v>
      </c>
      <c r="F47" s="171">
        <f>F46*19%</f>
        <v>0</v>
      </c>
      <c r="G47" s="164"/>
      <c r="H47" s="164"/>
      <c r="I47" s="164"/>
      <c r="J47" s="164"/>
      <c r="K47" s="164"/>
      <c r="L47" s="164"/>
      <c r="M47" s="164"/>
      <c r="N47" s="164"/>
      <c r="O47" s="164"/>
      <c r="P47" s="164"/>
      <c r="Q47" s="164"/>
      <c r="R47" s="164"/>
      <c r="S47" s="164"/>
      <c r="T47" s="164"/>
      <c r="U47" s="164"/>
      <c r="V47" s="164"/>
    </row>
    <row r="48" spans="1:22" ht="12">
      <c r="A48" s="164"/>
      <c r="B48" s="132"/>
      <c r="C48" s="164"/>
      <c r="D48" s="164"/>
      <c r="E48" s="170" t="s">
        <v>4364</v>
      </c>
      <c r="F48" s="171">
        <f>F46+F47</f>
        <v>0</v>
      </c>
      <c r="G48" s="164"/>
      <c r="H48" s="164"/>
      <c r="I48" s="164"/>
      <c r="J48" s="164"/>
      <c r="K48" s="164"/>
      <c r="L48" s="164"/>
      <c r="M48" s="164"/>
      <c r="N48" s="164"/>
      <c r="O48" s="164"/>
      <c r="P48" s="164"/>
      <c r="Q48" s="164"/>
      <c r="R48" s="164"/>
      <c r="S48" s="164"/>
      <c r="T48" s="164"/>
      <c r="U48" s="164"/>
      <c r="V48" s="164"/>
    </row>
    <row r="49" spans="1:22" ht="12">
      <c r="A49" s="164"/>
      <c r="B49" s="132"/>
      <c r="C49" s="164"/>
      <c r="D49" s="164"/>
      <c r="E49" s="164"/>
      <c r="F49" s="164"/>
      <c r="G49" s="164"/>
      <c r="H49" s="164"/>
      <c r="I49" s="164"/>
      <c r="J49" s="164"/>
      <c r="K49" s="164"/>
      <c r="L49" s="164"/>
      <c r="M49" s="164"/>
      <c r="N49" s="164"/>
      <c r="O49" s="164"/>
      <c r="P49" s="164"/>
      <c r="Q49" s="164"/>
      <c r="R49" s="164"/>
      <c r="S49" s="164"/>
      <c r="T49" s="164"/>
      <c r="U49" s="164"/>
      <c r="V49" s="164"/>
    </row>
    <row r="50" spans="1:22" ht="12">
      <c r="A50" s="164"/>
      <c r="B50" s="132"/>
      <c r="C50" s="164"/>
      <c r="D50" s="164"/>
      <c r="E50" s="164"/>
      <c r="F50" s="164"/>
      <c r="G50" s="164"/>
      <c r="H50" s="164"/>
      <c r="I50" s="164"/>
      <c r="J50" s="164"/>
      <c r="K50" s="164"/>
      <c r="L50" s="164"/>
      <c r="M50" s="164"/>
      <c r="N50" s="164"/>
      <c r="O50" s="164"/>
      <c r="P50" s="164"/>
      <c r="Q50" s="164"/>
      <c r="R50" s="164"/>
      <c r="S50" s="164"/>
      <c r="T50" s="164"/>
      <c r="U50" s="164"/>
      <c r="V50" s="164"/>
    </row>
    <row r="51" spans="1:22" ht="12">
      <c r="A51" s="164"/>
      <c r="B51" s="132"/>
      <c r="C51" s="164"/>
      <c r="D51" s="164"/>
      <c r="E51" s="164"/>
      <c r="F51" s="164"/>
      <c r="G51" s="164"/>
      <c r="H51" s="164"/>
      <c r="I51" s="164"/>
      <c r="J51" s="164"/>
      <c r="K51" s="164"/>
      <c r="L51" s="164"/>
      <c r="M51" s="164"/>
      <c r="N51" s="164"/>
      <c r="O51" s="164"/>
      <c r="P51" s="164"/>
      <c r="Q51" s="164"/>
      <c r="R51" s="164"/>
      <c r="S51" s="164"/>
      <c r="T51" s="164"/>
      <c r="U51" s="164"/>
      <c r="V51" s="164"/>
    </row>
    <row r="52" spans="1:22" ht="12">
      <c r="A52" s="164"/>
      <c r="B52" s="132"/>
      <c r="C52" s="164"/>
      <c r="D52" s="164"/>
      <c r="E52" s="164"/>
      <c r="F52" s="164"/>
      <c r="G52" s="164"/>
      <c r="H52" s="164"/>
      <c r="I52" s="164"/>
      <c r="J52" s="164"/>
      <c r="K52" s="164"/>
      <c r="L52" s="164"/>
      <c r="M52" s="164"/>
      <c r="N52" s="164"/>
      <c r="O52" s="164"/>
      <c r="P52" s="164"/>
      <c r="Q52" s="164"/>
      <c r="R52" s="164"/>
      <c r="S52" s="164"/>
      <c r="T52" s="164"/>
      <c r="U52" s="164"/>
      <c r="V52" s="164"/>
    </row>
    <row r="53" spans="1:22" ht="12">
      <c r="A53" s="164"/>
      <c r="B53" s="132"/>
      <c r="C53" s="164"/>
      <c r="D53" s="164"/>
      <c r="E53" s="164"/>
      <c r="F53" s="164"/>
      <c r="G53" s="164"/>
      <c r="H53" s="164"/>
      <c r="I53" s="164"/>
      <c r="J53" s="164"/>
      <c r="K53" s="164"/>
      <c r="L53" s="164"/>
      <c r="M53" s="164"/>
      <c r="N53" s="164"/>
      <c r="O53" s="164"/>
      <c r="P53" s="164"/>
      <c r="Q53" s="164"/>
      <c r="R53" s="164"/>
      <c r="S53" s="164"/>
      <c r="T53" s="164"/>
      <c r="U53" s="164"/>
      <c r="V53" s="164"/>
    </row>
    <row r="54" spans="1:22" ht="12">
      <c r="A54" s="164"/>
      <c r="B54" s="132"/>
      <c r="C54" s="164"/>
      <c r="D54" s="164"/>
      <c r="E54" s="164"/>
      <c r="F54" s="164"/>
      <c r="G54" s="164"/>
      <c r="H54" s="164"/>
      <c r="I54" s="164"/>
      <c r="J54" s="164"/>
      <c r="K54" s="164"/>
      <c r="L54" s="164"/>
      <c r="M54" s="164"/>
      <c r="N54" s="164"/>
      <c r="O54" s="164"/>
      <c r="P54" s="164"/>
      <c r="Q54" s="164"/>
      <c r="R54" s="164"/>
      <c r="S54" s="164"/>
      <c r="T54" s="164"/>
      <c r="U54" s="164"/>
      <c r="V54" s="164"/>
    </row>
    <row r="55" spans="1:22" ht="12">
      <c r="A55" s="164"/>
      <c r="B55" s="132"/>
      <c r="C55" s="164"/>
      <c r="D55" s="164"/>
      <c r="E55" s="164"/>
      <c r="F55" s="164"/>
      <c r="G55" s="164"/>
      <c r="H55" s="164"/>
      <c r="I55" s="164"/>
      <c r="J55" s="164"/>
      <c r="K55" s="164"/>
      <c r="L55" s="164"/>
      <c r="M55" s="164"/>
      <c r="N55" s="164"/>
      <c r="O55" s="164"/>
      <c r="P55" s="164"/>
      <c r="Q55" s="164"/>
      <c r="R55" s="164"/>
      <c r="S55" s="164"/>
      <c r="T55" s="164"/>
      <c r="U55" s="164"/>
      <c r="V55" s="164"/>
    </row>
    <row r="56" spans="1:22" ht="12">
      <c r="A56" s="164"/>
      <c r="B56" s="132"/>
      <c r="C56" s="164"/>
      <c r="D56" s="164"/>
      <c r="E56" s="164"/>
      <c r="F56" s="164"/>
      <c r="G56" s="164"/>
      <c r="H56" s="164"/>
      <c r="I56" s="164"/>
      <c r="J56" s="164"/>
      <c r="K56" s="164"/>
      <c r="L56" s="164"/>
      <c r="M56" s="164"/>
      <c r="N56" s="164"/>
      <c r="O56" s="164"/>
      <c r="P56" s="164"/>
      <c r="Q56" s="164"/>
      <c r="R56" s="164"/>
      <c r="S56" s="164"/>
      <c r="T56" s="164"/>
      <c r="U56" s="164"/>
      <c r="V56" s="164"/>
    </row>
    <row r="57" spans="1:22" ht="12">
      <c r="A57" s="164"/>
      <c r="B57" s="132"/>
      <c r="C57" s="164"/>
      <c r="D57" s="164"/>
      <c r="E57" s="164"/>
      <c r="F57" s="164"/>
      <c r="G57" s="164"/>
      <c r="H57" s="164"/>
      <c r="I57" s="164"/>
      <c r="J57" s="164"/>
      <c r="K57" s="164"/>
      <c r="L57" s="164"/>
      <c r="M57" s="164"/>
      <c r="N57" s="164"/>
      <c r="O57" s="164"/>
      <c r="P57" s="164"/>
      <c r="Q57" s="164"/>
      <c r="R57" s="164"/>
      <c r="S57" s="164"/>
      <c r="T57" s="164"/>
      <c r="U57" s="164"/>
      <c r="V57" s="164"/>
    </row>
    <row r="58" spans="1:22" ht="12">
      <c r="A58" s="164"/>
      <c r="B58" s="132"/>
      <c r="C58" s="164"/>
      <c r="D58" s="164"/>
      <c r="E58" s="164"/>
      <c r="F58" s="164"/>
      <c r="G58" s="164"/>
      <c r="H58" s="164"/>
      <c r="I58" s="164"/>
      <c r="J58" s="164"/>
      <c r="K58" s="164"/>
      <c r="L58" s="164"/>
      <c r="M58" s="164"/>
      <c r="N58" s="164"/>
      <c r="O58" s="164"/>
      <c r="P58" s="164"/>
      <c r="Q58" s="164"/>
      <c r="R58" s="164"/>
      <c r="S58" s="164"/>
      <c r="T58" s="164"/>
      <c r="U58" s="164"/>
      <c r="V58" s="164"/>
    </row>
    <row r="59" spans="1:22" ht="12">
      <c r="A59" s="164"/>
      <c r="B59" s="132"/>
      <c r="C59" s="164"/>
      <c r="D59" s="164"/>
      <c r="E59" s="164"/>
      <c r="F59" s="164"/>
      <c r="G59" s="164"/>
      <c r="H59" s="164"/>
      <c r="I59" s="164"/>
      <c r="J59" s="164"/>
      <c r="K59" s="164"/>
      <c r="L59" s="164"/>
      <c r="M59" s="164"/>
      <c r="N59" s="164"/>
      <c r="O59" s="164"/>
      <c r="P59" s="164"/>
      <c r="Q59" s="164"/>
      <c r="R59" s="164"/>
      <c r="S59" s="164"/>
      <c r="T59" s="164"/>
      <c r="U59" s="164"/>
      <c r="V59" s="164"/>
    </row>
    <row r="60" spans="1:22" ht="12">
      <c r="A60" s="164"/>
      <c r="B60" s="132"/>
      <c r="C60" s="164"/>
      <c r="D60" s="164"/>
      <c r="E60" s="164"/>
      <c r="F60" s="164"/>
      <c r="G60" s="164"/>
      <c r="H60" s="164"/>
      <c r="I60" s="164"/>
      <c r="J60" s="164"/>
      <c r="K60" s="164"/>
      <c r="L60" s="164"/>
      <c r="M60" s="164"/>
      <c r="N60" s="164"/>
      <c r="O60" s="164"/>
      <c r="P60" s="164"/>
      <c r="Q60" s="164"/>
      <c r="R60" s="164"/>
      <c r="S60" s="164"/>
      <c r="T60" s="164"/>
      <c r="U60" s="164"/>
      <c r="V60" s="164"/>
    </row>
    <row r="61" spans="1:22" ht="12">
      <c r="A61" s="164"/>
      <c r="B61" s="132"/>
      <c r="C61" s="164"/>
      <c r="D61" s="164"/>
      <c r="E61" s="164"/>
      <c r="F61" s="164"/>
      <c r="G61" s="164"/>
      <c r="H61" s="164"/>
      <c r="I61" s="164"/>
      <c r="J61" s="164"/>
      <c r="K61" s="164"/>
      <c r="L61" s="164"/>
      <c r="M61" s="164"/>
      <c r="N61" s="164"/>
      <c r="O61" s="164"/>
      <c r="P61" s="164"/>
      <c r="Q61" s="164"/>
      <c r="R61" s="164"/>
      <c r="S61" s="164"/>
      <c r="T61" s="164"/>
      <c r="U61" s="164"/>
      <c r="V61" s="164"/>
    </row>
    <row r="62" spans="1:22" ht="12">
      <c r="A62" s="164"/>
      <c r="B62" s="132"/>
      <c r="C62" s="164"/>
      <c r="D62" s="164"/>
      <c r="E62" s="164"/>
      <c r="F62" s="164"/>
      <c r="G62" s="164"/>
      <c r="H62" s="164"/>
      <c r="I62" s="164"/>
      <c r="J62" s="164"/>
      <c r="K62" s="164"/>
      <c r="L62" s="164"/>
      <c r="M62" s="164"/>
      <c r="N62" s="164"/>
      <c r="O62" s="164"/>
      <c r="P62" s="164"/>
      <c r="Q62" s="164"/>
      <c r="R62" s="164"/>
      <c r="S62" s="164"/>
      <c r="T62" s="164"/>
      <c r="U62" s="164"/>
      <c r="V62" s="164"/>
    </row>
    <row r="63" spans="1:22" ht="12">
      <c r="A63" s="164"/>
      <c r="B63" s="132"/>
      <c r="C63" s="164"/>
      <c r="D63" s="164"/>
      <c r="E63" s="164"/>
      <c r="F63" s="164"/>
      <c r="G63" s="164"/>
      <c r="H63" s="164"/>
      <c r="I63" s="164"/>
      <c r="J63" s="164"/>
      <c r="K63" s="164"/>
      <c r="L63" s="164"/>
      <c r="M63" s="164"/>
      <c r="N63" s="164"/>
      <c r="O63" s="164"/>
      <c r="P63" s="164"/>
      <c r="Q63" s="164"/>
      <c r="R63" s="164"/>
      <c r="S63" s="164"/>
      <c r="T63" s="164"/>
      <c r="U63" s="164"/>
      <c r="V63" s="164"/>
    </row>
    <row r="64" spans="1:22" ht="12">
      <c r="A64" s="164"/>
      <c r="B64" s="132"/>
      <c r="C64" s="164"/>
      <c r="D64" s="164"/>
      <c r="E64" s="164"/>
      <c r="F64" s="164"/>
      <c r="G64" s="164"/>
      <c r="H64" s="164"/>
      <c r="I64" s="164"/>
      <c r="J64" s="164"/>
      <c r="K64" s="164"/>
      <c r="L64" s="164"/>
      <c r="M64" s="164"/>
      <c r="N64" s="164"/>
      <c r="O64" s="164"/>
      <c r="P64" s="164"/>
      <c r="Q64" s="164"/>
      <c r="R64" s="164"/>
      <c r="S64" s="164"/>
      <c r="T64" s="164"/>
      <c r="U64" s="164"/>
      <c r="V64" s="164"/>
    </row>
    <row r="65" spans="1:22" ht="12">
      <c r="A65" s="164"/>
      <c r="B65" s="132"/>
      <c r="C65" s="164"/>
      <c r="D65" s="164"/>
      <c r="E65" s="164"/>
      <c r="F65" s="164"/>
      <c r="G65" s="164"/>
      <c r="H65" s="164"/>
      <c r="I65" s="164"/>
      <c r="J65" s="164"/>
      <c r="K65" s="164"/>
      <c r="L65" s="164"/>
      <c r="M65" s="164"/>
      <c r="N65" s="164"/>
      <c r="O65" s="164"/>
      <c r="P65" s="164"/>
      <c r="Q65" s="164"/>
      <c r="R65" s="164"/>
      <c r="S65" s="164"/>
      <c r="T65" s="164"/>
      <c r="U65" s="164"/>
      <c r="V65" s="164"/>
    </row>
    <row r="66" spans="1:22" ht="12">
      <c r="A66" s="164"/>
      <c r="B66" s="132"/>
      <c r="C66" s="164"/>
      <c r="D66" s="164"/>
      <c r="E66" s="164"/>
      <c r="F66" s="164"/>
      <c r="G66" s="164"/>
      <c r="H66" s="164"/>
      <c r="I66" s="164"/>
      <c r="J66" s="164"/>
      <c r="K66" s="164"/>
      <c r="L66" s="164"/>
      <c r="M66" s="164"/>
      <c r="N66" s="164"/>
      <c r="O66" s="164"/>
      <c r="P66" s="164"/>
      <c r="Q66" s="164"/>
      <c r="R66" s="164"/>
      <c r="S66" s="164"/>
      <c r="T66" s="164"/>
      <c r="U66" s="164"/>
      <c r="V66" s="164"/>
    </row>
    <row r="67" spans="1:22" ht="12">
      <c r="A67" s="164"/>
      <c r="B67" s="132"/>
      <c r="C67" s="164"/>
      <c r="D67" s="164"/>
      <c r="E67" s="164"/>
      <c r="F67" s="164"/>
      <c r="G67" s="164"/>
      <c r="H67" s="164"/>
      <c r="I67" s="164"/>
      <c r="J67" s="164"/>
      <c r="K67" s="164"/>
      <c r="L67" s="164"/>
      <c r="M67" s="164"/>
      <c r="N67" s="164"/>
      <c r="O67" s="164"/>
      <c r="P67" s="164"/>
      <c r="Q67" s="164"/>
      <c r="R67" s="164"/>
      <c r="S67" s="164"/>
      <c r="T67" s="164"/>
      <c r="U67" s="164"/>
      <c r="V67" s="164"/>
    </row>
    <row r="68" spans="1:22" ht="12">
      <c r="A68" s="164"/>
      <c r="B68" s="132"/>
      <c r="C68" s="164"/>
      <c r="D68" s="164"/>
      <c r="E68" s="164"/>
      <c r="F68" s="164"/>
      <c r="G68" s="164"/>
      <c r="H68" s="164"/>
      <c r="I68" s="164"/>
      <c r="J68" s="164"/>
      <c r="K68" s="164"/>
      <c r="L68" s="164"/>
      <c r="M68" s="164"/>
      <c r="N68" s="164"/>
      <c r="O68" s="164"/>
      <c r="P68" s="164"/>
      <c r="Q68" s="164"/>
      <c r="R68" s="164"/>
      <c r="S68" s="164"/>
      <c r="T68" s="164"/>
      <c r="U68" s="164"/>
      <c r="V68" s="164"/>
    </row>
    <row r="69" spans="1:22" ht="12">
      <c r="A69" s="164"/>
      <c r="B69" s="132"/>
      <c r="C69" s="164"/>
      <c r="D69" s="164"/>
      <c r="E69" s="164"/>
      <c r="F69" s="164"/>
      <c r="G69" s="164"/>
      <c r="H69" s="164"/>
      <c r="I69" s="164"/>
      <c r="J69" s="164"/>
      <c r="K69" s="164"/>
      <c r="L69" s="164"/>
      <c r="M69" s="164"/>
      <c r="N69" s="164"/>
      <c r="O69" s="164"/>
      <c r="P69" s="164"/>
      <c r="Q69" s="164"/>
      <c r="R69" s="164"/>
      <c r="S69" s="164"/>
      <c r="T69" s="164"/>
      <c r="U69" s="164"/>
      <c r="V69" s="164"/>
    </row>
    <row r="70" spans="1:22" ht="12">
      <c r="A70" s="164"/>
      <c r="B70" s="132"/>
      <c r="C70" s="164"/>
      <c r="D70" s="164"/>
      <c r="E70" s="164"/>
      <c r="F70" s="164"/>
      <c r="G70" s="164"/>
      <c r="H70" s="164"/>
      <c r="I70" s="164"/>
      <c r="J70" s="164"/>
      <c r="K70" s="164"/>
      <c r="L70" s="164"/>
      <c r="M70" s="164"/>
      <c r="N70" s="164"/>
      <c r="O70" s="164"/>
      <c r="P70" s="164"/>
      <c r="Q70" s="164"/>
      <c r="R70" s="164"/>
      <c r="S70" s="164"/>
      <c r="T70" s="164"/>
      <c r="U70" s="164"/>
      <c r="V70" s="164"/>
    </row>
    <row r="71" spans="1:22" ht="12">
      <c r="A71" s="164"/>
      <c r="B71" s="132"/>
      <c r="C71" s="164"/>
      <c r="D71" s="164"/>
      <c r="E71" s="164"/>
      <c r="F71" s="164"/>
      <c r="G71" s="164"/>
      <c r="H71" s="164"/>
      <c r="I71" s="164"/>
      <c r="J71" s="164"/>
      <c r="K71" s="164"/>
      <c r="L71" s="164"/>
      <c r="M71" s="164"/>
      <c r="N71" s="164"/>
      <c r="O71" s="164"/>
      <c r="P71" s="164"/>
      <c r="Q71" s="164"/>
      <c r="R71" s="164"/>
      <c r="S71" s="164"/>
      <c r="T71" s="164"/>
      <c r="U71" s="164"/>
      <c r="V71" s="164"/>
    </row>
    <row r="72" spans="1:22" ht="12">
      <c r="A72" s="164"/>
      <c r="B72" s="132"/>
      <c r="C72" s="164"/>
      <c r="D72" s="164"/>
      <c r="E72" s="164"/>
      <c r="F72" s="164"/>
      <c r="G72" s="164"/>
      <c r="H72" s="164"/>
      <c r="I72" s="164"/>
      <c r="J72" s="164"/>
      <c r="K72" s="164"/>
      <c r="L72" s="164"/>
      <c r="M72" s="164"/>
      <c r="N72" s="164"/>
      <c r="O72" s="164"/>
      <c r="P72" s="164"/>
      <c r="Q72" s="164"/>
      <c r="R72" s="164"/>
      <c r="S72" s="164"/>
      <c r="T72" s="164"/>
      <c r="U72" s="164"/>
      <c r="V72" s="164"/>
    </row>
    <row r="73" spans="1:22" ht="12">
      <c r="A73" s="164"/>
      <c r="B73" s="132"/>
      <c r="C73" s="164"/>
      <c r="D73" s="164"/>
      <c r="E73" s="164"/>
      <c r="F73" s="164"/>
      <c r="G73" s="164"/>
      <c r="H73" s="164"/>
      <c r="I73" s="164"/>
      <c r="J73" s="164"/>
      <c r="K73" s="164"/>
      <c r="L73" s="164"/>
      <c r="M73" s="164"/>
      <c r="N73" s="164"/>
      <c r="O73" s="164"/>
      <c r="P73" s="164"/>
      <c r="Q73" s="164"/>
      <c r="R73" s="164"/>
      <c r="S73" s="164"/>
      <c r="T73" s="164"/>
      <c r="U73" s="164"/>
      <c r="V73" s="164"/>
    </row>
    <row r="74" spans="1:22" ht="12">
      <c r="A74" s="164"/>
      <c r="B74" s="132"/>
      <c r="C74" s="164"/>
      <c r="D74" s="164"/>
      <c r="E74" s="164"/>
      <c r="F74" s="164"/>
      <c r="G74" s="164"/>
      <c r="H74" s="164"/>
      <c r="I74" s="164"/>
      <c r="J74" s="164"/>
      <c r="K74" s="164"/>
      <c r="L74" s="164"/>
      <c r="M74" s="164"/>
      <c r="N74" s="164"/>
      <c r="O74" s="164"/>
      <c r="P74" s="164"/>
      <c r="Q74" s="164"/>
      <c r="R74" s="164"/>
      <c r="S74" s="164"/>
      <c r="T74" s="164"/>
      <c r="U74" s="164"/>
      <c r="V74" s="164"/>
    </row>
    <row r="75" spans="1:22" ht="12">
      <c r="A75" s="164"/>
      <c r="B75" s="132"/>
      <c r="C75" s="164"/>
      <c r="D75" s="164"/>
      <c r="E75" s="164"/>
      <c r="F75" s="164"/>
      <c r="G75" s="164"/>
      <c r="H75" s="164"/>
      <c r="I75" s="164"/>
      <c r="J75" s="164"/>
      <c r="K75" s="164"/>
      <c r="L75" s="164"/>
      <c r="M75" s="164"/>
      <c r="N75" s="164"/>
      <c r="O75" s="164"/>
      <c r="P75" s="164"/>
      <c r="Q75" s="164"/>
      <c r="R75" s="164"/>
      <c r="S75" s="164"/>
      <c r="T75" s="164"/>
      <c r="U75" s="164"/>
      <c r="V75" s="164"/>
    </row>
    <row r="76" spans="1:22" ht="12">
      <c r="A76" s="164"/>
      <c r="B76" s="132"/>
      <c r="C76" s="164"/>
      <c r="D76" s="164"/>
      <c r="E76" s="164"/>
      <c r="F76" s="164"/>
      <c r="G76" s="164"/>
      <c r="H76" s="164"/>
      <c r="I76" s="164"/>
      <c r="J76" s="164"/>
      <c r="K76" s="164"/>
      <c r="L76" s="164"/>
      <c r="M76" s="164"/>
      <c r="N76" s="164"/>
      <c r="O76" s="164"/>
      <c r="P76" s="164"/>
      <c r="Q76" s="164"/>
      <c r="R76" s="164"/>
      <c r="S76" s="164"/>
      <c r="T76" s="164"/>
      <c r="U76" s="164"/>
      <c r="V76" s="164"/>
    </row>
    <row r="77" spans="1:22" ht="12">
      <c r="A77" s="164"/>
      <c r="B77" s="132"/>
      <c r="C77" s="164"/>
      <c r="D77" s="164"/>
      <c r="E77" s="164"/>
      <c r="F77" s="164"/>
      <c r="G77" s="164"/>
      <c r="H77" s="164"/>
      <c r="I77" s="164"/>
      <c r="J77" s="164"/>
      <c r="K77" s="164"/>
      <c r="L77" s="164"/>
      <c r="M77" s="164"/>
      <c r="N77" s="164"/>
      <c r="O77" s="164"/>
      <c r="P77" s="164"/>
      <c r="Q77" s="164"/>
      <c r="R77" s="164"/>
      <c r="S77" s="164"/>
      <c r="T77" s="164"/>
      <c r="U77" s="164"/>
      <c r="V77" s="164"/>
    </row>
    <row r="78" spans="1:22" ht="12">
      <c r="A78" s="164"/>
      <c r="B78" s="132"/>
      <c r="C78" s="164"/>
      <c r="D78" s="164"/>
      <c r="E78" s="164"/>
      <c r="F78" s="164"/>
      <c r="G78" s="164"/>
      <c r="H78" s="164"/>
      <c r="I78" s="164"/>
      <c r="J78" s="164"/>
      <c r="K78" s="164"/>
      <c r="L78" s="164"/>
      <c r="M78" s="164"/>
      <c r="N78" s="164"/>
      <c r="O78" s="164"/>
      <c r="P78" s="164"/>
      <c r="Q78" s="164"/>
      <c r="R78" s="164"/>
      <c r="S78" s="164"/>
      <c r="T78" s="164"/>
      <c r="U78" s="164"/>
      <c r="V78" s="164"/>
    </row>
    <row r="79" spans="1:22" ht="12">
      <c r="A79" s="164"/>
      <c r="B79" s="132"/>
      <c r="C79" s="164"/>
      <c r="D79" s="164"/>
      <c r="E79" s="164"/>
      <c r="F79" s="164"/>
      <c r="G79" s="164"/>
      <c r="H79" s="164"/>
      <c r="I79" s="164"/>
      <c r="J79" s="164"/>
      <c r="K79" s="164"/>
      <c r="L79" s="164"/>
      <c r="M79" s="164"/>
      <c r="N79" s="164"/>
      <c r="O79" s="164"/>
      <c r="P79" s="164"/>
      <c r="Q79" s="164"/>
      <c r="R79" s="164"/>
      <c r="S79" s="164"/>
      <c r="T79" s="164"/>
      <c r="U79" s="164"/>
      <c r="V79" s="164"/>
    </row>
    <row r="80" spans="1:22" ht="12">
      <c r="A80" s="164"/>
      <c r="B80" s="132"/>
      <c r="C80" s="164"/>
      <c r="D80" s="164"/>
      <c r="E80" s="164"/>
      <c r="F80" s="164"/>
      <c r="G80" s="164"/>
      <c r="H80" s="164"/>
      <c r="I80" s="164"/>
      <c r="J80" s="164"/>
      <c r="K80" s="164"/>
      <c r="L80" s="164"/>
      <c r="M80" s="164"/>
      <c r="N80" s="164"/>
      <c r="O80" s="164"/>
      <c r="P80" s="164"/>
      <c r="Q80" s="164"/>
      <c r="R80" s="164"/>
      <c r="S80" s="164"/>
      <c r="T80" s="164"/>
      <c r="U80" s="164"/>
      <c r="V80" s="164"/>
    </row>
    <row r="81" spans="1:22" ht="12">
      <c r="A81" s="164"/>
      <c r="B81" s="132"/>
      <c r="C81" s="164"/>
      <c r="D81" s="164"/>
      <c r="E81" s="164"/>
      <c r="F81" s="164"/>
      <c r="G81" s="164"/>
      <c r="H81" s="164"/>
      <c r="I81" s="164"/>
      <c r="J81" s="164"/>
      <c r="K81" s="164"/>
      <c r="L81" s="164"/>
      <c r="M81" s="164"/>
      <c r="N81" s="164"/>
      <c r="O81" s="164"/>
      <c r="P81" s="164"/>
      <c r="Q81" s="164"/>
      <c r="R81" s="164"/>
      <c r="S81" s="164"/>
      <c r="T81" s="164"/>
      <c r="U81" s="164"/>
      <c r="V81" s="164"/>
    </row>
    <row r="82" spans="1:22" ht="12">
      <c r="A82" s="164"/>
      <c r="B82" s="132"/>
      <c r="C82" s="164"/>
      <c r="D82" s="164"/>
      <c r="E82" s="164"/>
      <c r="F82" s="164"/>
      <c r="G82" s="164"/>
      <c r="H82" s="164"/>
      <c r="I82" s="164"/>
      <c r="J82" s="164"/>
      <c r="K82" s="164"/>
      <c r="L82" s="164"/>
      <c r="M82" s="164"/>
      <c r="N82" s="164"/>
      <c r="O82" s="164"/>
      <c r="P82" s="164"/>
      <c r="Q82" s="164"/>
      <c r="R82" s="164"/>
      <c r="S82" s="164"/>
      <c r="T82" s="164"/>
      <c r="U82" s="164"/>
      <c r="V82" s="164"/>
    </row>
    <row r="83" spans="1:22" ht="12">
      <c r="A83" s="164"/>
      <c r="B83" s="132"/>
      <c r="C83" s="164"/>
      <c r="D83" s="164"/>
      <c r="E83" s="164"/>
      <c r="F83" s="164"/>
      <c r="G83" s="164"/>
      <c r="H83" s="164"/>
      <c r="I83" s="164"/>
      <c r="J83" s="164"/>
      <c r="K83" s="164"/>
      <c r="L83" s="164"/>
      <c r="M83" s="164"/>
      <c r="N83" s="164"/>
      <c r="O83" s="164"/>
      <c r="P83" s="164"/>
      <c r="Q83" s="164"/>
      <c r="R83" s="164"/>
      <c r="S83" s="164"/>
      <c r="T83" s="164"/>
      <c r="U83" s="164"/>
      <c r="V83" s="164"/>
    </row>
    <row r="84" spans="1:22" ht="12">
      <c r="A84" s="164"/>
      <c r="B84" s="132"/>
      <c r="C84" s="164"/>
      <c r="D84" s="164"/>
      <c r="E84" s="164"/>
      <c r="F84" s="164"/>
      <c r="G84" s="164"/>
      <c r="H84" s="164"/>
      <c r="I84" s="164"/>
      <c r="J84" s="164"/>
      <c r="K84" s="164"/>
      <c r="L84" s="164"/>
      <c r="M84" s="164"/>
      <c r="N84" s="164"/>
      <c r="O84" s="164"/>
      <c r="P84" s="164"/>
      <c r="Q84" s="164"/>
      <c r="R84" s="164"/>
      <c r="S84" s="164"/>
      <c r="T84" s="164"/>
      <c r="U84" s="164"/>
      <c r="V84" s="164"/>
    </row>
    <row r="85" spans="1:22" ht="12">
      <c r="A85" s="164"/>
      <c r="B85" s="132"/>
      <c r="C85" s="164"/>
      <c r="D85" s="164"/>
      <c r="E85" s="164"/>
      <c r="F85" s="164"/>
      <c r="G85" s="164"/>
      <c r="H85" s="164"/>
      <c r="I85" s="164"/>
      <c r="J85" s="164"/>
      <c r="K85" s="164"/>
      <c r="L85" s="164"/>
      <c r="M85" s="164"/>
      <c r="N85" s="164"/>
      <c r="O85" s="164"/>
      <c r="P85" s="164"/>
      <c r="Q85" s="164"/>
      <c r="R85" s="164"/>
      <c r="S85" s="164"/>
      <c r="T85" s="164"/>
      <c r="U85" s="164"/>
      <c r="V85" s="164"/>
    </row>
    <row r="86" spans="1:22" ht="12">
      <c r="A86" s="164"/>
      <c r="B86" s="132"/>
      <c r="C86" s="164"/>
      <c r="D86" s="164"/>
      <c r="E86" s="164"/>
      <c r="F86" s="164"/>
      <c r="G86" s="164"/>
      <c r="H86" s="164"/>
      <c r="I86" s="164"/>
      <c r="J86" s="164"/>
      <c r="K86" s="164"/>
      <c r="L86" s="164"/>
      <c r="M86" s="164"/>
      <c r="N86" s="164"/>
      <c r="O86" s="164"/>
      <c r="P86" s="164"/>
      <c r="Q86" s="164"/>
      <c r="R86" s="164"/>
      <c r="S86" s="164"/>
      <c r="T86" s="164"/>
      <c r="U86" s="164"/>
      <c r="V86" s="164"/>
    </row>
    <row r="87" spans="1:22" ht="12">
      <c r="A87" s="164"/>
      <c r="B87" s="132"/>
      <c r="C87" s="164"/>
      <c r="D87" s="164"/>
      <c r="E87" s="164"/>
      <c r="F87" s="164"/>
      <c r="G87" s="164"/>
      <c r="H87" s="164"/>
      <c r="I87" s="164"/>
      <c r="J87" s="164"/>
      <c r="K87" s="164"/>
      <c r="L87" s="164"/>
      <c r="M87" s="164"/>
      <c r="N87" s="164"/>
      <c r="O87" s="164"/>
      <c r="P87" s="164"/>
      <c r="Q87" s="164"/>
      <c r="R87" s="164"/>
      <c r="S87" s="164"/>
      <c r="T87" s="164"/>
      <c r="U87" s="164"/>
      <c r="V87" s="164"/>
    </row>
    <row r="88" spans="1:22" ht="12">
      <c r="A88" s="164"/>
      <c r="B88" s="132"/>
      <c r="C88" s="164"/>
      <c r="D88" s="164"/>
      <c r="E88" s="164"/>
      <c r="F88" s="164"/>
      <c r="G88" s="164"/>
      <c r="H88" s="164"/>
      <c r="I88" s="164"/>
      <c r="J88" s="164"/>
      <c r="K88" s="164"/>
      <c r="L88" s="164"/>
      <c r="M88" s="164"/>
      <c r="N88" s="164"/>
      <c r="O88" s="164"/>
      <c r="P88" s="164"/>
      <c r="Q88" s="164"/>
      <c r="R88" s="164"/>
      <c r="S88" s="164"/>
      <c r="T88" s="164"/>
      <c r="U88" s="164"/>
      <c r="V88" s="164"/>
    </row>
    <row r="89" spans="1:22" ht="12">
      <c r="A89" s="164"/>
      <c r="B89" s="132"/>
      <c r="C89" s="164"/>
      <c r="D89" s="164"/>
      <c r="E89" s="164"/>
      <c r="F89" s="164"/>
      <c r="G89" s="164"/>
      <c r="H89" s="164"/>
      <c r="I89" s="164"/>
      <c r="J89" s="164"/>
      <c r="K89" s="164"/>
      <c r="L89" s="164"/>
      <c r="M89" s="164"/>
      <c r="N89" s="164"/>
      <c r="O89" s="164"/>
      <c r="P89" s="164"/>
      <c r="Q89" s="164"/>
      <c r="R89" s="164"/>
      <c r="S89" s="164"/>
      <c r="T89" s="164"/>
      <c r="U89" s="164"/>
      <c r="V89" s="164"/>
    </row>
    <row r="90" spans="1:22" ht="12">
      <c r="A90" s="164"/>
      <c r="B90" s="132"/>
      <c r="C90" s="164"/>
      <c r="D90" s="164"/>
      <c r="E90" s="164"/>
      <c r="F90" s="164"/>
      <c r="G90" s="164"/>
      <c r="H90" s="164"/>
      <c r="I90" s="164"/>
      <c r="J90" s="164"/>
      <c r="K90" s="164"/>
      <c r="L90" s="164"/>
      <c r="M90" s="164"/>
      <c r="N90" s="164"/>
      <c r="O90" s="164"/>
      <c r="P90" s="164"/>
      <c r="Q90" s="164"/>
      <c r="R90" s="164"/>
      <c r="S90" s="164"/>
      <c r="T90" s="164"/>
      <c r="U90" s="164"/>
      <c r="V90" s="164"/>
    </row>
    <row r="91" spans="1:22" ht="12">
      <c r="A91" s="164"/>
      <c r="B91" s="132"/>
      <c r="C91" s="164"/>
      <c r="D91" s="164"/>
      <c r="E91" s="164"/>
      <c r="F91" s="164"/>
      <c r="G91" s="164"/>
      <c r="H91" s="164"/>
      <c r="I91" s="164"/>
      <c r="J91" s="164"/>
      <c r="K91" s="164"/>
      <c r="L91" s="164"/>
      <c r="M91" s="164"/>
      <c r="N91" s="164"/>
      <c r="O91" s="164"/>
      <c r="P91" s="164"/>
      <c r="Q91" s="164"/>
      <c r="R91" s="164"/>
      <c r="S91" s="164"/>
      <c r="T91" s="164"/>
      <c r="U91" s="164"/>
      <c r="V91" s="164"/>
    </row>
    <row r="92" spans="1:22" ht="12">
      <c r="A92" s="164"/>
      <c r="B92" s="132"/>
      <c r="C92" s="164"/>
      <c r="D92" s="164"/>
      <c r="E92" s="164"/>
      <c r="F92" s="164"/>
      <c r="G92" s="164"/>
      <c r="H92" s="164"/>
      <c r="I92" s="164"/>
      <c r="J92" s="164"/>
      <c r="K92" s="164"/>
      <c r="L92" s="164"/>
      <c r="M92" s="164"/>
      <c r="N92" s="164"/>
      <c r="O92" s="164"/>
      <c r="P92" s="164"/>
      <c r="Q92" s="164"/>
      <c r="R92" s="164"/>
      <c r="S92" s="164"/>
      <c r="T92" s="164"/>
      <c r="U92" s="164"/>
      <c r="V92" s="164"/>
    </row>
    <row r="93" spans="1:22" ht="12">
      <c r="A93" s="164"/>
      <c r="B93" s="132"/>
      <c r="C93" s="164"/>
      <c r="D93" s="164"/>
      <c r="E93" s="164"/>
      <c r="F93" s="164"/>
      <c r="G93" s="164"/>
      <c r="H93" s="164"/>
      <c r="I93" s="164"/>
      <c r="J93" s="164"/>
      <c r="K93" s="164"/>
      <c r="L93" s="164"/>
      <c r="M93" s="164"/>
      <c r="N93" s="164"/>
      <c r="O93" s="164"/>
      <c r="P93" s="164"/>
      <c r="Q93" s="164"/>
      <c r="R93" s="164"/>
      <c r="S93" s="164"/>
      <c r="T93" s="164"/>
      <c r="U93" s="164"/>
      <c r="V93" s="164"/>
    </row>
    <row r="94" spans="1:22" ht="12">
      <c r="A94" s="164"/>
      <c r="B94" s="132"/>
      <c r="C94" s="164"/>
      <c r="D94" s="164"/>
      <c r="E94" s="164"/>
      <c r="F94" s="164"/>
      <c r="G94" s="164"/>
      <c r="H94" s="164"/>
      <c r="I94" s="164"/>
      <c r="J94" s="164"/>
      <c r="K94" s="164"/>
      <c r="L94" s="164"/>
      <c r="M94" s="164"/>
      <c r="N94" s="164"/>
      <c r="O94" s="164"/>
      <c r="P94" s="164"/>
      <c r="Q94" s="164"/>
      <c r="R94" s="164"/>
      <c r="S94" s="164"/>
      <c r="T94" s="164"/>
      <c r="U94" s="164"/>
      <c r="V94" s="164"/>
    </row>
    <row r="95" spans="1:22" ht="12">
      <c r="A95" s="164"/>
      <c r="B95" s="132"/>
      <c r="C95" s="164"/>
      <c r="D95" s="164"/>
      <c r="E95" s="164"/>
      <c r="F95" s="164"/>
      <c r="G95" s="164"/>
      <c r="H95" s="164"/>
      <c r="I95" s="164"/>
      <c r="J95" s="164"/>
      <c r="K95" s="164"/>
      <c r="L95" s="164"/>
      <c r="M95" s="164"/>
      <c r="N95" s="164"/>
      <c r="O95" s="164"/>
      <c r="P95" s="164"/>
      <c r="Q95" s="164"/>
      <c r="R95" s="164"/>
      <c r="S95" s="164"/>
      <c r="T95" s="164"/>
      <c r="U95" s="164"/>
      <c r="V95" s="164"/>
    </row>
    <row r="96" spans="1:22" ht="12">
      <c r="A96" s="164"/>
      <c r="B96" s="132"/>
      <c r="C96" s="164"/>
      <c r="D96" s="164"/>
      <c r="E96" s="164"/>
      <c r="F96" s="164"/>
      <c r="G96" s="164"/>
      <c r="H96" s="164"/>
      <c r="I96" s="164"/>
      <c r="J96" s="164"/>
      <c r="K96" s="164"/>
      <c r="L96" s="164"/>
      <c r="M96" s="164"/>
      <c r="N96" s="164"/>
      <c r="O96" s="164"/>
      <c r="P96" s="164"/>
      <c r="Q96" s="164"/>
      <c r="R96" s="164"/>
      <c r="S96" s="164"/>
      <c r="T96" s="164"/>
      <c r="U96" s="164"/>
      <c r="V96" s="164"/>
    </row>
    <row r="97" spans="1:22" ht="12">
      <c r="A97" s="164"/>
      <c r="B97" s="132"/>
      <c r="C97" s="164"/>
      <c r="D97" s="164"/>
      <c r="E97" s="164"/>
      <c r="F97" s="164"/>
      <c r="G97" s="164"/>
      <c r="H97" s="164"/>
      <c r="I97" s="164"/>
      <c r="J97" s="164"/>
      <c r="K97" s="164"/>
      <c r="L97" s="164"/>
      <c r="M97" s="164"/>
      <c r="N97" s="164"/>
      <c r="O97" s="164"/>
      <c r="P97" s="164"/>
      <c r="Q97" s="164"/>
      <c r="R97" s="164"/>
      <c r="S97" s="164"/>
      <c r="T97" s="164"/>
      <c r="U97" s="164"/>
      <c r="V97" s="164"/>
    </row>
    <row r="98" spans="1:22" ht="12">
      <c r="A98" s="164"/>
      <c r="B98" s="132"/>
      <c r="C98" s="164"/>
      <c r="D98" s="164"/>
      <c r="E98" s="164"/>
      <c r="F98" s="164"/>
      <c r="G98" s="164"/>
      <c r="H98" s="164"/>
      <c r="I98" s="164"/>
      <c r="J98" s="164"/>
      <c r="K98" s="164"/>
      <c r="L98" s="164"/>
      <c r="M98" s="164"/>
      <c r="N98" s="164"/>
      <c r="O98" s="164"/>
      <c r="P98" s="164"/>
      <c r="Q98" s="164"/>
      <c r="R98" s="164"/>
      <c r="S98" s="164"/>
      <c r="T98" s="164"/>
      <c r="U98" s="164"/>
      <c r="V98" s="164"/>
    </row>
    <row r="99" spans="1:22" ht="12">
      <c r="A99" s="164"/>
      <c r="B99" s="132"/>
      <c r="C99" s="164"/>
      <c r="D99" s="164"/>
      <c r="E99" s="164"/>
      <c r="F99" s="164"/>
      <c r="G99" s="164"/>
      <c r="H99" s="164"/>
      <c r="I99" s="164"/>
      <c r="J99" s="164"/>
      <c r="K99" s="164"/>
      <c r="L99" s="164"/>
      <c r="M99" s="164"/>
      <c r="N99" s="164"/>
      <c r="O99" s="164"/>
      <c r="P99" s="164"/>
      <c r="Q99" s="164"/>
      <c r="R99" s="164"/>
      <c r="S99" s="164"/>
      <c r="T99" s="164"/>
      <c r="U99" s="164"/>
      <c r="V99" s="164"/>
    </row>
    <row r="100" spans="1:22" ht="12">
      <c r="A100" s="164"/>
      <c r="B100" s="132"/>
      <c r="C100" s="164"/>
      <c r="D100" s="164"/>
      <c r="E100" s="164"/>
      <c r="F100" s="164"/>
      <c r="G100" s="164"/>
      <c r="H100" s="164"/>
      <c r="I100" s="164"/>
      <c r="J100" s="164"/>
      <c r="K100" s="164"/>
      <c r="L100" s="164"/>
      <c r="M100" s="164"/>
      <c r="N100" s="164"/>
      <c r="O100" s="164"/>
      <c r="P100" s="164"/>
      <c r="Q100" s="164"/>
      <c r="R100" s="164"/>
      <c r="S100" s="164"/>
      <c r="T100" s="164"/>
      <c r="U100" s="164"/>
      <c r="V100" s="164"/>
    </row>
    <row r="101" spans="1:22" ht="12">
      <c r="A101" s="164"/>
      <c r="B101" s="132"/>
      <c r="C101" s="164"/>
      <c r="D101" s="164"/>
      <c r="E101" s="164"/>
      <c r="F101" s="164"/>
      <c r="G101" s="164"/>
      <c r="H101" s="164"/>
      <c r="I101" s="164"/>
      <c r="J101" s="164"/>
      <c r="K101" s="164"/>
      <c r="L101" s="164"/>
      <c r="M101" s="164"/>
      <c r="N101" s="164"/>
      <c r="O101" s="164"/>
      <c r="P101" s="164"/>
      <c r="Q101" s="164"/>
      <c r="R101" s="164"/>
      <c r="S101" s="164"/>
      <c r="T101" s="164"/>
      <c r="U101" s="164"/>
      <c r="V101" s="164"/>
    </row>
    <row r="102" spans="1:22" ht="12">
      <c r="A102" s="164"/>
      <c r="B102" s="132"/>
      <c r="C102" s="164"/>
      <c r="D102" s="164"/>
      <c r="E102" s="164"/>
      <c r="F102" s="164"/>
      <c r="G102" s="164"/>
      <c r="H102" s="164"/>
      <c r="I102" s="164"/>
      <c r="J102" s="164"/>
      <c r="K102" s="164"/>
      <c r="L102" s="164"/>
      <c r="M102" s="164"/>
      <c r="N102" s="164"/>
      <c r="O102" s="164"/>
      <c r="P102" s="164"/>
      <c r="Q102" s="164"/>
      <c r="R102" s="164"/>
      <c r="S102" s="164"/>
      <c r="T102" s="164"/>
      <c r="U102" s="164"/>
      <c r="V102" s="164"/>
    </row>
    <row r="103" spans="1:22" ht="12">
      <c r="A103" s="164"/>
      <c r="B103" s="132"/>
      <c r="C103" s="164"/>
      <c r="D103" s="164"/>
      <c r="E103" s="164"/>
      <c r="F103" s="164"/>
      <c r="G103" s="164"/>
      <c r="H103" s="164"/>
      <c r="I103" s="164"/>
      <c r="J103" s="164"/>
      <c r="K103" s="164"/>
      <c r="L103" s="164"/>
      <c r="M103" s="164"/>
      <c r="N103" s="164"/>
      <c r="O103" s="164"/>
      <c r="P103" s="164"/>
      <c r="Q103" s="164"/>
      <c r="R103" s="164"/>
      <c r="S103" s="164"/>
      <c r="T103" s="164"/>
      <c r="U103" s="164"/>
      <c r="V103" s="164"/>
    </row>
    <row r="104" spans="1:22" ht="12">
      <c r="A104" s="164"/>
      <c r="B104" s="132"/>
      <c r="C104" s="164"/>
      <c r="D104" s="164"/>
      <c r="E104" s="164"/>
      <c r="F104" s="164"/>
      <c r="G104" s="164"/>
      <c r="H104" s="164"/>
      <c r="I104" s="164"/>
      <c r="J104" s="164"/>
      <c r="K104" s="164"/>
      <c r="L104" s="164"/>
      <c r="M104" s="164"/>
      <c r="N104" s="164"/>
      <c r="O104" s="164"/>
      <c r="P104" s="164"/>
      <c r="Q104" s="164"/>
      <c r="R104" s="164"/>
      <c r="S104" s="164"/>
      <c r="T104" s="164"/>
      <c r="U104" s="164"/>
      <c r="V104" s="164"/>
    </row>
    <row r="105" spans="1:22" ht="12">
      <c r="A105" s="164"/>
      <c r="B105" s="132"/>
      <c r="C105" s="164"/>
      <c r="D105" s="164"/>
      <c r="E105" s="164"/>
      <c r="F105" s="164"/>
      <c r="G105" s="164"/>
      <c r="H105" s="164"/>
      <c r="I105" s="164"/>
      <c r="J105" s="164"/>
      <c r="K105" s="164"/>
      <c r="L105" s="164"/>
      <c r="M105" s="164"/>
      <c r="N105" s="164"/>
      <c r="O105" s="164"/>
      <c r="P105" s="164"/>
      <c r="Q105" s="164"/>
      <c r="R105" s="164"/>
      <c r="S105" s="164"/>
      <c r="T105" s="164"/>
      <c r="U105" s="164"/>
      <c r="V105" s="164"/>
    </row>
    <row r="106" spans="1:22" ht="12">
      <c r="A106" s="164"/>
      <c r="B106" s="132"/>
      <c r="C106" s="164"/>
      <c r="D106" s="164"/>
      <c r="E106" s="164"/>
      <c r="F106" s="164"/>
      <c r="G106" s="164"/>
      <c r="H106" s="164"/>
      <c r="I106" s="164"/>
      <c r="J106" s="164"/>
      <c r="K106" s="164"/>
      <c r="L106" s="164"/>
      <c r="M106" s="164"/>
      <c r="N106" s="164"/>
      <c r="O106" s="164"/>
      <c r="P106" s="164"/>
      <c r="Q106" s="164"/>
      <c r="R106" s="164"/>
      <c r="S106" s="164"/>
      <c r="T106" s="164"/>
      <c r="U106" s="164"/>
      <c r="V106" s="164"/>
    </row>
    <row r="107" spans="1:22" ht="12">
      <c r="A107" s="164"/>
      <c r="B107" s="132"/>
      <c r="C107" s="164"/>
      <c r="D107" s="164"/>
      <c r="E107" s="164"/>
      <c r="F107" s="164"/>
      <c r="G107" s="164"/>
      <c r="H107" s="164"/>
      <c r="I107" s="164"/>
      <c r="J107" s="164"/>
      <c r="K107" s="164"/>
      <c r="L107" s="164"/>
      <c r="M107" s="164"/>
      <c r="N107" s="164"/>
      <c r="O107" s="164"/>
      <c r="P107" s="164"/>
      <c r="Q107" s="164"/>
      <c r="R107" s="164"/>
      <c r="S107" s="164"/>
      <c r="T107" s="164"/>
      <c r="U107" s="164"/>
      <c r="V107" s="164"/>
    </row>
    <row r="108" spans="1:22" ht="12">
      <c r="A108" s="164"/>
      <c r="B108" s="132"/>
      <c r="C108" s="164"/>
      <c r="D108" s="164"/>
      <c r="E108" s="164"/>
      <c r="F108" s="164"/>
      <c r="G108" s="164"/>
      <c r="H108" s="164"/>
      <c r="I108" s="164"/>
      <c r="J108" s="164"/>
      <c r="K108" s="164"/>
      <c r="L108" s="164"/>
      <c r="M108" s="164"/>
      <c r="N108" s="164"/>
      <c r="O108" s="164"/>
      <c r="P108" s="164"/>
      <c r="Q108" s="164"/>
      <c r="R108" s="164"/>
      <c r="S108" s="164"/>
      <c r="T108" s="164"/>
      <c r="U108" s="164"/>
      <c r="V108" s="164"/>
    </row>
    <row r="109" spans="1:22" ht="12">
      <c r="A109" s="164"/>
      <c r="B109" s="132"/>
      <c r="C109" s="164"/>
      <c r="D109" s="164"/>
      <c r="E109" s="164"/>
      <c r="F109" s="164"/>
      <c r="G109" s="164"/>
      <c r="H109" s="164"/>
      <c r="I109" s="164"/>
      <c r="J109" s="164"/>
      <c r="K109" s="164"/>
      <c r="L109" s="164"/>
      <c r="M109" s="164"/>
      <c r="N109" s="164"/>
      <c r="O109" s="164"/>
      <c r="P109" s="164"/>
      <c r="Q109" s="164"/>
      <c r="R109" s="164"/>
      <c r="S109" s="164"/>
      <c r="T109" s="164"/>
      <c r="U109" s="164"/>
      <c r="V109" s="164"/>
    </row>
    <row r="110" spans="1:22" ht="12">
      <c r="A110" s="164"/>
      <c r="B110" s="132"/>
      <c r="C110" s="164"/>
      <c r="D110" s="164"/>
      <c r="E110" s="164"/>
      <c r="F110" s="164"/>
      <c r="G110" s="164"/>
      <c r="H110" s="164"/>
      <c r="I110" s="164"/>
      <c r="J110" s="164"/>
      <c r="K110" s="164"/>
      <c r="L110" s="164"/>
      <c r="M110" s="164"/>
      <c r="N110" s="164"/>
      <c r="O110" s="164"/>
      <c r="P110" s="164"/>
      <c r="Q110" s="164"/>
      <c r="R110" s="164"/>
      <c r="S110" s="164"/>
      <c r="T110" s="164"/>
      <c r="U110" s="164"/>
      <c r="V110" s="164"/>
    </row>
    <row r="111" spans="1:22" ht="12">
      <c r="A111" s="164"/>
      <c r="B111" s="132"/>
      <c r="C111" s="164"/>
      <c r="D111" s="164"/>
      <c r="E111" s="164"/>
      <c r="F111" s="164"/>
      <c r="G111" s="164"/>
      <c r="H111" s="164"/>
      <c r="I111" s="164"/>
      <c r="J111" s="164"/>
      <c r="K111" s="164"/>
      <c r="L111" s="164"/>
      <c r="M111" s="164"/>
      <c r="N111" s="164"/>
      <c r="O111" s="164"/>
      <c r="P111" s="164"/>
      <c r="Q111" s="164"/>
      <c r="R111" s="164"/>
      <c r="S111" s="164"/>
      <c r="T111" s="164"/>
      <c r="U111" s="164"/>
      <c r="V111" s="164"/>
    </row>
    <row r="112" spans="1:22" ht="12">
      <c r="A112" s="164"/>
      <c r="B112" s="132"/>
      <c r="C112" s="164"/>
      <c r="D112" s="164"/>
      <c r="E112" s="164"/>
      <c r="F112" s="164"/>
      <c r="G112" s="164"/>
      <c r="H112" s="164"/>
      <c r="I112" s="164"/>
      <c r="J112" s="164"/>
      <c r="K112" s="164"/>
      <c r="L112" s="164"/>
      <c r="M112" s="164"/>
      <c r="N112" s="164"/>
      <c r="O112" s="164"/>
      <c r="P112" s="164"/>
      <c r="Q112" s="164"/>
      <c r="R112" s="164"/>
      <c r="S112" s="164"/>
      <c r="T112" s="164"/>
      <c r="U112" s="164"/>
      <c r="V112" s="164"/>
    </row>
    <row r="113" spans="1:22" ht="12">
      <c r="A113" s="164"/>
      <c r="B113" s="132"/>
      <c r="C113" s="164"/>
      <c r="D113" s="164"/>
      <c r="E113" s="164"/>
      <c r="F113" s="164"/>
      <c r="G113" s="164"/>
      <c r="H113" s="164"/>
      <c r="I113" s="164"/>
      <c r="J113" s="164"/>
      <c r="K113" s="164"/>
      <c r="L113" s="164"/>
      <c r="M113" s="164"/>
      <c r="N113" s="164"/>
      <c r="O113" s="164"/>
      <c r="P113" s="164"/>
      <c r="Q113" s="164"/>
      <c r="R113" s="164"/>
      <c r="S113" s="164"/>
      <c r="T113" s="164"/>
      <c r="U113" s="164"/>
      <c r="V113" s="164"/>
    </row>
    <row r="114" spans="1:22" ht="12">
      <c r="A114" s="164"/>
      <c r="B114" s="132"/>
      <c r="C114" s="164"/>
      <c r="D114" s="164"/>
      <c r="E114" s="164"/>
      <c r="F114" s="164"/>
      <c r="G114" s="164"/>
      <c r="H114" s="164"/>
      <c r="I114" s="164"/>
      <c r="J114" s="164"/>
      <c r="K114" s="164"/>
      <c r="L114" s="164"/>
      <c r="M114" s="164"/>
      <c r="N114" s="164"/>
      <c r="O114" s="164"/>
      <c r="P114" s="164"/>
      <c r="Q114" s="164"/>
      <c r="R114" s="164"/>
      <c r="S114" s="164"/>
      <c r="T114" s="164"/>
      <c r="U114" s="164"/>
      <c r="V114" s="164"/>
    </row>
    <row r="115" spans="1:22" ht="12">
      <c r="A115" s="164"/>
      <c r="B115" s="132"/>
      <c r="C115" s="164"/>
      <c r="D115" s="164"/>
      <c r="E115" s="164"/>
      <c r="F115" s="164"/>
      <c r="G115" s="164"/>
      <c r="H115" s="164"/>
      <c r="I115" s="164"/>
      <c r="J115" s="164"/>
      <c r="K115" s="164"/>
      <c r="L115" s="164"/>
      <c r="M115" s="164"/>
      <c r="N115" s="164"/>
      <c r="O115" s="164"/>
      <c r="P115" s="164"/>
      <c r="Q115" s="164"/>
      <c r="R115" s="164"/>
      <c r="S115" s="164"/>
      <c r="T115" s="164"/>
      <c r="U115" s="164"/>
      <c r="V115" s="164"/>
    </row>
    <row r="116" spans="1:22" ht="12">
      <c r="A116" s="164"/>
      <c r="B116" s="132"/>
      <c r="C116" s="164"/>
      <c r="D116" s="164"/>
      <c r="E116" s="164"/>
      <c r="F116" s="164"/>
      <c r="G116" s="164"/>
      <c r="H116" s="164"/>
      <c r="I116" s="164"/>
      <c r="J116" s="164"/>
      <c r="K116" s="164"/>
      <c r="L116" s="164"/>
      <c r="M116" s="164"/>
      <c r="N116" s="164"/>
      <c r="O116" s="164"/>
      <c r="P116" s="164"/>
      <c r="Q116" s="164"/>
      <c r="R116" s="164"/>
      <c r="S116" s="164"/>
      <c r="T116" s="164"/>
      <c r="U116" s="164"/>
      <c r="V116" s="164"/>
    </row>
    <row r="117" spans="1:22" ht="12">
      <c r="A117" s="164"/>
      <c r="B117" s="132"/>
      <c r="C117" s="164"/>
      <c r="D117" s="164"/>
      <c r="E117" s="164"/>
      <c r="F117" s="164"/>
      <c r="G117" s="164"/>
      <c r="H117" s="164"/>
      <c r="I117" s="164"/>
      <c r="J117" s="164"/>
      <c r="K117" s="164"/>
      <c r="L117" s="164"/>
      <c r="M117" s="164"/>
      <c r="N117" s="164"/>
      <c r="O117" s="164"/>
      <c r="P117" s="164"/>
      <c r="Q117" s="164"/>
      <c r="R117" s="164"/>
      <c r="S117" s="164"/>
      <c r="T117" s="164"/>
      <c r="U117" s="164"/>
      <c r="V117" s="164"/>
    </row>
    <row r="118" spans="1:22" ht="12">
      <c r="A118" s="164"/>
      <c r="B118" s="132"/>
      <c r="C118" s="164"/>
      <c r="D118" s="164"/>
      <c r="E118" s="164"/>
      <c r="F118" s="164"/>
      <c r="G118" s="164"/>
      <c r="H118" s="164"/>
      <c r="I118" s="164"/>
      <c r="J118" s="164"/>
      <c r="K118" s="164"/>
      <c r="L118" s="164"/>
      <c r="M118" s="164"/>
      <c r="N118" s="164"/>
      <c r="O118" s="164"/>
      <c r="P118" s="164"/>
      <c r="Q118" s="164"/>
      <c r="R118" s="164"/>
      <c r="S118" s="164"/>
      <c r="T118" s="164"/>
      <c r="U118" s="164"/>
      <c r="V118" s="164"/>
    </row>
    <row r="119" spans="1:22" ht="12">
      <c r="A119" s="164"/>
      <c r="B119" s="132"/>
      <c r="C119" s="164"/>
      <c r="D119" s="164"/>
      <c r="E119" s="164"/>
      <c r="F119" s="164"/>
      <c r="G119" s="164"/>
      <c r="H119" s="164"/>
      <c r="I119" s="164"/>
      <c r="J119" s="164"/>
      <c r="K119" s="164"/>
      <c r="L119" s="164"/>
      <c r="M119" s="164"/>
      <c r="N119" s="164"/>
      <c r="O119" s="164"/>
      <c r="P119" s="164"/>
      <c r="Q119" s="164"/>
      <c r="R119" s="164"/>
      <c r="S119" s="164"/>
      <c r="T119" s="164"/>
      <c r="U119" s="164"/>
      <c r="V119" s="164"/>
    </row>
    <row r="120" spans="1:22" ht="12">
      <c r="A120" s="164"/>
      <c r="B120" s="132"/>
      <c r="C120" s="164"/>
      <c r="D120" s="164"/>
      <c r="E120" s="164"/>
      <c r="F120" s="164"/>
      <c r="G120" s="164"/>
      <c r="H120" s="164"/>
      <c r="I120" s="164"/>
      <c r="J120" s="164"/>
      <c r="K120" s="164"/>
      <c r="L120" s="164"/>
      <c r="M120" s="164"/>
      <c r="N120" s="164"/>
      <c r="O120" s="164"/>
      <c r="P120" s="164"/>
      <c r="Q120" s="164"/>
      <c r="R120" s="164"/>
      <c r="S120" s="164"/>
      <c r="T120" s="164"/>
      <c r="U120" s="164"/>
      <c r="V120" s="164"/>
    </row>
    <row r="121" spans="1:22" ht="12">
      <c r="A121" s="164"/>
      <c r="B121" s="132"/>
      <c r="C121" s="164"/>
      <c r="D121" s="164"/>
      <c r="E121" s="164"/>
      <c r="F121" s="164"/>
      <c r="G121" s="164"/>
      <c r="H121" s="164"/>
      <c r="I121" s="164"/>
      <c r="J121" s="164"/>
      <c r="K121" s="164"/>
      <c r="L121" s="164"/>
      <c r="M121" s="164"/>
      <c r="N121" s="164"/>
      <c r="O121" s="164"/>
      <c r="P121" s="164"/>
      <c r="Q121" s="164"/>
      <c r="R121" s="164"/>
      <c r="S121" s="164"/>
      <c r="T121" s="164"/>
      <c r="U121" s="164"/>
      <c r="V121" s="164"/>
    </row>
    <row r="122" spans="1:22" ht="12">
      <c r="A122" s="164"/>
      <c r="B122" s="132"/>
      <c r="C122" s="164"/>
      <c r="D122" s="164"/>
      <c r="E122" s="164"/>
      <c r="F122" s="164"/>
      <c r="G122" s="164"/>
      <c r="H122" s="164"/>
      <c r="I122" s="164"/>
      <c r="J122" s="164"/>
      <c r="K122" s="164"/>
      <c r="L122" s="164"/>
      <c r="M122" s="164"/>
      <c r="N122" s="164"/>
      <c r="O122" s="164"/>
      <c r="P122" s="164"/>
      <c r="Q122" s="164"/>
      <c r="R122" s="164"/>
      <c r="S122" s="164"/>
      <c r="T122" s="164"/>
      <c r="U122" s="164"/>
      <c r="V122" s="164"/>
    </row>
    <row r="123" spans="1:22" ht="12">
      <c r="A123" s="164"/>
      <c r="B123" s="132"/>
      <c r="C123" s="164"/>
      <c r="D123" s="164"/>
      <c r="E123" s="164"/>
      <c r="F123" s="164"/>
      <c r="G123" s="164"/>
      <c r="H123" s="164"/>
      <c r="I123" s="164"/>
      <c r="J123" s="164"/>
      <c r="K123" s="164"/>
      <c r="L123" s="164"/>
      <c r="M123" s="164"/>
      <c r="N123" s="164"/>
      <c r="O123" s="164"/>
      <c r="P123" s="164"/>
      <c r="Q123" s="164"/>
      <c r="R123" s="164"/>
      <c r="S123" s="164"/>
      <c r="T123" s="164"/>
      <c r="U123" s="164"/>
      <c r="V123" s="164"/>
    </row>
    <row r="124" spans="1:22" ht="12">
      <c r="A124" s="164"/>
      <c r="B124" s="132"/>
      <c r="C124" s="164"/>
      <c r="D124" s="164"/>
      <c r="E124" s="164"/>
      <c r="F124" s="164"/>
      <c r="G124" s="164"/>
      <c r="H124" s="164"/>
      <c r="I124" s="164"/>
      <c r="J124" s="164"/>
      <c r="K124" s="164"/>
      <c r="L124" s="164"/>
      <c r="M124" s="164"/>
      <c r="N124" s="164"/>
      <c r="O124" s="164"/>
      <c r="P124" s="164"/>
      <c r="Q124" s="164"/>
      <c r="R124" s="164"/>
      <c r="S124" s="164"/>
      <c r="T124" s="164"/>
      <c r="U124" s="164"/>
      <c r="V124" s="164"/>
    </row>
    <row r="125" spans="1:22" ht="12">
      <c r="A125" s="164"/>
      <c r="B125" s="132"/>
      <c r="C125" s="164"/>
      <c r="D125" s="164"/>
      <c r="E125" s="164"/>
      <c r="F125" s="164"/>
      <c r="G125" s="164"/>
      <c r="H125" s="164"/>
      <c r="I125" s="164"/>
      <c r="J125" s="164"/>
      <c r="K125" s="164"/>
      <c r="L125" s="164"/>
      <c r="M125" s="164"/>
      <c r="N125" s="164"/>
      <c r="O125" s="164"/>
      <c r="P125" s="164"/>
      <c r="Q125" s="164"/>
      <c r="R125" s="164"/>
      <c r="S125" s="164"/>
      <c r="T125" s="164"/>
      <c r="U125" s="164"/>
      <c r="V125" s="164"/>
    </row>
    <row r="126" spans="1:22" ht="12">
      <c r="A126" s="164"/>
      <c r="B126" s="132"/>
      <c r="C126" s="164"/>
      <c r="D126" s="164"/>
      <c r="E126" s="164"/>
      <c r="F126" s="164"/>
      <c r="G126" s="164"/>
      <c r="H126" s="164"/>
      <c r="I126" s="164"/>
      <c r="J126" s="164"/>
      <c r="K126" s="164"/>
      <c r="L126" s="164"/>
      <c r="M126" s="164"/>
      <c r="N126" s="164"/>
      <c r="O126" s="164"/>
      <c r="P126" s="164"/>
      <c r="Q126" s="164"/>
      <c r="R126" s="164"/>
      <c r="S126" s="164"/>
      <c r="T126" s="164"/>
      <c r="U126" s="164"/>
      <c r="V126" s="164"/>
    </row>
    <row r="127" spans="1:22" ht="12">
      <c r="A127" s="164"/>
      <c r="B127" s="132"/>
      <c r="C127" s="164"/>
      <c r="D127" s="164"/>
      <c r="E127" s="164"/>
      <c r="F127" s="164"/>
      <c r="G127" s="164"/>
      <c r="H127" s="164"/>
      <c r="I127" s="164"/>
      <c r="J127" s="164"/>
      <c r="K127" s="164"/>
      <c r="L127" s="164"/>
      <c r="M127" s="164"/>
      <c r="N127" s="164"/>
      <c r="O127" s="164"/>
      <c r="P127" s="164"/>
      <c r="Q127" s="164"/>
      <c r="R127" s="164"/>
      <c r="S127" s="164"/>
      <c r="T127" s="164"/>
      <c r="U127" s="164"/>
      <c r="V127" s="164"/>
    </row>
    <row r="128" spans="1:22" ht="12">
      <c r="A128" s="164"/>
      <c r="B128" s="132"/>
      <c r="C128" s="164"/>
      <c r="D128" s="164"/>
      <c r="E128" s="164"/>
      <c r="F128" s="164"/>
      <c r="G128" s="164"/>
      <c r="H128" s="164"/>
      <c r="I128" s="164"/>
      <c r="J128" s="164"/>
      <c r="K128" s="164"/>
      <c r="L128" s="164"/>
      <c r="M128" s="164"/>
      <c r="N128" s="164"/>
      <c r="O128" s="164"/>
      <c r="P128" s="164"/>
      <c r="Q128" s="164"/>
      <c r="R128" s="164"/>
      <c r="S128" s="164"/>
      <c r="T128" s="164"/>
      <c r="U128" s="164"/>
      <c r="V128" s="164"/>
    </row>
    <row r="129" spans="1:22" ht="12">
      <c r="A129" s="164"/>
      <c r="B129" s="132"/>
      <c r="C129" s="164"/>
      <c r="D129" s="164"/>
      <c r="E129" s="164"/>
      <c r="F129" s="164"/>
      <c r="G129" s="164"/>
      <c r="H129" s="164"/>
      <c r="I129" s="164"/>
      <c r="J129" s="164"/>
      <c r="K129" s="164"/>
      <c r="L129" s="164"/>
      <c r="M129" s="164"/>
      <c r="N129" s="164"/>
      <c r="O129" s="164"/>
      <c r="P129" s="164"/>
      <c r="Q129" s="164"/>
      <c r="R129" s="164"/>
      <c r="S129" s="164"/>
      <c r="T129" s="164"/>
      <c r="U129" s="164"/>
      <c r="V129" s="164"/>
    </row>
    <row r="130" spans="1:22" ht="12">
      <c r="A130" s="164"/>
      <c r="B130" s="132"/>
      <c r="C130" s="164"/>
      <c r="D130" s="164"/>
      <c r="E130" s="164"/>
      <c r="F130" s="164"/>
      <c r="G130" s="164"/>
      <c r="H130" s="164"/>
      <c r="I130" s="164"/>
      <c r="J130" s="164"/>
      <c r="K130" s="164"/>
      <c r="L130" s="164"/>
      <c r="M130" s="164"/>
      <c r="N130" s="164"/>
      <c r="O130" s="164"/>
      <c r="P130" s="164"/>
      <c r="Q130" s="164"/>
      <c r="R130" s="164"/>
      <c r="S130" s="164"/>
      <c r="T130" s="164"/>
      <c r="U130" s="164"/>
      <c r="V130" s="164"/>
    </row>
    <row r="131" spans="1:22" ht="12">
      <c r="A131" s="164"/>
      <c r="B131" s="132"/>
      <c r="C131" s="164"/>
      <c r="D131" s="164"/>
      <c r="E131" s="164"/>
      <c r="F131" s="164"/>
      <c r="G131" s="164"/>
      <c r="H131" s="164"/>
      <c r="I131" s="164"/>
      <c r="J131" s="164"/>
      <c r="K131" s="164"/>
      <c r="L131" s="164"/>
      <c r="M131" s="164"/>
      <c r="N131" s="164"/>
      <c r="O131" s="164"/>
      <c r="P131" s="164"/>
      <c r="Q131" s="164"/>
      <c r="R131" s="164"/>
      <c r="S131" s="164"/>
      <c r="T131" s="164"/>
      <c r="U131" s="164"/>
      <c r="V131" s="164"/>
    </row>
    <row r="132" spans="1:22" ht="12">
      <c r="A132" s="164"/>
      <c r="B132" s="132"/>
      <c r="C132" s="164"/>
      <c r="D132" s="164"/>
      <c r="E132" s="164"/>
      <c r="F132" s="164"/>
      <c r="G132" s="164"/>
      <c r="H132" s="164"/>
      <c r="I132" s="164"/>
      <c r="J132" s="164"/>
      <c r="K132" s="164"/>
      <c r="L132" s="164"/>
      <c r="M132" s="164"/>
      <c r="N132" s="164"/>
      <c r="O132" s="164"/>
      <c r="P132" s="164"/>
      <c r="Q132" s="164"/>
      <c r="R132" s="164"/>
      <c r="S132" s="164"/>
      <c r="T132" s="164"/>
      <c r="U132" s="164"/>
      <c r="V132" s="164"/>
    </row>
    <row r="133" spans="1:22" ht="12">
      <c r="A133" s="164"/>
      <c r="B133" s="132"/>
      <c r="C133" s="164"/>
      <c r="D133" s="164"/>
      <c r="E133" s="164"/>
      <c r="F133" s="164"/>
      <c r="G133" s="164"/>
      <c r="H133" s="164"/>
      <c r="I133" s="164"/>
      <c r="J133" s="164"/>
      <c r="K133" s="164"/>
      <c r="L133" s="164"/>
      <c r="M133" s="164"/>
      <c r="N133" s="164"/>
      <c r="O133" s="164"/>
      <c r="P133" s="164"/>
      <c r="Q133" s="164"/>
      <c r="R133" s="164"/>
      <c r="S133" s="164"/>
      <c r="T133" s="164"/>
      <c r="U133" s="164"/>
      <c r="V133" s="164"/>
    </row>
    <row r="134" spans="1:22" ht="12">
      <c r="A134" s="164"/>
      <c r="B134" s="132"/>
      <c r="C134" s="164"/>
      <c r="D134" s="164"/>
      <c r="E134" s="164"/>
      <c r="F134" s="164"/>
      <c r="G134" s="164"/>
      <c r="H134" s="164"/>
      <c r="I134" s="164"/>
      <c r="J134" s="164"/>
      <c r="K134" s="164"/>
      <c r="L134" s="164"/>
      <c r="M134" s="164"/>
      <c r="N134" s="164"/>
      <c r="O134" s="164"/>
      <c r="P134" s="164"/>
      <c r="Q134" s="164"/>
      <c r="R134" s="164"/>
      <c r="S134" s="164"/>
      <c r="T134" s="164"/>
      <c r="U134" s="164"/>
      <c r="V134" s="164"/>
    </row>
    <row r="135" spans="1:22" ht="12">
      <c r="A135" s="164"/>
      <c r="B135" s="132"/>
      <c r="C135" s="164"/>
      <c r="D135" s="164"/>
      <c r="E135" s="164"/>
      <c r="F135" s="164"/>
      <c r="G135" s="164"/>
      <c r="H135" s="164"/>
      <c r="I135" s="164"/>
      <c r="J135" s="164"/>
      <c r="K135" s="164"/>
      <c r="L135" s="164"/>
      <c r="M135" s="164"/>
      <c r="N135" s="164"/>
      <c r="O135" s="164"/>
      <c r="P135" s="164"/>
      <c r="Q135" s="164"/>
      <c r="R135" s="164"/>
      <c r="S135" s="164"/>
      <c r="T135" s="164"/>
      <c r="U135" s="164"/>
      <c r="V135" s="164"/>
    </row>
    <row r="136" spans="1:22" ht="12">
      <c r="A136" s="164"/>
      <c r="B136" s="132"/>
      <c r="C136" s="164"/>
      <c r="D136" s="164"/>
      <c r="E136" s="164"/>
      <c r="F136" s="164"/>
      <c r="G136" s="164"/>
      <c r="H136" s="164"/>
      <c r="I136" s="164"/>
      <c r="J136" s="164"/>
      <c r="K136" s="164"/>
      <c r="L136" s="164"/>
      <c r="M136" s="164"/>
      <c r="N136" s="164"/>
      <c r="O136" s="164"/>
      <c r="P136" s="164"/>
      <c r="Q136" s="164"/>
      <c r="R136" s="164"/>
      <c r="S136" s="164"/>
      <c r="T136" s="164"/>
      <c r="U136" s="164"/>
      <c r="V136" s="164"/>
    </row>
    <row r="137" spans="1:22" ht="12">
      <c r="A137" s="164"/>
      <c r="B137" s="132"/>
      <c r="C137" s="164"/>
      <c r="D137" s="164"/>
      <c r="E137" s="164"/>
      <c r="F137" s="164"/>
      <c r="G137" s="164"/>
      <c r="H137" s="164"/>
      <c r="I137" s="164"/>
      <c r="J137" s="164"/>
      <c r="K137" s="164"/>
      <c r="L137" s="164"/>
      <c r="M137" s="164"/>
      <c r="N137" s="164"/>
      <c r="O137" s="164"/>
      <c r="P137" s="164"/>
      <c r="Q137" s="164"/>
      <c r="R137" s="164"/>
      <c r="S137" s="164"/>
      <c r="T137" s="164"/>
      <c r="U137" s="164"/>
      <c r="V137" s="164"/>
    </row>
    <row r="138" spans="1:22" ht="12">
      <c r="A138" s="164"/>
      <c r="B138" s="132"/>
      <c r="C138" s="164"/>
      <c r="D138" s="164"/>
      <c r="E138" s="164"/>
      <c r="F138" s="164"/>
      <c r="G138" s="164"/>
      <c r="H138" s="164"/>
      <c r="I138" s="164"/>
      <c r="J138" s="164"/>
      <c r="K138" s="164"/>
      <c r="L138" s="164"/>
      <c r="M138" s="164"/>
      <c r="N138" s="164"/>
      <c r="O138" s="164"/>
      <c r="P138" s="164"/>
      <c r="Q138" s="164"/>
      <c r="R138" s="164"/>
      <c r="S138" s="164"/>
      <c r="T138" s="164"/>
      <c r="U138" s="164"/>
      <c r="V138" s="164"/>
    </row>
    <row r="139" spans="1:22" ht="12">
      <c r="A139" s="164"/>
      <c r="B139" s="132"/>
      <c r="C139" s="164"/>
      <c r="D139" s="164"/>
      <c r="E139" s="164"/>
      <c r="F139" s="164"/>
      <c r="G139" s="164"/>
      <c r="H139" s="164"/>
      <c r="I139" s="164"/>
      <c r="J139" s="164"/>
      <c r="K139" s="164"/>
      <c r="L139" s="164"/>
      <c r="M139" s="164"/>
      <c r="N139" s="164"/>
      <c r="O139" s="164"/>
      <c r="P139" s="164"/>
      <c r="Q139" s="164"/>
      <c r="R139" s="164"/>
      <c r="S139" s="164"/>
      <c r="T139" s="164"/>
      <c r="U139" s="164"/>
      <c r="V139" s="164"/>
    </row>
    <row r="140" spans="1:22" ht="12">
      <c r="A140" s="164"/>
      <c r="B140" s="132"/>
      <c r="C140" s="164"/>
      <c r="D140" s="164"/>
      <c r="E140" s="164"/>
      <c r="F140" s="164"/>
      <c r="G140" s="164"/>
      <c r="H140" s="164"/>
      <c r="I140" s="164"/>
      <c r="J140" s="164"/>
      <c r="K140" s="164"/>
      <c r="L140" s="164"/>
      <c r="M140" s="164"/>
      <c r="N140" s="164"/>
      <c r="O140" s="164"/>
      <c r="P140" s="164"/>
      <c r="Q140" s="164"/>
      <c r="R140" s="164"/>
      <c r="S140" s="164"/>
      <c r="T140" s="164"/>
      <c r="U140" s="164"/>
      <c r="V140" s="164"/>
    </row>
    <row r="141" spans="1:22" ht="12">
      <c r="A141" s="164"/>
      <c r="B141" s="132"/>
      <c r="C141" s="164"/>
      <c r="D141" s="164"/>
      <c r="E141" s="164"/>
      <c r="F141" s="164"/>
      <c r="G141" s="164"/>
      <c r="H141" s="164"/>
      <c r="I141" s="164"/>
      <c r="J141" s="164"/>
      <c r="K141" s="164"/>
      <c r="L141" s="164"/>
      <c r="M141" s="164"/>
      <c r="N141" s="164"/>
      <c r="O141" s="164"/>
      <c r="P141" s="164"/>
      <c r="Q141" s="164"/>
      <c r="R141" s="164"/>
      <c r="S141" s="164"/>
      <c r="T141" s="164"/>
      <c r="U141" s="164"/>
      <c r="V141" s="164"/>
    </row>
    <row r="142" spans="1:22" ht="12">
      <c r="A142" s="164"/>
      <c r="B142" s="132"/>
      <c r="C142" s="164"/>
      <c r="D142" s="164"/>
      <c r="E142" s="164"/>
      <c r="F142" s="164"/>
      <c r="G142" s="164"/>
      <c r="H142" s="164"/>
      <c r="I142" s="164"/>
      <c r="J142" s="164"/>
      <c r="K142" s="164"/>
      <c r="L142" s="164"/>
      <c r="M142" s="164"/>
      <c r="N142" s="164"/>
      <c r="O142" s="164"/>
      <c r="P142" s="164"/>
      <c r="Q142" s="164"/>
      <c r="R142" s="164"/>
      <c r="S142" s="164"/>
      <c r="T142" s="164"/>
      <c r="U142" s="164"/>
      <c r="V142" s="164"/>
    </row>
    <row r="143" spans="1:22" ht="12">
      <c r="A143" s="164"/>
      <c r="B143" s="132"/>
      <c r="C143" s="164"/>
      <c r="D143" s="164"/>
      <c r="E143" s="164"/>
      <c r="F143" s="164"/>
      <c r="G143" s="164"/>
      <c r="H143" s="164"/>
      <c r="I143" s="164"/>
      <c r="J143" s="164"/>
      <c r="K143" s="164"/>
      <c r="L143" s="164"/>
      <c r="M143" s="164"/>
      <c r="N143" s="164"/>
      <c r="O143" s="164"/>
      <c r="P143" s="164"/>
      <c r="Q143" s="164"/>
      <c r="R143" s="164"/>
      <c r="S143" s="164"/>
      <c r="T143" s="164"/>
      <c r="U143" s="164"/>
      <c r="V143" s="164"/>
    </row>
    <row r="144" spans="1:22" ht="12">
      <c r="A144" s="164"/>
      <c r="B144" s="132"/>
      <c r="C144" s="164"/>
      <c r="D144" s="164"/>
      <c r="E144" s="164"/>
      <c r="F144" s="164"/>
      <c r="G144" s="164"/>
      <c r="H144" s="164"/>
      <c r="I144" s="164"/>
      <c r="J144" s="164"/>
      <c r="K144" s="164"/>
      <c r="L144" s="164"/>
      <c r="M144" s="164"/>
      <c r="N144" s="164"/>
      <c r="O144" s="164"/>
      <c r="P144" s="164"/>
      <c r="Q144" s="164"/>
      <c r="R144" s="164"/>
      <c r="S144" s="164"/>
      <c r="T144" s="164"/>
      <c r="U144" s="164"/>
      <c r="V144" s="164"/>
    </row>
    <row r="145" spans="1:22" ht="12">
      <c r="A145" s="164"/>
      <c r="B145" s="132"/>
      <c r="C145" s="164"/>
      <c r="D145" s="164"/>
      <c r="E145" s="164"/>
      <c r="F145" s="164"/>
      <c r="G145" s="164"/>
      <c r="H145" s="164"/>
      <c r="I145" s="164"/>
      <c r="J145" s="164"/>
      <c r="K145" s="164"/>
      <c r="L145" s="164"/>
      <c r="M145" s="164"/>
      <c r="N145" s="164"/>
      <c r="O145" s="164"/>
      <c r="P145" s="164"/>
      <c r="Q145" s="164"/>
      <c r="R145" s="164"/>
      <c r="S145" s="164"/>
      <c r="T145" s="164"/>
      <c r="U145" s="164"/>
      <c r="V145" s="164"/>
    </row>
    <row r="146" spans="1:22" ht="12">
      <c r="A146" s="164"/>
      <c r="B146" s="132"/>
      <c r="C146" s="164"/>
      <c r="D146" s="164"/>
      <c r="E146" s="164"/>
      <c r="F146" s="164"/>
      <c r="G146" s="164"/>
      <c r="H146" s="164"/>
      <c r="I146" s="164"/>
      <c r="J146" s="164"/>
      <c r="K146" s="164"/>
      <c r="L146" s="164"/>
      <c r="M146" s="164"/>
      <c r="N146" s="164"/>
      <c r="O146" s="164"/>
      <c r="P146" s="164"/>
      <c r="Q146" s="164"/>
      <c r="R146" s="164"/>
      <c r="S146" s="164"/>
      <c r="T146" s="164"/>
      <c r="U146" s="164"/>
      <c r="V146" s="164"/>
    </row>
    <row r="147" spans="1:22" ht="12">
      <c r="A147" s="164"/>
      <c r="B147" s="132"/>
      <c r="C147" s="164"/>
      <c r="D147" s="164"/>
      <c r="E147" s="164"/>
      <c r="F147" s="164"/>
      <c r="G147" s="164"/>
      <c r="H147" s="164"/>
      <c r="I147" s="164"/>
      <c r="J147" s="164"/>
      <c r="K147" s="164"/>
      <c r="L147" s="164"/>
      <c r="M147" s="164"/>
      <c r="N147" s="164"/>
      <c r="O147" s="164"/>
      <c r="P147" s="164"/>
      <c r="Q147" s="164"/>
      <c r="R147" s="164"/>
      <c r="S147" s="164"/>
      <c r="T147" s="164"/>
      <c r="U147" s="164"/>
      <c r="V147" s="164"/>
    </row>
    <row r="148" spans="1:22" ht="12">
      <c r="A148" s="164"/>
      <c r="B148" s="132"/>
      <c r="C148" s="164"/>
      <c r="D148" s="164"/>
      <c r="E148" s="164"/>
      <c r="F148" s="164"/>
      <c r="G148" s="164"/>
      <c r="H148" s="164"/>
      <c r="I148" s="164"/>
      <c r="J148" s="164"/>
      <c r="K148" s="164"/>
      <c r="L148" s="164"/>
      <c r="M148" s="164"/>
      <c r="N148" s="164"/>
      <c r="O148" s="164"/>
      <c r="P148" s="164"/>
      <c r="Q148" s="164"/>
      <c r="R148" s="164"/>
      <c r="S148" s="164"/>
      <c r="T148" s="164"/>
      <c r="U148" s="164"/>
      <c r="V148" s="164"/>
    </row>
    <row r="149" spans="1:22" ht="12">
      <c r="A149" s="164"/>
      <c r="B149" s="132"/>
      <c r="C149" s="164"/>
      <c r="D149" s="164"/>
      <c r="E149" s="164"/>
      <c r="F149" s="164"/>
      <c r="G149" s="164"/>
      <c r="H149" s="164"/>
      <c r="I149" s="164"/>
      <c r="J149" s="164"/>
      <c r="K149" s="164"/>
      <c r="L149" s="164"/>
      <c r="M149" s="164"/>
      <c r="N149" s="164"/>
      <c r="O149" s="164"/>
      <c r="P149" s="164"/>
      <c r="Q149" s="164"/>
      <c r="R149" s="164"/>
      <c r="S149" s="164"/>
      <c r="T149" s="164"/>
      <c r="U149" s="164"/>
      <c r="V149" s="164"/>
    </row>
    <row r="150" spans="1:22" ht="12">
      <c r="A150" s="164"/>
      <c r="B150" s="132"/>
      <c r="C150" s="164"/>
      <c r="D150" s="164"/>
      <c r="E150" s="164"/>
      <c r="F150" s="164"/>
      <c r="G150" s="164"/>
      <c r="H150" s="164"/>
      <c r="I150" s="164"/>
      <c r="J150" s="164"/>
      <c r="K150" s="164"/>
      <c r="L150" s="164"/>
      <c r="M150" s="164"/>
      <c r="N150" s="164"/>
      <c r="O150" s="164"/>
      <c r="P150" s="164"/>
      <c r="Q150" s="164"/>
      <c r="R150" s="164"/>
      <c r="S150" s="164"/>
      <c r="T150" s="164"/>
      <c r="U150" s="164"/>
      <c r="V150" s="164"/>
    </row>
    <row r="151" spans="1:22" ht="12">
      <c r="A151" s="164"/>
      <c r="B151" s="132"/>
      <c r="C151" s="164"/>
      <c r="D151" s="164"/>
      <c r="E151" s="164"/>
      <c r="F151" s="164"/>
      <c r="G151" s="164"/>
      <c r="H151" s="164"/>
      <c r="I151" s="164"/>
      <c r="J151" s="164"/>
      <c r="K151" s="164"/>
      <c r="L151" s="164"/>
      <c r="M151" s="164"/>
      <c r="N151" s="164"/>
      <c r="O151" s="164"/>
      <c r="P151" s="164"/>
      <c r="Q151" s="164"/>
      <c r="R151" s="164"/>
      <c r="S151" s="164"/>
      <c r="T151" s="164"/>
      <c r="U151" s="164"/>
      <c r="V151" s="164"/>
    </row>
    <row r="152" spans="1:22" ht="12">
      <c r="A152" s="164"/>
      <c r="B152" s="132"/>
      <c r="C152" s="164"/>
      <c r="D152" s="164"/>
      <c r="E152" s="164"/>
      <c r="F152" s="164"/>
      <c r="G152" s="164"/>
      <c r="H152" s="164"/>
      <c r="I152" s="164"/>
      <c r="J152" s="164"/>
      <c r="K152" s="164"/>
      <c r="L152" s="164"/>
      <c r="M152" s="164"/>
      <c r="N152" s="164"/>
      <c r="O152" s="164"/>
      <c r="P152" s="164"/>
      <c r="Q152" s="164"/>
      <c r="R152" s="164"/>
      <c r="S152" s="164"/>
      <c r="T152" s="164"/>
      <c r="U152" s="164"/>
      <c r="V152" s="164"/>
    </row>
    <row r="153" spans="1:22" ht="12">
      <c r="A153" s="164"/>
      <c r="B153" s="132"/>
      <c r="C153" s="164"/>
      <c r="D153" s="164"/>
      <c r="E153" s="164"/>
      <c r="F153" s="164"/>
      <c r="G153" s="164"/>
      <c r="H153" s="164"/>
      <c r="I153" s="164"/>
      <c r="J153" s="164"/>
      <c r="K153" s="164"/>
      <c r="L153" s="164"/>
      <c r="M153" s="164"/>
      <c r="N153" s="164"/>
      <c r="O153" s="164"/>
      <c r="P153" s="164"/>
      <c r="Q153" s="164"/>
      <c r="R153" s="164"/>
      <c r="S153" s="164"/>
      <c r="T153" s="164"/>
      <c r="U153" s="164"/>
      <c r="V153" s="164"/>
    </row>
    <row r="154" spans="1:22" ht="12">
      <c r="A154" s="164"/>
      <c r="B154" s="132"/>
      <c r="C154" s="164"/>
      <c r="D154" s="164"/>
      <c r="E154" s="164"/>
      <c r="F154" s="164"/>
      <c r="G154" s="164"/>
      <c r="H154" s="164"/>
      <c r="I154" s="164"/>
      <c r="J154" s="164"/>
      <c r="K154" s="164"/>
      <c r="L154" s="164"/>
      <c r="M154" s="164"/>
      <c r="N154" s="164"/>
      <c r="O154" s="164"/>
      <c r="P154" s="164"/>
      <c r="Q154" s="164"/>
      <c r="R154" s="164"/>
      <c r="S154" s="164"/>
      <c r="T154" s="164"/>
      <c r="U154" s="164"/>
      <c r="V154" s="164"/>
    </row>
    <row r="155" spans="1:22" ht="12">
      <c r="A155" s="164"/>
      <c r="B155" s="132"/>
      <c r="C155" s="164"/>
      <c r="D155" s="164"/>
      <c r="E155" s="164"/>
      <c r="F155" s="164"/>
      <c r="G155" s="164"/>
      <c r="H155" s="164"/>
      <c r="I155" s="164"/>
      <c r="J155" s="164"/>
      <c r="K155" s="164"/>
      <c r="L155" s="164"/>
      <c r="M155" s="164"/>
      <c r="N155" s="164"/>
      <c r="O155" s="164"/>
      <c r="P155" s="164"/>
      <c r="Q155" s="164"/>
      <c r="R155" s="164"/>
      <c r="S155" s="164"/>
      <c r="T155" s="164"/>
      <c r="U155" s="164"/>
      <c r="V155" s="164"/>
    </row>
    <row r="156" spans="1:22" ht="12">
      <c r="A156" s="164"/>
      <c r="B156" s="132"/>
      <c r="C156" s="164"/>
      <c r="D156" s="164"/>
      <c r="E156" s="164"/>
      <c r="F156" s="164"/>
      <c r="G156" s="164"/>
      <c r="H156" s="164"/>
      <c r="I156" s="164"/>
      <c r="J156" s="164"/>
      <c r="K156" s="164"/>
      <c r="L156" s="164"/>
      <c r="M156" s="164"/>
      <c r="N156" s="164"/>
      <c r="O156" s="164"/>
      <c r="P156" s="164"/>
      <c r="Q156" s="164"/>
      <c r="R156" s="164"/>
      <c r="S156" s="164"/>
      <c r="T156" s="164"/>
      <c r="U156" s="164"/>
      <c r="V156" s="164"/>
    </row>
    <row r="157" spans="1:22" ht="12">
      <c r="A157" s="164"/>
      <c r="B157" s="132"/>
      <c r="C157" s="164"/>
      <c r="D157" s="164"/>
      <c r="E157" s="164"/>
      <c r="F157" s="164"/>
      <c r="G157" s="164"/>
      <c r="H157" s="164"/>
      <c r="I157" s="164"/>
      <c r="J157" s="164"/>
      <c r="K157" s="164"/>
      <c r="L157" s="164"/>
      <c r="M157" s="164"/>
      <c r="N157" s="164"/>
      <c r="O157" s="164"/>
      <c r="P157" s="164"/>
      <c r="Q157" s="164"/>
      <c r="R157" s="164"/>
      <c r="S157" s="164"/>
      <c r="T157" s="164"/>
      <c r="U157" s="164"/>
      <c r="V157" s="164"/>
    </row>
    <row r="158" spans="1:22" ht="12">
      <c r="A158" s="164"/>
      <c r="B158" s="132"/>
      <c r="C158" s="164"/>
      <c r="D158" s="164"/>
      <c r="E158" s="164"/>
      <c r="F158" s="164"/>
      <c r="G158" s="164"/>
      <c r="H158" s="164"/>
      <c r="I158" s="164"/>
      <c r="J158" s="164"/>
      <c r="K158" s="164"/>
      <c r="L158" s="164"/>
      <c r="M158" s="164"/>
      <c r="N158" s="164"/>
      <c r="O158" s="164"/>
      <c r="P158" s="164"/>
      <c r="Q158" s="164"/>
      <c r="R158" s="164"/>
      <c r="S158" s="164"/>
      <c r="T158" s="164"/>
      <c r="U158" s="164"/>
      <c r="V158" s="164"/>
    </row>
    <row r="159" spans="1:22" ht="12">
      <c r="A159" s="164"/>
      <c r="B159" s="132"/>
      <c r="C159" s="164"/>
      <c r="D159" s="164"/>
      <c r="E159" s="164"/>
      <c r="F159" s="164"/>
      <c r="G159" s="164"/>
      <c r="H159" s="164"/>
      <c r="I159" s="164"/>
      <c r="J159" s="164"/>
      <c r="K159" s="164"/>
      <c r="L159" s="164"/>
      <c r="M159" s="164"/>
      <c r="N159" s="164"/>
      <c r="O159" s="164"/>
      <c r="P159" s="164"/>
      <c r="Q159" s="164"/>
      <c r="R159" s="164"/>
      <c r="S159" s="164"/>
      <c r="T159" s="164"/>
      <c r="U159" s="164"/>
      <c r="V159" s="164"/>
    </row>
    <row r="160" spans="1:22" ht="12">
      <c r="A160" s="164"/>
      <c r="B160" s="132"/>
      <c r="C160" s="164"/>
      <c r="D160" s="164"/>
      <c r="E160" s="164"/>
      <c r="F160" s="164"/>
      <c r="G160" s="164"/>
      <c r="H160" s="164"/>
      <c r="I160" s="164"/>
      <c r="J160" s="164"/>
      <c r="K160" s="164"/>
      <c r="L160" s="164"/>
      <c r="M160" s="164"/>
      <c r="N160" s="164"/>
      <c r="O160" s="164"/>
      <c r="P160" s="164"/>
      <c r="Q160" s="164"/>
      <c r="R160" s="164"/>
      <c r="S160" s="164"/>
      <c r="T160" s="164"/>
      <c r="U160" s="164"/>
      <c r="V160" s="164"/>
    </row>
    <row r="161" spans="1:22" ht="12">
      <c r="A161" s="164"/>
      <c r="B161" s="132"/>
      <c r="C161" s="164"/>
      <c r="D161" s="164"/>
      <c r="E161" s="164"/>
      <c r="F161" s="164"/>
      <c r="G161" s="164"/>
      <c r="H161" s="164"/>
      <c r="I161" s="164"/>
      <c r="J161" s="164"/>
      <c r="K161" s="164"/>
      <c r="L161" s="164"/>
      <c r="M161" s="164"/>
      <c r="N161" s="164"/>
      <c r="O161" s="164"/>
      <c r="P161" s="164"/>
      <c r="Q161" s="164"/>
      <c r="R161" s="164"/>
      <c r="S161" s="164"/>
      <c r="T161" s="164"/>
      <c r="U161" s="164"/>
      <c r="V161" s="164"/>
    </row>
    <row r="162" spans="1:22" ht="12">
      <c r="A162" s="164"/>
      <c r="B162" s="132"/>
      <c r="C162" s="164"/>
      <c r="D162" s="164"/>
      <c r="E162" s="164"/>
      <c r="F162" s="164"/>
      <c r="G162" s="164"/>
      <c r="H162" s="164"/>
      <c r="I162" s="164"/>
      <c r="J162" s="164"/>
      <c r="K162" s="164"/>
      <c r="L162" s="164"/>
      <c r="M162" s="164"/>
      <c r="N162" s="164"/>
      <c r="O162" s="164"/>
      <c r="P162" s="164"/>
      <c r="Q162" s="164"/>
      <c r="R162" s="164"/>
      <c r="S162" s="164"/>
      <c r="T162" s="164"/>
      <c r="U162" s="164"/>
      <c r="V162" s="164"/>
    </row>
    <row r="163" spans="1:22" ht="12">
      <c r="A163" s="164"/>
      <c r="B163" s="132"/>
      <c r="C163" s="164"/>
      <c r="D163" s="164"/>
      <c r="E163" s="164"/>
      <c r="F163" s="164"/>
      <c r="G163" s="164"/>
      <c r="H163" s="164"/>
      <c r="I163" s="164"/>
      <c r="J163" s="164"/>
      <c r="K163" s="164"/>
      <c r="L163" s="164"/>
      <c r="M163" s="164"/>
      <c r="N163" s="164"/>
      <c r="O163" s="164"/>
      <c r="P163" s="164"/>
      <c r="Q163" s="164"/>
      <c r="R163" s="164"/>
      <c r="S163" s="164"/>
      <c r="T163" s="164"/>
      <c r="U163" s="164"/>
      <c r="V163" s="164"/>
    </row>
    <row r="164" spans="1:22" ht="12">
      <c r="A164" s="164"/>
      <c r="B164" s="132"/>
      <c r="C164" s="164"/>
      <c r="D164" s="164"/>
      <c r="E164" s="164"/>
      <c r="F164" s="164"/>
      <c r="G164" s="164"/>
      <c r="H164" s="164"/>
      <c r="I164" s="164"/>
      <c r="J164" s="164"/>
      <c r="K164" s="164"/>
      <c r="L164" s="164"/>
      <c r="M164" s="164"/>
      <c r="N164" s="164"/>
      <c r="O164" s="164"/>
      <c r="P164" s="164"/>
      <c r="Q164" s="164"/>
      <c r="R164" s="164"/>
      <c r="S164" s="164"/>
      <c r="T164" s="164"/>
      <c r="U164" s="164"/>
      <c r="V164" s="164"/>
    </row>
    <row r="165" spans="1:22" ht="12">
      <c r="A165" s="164"/>
      <c r="B165" s="132"/>
      <c r="C165" s="164"/>
      <c r="D165" s="164"/>
      <c r="E165" s="164"/>
      <c r="F165" s="164"/>
      <c r="G165" s="164"/>
      <c r="H165" s="164"/>
      <c r="I165" s="164"/>
      <c r="J165" s="164"/>
      <c r="K165" s="164"/>
      <c r="L165" s="164"/>
      <c r="M165" s="164"/>
      <c r="N165" s="164"/>
      <c r="O165" s="164"/>
      <c r="P165" s="164"/>
      <c r="Q165" s="164"/>
      <c r="R165" s="164"/>
      <c r="S165" s="164"/>
      <c r="T165" s="164"/>
      <c r="U165" s="164"/>
      <c r="V165" s="164"/>
    </row>
    <row r="166" spans="1:22" ht="12">
      <c r="A166" s="164"/>
      <c r="B166" s="132"/>
      <c r="C166" s="164"/>
      <c r="D166" s="164"/>
      <c r="E166" s="164"/>
      <c r="F166" s="164"/>
      <c r="G166" s="164"/>
      <c r="H166" s="164"/>
      <c r="I166" s="164"/>
      <c r="J166" s="164"/>
      <c r="K166" s="164"/>
      <c r="L166" s="164"/>
      <c r="M166" s="164"/>
      <c r="N166" s="164"/>
      <c r="O166" s="164"/>
      <c r="P166" s="164"/>
      <c r="Q166" s="164"/>
      <c r="R166" s="164"/>
      <c r="S166" s="164"/>
      <c r="T166" s="164"/>
      <c r="U166" s="164"/>
      <c r="V166" s="164"/>
    </row>
    <row r="167" spans="1:22" ht="12">
      <c r="A167" s="164"/>
      <c r="B167" s="132"/>
      <c r="C167" s="164"/>
      <c r="D167" s="164"/>
      <c r="E167" s="164"/>
      <c r="F167" s="164"/>
      <c r="G167" s="164"/>
      <c r="H167" s="164"/>
      <c r="I167" s="164"/>
      <c r="J167" s="164"/>
      <c r="K167" s="164"/>
      <c r="L167" s="164"/>
      <c r="M167" s="164"/>
      <c r="N167" s="164"/>
      <c r="O167" s="164"/>
      <c r="P167" s="164"/>
      <c r="Q167" s="164"/>
      <c r="R167" s="164"/>
      <c r="S167" s="164"/>
      <c r="T167" s="164"/>
      <c r="U167" s="164"/>
      <c r="V167" s="164"/>
    </row>
    <row r="168" spans="1:22" ht="12">
      <c r="A168" s="164"/>
      <c r="B168" s="132"/>
      <c r="C168" s="164"/>
      <c r="D168" s="164"/>
      <c r="E168" s="164"/>
      <c r="F168" s="164"/>
      <c r="G168" s="164"/>
      <c r="H168" s="164"/>
      <c r="I168" s="164"/>
      <c r="J168" s="164"/>
      <c r="K168" s="164"/>
      <c r="L168" s="164"/>
      <c r="M168" s="164"/>
      <c r="N168" s="164"/>
      <c r="O168" s="164"/>
      <c r="P168" s="164"/>
      <c r="Q168" s="164"/>
      <c r="R168" s="164"/>
      <c r="S168" s="164"/>
      <c r="T168" s="164"/>
      <c r="U168" s="164"/>
      <c r="V168" s="164"/>
    </row>
    <row r="169" spans="1:22" ht="12">
      <c r="A169" s="164"/>
      <c r="B169" s="132"/>
      <c r="C169" s="164"/>
      <c r="D169" s="164"/>
      <c r="E169" s="164"/>
      <c r="F169" s="164"/>
      <c r="G169" s="164"/>
      <c r="H169" s="164"/>
      <c r="I169" s="164"/>
      <c r="J169" s="164"/>
      <c r="K169" s="164"/>
      <c r="L169" s="164"/>
      <c r="M169" s="164"/>
      <c r="N169" s="164"/>
      <c r="O169" s="164"/>
      <c r="P169" s="164"/>
      <c r="Q169" s="164"/>
      <c r="R169" s="164"/>
      <c r="S169" s="164"/>
      <c r="T169" s="164"/>
      <c r="U169" s="164"/>
      <c r="V169" s="164"/>
    </row>
    <row r="170" spans="1:22" ht="12">
      <c r="A170" s="164"/>
      <c r="B170" s="132"/>
      <c r="C170" s="164"/>
      <c r="D170" s="164"/>
      <c r="E170" s="164"/>
      <c r="F170" s="164"/>
      <c r="G170" s="164"/>
      <c r="H170" s="164"/>
      <c r="I170" s="164"/>
      <c r="J170" s="164"/>
      <c r="K170" s="164"/>
      <c r="L170" s="164"/>
      <c r="M170" s="164"/>
      <c r="N170" s="164"/>
      <c r="O170" s="164"/>
      <c r="P170" s="164"/>
      <c r="Q170" s="164"/>
      <c r="R170" s="164"/>
      <c r="S170" s="164"/>
      <c r="T170" s="164"/>
      <c r="U170" s="164"/>
      <c r="V170" s="164"/>
    </row>
    <row r="171" spans="1:22" ht="12">
      <c r="A171" s="164"/>
      <c r="B171" s="132"/>
      <c r="C171" s="164"/>
      <c r="D171" s="164"/>
      <c r="E171" s="164"/>
      <c r="F171" s="164"/>
      <c r="G171" s="164"/>
      <c r="H171" s="164"/>
      <c r="I171" s="164"/>
      <c r="J171" s="164"/>
      <c r="K171" s="164"/>
      <c r="L171" s="164"/>
      <c r="M171" s="164"/>
      <c r="N171" s="164"/>
      <c r="O171" s="164"/>
      <c r="P171" s="164"/>
      <c r="Q171" s="164"/>
      <c r="R171" s="164"/>
      <c r="S171" s="164"/>
      <c r="T171" s="164"/>
      <c r="U171" s="164"/>
      <c r="V171" s="164"/>
    </row>
    <row r="172" spans="1:22" ht="12">
      <c r="A172" s="164"/>
      <c r="B172" s="132"/>
      <c r="C172" s="164"/>
      <c r="D172" s="164"/>
      <c r="E172" s="164"/>
      <c r="F172" s="164"/>
      <c r="G172" s="164"/>
      <c r="H172" s="164"/>
      <c r="I172" s="164"/>
      <c r="J172" s="164"/>
      <c r="K172" s="164"/>
      <c r="L172" s="164"/>
      <c r="M172" s="164"/>
      <c r="N172" s="164"/>
      <c r="O172" s="164"/>
      <c r="P172" s="164"/>
      <c r="Q172" s="164"/>
      <c r="R172" s="164"/>
      <c r="S172" s="164"/>
      <c r="T172" s="164"/>
      <c r="U172" s="164"/>
      <c r="V172" s="164"/>
    </row>
    <row r="173" spans="1:22" ht="12">
      <c r="A173" s="164"/>
      <c r="B173" s="132"/>
      <c r="C173" s="164"/>
      <c r="D173" s="164"/>
      <c r="E173" s="164"/>
      <c r="F173" s="164"/>
      <c r="G173" s="164"/>
      <c r="H173" s="164"/>
      <c r="I173" s="164"/>
      <c r="J173" s="164"/>
      <c r="K173" s="164"/>
      <c r="L173" s="164"/>
      <c r="M173" s="164"/>
      <c r="N173" s="164"/>
      <c r="O173" s="164"/>
      <c r="P173" s="164"/>
      <c r="Q173" s="164"/>
      <c r="R173" s="164"/>
      <c r="S173" s="164"/>
      <c r="T173" s="164"/>
      <c r="U173" s="164"/>
      <c r="V173" s="164"/>
    </row>
    <row r="174" spans="1:22" ht="12">
      <c r="A174" s="164"/>
      <c r="B174" s="132"/>
      <c r="C174" s="164"/>
      <c r="D174" s="164"/>
      <c r="E174" s="164"/>
      <c r="F174" s="164"/>
      <c r="G174" s="164"/>
      <c r="H174" s="164"/>
      <c r="I174" s="164"/>
      <c r="J174" s="164"/>
      <c r="K174" s="164"/>
      <c r="L174" s="164"/>
      <c r="M174" s="164"/>
      <c r="N174" s="164"/>
      <c r="O174" s="164"/>
      <c r="P174" s="164"/>
      <c r="Q174" s="164"/>
      <c r="R174" s="164"/>
      <c r="S174" s="164"/>
      <c r="T174" s="164"/>
      <c r="U174" s="164"/>
      <c r="V174" s="164"/>
    </row>
    <row r="175" spans="1:22" ht="12">
      <c r="A175" s="164"/>
      <c r="B175" s="132"/>
      <c r="C175" s="164"/>
      <c r="D175" s="164"/>
      <c r="E175" s="164"/>
      <c r="F175" s="164"/>
      <c r="G175" s="164"/>
      <c r="H175" s="164"/>
      <c r="I175" s="164"/>
      <c r="J175" s="164"/>
      <c r="K175" s="164"/>
      <c r="L175" s="164"/>
      <c r="M175" s="164"/>
      <c r="N175" s="164"/>
      <c r="O175" s="164"/>
      <c r="P175" s="164"/>
      <c r="Q175" s="164"/>
      <c r="R175" s="164"/>
      <c r="S175" s="164"/>
      <c r="T175" s="164"/>
      <c r="U175" s="164"/>
      <c r="V175" s="164"/>
    </row>
    <row r="176" spans="1:22" ht="12">
      <c r="A176" s="164"/>
      <c r="B176" s="132"/>
      <c r="C176" s="164"/>
      <c r="D176" s="164"/>
      <c r="E176" s="164"/>
      <c r="F176" s="164"/>
      <c r="G176" s="164"/>
      <c r="H176" s="164"/>
      <c r="I176" s="164"/>
      <c r="J176" s="164"/>
      <c r="K176" s="164"/>
      <c r="L176" s="164"/>
      <c r="M176" s="164"/>
      <c r="N176" s="164"/>
      <c r="O176" s="164"/>
      <c r="P176" s="164"/>
      <c r="Q176" s="164"/>
      <c r="R176" s="164"/>
      <c r="S176" s="164"/>
      <c r="T176" s="164"/>
      <c r="U176" s="164"/>
      <c r="V176" s="164"/>
    </row>
    <row r="177" spans="1:22" ht="12">
      <c r="A177" s="164"/>
      <c r="B177" s="132"/>
      <c r="C177" s="164"/>
      <c r="D177" s="164"/>
      <c r="E177" s="164"/>
      <c r="F177" s="164"/>
      <c r="G177" s="164"/>
      <c r="H177" s="164"/>
      <c r="I177" s="164"/>
      <c r="J177" s="164"/>
      <c r="K177" s="164"/>
      <c r="L177" s="164"/>
      <c r="M177" s="164"/>
      <c r="N177" s="164"/>
      <c r="O177" s="164"/>
      <c r="P177" s="164"/>
      <c r="Q177" s="164"/>
      <c r="R177" s="164"/>
      <c r="S177" s="164"/>
      <c r="T177" s="164"/>
      <c r="U177" s="164"/>
      <c r="V177" s="164"/>
    </row>
    <row r="178" spans="1:22" ht="12">
      <c r="A178" s="164"/>
      <c r="B178" s="132"/>
      <c r="C178" s="164"/>
      <c r="D178" s="164"/>
      <c r="E178" s="164"/>
      <c r="F178" s="164"/>
      <c r="G178" s="164"/>
      <c r="H178" s="164"/>
      <c r="I178" s="164"/>
      <c r="J178" s="164"/>
      <c r="K178" s="164"/>
      <c r="L178" s="164"/>
      <c r="M178" s="164"/>
      <c r="N178" s="164"/>
      <c r="O178" s="164"/>
      <c r="P178" s="164"/>
      <c r="Q178" s="164"/>
      <c r="R178" s="164"/>
      <c r="S178" s="164"/>
      <c r="T178" s="164"/>
      <c r="U178" s="164"/>
      <c r="V178" s="164"/>
    </row>
    <row r="179" spans="1:22" ht="12">
      <c r="A179" s="164"/>
      <c r="B179" s="132"/>
      <c r="C179" s="164"/>
      <c r="D179" s="164"/>
      <c r="E179" s="164"/>
      <c r="F179" s="164"/>
      <c r="G179" s="164"/>
      <c r="H179" s="164"/>
      <c r="I179" s="164"/>
      <c r="J179" s="164"/>
      <c r="K179" s="164"/>
      <c r="L179" s="164"/>
      <c r="M179" s="164"/>
      <c r="N179" s="164"/>
      <c r="O179" s="164"/>
      <c r="P179" s="164"/>
      <c r="Q179" s="164"/>
      <c r="R179" s="164"/>
      <c r="S179" s="164"/>
      <c r="T179" s="164"/>
      <c r="U179" s="164"/>
      <c r="V179" s="164"/>
    </row>
    <row r="180" spans="1:22" ht="12">
      <c r="A180" s="164"/>
      <c r="B180" s="132"/>
      <c r="C180" s="164"/>
      <c r="D180" s="164"/>
      <c r="E180" s="164"/>
      <c r="F180" s="164"/>
      <c r="G180" s="164"/>
      <c r="H180" s="164"/>
      <c r="I180" s="164"/>
      <c r="J180" s="164"/>
      <c r="K180" s="164"/>
      <c r="L180" s="164"/>
      <c r="M180" s="164"/>
      <c r="N180" s="164"/>
      <c r="O180" s="164"/>
      <c r="P180" s="164"/>
      <c r="Q180" s="164"/>
      <c r="R180" s="164"/>
      <c r="S180" s="164"/>
      <c r="T180" s="164"/>
      <c r="U180" s="164"/>
      <c r="V180" s="164"/>
    </row>
    <row r="181" spans="1:22" ht="12">
      <c r="A181" s="164"/>
      <c r="B181" s="132"/>
      <c r="C181" s="164"/>
      <c r="D181" s="164"/>
      <c r="E181" s="164"/>
      <c r="F181" s="164"/>
      <c r="G181" s="164"/>
      <c r="H181" s="164"/>
      <c r="I181" s="164"/>
      <c r="J181" s="164"/>
      <c r="K181" s="164"/>
      <c r="L181" s="164"/>
      <c r="M181" s="164"/>
      <c r="N181" s="164"/>
      <c r="O181" s="164"/>
      <c r="P181" s="164"/>
      <c r="Q181" s="164"/>
      <c r="R181" s="164"/>
      <c r="S181" s="164"/>
      <c r="T181" s="164"/>
      <c r="U181" s="164"/>
      <c r="V181" s="164"/>
    </row>
    <row r="182" spans="1:22" ht="12">
      <c r="A182" s="164"/>
      <c r="B182" s="132"/>
      <c r="C182" s="164"/>
      <c r="D182" s="164"/>
      <c r="E182" s="164"/>
      <c r="F182" s="164"/>
      <c r="G182" s="164"/>
      <c r="H182" s="164"/>
      <c r="I182" s="164"/>
      <c r="J182" s="164"/>
      <c r="K182" s="164"/>
      <c r="L182" s="164"/>
      <c r="M182" s="164"/>
      <c r="N182" s="164"/>
      <c r="O182" s="164"/>
      <c r="P182" s="164"/>
      <c r="Q182" s="164"/>
      <c r="R182" s="164"/>
      <c r="S182" s="164"/>
      <c r="T182" s="164"/>
      <c r="U182" s="164"/>
      <c r="V182" s="164"/>
    </row>
    <row r="183" spans="1:22" ht="12">
      <c r="A183" s="164"/>
      <c r="B183" s="132"/>
      <c r="C183" s="164"/>
      <c r="D183" s="164"/>
      <c r="E183" s="164"/>
      <c r="F183" s="164"/>
      <c r="G183" s="164"/>
      <c r="H183" s="164"/>
      <c r="I183" s="164"/>
      <c r="J183" s="164"/>
      <c r="K183" s="164"/>
      <c r="L183" s="164"/>
      <c r="M183" s="164"/>
      <c r="N183" s="164"/>
      <c r="O183" s="164"/>
      <c r="P183" s="164"/>
      <c r="Q183" s="164"/>
      <c r="R183" s="164"/>
      <c r="S183" s="164"/>
      <c r="T183" s="164"/>
      <c r="U183" s="164"/>
      <c r="V183" s="164"/>
    </row>
    <row r="184" spans="1:22" ht="12">
      <c r="A184" s="164"/>
      <c r="B184" s="132"/>
      <c r="C184" s="164"/>
      <c r="D184" s="164"/>
      <c r="E184" s="164"/>
      <c r="F184" s="164"/>
      <c r="G184" s="164"/>
      <c r="H184" s="164"/>
      <c r="I184" s="164"/>
      <c r="J184" s="164"/>
      <c r="K184" s="164"/>
      <c r="L184" s="164"/>
      <c r="M184" s="164"/>
      <c r="N184" s="164"/>
      <c r="O184" s="164"/>
      <c r="P184" s="164"/>
      <c r="Q184" s="164"/>
      <c r="R184" s="164"/>
      <c r="S184" s="164"/>
      <c r="T184" s="164"/>
      <c r="U184" s="164"/>
      <c r="V184" s="164"/>
    </row>
    <row r="185" spans="1:22" ht="12">
      <c r="A185" s="164"/>
      <c r="B185" s="132"/>
      <c r="C185" s="164"/>
      <c r="D185" s="164"/>
      <c r="E185" s="164"/>
      <c r="F185" s="164"/>
      <c r="G185" s="164"/>
      <c r="H185" s="164"/>
      <c r="I185" s="164"/>
      <c r="J185" s="164"/>
      <c r="K185" s="164"/>
      <c r="L185" s="164"/>
      <c r="M185" s="164"/>
      <c r="N185" s="164"/>
      <c r="O185" s="164"/>
      <c r="P185" s="164"/>
      <c r="Q185" s="164"/>
      <c r="R185" s="164"/>
      <c r="S185" s="164"/>
      <c r="T185" s="164"/>
      <c r="U185" s="164"/>
      <c r="V185" s="164"/>
    </row>
    <row r="186" spans="1:22" ht="12">
      <c r="A186" s="164"/>
      <c r="B186" s="132"/>
      <c r="C186" s="164"/>
      <c r="D186" s="164"/>
      <c r="E186" s="164"/>
      <c r="F186" s="164"/>
      <c r="G186" s="164"/>
      <c r="H186" s="164"/>
      <c r="I186" s="164"/>
      <c r="J186" s="164"/>
      <c r="K186" s="164"/>
      <c r="L186" s="164"/>
      <c r="M186" s="164"/>
      <c r="N186" s="164"/>
      <c r="O186" s="164"/>
      <c r="P186" s="164"/>
      <c r="Q186" s="164"/>
      <c r="R186" s="164"/>
      <c r="S186" s="164"/>
      <c r="T186" s="164"/>
      <c r="U186" s="164"/>
      <c r="V186" s="164"/>
    </row>
    <row r="187" spans="1:22" ht="12">
      <c r="A187" s="164"/>
      <c r="B187" s="132"/>
      <c r="C187" s="164"/>
      <c r="D187" s="164"/>
      <c r="E187" s="164"/>
      <c r="F187" s="164"/>
      <c r="G187" s="164"/>
      <c r="H187" s="164"/>
      <c r="I187" s="164"/>
      <c r="J187" s="164"/>
      <c r="K187" s="164"/>
      <c r="L187" s="164"/>
      <c r="M187" s="164"/>
      <c r="N187" s="164"/>
      <c r="O187" s="164"/>
      <c r="P187" s="164"/>
      <c r="Q187" s="164"/>
      <c r="R187" s="164"/>
      <c r="S187" s="164"/>
      <c r="T187" s="164"/>
      <c r="U187" s="164"/>
      <c r="V187" s="164"/>
    </row>
    <row r="188" spans="1:22" ht="12">
      <c r="A188" s="164"/>
      <c r="B188" s="132"/>
      <c r="C188" s="164"/>
      <c r="D188" s="164"/>
      <c r="E188" s="164"/>
      <c r="F188" s="164"/>
      <c r="G188" s="164"/>
      <c r="H188" s="164"/>
      <c r="I188" s="164"/>
      <c r="J188" s="164"/>
      <c r="K188" s="164"/>
      <c r="L188" s="164"/>
      <c r="M188" s="164"/>
      <c r="N188" s="164"/>
      <c r="O188" s="164"/>
      <c r="P188" s="164"/>
      <c r="Q188" s="164"/>
      <c r="R188" s="164"/>
      <c r="S188" s="164"/>
      <c r="T188" s="164"/>
      <c r="U188" s="164"/>
      <c r="V188" s="164"/>
    </row>
    <row r="189" spans="1:22" ht="12">
      <c r="A189" s="164"/>
      <c r="B189" s="132"/>
      <c r="C189" s="164"/>
      <c r="D189" s="164"/>
      <c r="E189" s="164"/>
      <c r="F189" s="164"/>
      <c r="G189" s="164"/>
      <c r="H189" s="164"/>
      <c r="I189" s="164"/>
      <c r="J189" s="164"/>
      <c r="K189" s="164"/>
      <c r="L189" s="164"/>
      <c r="M189" s="164"/>
      <c r="N189" s="164"/>
      <c r="O189" s="164"/>
      <c r="P189" s="164"/>
      <c r="Q189" s="164"/>
      <c r="R189" s="164"/>
      <c r="S189" s="164"/>
      <c r="T189" s="164"/>
      <c r="U189" s="164"/>
      <c r="V189" s="164"/>
    </row>
    <row r="190" spans="1:22" ht="12">
      <c r="A190" s="164"/>
      <c r="B190" s="132"/>
      <c r="C190" s="164"/>
      <c r="D190" s="164"/>
      <c r="E190" s="164"/>
      <c r="F190" s="164"/>
      <c r="G190" s="164"/>
      <c r="H190" s="164"/>
      <c r="I190" s="164"/>
      <c r="J190" s="164"/>
      <c r="K190" s="164"/>
      <c r="L190" s="164"/>
      <c r="M190" s="164"/>
      <c r="N190" s="164"/>
      <c r="O190" s="164"/>
      <c r="P190" s="164"/>
      <c r="Q190" s="164"/>
      <c r="R190" s="164"/>
      <c r="S190" s="164"/>
      <c r="T190" s="164"/>
      <c r="U190" s="164"/>
      <c r="V190" s="164"/>
    </row>
    <row r="191" spans="1:22" ht="12">
      <c r="A191" s="164"/>
      <c r="B191" s="132"/>
      <c r="C191" s="164"/>
      <c r="D191" s="164"/>
      <c r="E191" s="164"/>
      <c r="F191" s="164"/>
      <c r="G191" s="164"/>
      <c r="H191" s="164"/>
      <c r="I191" s="164"/>
      <c r="J191" s="164"/>
      <c r="K191" s="164"/>
      <c r="L191" s="164"/>
      <c r="M191" s="164"/>
      <c r="N191" s="164"/>
      <c r="O191" s="164"/>
      <c r="P191" s="164"/>
      <c r="Q191" s="164"/>
      <c r="R191" s="164"/>
      <c r="S191" s="164"/>
      <c r="T191" s="164"/>
      <c r="U191" s="164"/>
      <c r="V191" s="164"/>
    </row>
    <row r="192" spans="1:22" ht="12">
      <c r="A192" s="164"/>
      <c r="B192" s="132"/>
      <c r="C192" s="164"/>
      <c r="D192" s="164"/>
      <c r="E192" s="164"/>
      <c r="F192" s="164"/>
      <c r="G192" s="164"/>
      <c r="H192" s="164"/>
      <c r="I192" s="164"/>
      <c r="J192" s="164"/>
      <c r="K192" s="164"/>
      <c r="L192" s="164"/>
      <c r="M192" s="164"/>
      <c r="N192" s="164"/>
      <c r="O192" s="164"/>
      <c r="P192" s="164"/>
      <c r="Q192" s="164"/>
      <c r="R192" s="164"/>
      <c r="S192" s="164"/>
      <c r="T192" s="164"/>
      <c r="U192" s="164"/>
      <c r="V192" s="164"/>
    </row>
    <row r="193" spans="1:22" ht="12">
      <c r="A193" s="164"/>
      <c r="B193" s="132"/>
      <c r="C193" s="164"/>
      <c r="D193" s="164"/>
      <c r="E193" s="164"/>
      <c r="F193" s="164"/>
      <c r="G193" s="164"/>
      <c r="H193" s="164"/>
      <c r="I193" s="164"/>
      <c r="J193" s="164"/>
      <c r="K193" s="164"/>
      <c r="L193" s="164"/>
      <c r="M193" s="164"/>
      <c r="N193" s="164"/>
      <c r="O193" s="164"/>
      <c r="P193" s="164"/>
      <c r="Q193" s="164"/>
      <c r="R193" s="164"/>
      <c r="S193" s="164"/>
      <c r="T193" s="164"/>
      <c r="U193" s="164"/>
      <c r="V193" s="164"/>
    </row>
    <row r="194" spans="1:22" ht="12">
      <c r="A194" s="164"/>
      <c r="B194" s="132"/>
      <c r="C194" s="164"/>
      <c r="D194" s="164"/>
      <c r="E194" s="164"/>
      <c r="F194" s="164"/>
      <c r="G194" s="164"/>
      <c r="H194" s="164"/>
      <c r="I194" s="164"/>
      <c r="J194" s="164"/>
      <c r="K194" s="164"/>
      <c r="L194" s="164"/>
      <c r="M194" s="164"/>
      <c r="N194" s="164"/>
      <c r="O194" s="164"/>
      <c r="P194" s="164"/>
      <c r="Q194" s="164"/>
      <c r="R194" s="164"/>
      <c r="S194" s="164"/>
      <c r="T194" s="164"/>
      <c r="U194" s="164"/>
      <c r="V194" s="164"/>
    </row>
    <row r="195" spans="1:22" ht="12">
      <c r="A195" s="164"/>
      <c r="B195" s="132"/>
      <c r="C195" s="164"/>
      <c r="D195" s="164"/>
      <c r="E195" s="164"/>
      <c r="F195" s="164"/>
      <c r="G195" s="164"/>
      <c r="H195" s="164"/>
      <c r="I195" s="164"/>
      <c r="J195" s="164"/>
      <c r="K195" s="164"/>
      <c r="L195" s="164"/>
      <c r="M195" s="164"/>
      <c r="N195" s="164"/>
      <c r="O195" s="164"/>
      <c r="P195" s="164"/>
      <c r="Q195" s="164"/>
      <c r="R195" s="164"/>
      <c r="S195" s="164"/>
      <c r="T195" s="164"/>
      <c r="U195" s="164"/>
      <c r="V195" s="164"/>
    </row>
    <row r="196" spans="1:22" ht="12">
      <c r="A196" s="164"/>
      <c r="B196" s="132"/>
      <c r="C196" s="164"/>
      <c r="D196" s="164"/>
      <c r="E196" s="164"/>
      <c r="F196" s="164"/>
      <c r="G196" s="164"/>
      <c r="H196" s="164"/>
      <c r="I196" s="164"/>
      <c r="J196" s="164"/>
      <c r="K196" s="164"/>
      <c r="L196" s="164"/>
      <c r="M196" s="164"/>
      <c r="N196" s="164"/>
      <c r="O196" s="164"/>
      <c r="P196" s="164"/>
      <c r="Q196" s="164"/>
      <c r="R196" s="164"/>
      <c r="S196" s="164"/>
      <c r="T196" s="164"/>
      <c r="U196" s="164"/>
      <c r="V196" s="164"/>
    </row>
    <row r="197" spans="1:22" ht="12">
      <c r="A197" s="164"/>
      <c r="B197" s="132"/>
      <c r="C197" s="164"/>
      <c r="D197" s="164"/>
      <c r="E197" s="164"/>
      <c r="F197" s="164"/>
      <c r="G197" s="164"/>
      <c r="H197" s="164"/>
      <c r="I197" s="164"/>
      <c r="J197" s="164"/>
      <c r="K197" s="164"/>
      <c r="L197" s="164"/>
      <c r="M197" s="164"/>
      <c r="N197" s="164"/>
      <c r="O197" s="164"/>
      <c r="P197" s="164"/>
      <c r="Q197" s="164"/>
      <c r="R197" s="164"/>
      <c r="S197" s="164"/>
      <c r="T197" s="164"/>
      <c r="U197" s="164"/>
      <c r="V197" s="164"/>
    </row>
    <row r="198" spans="1:22" ht="12">
      <c r="A198" s="164"/>
      <c r="B198" s="132"/>
      <c r="C198" s="164"/>
      <c r="D198" s="164"/>
      <c r="E198" s="164"/>
      <c r="F198" s="164"/>
      <c r="G198" s="164"/>
      <c r="H198" s="164"/>
      <c r="I198" s="164"/>
      <c r="J198" s="164"/>
      <c r="K198" s="164"/>
      <c r="L198" s="164"/>
      <c r="M198" s="164"/>
      <c r="N198" s="164"/>
      <c r="O198" s="164"/>
      <c r="P198" s="164"/>
      <c r="Q198" s="164"/>
      <c r="R198" s="164"/>
      <c r="S198" s="164"/>
      <c r="T198" s="164"/>
      <c r="U198" s="164"/>
      <c r="V198" s="164"/>
    </row>
    <row r="199" spans="1:22" ht="12">
      <c r="A199" s="164"/>
      <c r="B199" s="132"/>
      <c r="C199" s="164"/>
      <c r="D199" s="164"/>
      <c r="E199" s="164"/>
      <c r="F199" s="164"/>
      <c r="G199" s="164"/>
      <c r="H199" s="164"/>
      <c r="I199" s="164"/>
      <c r="J199" s="164"/>
      <c r="K199" s="164"/>
      <c r="L199" s="164"/>
      <c r="M199" s="164"/>
      <c r="N199" s="164"/>
      <c r="O199" s="164"/>
      <c r="P199" s="164"/>
      <c r="Q199" s="164"/>
      <c r="R199" s="164"/>
      <c r="S199" s="164"/>
      <c r="T199" s="164"/>
      <c r="U199" s="164"/>
      <c r="V199" s="164"/>
    </row>
    <row r="200" spans="1:22" ht="12">
      <c r="A200" s="164"/>
      <c r="B200" s="132"/>
      <c r="C200" s="164"/>
      <c r="D200" s="164"/>
      <c r="E200" s="164"/>
      <c r="F200" s="164"/>
      <c r="G200" s="164"/>
      <c r="H200" s="164"/>
      <c r="I200" s="164"/>
      <c r="J200" s="164"/>
      <c r="K200" s="164"/>
      <c r="L200" s="164"/>
      <c r="M200" s="164"/>
      <c r="N200" s="164"/>
      <c r="O200" s="164"/>
      <c r="P200" s="164"/>
      <c r="Q200" s="164"/>
      <c r="R200" s="164"/>
      <c r="S200" s="164"/>
      <c r="T200" s="164"/>
      <c r="U200" s="164"/>
      <c r="V200" s="164"/>
    </row>
    <row r="201" spans="1:22" ht="12">
      <c r="A201" s="164"/>
      <c r="B201" s="132"/>
      <c r="C201" s="164"/>
      <c r="D201" s="164"/>
      <c r="E201" s="164"/>
      <c r="F201" s="164"/>
      <c r="G201" s="164"/>
      <c r="H201" s="164"/>
      <c r="I201" s="164"/>
      <c r="J201" s="164"/>
      <c r="K201" s="164"/>
      <c r="L201" s="164"/>
      <c r="M201" s="164"/>
      <c r="N201" s="164"/>
      <c r="O201" s="164"/>
      <c r="P201" s="164"/>
      <c r="Q201" s="164"/>
      <c r="R201" s="164"/>
      <c r="S201" s="164"/>
      <c r="T201" s="164"/>
      <c r="U201" s="164"/>
      <c r="V201" s="164"/>
    </row>
    <row r="202" spans="1:22" ht="12">
      <c r="A202" s="164"/>
      <c r="B202" s="132"/>
      <c r="C202" s="164"/>
      <c r="D202" s="164"/>
      <c r="E202" s="164"/>
      <c r="F202" s="164"/>
      <c r="G202" s="164"/>
      <c r="H202" s="164"/>
      <c r="I202" s="164"/>
      <c r="J202" s="164"/>
      <c r="K202" s="164"/>
      <c r="L202" s="164"/>
      <c r="M202" s="164"/>
      <c r="N202" s="164"/>
      <c r="O202" s="164"/>
      <c r="P202" s="164"/>
      <c r="Q202" s="164"/>
      <c r="R202" s="164"/>
      <c r="S202" s="164"/>
      <c r="T202" s="164"/>
      <c r="U202" s="164"/>
      <c r="V202" s="164"/>
    </row>
    <row r="203" spans="1:22" ht="12">
      <c r="A203" s="164"/>
      <c r="B203" s="132"/>
      <c r="C203" s="164"/>
      <c r="D203" s="164"/>
      <c r="E203" s="164"/>
      <c r="F203" s="164"/>
      <c r="G203" s="164"/>
      <c r="H203" s="164"/>
      <c r="I203" s="164"/>
      <c r="J203" s="164"/>
      <c r="K203" s="164"/>
      <c r="L203" s="164"/>
      <c r="M203" s="164"/>
      <c r="N203" s="164"/>
      <c r="O203" s="164"/>
      <c r="P203" s="164"/>
      <c r="Q203" s="164"/>
      <c r="R203" s="164"/>
      <c r="S203" s="164"/>
      <c r="T203" s="164"/>
      <c r="U203" s="164"/>
      <c r="V203" s="164"/>
    </row>
    <row r="204" spans="1:22" ht="12">
      <c r="A204" s="164"/>
      <c r="B204" s="132"/>
      <c r="C204" s="164"/>
      <c r="D204" s="164"/>
      <c r="E204" s="164"/>
      <c r="F204" s="164"/>
      <c r="G204" s="164"/>
      <c r="H204" s="164"/>
      <c r="I204" s="164"/>
      <c r="J204" s="164"/>
      <c r="K204" s="164"/>
      <c r="L204" s="164"/>
      <c r="M204" s="164"/>
      <c r="N204" s="164"/>
      <c r="O204" s="164"/>
      <c r="P204" s="164"/>
      <c r="Q204" s="164"/>
      <c r="R204" s="164"/>
      <c r="S204" s="164"/>
      <c r="T204" s="164"/>
      <c r="U204" s="164"/>
      <c r="V204" s="164"/>
    </row>
    <row r="205" spans="1:22" ht="12">
      <c r="A205" s="164"/>
      <c r="B205" s="132"/>
      <c r="C205" s="164"/>
      <c r="D205" s="164"/>
      <c r="E205" s="164"/>
      <c r="F205" s="164"/>
      <c r="G205" s="164"/>
      <c r="H205" s="164"/>
      <c r="I205" s="164"/>
      <c r="J205" s="164"/>
      <c r="K205" s="164"/>
      <c r="L205" s="164"/>
      <c r="M205" s="164"/>
      <c r="N205" s="164"/>
      <c r="O205" s="164"/>
      <c r="P205" s="164"/>
      <c r="Q205" s="164"/>
      <c r="R205" s="164"/>
      <c r="S205" s="164"/>
      <c r="T205" s="164"/>
      <c r="U205" s="164"/>
      <c r="V205" s="164"/>
    </row>
    <row r="206" spans="1:22" ht="12">
      <c r="A206" s="164"/>
      <c r="B206" s="132"/>
      <c r="C206" s="164"/>
      <c r="D206" s="164"/>
      <c r="E206" s="164"/>
      <c r="F206" s="164"/>
      <c r="G206" s="164"/>
      <c r="H206" s="164"/>
      <c r="I206" s="164"/>
      <c r="J206" s="164"/>
      <c r="K206" s="164"/>
      <c r="L206" s="164"/>
      <c r="M206" s="164"/>
      <c r="N206" s="164"/>
      <c r="O206" s="164"/>
      <c r="P206" s="164"/>
      <c r="Q206" s="164"/>
      <c r="R206" s="164"/>
      <c r="S206" s="164"/>
      <c r="T206" s="164"/>
      <c r="U206" s="164"/>
      <c r="V206" s="164"/>
    </row>
    <row r="207" spans="1:22" ht="12">
      <c r="A207" s="164"/>
      <c r="B207" s="132"/>
      <c r="C207" s="164"/>
      <c r="D207" s="164"/>
      <c r="E207" s="164"/>
      <c r="F207" s="164"/>
      <c r="G207" s="164"/>
      <c r="H207" s="164"/>
      <c r="I207" s="164"/>
      <c r="J207" s="164"/>
      <c r="K207" s="164"/>
      <c r="L207" s="164"/>
      <c r="M207" s="164"/>
      <c r="N207" s="164"/>
      <c r="O207" s="164"/>
      <c r="P207" s="164"/>
      <c r="Q207" s="164"/>
      <c r="R207" s="164"/>
      <c r="S207" s="164"/>
      <c r="T207" s="164"/>
      <c r="U207" s="164"/>
      <c r="V207" s="164"/>
    </row>
    <row r="208" spans="1:22" ht="12">
      <c r="A208" s="164"/>
      <c r="B208" s="132"/>
      <c r="C208" s="164"/>
      <c r="D208" s="164"/>
      <c r="E208" s="164"/>
      <c r="F208" s="164"/>
      <c r="G208" s="164"/>
      <c r="H208" s="164"/>
      <c r="I208" s="164"/>
      <c r="J208" s="164"/>
      <c r="K208" s="164"/>
      <c r="L208" s="164"/>
      <c r="M208" s="164"/>
      <c r="N208" s="164"/>
      <c r="O208" s="164"/>
      <c r="P208" s="164"/>
      <c r="Q208" s="164"/>
      <c r="R208" s="164"/>
      <c r="S208" s="164"/>
      <c r="T208" s="164"/>
      <c r="U208" s="164"/>
      <c r="V208" s="164"/>
    </row>
    <row r="209" spans="1:22" ht="12">
      <c r="A209" s="164"/>
      <c r="B209" s="132"/>
      <c r="C209" s="164"/>
      <c r="D209" s="164"/>
      <c r="E209" s="164"/>
      <c r="F209" s="164"/>
      <c r="G209" s="164"/>
      <c r="H209" s="164"/>
      <c r="I209" s="164"/>
      <c r="J209" s="164"/>
      <c r="K209" s="164"/>
      <c r="L209" s="164"/>
      <c r="M209" s="164"/>
      <c r="N209" s="164"/>
      <c r="O209" s="164"/>
      <c r="P209" s="164"/>
      <c r="Q209" s="164"/>
      <c r="R209" s="164"/>
      <c r="S209" s="164"/>
      <c r="T209" s="164"/>
      <c r="U209" s="164"/>
      <c r="V209" s="164"/>
    </row>
    <row r="210" spans="1:22" ht="12">
      <c r="A210" s="164"/>
      <c r="B210" s="132"/>
      <c r="C210" s="164"/>
      <c r="D210" s="164"/>
      <c r="E210" s="164"/>
      <c r="F210" s="164"/>
      <c r="G210" s="164"/>
      <c r="H210" s="164"/>
      <c r="I210" s="164"/>
      <c r="J210" s="164"/>
      <c r="K210" s="164"/>
      <c r="L210" s="164"/>
      <c r="M210" s="164"/>
      <c r="N210" s="164"/>
      <c r="O210" s="164"/>
      <c r="P210" s="164"/>
      <c r="Q210" s="164"/>
      <c r="R210" s="164"/>
      <c r="S210" s="164"/>
      <c r="T210" s="164"/>
      <c r="U210" s="164"/>
      <c r="V210" s="164"/>
    </row>
    <row r="211" spans="1:22" ht="12">
      <c r="A211" s="164"/>
      <c r="B211" s="132"/>
      <c r="C211" s="164"/>
      <c r="D211" s="164"/>
      <c r="E211" s="164"/>
      <c r="F211" s="164"/>
      <c r="G211" s="164"/>
      <c r="H211" s="164"/>
      <c r="I211" s="164"/>
      <c r="J211" s="164"/>
      <c r="K211" s="164"/>
      <c r="L211" s="164"/>
      <c r="M211" s="164"/>
      <c r="N211" s="164"/>
      <c r="O211" s="164"/>
      <c r="P211" s="164"/>
      <c r="Q211" s="164"/>
      <c r="R211" s="164"/>
      <c r="S211" s="164"/>
      <c r="T211" s="164"/>
      <c r="U211" s="164"/>
      <c r="V211" s="164"/>
    </row>
    <row r="212" spans="1:22" ht="12">
      <c r="A212" s="164"/>
      <c r="B212" s="132"/>
      <c r="C212" s="164"/>
      <c r="D212" s="164"/>
      <c r="E212" s="164"/>
      <c r="F212" s="164"/>
      <c r="G212" s="164"/>
      <c r="H212" s="164"/>
      <c r="I212" s="164"/>
      <c r="J212" s="164"/>
      <c r="K212" s="164"/>
      <c r="L212" s="164"/>
      <c r="M212" s="164"/>
      <c r="N212" s="164"/>
      <c r="O212" s="164"/>
      <c r="P212" s="164"/>
      <c r="Q212" s="164"/>
      <c r="R212" s="164"/>
      <c r="S212" s="164"/>
      <c r="T212" s="164"/>
      <c r="U212" s="164"/>
      <c r="V212" s="164"/>
    </row>
    <row r="213" spans="1:22" ht="12">
      <c r="A213" s="164"/>
      <c r="B213" s="132"/>
      <c r="C213" s="164"/>
      <c r="D213" s="164"/>
      <c r="E213" s="164"/>
      <c r="F213" s="164"/>
      <c r="G213" s="164"/>
      <c r="H213" s="164"/>
      <c r="I213" s="164"/>
      <c r="J213" s="164"/>
      <c r="K213" s="164"/>
      <c r="L213" s="164"/>
      <c r="M213" s="164"/>
      <c r="N213" s="164"/>
      <c r="O213" s="164"/>
      <c r="P213" s="164"/>
      <c r="Q213" s="164"/>
      <c r="R213" s="164"/>
      <c r="S213" s="164"/>
      <c r="T213" s="164"/>
      <c r="U213" s="164"/>
      <c r="V213" s="164"/>
    </row>
    <row r="214" spans="1:22" ht="12">
      <c r="A214" s="164"/>
      <c r="B214" s="132"/>
      <c r="C214" s="164"/>
      <c r="D214" s="164"/>
      <c r="E214" s="164"/>
      <c r="F214" s="164"/>
      <c r="G214" s="164"/>
      <c r="H214" s="164"/>
      <c r="I214" s="164"/>
      <c r="J214" s="164"/>
      <c r="K214" s="164"/>
      <c r="L214" s="164"/>
      <c r="M214" s="164"/>
      <c r="N214" s="164"/>
      <c r="O214" s="164"/>
      <c r="P214" s="164"/>
      <c r="Q214" s="164"/>
      <c r="R214" s="164"/>
      <c r="S214" s="164"/>
      <c r="T214" s="164"/>
      <c r="U214" s="164"/>
      <c r="V214" s="164"/>
    </row>
    <row r="215" spans="1:22" ht="12">
      <c r="A215" s="164"/>
      <c r="B215" s="132"/>
      <c r="C215" s="164"/>
      <c r="D215" s="164"/>
      <c r="E215" s="164"/>
      <c r="F215" s="164"/>
      <c r="G215" s="164"/>
      <c r="H215" s="164"/>
      <c r="I215" s="164"/>
      <c r="J215" s="164"/>
      <c r="K215" s="164"/>
      <c r="L215" s="164"/>
      <c r="M215" s="164"/>
      <c r="N215" s="164"/>
      <c r="O215" s="164"/>
      <c r="P215" s="164"/>
      <c r="Q215" s="164"/>
      <c r="R215" s="164"/>
      <c r="S215" s="164"/>
      <c r="T215" s="164"/>
      <c r="U215" s="164"/>
      <c r="V215" s="164"/>
    </row>
    <row r="216" spans="1:22" ht="12">
      <c r="A216" s="164"/>
      <c r="B216" s="132"/>
      <c r="C216" s="164"/>
      <c r="D216" s="164"/>
      <c r="E216" s="164"/>
      <c r="F216" s="164"/>
      <c r="G216" s="164"/>
      <c r="H216" s="164"/>
      <c r="I216" s="164"/>
      <c r="J216" s="164"/>
      <c r="K216" s="164"/>
      <c r="L216" s="164"/>
      <c r="M216" s="164"/>
      <c r="N216" s="164"/>
      <c r="O216" s="164"/>
      <c r="P216" s="164"/>
      <c r="Q216" s="164"/>
      <c r="R216" s="164"/>
      <c r="S216" s="164"/>
      <c r="T216" s="164"/>
      <c r="U216" s="164"/>
      <c r="V216" s="164"/>
    </row>
    <row r="217" spans="1:22" ht="12">
      <c r="A217" s="164"/>
      <c r="B217" s="132"/>
      <c r="C217" s="164"/>
      <c r="D217" s="164"/>
      <c r="E217" s="164"/>
      <c r="F217" s="164"/>
      <c r="G217" s="164"/>
      <c r="H217" s="164"/>
      <c r="I217" s="164"/>
      <c r="J217" s="164"/>
      <c r="K217" s="164"/>
      <c r="L217" s="164"/>
      <c r="M217" s="164"/>
      <c r="N217" s="164"/>
      <c r="O217" s="164"/>
      <c r="P217" s="164"/>
      <c r="Q217" s="164"/>
      <c r="R217" s="164"/>
      <c r="S217" s="164"/>
      <c r="T217" s="164"/>
      <c r="U217" s="164"/>
      <c r="V217" s="164"/>
    </row>
    <row r="218" spans="1:22" ht="12">
      <c r="A218" s="164"/>
      <c r="B218" s="132"/>
      <c r="C218" s="164"/>
      <c r="D218" s="164"/>
      <c r="E218" s="164"/>
      <c r="F218" s="164"/>
      <c r="G218" s="164"/>
      <c r="H218" s="164"/>
      <c r="I218" s="164"/>
      <c r="J218" s="164"/>
      <c r="K218" s="164"/>
      <c r="L218" s="164"/>
      <c r="M218" s="164"/>
      <c r="N218" s="164"/>
      <c r="O218" s="164"/>
      <c r="P218" s="164"/>
      <c r="Q218" s="164"/>
      <c r="R218" s="164"/>
      <c r="S218" s="164"/>
      <c r="T218" s="164"/>
      <c r="U218" s="164"/>
      <c r="V218" s="164"/>
    </row>
    <row r="219" spans="1:22" ht="12">
      <c r="A219" s="164"/>
      <c r="B219" s="132"/>
      <c r="C219" s="164"/>
      <c r="D219" s="164"/>
      <c r="E219" s="164"/>
      <c r="F219" s="164"/>
      <c r="G219" s="164"/>
      <c r="H219" s="164"/>
      <c r="I219" s="164"/>
      <c r="J219" s="164"/>
      <c r="K219" s="164"/>
      <c r="L219" s="164"/>
      <c r="M219" s="164"/>
      <c r="N219" s="164"/>
      <c r="O219" s="164"/>
      <c r="P219" s="164"/>
      <c r="Q219" s="164"/>
      <c r="R219" s="164"/>
      <c r="S219" s="164"/>
      <c r="T219" s="164"/>
      <c r="U219" s="164"/>
      <c r="V219" s="164"/>
    </row>
    <row r="220" spans="1:22" ht="12">
      <c r="A220" s="164"/>
      <c r="B220" s="132"/>
      <c r="C220" s="164"/>
      <c r="D220" s="164"/>
      <c r="E220" s="164"/>
      <c r="F220" s="164"/>
      <c r="G220" s="164"/>
      <c r="H220" s="164"/>
      <c r="I220" s="164"/>
      <c r="J220" s="164"/>
      <c r="K220" s="164"/>
      <c r="L220" s="164"/>
      <c r="M220" s="164"/>
      <c r="N220" s="164"/>
      <c r="O220" s="164"/>
      <c r="P220" s="164"/>
      <c r="Q220" s="164"/>
      <c r="R220" s="164"/>
      <c r="S220" s="164"/>
      <c r="T220" s="164"/>
      <c r="U220" s="164"/>
      <c r="V220" s="164"/>
    </row>
    <row r="221" spans="1:22" ht="12">
      <c r="A221" s="164"/>
      <c r="B221" s="132"/>
      <c r="C221" s="164"/>
      <c r="D221" s="164"/>
      <c r="E221" s="164"/>
      <c r="F221" s="164"/>
      <c r="G221" s="164"/>
      <c r="H221" s="164"/>
      <c r="I221" s="164"/>
      <c r="J221" s="164"/>
      <c r="K221" s="164"/>
      <c r="L221" s="164"/>
      <c r="M221" s="164"/>
      <c r="N221" s="164"/>
      <c r="O221" s="164"/>
      <c r="P221" s="164"/>
      <c r="Q221" s="164"/>
      <c r="R221" s="164"/>
      <c r="S221" s="164"/>
      <c r="T221" s="164"/>
      <c r="U221" s="164"/>
      <c r="V221" s="164"/>
    </row>
    <row r="222" spans="1:22" ht="12">
      <c r="A222" s="164"/>
      <c r="B222" s="132"/>
      <c r="C222" s="164"/>
      <c r="D222" s="164"/>
      <c r="E222" s="164"/>
      <c r="F222" s="164"/>
      <c r="G222" s="164"/>
      <c r="H222" s="164"/>
      <c r="I222" s="164"/>
      <c r="J222" s="164"/>
      <c r="K222" s="164"/>
      <c r="L222" s="164"/>
      <c r="M222" s="164"/>
      <c r="N222" s="164"/>
      <c r="O222" s="164"/>
      <c r="P222" s="164"/>
      <c r="Q222" s="164"/>
      <c r="R222" s="164"/>
      <c r="S222" s="164"/>
      <c r="T222" s="164"/>
      <c r="U222" s="164"/>
      <c r="V222" s="164"/>
    </row>
    <row r="223" spans="1:22" ht="12">
      <c r="A223" s="164"/>
      <c r="B223" s="132"/>
      <c r="C223" s="164"/>
      <c r="D223" s="164"/>
      <c r="E223" s="164"/>
      <c r="F223" s="164"/>
      <c r="G223" s="164"/>
      <c r="H223" s="164"/>
      <c r="I223" s="164"/>
      <c r="J223" s="164"/>
      <c r="K223" s="164"/>
      <c r="L223" s="164"/>
      <c r="M223" s="164"/>
      <c r="N223" s="164"/>
      <c r="O223" s="164"/>
      <c r="P223" s="164"/>
      <c r="Q223" s="164"/>
      <c r="R223" s="164"/>
      <c r="S223" s="164"/>
      <c r="T223" s="164"/>
      <c r="U223" s="164"/>
      <c r="V223" s="164"/>
    </row>
    <row r="224" spans="1:22" ht="12">
      <c r="A224" s="164"/>
      <c r="B224" s="132"/>
      <c r="C224" s="164"/>
      <c r="D224" s="164"/>
      <c r="E224" s="164"/>
      <c r="F224" s="164"/>
      <c r="G224" s="164"/>
      <c r="H224" s="164"/>
      <c r="I224" s="164"/>
      <c r="J224" s="164"/>
      <c r="K224" s="164"/>
      <c r="L224" s="164"/>
      <c r="M224" s="164"/>
      <c r="N224" s="164"/>
      <c r="O224" s="164"/>
      <c r="P224" s="164"/>
      <c r="Q224" s="164"/>
      <c r="R224" s="164"/>
      <c r="S224" s="164"/>
      <c r="T224" s="164"/>
      <c r="U224" s="164"/>
      <c r="V224" s="164"/>
    </row>
    <row r="225" spans="1:22" ht="12">
      <c r="A225" s="164"/>
      <c r="B225" s="132"/>
      <c r="C225" s="164"/>
      <c r="D225" s="164"/>
      <c r="E225" s="164"/>
      <c r="F225" s="164"/>
      <c r="G225" s="164"/>
      <c r="H225" s="164"/>
      <c r="I225" s="164"/>
      <c r="J225" s="164"/>
      <c r="K225" s="164"/>
      <c r="L225" s="164"/>
      <c r="M225" s="164"/>
      <c r="N225" s="164"/>
      <c r="O225" s="164"/>
      <c r="P225" s="164"/>
      <c r="Q225" s="164"/>
      <c r="R225" s="164"/>
      <c r="S225" s="164"/>
      <c r="T225" s="164"/>
      <c r="U225" s="164"/>
      <c r="V225" s="164"/>
    </row>
    <row r="226" spans="1:22" ht="12">
      <c r="A226" s="164"/>
      <c r="B226" s="132"/>
      <c r="C226" s="164"/>
      <c r="D226" s="164"/>
      <c r="E226" s="164"/>
      <c r="F226" s="164"/>
      <c r="G226" s="164"/>
      <c r="H226" s="164"/>
      <c r="I226" s="164"/>
      <c r="J226" s="164"/>
      <c r="K226" s="164"/>
      <c r="L226" s="164"/>
      <c r="M226" s="164"/>
      <c r="N226" s="164"/>
      <c r="O226" s="164"/>
      <c r="P226" s="164"/>
      <c r="Q226" s="164"/>
      <c r="R226" s="164"/>
      <c r="S226" s="164"/>
      <c r="T226" s="164"/>
      <c r="U226" s="164"/>
      <c r="V226" s="164"/>
    </row>
    <row r="227" spans="1:22" ht="12">
      <c r="A227" s="164"/>
      <c r="B227" s="132"/>
      <c r="C227" s="164"/>
      <c r="D227" s="164"/>
      <c r="E227" s="164"/>
      <c r="F227" s="164"/>
      <c r="G227" s="164"/>
      <c r="H227" s="164"/>
      <c r="I227" s="164"/>
      <c r="J227" s="164"/>
      <c r="K227" s="164"/>
      <c r="L227" s="164"/>
      <c r="M227" s="164"/>
      <c r="N227" s="164"/>
      <c r="O227" s="164"/>
      <c r="P227" s="164"/>
      <c r="Q227" s="164"/>
      <c r="R227" s="164"/>
      <c r="S227" s="164"/>
      <c r="T227" s="164"/>
      <c r="U227" s="164"/>
      <c r="V227" s="164"/>
    </row>
    <row r="228" spans="1:22" ht="12">
      <c r="A228" s="164"/>
      <c r="B228" s="132"/>
      <c r="C228" s="164"/>
      <c r="D228" s="164"/>
      <c r="E228" s="164"/>
      <c r="F228" s="164"/>
      <c r="G228" s="164"/>
      <c r="H228" s="164"/>
      <c r="I228" s="164"/>
      <c r="J228" s="164"/>
      <c r="K228" s="164"/>
      <c r="L228" s="164"/>
      <c r="M228" s="164"/>
      <c r="N228" s="164"/>
      <c r="O228" s="164"/>
      <c r="P228" s="164"/>
      <c r="Q228" s="164"/>
      <c r="R228" s="164"/>
      <c r="S228" s="164"/>
      <c r="T228" s="164"/>
      <c r="U228" s="164"/>
      <c r="V228" s="164"/>
    </row>
    <row r="229" spans="1:22" ht="12">
      <c r="A229" s="164"/>
      <c r="B229" s="132"/>
      <c r="C229" s="164"/>
      <c r="D229" s="164"/>
      <c r="E229" s="164"/>
      <c r="F229" s="164"/>
      <c r="G229" s="164"/>
      <c r="H229" s="164"/>
      <c r="I229" s="164"/>
      <c r="J229" s="164"/>
      <c r="K229" s="164"/>
      <c r="L229" s="164"/>
      <c r="M229" s="164"/>
      <c r="N229" s="164"/>
      <c r="O229" s="164"/>
      <c r="P229" s="164"/>
      <c r="Q229" s="164"/>
      <c r="R229" s="164"/>
      <c r="S229" s="164"/>
      <c r="T229" s="164"/>
      <c r="U229" s="164"/>
      <c r="V229" s="164"/>
    </row>
    <row r="230" spans="1:22" ht="12">
      <c r="A230" s="164"/>
      <c r="B230" s="132"/>
      <c r="C230" s="164"/>
      <c r="D230" s="164"/>
      <c r="E230" s="164"/>
      <c r="F230" s="164"/>
      <c r="G230" s="164"/>
      <c r="H230" s="164"/>
      <c r="I230" s="164"/>
      <c r="J230" s="164"/>
      <c r="K230" s="164"/>
      <c r="L230" s="164"/>
      <c r="M230" s="164"/>
      <c r="N230" s="164"/>
      <c r="O230" s="164"/>
      <c r="P230" s="164"/>
      <c r="Q230" s="164"/>
      <c r="R230" s="164"/>
      <c r="S230" s="164"/>
      <c r="T230" s="164"/>
      <c r="U230" s="164"/>
      <c r="V230" s="164"/>
    </row>
    <row r="231" spans="1:22" ht="12">
      <c r="A231" s="164"/>
      <c r="B231" s="132"/>
      <c r="C231" s="164"/>
      <c r="D231" s="164"/>
      <c r="E231" s="164"/>
      <c r="F231" s="164"/>
      <c r="G231" s="164"/>
      <c r="H231" s="164"/>
      <c r="I231" s="164"/>
      <c r="J231" s="164"/>
      <c r="K231" s="164"/>
      <c r="L231" s="164"/>
      <c r="M231" s="164"/>
      <c r="N231" s="164"/>
      <c r="O231" s="164"/>
      <c r="P231" s="164"/>
      <c r="Q231" s="164"/>
      <c r="R231" s="164"/>
      <c r="S231" s="164"/>
      <c r="T231" s="164"/>
      <c r="U231" s="164"/>
      <c r="V231" s="164"/>
    </row>
    <row r="232" spans="1:22" ht="12">
      <c r="A232" s="164"/>
      <c r="B232" s="132"/>
      <c r="C232" s="164"/>
      <c r="D232" s="164"/>
      <c r="E232" s="164"/>
      <c r="F232" s="164"/>
      <c r="G232" s="164"/>
      <c r="H232" s="164"/>
      <c r="I232" s="164"/>
      <c r="J232" s="164"/>
      <c r="K232" s="164"/>
      <c r="L232" s="164"/>
      <c r="M232" s="164"/>
      <c r="N232" s="164"/>
      <c r="O232" s="164"/>
      <c r="P232" s="164"/>
      <c r="Q232" s="164"/>
      <c r="R232" s="164"/>
      <c r="S232" s="164"/>
      <c r="T232" s="164"/>
      <c r="U232" s="164"/>
      <c r="V232" s="164"/>
    </row>
    <row r="233" spans="1:22" ht="12">
      <c r="A233" s="164"/>
      <c r="B233" s="132"/>
      <c r="C233" s="164"/>
      <c r="D233" s="164"/>
      <c r="E233" s="164"/>
      <c r="F233" s="164"/>
      <c r="G233" s="164"/>
      <c r="H233" s="164"/>
      <c r="I233" s="164"/>
      <c r="J233" s="164"/>
      <c r="K233" s="164"/>
      <c r="L233" s="164"/>
      <c r="M233" s="164"/>
      <c r="N233" s="164"/>
      <c r="O233" s="164"/>
      <c r="P233" s="164"/>
      <c r="Q233" s="164"/>
      <c r="R233" s="164"/>
      <c r="S233" s="164"/>
      <c r="T233" s="164"/>
      <c r="U233" s="164"/>
      <c r="V233" s="164"/>
    </row>
    <row r="234" spans="1:22" ht="12">
      <c r="A234" s="164"/>
      <c r="B234" s="132"/>
      <c r="C234" s="164"/>
      <c r="D234" s="164"/>
      <c r="E234" s="164"/>
      <c r="F234" s="164"/>
      <c r="G234" s="164"/>
      <c r="H234" s="164"/>
      <c r="I234" s="164"/>
      <c r="J234" s="164"/>
      <c r="K234" s="164"/>
      <c r="L234" s="164"/>
      <c r="M234" s="164"/>
      <c r="N234" s="164"/>
      <c r="O234" s="164"/>
      <c r="P234" s="164"/>
      <c r="Q234" s="164"/>
      <c r="R234" s="164"/>
      <c r="S234" s="164"/>
      <c r="T234" s="164"/>
      <c r="U234" s="164"/>
      <c r="V234" s="164"/>
    </row>
    <row r="235" spans="1:22" ht="12">
      <c r="A235" s="164"/>
      <c r="B235" s="132"/>
      <c r="C235" s="164"/>
      <c r="D235" s="164"/>
      <c r="E235" s="164"/>
      <c r="F235" s="164"/>
      <c r="G235" s="164"/>
      <c r="H235" s="164"/>
      <c r="I235" s="164"/>
      <c r="J235" s="164"/>
      <c r="K235" s="164"/>
      <c r="L235" s="164"/>
      <c r="M235" s="164"/>
      <c r="N235" s="164"/>
      <c r="O235" s="164"/>
      <c r="P235" s="164"/>
      <c r="Q235" s="164"/>
      <c r="R235" s="164"/>
      <c r="S235" s="164"/>
      <c r="T235" s="164"/>
      <c r="U235" s="164"/>
      <c r="V235" s="164"/>
    </row>
    <row r="236" spans="1:22" ht="12">
      <c r="A236" s="164"/>
      <c r="B236" s="132"/>
      <c r="C236" s="164"/>
      <c r="D236" s="164"/>
      <c r="E236" s="164"/>
      <c r="F236" s="164"/>
      <c r="G236" s="164"/>
      <c r="H236" s="164"/>
      <c r="I236" s="164"/>
      <c r="J236" s="164"/>
      <c r="K236" s="164"/>
      <c r="L236" s="164"/>
      <c r="M236" s="164"/>
      <c r="N236" s="164"/>
      <c r="O236" s="164"/>
      <c r="P236" s="164"/>
      <c r="Q236" s="164"/>
      <c r="R236" s="164"/>
      <c r="S236" s="164"/>
      <c r="T236" s="164"/>
      <c r="U236" s="164"/>
      <c r="V236" s="164"/>
    </row>
    <row r="237" spans="1:22" ht="12">
      <c r="A237" s="164"/>
      <c r="B237" s="132"/>
      <c r="C237" s="164"/>
      <c r="D237" s="164"/>
      <c r="E237" s="164"/>
      <c r="F237" s="164"/>
      <c r="G237" s="164"/>
      <c r="H237" s="164"/>
      <c r="I237" s="164"/>
      <c r="J237" s="164"/>
      <c r="K237" s="164"/>
      <c r="L237" s="164"/>
      <c r="M237" s="164"/>
      <c r="N237" s="164"/>
      <c r="O237" s="164"/>
      <c r="P237" s="164"/>
      <c r="Q237" s="164"/>
      <c r="R237" s="164"/>
      <c r="S237" s="164"/>
      <c r="T237" s="164"/>
      <c r="U237" s="164"/>
      <c r="V237" s="164"/>
    </row>
    <row r="238" spans="1:22" ht="12">
      <c r="A238" s="164"/>
      <c r="B238" s="132"/>
      <c r="C238" s="164"/>
      <c r="D238" s="164"/>
      <c r="E238" s="164"/>
      <c r="F238" s="164"/>
      <c r="G238" s="164"/>
      <c r="H238" s="164"/>
      <c r="I238" s="164"/>
      <c r="J238" s="164"/>
      <c r="K238" s="164"/>
      <c r="L238" s="164"/>
      <c r="M238" s="164"/>
      <c r="N238" s="164"/>
      <c r="O238" s="164"/>
      <c r="P238" s="164"/>
      <c r="Q238" s="164"/>
      <c r="R238" s="164"/>
      <c r="S238" s="164"/>
      <c r="T238" s="164"/>
      <c r="U238" s="164"/>
      <c r="V238" s="164"/>
    </row>
    <row r="239" spans="1:22" ht="12">
      <c r="A239" s="164"/>
      <c r="B239" s="132"/>
      <c r="C239" s="164"/>
      <c r="D239" s="164"/>
      <c r="E239" s="164"/>
      <c r="F239" s="164"/>
      <c r="G239" s="164"/>
      <c r="H239" s="164"/>
      <c r="I239" s="164"/>
      <c r="J239" s="164"/>
      <c r="K239" s="164"/>
      <c r="L239" s="164"/>
      <c r="M239" s="164"/>
      <c r="N239" s="164"/>
      <c r="O239" s="164"/>
      <c r="P239" s="164"/>
      <c r="Q239" s="164"/>
      <c r="R239" s="164"/>
      <c r="S239" s="164"/>
      <c r="T239" s="164"/>
      <c r="U239" s="164"/>
      <c r="V239" s="164"/>
    </row>
    <row r="240" spans="1:22" ht="12">
      <c r="A240" s="164"/>
      <c r="B240" s="132"/>
      <c r="C240" s="164"/>
      <c r="D240" s="164"/>
      <c r="E240" s="164"/>
      <c r="F240" s="164"/>
      <c r="G240" s="164"/>
      <c r="H240" s="164"/>
      <c r="I240" s="164"/>
      <c r="J240" s="164"/>
      <c r="K240" s="164"/>
      <c r="L240" s="164"/>
      <c r="M240" s="164"/>
      <c r="N240" s="164"/>
      <c r="O240" s="164"/>
      <c r="P240" s="164"/>
      <c r="Q240" s="164"/>
      <c r="R240" s="164"/>
      <c r="S240" s="164"/>
      <c r="T240" s="164"/>
      <c r="U240" s="164"/>
      <c r="V240" s="164"/>
    </row>
    <row r="241" spans="1:22" ht="12">
      <c r="A241" s="164"/>
      <c r="B241" s="132"/>
      <c r="C241" s="164"/>
      <c r="D241" s="164"/>
      <c r="E241" s="164"/>
      <c r="F241" s="164"/>
      <c r="G241" s="164"/>
      <c r="H241" s="164"/>
      <c r="I241" s="164"/>
      <c r="J241" s="164"/>
      <c r="K241" s="164"/>
      <c r="L241" s="164"/>
      <c r="M241" s="164"/>
      <c r="N241" s="164"/>
      <c r="O241" s="164"/>
      <c r="P241" s="164"/>
      <c r="Q241" s="164"/>
      <c r="R241" s="164"/>
      <c r="S241" s="164"/>
      <c r="T241" s="164"/>
      <c r="U241" s="164"/>
      <c r="V241" s="164"/>
    </row>
    <row r="242" spans="1:22" ht="12">
      <c r="A242" s="164"/>
      <c r="B242" s="132"/>
      <c r="C242" s="164"/>
      <c r="D242" s="164"/>
      <c r="E242" s="164"/>
      <c r="F242" s="164"/>
      <c r="G242" s="164"/>
      <c r="H242" s="164"/>
      <c r="I242" s="164"/>
      <c r="J242" s="164"/>
      <c r="K242" s="164"/>
      <c r="L242" s="164"/>
      <c r="M242" s="164"/>
      <c r="N242" s="164"/>
      <c r="O242" s="164"/>
      <c r="P242" s="164"/>
      <c r="Q242" s="164"/>
      <c r="R242" s="164"/>
      <c r="S242" s="164"/>
      <c r="T242" s="164"/>
      <c r="U242" s="164"/>
      <c r="V242" s="164"/>
    </row>
    <row r="243" spans="1:22" ht="12">
      <c r="A243" s="164"/>
      <c r="B243" s="132"/>
      <c r="C243" s="164"/>
      <c r="D243" s="164"/>
      <c r="E243" s="164"/>
      <c r="F243" s="164"/>
      <c r="G243" s="164"/>
      <c r="H243" s="164"/>
      <c r="I243" s="164"/>
      <c r="J243" s="164"/>
      <c r="K243" s="164"/>
      <c r="L243" s="164"/>
      <c r="M243" s="164"/>
      <c r="N243" s="164"/>
      <c r="O243" s="164"/>
      <c r="P243" s="164"/>
      <c r="Q243" s="164"/>
      <c r="R243" s="164"/>
      <c r="S243" s="164"/>
      <c r="T243" s="164"/>
      <c r="U243" s="164"/>
      <c r="V243" s="164"/>
    </row>
    <row r="244" spans="1:22" ht="12">
      <c r="A244" s="164"/>
      <c r="B244" s="132"/>
      <c r="C244" s="164"/>
      <c r="D244" s="164"/>
      <c r="E244" s="164"/>
      <c r="F244" s="164"/>
      <c r="G244" s="164"/>
      <c r="H244" s="164"/>
      <c r="I244" s="164"/>
      <c r="J244" s="164"/>
      <c r="K244" s="164"/>
      <c r="L244" s="164"/>
      <c r="M244" s="164"/>
      <c r="N244" s="164"/>
      <c r="O244" s="164"/>
      <c r="P244" s="164"/>
      <c r="Q244" s="164"/>
      <c r="R244" s="164"/>
      <c r="S244" s="164"/>
      <c r="T244" s="164"/>
      <c r="U244" s="164"/>
      <c r="V244" s="164"/>
    </row>
    <row r="245" spans="1:22" ht="12">
      <c r="A245" s="164"/>
      <c r="B245" s="132"/>
      <c r="C245" s="164"/>
      <c r="D245" s="164"/>
      <c r="E245" s="164"/>
      <c r="F245" s="164"/>
      <c r="G245" s="164"/>
      <c r="H245" s="164"/>
      <c r="I245" s="164"/>
      <c r="J245" s="164"/>
      <c r="K245" s="164"/>
      <c r="L245" s="164"/>
      <c r="M245" s="164"/>
      <c r="N245" s="164"/>
      <c r="O245" s="164"/>
      <c r="P245" s="164"/>
      <c r="Q245" s="164"/>
      <c r="R245" s="164"/>
      <c r="S245" s="164"/>
      <c r="T245" s="164"/>
      <c r="U245" s="164"/>
      <c r="V245" s="164"/>
    </row>
    <row r="246" spans="1:22" ht="12">
      <c r="A246" s="164"/>
      <c r="B246" s="132"/>
      <c r="C246" s="164"/>
      <c r="D246" s="164"/>
      <c r="E246" s="164"/>
      <c r="F246" s="164"/>
      <c r="G246" s="164"/>
      <c r="H246" s="164"/>
      <c r="I246" s="164"/>
      <c r="J246" s="164"/>
      <c r="K246" s="164"/>
      <c r="L246" s="164"/>
      <c r="M246" s="164"/>
      <c r="N246" s="164"/>
      <c r="O246" s="164"/>
      <c r="P246" s="164"/>
      <c r="Q246" s="164"/>
      <c r="R246" s="164"/>
      <c r="S246" s="164"/>
      <c r="T246" s="164"/>
      <c r="U246" s="164"/>
      <c r="V246" s="164"/>
    </row>
    <row r="247" spans="1:22" ht="12">
      <c r="A247" s="164"/>
      <c r="B247" s="132"/>
      <c r="C247" s="164"/>
      <c r="D247" s="164"/>
      <c r="E247" s="164"/>
      <c r="F247" s="164"/>
      <c r="G247" s="164"/>
      <c r="H247" s="164"/>
      <c r="I247" s="164"/>
      <c r="J247" s="164"/>
      <c r="K247" s="164"/>
      <c r="L247" s="164"/>
      <c r="M247" s="164"/>
      <c r="N247" s="164"/>
      <c r="O247" s="164"/>
      <c r="P247" s="164"/>
      <c r="Q247" s="164"/>
      <c r="R247" s="164"/>
      <c r="S247" s="164"/>
      <c r="T247" s="164"/>
      <c r="U247" s="164"/>
      <c r="V247" s="164"/>
    </row>
    <row r="248" spans="1:22" ht="12">
      <c r="A248" s="164"/>
      <c r="B248" s="132"/>
      <c r="C248" s="164"/>
      <c r="D248" s="164"/>
      <c r="E248" s="164"/>
      <c r="F248" s="164"/>
      <c r="G248" s="164"/>
      <c r="H248" s="164"/>
      <c r="I248" s="164"/>
      <c r="J248" s="164"/>
      <c r="K248" s="164"/>
      <c r="L248" s="164"/>
      <c r="M248" s="164"/>
      <c r="N248" s="164"/>
      <c r="O248" s="164"/>
      <c r="P248" s="164"/>
      <c r="Q248" s="164"/>
      <c r="R248" s="164"/>
      <c r="S248" s="164"/>
      <c r="T248" s="164"/>
      <c r="U248" s="164"/>
      <c r="V248" s="164"/>
    </row>
    <row r="249" spans="1:22" ht="12">
      <c r="A249" s="164"/>
      <c r="B249" s="132"/>
      <c r="C249" s="164"/>
      <c r="D249" s="164"/>
      <c r="E249" s="164"/>
      <c r="F249" s="164"/>
      <c r="G249" s="164"/>
      <c r="H249" s="164"/>
      <c r="I249" s="164"/>
      <c r="J249" s="164"/>
      <c r="K249" s="164"/>
      <c r="L249" s="164"/>
      <c r="M249" s="164"/>
      <c r="N249" s="164"/>
      <c r="O249" s="164"/>
      <c r="P249" s="164"/>
      <c r="Q249" s="164"/>
      <c r="R249" s="164"/>
      <c r="S249" s="164"/>
      <c r="T249" s="164"/>
      <c r="U249" s="164"/>
      <c r="V249" s="164"/>
    </row>
    <row r="250" spans="1:22" ht="12">
      <c r="A250" s="164"/>
      <c r="B250" s="132"/>
      <c r="C250" s="164"/>
      <c r="D250" s="164"/>
      <c r="E250" s="164"/>
      <c r="F250" s="164"/>
      <c r="G250" s="164"/>
      <c r="H250" s="164"/>
      <c r="I250" s="164"/>
      <c r="J250" s="164"/>
      <c r="K250" s="164"/>
      <c r="L250" s="164"/>
      <c r="M250" s="164"/>
      <c r="N250" s="164"/>
      <c r="O250" s="164"/>
      <c r="P250" s="164"/>
      <c r="Q250" s="164"/>
      <c r="R250" s="164"/>
      <c r="S250" s="164"/>
      <c r="T250" s="164"/>
      <c r="U250" s="164"/>
      <c r="V250" s="164"/>
    </row>
    <row r="251" spans="1:22" ht="12">
      <c r="A251" s="164"/>
      <c r="B251" s="132"/>
      <c r="C251" s="164"/>
      <c r="D251" s="164"/>
      <c r="E251" s="164"/>
      <c r="F251" s="164"/>
      <c r="G251" s="164"/>
      <c r="H251" s="164"/>
      <c r="I251" s="164"/>
      <c r="J251" s="164"/>
      <c r="K251" s="164"/>
      <c r="L251" s="164"/>
      <c r="M251" s="164"/>
      <c r="N251" s="164"/>
      <c r="O251" s="164"/>
      <c r="P251" s="164"/>
      <c r="Q251" s="164"/>
      <c r="R251" s="164"/>
      <c r="S251" s="164"/>
      <c r="T251" s="164"/>
      <c r="U251" s="164"/>
      <c r="V251" s="164"/>
    </row>
    <row r="252" spans="1:22" ht="12">
      <c r="A252" s="164"/>
      <c r="B252" s="132"/>
      <c r="C252" s="164"/>
      <c r="D252" s="164"/>
      <c r="E252" s="164"/>
      <c r="F252" s="164"/>
      <c r="G252" s="164"/>
      <c r="H252" s="164"/>
      <c r="I252" s="164"/>
      <c r="J252" s="164"/>
      <c r="K252" s="164"/>
      <c r="L252" s="164"/>
      <c r="M252" s="164"/>
      <c r="N252" s="164"/>
      <c r="O252" s="164"/>
      <c r="P252" s="164"/>
      <c r="Q252" s="164"/>
      <c r="R252" s="164"/>
      <c r="S252" s="164"/>
      <c r="T252" s="164"/>
      <c r="U252" s="164"/>
      <c r="V252" s="164"/>
    </row>
    <row r="253" spans="1:22" ht="12">
      <c r="A253" s="164"/>
      <c r="B253" s="132"/>
      <c r="C253" s="164"/>
      <c r="D253" s="164"/>
      <c r="E253" s="164"/>
      <c r="F253" s="164"/>
      <c r="G253" s="164"/>
      <c r="H253" s="164"/>
      <c r="I253" s="164"/>
      <c r="J253" s="164"/>
      <c r="K253" s="164"/>
      <c r="L253" s="164"/>
      <c r="M253" s="164"/>
      <c r="N253" s="164"/>
      <c r="O253" s="164"/>
      <c r="P253" s="164"/>
      <c r="Q253" s="164"/>
      <c r="R253" s="164"/>
      <c r="S253" s="164"/>
      <c r="T253" s="164"/>
      <c r="U253" s="164"/>
      <c r="V253" s="164"/>
    </row>
    <row r="254" spans="1:22" ht="12">
      <c r="A254" s="164"/>
      <c r="B254" s="132"/>
      <c r="C254" s="164"/>
      <c r="D254" s="164"/>
      <c r="E254" s="164"/>
      <c r="F254" s="164"/>
      <c r="G254" s="164"/>
      <c r="H254" s="164"/>
      <c r="I254" s="164"/>
      <c r="J254" s="164"/>
      <c r="K254" s="164"/>
      <c r="L254" s="164"/>
      <c r="M254" s="164"/>
      <c r="N254" s="164"/>
      <c r="O254" s="164"/>
      <c r="P254" s="164"/>
      <c r="Q254" s="164"/>
      <c r="R254" s="164"/>
      <c r="S254" s="164"/>
      <c r="T254" s="164"/>
      <c r="U254" s="164"/>
      <c r="V254" s="164"/>
    </row>
    <row r="255" spans="1:22" ht="12">
      <c r="A255" s="164"/>
      <c r="B255" s="132"/>
      <c r="C255" s="164"/>
      <c r="D255" s="164"/>
      <c r="E255" s="164"/>
      <c r="F255" s="164"/>
      <c r="G255" s="164"/>
      <c r="H255" s="164"/>
      <c r="I255" s="164"/>
      <c r="J255" s="164"/>
      <c r="K255" s="164"/>
      <c r="L255" s="164"/>
      <c r="M255" s="164"/>
      <c r="N255" s="164"/>
      <c r="O255" s="164"/>
      <c r="P255" s="164"/>
      <c r="Q255" s="164"/>
      <c r="R255" s="164"/>
      <c r="S255" s="164"/>
      <c r="T255" s="164"/>
      <c r="U255" s="164"/>
      <c r="V255" s="164"/>
    </row>
    <row r="256" spans="1:22" ht="12">
      <c r="A256" s="164"/>
      <c r="B256" s="132"/>
      <c r="C256" s="164"/>
      <c r="D256" s="164"/>
      <c r="E256" s="164"/>
      <c r="F256" s="164"/>
      <c r="G256" s="164"/>
      <c r="H256" s="164"/>
      <c r="I256" s="164"/>
      <c r="J256" s="164"/>
      <c r="K256" s="164"/>
      <c r="L256" s="164"/>
      <c r="M256" s="164"/>
      <c r="N256" s="164"/>
      <c r="O256" s="164"/>
      <c r="P256" s="164"/>
      <c r="Q256" s="164"/>
      <c r="R256" s="164"/>
      <c r="S256" s="164"/>
      <c r="T256" s="164"/>
      <c r="U256" s="164"/>
      <c r="V256" s="164"/>
    </row>
    <row r="257" spans="1:22" ht="12">
      <c r="A257" s="164"/>
      <c r="B257" s="132"/>
      <c r="C257" s="164"/>
      <c r="D257" s="164"/>
      <c r="E257" s="164"/>
      <c r="F257" s="164"/>
      <c r="G257" s="164"/>
      <c r="H257" s="164"/>
      <c r="I257" s="164"/>
      <c r="J257" s="164"/>
      <c r="K257" s="164"/>
      <c r="L257" s="164"/>
      <c r="M257" s="164"/>
      <c r="N257" s="164"/>
      <c r="O257" s="164"/>
      <c r="P257" s="164"/>
      <c r="Q257" s="164"/>
      <c r="R257" s="164"/>
      <c r="S257" s="164"/>
      <c r="T257" s="164"/>
      <c r="U257" s="164"/>
      <c r="V257" s="164"/>
    </row>
    <row r="258" spans="1:22" ht="12">
      <c r="A258" s="164"/>
      <c r="B258" s="132"/>
      <c r="C258" s="164"/>
      <c r="D258" s="164"/>
      <c r="E258" s="164"/>
      <c r="F258" s="164"/>
      <c r="G258" s="164"/>
      <c r="H258" s="164"/>
      <c r="I258" s="164"/>
      <c r="J258" s="164"/>
      <c r="K258" s="164"/>
      <c r="L258" s="164"/>
      <c r="M258" s="164"/>
      <c r="N258" s="164"/>
      <c r="O258" s="164"/>
      <c r="P258" s="164"/>
      <c r="Q258" s="164"/>
      <c r="R258" s="164"/>
      <c r="S258" s="164"/>
      <c r="T258" s="164"/>
      <c r="U258" s="164"/>
      <c r="V258" s="164"/>
    </row>
    <row r="259" spans="1:22" ht="12">
      <c r="A259" s="164"/>
      <c r="B259" s="132"/>
      <c r="C259" s="164"/>
      <c r="D259" s="164"/>
      <c r="E259" s="164"/>
      <c r="F259" s="164"/>
      <c r="G259" s="164"/>
      <c r="H259" s="164"/>
      <c r="I259" s="164"/>
      <c r="J259" s="164"/>
      <c r="K259" s="164"/>
      <c r="L259" s="164"/>
      <c r="M259" s="164"/>
      <c r="N259" s="164"/>
      <c r="O259" s="164"/>
      <c r="P259" s="164"/>
      <c r="Q259" s="164"/>
      <c r="R259" s="164"/>
      <c r="S259" s="164"/>
      <c r="T259" s="164"/>
      <c r="U259" s="164"/>
      <c r="V259" s="164"/>
    </row>
    <row r="260" spans="1:22" ht="12">
      <c r="A260" s="164"/>
      <c r="B260" s="132"/>
      <c r="C260" s="164"/>
      <c r="D260" s="164"/>
      <c r="E260" s="164"/>
      <c r="F260" s="164"/>
      <c r="G260" s="164"/>
      <c r="H260" s="164"/>
      <c r="I260" s="164"/>
      <c r="J260" s="164"/>
      <c r="K260" s="164"/>
      <c r="L260" s="164"/>
      <c r="M260" s="164"/>
      <c r="N260" s="164"/>
      <c r="O260" s="164"/>
      <c r="P260" s="164"/>
      <c r="Q260" s="164"/>
      <c r="R260" s="164"/>
      <c r="S260" s="164"/>
      <c r="T260" s="164"/>
      <c r="U260" s="164"/>
      <c r="V260" s="164"/>
    </row>
    <row r="261" spans="1:22" ht="12">
      <c r="A261" s="164"/>
      <c r="B261" s="132"/>
      <c r="C261" s="164"/>
      <c r="D261" s="164"/>
      <c r="E261" s="164"/>
      <c r="F261" s="164"/>
      <c r="G261" s="164"/>
      <c r="H261" s="164"/>
      <c r="I261" s="164"/>
      <c r="J261" s="164"/>
      <c r="K261" s="164"/>
      <c r="L261" s="164"/>
      <c r="M261" s="164"/>
      <c r="N261" s="164"/>
      <c r="O261" s="164"/>
      <c r="P261" s="164"/>
      <c r="Q261" s="164"/>
      <c r="R261" s="164"/>
      <c r="S261" s="164"/>
      <c r="T261" s="164"/>
      <c r="U261" s="164"/>
      <c r="V261" s="164"/>
    </row>
    <row r="262" spans="1:22" ht="12">
      <c r="A262" s="164"/>
      <c r="B262" s="132"/>
      <c r="C262" s="164"/>
      <c r="D262" s="164"/>
      <c r="E262" s="164"/>
      <c r="F262" s="164"/>
      <c r="G262" s="164"/>
      <c r="H262" s="164"/>
      <c r="I262" s="164"/>
      <c r="J262" s="164"/>
      <c r="K262" s="164"/>
      <c r="L262" s="164"/>
      <c r="M262" s="164"/>
      <c r="N262" s="164"/>
      <c r="O262" s="164"/>
      <c r="P262" s="164"/>
      <c r="Q262" s="164"/>
      <c r="R262" s="164"/>
      <c r="S262" s="164"/>
      <c r="T262" s="164"/>
      <c r="U262" s="164"/>
      <c r="V262" s="164"/>
    </row>
    <row r="263" spans="1:22" ht="12">
      <c r="A263" s="164"/>
      <c r="B263" s="132"/>
      <c r="C263" s="164"/>
      <c r="D263" s="164"/>
      <c r="E263" s="164"/>
      <c r="F263" s="164"/>
      <c r="G263" s="164"/>
      <c r="H263" s="164"/>
      <c r="I263" s="164"/>
      <c r="J263" s="164"/>
      <c r="K263" s="164"/>
      <c r="L263" s="164"/>
      <c r="M263" s="164"/>
      <c r="N263" s="164"/>
      <c r="O263" s="164"/>
      <c r="P263" s="164"/>
      <c r="Q263" s="164"/>
      <c r="R263" s="164"/>
      <c r="S263" s="164"/>
      <c r="T263" s="164"/>
      <c r="U263" s="164"/>
      <c r="V263" s="164"/>
    </row>
    <row r="264" spans="1:22" ht="12">
      <c r="A264" s="164"/>
      <c r="B264" s="132"/>
      <c r="C264" s="164"/>
      <c r="D264" s="164"/>
      <c r="E264" s="164"/>
      <c r="F264" s="164"/>
      <c r="G264" s="164"/>
      <c r="H264" s="164"/>
      <c r="I264" s="164"/>
      <c r="J264" s="164"/>
      <c r="K264" s="164"/>
      <c r="L264" s="164"/>
      <c r="M264" s="164"/>
      <c r="N264" s="164"/>
      <c r="O264" s="164"/>
      <c r="P264" s="164"/>
      <c r="Q264" s="164"/>
      <c r="R264" s="164"/>
      <c r="S264" s="164"/>
      <c r="T264" s="164"/>
      <c r="U264" s="164"/>
      <c r="V264" s="164"/>
    </row>
    <row r="265" spans="1:22" ht="12">
      <c r="A265" s="164"/>
      <c r="B265" s="132"/>
      <c r="C265" s="164"/>
      <c r="D265" s="164"/>
      <c r="E265" s="164"/>
      <c r="F265" s="164"/>
      <c r="G265" s="164"/>
      <c r="H265" s="164"/>
      <c r="I265" s="164"/>
      <c r="J265" s="164"/>
      <c r="K265" s="164"/>
      <c r="L265" s="164"/>
      <c r="M265" s="164"/>
      <c r="N265" s="164"/>
      <c r="O265" s="164"/>
      <c r="P265" s="164"/>
      <c r="Q265" s="164"/>
      <c r="R265" s="164"/>
      <c r="S265" s="164"/>
      <c r="T265" s="164"/>
      <c r="U265" s="164"/>
      <c r="V265" s="164"/>
    </row>
    <row r="266" spans="1:22" ht="12">
      <c r="A266" s="164"/>
      <c r="B266" s="132"/>
      <c r="C266" s="164"/>
      <c r="D266" s="164"/>
      <c r="E266" s="164"/>
      <c r="F266" s="164"/>
      <c r="G266" s="164"/>
      <c r="H266" s="164"/>
      <c r="I266" s="164"/>
      <c r="J266" s="164"/>
      <c r="K266" s="164"/>
      <c r="L266" s="164"/>
      <c r="M266" s="164"/>
      <c r="N266" s="164"/>
      <c r="O266" s="164"/>
      <c r="P266" s="164"/>
      <c r="Q266" s="164"/>
      <c r="R266" s="164"/>
      <c r="S266" s="164"/>
      <c r="T266" s="164"/>
      <c r="U266" s="164"/>
      <c r="V266" s="164"/>
    </row>
    <row r="267" spans="1:22" ht="12">
      <c r="A267" s="164"/>
      <c r="B267" s="132"/>
      <c r="C267" s="164"/>
      <c r="D267" s="164"/>
      <c r="E267" s="164"/>
      <c r="F267" s="164"/>
      <c r="G267" s="164"/>
      <c r="H267" s="164"/>
      <c r="I267" s="164"/>
      <c r="J267" s="164"/>
      <c r="K267" s="164"/>
      <c r="L267" s="164"/>
      <c r="M267" s="164"/>
      <c r="N267" s="164"/>
      <c r="O267" s="164"/>
      <c r="P267" s="164"/>
      <c r="Q267" s="164"/>
      <c r="R267" s="164"/>
      <c r="S267" s="164"/>
      <c r="T267" s="164"/>
      <c r="U267" s="164"/>
      <c r="V267" s="164"/>
    </row>
    <row r="268" spans="1:22" ht="12">
      <c r="A268" s="164"/>
      <c r="B268" s="132"/>
      <c r="C268" s="164"/>
      <c r="D268" s="164"/>
      <c r="E268" s="164"/>
      <c r="F268" s="164"/>
      <c r="G268" s="164"/>
      <c r="H268" s="164"/>
      <c r="I268" s="164"/>
      <c r="J268" s="164"/>
      <c r="K268" s="164"/>
      <c r="L268" s="164"/>
      <c r="M268" s="164"/>
      <c r="N268" s="164"/>
      <c r="O268" s="164"/>
      <c r="P268" s="164"/>
      <c r="Q268" s="164"/>
      <c r="R268" s="164"/>
      <c r="S268" s="164"/>
      <c r="T268" s="164"/>
      <c r="U268" s="164"/>
      <c r="V268" s="164"/>
    </row>
    <row r="269" spans="1:22" ht="12">
      <c r="A269" s="164"/>
      <c r="B269" s="132"/>
      <c r="C269" s="164"/>
      <c r="D269" s="164"/>
      <c r="E269" s="164"/>
      <c r="F269" s="164"/>
      <c r="G269" s="164"/>
      <c r="H269" s="164"/>
      <c r="I269" s="164"/>
      <c r="J269" s="164"/>
      <c r="K269" s="164"/>
      <c r="L269" s="164"/>
      <c r="M269" s="164"/>
      <c r="N269" s="164"/>
      <c r="O269" s="164"/>
      <c r="P269" s="164"/>
      <c r="Q269" s="164"/>
      <c r="R269" s="164"/>
      <c r="S269" s="164"/>
      <c r="T269" s="164"/>
      <c r="U269" s="164"/>
      <c r="V269" s="164"/>
    </row>
    <row r="270" spans="1:22" ht="12">
      <c r="A270" s="164"/>
      <c r="B270" s="132"/>
      <c r="C270" s="164"/>
      <c r="D270" s="164"/>
      <c r="E270" s="164"/>
      <c r="F270" s="164"/>
      <c r="G270" s="164"/>
      <c r="H270" s="164"/>
      <c r="I270" s="164"/>
      <c r="J270" s="164"/>
      <c r="K270" s="164"/>
      <c r="L270" s="164"/>
      <c r="M270" s="164"/>
      <c r="N270" s="164"/>
      <c r="O270" s="164"/>
      <c r="P270" s="164"/>
      <c r="Q270" s="164"/>
      <c r="R270" s="164"/>
      <c r="S270" s="164"/>
      <c r="T270" s="164"/>
      <c r="U270" s="164"/>
      <c r="V270" s="164"/>
    </row>
    <row r="271" spans="1:22" ht="12">
      <c r="A271" s="164"/>
      <c r="B271" s="132"/>
      <c r="C271" s="164"/>
      <c r="D271" s="164"/>
      <c r="E271" s="164"/>
      <c r="F271" s="164"/>
      <c r="G271" s="164"/>
      <c r="H271" s="164"/>
      <c r="I271" s="164"/>
      <c r="J271" s="164"/>
      <c r="K271" s="164"/>
      <c r="L271" s="164"/>
      <c r="M271" s="164"/>
      <c r="N271" s="164"/>
      <c r="O271" s="164"/>
      <c r="P271" s="164"/>
      <c r="Q271" s="164"/>
      <c r="R271" s="164"/>
      <c r="S271" s="164"/>
      <c r="T271" s="164"/>
      <c r="U271" s="164"/>
      <c r="V271" s="164"/>
    </row>
    <row r="272" spans="1:22" ht="12">
      <c r="A272" s="164"/>
      <c r="B272" s="132"/>
      <c r="C272" s="164"/>
      <c r="D272" s="164"/>
      <c r="E272" s="164"/>
      <c r="F272" s="164"/>
      <c r="G272" s="164"/>
      <c r="H272" s="164"/>
      <c r="I272" s="164"/>
      <c r="J272" s="164"/>
      <c r="K272" s="164"/>
      <c r="L272" s="164"/>
      <c r="M272" s="164"/>
      <c r="N272" s="164"/>
      <c r="O272" s="164"/>
      <c r="P272" s="164"/>
      <c r="Q272" s="164"/>
      <c r="R272" s="164"/>
      <c r="S272" s="164"/>
      <c r="T272" s="164"/>
      <c r="U272" s="164"/>
      <c r="V272" s="164"/>
    </row>
    <row r="273" spans="1:22" ht="12">
      <c r="A273" s="164"/>
      <c r="B273" s="132"/>
      <c r="C273" s="164"/>
      <c r="D273" s="164"/>
      <c r="E273" s="164"/>
      <c r="F273" s="164"/>
      <c r="G273" s="164"/>
      <c r="H273" s="164"/>
      <c r="I273" s="164"/>
      <c r="J273" s="164"/>
      <c r="K273" s="164"/>
      <c r="L273" s="164"/>
      <c r="M273" s="164"/>
      <c r="N273" s="164"/>
      <c r="O273" s="164"/>
      <c r="P273" s="164"/>
      <c r="Q273" s="164"/>
      <c r="R273" s="164"/>
      <c r="S273" s="164"/>
      <c r="T273" s="164"/>
      <c r="U273" s="164"/>
      <c r="V273" s="164"/>
    </row>
    <row r="274" spans="1:22" ht="12">
      <c r="A274" s="164"/>
      <c r="B274" s="132"/>
      <c r="C274" s="164"/>
      <c r="D274" s="164"/>
      <c r="E274" s="164"/>
      <c r="F274" s="164"/>
      <c r="G274" s="164"/>
      <c r="H274" s="164"/>
      <c r="I274" s="164"/>
      <c r="J274" s="164"/>
      <c r="K274" s="164"/>
      <c r="L274" s="164"/>
      <c r="M274" s="164"/>
      <c r="N274" s="164"/>
      <c r="O274" s="164"/>
      <c r="P274" s="164"/>
      <c r="Q274" s="164"/>
      <c r="R274" s="164"/>
      <c r="S274" s="164"/>
      <c r="T274" s="164"/>
      <c r="U274" s="164"/>
      <c r="V274" s="164"/>
    </row>
    <row r="275" spans="1:22" ht="12">
      <c r="A275" s="164"/>
      <c r="B275" s="132"/>
      <c r="C275" s="164"/>
      <c r="D275" s="164"/>
      <c r="E275" s="164"/>
      <c r="F275" s="164"/>
      <c r="G275" s="164"/>
      <c r="H275" s="164"/>
      <c r="I275" s="164"/>
      <c r="J275" s="164"/>
      <c r="K275" s="164"/>
      <c r="L275" s="164"/>
      <c r="M275" s="164"/>
      <c r="N275" s="164"/>
      <c r="O275" s="164"/>
      <c r="P275" s="164"/>
      <c r="Q275" s="164"/>
      <c r="R275" s="164"/>
      <c r="S275" s="164"/>
      <c r="T275" s="164"/>
      <c r="U275" s="164"/>
      <c r="V275" s="164"/>
    </row>
    <row r="276" spans="1:22" ht="12">
      <c r="A276" s="164"/>
      <c r="B276" s="132"/>
      <c r="C276" s="164"/>
      <c r="D276" s="164"/>
      <c r="E276" s="164"/>
      <c r="F276" s="164"/>
      <c r="G276" s="164"/>
      <c r="H276" s="164"/>
      <c r="I276" s="164"/>
      <c r="J276" s="164"/>
      <c r="K276" s="164"/>
      <c r="L276" s="164"/>
      <c r="M276" s="164"/>
      <c r="N276" s="164"/>
      <c r="O276" s="164"/>
      <c r="P276" s="164"/>
      <c r="Q276" s="164"/>
      <c r="R276" s="164"/>
      <c r="S276" s="164"/>
      <c r="T276" s="164"/>
      <c r="U276" s="164"/>
      <c r="V276" s="164"/>
    </row>
    <row r="277" spans="1:22" ht="12">
      <c r="A277" s="164"/>
      <c r="B277" s="132"/>
      <c r="C277" s="164"/>
      <c r="D277" s="164"/>
      <c r="E277" s="164"/>
      <c r="F277" s="164"/>
      <c r="G277" s="164"/>
      <c r="H277" s="164"/>
      <c r="I277" s="164"/>
      <c r="J277" s="164"/>
      <c r="K277" s="164"/>
      <c r="L277" s="164"/>
      <c r="M277" s="164"/>
      <c r="N277" s="164"/>
      <c r="O277" s="164"/>
      <c r="P277" s="164"/>
      <c r="Q277" s="164"/>
      <c r="R277" s="164"/>
      <c r="S277" s="164"/>
      <c r="T277" s="164"/>
      <c r="U277" s="164"/>
      <c r="V277" s="164"/>
    </row>
    <row r="278" spans="1:22" ht="12">
      <c r="A278" s="164"/>
      <c r="B278" s="132"/>
      <c r="C278" s="164"/>
      <c r="D278" s="164"/>
      <c r="E278" s="164"/>
      <c r="F278" s="164"/>
      <c r="G278" s="164"/>
      <c r="H278" s="164"/>
      <c r="I278" s="164"/>
      <c r="J278" s="164"/>
      <c r="K278" s="164"/>
      <c r="L278" s="164"/>
      <c r="M278" s="164"/>
      <c r="N278" s="164"/>
      <c r="O278" s="164"/>
      <c r="P278" s="164"/>
      <c r="Q278" s="164"/>
      <c r="R278" s="164"/>
      <c r="S278" s="164"/>
      <c r="T278" s="164"/>
      <c r="U278" s="164"/>
      <c r="V278" s="164"/>
    </row>
    <row r="279" spans="1:22" ht="12">
      <c r="A279" s="164"/>
      <c r="B279" s="132"/>
      <c r="C279" s="164"/>
      <c r="D279" s="164"/>
      <c r="E279" s="164"/>
      <c r="F279" s="164"/>
      <c r="G279" s="164"/>
      <c r="H279" s="164"/>
      <c r="I279" s="164"/>
      <c r="J279" s="164"/>
      <c r="K279" s="164"/>
      <c r="L279" s="164"/>
      <c r="M279" s="164"/>
      <c r="N279" s="164"/>
      <c r="O279" s="164"/>
      <c r="P279" s="164"/>
      <c r="Q279" s="164"/>
      <c r="R279" s="164"/>
      <c r="S279" s="164"/>
      <c r="T279" s="164"/>
      <c r="U279" s="164"/>
      <c r="V279" s="164"/>
    </row>
    <row r="280" spans="1:22" ht="12">
      <c r="A280" s="164"/>
      <c r="B280" s="132"/>
      <c r="C280" s="164"/>
      <c r="D280" s="164"/>
      <c r="E280" s="164"/>
      <c r="F280" s="164"/>
      <c r="G280" s="164"/>
      <c r="H280" s="164"/>
      <c r="I280" s="164"/>
      <c r="J280" s="164"/>
      <c r="K280" s="164"/>
      <c r="L280" s="164"/>
      <c r="M280" s="164"/>
      <c r="N280" s="164"/>
      <c r="O280" s="164"/>
      <c r="P280" s="164"/>
      <c r="Q280" s="164"/>
      <c r="R280" s="164"/>
      <c r="S280" s="164"/>
      <c r="T280" s="164"/>
      <c r="U280" s="164"/>
      <c r="V280" s="164"/>
    </row>
    <row r="281" spans="1:22" ht="12">
      <c r="A281" s="164"/>
      <c r="B281" s="132"/>
      <c r="C281" s="164"/>
      <c r="D281" s="164"/>
      <c r="E281" s="164"/>
      <c r="F281" s="164"/>
      <c r="G281" s="164"/>
      <c r="H281" s="164"/>
      <c r="I281" s="164"/>
      <c r="J281" s="164"/>
      <c r="K281" s="164"/>
      <c r="L281" s="164"/>
      <c r="M281" s="164"/>
      <c r="N281" s="164"/>
      <c r="O281" s="164"/>
      <c r="P281" s="164"/>
      <c r="Q281" s="164"/>
      <c r="R281" s="164"/>
      <c r="S281" s="164"/>
      <c r="T281" s="164"/>
      <c r="U281" s="164"/>
      <c r="V281" s="164"/>
    </row>
    <row r="282" spans="1:22" ht="12">
      <c r="A282" s="164"/>
      <c r="B282" s="132"/>
      <c r="C282" s="164"/>
      <c r="D282" s="164"/>
      <c r="E282" s="164"/>
      <c r="F282" s="164"/>
      <c r="G282" s="164"/>
      <c r="H282" s="164"/>
      <c r="I282" s="164"/>
      <c r="J282" s="164"/>
      <c r="K282" s="164"/>
      <c r="L282" s="164"/>
      <c r="M282" s="164"/>
      <c r="N282" s="164"/>
      <c r="O282" s="164"/>
      <c r="P282" s="164"/>
      <c r="Q282" s="164"/>
      <c r="R282" s="164"/>
      <c r="S282" s="164"/>
      <c r="T282" s="164"/>
      <c r="U282" s="164"/>
      <c r="V282" s="164"/>
    </row>
    <row r="283" spans="1:22" ht="12">
      <c r="A283" s="164"/>
      <c r="B283" s="132"/>
      <c r="C283" s="164"/>
      <c r="D283" s="164"/>
      <c r="E283" s="164"/>
      <c r="F283" s="164"/>
      <c r="G283" s="164"/>
      <c r="H283" s="164"/>
      <c r="I283" s="164"/>
      <c r="J283" s="164"/>
      <c r="K283" s="164"/>
      <c r="L283" s="164"/>
      <c r="M283" s="164"/>
      <c r="N283" s="164"/>
      <c r="O283" s="164"/>
      <c r="P283" s="164"/>
      <c r="Q283" s="164"/>
      <c r="R283" s="164"/>
      <c r="S283" s="164"/>
      <c r="T283" s="164"/>
      <c r="U283" s="164"/>
      <c r="V283" s="164"/>
    </row>
    <row r="284" spans="1:22" ht="12">
      <c r="A284" s="164"/>
      <c r="B284" s="132"/>
      <c r="C284" s="164"/>
      <c r="D284" s="164"/>
      <c r="E284" s="164"/>
      <c r="F284" s="164"/>
      <c r="G284" s="164"/>
      <c r="H284" s="164"/>
      <c r="I284" s="164"/>
      <c r="J284" s="164"/>
      <c r="K284" s="164"/>
      <c r="L284" s="164"/>
      <c r="M284" s="164"/>
      <c r="N284" s="164"/>
      <c r="O284" s="164"/>
      <c r="P284" s="164"/>
      <c r="Q284" s="164"/>
      <c r="R284" s="164"/>
      <c r="S284" s="164"/>
      <c r="T284" s="164"/>
      <c r="U284" s="164"/>
      <c r="V284" s="164"/>
    </row>
    <row r="285" spans="1:22" ht="12">
      <c r="A285" s="164"/>
      <c r="B285" s="132"/>
      <c r="C285" s="164"/>
      <c r="D285" s="164"/>
      <c r="E285" s="164"/>
      <c r="F285" s="164"/>
      <c r="G285" s="164"/>
      <c r="H285" s="164"/>
      <c r="I285" s="164"/>
      <c r="J285" s="164"/>
      <c r="K285" s="164"/>
      <c r="L285" s="164"/>
      <c r="M285" s="164"/>
      <c r="N285" s="164"/>
      <c r="O285" s="164"/>
      <c r="P285" s="164"/>
      <c r="Q285" s="164"/>
      <c r="R285" s="164"/>
      <c r="S285" s="164"/>
      <c r="T285" s="164"/>
      <c r="U285" s="164"/>
      <c r="V285" s="164"/>
    </row>
    <row r="286" spans="1:22" ht="12">
      <c r="A286" s="164"/>
      <c r="B286" s="132"/>
      <c r="C286" s="164"/>
      <c r="D286" s="164"/>
      <c r="E286" s="164"/>
      <c r="F286" s="164"/>
      <c r="G286" s="164"/>
      <c r="H286" s="164"/>
      <c r="I286" s="164"/>
      <c r="J286" s="164"/>
      <c r="K286" s="164"/>
      <c r="L286" s="164"/>
      <c r="M286" s="164"/>
      <c r="N286" s="164"/>
      <c r="O286" s="164"/>
      <c r="P286" s="164"/>
      <c r="Q286" s="164"/>
      <c r="R286" s="164"/>
      <c r="S286" s="164"/>
      <c r="T286" s="164"/>
      <c r="U286" s="164"/>
      <c r="V286" s="164"/>
    </row>
    <row r="287" spans="1:22" ht="12">
      <c r="A287" s="164"/>
      <c r="B287" s="132"/>
      <c r="C287" s="164"/>
      <c r="D287" s="164"/>
      <c r="E287" s="164"/>
      <c r="F287" s="164"/>
      <c r="G287" s="164"/>
      <c r="H287" s="164"/>
      <c r="I287" s="164"/>
      <c r="J287" s="164"/>
      <c r="K287" s="164"/>
      <c r="L287" s="164"/>
      <c r="M287" s="164"/>
      <c r="N287" s="164"/>
      <c r="O287" s="164"/>
      <c r="P287" s="164"/>
      <c r="Q287" s="164"/>
      <c r="R287" s="164"/>
      <c r="S287" s="164"/>
      <c r="T287" s="164"/>
      <c r="U287" s="164"/>
      <c r="V287" s="164"/>
    </row>
    <row r="288" spans="1:22" ht="12">
      <c r="A288" s="164"/>
      <c r="B288" s="132"/>
      <c r="C288" s="164"/>
      <c r="D288" s="164"/>
      <c r="E288" s="164"/>
      <c r="F288" s="164"/>
      <c r="G288" s="164"/>
      <c r="H288" s="164"/>
      <c r="I288" s="164"/>
      <c r="J288" s="164"/>
      <c r="K288" s="164"/>
      <c r="L288" s="164"/>
      <c r="M288" s="164"/>
      <c r="N288" s="164"/>
      <c r="O288" s="164"/>
      <c r="P288" s="164"/>
      <c r="Q288" s="164"/>
      <c r="R288" s="164"/>
      <c r="S288" s="164"/>
      <c r="T288" s="164"/>
      <c r="U288" s="164"/>
      <c r="V288" s="164"/>
    </row>
    <row r="289" spans="1:22" ht="12">
      <c r="A289" s="164"/>
      <c r="B289" s="132"/>
      <c r="C289" s="164"/>
      <c r="D289" s="164"/>
      <c r="E289" s="164"/>
      <c r="F289" s="164"/>
      <c r="G289" s="164"/>
      <c r="H289" s="164"/>
      <c r="I289" s="164"/>
      <c r="J289" s="164"/>
      <c r="K289" s="164"/>
      <c r="L289" s="164"/>
      <c r="M289" s="164"/>
      <c r="N289" s="164"/>
      <c r="O289" s="164"/>
      <c r="P289" s="164"/>
      <c r="Q289" s="164"/>
      <c r="R289" s="164"/>
      <c r="S289" s="164"/>
      <c r="T289" s="164"/>
      <c r="U289" s="164"/>
      <c r="V289" s="164"/>
    </row>
    <row r="290" spans="1:22" ht="12">
      <c r="A290" s="164"/>
      <c r="B290" s="132"/>
      <c r="C290" s="164"/>
      <c r="D290" s="164"/>
      <c r="E290" s="164"/>
      <c r="F290" s="164"/>
      <c r="G290" s="164"/>
      <c r="H290" s="164"/>
      <c r="I290" s="164"/>
      <c r="J290" s="164"/>
      <c r="K290" s="164"/>
      <c r="L290" s="164"/>
      <c r="M290" s="164"/>
      <c r="N290" s="164"/>
      <c r="O290" s="164"/>
      <c r="P290" s="164"/>
      <c r="Q290" s="164"/>
      <c r="R290" s="164"/>
      <c r="S290" s="164"/>
      <c r="T290" s="164"/>
      <c r="U290" s="164"/>
      <c r="V290" s="164"/>
    </row>
    <row r="291" spans="1:22" ht="12">
      <c r="A291" s="164"/>
      <c r="B291" s="132"/>
      <c r="C291" s="164"/>
      <c r="D291" s="164"/>
      <c r="E291" s="164"/>
      <c r="F291" s="164"/>
      <c r="G291" s="164"/>
      <c r="H291" s="164"/>
      <c r="I291" s="164"/>
      <c r="J291" s="164"/>
      <c r="K291" s="164"/>
      <c r="L291" s="164"/>
      <c r="M291" s="164"/>
      <c r="N291" s="164"/>
      <c r="O291" s="164"/>
      <c r="P291" s="164"/>
      <c r="Q291" s="164"/>
      <c r="R291" s="164"/>
      <c r="S291" s="164"/>
      <c r="T291" s="164"/>
      <c r="U291" s="164"/>
      <c r="V291" s="164"/>
    </row>
    <row r="292" spans="1:22" ht="12">
      <c r="A292" s="164"/>
      <c r="B292" s="132"/>
      <c r="C292" s="164"/>
      <c r="D292" s="164"/>
      <c r="E292" s="164"/>
      <c r="F292" s="164"/>
      <c r="G292" s="164"/>
      <c r="H292" s="164"/>
      <c r="I292" s="164"/>
      <c r="J292" s="164"/>
      <c r="K292" s="164"/>
      <c r="L292" s="164"/>
      <c r="M292" s="164"/>
      <c r="N292" s="164"/>
      <c r="O292" s="164"/>
      <c r="P292" s="164"/>
      <c r="Q292" s="164"/>
      <c r="R292" s="164"/>
      <c r="S292" s="164"/>
      <c r="T292" s="164"/>
      <c r="U292" s="164"/>
      <c r="V292" s="164"/>
    </row>
    <row r="293" spans="1:22" ht="12">
      <c r="A293" s="164"/>
      <c r="B293" s="132"/>
      <c r="C293" s="164"/>
      <c r="D293" s="164"/>
      <c r="E293" s="164"/>
      <c r="F293" s="164"/>
      <c r="G293" s="164"/>
      <c r="H293" s="164"/>
      <c r="I293" s="164"/>
      <c r="J293" s="164"/>
      <c r="K293" s="164"/>
      <c r="L293" s="164"/>
      <c r="M293" s="164"/>
      <c r="N293" s="164"/>
      <c r="O293" s="164"/>
      <c r="P293" s="164"/>
      <c r="Q293" s="164"/>
      <c r="R293" s="164"/>
      <c r="S293" s="164"/>
      <c r="T293" s="164"/>
      <c r="U293" s="164"/>
      <c r="V293" s="164"/>
    </row>
    <row r="294" spans="1:22" ht="12">
      <c r="A294" s="164"/>
      <c r="B294" s="132"/>
      <c r="C294" s="164"/>
      <c r="D294" s="164"/>
      <c r="E294" s="164"/>
      <c r="F294" s="164"/>
      <c r="G294" s="164"/>
      <c r="H294" s="164"/>
      <c r="I294" s="164"/>
      <c r="J294" s="164"/>
      <c r="K294" s="164"/>
      <c r="L294" s="164"/>
      <c r="M294" s="164"/>
      <c r="N294" s="164"/>
      <c r="O294" s="164"/>
      <c r="P294" s="164"/>
      <c r="Q294" s="164"/>
      <c r="R294" s="164"/>
      <c r="S294" s="164"/>
      <c r="T294" s="164"/>
      <c r="U294" s="164"/>
      <c r="V294" s="164"/>
    </row>
    <row r="295" spans="1:22" ht="12">
      <c r="A295" s="164"/>
      <c r="B295" s="132"/>
      <c r="C295" s="164"/>
      <c r="D295" s="164"/>
      <c r="E295" s="164"/>
      <c r="F295" s="164"/>
      <c r="G295" s="164"/>
      <c r="H295" s="164"/>
      <c r="I295" s="164"/>
      <c r="J295" s="164"/>
      <c r="K295" s="164"/>
      <c r="L295" s="164"/>
      <c r="M295" s="164"/>
      <c r="N295" s="164"/>
      <c r="O295" s="164"/>
      <c r="P295" s="164"/>
      <c r="Q295" s="164"/>
      <c r="R295" s="164"/>
      <c r="S295" s="164"/>
      <c r="T295" s="164"/>
      <c r="U295" s="164"/>
      <c r="V295" s="164"/>
    </row>
    <row r="296" spans="1:22" ht="12">
      <c r="A296" s="164"/>
      <c r="B296" s="132"/>
      <c r="C296" s="164"/>
      <c r="D296" s="164"/>
      <c r="E296" s="164"/>
      <c r="F296" s="164"/>
      <c r="G296" s="164"/>
      <c r="H296" s="164"/>
      <c r="I296" s="164"/>
      <c r="J296" s="164"/>
      <c r="K296" s="164"/>
      <c r="L296" s="164"/>
      <c r="M296" s="164"/>
      <c r="N296" s="164"/>
      <c r="O296" s="164"/>
      <c r="P296" s="164"/>
      <c r="Q296" s="164"/>
      <c r="R296" s="164"/>
      <c r="S296" s="164"/>
      <c r="T296" s="164"/>
      <c r="U296" s="164"/>
      <c r="V296" s="164"/>
    </row>
    <row r="297" spans="1:22" ht="12">
      <c r="A297" s="164"/>
      <c r="B297" s="132"/>
      <c r="C297" s="164"/>
      <c r="D297" s="164"/>
      <c r="E297" s="164"/>
      <c r="F297" s="164"/>
      <c r="G297" s="164"/>
      <c r="H297" s="164"/>
      <c r="I297" s="164"/>
      <c r="J297" s="164"/>
      <c r="K297" s="164"/>
      <c r="L297" s="164"/>
      <c r="M297" s="164"/>
      <c r="N297" s="164"/>
      <c r="O297" s="164"/>
      <c r="P297" s="164"/>
      <c r="Q297" s="164"/>
      <c r="R297" s="164"/>
      <c r="S297" s="164"/>
      <c r="T297" s="164"/>
      <c r="U297" s="164"/>
      <c r="V297" s="164"/>
    </row>
    <row r="298" spans="1:22" ht="12">
      <c r="A298" s="164"/>
      <c r="B298" s="132"/>
      <c r="C298" s="164"/>
      <c r="D298" s="164"/>
      <c r="E298" s="164"/>
      <c r="F298" s="164"/>
      <c r="G298" s="164"/>
      <c r="H298" s="164"/>
      <c r="I298" s="164"/>
      <c r="J298" s="164"/>
      <c r="K298" s="164"/>
      <c r="L298" s="164"/>
      <c r="M298" s="164"/>
      <c r="N298" s="164"/>
      <c r="O298" s="164"/>
      <c r="P298" s="164"/>
      <c r="Q298" s="164"/>
      <c r="R298" s="164"/>
      <c r="S298" s="164"/>
      <c r="T298" s="164"/>
      <c r="U298" s="164"/>
      <c r="V298" s="164"/>
    </row>
    <row r="299" spans="1:22" ht="12">
      <c r="A299" s="164"/>
      <c r="B299" s="132"/>
      <c r="C299" s="164"/>
      <c r="D299" s="164"/>
      <c r="E299" s="164"/>
      <c r="F299" s="164"/>
      <c r="G299" s="164"/>
      <c r="H299" s="164"/>
      <c r="I299" s="164"/>
      <c r="J299" s="164"/>
      <c r="K299" s="164"/>
      <c r="L299" s="164"/>
      <c r="M299" s="164"/>
      <c r="N299" s="164"/>
      <c r="O299" s="164"/>
      <c r="P299" s="164"/>
      <c r="Q299" s="164"/>
      <c r="R299" s="164"/>
      <c r="S299" s="164"/>
      <c r="T299" s="164"/>
      <c r="U299" s="164"/>
      <c r="V299" s="164"/>
    </row>
    <row r="300" spans="1:22" ht="12">
      <c r="A300" s="164"/>
      <c r="B300" s="132"/>
      <c r="C300" s="164"/>
      <c r="D300" s="164"/>
      <c r="E300" s="164"/>
      <c r="F300" s="164"/>
      <c r="G300" s="164"/>
      <c r="H300" s="164"/>
      <c r="I300" s="164"/>
      <c r="J300" s="164"/>
      <c r="K300" s="164"/>
      <c r="L300" s="164"/>
      <c r="M300" s="164"/>
      <c r="N300" s="164"/>
      <c r="O300" s="164"/>
      <c r="P300" s="164"/>
      <c r="Q300" s="164"/>
      <c r="R300" s="164"/>
      <c r="S300" s="164"/>
      <c r="T300" s="164"/>
      <c r="U300" s="164"/>
      <c r="V300" s="164"/>
    </row>
    <row r="301" spans="1:22" ht="12">
      <c r="A301" s="164"/>
      <c r="B301" s="132"/>
      <c r="C301" s="164"/>
      <c r="D301" s="164"/>
      <c r="E301" s="164"/>
      <c r="F301" s="164"/>
      <c r="G301" s="164"/>
      <c r="H301" s="164"/>
      <c r="I301" s="164"/>
      <c r="J301" s="164"/>
      <c r="K301" s="164"/>
      <c r="L301" s="164"/>
      <c r="M301" s="164"/>
      <c r="N301" s="164"/>
      <c r="O301" s="164"/>
      <c r="P301" s="164"/>
      <c r="Q301" s="164"/>
      <c r="R301" s="164"/>
      <c r="S301" s="164"/>
      <c r="T301" s="164"/>
      <c r="U301" s="164"/>
      <c r="V301" s="164"/>
    </row>
    <row r="302" spans="1:22" ht="12">
      <c r="A302" s="164"/>
      <c r="B302" s="132"/>
      <c r="C302" s="164"/>
      <c r="D302" s="164"/>
      <c r="E302" s="164"/>
      <c r="F302" s="164"/>
      <c r="G302" s="164"/>
      <c r="H302" s="164"/>
      <c r="I302" s="164"/>
      <c r="J302" s="164"/>
      <c r="K302" s="164"/>
      <c r="L302" s="164"/>
      <c r="M302" s="164"/>
      <c r="N302" s="164"/>
      <c r="O302" s="164"/>
      <c r="P302" s="164"/>
      <c r="Q302" s="164"/>
      <c r="R302" s="164"/>
      <c r="S302" s="164"/>
      <c r="T302" s="164"/>
      <c r="U302" s="164"/>
      <c r="V302" s="164"/>
    </row>
    <row r="303" spans="1:22" ht="12">
      <c r="A303" s="164"/>
      <c r="B303" s="132"/>
      <c r="C303" s="164"/>
      <c r="D303" s="164"/>
      <c r="E303" s="164"/>
      <c r="F303" s="164"/>
      <c r="G303" s="164"/>
      <c r="H303" s="164"/>
      <c r="I303" s="164"/>
      <c r="J303" s="164"/>
      <c r="K303" s="164"/>
      <c r="L303" s="164"/>
      <c r="M303" s="164"/>
      <c r="N303" s="164"/>
      <c r="O303" s="164"/>
      <c r="P303" s="164"/>
      <c r="Q303" s="164"/>
      <c r="R303" s="164"/>
      <c r="S303" s="164"/>
      <c r="T303" s="164"/>
      <c r="U303" s="164"/>
      <c r="V303" s="164"/>
    </row>
    <row r="304" spans="1:22" ht="12">
      <c r="A304" s="164"/>
      <c r="B304" s="132"/>
      <c r="C304" s="164"/>
      <c r="D304" s="164"/>
      <c r="E304" s="164"/>
      <c r="F304" s="164"/>
      <c r="G304" s="164"/>
      <c r="H304" s="164"/>
      <c r="I304" s="164"/>
      <c r="J304" s="164"/>
      <c r="K304" s="164"/>
      <c r="L304" s="164"/>
      <c r="M304" s="164"/>
      <c r="N304" s="164"/>
      <c r="O304" s="164"/>
      <c r="P304" s="164"/>
      <c r="Q304" s="164"/>
      <c r="R304" s="164"/>
      <c r="S304" s="164"/>
      <c r="T304" s="164"/>
      <c r="U304" s="164"/>
      <c r="V304" s="164"/>
    </row>
    <row r="305" spans="1:22" ht="12">
      <c r="A305" s="164"/>
      <c r="B305" s="132"/>
      <c r="C305" s="164"/>
      <c r="D305" s="164"/>
      <c r="E305" s="164"/>
      <c r="F305" s="164"/>
      <c r="G305" s="164"/>
      <c r="H305" s="164"/>
      <c r="I305" s="164"/>
      <c r="J305" s="164"/>
      <c r="K305" s="164"/>
      <c r="L305" s="164"/>
      <c r="M305" s="164"/>
      <c r="N305" s="164"/>
      <c r="O305" s="164"/>
      <c r="P305" s="164"/>
      <c r="Q305" s="164"/>
      <c r="R305" s="164"/>
      <c r="S305" s="164"/>
      <c r="T305" s="164"/>
      <c r="U305" s="164"/>
      <c r="V305" s="164"/>
    </row>
    <row r="306" spans="1:22" ht="12">
      <c r="A306" s="164"/>
      <c r="B306" s="132"/>
      <c r="C306" s="164"/>
      <c r="D306" s="164"/>
      <c r="E306" s="164"/>
      <c r="F306" s="164"/>
      <c r="G306" s="164"/>
      <c r="H306" s="164"/>
      <c r="I306" s="164"/>
      <c r="J306" s="164"/>
      <c r="K306" s="164"/>
      <c r="L306" s="164"/>
      <c r="M306" s="164"/>
      <c r="N306" s="164"/>
      <c r="O306" s="164"/>
      <c r="P306" s="164"/>
      <c r="Q306" s="164"/>
      <c r="R306" s="164"/>
      <c r="S306" s="164"/>
      <c r="T306" s="164"/>
      <c r="U306" s="164"/>
      <c r="V306" s="164"/>
    </row>
    <row r="307" spans="1:22" ht="12">
      <c r="A307" s="164"/>
      <c r="B307" s="132"/>
      <c r="C307" s="164"/>
      <c r="D307" s="164"/>
      <c r="E307" s="164"/>
      <c r="F307" s="164"/>
      <c r="G307" s="164"/>
      <c r="H307" s="164"/>
      <c r="I307" s="164"/>
      <c r="J307" s="164"/>
      <c r="K307" s="164"/>
      <c r="L307" s="164"/>
      <c r="M307" s="164"/>
      <c r="N307" s="164"/>
      <c r="O307" s="164"/>
      <c r="P307" s="164"/>
      <c r="Q307" s="164"/>
      <c r="R307" s="164"/>
      <c r="S307" s="164"/>
      <c r="T307" s="164"/>
      <c r="U307" s="164"/>
      <c r="V307" s="164"/>
    </row>
    <row r="308" spans="1:22" ht="12">
      <c r="A308" s="164"/>
      <c r="B308" s="132"/>
      <c r="C308" s="164"/>
      <c r="D308" s="164"/>
      <c r="E308" s="164"/>
      <c r="F308" s="164"/>
      <c r="G308" s="164"/>
      <c r="H308" s="164"/>
      <c r="I308" s="164"/>
      <c r="J308" s="164"/>
      <c r="K308" s="164"/>
      <c r="L308" s="164"/>
      <c r="M308" s="164"/>
      <c r="N308" s="164"/>
      <c r="O308" s="164"/>
      <c r="P308" s="164"/>
      <c r="Q308" s="164"/>
      <c r="R308" s="164"/>
      <c r="S308" s="164"/>
      <c r="T308" s="164"/>
      <c r="U308" s="164"/>
      <c r="V308" s="164"/>
    </row>
    <row r="309" spans="1:22" ht="12">
      <c r="A309" s="164"/>
      <c r="B309" s="132"/>
      <c r="C309" s="164"/>
      <c r="D309" s="164"/>
      <c r="E309" s="164"/>
      <c r="F309" s="164"/>
      <c r="G309" s="164"/>
      <c r="H309" s="164"/>
      <c r="I309" s="164"/>
      <c r="J309" s="164"/>
      <c r="K309" s="164"/>
      <c r="L309" s="164"/>
      <c r="M309" s="164"/>
      <c r="N309" s="164"/>
      <c r="O309" s="164"/>
      <c r="P309" s="164"/>
      <c r="Q309" s="164"/>
      <c r="R309" s="164"/>
      <c r="S309" s="164"/>
      <c r="T309" s="164"/>
      <c r="U309" s="164"/>
      <c r="V309" s="164"/>
    </row>
    <row r="310" spans="1:22" ht="12">
      <c r="A310" s="164"/>
      <c r="B310" s="132"/>
      <c r="C310" s="164"/>
      <c r="D310" s="164"/>
      <c r="E310" s="164"/>
      <c r="F310" s="164"/>
      <c r="G310" s="164"/>
      <c r="H310" s="164"/>
      <c r="I310" s="164"/>
      <c r="J310" s="164"/>
      <c r="K310" s="164"/>
      <c r="L310" s="164"/>
      <c r="M310" s="164"/>
      <c r="N310" s="164"/>
      <c r="O310" s="164"/>
      <c r="P310" s="164"/>
      <c r="Q310" s="164"/>
      <c r="R310" s="164"/>
      <c r="S310" s="164"/>
      <c r="T310" s="164"/>
      <c r="U310" s="164"/>
      <c r="V310" s="164"/>
    </row>
    <row r="311" spans="1:22" ht="12">
      <c r="A311" s="164"/>
      <c r="B311" s="132"/>
      <c r="C311" s="164"/>
      <c r="D311" s="164"/>
      <c r="E311" s="164"/>
      <c r="F311" s="164"/>
      <c r="G311" s="164"/>
      <c r="H311" s="164"/>
      <c r="I311" s="164"/>
      <c r="J311" s="164"/>
      <c r="K311" s="164"/>
      <c r="L311" s="164"/>
      <c r="M311" s="164"/>
      <c r="N311" s="164"/>
      <c r="O311" s="164"/>
      <c r="P311" s="164"/>
      <c r="Q311" s="164"/>
      <c r="R311" s="164"/>
      <c r="S311" s="164"/>
      <c r="T311" s="164"/>
      <c r="U311" s="164"/>
      <c r="V311" s="164"/>
    </row>
    <row r="312" spans="1:22" ht="12">
      <c r="A312" s="164"/>
      <c r="B312" s="132"/>
      <c r="C312" s="164"/>
      <c r="D312" s="164"/>
      <c r="E312" s="164"/>
      <c r="F312" s="164"/>
      <c r="G312" s="164"/>
      <c r="H312" s="164"/>
      <c r="I312" s="164"/>
      <c r="J312" s="164"/>
      <c r="K312" s="164"/>
      <c r="L312" s="164"/>
      <c r="M312" s="164"/>
      <c r="N312" s="164"/>
      <c r="O312" s="164"/>
      <c r="P312" s="164"/>
      <c r="Q312" s="164"/>
      <c r="R312" s="164"/>
      <c r="S312" s="164"/>
      <c r="T312" s="164"/>
      <c r="U312" s="164"/>
      <c r="V312" s="164"/>
    </row>
    <row r="313" spans="1:22" ht="12">
      <c r="A313" s="164"/>
      <c r="B313" s="132"/>
      <c r="C313" s="164"/>
      <c r="D313" s="164"/>
      <c r="E313" s="164"/>
      <c r="F313" s="164"/>
      <c r="G313" s="164"/>
      <c r="H313" s="164"/>
      <c r="I313" s="164"/>
      <c r="J313" s="164"/>
      <c r="K313" s="164"/>
      <c r="L313" s="164"/>
      <c r="M313" s="164"/>
      <c r="N313" s="164"/>
      <c r="O313" s="164"/>
      <c r="P313" s="164"/>
      <c r="Q313" s="164"/>
      <c r="R313" s="164"/>
      <c r="S313" s="164"/>
      <c r="T313" s="164"/>
      <c r="U313" s="164"/>
      <c r="V313" s="164"/>
    </row>
    <row r="314" spans="1:22" ht="12">
      <c r="A314" s="164"/>
      <c r="B314" s="132"/>
      <c r="C314" s="164"/>
      <c r="D314" s="164"/>
      <c r="E314" s="164"/>
      <c r="F314" s="164"/>
      <c r="G314" s="164"/>
      <c r="H314" s="164"/>
      <c r="I314" s="164"/>
      <c r="J314" s="164"/>
      <c r="K314" s="164"/>
      <c r="L314" s="164"/>
      <c r="M314" s="164"/>
      <c r="N314" s="164"/>
      <c r="O314" s="164"/>
      <c r="P314" s="164"/>
      <c r="Q314" s="164"/>
      <c r="R314" s="164"/>
      <c r="S314" s="164"/>
      <c r="T314" s="164"/>
      <c r="U314" s="164"/>
      <c r="V314" s="164"/>
    </row>
    <row r="315" spans="1:22" ht="12">
      <c r="A315" s="164"/>
      <c r="B315" s="132"/>
      <c r="C315" s="164"/>
      <c r="D315" s="164"/>
      <c r="E315" s="164"/>
      <c r="F315" s="164"/>
      <c r="G315" s="164"/>
      <c r="H315" s="164"/>
      <c r="I315" s="164"/>
      <c r="J315" s="164"/>
      <c r="K315" s="164"/>
      <c r="L315" s="164"/>
      <c r="M315" s="164"/>
      <c r="N315" s="164"/>
      <c r="O315" s="164"/>
      <c r="P315" s="164"/>
      <c r="Q315" s="164"/>
      <c r="R315" s="164"/>
      <c r="S315" s="164"/>
      <c r="T315" s="164"/>
      <c r="U315" s="164"/>
      <c r="V315" s="164"/>
    </row>
    <row r="316" spans="1:22" ht="12">
      <c r="A316" s="164"/>
      <c r="B316" s="132"/>
      <c r="C316" s="164"/>
      <c r="D316" s="164"/>
      <c r="E316" s="164"/>
      <c r="F316" s="164"/>
      <c r="G316" s="164"/>
      <c r="H316" s="164"/>
      <c r="I316" s="164"/>
      <c r="J316" s="164"/>
      <c r="K316" s="164"/>
      <c r="L316" s="164"/>
      <c r="M316" s="164"/>
      <c r="N316" s="164"/>
      <c r="O316" s="164"/>
      <c r="P316" s="164"/>
      <c r="Q316" s="164"/>
      <c r="R316" s="164"/>
      <c r="S316" s="164"/>
      <c r="T316" s="164"/>
      <c r="U316" s="164"/>
      <c r="V316" s="164"/>
    </row>
    <row r="317" spans="1:22" ht="12">
      <c r="A317" s="164"/>
      <c r="B317" s="132"/>
      <c r="C317" s="164"/>
      <c r="D317" s="164"/>
      <c r="E317" s="164"/>
      <c r="F317" s="164"/>
      <c r="G317" s="164"/>
      <c r="H317" s="164"/>
      <c r="I317" s="164"/>
      <c r="J317" s="164"/>
      <c r="K317" s="164"/>
      <c r="L317" s="164"/>
      <c r="M317" s="164"/>
      <c r="N317" s="164"/>
      <c r="O317" s="164"/>
      <c r="P317" s="164"/>
      <c r="Q317" s="164"/>
      <c r="R317" s="164"/>
      <c r="S317" s="164"/>
      <c r="T317" s="164"/>
      <c r="U317" s="164"/>
      <c r="V317" s="164"/>
    </row>
    <row r="318" spans="1:22" ht="12">
      <c r="A318" s="164"/>
      <c r="B318" s="132"/>
      <c r="C318" s="164"/>
      <c r="D318" s="164"/>
      <c r="E318" s="164"/>
      <c r="F318" s="164"/>
      <c r="G318" s="164"/>
      <c r="H318" s="164"/>
      <c r="I318" s="164"/>
      <c r="J318" s="164"/>
      <c r="K318" s="164"/>
      <c r="L318" s="164"/>
      <c r="M318" s="164"/>
      <c r="N318" s="164"/>
      <c r="O318" s="164"/>
      <c r="P318" s="164"/>
      <c r="Q318" s="164"/>
      <c r="R318" s="164"/>
      <c r="S318" s="164"/>
      <c r="T318" s="164"/>
      <c r="U318" s="164"/>
      <c r="V318" s="164"/>
    </row>
    <row r="319" spans="1:22" ht="12">
      <c r="A319" s="164"/>
      <c r="B319" s="132"/>
      <c r="C319" s="164"/>
      <c r="D319" s="164"/>
      <c r="E319" s="164"/>
      <c r="F319" s="164"/>
      <c r="G319" s="164"/>
      <c r="H319" s="164"/>
      <c r="I319" s="164"/>
      <c r="J319" s="164"/>
      <c r="K319" s="164"/>
      <c r="L319" s="164"/>
      <c r="M319" s="164"/>
      <c r="N319" s="164"/>
      <c r="O319" s="164"/>
      <c r="P319" s="164"/>
      <c r="Q319" s="164"/>
      <c r="R319" s="164"/>
      <c r="S319" s="164"/>
      <c r="T319" s="164"/>
      <c r="U319" s="164"/>
      <c r="V319" s="164"/>
    </row>
    <row r="320" spans="1:22" ht="12">
      <c r="A320" s="164"/>
      <c r="B320" s="132"/>
      <c r="C320" s="164"/>
      <c r="D320" s="164"/>
      <c r="E320" s="164"/>
      <c r="F320" s="164"/>
      <c r="G320" s="164"/>
      <c r="H320" s="164"/>
      <c r="I320" s="164"/>
      <c r="J320" s="164"/>
      <c r="K320" s="164"/>
      <c r="L320" s="164"/>
      <c r="M320" s="164"/>
      <c r="N320" s="164"/>
      <c r="O320" s="164"/>
      <c r="P320" s="164"/>
      <c r="Q320" s="164"/>
      <c r="R320" s="164"/>
      <c r="S320" s="164"/>
      <c r="T320" s="164"/>
      <c r="U320" s="164"/>
      <c r="V320" s="164"/>
    </row>
    <row r="321" spans="1:22" ht="12">
      <c r="A321" s="164"/>
      <c r="B321" s="132"/>
      <c r="C321" s="164"/>
      <c r="D321" s="164"/>
      <c r="E321" s="164"/>
      <c r="F321" s="164"/>
      <c r="G321" s="164"/>
      <c r="H321" s="164"/>
      <c r="I321" s="164"/>
      <c r="J321" s="164"/>
      <c r="K321" s="164"/>
      <c r="L321" s="164"/>
      <c r="M321" s="164"/>
      <c r="N321" s="164"/>
      <c r="O321" s="164"/>
      <c r="P321" s="164"/>
      <c r="Q321" s="164"/>
      <c r="R321" s="164"/>
      <c r="S321" s="164"/>
      <c r="T321" s="164"/>
      <c r="U321" s="164"/>
      <c r="V321" s="164"/>
    </row>
    <row r="322" spans="1:22" ht="12">
      <c r="A322" s="164"/>
      <c r="B322" s="132"/>
      <c r="C322" s="164"/>
      <c r="D322" s="164"/>
      <c r="E322" s="164"/>
      <c r="F322" s="164"/>
      <c r="G322" s="164"/>
      <c r="H322" s="164"/>
      <c r="I322" s="164"/>
      <c r="J322" s="164"/>
      <c r="K322" s="164"/>
      <c r="L322" s="164"/>
      <c r="M322" s="164"/>
      <c r="N322" s="164"/>
      <c r="O322" s="164"/>
      <c r="P322" s="164"/>
      <c r="Q322" s="164"/>
      <c r="R322" s="164"/>
      <c r="S322" s="164"/>
      <c r="T322" s="164"/>
      <c r="U322" s="164"/>
      <c r="V322" s="164"/>
    </row>
    <row r="323" spans="1:22" ht="12">
      <c r="A323" s="164"/>
      <c r="B323" s="132"/>
      <c r="C323" s="164"/>
      <c r="D323" s="164"/>
      <c r="E323" s="164"/>
      <c r="F323" s="164"/>
      <c r="G323" s="164"/>
      <c r="H323" s="164"/>
      <c r="I323" s="164"/>
      <c r="J323" s="164"/>
      <c r="K323" s="164"/>
      <c r="L323" s="164"/>
      <c r="M323" s="164"/>
      <c r="N323" s="164"/>
      <c r="O323" s="164"/>
      <c r="P323" s="164"/>
      <c r="Q323" s="164"/>
      <c r="R323" s="164"/>
      <c r="S323" s="164"/>
      <c r="T323" s="164"/>
      <c r="U323" s="164"/>
      <c r="V323" s="164"/>
    </row>
    <row r="324" spans="1:22" ht="12">
      <c r="A324" s="164"/>
      <c r="B324" s="132"/>
      <c r="C324" s="164"/>
      <c r="D324" s="164"/>
      <c r="E324" s="164"/>
      <c r="F324" s="164"/>
      <c r="G324" s="164"/>
      <c r="H324" s="164"/>
      <c r="I324" s="164"/>
      <c r="J324" s="164"/>
      <c r="K324" s="164"/>
      <c r="L324" s="164"/>
      <c r="M324" s="164"/>
      <c r="N324" s="164"/>
      <c r="O324" s="164"/>
      <c r="P324" s="164"/>
      <c r="Q324" s="164"/>
      <c r="R324" s="164"/>
      <c r="S324" s="164"/>
      <c r="T324" s="164"/>
      <c r="U324" s="164"/>
      <c r="V324" s="164"/>
    </row>
    <row r="325" spans="1:22" ht="12">
      <c r="A325" s="164"/>
      <c r="B325" s="132"/>
      <c r="C325" s="164"/>
      <c r="D325" s="164"/>
      <c r="E325" s="164"/>
      <c r="F325" s="164"/>
      <c r="G325" s="164"/>
      <c r="H325" s="164"/>
      <c r="I325" s="164"/>
      <c r="J325" s="164"/>
      <c r="K325" s="164"/>
      <c r="L325" s="164"/>
      <c r="M325" s="164"/>
      <c r="N325" s="164"/>
      <c r="O325" s="164"/>
      <c r="P325" s="164"/>
      <c r="Q325" s="164"/>
      <c r="R325" s="164"/>
      <c r="S325" s="164"/>
      <c r="T325" s="164"/>
      <c r="U325" s="164"/>
      <c r="V325" s="164"/>
    </row>
    <row r="326" spans="1:22" ht="12">
      <c r="A326" s="164"/>
      <c r="B326" s="132"/>
      <c r="C326" s="164"/>
      <c r="D326" s="164"/>
      <c r="E326" s="164"/>
      <c r="F326" s="164"/>
      <c r="G326" s="164"/>
      <c r="H326" s="164"/>
      <c r="I326" s="164"/>
      <c r="J326" s="164"/>
      <c r="K326" s="164"/>
      <c r="L326" s="164"/>
      <c r="M326" s="164"/>
      <c r="N326" s="164"/>
      <c r="O326" s="164"/>
      <c r="P326" s="164"/>
      <c r="Q326" s="164"/>
      <c r="R326" s="164"/>
      <c r="S326" s="164"/>
      <c r="T326" s="164"/>
      <c r="U326" s="164"/>
      <c r="V326" s="164"/>
    </row>
    <row r="327" spans="1:22" ht="12">
      <c r="A327" s="164"/>
      <c r="B327" s="132"/>
      <c r="C327" s="164"/>
      <c r="D327" s="164"/>
      <c r="E327" s="164"/>
      <c r="F327" s="164"/>
      <c r="G327" s="164"/>
      <c r="H327" s="164"/>
      <c r="I327" s="164"/>
      <c r="J327" s="164"/>
      <c r="K327" s="164"/>
      <c r="L327" s="164"/>
      <c r="M327" s="164"/>
      <c r="N327" s="164"/>
      <c r="O327" s="164"/>
      <c r="P327" s="164"/>
      <c r="Q327" s="164"/>
      <c r="R327" s="164"/>
      <c r="S327" s="164"/>
      <c r="T327" s="164"/>
      <c r="U327" s="164"/>
      <c r="V327" s="164"/>
    </row>
    <row r="328" spans="1:22" ht="12">
      <c r="A328" s="164"/>
      <c r="B328" s="132"/>
      <c r="C328" s="164"/>
      <c r="D328" s="164"/>
      <c r="E328" s="164"/>
      <c r="F328" s="164"/>
      <c r="G328" s="164"/>
      <c r="H328" s="164"/>
      <c r="I328" s="164"/>
      <c r="J328" s="164"/>
      <c r="K328" s="164"/>
      <c r="L328" s="164"/>
      <c r="M328" s="164"/>
      <c r="N328" s="164"/>
      <c r="O328" s="164"/>
      <c r="P328" s="164"/>
      <c r="Q328" s="164"/>
      <c r="R328" s="164"/>
      <c r="S328" s="164"/>
      <c r="T328" s="164"/>
      <c r="U328" s="164"/>
      <c r="V328" s="164"/>
    </row>
    <row r="329" spans="1:22" ht="12">
      <c r="A329" s="164"/>
      <c r="B329" s="132"/>
      <c r="C329" s="164"/>
      <c r="D329" s="164"/>
      <c r="E329" s="164"/>
      <c r="F329" s="164"/>
      <c r="G329" s="164"/>
      <c r="H329" s="164"/>
      <c r="I329" s="164"/>
      <c r="J329" s="164"/>
      <c r="K329" s="164"/>
      <c r="L329" s="164"/>
      <c r="M329" s="164"/>
      <c r="N329" s="164"/>
      <c r="O329" s="164"/>
      <c r="P329" s="164"/>
      <c r="Q329" s="164"/>
      <c r="R329" s="164"/>
      <c r="S329" s="164"/>
      <c r="T329" s="164"/>
      <c r="U329" s="164"/>
      <c r="V329" s="164"/>
    </row>
    <row r="330" spans="1:22" ht="12">
      <c r="A330" s="164"/>
      <c r="B330" s="132"/>
      <c r="C330" s="164"/>
      <c r="D330" s="164"/>
      <c r="E330" s="164"/>
      <c r="F330" s="164"/>
      <c r="G330" s="164"/>
      <c r="H330" s="164"/>
      <c r="I330" s="164"/>
      <c r="J330" s="164"/>
      <c r="K330" s="164"/>
      <c r="L330" s="164"/>
      <c r="M330" s="164"/>
      <c r="N330" s="164"/>
      <c r="O330" s="164"/>
      <c r="P330" s="164"/>
      <c r="Q330" s="164"/>
      <c r="R330" s="164"/>
      <c r="S330" s="164"/>
      <c r="T330" s="164"/>
      <c r="U330" s="164"/>
      <c r="V330" s="164"/>
    </row>
    <row r="331" spans="1:22" ht="12">
      <c r="A331" s="164"/>
      <c r="B331" s="132"/>
      <c r="C331" s="164"/>
      <c r="D331" s="164"/>
      <c r="E331" s="164"/>
      <c r="F331" s="164"/>
      <c r="G331" s="164"/>
      <c r="H331" s="164"/>
      <c r="I331" s="164"/>
      <c r="J331" s="164"/>
      <c r="K331" s="164"/>
      <c r="L331" s="164"/>
      <c r="M331" s="164"/>
      <c r="N331" s="164"/>
      <c r="O331" s="164"/>
      <c r="P331" s="164"/>
      <c r="Q331" s="164"/>
      <c r="R331" s="164"/>
      <c r="S331" s="164"/>
      <c r="T331" s="164"/>
      <c r="U331" s="164"/>
      <c r="V331" s="164"/>
    </row>
    <row r="332" spans="1:22" ht="12">
      <c r="A332" s="164"/>
      <c r="B332" s="132"/>
      <c r="C332" s="164"/>
      <c r="D332" s="164"/>
      <c r="E332" s="164"/>
      <c r="F332" s="164"/>
      <c r="G332" s="164"/>
      <c r="H332" s="164"/>
      <c r="I332" s="164"/>
      <c r="J332" s="164"/>
      <c r="K332" s="164"/>
      <c r="L332" s="164"/>
      <c r="M332" s="164"/>
      <c r="N332" s="164"/>
      <c r="O332" s="164"/>
      <c r="P332" s="164"/>
      <c r="Q332" s="164"/>
      <c r="R332" s="164"/>
      <c r="S332" s="164"/>
      <c r="T332" s="164"/>
      <c r="U332" s="164"/>
      <c r="V332" s="164"/>
    </row>
    <row r="333" spans="1:22" ht="12">
      <c r="A333" s="164"/>
      <c r="B333" s="132"/>
      <c r="C333" s="164"/>
      <c r="D333" s="164"/>
      <c r="E333" s="164"/>
      <c r="F333" s="164"/>
      <c r="G333" s="164"/>
      <c r="H333" s="164"/>
      <c r="I333" s="164"/>
      <c r="J333" s="164"/>
      <c r="K333" s="164"/>
      <c r="L333" s="164"/>
      <c r="M333" s="164"/>
      <c r="N333" s="164"/>
      <c r="O333" s="164"/>
      <c r="P333" s="164"/>
      <c r="Q333" s="164"/>
      <c r="R333" s="164"/>
      <c r="S333" s="164"/>
      <c r="T333" s="164"/>
      <c r="U333" s="164"/>
      <c r="V333" s="164"/>
    </row>
    <row r="334" spans="1:22" ht="12">
      <c r="A334" s="164"/>
      <c r="B334" s="132"/>
      <c r="C334" s="164"/>
      <c r="D334" s="164"/>
      <c r="E334" s="164"/>
      <c r="F334" s="164"/>
      <c r="G334" s="164"/>
      <c r="H334" s="164"/>
      <c r="I334" s="164"/>
      <c r="J334" s="164"/>
      <c r="K334" s="164"/>
      <c r="L334" s="164"/>
      <c r="M334" s="164"/>
      <c r="N334" s="164"/>
      <c r="O334" s="164"/>
      <c r="P334" s="164"/>
      <c r="Q334" s="164"/>
      <c r="R334" s="164"/>
      <c r="S334" s="164"/>
      <c r="T334" s="164"/>
      <c r="U334" s="164"/>
      <c r="V334" s="164"/>
    </row>
    <row r="335" spans="1:22" ht="12">
      <c r="A335" s="164"/>
      <c r="B335" s="132"/>
      <c r="C335" s="164"/>
      <c r="D335" s="164"/>
      <c r="E335" s="164"/>
      <c r="F335" s="164"/>
      <c r="G335" s="164"/>
      <c r="H335" s="164"/>
      <c r="I335" s="164"/>
      <c r="J335" s="164"/>
      <c r="K335" s="164"/>
      <c r="L335" s="164"/>
      <c r="M335" s="164"/>
      <c r="N335" s="164"/>
      <c r="O335" s="164"/>
      <c r="P335" s="164"/>
      <c r="Q335" s="164"/>
      <c r="R335" s="164"/>
      <c r="S335" s="164"/>
      <c r="T335" s="164"/>
      <c r="U335" s="164"/>
      <c r="V335" s="164"/>
    </row>
    <row r="336" spans="1:22" ht="12">
      <c r="A336" s="164"/>
      <c r="B336" s="132"/>
      <c r="C336" s="164"/>
      <c r="D336" s="164"/>
      <c r="E336" s="164"/>
      <c r="F336" s="164"/>
      <c r="G336" s="164"/>
      <c r="H336" s="164"/>
      <c r="I336" s="164"/>
      <c r="J336" s="164"/>
      <c r="K336" s="164"/>
      <c r="L336" s="164"/>
      <c r="M336" s="164"/>
      <c r="N336" s="164"/>
      <c r="O336" s="164"/>
      <c r="P336" s="164"/>
      <c r="Q336" s="164"/>
      <c r="R336" s="164"/>
      <c r="S336" s="164"/>
      <c r="T336" s="164"/>
      <c r="U336" s="164"/>
      <c r="V336" s="164"/>
    </row>
    <row r="337" spans="1:22" ht="12">
      <c r="A337" s="164"/>
      <c r="B337" s="132"/>
      <c r="C337" s="164"/>
      <c r="D337" s="164"/>
      <c r="E337" s="164"/>
      <c r="F337" s="164"/>
      <c r="G337" s="164"/>
      <c r="H337" s="164"/>
      <c r="I337" s="164"/>
      <c r="J337" s="164"/>
      <c r="K337" s="164"/>
      <c r="L337" s="164"/>
      <c r="M337" s="164"/>
      <c r="N337" s="164"/>
      <c r="O337" s="164"/>
      <c r="P337" s="164"/>
      <c r="Q337" s="164"/>
      <c r="R337" s="164"/>
      <c r="S337" s="164"/>
      <c r="T337" s="164"/>
      <c r="U337" s="164"/>
      <c r="V337" s="164"/>
    </row>
    <row r="338" spans="1:22" ht="12">
      <c r="A338" s="164"/>
      <c r="B338" s="132"/>
      <c r="C338" s="164"/>
      <c r="D338" s="164"/>
      <c r="E338" s="164"/>
      <c r="F338" s="164"/>
      <c r="G338" s="164"/>
      <c r="H338" s="164"/>
      <c r="I338" s="164"/>
      <c r="J338" s="164"/>
      <c r="K338" s="164"/>
      <c r="L338" s="164"/>
      <c r="M338" s="164"/>
      <c r="N338" s="164"/>
      <c r="O338" s="164"/>
      <c r="P338" s="164"/>
      <c r="Q338" s="164"/>
      <c r="R338" s="164"/>
      <c r="S338" s="164"/>
      <c r="T338" s="164"/>
      <c r="U338" s="164"/>
      <c r="V338" s="164"/>
    </row>
    <row r="339" spans="1:22" ht="12">
      <c r="A339" s="164"/>
      <c r="B339" s="132"/>
      <c r="C339" s="164"/>
      <c r="D339" s="164"/>
      <c r="E339" s="164"/>
      <c r="F339" s="164"/>
      <c r="G339" s="164"/>
      <c r="H339" s="164"/>
      <c r="I339" s="164"/>
      <c r="J339" s="164"/>
      <c r="K339" s="164"/>
      <c r="L339" s="164"/>
      <c r="M339" s="164"/>
      <c r="N339" s="164"/>
      <c r="O339" s="164"/>
      <c r="P339" s="164"/>
      <c r="Q339" s="164"/>
      <c r="R339" s="164"/>
      <c r="S339" s="164"/>
      <c r="T339" s="164"/>
      <c r="U339" s="164"/>
      <c r="V339" s="164"/>
    </row>
    <row r="340" spans="1:22" ht="12">
      <c r="A340" s="164"/>
      <c r="B340" s="132"/>
      <c r="C340" s="164"/>
      <c r="D340" s="164"/>
      <c r="E340" s="164"/>
      <c r="F340" s="164"/>
      <c r="G340" s="164"/>
      <c r="H340" s="164"/>
      <c r="I340" s="164"/>
      <c r="J340" s="164"/>
      <c r="K340" s="164"/>
      <c r="L340" s="164"/>
      <c r="M340" s="164"/>
      <c r="N340" s="164"/>
      <c r="O340" s="164"/>
      <c r="P340" s="164"/>
      <c r="Q340" s="164"/>
      <c r="R340" s="164"/>
      <c r="S340" s="164"/>
      <c r="T340" s="164"/>
      <c r="U340" s="164"/>
      <c r="V340" s="164"/>
    </row>
    <row r="341" spans="1:22" ht="12">
      <c r="A341" s="164"/>
      <c r="B341" s="132"/>
      <c r="C341" s="164"/>
      <c r="D341" s="164"/>
      <c r="E341" s="164"/>
      <c r="F341" s="164"/>
      <c r="G341" s="164"/>
      <c r="H341" s="164"/>
      <c r="I341" s="164"/>
      <c r="J341" s="164"/>
      <c r="K341" s="164"/>
      <c r="L341" s="164"/>
      <c r="M341" s="164"/>
      <c r="N341" s="164"/>
      <c r="O341" s="164"/>
      <c r="P341" s="164"/>
      <c r="Q341" s="164"/>
      <c r="R341" s="164"/>
      <c r="S341" s="164"/>
      <c r="T341" s="164"/>
      <c r="U341" s="164"/>
      <c r="V341" s="164"/>
    </row>
    <row r="342" spans="1:22" ht="12">
      <c r="A342" s="164"/>
      <c r="B342" s="132"/>
      <c r="C342" s="164"/>
      <c r="D342" s="164"/>
      <c r="E342" s="164"/>
      <c r="F342" s="164"/>
      <c r="G342" s="164"/>
      <c r="H342" s="164"/>
      <c r="I342" s="164"/>
      <c r="J342" s="164"/>
      <c r="K342" s="164"/>
      <c r="L342" s="164"/>
      <c r="M342" s="164"/>
      <c r="N342" s="164"/>
      <c r="O342" s="164"/>
      <c r="P342" s="164"/>
      <c r="Q342" s="164"/>
      <c r="R342" s="164"/>
      <c r="S342" s="164"/>
      <c r="T342" s="164"/>
      <c r="U342" s="164"/>
      <c r="V342" s="164"/>
    </row>
    <row r="343" spans="1:22" ht="12">
      <c r="A343" s="164"/>
      <c r="B343" s="132"/>
      <c r="C343" s="164"/>
      <c r="D343" s="164"/>
      <c r="E343" s="164"/>
      <c r="F343" s="164"/>
      <c r="G343" s="164"/>
      <c r="H343" s="164"/>
      <c r="I343" s="164"/>
      <c r="J343" s="164"/>
      <c r="K343" s="164"/>
      <c r="L343" s="164"/>
      <c r="M343" s="164"/>
      <c r="N343" s="164"/>
      <c r="O343" s="164"/>
      <c r="P343" s="164"/>
      <c r="Q343" s="164"/>
      <c r="R343" s="164"/>
      <c r="S343" s="164"/>
      <c r="T343" s="164"/>
      <c r="U343" s="164"/>
      <c r="V343" s="164"/>
    </row>
    <row r="344" spans="1:22" ht="12">
      <c r="A344" s="164"/>
      <c r="B344" s="132"/>
      <c r="C344" s="164"/>
      <c r="D344" s="164"/>
      <c r="E344" s="164"/>
      <c r="F344" s="164"/>
      <c r="G344" s="164"/>
      <c r="H344" s="164"/>
      <c r="I344" s="164"/>
      <c r="J344" s="164"/>
      <c r="K344" s="164"/>
      <c r="L344" s="164"/>
      <c r="M344" s="164"/>
      <c r="N344" s="164"/>
      <c r="O344" s="164"/>
      <c r="P344" s="164"/>
      <c r="Q344" s="164"/>
      <c r="R344" s="164"/>
      <c r="S344" s="164"/>
      <c r="T344" s="164"/>
      <c r="U344" s="164"/>
      <c r="V344" s="164"/>
    </row>
    <row r="345" spans="1:22" ht="12">
      <c r="A345" s="164"/>
      <c r="B345" s="132"/>
      <c r="C345" s="164"/>
      <c r="D345" s="164"/>
      <c r="E345" s="164"/>
      <c r="F345" s="164"/>
      <c r="G345" s="164"/>
      <c r="H345" s="164"/>
      <c r="I345" s="164"/>
      <c r="J345" s="164"/>
      <c r="K345" s="164"/>
      <c r="L345" s="164"/>
      <c r="M345" s="164"/>
      <c r="N345" s="164"/>
      <c r="O345" s="164"/>
      <c r="P345" s="164"/>
      <c r="Q345" s="164"/>
      <c r="R345" s="164"/>
      <c r="S345" s="164"/>
      <c r="T345" s="164"/>
      <c r="U345" s="164"/>
      <c r="V345" s="164"/>
    </row>
    <row r="346" spans="1:22" ht="12">
      <c r="A346" s="164"/>
      <c r="B346" s="132"/>
      <c r="C346" s="164"/>
      <c r="D346" s="164"/>
      <c r="E346" s="164"/>
      <c r="F346" s="164"/>
      <c r="G346" s="164"/>
      <c r="H346" s="164"/>
      <c r="I346" s="164"/>
      <c r="J346" s="164"/>
      <c r="K346" s="164"/>
      <c r="L346" s="164"/>
      <c r="M346" s="164"/>
      <c r="N346" s="164"/>
      <c r="O346" s="164"/>
      <c r="P346" s="164"/>
      <c r="Q346" s="164"/>
      <c r="R346" s="164"/>
      <c r="S346" s="164"/>
      <c r="T346" s="164"/>
      <c r="U346" s="164"/>
      <c r="V346" s="164"/>
    </row>
    <row r="347" spans="1:22" ht="12">
      <c r="A347" s="164"/>
      <c r="B347" s="132"/>
      <c r="C347" s="164"/>
      <c r="D347" s="164"/>
      <c r="E347" s="164"/>
      <c r="F347" s="164"/>
      <c r="G347" s="164"/>
      <c r="H347" s="164"/>
      <c r="I347" s="164"/>
      <c r="J347" s="164"/>
      <c r="K347" s="164"/>
      <c r="L347" s="164"/>
      <c r="M347" s="164"/>
      <c r="N347" s="164"/>
      <c r="O347" s="164"/>
      <c r="P347" s="164"/>
      <c r="Q347" s="164"/>
      <c r="R347" s="164"/>
      <c r="S347" s="164"/>
      <c r="T347" s="164"/>
      <c r="U347" s="164"/>
      <c r="V347" s="164"/>
    </row>
    <row r="348" spans="1:22" ht="12">
      <c r="A348" s="164"/>
      <c r="B348" s="132"/>
      <c r="C348" s="164"/>
      <c r="D348" s="164"/>
      <c r="E348" s="164"/>
      <c r="F348" s="164"/>
      <c r="G348" s="164"/>
      <c r="H348" s="164"/>
      <c r="I348" s="164"/>
      <c r="J348" s="164"/>
      <c r="K348" s="164"/>
      <c r="L348" s="164"/>
      <c r="M348" s="164"/>
      <c r="N348" s="164"/>
      <c r="O348" s="164"/>
      <c r="P348" s="164"/>
      <c r="Q348" s="164"/>
      <c r="R348" s="164"/>
      <c r="S348" s="164"/>
      <c r="T348" s="164"/>
      <c r="U348" s="164"/>
      <c r="V348" s="164"/>
    </row>
    <row r="349" spans="1:22" ht="12">
      <c r="A349" s="164"/>
      <c r="B349" s="132"/>
      <c r="C349" s="164"/>
      <c r="D349" s="164"/>
      <c r="E349" s="164"/>
      <c r="F349" s="164"/>
      <c r="G349" s="164"/>
      <c r="H349" s="164"/>
      <c r="I349" s="164"/>
      <c r="J349" s="164"/>
      <c r="K349" s="164"/>
      <c r="L349" s="164"/>
      <c r="M349" s="164"/>
      <c r="N349" s="164"/>
      <c r="O349" s="164"/>
      <c r="P349" s="164"/>
      <c r="Q349" s="164"/>
      <c r="R349" s="164"/>
      <c r="S349" s="164"/>
      <c r="T349" s="164"/>
      <c r="U349" s="164"/>
      <c r="V349" s="164"/>
    </row>
    <row r="350" spans="1:22" ht="12">
      <c r="A350" s="164"/>
      <c r="B350" s="132"/>
      <c r="C350" s="164"/>
      <c r="D350" s="164"/>
      <c r="E350" s="164"/>
      <c r="F350" s="164"/>
      <c r="G350" s="164"/>
      <c r="H350" s="164"/>
      <c r="I350" s="164"/>
      <c r="J350" s="164"/>
      <c r="K350" s="164"/>
      <c r="L350" s="164"/>
      <c r="M350" s="164"/>
      <c r="N350" s="164"/>
      <c r="O350" s="164"/>
      <c r="P350" s="164"/>
      <c r="Q350" s="164"/>
      <c r="R350" s="164"/>
      <c r="S350" s="164"/>
      <c r="T350" s="164"/>
      <c r="U350" s="164"/>
      <c r="V350" s="164"/>
    </row>
    <row r="351" spans="1:22" ht="12">
      <c r="A351" s="164"/>
      <c r="B351" s="132"/>
      <c r="C351" s="164"/>
      <c r="D351" s="164"/>
      <c r="E351" s="164"/>
      <c r="F351" s="164"/>
      <c r="G351" s="164"/>
      <c r="H351" s="164"/>
      <c r="I351" s="164"/>
      <c r="J351" s="164"/>
      <c r="K351" s="164"/>
      <c r="L351" s="164"/>
      <c r="M351" s="164"/>
      <c r="N351" s="164"/>
      <c r="O351" s="164"/>
      <c r="P351" s="164"/>
      <c r="Q351" s="164"/>
      <c r="R351" s="164"/>
      <c r="S351" s="164"/>
      <c r="T351" s="164"/>
      <c r="U351" s="164"/>
      <c r="V351" s="164"/>
    </row>
    <row r="352" spans="1:22" ht="12">
      <c r="A352" s="164"/>
      <c r="B352" s="132"/>
      <c r="C352" s="164"/>
      <c r="D352" s="164"/>
      <c r="E352" s="164"/>
      <c r="F352" s="164"/>
      <c r="G352" s="164"/>
      <c r="H352" s="164"/>
      <c r="I352" s="164"/>
      <c r="J352" s="164"/>
      <c r="K352" s="164"/>
      <c r="L352" s="164"/>
      <c r="M352" s="164"/>
      <c r="N352" s="164"/>
      <c r="O352" s="164"/>
      <c r="P352" s="164"/>
      <c r="Q352" s="164"/>
      <c r="R352" s="164"/>
      <c r="S352" s="164"/>
      <c r="T352" s="164"/>
      <c r="U352" s="164"/>
      <c r="V352" s="164"/>
    </row>
    <row r="353" spans="1:22" ht="12">
      <c r="A353" s="164"/>
      <c r="B353" s="132"/>
      <c r="C353" s="164"/>
      <c r="D353" s="164"/>
      <c r="E353" s="164"/>
      <c r="F353" s="164"/>
      <c r="G353" s="164"/>
      <c r="H353" s="164"/>
      <c r="I353" s="164"/>
      <c r="J353" s="164"/>
      <c r="K353" s="164"/>
      <c r="L353" s="164"/>
      <c r="M353" s="164"/>
      <c r="N353" s="164"/>
      <c r="O353" s="164"/>
      <c r="P353" s="164"/>
      <c r="Q353" s="164"/>
      <c r="R353" s="164"/>
      <c r="S353" s="164"/>
      <c r="T353" s="164"/>
      <c r="U353" s="164"/>
      <c r="V353" s="164"/>
    </row>
    <row r="354" spans="1:22" ht="12">
      <c r="A354" s="164"/>
      <c r="B354" s="132"/>
      <c r="C354" s="164"/>
      <c r="D354" s="164"/>
      <c r="E354" s="164"/>
      <c r="F354" s="164"/>
      <c r="G354" s="164"/>
      <c r="H354" s="164"/>
      <c r="I354" s="164"/>
      <c r="J354" s="164"/>
      <c r="K354" s="164"/>
      <c r="L354" s="164"/>
      <c r="M354" s="164"/>
      <c r="N354" s="164"/>
      <c r="O354" s="164"/>
      <c r="P354" s="164"/>
      <c r="Q354" s="164"/>
      <c r="R354" s="164"/>
      <c r="S354" s="164"/>
      <c r="T354" s="164"/>
      <c r="U354" s="164"/>
      <c r="V354" s="164"/>
    </row>
    <row r="355" spans="1:22" ht="12">
      <c r="A355" s="164"/>
      <c r="B355" s="132"/>
      <c r="C355" s="164"/>
      <c r="D355" s="164"/>
      <c r="E355" s="164"/>
      <c r="F355" s="164"/>
      <c r="G355" s="164"/>
      <c r="H355" s="164"/>
      <c r="I355" s="164"/>
      <c r="J355" s="164"/>
      <c r="K355" s="164"/>
      <c r="L355" s="164"/>
      <c r="M355" s="164"/>
      <c r="N355" s="164"/>
      <c r="O355" s="164"/>
      <c r="P355" s="164"/>
      <c r="Q355" s="164"/>
      <c r="R355" s="164"/>
      <c r="S355" s="164"/>
      <c r="T355" s="164"/>
      <c r="U355" s="164"/>
      <c r="V355" s="164"/>
    </row>
    <row r="356" spans="1:22" ht="12">
      <c r="A356" s="164"/>
      <c r="B356" s="132"/>
      <c r="C356" s="164"/>
      <c r="D356" s="164"/>
      <c r="E356" s="164"/>
      <c r="F356" s="164"/>
      <c r="G356" s="164"/>
      <c r="H356" s="164"/>
      <c r="I356" s="164"/>
      <c r="J356" s="164"/>
      <c r="K356" s="164"/>
      <c r="L356" s="164"/>
      <c r="M356" s="164"/>
      <c r="N356" s="164"/>
      <c r="O356" s="164"/>
      <c r="P356" s="164"/>
      <c r="Q356" s="164"/>
      <c r="R356" s="164"/>
      <c r="S356" s="164"/>
      <c r="T356" s="164"/>
      <c r="U356" s="164"/>
      <c r="V356" s="164"/>
    </row>
    <row r="357" spans="1:22" ht="12">
      <c r="A357" s="164"/>
      <c r="B357" s="132"/>
      <c r="C357" s="164"/>
      <c r="D357" s="164"/>
      <c r="E357" s="164"/>
      <c r="F357" s="164"/>
      <c r="G357" s="164"/>
      <c r="H357" s="164"/>
      <c r="I357" s="164"/>
      <c r="J357" s="164"/>
      <c r="K357" s="164"/>
      <c r="L357" s="164"/>
      <c r="M357" s="164"/>
      <c r="N357" s="164"/>
      <c r="O357" s="164"/>
      <c r="P357" s="164"/>
      <c r="Q357" s="164"/>
      <c r="R357" s="164"/>
      <c r="S357" s="164"/>
      <c r="T357" s="164"/>
      <c r="U357" s="164"/>
      <c r="V357" s="164"/>
    </row>
    <row r="358" spans="1:22" ht="12">
      <c r="A358" s="164"/>
      <c r="B358" s="132"/>
      <c r="C358" s="164"/>
      <c r="D358" s="164"/>
      <c r="E358" s="164"/>
      <c r="F358" s="164"/>
      <c r="G358" s="164"/>
      <c r="H358" s="164"/>
      <c r="I358" s="164"/>
      <c r="J358" s="164"/>
      <c r="K358" s="164"/>
      <c r="L358" s="164"/>
      <c r="M358" s="164"/>
      <c r="N358" s="164"/>
      <c r="O358" s="164"/>
      <c r="P358" s="164"/>
      <c r="Q358" s="164"/>
      <c r="R358" s="164"/>
      <c r="S358" s="164"/>
      <c r="T358" s="164"/>
      <c r="U358" s="164"/>
      <c r="V358" s="164"/>
    </row>
    <row r="359" spans="1:22" ht="12">
      <c r="A359" s="164"/>
      <c r="B359" s="132"/>
      <c r="C359" s="164"/>
      <c r="D359" s="164"/>
      <c r="E359" s="164"/>
      <c r="F359" s="164"/>
      <c r="G359" s="164"/>
      <c r="H359" s="164"/>
      <c r="I359" s="164"/>
      <c r="J359" s="164"/>
      <c r="K359" s="164"/>
      <c r="L359" s="164"/>
      <c r="M359" s="164"/>
      <c r="N359" s="164"/>
      <c r="O359" s="164"/>
      <c r="P359" s="164"/>
      <c r="Q359" s="164"/>
      <c r="R359" s="164"/>
      <c r="S359" s="164"/>
      <c r="T359" s="164"/>
      <c r="U359" s="164"/>
      <c r="V359" s="164"/>
    </row>
    <row r="360" spans="1:22" ht="12">
      <c r="A360" s="164"/>
      <c r="B360" s="132"/>
      <c r="C360" s="164"/>
      <c r="D360" s="164"/>
      <c r="E360" s="164"/>
      <c r="F360" s="164"/>
      <c r="G360" s="164"/>
      <c r="H360" s="164"/>
      <c r="I360" s="164"/>
      <c r="J360" s="164"/>
      <c r="K360" s="164"/>
      <c r="L360" s="164"/>
      <c r="M360" s="164"/>
      <c r="N360" s="164"/>
      <c r="O360" s="164"/>
      <c r="P360" s="164"/>
      <c r="Q360" s="164"/>
      <c r="R360" s="164"/>
      <c r="S360" s="164"/>
      <c r="T360" s="164"/>
      <c r="U360" s="164"/>
      <c r="V360" s="164"/>
    </row>
    <row r="361" spans="1:22" ht="12">
      <c r="A361" s="164"/>
      <c r="B361" s="132"/>
      <c r="C361" s="164"/>
      <c r="D361" s="164"/>
      <c r="E361" s="164"/>
      <c r="F361" s="164"/>
      <c r="G361" s="164"/>
      <c r="H361" s="164"/>
      <c r="I361" s="164"/>
      <c r="J361" s="164"/>
      <c r="K361" s="164"/>
      <c r="L361" s="164"/>
      <c r="M361" s="164"/>
      <c r="N361" s="164"/>
      <c r="O361" s="164"/>
      <c r="P361" s="164"/>
      <c r="Q361" s="164"/>
      <c r="R361" s="164"/>
      <c r="S361" s="164"/>
      <c r="T361" s="164"/>
      <c r="U361" s="164"/>
      <c r="V361" s="164"/>
    </row>
    <row r="362" spans="1:22" ht="12">
      <c r="A362" s="164"/>
      <c r="B362" s="132"/>
      <c r="C362" s="164"/>
      <c r="D362" s="164"/>
      <c r="E362" s="164"/>
      <c r="F362" s="164"/>
      <c r="G362" s="164"/>
      <c r="H362" s="164"/>
      <c r="I362" s="164"/>
      <c r="J362" s="164"/>
      <c r="K362" s="164"/>
      <c r="L362" s="164"/>
      <c r="M362" s="164"/>
      <c r="N362" s="164"/>
      <c r="O362" s="164"/>
      <c r="P362" s="164"/>
      <c r="Q362" s="164"/>
      <c r="R362" s="164"/>
      <c r="S362" s="164"/>
      <c r="T362" s="164"/>
      <c r="U362" s="164"/>
      <c r="V362" s="164"/>
    </row>
    <row r="363" spans="1:22" ht="12">
      <c r="A363" s="164"/>
      <c r="B363" s="132"/>
      <c r="C363" s="164"/>
      <c r="D363" s="164"/>
      <c r="E363" s="164"/>
      <c r="F363" s="164"/>
      <c r="G363" s="164"/>
      <c r="H363" s="164"/>
      <c r="I363" s="164"/>
      <c r="J363" s="164"/>
      <c r="K363" s="164"/>
      <c r="L363" s="164"/>
      <c r="M363" s="164"/>
      <c r="N363" s="164"/>
      <c r="O363" s="164"/>
      <c r="P363" s="164"/>
      <c r="Q363" s="164"/>
      <c r="R363" s="164"/>
      <c r="S363" s="164"/>
      <c r="T363" s="164"/>
      <c r="U363" s="164"/>
      <c r="V363" s="164"/>
    </row>
    <row r="364" spans="1:22" ht="12">
      <c r="A364" s="164"/>
      <c r="B364" s="132"/>
      <c r="C364" s="164"/>
      <c r="D364" s="164"/>
      <c r="E364" s="164"/>
      <c r="F364" s="164"/>
      <c r="G364" s="164"/>
      <c r="H364" s="164"/>
      <c r="I364" s="164"/>
      <c r="J364" s="164"/>
      <c r="K364" s="164"/>
      <c r="L364" s="164"/>
      <c r="M364" s="164"/>
      <c r="N364" s="164"/>
      <c r="O364" s="164"/>
      <c r="P364" s="164"/>
      <c r="Q364" s="164"/>
      <c r="R364" s="164"/>
      <c r="S364" s="164"/>
      <c r="T364" s="164"/>
      <c r="U364" s="164"/>
      <c r="V364" s="164"/>
    </row>
    <row r="365" spans="1:22" ht="12">
      <c r="A365" s="164"/>
      <c r="B365" s="132"/>
      <c r="C365" s="164"/>
      <c r="D365" s="164"/>
      <c r="E365" s="164"/>
      <c r="F365" s="164"/>
      <c r="G365" s="164"/>
      <c r="H365" s="164"/>
      <c r="I365" s="164"/>
      <c r="J365" s="164"/>
      <c r="K365" s="164"/>
      <c r="L365" s="164"/>
      <c r="M365" s="164"/>
      <c r="N365" s="164"/>
      <c r="O365" s="164"/>
      <c r="P365" s="164"/>
      <c r="Q365" s="164"/>
      <c r="R365" s="164"/>
      <c r="S365" s="164"/>
      <c r="T365" s="164"/>
      <c r="U365" s="164"/>
      <c r="V365" s="164"/>
    </row>
    <row r="366" spans="1:22" ht="12">
      <c r="A366" s="164"/>
      <c r="B366" s="132"/>
      <c r="C366" s="164"/>
      <c r="D366" s="164"/>
      <c r="E366" s="164"/>
      <c r="F366" s="164"/>
      <c r="G366" s="164"/>
      <c r="H366" s="164"/>
      <c r="I366" s="164"/>
      <c r="J366" s="164"/>
      <c r="K366" s="164"/>
      <c r="L366" s="164"/>
      <c r="M366" s="164"/>
      <c r="N366" s="164"/>
      <c r="O366" s="164"/>
      <c r="P366" s="164"/>
      <c r="Q366" s="164"/>
      <c r="R366" s="164"/>
      <c r="S366" s="164"/>
      <c r="T366" s="164"/>
      <c r="U366" s="164"/>
      <c r="V366" s="164"/>
    </row>
    <row r="367" spans="1:22" ht="12">
      <c r="A367" s="164"/>
      <c r="B367" s="132"/>
      <c r="C367" s="164"/>
      <c r="D367" s="164"/>
      <c r="E367" s="164"/>
      <c r="F367" s="164"/>
      <c r="G367" s="164"/>
      <c r="H367" s="164"/>
      <c r="I367" s="164"/>
      <c r="J367" s="164"/>
      <c r="K367" s="164"/>
      <c r="L367" s="164"/>
      <c r="M367" s="164"/>
      <c r="N367" s="164"/>
      <c r="O367" s="164"/>
      <c r="P367" s="164"/>
      <c r="Q367" s="164"/>
      <c r="R367" s="164"/>
      <c r="S367" s="164"/>
      <c r="T367" s="164"/>
      <c r="U367" s="164"/>
      <c r="V367" s="164"/>
    </row>
    <row r="368" spans="1:22" ht="12">
      <c r="A368" s="164"/>
      <c r="B368" s="132"/>
      <c r="C368" s="164"/>
      <c r="D368" s="164"/>
      <c r="E368" s="164"/>
      <c r="F368" s="164"/>
      <c r="G368" s="164"/>
      <c r="H368" s="164"/>
      <c r="I368" s="164"/>
      <c r="J368" s="164"/>
      <c r="K368" s="164"/>
      <c r="L368" s="164"/>
      <c r="M368" s="164"/>
      <c r="N368" s="164"/>
      <c r="O368" s="164"/>
      <c r="P368" s="164"/>
      <c r="Q368" s="164"/>
      <c r="R368" s="164"/>
      <c r="S368" s="164"/>
      <c r="T368" s="164"/>
      <c r="U368" s="164"/>
      <c r="V368" s="164"/>
    </row>
    <row r="369" spans="1:22" ht="12">
      <c r="A369" s="164"/>
      <c r="B369" s="132"/>
      <c r="C369" s="164"/>
      <c r="D369" s="164"/>
      <c r="E369" s="164"/>
      <c r="F369" s="164"/>
      <c r="G369" s="164"/>
      <c r="H369" s="164"/>
      <c r="I369" s="164"/>
      <c r="J369" s="164"/>
      <c r="K369" s="164"/>
      <c r="L369" s="164"/>
      <c r="M369" s="164"/>
      <c r="N369" s="164"/>
      <c r="O369" s="164"/>
      <c r="P369" s="164"/>
      <c r="Q369" s="164"/>
      <c r="R369" s="164"/>
      <c r="S369" s="164"/>
      <c r="T369" s="164"/>
      <c r="U369" s="164"/>
      <c r="V369" s="164"/>
    </row>
    <row r="370" spans="1:22" ht="12">
      <c r="A370" s="164"/>
      <c r="B370" s="132"/>
      <c r="C370" s="164"/>
      <c r="D370" s="164"/>
      <c r="E370" s="164"/>
      <c r="F370" s="164"/>
      <c r="G370" s="164"/>
      <c r="H370" s="164"/>
      <c r="I370" s="164"/>
      <c r="J370" s="164"/>
      <c r="K370" s="164"/>
      <c r="L370" s="164"/>
      <c r="M370" s="164"/>
      <c r="N370" s="164"/>
      <c r="O370" s="164"/>
      <c r="P370" s="164"/>
      <c r="Q370" s="164"/>
      <c r="R370" s="164"/>
      <c r="S370" s="164"/>
      <c r="T370" s="164"/>
      <c r="U370" s="164"/>
      <c r="V370" s="164"/>
    </row>
    <row r="371" spans="1:22" ht="12">
      <c r="A371" s="164"/>
      <c r="B371" s="132"/>
      <c r="C371" s="164"/>
      <c r="D371" s="164"/>
      <c r="E371" s="164"/>
      <c r="F371" s="164"/>
      <c r="G371" s="164"/>
      <c r="H371" s="164"/>
      <c r="I371" s="164"/>
      <c r="J371" s="164"/>
      <c r="K371" s="164"/>
      <c r="L371" s="164"/>
      <c r="M371" s="164"/>
      <c r="N371" s="164"/>
      <c r="O371" s="164"/>
      <c r="P371" s="164"/>
      <c r="Q371" s="164"/>
      <c r="R371" s="164"/>
      <c r="S371" s="164"/>
      <c r="T371" s="164"/>
      <c r="U371" s="164"/>
      <c r="V371" s="164"/>
    </row>
    <row r="372" spans="1:22" ht="12">
      <c r="A372" s="164"/>
      <c r="B372" s="132"/>
      <c r="C372" s="164"/>
      <c r="D372" s="164"/>
      <c r="E372" s="164"/>
      <c r="F372" s="164"/>
      <c r="G372" s="164"/>
      <c r="H372" s="164"/>
      <c r="I372" s="164"/>
      <c r="J372" s="164"/>
      <c r="K372" s="164"/>
      <c r="L372" s="164"/>
      <c r="M372" s="164"/>
      <c r="N372" s="164"/>
      <c r="O372" s="164"/>
      <c r="P372" s="164"/>
      <c r="Q372" s="164"/>
      <c r="R372" s="164"/>
      <c r="S372" s="164"/>
      <c r="T372" s="164"/>
      <c r="U372" s="164"/>
      <c r="V372" s="164"/>
    </row>
    <row r="373" spans="1:22" ht="12">
      <c r="A373" s="164"/>
      <c r="B373" s="132"/>
      <c r="C373" s="164"/>
      <c r="D373" s="164"/>
      <c r="E373" s="164"/>
      <c r="F373" s="164"/>
      <c r="G373" s="164"/>
      <c r="H373" s="164"/>
      <c r="I373" s="164"/>
      <c r="J373" s="164"/>
      <c r="K373" s="164"/>
      <c r="L373" s="164"/>
      <c r="M373" s="164"/>
      <c r="N373" s="164"/>
      <c r="O373" s="164"/>
      <c r="P373" s="164"/>
      <c r="Q373" s="164"/>
      <c r="R373" s="164"/>
      <c r="S373" s="164"/>
      <c r="T373" s="164"/>
      <c r="U373" s="164"/>
      <c r="V373" s="164"/>
    </row>
    <row r="374" spans="1:22" ht="12">
      <c r="A374" s="164"/>
      <c r="B374" s="132"/>
      <c r="C374" s="164"/>
      <c r="D374" s="164"/>
      <c r="E374" s="164"/>
      <c r="F374" s="164"/>
      <c r="G374" s="164"/>
      <c r="H374" s="164"/>
      <c r="I374" s="164"/>
      <c r="J374" s="164"/>
      <c r="K374" s="164"/>
      <c r="L374" s="164"/>
      <c r="M374" s="164"/>
      <c r="N374" s="164"/>
      <c r="O374" s="164"/>
      <c r="P374" s="164"/>
      <c r="Q374" s="164"/>
      <c r="R374" s="164"/>
      <c r="S374" s="164"/>
      <c r="T374" s="164"/>
      <c r="U374" s="164"/>
      <c r="V374" s="164"/>
    </row>
    <row r="375" spans="1:22" ht="12">
      <c r="A375" s="164"/>
      <c r="B375" s="132"/>
      <c r="C375" s="164"/>
      <c r="D375" s="164"/>
      <c r="E375" s="164"/>
      <c r="F375" s="164"/>
      <c r="G375" s="164"/>
      <c r="H375" s="164"/>
      <c r="I375" s="164"/>
      <c r="J375" s="164"/>
      <c r="K375" s="164"/>
      <c r="L375" s="164"/>
      <c r="M375" s="164"/>
      <c r="N375" s="164"/>
      <c r="O375" s="164"/>
      <c r="P375" s="164"/>
      <c r="Q375" s="164"/>
      <c r="R375" s="164"/>
      <c r="S375" s="164"/>
      <c r="T375" s="164"/>
      <c r="U375" s="164"/>
      <c r="V375" s="164"/>
    </row>
    <row r="376" spans="1:22" ht="12">
      <c r="A376" s="164"/>
      <c r="B376" s="132"/>
      <c r="C376" s="164"/>
      <c r="D376" s="164"/>
      <c r="E376" s="164"/>
      <c r="F376" s="164"/>
      <c r="G376" s="164"/>
      <c r="H376" s="164"/>
      <c r="I376" s="164"/>
      <c r="J376" s="164"/>
      <c r="K376" s="164"/>
      <c r="L376" s="164"/>
      <c r="M376" s="164"/>
      <c r="N376" s="164"/>
      <c r="O376" s="164"/>
      <c r="P376" s="164"/>
      <c r="Q376" s="164"/>
      <c r="R376" s="164"/>
      <c r="S376" s="164"/>
      <c r="T376" s="164"/>
      <c r="U376" s="164"/>
      <c r="V376" s="164"/>
    </row>
    <row r="377" spans="1:22" ht="12">
      <c r="A377" s="164"/>
      <c r="B377" s="132"/>
      <c r="C377" s="164"/>
      <c r="D377" s="164"/>
      <c r="E377" s="164"/>
      <c r="F377" s="164"/>
      <c r="G377" s="164"/>
      <c r="H377" s="164"/>
      <c r="I377" s="164"/>
      <c r="J377" s="164"/>
      <c r="K377" s="164"/>
      <c r="L377" s="164"/>
      <c r="M377" s="164"/>
      <c r="N377" s="164"/>
      <c r="O377" s="164"/>
      <c r="P377" s="164"/>
      <c r="Q377" s="164"/>
      <c r="R377" s="164"/>
      <c r="S377" s="164"/>
      <c r="T377" s="164"/>
      <c r="U377" s="164"/>
      <c r="V377" s="164"/>
    </row>
    <row r="378" spans="1:22" ht="12">
      <c r="A378" s="164"/>
      <c r="B378" s="132"/>
      <c r="C378" s="164"/>
      <c r="D378" s="164"/>
      <c r="E378" s="164"/>
      <c r="F378" s="164"/>
      <c r="G378" s="164"/>
      <c r="H378" s="164"/>
      <c r="I378" s="164"/>
      <c r="J378" s="164"/>
      <c r="K378" s="164"/>
      <c r="L378" s="164"/>
      <c r="M378" s="164"/>
      <c r="N378" s="164"/>
      <c r="O378" s="164"/>
      <c r="P378" s="164"/>
      <c r="Q378" s="164"/>
      <c r="R378" s="164"/>
      <c r="S378" s="164"/>
      <c r="T378" s="164"/>
      <c r="U378" s="164"/>
      <c r="V378" s="164"/>
    </row>
    <row r="379" spans="1:22" ht="12">
      <c r="A379" s="164"/>
      <c r="B379" s="132"/>
      <c r="C379" s="164"/>
      <c r="D379" s="164"/>
      <c r="E379" s="164"/>
      <c r="F379" s="164"/>
      <c r="G379" s="164"/>
      <c r="H379" s="164"/>
      <c r="I379" s="164"/>
      <c r="J379" s="164"/>
      <c r="K379" s="164"/>
      <c r="L379" s="164"/>
      <c r="M379" s="164"/>
      <c r="N379" s="164"/>
      <c r="O379" s="164"/>
      <c r="P379" s="164"/>
      <c r="Q379" s="164"/>
      <c r="R379" s="164"/>
      <c r="S379" s="164"/>
      <c r="T379" s="164"/>
      <c r="U379" s="164"/>
      <c r="V379" s="164"/>
    </row>
    <row r="380" spans="1:22" ht="12">
      <c r="A380" s="164"/>
      <c r="B380" s="132"/>
      <c r="C380" s="164"/>
      <c r="D380" s="164"/>
      <c r="E380" s="164"/>
      <c r="F380" s="164"/>
      <c r="G380" s="164"/>
      <c r="H380" s="164"/>
      <c r="I380" s="164"/>
      <c r="J380" s="164"/>
      <c r="K380" s="164"/>
      <c r="L380" s="164"/>
      <c r="M380" s="164"/>
      <c r="N380" s="164"/>
      <c r="O380" s="164"/>
      <c r="P380" s="164"/>
      <c r="Q380" s="164"/>
      <c r="R380" s="164"/>
      <c r="S380" s="164"/>
      <c r="T380" s="164"/>
      <c r="U380" s="164"/>
      <c r="V380" s="164"/>
    </row>
    <row r="381" spans="1:22" ht="12">
      <c r="A381" s="164"/>
      <c r="B381" s="132"/>
      <c r="C381" s="164"/>
      <c r="D381" s="164"/>
      <c r="E381" s="164"/>
      <c r="F381" s="164"/>
      <c r="G381" s="164"/>
      <c r="H381" s="164"/>
      <c r="I381" s="164"/>
      <c r="J381" s="164"/>
      <c r="K381" s="164"/>
      <c r="L381" s="164"/>
      <c r="M381" s="164"/>
      <c r="N381" s="164"/>
      <c r="O381" s="164"/>
      <c r="P381" s="164"/>
      <c r="Q381" s="164"/>
      <c r="R381" s="164"/>
      <c r="S381" s="164"/>
      <c r="T381" s="164"/>
      <c r="U381" s="164"/>
      <c r="V381" s="164"/>
    </row>
    <row r="382" spans="1:22" ht="12">
      <c r="A382" s="164"/>
      <c r="B382" s="132"/>
      <c r="C382" s="164"/>
      <c r="D382" s="164"/>
      <c r="E382" s="164"/>
      <c r="F382" s="164"/>
      <c r="G382" s="164"/>
      <c r="H382" s="164"/>
      <c r="I382" s="164"/>
      <c r="J382" s="164"/>
      <c r="K382" s="164"/>
      <c r="L382" s="164"/>
      <c r="M382" s="164"/>
      <c r="N382" s="164"/>
      <c r="O382" s="164"/>
      <c r="P382" s="164"/>
      <c r="Q382" s="164"/>
      <c r="R382" s="164"/>
      <c r="S382" s="164"/>
      <c r="T382" s="164"/>
      <c r="U382" s="164"/>
      <c r="V382" s="164"/>
    </row>
    <row r="383" spans="1:22" ht="12">
      <c r="A383" s="164"/>
      <c r="B383" s="132"/>
      <c r="C383" s="164"/>
      <c r="D383" s="164"/>
      <c r="E383" s="164"/>
      <c r="F383" s="164"/>
      <c r="G383" s="164"/>
      <c r="H383" s="164"/>
      <c r="I383" s="164"/>
      <c r="J383" s="164"/>
      <c r="K383" s="164"/>
      <c r="L383" s="164"/>
      <c r="M383" s="164"/>
      <c r="N383" s="164"/>
      <c r="O383" s="164"/>
      <c r="P383" s="164"/>
      <c r="Q383" s="164"/>
      <c r="R383" s="164"/>
      <c r="S383" s="164"/>
      <c r="T383" s="164"/>
      <c r="U383" s="164"/>
      <c r="V383" s="164"/>
    </row>
    <row r="384" spans="1:22" ht="12">
      <c r="A384" s="164"/>
      <c r="B384" s="132"/>
      <c r="C384" s="164"/>
      <c r="D384" s="164"/>
      <c r="E384" s="164"/>
      <c r="F384" s="164"/>
      <c r="G384" s="164"/>
      <c r="H384" s="164"/>
      <c r="I384" s="164"/>
      <c r="J384" s="164"/>
      <c r="K384" s="164"/>
      <c r="L384" s="164"/>
      <c r="M384" s="164"/>
      <c r="N384" s="164"/>
      <c r="O384" s="164"/>
      <c r="P384" s="164"/>
      <c r="Q384" s="164"/>
      <c r="R384" s="164"/>
      <c r="S384" s="164"/>
      <c r="T384" s="164"/>
      <c r="U384" s="164"/>
      <c r="V384" s="164"/>
    </row>
    <row r="385" spans="1:22" ht="12">
      <c r="A385" s="164"/>
      <c r="B385" s="132"/>
      <c r="C385" s="164"/>
      <c r="D385" s="164"/>
      <c r="E385" s="164"/>
      <c r="F385" s="164"/>
      <c r="G385" s="164"/>
      <c r="H385" s="164"/>
      <c r="I385" s="164"/>
      <c r="J385" s="164"/>
      <c r="K385" s="164"/>
      <c r="L385" s="164"/>
      <c r="M385" s="164"/>
      <c r="N385" s="164"/>
      <c r="O385" s="164"/>
      <c r="P385" s="164"/>
      <c r="Q385" s="164"/>
      <c r="R385" s="164"/>
      <c r="S385" s="164"/>
      <c r="T385" s="164"/>
      <c r="U385" s="164"/>
      <c r="V385" s="164"/>
    </row>
    <row r="386" spans="1:22" ht="12">
      <c r="A386" s="164"/>
      <c r="B386" s="132"/>
      <c r="C386" s="164"/>
      <c r="D386" s="164"/>
      <c r="E386" s="164"/>
      <c r="F386" s="164"/>
      <c r="G386" s="164"/>
      <c r="H386" s="164"/>
      <c r="I386" s="164"/>
      <c r="J386" s="164"/>
      <c r="K386" s="164"/>
      <c r="L386" s="164"/>
      <c r="M386" s="164"/>
      <c r="N386" s="164"/>
      <c r="O386" s="164"/>
      <c r="P386" s="164"/>
      <c r="Q386" s="164"/>
      <c r="R386" s="164"/>
      <c r="S386" s="164"/>
      <c r="T386" s="164"/>
      <c r="U386" s="164"/>
      <c r="V386" s="164"/>
    </row>
    <row r="387" spans="1:22" ht="12">
      <c r="A387" s="164"/>
      <c r="B387" s="132"/>
      <c r="C387" s="164"/>
      <c r="D387" s="164"/>
      <c r="E387" s="164"/>
      <c r="F387" s="164"/>
      <c r="G387" s="164"/>
      <c r="H387" s="164"/>
      <c r="I387" s="164"/>
      <c r="J387" s="164"/>
      <c r="K387" s="164"/>
      <c r="L387" s="164"/>
      <c r="M387" s="164"/>
      <c r="N387" s="164"/>
      <c r="O387" s="164"/>
      <c r="P387" s="164"/>
      <c r="Q387" s="164"/>
      <c r="R387" s="164"/>
      <c r="S387" s="164"/>
      <c r="T387" s="164"/>
      <c r="U387" s="164"/>
      <c r="V387" s="164"/>
    </row>
    <row r="388" spans="1:22" ht="12">
      <c r="A388" s="164"/>
      <c r="B388" s="132"/>
      <c r="C388" s="164"/>
      <c r="D388" s="164"/>
      <c r="E388" s="164"/>
      <c r="F388" s="164"/>
      <c r="G388" s="164"/>
      <c r="H388" s="164"/>
      <c r="I388" s="164"/>
      <c r="J388" s="164"/>
      <c r="K388" s="164"/>
      <c r="L388" s="164"/>
      <c r="M388" s="164"/>
      <c r="N388" s="164"/>
      <c r="O388" s="164"/>
      <c r="P388" s="164"/>
      <c r="Q388" s="164"/>
      <c r="R388" s="164"/>
      <c r="S388" s="164"/>
      <c r="T388" s="164"/>
      <c r="U388" s="164"/>
      <c r="V388" s="164"/>
    </row>
    <row r="389" spans="1:22" ht="12">
      <c r="A389" s="164"/>
      <c r="B389" s="132"/>
      <c r="C389" s="164"/>
      <c r="D389" s="164"/>
      <c r="E389" s="164"/>
      <c r="F389" s="164"/>
      <c r="G389" s="164"/>
      <c r="H389" s="164"/>
      <c r="I389" s="164"/>
      <c r="J389" s="164"/>
      <c r="K389" s="164"/>
      <c r="L389" s="164"/>
      <c r="M389" s="164"/>
      <c r="N389" s="164"/>
      <c r="O389" s="164"/>
      <c r="P389" s="164"/>
      <c r="Q389" s="164"/>
      <c r="R389" s="164"/>
      <c r="S389" s="164"/>
      <c r="T389" s="164"/>
      <c r="U389" s="164"/>
      <c r="V389" s="164"/>
    </row>
    <row r="390" spans="1:22" ht="12">
      <c r="A390" s="164"/>
      <c r="B390" s="132"/>
      <c r="C390" s="164"/>
      <c r="D390" s="164"/>
      <c r="E390" s="164"/>
      <c r="F390" s="164"/>
      <c r="G390" s="164"/>
      <c r="H390" s="164"/>
      <c r="I390" s="164"/>
      <c r="J390" s="164"/>
      <c r="K390" s="164"/>
      <c r="L390" s="164"/>
      <c r="M390" s="164"/>
      <c r="N390" s="164"/>
      <c r="O390" s="164"/>
      <c r="P390" s="164"/>
      <c r="Q390" s="164"/>
      <c r="R390" s="164"/>
      <c r="S390" s="164"/>
      <c r="T390" s="164"/>
      <c r="U390" s="164"/>
      <c r="V390" s="164"/>
    </row>
    <row r="391" spans="1:22" ht="12">
      <c r="A391" s="164"/>
      <c r="B391" s="132"/>
      <c r="C391" s="164"/>
      <c r="D391" s="164"/>
      <c r="E391" s="164"/>
      <c r="F391" s="164"/>
      <c r="G391" s="164"/>
      <c r="H391" s="164"/>
      <c r="I391" s="164"/>
      <c r="J391" s="164"/>
      <c r="K391" s="164"/>
      <c r="L391" s="164"/>
      <c r="M391" s="164"/>
      <c r="N391" s="164"/>
      <c r="O391" s="164"/>
      <c r="P391" s="164"/>
      <c r="Q391" s="164"/>
      <c r="R391" s="164"/>
      <c r="S391" s="164"/>
      <c r="T391" s="164"/>
      <c r="U391" s="164"/>
      <c r="V391" s="164"/>
    </row>
    <row r="392" spans="1:22" ht="12">
      <c r="A392" s="164"/>
      <c r="B392" s="132"/>
      <c r="C392" s="164"/>
      <c r="D392" s="164"/>
      <c r="E392" s="164"/>
      <c r="F392" s="164"/>
      <c r="G392" s="164"/>
      <c r="H392" s="164"/>
      <c r="I392" s="164"/>
      <c r="J392" s="164"/>
      <c r="K392" s="164"/>
      <c r="L392" s="164"/>
      <c r="M392" s="164"/>
      <c r="N392" s="164"/>
      <c r="O392" s="164"/>
      <c r="P392" s="164"/>
      <c r="Q392" s="164"/>
      <c r="R392" s="164"/>
      <c r="S392" s="164"/>
      <c r="T392" s="164"/>
      <c r="U392" s="164"/>
      <c r="V392" s="164"/>
    </row>
    <row r="393" spans="1:22" ht="12">
      <c r="A393" s="164"/>
      <c r="B393" s="132"/>
      <c r="C393" s="164"/>
      <c r="D393" s="164"/>
      <c r="E393" s="164"/>
      <c r="F393" s="164"/>
      <c r="G393" s="164"/>
      <c r="H393" s="164"/>
      <c r="I393" s="164"/>
      <c r="J393" s="164"/>
      <c r="K393" s="164"/>
      <c r="L393" s="164"/>
      <c r="M393" s="164"/>
      <c r="N393" s="164"/>
      <c r="O393" s="164"/>
      <c r="P393" s="164"/>
      <c r="Q393" s="164"/>
      <c r="R393" s="164"/>
      <c r="S393" s="164"/>
      <c r="T393" s="164"/>
      <c r="U393" s="164"/>
      <c r="V393" s="164"/>
    </row>
    <row r="394" spans="1:22" ht="12">
      <c r="A394" s="164"/>
      <c r="B394" s="132"/>
      <c r="C394" s="164"/>
      <c r="D394" s="164"/>
      <c r="E394" s="164"/>
      <c r="F394" s="164"/>
      <c r="G394" s="164"/>
      <c r="H394" s="164"/>
      <c r="I394" s="164"/>
      <c r="J394" s="164"/>
      <c r="K394" s="164"/>
      <c r="L394" s="164"/>
      <c r="M394" s="164"/>
      <c r="N394" s="164"/>
      <c r="O394" s="164"/>
      <c r="P394" s="164"/>
      <c r="Q394" s="164"/>
      <c r="R394" s="164"/>
      <c r="S394" s="164"/>
      <c r="T394" s="164"/>
      <c r="U394" s="164"/>
      <c r="V394" s="164"/>
    </row>
    <row r="395" spans="1:22" ht="12">
      <c r="A395" s="164"/>
      <c r="B395" s="132"/>
      <c r="C395" s="164"/>
      <c r="D395" s="164"/>
      <c r="E395" s="164"/>
      <c r="F395" s="164"/>
      <c r="G395" s="164"/>
      <c r="H395" s="164"/>
      <c r="I395" s="164"/>
      <c r="J395" s="164"/>
      <c r="K395" s="164"/>
      <c r="L395" s="164"/>
      <c r="M395" s="164"/>
      <c r="N395" s="164"/>
      <c r="O395" s="164"/>
      <c r="P395" s="164"/>
      <c r="Q395" s="164"/>
      <c r="R395" s="164"/>
      <c r="S395" s="164"/>
      <c r="T395" s="164"/>
      <c r="U395" s="164"/>
      <c r="V395" s="164"/>
    </row>
    <row r="396" spans="1:22" ht="12">
      <c r="A396" s="164"/>
      <c r="B396" s="132"/>
      <c r="C396" s="164"/>
      <c r="D396" s="164"/>
      <c r="E396" s="164"/>
      <c r="F396" s="164"/>
      <c r="G396" s="164"/>
      <c r="H396" s="164"/>
      <c r="I396" s="164"/>
      <c r="J396" s="164"/>
      <c r="K396" s="164"/>
      <c r="L396" s="164"/>
      <c r="M396" s="164"/>
      <c r="N396" s="164"/>
      <c r="O396" s="164"/>
      <c r="P396" s="164"/>
      <c r="Q396" s="164"/>
      <c r="R396" s="164"/>
      <c r="S396" s="164"/>
      <c r="T396" s="164"/>
      <c r="U396" s="164"/>
      <c r="V396" s="164"/>
    </row>
    <row r="397" spans="1:22" ht="12">
      <c r="A397" s="164"/>
      <c r="B397" s="132"/>
      <c r="C397" s="164"/>
      <c r="D397" s="164"/>
      <c r="E397" s="164"/>
      <c r="F397" s="164"/>
      <c r="G397" s="164"/>
      <c r="H397" s="164"/>
      <c r="I397" s="164"/>
      <c r="J397" s="164"/>
      <c r="K397" s="164"/>
      <c r="L397" s="164"/>
      <c r="M397" s="164"/>
      <c r="N397" s="164"/>
      <c r="O397" s="164"/>
      <c r="P397" s="164"/>
      <c r="Q397" s="164"/>
      <c r="R397" s="164"/>
      <c r="S397" s="164"/>
      <c r="T397" s="164"/>
      <c r="U397" s="164"/>
      <c r="V397" s="164"/>
    </row>
    <row r="398" spans="1:22" ht="12">
      <c r="A398" s="164"/>
      <c r="B398" s="132"/>
      <c r="C398" s="164"/>
      <c r="D398" s="164"/>
      <c r="E398" s="164"/>
      <c r="F398" s="164"/>
      <c r="G398" s="164"/>
      <c r="H398" s="164"/>
      <c r="I398" s="164"/>
      <c r="J398" s="164"/>
      <c r="K398" s="164"/>
      <c r="L398" s="164"/>
      <c r="M398" s="164"/>
      <c r="N398" s="164"/>
      <c r="O398" s="164"/>
      <c r="P398" s="164"/>
      <c r="Q398" s="164"/>
      <c r="R398" s="164"/>
      <c r="S398" s="164"/>
      <c r="T398" s="164"/>
      <c r="U398" s="164"/>
      <c r="V398" s="164"/>
    </row>
    <row r="399" spans="1:22" ht="12">
      <c r="A399" s="164"/>
      <c r="B399" s="132"/>
      <c r="C399" s="164"/>
      <c r="D399" s="164"/>
      <c r="E399" s="164"/>
      <c r="F399" s="164"/>
      <c r="G399" s="164"/>
      <c r="H399" s="164"/>
      <c r="I399" s="164"/>
      <c r="J399" s="164"/>
      <c r="K399" s="164"/>
      <c r="L399" s="164"/>
      <c r="M399" s="164"/>
      <c r="N399" s="164"/>
      <c r="O399" s="164"/>
      <c r="P399" s="164"/>
      <c r="Q399" s="164"/>
      <c r="R399" s="164"/>
      <c r="S399" s="164"/>
      <c r="T399" s="164"/>
      <c r="U399" s="164"/>
      <c r="V399" s="164"/>
    </row>
    <row r="400" spans="1:22" ht="12">
      <c r="A400" s="164"/>
      <c r="B400" s="132"/>
      <c r="C400" s="164"/>
      <c r="D400" s="164"/>
      <c r="E400" s="164"/>
      <c r="F400" s="164"/>
      <c r="G400" s="164"/>
      <c r="H400" s="164"/>
      <c r="I400" s="164"/>
      <c r="J400" s="164"/>
      <c r="K400" s="164"/>
      <c r="L400" s="164"/>
      <c r="M400" s="164"/>
      <c r="N400" s="164"/>
      <c r="O400" s="164"/>
      <c r="P400" s="164"/>
      <c r="Q400" s="164"/>
      <c r="R400" s="164"/>
      <c r="S400" s="164"/>
      <c r="T400" s="164"/>
      <c r="U400" s="164"/>
      <c r="V400" s="164"/>
    </row>
    <row r="401" spans="1:22" ht="12">
      <c r="A401" s="164"/>
      <c r="B401" s="132"/>
      <c r="C401" s="164"/>
      <c r="D401" s="164"/>
      <c r="E401" s="164"/>
      <c r="F401" s="164"/>
      <c r="G401" s="164"/>
      <c r="H401" s="164"/>
      <c r="I401" s="164"/>
      <c r="J401" s="164"/>
      <c r="K401" s="164"/>
      <c r="L401" s="164"/>
      <c r="M401" s="164"/>
      <c r="N401" s="164"/>
      <c r="O401" s="164"/>
      <c r="P401" s="164"/>
      <c r="Q401" s="164"/>
      <c r="R401" s="164"/>
      <c r="S401" s="164"/>
      <c r="T401" s="164"/>
      <c r="U401" s="164"/>
      <c r="V401" s="164"/>
    </row>
    <row r="402" spans="1:22" ht="12">
      <c r="A402" s="164"/>
      <c r="B402" s="132"/>
      <c r="C402" s="164"/>
      <c r="D402" s="164"/>
      <c r="E402" s="164"/>
      <c r="F402" s="164"/>
      <c r="G402" s="164"/>
      <c r="H402" s="164"/>
      <c r="I402" s="164"/>
      <c r="J402" s="164"/>
      <c r="K402" s="164"/>
      <c r="L402" s="164"/>
      <c r="M402" s="164"/>
      <c r="N402" s="164"/>
      <c r="O402" s="164"/>
      <c r="P402" s="164"/>
      <c r="Q402" s="164"/>
      <c r="R402" s="164"/>
      <c r="S402" s="164"/>
      <c r="T402" s="164"/>
      <c r="U402" s="164"/>
      <c r="V402" s="164"/>
    </row>
    <row r="403" spans="1:22" ht="12">
      <c r="A403" s="164"/>
      <c r="B403" s="132"/>
      <c r="C403" s="164"/>
      <c r="D403" s="164"/>
      <c r="E403" s="164"/>
      <c r="F403" s="164"/>
      <c r="G403" s="164"/>
      <c r="H403" s="164"/>
      <c r="I403" s="164"/>
      <c r="J403" s="164"/>
      <c r="K403" s="164"/>
      <c r="L403" s="164"/>
      <c r="M403" s="164"/>
      <c r="N403" s="164"/>
      <c r="O403" s="164"/>
      <c r="P403" s="164"/>
      <c r="Q403" s="164"/>
      <c r="R403" s="164"/>
      <c r="S403" s="164"/>
      <c r="T403" s="164"/>
      <c r="U403" s="164"/>
      <c r="V403" s="164"/>
    </row>
    <row r="404" spans="1:22" ht="12">
      <c r="A404" s="164"/>
      <c r="B404" s="132"/>
      <c r="C404" s="164"/>
      <c r="D404" s="164"/>
      <c r="E404" s="164"/>
      <c r="F404" s="164"/>
      <c r="G404" s="164"/>
      <c r="H404" s="164"/>
      <c r="I404" s="164"/>
      <c r="J404" s="164"/>
      <c r="K404" s="164"/>
      <c r="L404" s="164"/>
      <c r="M404" s="164"/>
      <c r="N404" s="164"/>
      <c r="O404" s="164"/>
      <c r="P404" s="164"/>
      <c r="Q404" s="164"/>
      <c r="R404" s="164"/>
      <c r="S404" s="164"/>
      <c r="T404" s="164"/>
      <c r="U404" s="164"/>
      <c r="V404" s="164"/>
    </row>
    <row r="405" spans="1:22" ht="12">
      <c r="A405" s="164"/>
      <c r="B405" s="132"/>
      <c r="C405" s="164"/>
      <c r="D405" s="164"/>
      <c r="E405" s="164"/>
      <c r="F405" s="164"/>
      <c r="G405" s="164"/>
      <c r="H405" s="164"/>
      <c r="I405" s="164"/>
      <c r="J405" s="164"/>
      <c r="K405" s="164"/>
      <c r="L405" s="164"/>
      <c r="M405" s="164"/>
      <c r="N405" s="164"/>
      <c r="O405" s="164"/>
      <c r="P405" s="164"/>
      <c r="Q405" s="164"/>
      <c r="R405" s="164"/>
      <c r="S405" s="164"/>
      <c r="T405" s="164"/>
      <c r="U405" s="164"/>
      <c r="V405" s="164"/>
    </row>
    <row r="406" spans="1:22" ht="12">
      <c r="A406" s="164"/>
      <c r="B406" s="132"/>
      <c r="C406" s="164"/>
      <c r="D406" s="164"/>
      <c r="E406" s="164"/>
      <c r="F406" s="164"/>
      <c r="G406" s="164"/>
      <c r="H406" s="164"/>
      <c r="I406" s="164"/>
      <c r="J406" s="164"/>
      <c r="K406" s="164"/>
      <c r="L406" s="164"/>
      <c r="M406" s="164"/>
      <c r="N406" s="164"/>
      <c r="O406" s="164"/>
      <c r="P406" s="164"/>
      <c r="Q406" s="164"/>
      <c r="R406" s="164"/>
      <c r="S406" s="164"/>
      <c r="T406" s="164"/>
      <c r="U406" s="164"/>
      <c r="V406" s="164"/>
    </row>
    <row r="407" spans="1:22" ht="12">
      <c r="A407" s="164"/>
      <c r="B407" s="132"/>
      <c r="C407" s="164"/>
      <c r="D407" s="164"/>
      <c r="E407" s="164"/>
      <c r="F407" s="164"/>
      <c r="G407" s="164"/>
      <c r="H407" s="164"/>
      <c r="I407" s="164"/>
      <c r="J407" s="164"/>
      <c r="K407" s="164"/>
      <c r="L407" s="164"/>
      <c r="M407" s="164"/>
      <c r="N407" s="164"/>
      <c r="O407" s="164"/>
      <c r="P407" s="164"/>
      <c r="Q407" s="164"/>
      <c r="R407" s="164"/>
      <c r="S407" s="164"/>
      <c r="T407" s="164"/>
      <c r="U407" s="164"/>
      <c r="V407" s="164"/>
    </row>
    <row r="408" spans="1:22" ht="12">
      <c r="A408" s="164"/>
      <c r="B408" s="132"/>
      <c r="C408" s="164"/>
      <c r="D408" s="164"/>
      <c r="E408" s="164"/>
      <c r="F408" s="164"/>
      <c r="G408" s="164"/>
      <c r="H408" s="164"/>
      <c r="I408" s="164"/>
      <c r="J408" s="164"/>
      <c r="K408" s="164"/>
      <c r="L408" s="164"/>
      <c r="M408" s="164"/>
      <c r="N408" s="164"/>
      <c r="O408" s="164"/>
      <c r="P408" s="164"/>
      <c r="Q408" s="164"/>
      <c r="R408" s="164"/>
      <c r="S408" s="164"/>
      <c r="T408" s="164"/>
      <c r="U408" s="164"/>
      <c r="V408" s="164"/>
    </row>
    <row r="409" spans="1:22" ht="12">
      <c r="A409" s="164"/>
      <c r="B409" s="132"/>
      <c r="C409" s="164"/>
      <c r="D409" s="164"/>
      <c r="E409" s="164"/>
      <c r="F409" s="164"/>
      <c r="G409" s="164"/>
      <c r="H409" s="164"/>
      <c r="I409" s="164"/>
      <c r="J409" s="164"/>
      <c r="K409" s="164"/>
      <c r="L409" s="164"/>
      <c r="M409" s="164"/>
      <c r="N409" s="164"/>
      <c r="O409" s="164"/>
      <c r="P409" s="164"/>
      <c r="Q409" s="164"/>
      <c r="R409" s="164"/>
      <c r="S409" s="164"/>
      <c r="T409" s="164"/>
      <c r="U409" s="164"/>
      <c r="V409" s="164"/>
    </row>
    <row r="410" spans="1:22" ht="12">
      <c r="A410" s="164"/>
      <c r="B410" s="132"/>
      <c r="C410" s="164"/>
      <c r="D410" s="164"/>
      <c r="E410" s="164"/>
      <c r="F410" s="164"/>
      <c r="G410" s="164"/>
      <c r="H410" s="164"/>
      <c r="I410" s="164"/>
      <c r="J410" s="164"/>
      <c r="K410" s="164"/>
      <c r="L410" s="164"/>
      <c r="M410" s="164"/>
      <c r="N410" s="164"/>
      <c r="O410" s="164"/>
      <c r="P410" s="164"/>
      <c r="Q410" s="164"/>
      <c r="R410" s="164"/>
      <c r="S410" s="164"/>
      <c r="T410" s="164"/>
      <c r="U410" s="164"/>
      <c r="V410" s="164"/>
    </row>
    <row r="411" spans="1:22" ht="12">
      <c r="A411" s="164"/>
      <c r="B411" s="132"/>
      <c r="C411" s="164"/>
      <c r="D411" s="164"/>
      <c r="E411" s="164"/>
      <c r="F411" s="164"/>
      <c r="G411" s="164"/>
      <c r="H411" s="164"/>
      <c r="I411" s="164"/>
      <c r="J411" s="164"/>
      <c r="K411" s="164"/>
      <c r="L411" s="164"/>
      <c r="M411" s="164"/>
      <c r="N411" s="164"/>
      <c r="O411" s="164"/>
      <c r="P411" s="164"/>
      <c r="Q411" s="164"/>
      <c r="R411" s="164"/>
      <c r="S411" s="164"/>
      <c r="T411" s="164"/>
      <c r="U411" s="164"/>
      <c r="V411" s="164"/>
    </row>
    <row r="412" spans="1:22" ht="12">
      <c r="A412" s="164"/>
      <c r="B412" s="132"/>
      <c r="C412" s="164"/>
      <c r="D412" s="164"/>
      <c r="E412" s="164"/>
      <c r="F412" s="164"/>
      <c r="G412" s="164"/>
      <c r="H412" s="164"/>
      <c r="I412" s="164"/>
      <c r="J412" s="164"/>
      <c r="K412" s="164"/>
      <c r="L412" s="164"/>
      <c r="M412" s="164"/>
      <c r="N412" s="164"/>
      <c r="O412" s="164"/>
      <c r="P412" s="164"/>
      <c r="Q412" s="164"/>
      <c r="R412" s="164"/>
      <c r="S412" s="164"/>
      <c r="T412" s="164"/>
      <c r="U412" s="164"/>
      <c r="V412" s="164"/>
    </row>
    <row r="413" spans="1:22" ht="12">
      <c r="A413" s="164"/>
      <c r="B413" s="132"/>
      <c r="C413" s="164"/>
      <c r="D413" s="164"/>
      <c r="E413" s="164"/>
      <c r="F413" s="164"/>
      <c r="G413" s="164"/>
      <c r="H413" s="164"/>
      <c r="I413" s="164"/>
      <c r="J413" s="164"/>
      <c r="K413" s="164"/>
      <c r="L413" s="164"/>
      <c r="M413" s="164"/>
      <c r="N413" s="164"/>
      <c r="O413" s="164"/>
      <c r="P413" s="164"/>
      <c r="Q413" s="164"/>
      <c r="R413" s="164"/>
      <c r="S413" s="164"/>
      <c r="T413" s="164"/>
      <c r="U413" s="164"/>
      <c r="V413" s="164"/>
    </row>
    <row r="414" spans="1:22" ht="12">
      <c r="A414" s="164"/>
      <c r="B414" s="132"/>
      <c r="C414" s="164"/>
      <c r="D414" s="164"/>
      <c r="E414" s="164"/>
      <c r="F414" s="164"/>
      <c r="G414" s="164"/>
      <c r="H414" s="164"/>
      <c r="I414" s="164"/>
      <c r="J414" s="164"/>
      <c r="K414" s="164"/>
      <c r="L414" s="164"/>
      <c r="M414" s="164"/>
      <c r="N414" s="164"/>
      <c r="O414" s="164"/>
      <c r="P414" s="164"/>
      <c r="Q414" s="164"/>
      <c r="R414" s="164"/>
      <c r="S414" s="164"/>
      <c r="T414" s="164"/>
      <c r="U414" s="164"/>
      <c r="V414" s="164"/>
    </row>
    <row r="415" spans="1:22" ht="12">
      <c r="A415" s="164"/>
      <c r="B415" s="132"/>
      <c r="C415" s="164"/>
      <c r="D415" s="164"/>
      <c r="E415" s="164"/>
      <c r="F415" s="164"/>
      <c r="G415" s="164"/>
      <c r="H415" s="164"/>
      <c r="I415" s="164"/>
      <c r="J415" s="164"/>
      <c r="K415" s="164"/>
      <c r="L415" s="164"/>
      <c r="M415" s="164"/>
      <c r="N415" s="164"/>
      <c r="O415" s="164"/>
      <c r="P415" s="164"/>
      <c r="Q415" s="164"/>
      <c r="R415" s="164"/>
      <c r="S415" s="164"/>
      <c r="T415" s="164"/>
      <c r="U415" s="164"/>
      <c r="V415" s="164"/>
    </row>
    <row r="416" spans="1:22" ht="12">
      <c r="A416" s="164"/>
      <c r="B416" s="132"/>
      <c r="C416" s="164"/>
      <c r="D416" s="164"/>
      <c r="E416" s="164"/>
      <c r="F416" s="164"/>
      <c r="G416" s="164"/>
      <c r="H416" s="164"/>
      <c r="I416" s="164"/>
      <c r="J416" s="164"/>
      <c r="K416" s="164"/>
      <c r="L416" s="164"/>
      <c r="M416" s="164"/>
      <c r="N416" s="164"/>
      <c r="O416" s="164"/>
      <c r="P416" s="164"/>
      <c r="Q416" s="164"/>
      <c r="R416" s="164"/>
      <c r="S416" s="164"/>
      <c r="T416" s="164"/>
      <c r="U416" s="164"/>
      <c r="V416" s="164"/>
    </row>
    <row r="417" spans="1:22" ht="12">
      <c r="A417" s="164"/>
      <c r="B417" s="132"/>
      <c r="C417" s="164"/>
      <c r="D417" s="164"/>
      <c r="E417" s="164"/>
      <c r="F417" s="164"/>
      <c r="G417" s="164"/>
      <c r="H417" s="164"/>
      <c r="I417" s="164"/>
      <c r="J417" s="164"/>
      <c r="K417" s="164"/>
      <c r="L417" s="164"/>
      <c r="M417" s="164"/>
      <c r="N417" s="164"/>
      <c r="O417" s="164"/>
      <c r="P417" s="164"/>
      <c r="Q417" s="164"/>
      <c r="R417" s="164"/>
      <c r="S417" s="164"/>
      <c r="T417" s="164"/>
      <c r="U417" s="164"/>
      <c r="V417" s="164"/>
    </row>
    <row r="418" spans="1:22" ht="12">
      <c r="A418" s="164"/>
      <c r="B418" s="132"/>
      <c r="C418" s="164"/>
      <c r="D418" s="164"/>
      <c r="E418" s="164"/>
      <c r="F418" s="164"/>
      <c r="G418" s="164"/>
      <c r="H418" s="164"/>
      <c r="I418" s="164"/>
      <c r="J418" s="164"/>
      <c r="K418" s="164"/>
      <c r="L418" s="164"/>
      <c r="M418" s="164"/>
      <c r="N418" s="164"/>
      <c r="O418" s="164"/>
      <c r="P418" s="164"/>
      <c r="Q418" s="164"/>
      <c r="R418" s="164"/>
      <c r="S418" s="164"/>
      <c r="T418" s="164"/>
      <c r="U418" s="164"/>
      <c r="V418" s="164"/>
    </row>
    <row r="419" spans="1:22" ht="12">
      <c r="A419" s="164"/>
      <c r="B419" s="132"/>
      <c r="C419" s="164"/>
      <c r="D419" s="164"/>
      <c r="E419" s="164"/>
      <c r="F419" s="164"/>
      <c r="G419" s="164"/>
      <c r="H419" s="164"/>
      <c r="I419" s="164"/>
      <c r="J419" s="164"/>
      <c r="K419" s="164"/>
      <c r="L419" s="164"/>
      <c r="M419" s="164"/>
      <c r="N419" s="164"/>
      <c r="O419" s="164"/>
      <c r="P419" s="164"/>
      <c r="Q419" s="164"/>
      <c r="R419" s="164"/>
      <c r="S419" s="164"/>
      <c r="T419" s="164"/>
      <c r="U419" s="164"/>
      <c r="V419" s="164"/>
    </row>
    <row r="420" spans="1:22" ht="12">
      <c r="A420" s="164"/>
      <c r="B420" s="132"/>
      <c r="C420" s="164"/>
      <c r="D420" s="164"/>
      <c r="E420" s="164"/>
      <c r="F420" s="164"/>
      <c r="G420" s="164"/>
      <c r="H420" s="164"/>
      <c r="I420" s="164"/>
      <c r="J420" s="164"/>
      <c r="K420" s="164"/>
      <c r="L420" s="164"/>
      <c r="M420" s="164"/>
      <c r="N420" s="164"/>
      <c r="O420" s="164"/>
      <c r="P420" s="164"/>
      <c r="Q420" s="164"/>
      <c r="R420" s="164"/>
      <c r="S420" s="164"/>
      <c r="T420" s="164"/>
      <c r="U420" s="164"/>
      <c r="V420" s="164"/>
    </row>
    <row r="421" spans="1:22" ht="12">
      <c r="A421" s="164"/>
      <c r="B421" s="132"/>
      <c r="C421" s="164"/>
      <c r="D421" s="164"/>
      <c r="E421" s="164"/>
      <c r="F421" s="164"/>
      <c r="G421" s="164"/>
      <c r="H421" s="164"/>
      <c r="I421" s="164"/>
      <c r="J421" s="164"/>
      <c r="K421" s="164"/>
      <c r="L421" s="164"/>
      <c r="M421" s="164"/>
      <c r="N421" s="164"/>
      <c r="O421" s="164"/>
      <c r="P421" s="164"/>
      <c r="Q421" s="164"/>
      <c r="R421" s="164"/>
      <c r="S421" s="164"/>
      <c r="T421" s="164"/>
      <c r="U421" s="164"/>
      <c r="V421" s="164"/>
    </row>
    <row r="422" spans="1:22" ht="12">
      <c r="A422" s="164"/>
      <c r="B422" s="132"/>
      <c r="C422" s="164"/>
      <c r="D422" s="164"/>
      <c r="E422" s="164"/>
      <c r="F422" s="164"/>
      <c r="G422" s="164"/>
      <c r="H422" s="164"/>
      <c r="I422" s="164"/>
      <c r="J422" s="164"/>
      <c r="K422" s="164"/>
      <c r="L422" s="164"/>
      <c r="M422" s="164"/>
      <c r="N422" s="164"/>
      <c r="O422" s="164"/>
      <c r="P422" s="164"/>
      <c r="Q422" s="164"/>
      <c r="R422" s="164"/>
      <c r="S422" s="164"/>
      <c r="T422" s="164"/>
      <c r="U422" s="164"/>
      <c r="V422" s="164"/>
    </row>
    <row r="423" spans="1:22" ht="12">
      <c r="A423" s="164"/>
      <c r="B423" s="132"/>
      <c r="C423" s="164"/>
      <c r="D423" s="164"/>
      <c r="E423" s="164"/>
      <c r="F423" s="164"/>
      <c r="G423" s="164"/>
      <c r="H423" s="164"/>
      <c r="I423" s="164"/>
      <c r="J423" s="164"/>
      <c r="K423" s="164"/>
      <c r="L423" s="164"/>
      <c r="M423" s="164"/>
      <c r="N423" s="164"/>
      <c r="O423" s="164"/>
      <c r="P423" s="164"/>
      <c r="Q423" s="164"/>
      <c r="R423" s="164"/>
      <c r="S423" s="164"/>
      <c r="T423" s="164"/>
      <c r="U423" s="164"/>
      <c r="V423" s="164"/>
    </row>
    <row r="424" spans="1:22" ht="12">
      <c r="A424" s="164"/>
      <c r="B424" s="132"/>
      <c r="C424" s="164"/>
      <c r="D424" s="164"/>
      <c r="E424" s="164"/>
      <c r="F424" s="164"/>
      <c r="G424" s="164"/>
      <c r="H424" s="164"/>
      <c r="I424" s="164"/>
      <c r="J424" s="164"/>
      <c r="K424" s="164"/>
      <c r="L424" s="164"/>
      <c r="M424" s="164"/>
      <c r="N424" s="164"/>
      <c r="O424" s="164"/>
      <c r="P424" s="164"/>
      <c r="Q424" s="164"/>
      <c r="R424" s="164"/>
      <c r="S424" s="164"/>
      <c r="T424" s="164"/>
      <c r="U424" s="164"/>
      <c r="V424" s="164"/>
    </row>
    <row r="425" spans="1:22" ht="12">
      <c r="A425" s="164"/>
      <c r="B425" s="132"/>
      <c r="C425" s="164"/>
      <c r="D425" s="164"/>
      <c r="E425" s="164"/>
      <c r="F425" s="164"/>
      <c r="G425" s="164"/>
      <c r="H425" s="164"/>
      <c r="I425" s="164"/>
      <c r="J425" s="164"/>
      <c r="K425" s="164"/>
      <c r="L425" s="164"/>
      <c r="M425" s="164"/>
      <c r="N425" s="164"/>
      <c r="O425" s="164"/>
      <c r="P425" s="164"/>
      <c r="Q425" s="164"/>
      <c r="R425" s="164"/>
      <c r="S425" s="164"/>
      <c r="T425" s="164"/>
      <c r="U425" s="164"/>
      <c r="V425" s="164"/>
    </row>
    <row r="426" spans="1:22" ht="12">
      <c r="A426" s="164"/>
      <c r="B426" s="132"/>
      <c r="C426" s="164"/>
      <c r="D426" s="164"/>
      <c r="E426" s="164"/>
      <c r="F426" s="164"/>
      <c r="G426" s="164"/>
      <c r="H426" s="164"/>
      <c r="I426" s="164"/>
      <c r="J426" s="164"/>
      <c r="K426" s="164"/>
      <c r="L426" s="164"/>
      <c r="M426" s="164"/>
      <c r="N426" s="164"/>
      <c r="O426" s="164"/>
      <c r="P426" s="164"/>
      <c r="Q426" s="164"/>
      <c r="R426" s="164"/>
      <c r="S426" s="164"/>
      <c r="T426" s="164"/>
      <c r="U426" s="164"/>
      <c r="V426" s="164"/>
    </row>
    <row r="427" spans="1:22" ht="12">
      <c r="A427" s="164"/>
      <c r="B427" s="132"/>
      <c r="C427" s="164"/>
      <c r="D427" s="164"/>
      <c r="E427" s="164"/>
      <c r="F427" s="164"/>
      <c r="G427" s="164"/>
      <c r="H427" s="164"/>
      <c r="I427" s="164"/>
      <c r="J427" s="164"/>
      <c r="K427" s="164"/>
      <c r="L427" s="164"/>
      <c r="M427" s="164"/>
      <c r="N427" s="164"/>
      <c r="O427" s="164"/>
      <c r="P427" s="164"/>
      <c r="Q427" s="164"/>
      <c r="R427" s="164"/>
      <c r="S427" s="164"/>
      <c r="T427" s="164"/>
      <c r="U427" s="164"/>
      <c r="V427" s="164"/>
    </row>
    <row r="428" spans="1:22" ht="12">
      <c r="A428" s="164"/>
      <c r="B428" s="132"/>
      <c r="C428" s="164"/>
      <c r="D428" s="164"/>
      <c r="E428" s="164"/>
      <c r="F428" s="164"/>
      <c r="G428" s="164"/>
      <c r="H428" s="164"/>
      <c r="I428" s="164"/>
      <c r="J428" s="164"/>
      <c r="K428" s="164"/>
      <c r="L428" s="164"/>
      <c r="M428" s="164"/>
      <c r="N428" s="164"/>
      <c r="O428" s="164"/>
      <c r="P428" s="164"/>
      <c r="Q428" s="164"/>
      <c r="R428" s="164"/>
      <c r="S428" s="164"/>
      <c r="T428" s="164"/>
      <c r="U428" s="164"/>
      <c r="V428" s="164"/>
    </row>
    <row r="429" spans="1:22" ht="12">
      <c r="A429" s="164"/>
      <c r="B429" s="132"/>
      <c r="C429" s="164"/>
      <c r="D429" s="164"/>
      <c r="E429" s="164"/>
      <c r="F429" s="164"/>
      <c r="G429" s="164"/>
      <c r="H429" s="164"/>
      <c r="I429" s="164"/>
      <c r="J429" s="164"/>
      <c r="K429" s="164"/>
      <c r="L429" s="164"/>
      <c r="M429" s="164"/>
      <c r="N429" s="164"/>
      <c r="O429" s="164"/>
      <c r="P429" s="164"/>
      <c r="Q429" s="164"/>
      <c r="R429" s="164"/>
      <c r="S429" s="164"/>
      <c r="T429" s="164"/>
      <c r="U429" s="164"/>
      <c r="V429" s="164"/>
    </row>
    <row r="430" spans="1:22" ht="12">
      <c r="A430" s="164"/>
      <c r="B430" s="132"/>
      <c r="C430" s="164"/>
      <c r="D430" s="164"/>
      <c r="E430" s="164"/>
      <c r="F430" s="164"/>
      <c r="G430" s="164"/>
      <c r="H430" s="164"/>
      <c r="I430" s="164"/>
      <c r="J430" s="164"/>
      <c r="K430" s="164"/>
      <c r="L430" s="164"/>
      <c r="M430" s="164"/>
      <c r="N430" s="164"/>
      <c r="O430" s="164"/>
      <c r="P430" s="164"/>
      <c r="Q430" s="164"/>
      <c r="R430" s="164"/>
      <c r="S430" s="164"/>
      <c r="T430" s="164"/>
      <c r="U430" s="164"/>
      <c r="V430" s="164"/>
    </row>
    <row r="431" spans="1:22" ht="12">
      <c r="A431" s="164"/>
      <c r="B431" s="132"/>
      <c r="C431" s="164"/>
      <c r="D431" s="164"/>
      <c r="E431" s="164"/>
      <c r="F431" s="164"/>
      <c r="G431" s="164"/>
      <c r="H431" s="164"/>
      <c r="I431" s="164"/>
      <c r="J431" s="164"/>
      <c r="K431" s="164"/>
      <c r="L431" s="164"/>
      <c r="M431" s="164"/>
      <c r="N431" s="164"/>
      <c r="O431" s="164"/>
      <c r="P431" s="164"/>
      <c r="Q431" s="164"/>
      <c r="R431" s="164"/>
      <c r="S431" s="164"/>
      <c r="T431" s="164"/>
      <c r="U431" s="164"/>
      <c r="V431" s="164"/>
    </row>
    <row r="432" spans="1:22" ht="12">
      <c r="A432" s="164"/>
      <c r="B432" s="132"/>
      <c r="C432" s="164"/>
      <c r="D432" s="164"/>
      <c r="E432" s="164"/>
      <c r="F432" s="164"/>
      <c r="G432" s="164"/>
      <c r="H432" s="164"/>
      <c r="I432" s="164"/>
      <c r="J432" s="164"/>
      <c r="K432" s="164"/>
      <c r="L432" s="164"/>
      <c r="M432" s="164"/>
      <c r="N432" s="164"/>
      <c r="O432" s="164"/>
      <c r="P432" s="164"/>
      <c r="Q432" s="164"/>
      <c r="R432" s="164"/>
      <c r="S432" s="164"/>
      <c r="T432" s="164"/>
      <c r="U432" s="164"/>
      <c r="V432" s="164"/>
    </row>
    <row r="433" spans="1:22" ht="12">
      <c r="A433" s="164"/>
      <c r="B433" s="132"/>
      <c r="C433" s="164"/>
      <c r="D433" s="164"/>
      <c r="E433" s="164"/>
      <c r="F433" s="164"/>
      <c r="G433" s="164"/>
      <c r="H433" s="164"/>
      <c r="I433" s="164"/>
      <c r="J433" s="164"/>
      <c r="K433" s="164"/>
      <c r="L433" s="164"/>
      <c r="M433" s="164"/>
      <c r="N433" s="164"/>
      <c r="O433" s="164"/>
      <c r="P433" s="164"/>
      <c r="Q433" s="164"/>
      <c r="R433" s="164"/>
      <c r="S433" s="164"/>
      <c r="T433" s="164"/>
      <c r="U433" s="164"/>
      <c r="V433" s="164"/>
    </row>
    <row r="434" spans="1:22" ht="12">
      <c r="A434" s="164"/>
      <c r="B434" s="132"/>
      <c r="C434" s="164"/>
      <c r="D434" s="164"/>
      <c r="E434" s="164"/>
      <c r="F434" s="164"/>
      <c r="G434" s="164"/>
      <c r="H434" s="164"/>
      <c r="I434" s="164"/>
      <c r="J434" s="164"/>
      <c r="K434" s="164"/>
      <c r="L434" s="164"/>
      <c r="M434" s="164"/>
      <c r="N434" s="164"/>
      <c r="O434" s="164"/>
      <c r="P434" s="164"/>
      <c r="Q434" s="164"/>
      <c r="R434" s="164"/>
      <c r="S434" s="164"/>
      <c r="T434" s="164"/>
      <c r="U434" s="164"/>
      <c r="V434" s="164"/>
    </row>
    <row r="435" spans="1:22" ht="12">
      <c r="A435" s="164"/>
      <c r="B435" s="132"/>
      <c r="C435" s="164"/>
      <c r="D435" s="164"/>
      <c r="E435" s="164"/>
      <c r="F435" s="164"/>
      <c r="G435" s="164"/>
      <c r="H435" s="164"/>
      <c r="I435" s="164"/>
      <c r="J435" s="164"/>
      <c r="K435" s="164"/>
      <c r="L435" s="164"/>
      <c r="M435" s="164"/>
      <c r="N435" s="164"/>
      <c r="O435" s="164"/>
      <c r="P435" s="164"/>
      <c r="Q435" s="164"/>
      <c r="R435" s="164"/>
      <c r="S435" s="164"/>
      <c r="T435" s="164"/>
      <c r="U435" s="164"/>
      <c r="V435" s="164"/>
    </row>
    <row r="436" spans="1:22" ht="12">
      <c r="A436" s="164"/>
      <c r="B436" s="132"/>
      <c r="C436" s="164"/>
      <c r="D436" s="164"/>
      <c r="E436" s="164"/>
      <c r="F436" s="164"/>
      <c r="G436" s="164"/>
      <c r="H436" s="164"/>
      <c r="I436" s="164"/>
      <c r="J436" s="164"/>
      <c r="K436" s="164"/>
      <c r="L436" s="164"/>
      <c r="M436" s="164"/>
      <c r="N436" s="164"/>
      <c r="O436" s="164"/>
      <c r="P436" s="164"/>
      <c r="Q436" s="164"/>
      <c r="R436" s="164"/>
      <c r="S436" s="164"/>
      <c r="T436" s="164"/>
      <c r="U436" s="164"/>
      <c r="V436" s="164"/>
    </row>
    <row r="437" spans="1:22" ht="12">
      <c r="A437" s="164"/>
      <c r="B437" s="132"/>
      <c r="C437" s="164"/>
      <c r="D437" s="164"/>
      <c r="E437" s="164"/>
      <c r="F437" s="164"/>
      <c r="G437" s="164"/>
      <c r="H437" s="164"/>
      <c r="I437" s="164"/>
      <c r="J437" s="164"/>
      <c r="K437" s="164"/>
      <c r="L437" s="164"/>
      <c r="M437" s="164"/>
      <c r="N437" s="164"/>
      <c r="O437" s="164"/>
      <c r="P437" s="164"/>
      <c r="Q437" s="164"/>
      <c r="R437" s="164"/>
      <c r="S437" s="164"/>
      <c r="T437" s="164"/>
      <c r="U437" s="164"/>
      <c r="V437" s="164"/>
    </row>
    <row r="438" spans="1:22" ht="12">
      <c r="A438" s="164"/>
      <c r="B438" s="132"/>
      <c r="C438" s="164"/>
      <c r="D438" s="164"/>
      <c r="E438" s="164"/>
      <c r="F438" s="164"/>
      <c r="G438" s="164"/>
      <c r="H438" s="164"/>
      <c r="I438" s="164"/>
      <c r="J438" s="164"/>
      <c r="K438" s="164"/>
      <c r="L438" s="164"/>
      <c r="M438" s="164"/>
      <c r="N438" s="164"/>
      <c r="O438" s="164"/>
      <c r="P438" s="164"/>
      <c r="Q438" s="164"/>
      <c r="R438" s="164"/>
      <c r="S438" s="164"/>
      <c r="T438" s="164"/>
      <c r="U438" s="164"/>
      <c r="V438" s="164"/>
    </row>
    <row r="439" spans="1:22" ht="12">
      <c r="A439" s="164"/>
      <c r="B439" s="132"/>
      <c r="C439" s="164"/>
      <c r="D439" s="164"/>
      <c r="E439" s="164"/>
      <c r="F439" s="164"/>
      <c r="G439" s="164"/>
      <c r="H439" s="164"/>
      <c r="I439" s="164"/>
      <c r="J439" s="164"/>
      <c r="K439" s="164"/>
      <c r="L439" s="164"/>
      <c r="M439" s="164"/>
      <c r="N439" s="164"/>
      <c r="O439" s="164"/>
      <c r="P439" s="164"/>
      <c r="Q439" s="164"/>
      <c r="R439" s="164"/>
      <c r="S439" s="164"/>
      <c r="T439" s="164"/>
      <c r="U439" s="164"/>
      <c r="V439" s="164"/>
    </row>
    <row r="440" spans="1:22" ht="12">
      <c r="A440" s="164"/>
      <c r="B440" s="132"/>
      <c r="C440" s="164"/>
      <c r="D440" s="164"/>
      <c r="E440" s="164"/>
      <c r="F440" s="164"/>
      <c r="G440" s="164"/>
      <c r="H440" s="164"/>
      <c r="I440" s="164"/>
      <c r="J440" s="164"/>
      <c r="K440" s="164"/>
      <c r="L440" s="164"/>
      <c r="M440" s="164"/>
      <c r="N440" s="164"/>
      <c r="O440" s="164"/>
      <c r="P440" s="164"/>
      <c r="Q440" s="164"/>
      <c r="R440" s="164"/>
      <c r="S440" s="164"/>
      <c r="T440" s="164"/>
      <c r="U440" s="164"/>
      <c r="V440" s="164"/>
    </row>
    <row r="441" spans="1:22" ht="12">
      <c r="A441" s="164"/>
      <c r="B441" s="132"/>
      <c r="C441" s="164"/>
      <c r="D441" s="164"/>
      <c r="E441" s="164"/>
      <c r="F441" s="164"/>
      <c r="G441" s="164"/>
      <c r="H441" s="164"/>
      <c r="I441" s="164"/>
      <c r="J441" s="164"/>
      <c r="K441" s="164"/>
      <c r="L441" s="164"/>
      <c r="M441" s="164"/>
      <c r="N441" s="164"/>
      <c r="O441" s="164"/>
      <c r="P441" s="164"/>
      <c r="Q441" s="164"/>
      <c r="R441" s="164"/>
      <c r="S441" s="164"/>
      <c r="T441" s="164"/>
      <c r="U441" s="164"/>
      <c r="V441" s="164"/>
    </row>
    <row r="442" spans="1:22" ht="12">
      <c r="A442" s="164"/>
      <c r="B442" s="132"/>
      <c r="C442" s="164"/>
      <c r="D442" s="164"/>
      <c r="E442" s="164"/>
      <c r="F442" s="164"/>
      <c r="G442" s="164"/>
      <c r="H442" s="164"/>
      <c r="I442" s="164"/>
      <c r="J442" s="164"/>
      <c r="K442" s="164"/>
      <c r="L442" s="164"/>
      <c r="M442" s="164"/>
      <c r="N442" s="164"/>
      <c r="O442" s="164"/>
      <c r="P442" s="164"/>
      <c r="Q442" s="164"/>
      <c r="R442" s="164"/>
      <c r="S442" s="164"/>
      <c r="T442" s="164"/>
      <c r="U442" s="164"/>
      <c r="V442" s="164"/>
    </row>
    <row r="443" spans="1:22" ht="12">
      <c r="A443" s="164"/>
      <c r="B443" s="132"/>
      <c r="C443" s="164"/>
      <c r="D443" s="164"/>
      <c r="E443" s="164"/>
      <c r="F443" s="164"/>
      <c r="G443" s="164"/>
      <c r="H443" s="164"/>
      <c r="I443" s="164"/>
      <c r="J443" s="164"/>
      <c r="K443" s="164"/>
      <c r="L443" s="164"/>
      <c r="M443" s="164"/>
      <c r="N443" s="164"/>
      <c r="O443" s="164"/>
      <c r="P443" s="164"/>
      <c r="Q443" s="164"/>
      <c r="R443" s="164"/>
      <c r="S443" s="164"/>
      <c r="T443" s="164"/>
      <c r="U443" s="164"/>
      <c r="V443" s="164"/>
    </row>
    <row r="444" spans="1:22" ht="12">
      <c r="A444" s="164"/>
      <c r="B444" s="132"/>
      <c r="C444" s="164"/>
      <c r="D444" s="164"/>
      <c r="E444" s="164"/>
      <c r="F444" s="164"/>
      <c r="G444" s="164"/>
      <c r="H444" s="164"/>
      <c r="I444" s="164"/>
      <c r="J444" s="164"/>
      <c r="K444" s="164"/>
      <c r="L444" s="164"/>
      <c r="M444" s="164"/>
      <c r="N444" s="164"/>
      <c r="O444" s="164"/>
      <c r="P444" s="164"/>
      <c r="Q444" s="164"/>
      <c r="R444" s="164"/>
      <c r="S444" s="164"/>
      <c r="T444" s="164"/>
      <c r="U444" s="164"/>
      <c r="V444" s="164"/>
    </row>
    <row r="445" spans="1:22" ht="12">
      <c r="A445" s="164"/>
      <c r="B445" s="132"/>
      <c r="C445" s="164"/>
      <c r="D445" s="164"/>
      <c r="E445" s="164"/>
      <c r="F445" s="164"/>
      <c r="G445" s="164"/>
      <c r="H445" s="164"/>
      <c r="I445" s="164"/>
      <c r="J445" s="164"/>
      <c r="K445" s="164"/>
      <c r="L445" s="164"/>
      <c r="M445" s="164"/>
      <c r="N445" s="164"/>
      <c r="O445" s="164"/>
      <c r="P445" s="164"/>
      <c r="Q445" s="164"/>
      <c r="R445" s="164"/>
      <c r="S445" s="164"/>
      <c r="T445" s="164"/>
      <c r="U445" s="164"/>
      <c r="V445" s="164"/>
    </row>
    <row r="446" spans="1:22" ht="12">
      <c r="A446" s="164"/>
      <c r="B446" s="132"/>
      <c r="C446" s="164"/>
      <c r="D446" s="164"/>
      <c r="E446" s="164"/>
      <c r="F446" s="164"/>
      <c r="G446" s="164"/>
      <c r="H446" s="164"/>
      <c r="I446" s="164"/>
      <c r="J446" s="164"/>
      <c r="K446" s="164"/>
      <c r="L446" s="164"/>
      <c r="M446" s="164"/>
      <c r="N446" s="164"/>
      <c r="O446" s="164"/>
      <c r="P446" s="164"/>
      <c r="Q446" s="164"/>
      <c r="R446" s="164"/>
      <c r="S446" s="164"/>
      <c r="T446" s="164"/>
      <c r="U446" s="164"/>
      <c r="V446" s="164"/>
    </row>
    <row r="447" spans="1:22" ht="12">
      <c r="A447" s="164"/>
      <c r="B447" s="132"/>
      <c r="C447" s="164"/>
      <c r="D447" s="164"/>
      <c r="E447" s="164"/>
      <c r="F447" s="164"/>
      <c r="G447" s="164"/>
      <c r="H447" s="164"/>
      <c r="I447" s="164"/>
      <c r="J447" s="164"/>
      <c r="K447" s="164"/>
      <c r="L447" s="164"/>
      <c r="M447" s="164"/>
      <c r="N447" s="164"/>
      <c r="O447" s="164"/>
      <c r="P447" s="164"/>
      <c r="Q447" s="164"/>
      <c r="R447" s="164"/>
      <c r="S447" s="164"/>
      <c r="T447" s="164"/>
      <c r="U447" s="164"/>
      <c r="V447" s="164"/>
    </row>
    <row r="448" spans="1:22" ht="12">
      <c r="A448" s="164"/>
      <c r="B448" s="132"/>
      <c r="C448" s="164"/>
      <c r="D448" s="164"/>
      <c r="E448" s="164"/>
      <c r="F448" s="164"/>
      <c r="G448" s="164"/>
      <c r="H448" s="164"/>
      <c r="I448" s="164"/>
      <c r="J448" s="164"/>
      <c r="K448" s="164"/>
      <c r="L448" s="164"/>
      <c r="M448" s="164"/>
      <c r="N448" s="164"/>
      <c r="O448" s="164"/>
      <c r="P448" s="164"/>
      <c r="Q448" s="164"/>
      <c r="R448" s="164"/>
      <c r="S448" s="164"/>
      <c r="T448" s="164"/>
      <c r="U448" s="164"/>
      <c r="V448" s="164"/>
    </row>
    <row r="449" spans="1:22" ht="12">
      <c r="A449" s="164"/>
      <c r="B449" s="132"/>
      <c r="C449" s="164"/>
      <c r="D449" s="164"/>
      <c r="E449" s="164"/>
      <c r="F449" s="164"/>
      <c r="G449" s="164"/>
      <c r="H449" s="164"/>
      <c r="I449" s="164"/>
      <c r="J449" s="164"/>
      <c r="K449" s="164"/>
      <c r="L449" s="164"/>
      <c r="M449" s="164"/>
      <c r="N449" s="164"/>
      <c r="O449" s="164"/>
      <c r="P449" s="164"/>
      <c r="Q449" s="164"/>
      <c r="R449" s="164"/>
      <c r="S449" s="164"/>
      <c r="T449" s="164"/>
      <c r="U449" s="164"/>
      <c r="V449" s="164"/>
    </row>
    <row r="450" spans="1:22" ht="12">
      <c r="A450" s="164"/>
      <c r="B450" s="132"/>
      <c r="C450" s="164"/>
      <c r="D450" s="164"/>
      <c r="E450" s="164"/>
      <c r="F450" s="164"/>
      <c r="G450" s="164"/>
      <c r="H450" s="164"/>
      <c r="I450" s="164"/>
      <c r="J450" s="164"/>
      <c r="K450" s="164"/>
      <c r="L450" s="164"/>
      <c r="M450" s="164"/>
      <c r="N450" s="164"/>
      <c r="O450" s="164"/>
      <c r="P450" s="164"/>
      <c r="Q450" s="164"/>
      <c r="R450" s="164"/>
      <c r="S450" s="164"/>
      <c r="T450" s="164"/>
      <c r="U450" s="164"/>
      <c r="V450" s="164"/>
    </row>
    <row r="451" spans="1:22" ht="12">
      <c r="A451" s="164"/>
      <c r="B451" s="132"/>
      <c r="C451" s="164"/>
      <c r="D451" s="164"/>
      <c r="E451" s="164"/>
      <c r="F451" s="164"/>
      <c r="G451" s="164"/>
      <c r="H451" s="164"/>
      <c r="I451" s="164"/>
      <c r="J451" s="164"/>
      <c r="K451" s="164"/>
      <c r="L451" s="164"/>
      <c r="M451" s="164"/>
      <c r="N451" s="164"/>
      <c r="O451" s="164"/>
      <c r="P451" s="164"/>
      <c r="Q451" s="164"/>
      <c r="R451" s="164"/>
      <c r="S451" s="164"/>
      <c r="T451" s="164"/>
      <c r="U451" s="164"/>
      <c r="V451" s="164"/>
    </row>
    <row r="452" spans="1:22" ht="12">
      <c r="A452" s="164"/>
      <c r="B452" s="132"/>
      <c r="C452" s="164"/>
      <c r="D452" s="164"/>
      <c r="E452" s="164"/>
      <c r="F452" s="164"/>
      <c r="G452" s="164"/>
      <c r="H452" s="164"/>
      <c r="I452" s="164"/>
      <c r="J452" s="164"/>
      <c r="K452" s="164"/>
      <c r="L452" s="164"/>
      <c r="M452" s="164"/>
      <c r="N452" s="164"/>
      <c r="O452" s="164"/>
      <c r="P452" s="164"/>
      <c r="Q452" s="164"/>
      <c r="R452" s="164"/>
      <c r="S452" s="164"/>
      <c r="T452" s="164"/>
      <c r="U452" s="164"/>
      <c r="V452" s="164"/>
    </row>
    <row r="453" spans="1:22" ht="12">
      <c r="A453" s="164"/>
      <c r="B453" s="132"/>
      <c r="C453" s="164"/>
      <c r="D453" s="164"/>
      <c r="E453" s="164"/>
      <c r="F453" s="164"/>
      <c r="G453" s="164"/>
      <c r="H453" s="164"/>
      <c r="I453" s="164"/>
      <c r="J453" s="164"/>
      <c r="K453" s="164"/>
      <c r="L453" s="164"/>
      <c r="M453" s="164"/>
      <c r="N453" s="164"/>
      <c r="O453" s="164"/>
      <c r="P453" s="164"/>
      <c r="Q453" s="164"/>
      <c r="R453" s="164"/>
      <c r="S453" s="164"/>
      <c r="T453" s="164"/>
      <c r="U453" s="164"/>
      <c r="V453" s="164"/>
    </row>
    <row r="454" spans="1:22" ht="12">
      <c r="A454" s="164"/>
      <c r="B454" s="132"/>
      <c r="C454" s="164"/>
      <c r="D454" s="164"/>
      <c r="E454" s="164"/>
      <c r="F454" s="164"/>
      <c r="G454" s="164"/>
      <c r="H454" s="164"/>
      <c r="I454" s="164"/>
      <c r="J454" s="164"/>
      <c r="K454" s="164"/>
      <c r="L454" s="164"/>
      <c r="M454" s="164"/>
      <c r="N454" s="164"/>
      <c r="O454" s="164"/>
      <c r="P454" s="164"/>
      <c r="Q454" s="164"/>
      <c r="R454" s="164"/>
      <c r="S454" s="164"/>
      <c r="T454" s="164"/>
      <c r="U454" s="164"/>
      <c r="V454" s="164"/>
    </row>
    <row r="455" spans="1:22" ht="12">
      <c r="A455" s="164"/>
      <c r="B455" s="132"/>
      <c r="C455" s="164"/>
      <c r="D455" s="164"/>
      <c r="E455" s="164"/>
      <c r="F455" s="164"/>
      <c r="G455" s="164"/>
      <c r="H455" s="164"/>
      <c r="I455" s="164"/>
      <c r="J455" s="164"/>
      <c r="K455" s="164"/>
      <c r="L455" s="164"/>
      <c r="M455" s="164"/>
      <c r="N455" s="164"/>
      <c r="O455" s="164"/>
      <c r="P455" s="164"/>
      <c r="Q455" s="164"/>
      <c r="R455" s="164"/>
      <c r="S455" s="164"/>
      <c r="T455" s="164"/>
      <c r="U455" s="164"/>
      <c r="V455" s="164"/>
    </row>
    <row r="456" spans="1:22" ht="12">
      <c r="A456" s="164"/>
      <c r="B456" s="132"/>
      <c r="C456" s="164"/>
      <c r="D456" s="164"/>
      <c r="E456" s="164"/>
      <c r="F456" s="164"/>
      <c r="G456" s="164"/>
      <c r="H456" s="164"/>
      <c r="I456" s="164"/>
      <c r="J456" s="164"/>
      <c r="K456" s="164"/>
      <c r="L456" s="164"/>
      <c r="M456" s="164"/>
      <c r="N456" s="164"/>
      <c r="O456" s="164"/>
      <c r="P456" s="164"/>
      <c r="Q456" s="164"/>
      <c r="R456" s="164"/>
      <c r="S456" s="164"/>
      <c r="T456" s="164"/>
      <c r="U456" s="164"/>
      <c r="V456" s="164"/>
    </row>
    <row r="457" spans="1:22" ht="12">
      <c r="A457" s="164"/>
      <c r="B457" s="132"/>
      <c r="C457" s="164"/>
      <c r="D457" s="164"/>
      <c r="E457" s="164"/>
      <c r="F457" s="164"/>
      <c r="G457" s="164"/>
      <c r="H457" s="164"/>
      <c r="I457" s="164"/>
      <c r="J457" s="164"/>
      <c r="K457" s="164"/>
      <c r="L457" s="164"/>
      <c r="M457" s="164"/>
      <c r="N457" s="164"/>
      <c r="O457" s="164"/>
      <c r="P457" s="164"/>
      <c r="Q457" s="164"/>
      <c r="R457" s="164"/>
      <c r="S457" s="164"/>
      <c r="T457" s="164"/>
      <c r="U457" s="164"/>
      <c r="V457" s="164"/>
    </row>
    <row r="458" spans="1:22" ht="12">
      <c r="A458" s="164"/>
      <c r="B458" s="132"/>
      <c r="C458" s="164"/>
      <c r="D458" s="164"/>
      <c r="E458" s="164"/>
      <c r="F458" s="164"/>
      <c r="G458" s="164"/>
      <c r="H458" s="164"/>
      <c r="I458" s="164"/>
      <c r="J458" s="164"/>
      <c r="K458" s="164"/>
      <c r="L458" s="164"/>
      <c r="M458" s="164"/>
      <c r="N458" s="164"/>
      <c r="O458" s="164"/>
      <c r="P458" s="164"/>
      <c r="Q458" s="164"/>
      <c r="R458" s="164"/>
      <c r="S458" s="164"/>
      <c r="T458" s="164"/>
      <c r="U458" s="164"/>
      <c r="V458" s="164"/>
    </row>
    <row r="459" spans="1:22" ht="12">
      <c r="A459" s="164"/>
      <c r="B459" s="132"/>
      <c r="C459" s="164"/>
      <c r="D459" s="164"/>
      <c r="E459" s="164"/>
      <c r="F459" s="164"/>
      <c r="G459" s="164"/>
      <c r="H459" s="164"/>
      <c r="I459" s="164"/>
      <c r="J459" s="164"/>
      <c r="K459" s="164"/>
      <c r="L459" s="164"/>
      <c r="M459" s="164"/>
      <c r="N459" s="164"/>
      <c r="O459" s="164"/>
      <c r="P459" s="164"/>
      <c r="Q459" s="164"/>
      <c r="R459" s="164"/>
      <c r="S459" s="164"/>
      <c r="T459" s="164"/>
      <c r="U459" s="164"/>
      <c r="V459" s="164"/>
    </row>
    <row r="460" spans="1:22" ht="12">
      <c r="A460" s="164"/>
      <c r="B460" s="132"/>
      <c r="C460" s="164"/>
      <c r="D460" s="164"/>
      <c r="E460" s="164"/>
      <c r="F460" s="164"/>
      <c r="G460" s="164"/>
      <c r="H460" s="164"/>
      <c r="I460" s="164"/>
      <c r="J460" s="164"/>
      <c r="K460" s="164"/>
      <c r="L460" s="164"/>
      <c r="M460" s="164"/>
      <c r="N460" s="164"/>
      <c r="O460" s="164"/>
      <c r="P460" s="164"/>
      <c r="Q460" s="164"/>
      <c r="R460" s="164"/>
      <c r="S460" s="164"/>
      <c r="T460" s="164"/>
      <c r="U460" s="164"/>
      <c r="V460" s="164"/>
    </row>
    <row r="461" spans="1:22" ht="12">
      <c r="A461" s="164"/>
      <c r="B461" s="132"/>
      <c r="C461" s="164"/>
      <c r="D461" s="164"/>
      <c r="E461" s="164"/>
      <c r="F461" s="164"/>
      <c r="G461" s="164"/>
      <c r="H461" s="164"/>
      <c r="I461" s="164"/>
      <c r="J461" s="164"/>
      <c r="K461" s="164"/>
      <c r="L461" s="164"/>
      <c r="M461" s="164"/>
      <c r="N461" s="164"/>
      <c r="O461" s="164"/>
      <c r="P461" s="164"/>
      <c r="Q461" s="164"/>
      <c r="R461" s="164"/>
      <c r="S461" s="164"/>
      <c r="T461" s="164"/>
      <c r="U461" s="164"/>
      <c r="V461" s="164"/>
    </row>
    <row r="462" spans="1:22" ht="12">
      <c r="A462" s="164"/>
      <c r="B462" s="132"/>
      <c r="C462" s="164"/>
      <c r="D462" s="164"/>
      <c r="E462" s="164"/>
      <c r="F462" s="164"/>
      <c r="G462" s="164"/>
      <c r="H462" s="164"/>
      <c r="I462" s="164"/>
      <c r="J462" s="164"/>
      <c r="K462" s="164"/>
      <c r="L462" s="164"/>
      <c r="M462" s="164"/>
      <c r="N462" s="164"/>
      <c r="O462" s="164"/>
      <c r="P462" s="164"/>
      <c r="Q462" s="164"/>
      <c r="R462" s="164"/>
      <c r="S462" s="164"/>
      <c r="T462" s="164"/>
      <c r="U462" s="164"/>
      <c r="V462" s="164"/>
    </row>
    <row r="463" spans="1:22" ht="12">
      <c r="A463" s="164"/>
      <c r="B463" s="132"/>
      <c r="C463" s="164"/>
      <c r="D463" s="164"/>
      <c r="E463" s="164"/>
      <c r="F463" s="164"/>
      <c r="G463" s="164"/>
      <c r="H463" s="164"/>
      <c r="I463" s="164"/>
      <c r="J463" s="164"/>
      <c r="K463" s="164"/>
      <c r="L463" s="164"/>
      <c r="M463" s="164"/>
      <c r="N463" s="164"/>
      <c r="O463" s="164"/>
      <c r="P463" s="164"/>
      <c r="Q463" s="164"/>
      <c r="R463" s="164"/>
      <c r="S463" s="164"/>
      <c r="T463" s="164"/>
      <c r="U463" s="164"/>
      <c r="V463" s="164"/>
    </row>
    <row r="464" spans="1:22" ht="12">
      <c r="A464" s="164"/>
      <c r="B464" s="132"/>
      <c r="C464" s="164"/>
      <c r="D464" s="164"/>
      <c r="E464" s="164"/>
      <c r="F464" s="164"/>
      <c r="G464" s="164"/>
      <c r="H464" s="164"/>
      <c r="I464" s="164"/>
      <c r="J464" s="164"/>
      <c r="K464" s="164"/>
      <c r="L464" s="164"/>
      <c r="M464" s="164"/>
      <c r="N464" s="164"/>
      <c r="O464" s="164"/>
      <c r="P464" s="164"/>
      <c r="Q464" s="164"/>
      <c r="R464" s="164"/>
      <c r="S464" s="164"/>
      <c r="T464" s="164"/>
      <c r="U464" s="164"/>
      <c r="V464" s="164"/>
    </row>
    <row r="465" spans="1:22" ht="12">
      <c r="A465" s="164"/>
      <c r="B465" s="132"/>
      <c r="C465" s="164"/>
      <c r="D465" s="164"/>
      <c r="E465" s="164"/>
      <c r="F465" s="164"/>
      <c r="G465" s="164"/>
      <c r="H465" s="164"/>
      <c r="I465" s="164"/>
      <c r="J465" s="164"/>
      <c r="K465" s="164"/>
      <c r="L465" s="164"/>
      <c r="M465" s="164"/>
      <c r="N465" s="164"/>
      <c r="O465" s="164"/>
      <c r="P465" s="164"/>
      <c r="Q465" s="164"/>
      <c r="R465" s="164"/>
      <c r="S465" s="164"/>
      <c r="T465" s="164"/>
      <c r="U465" s="164"/>
      <c r="V465" s="164"/>
    </row>
    <row r="466" spans="1:22" ht="12">
      <c r="A466" s="164"/>
      <c r="B466" s="132"/>
      <c r="C466" s="164"/>
      <c r="D466" s="164"/>
      <c r="E466" s="164"/>
      <c r="F466" s="164"/>
      <c r="G466" s="164"/>
      <c r="H466" s="164"/>
      <c r="I466" s="164"/>
      <c r="J466" s="164"/>
      <c r="K466" s="164"/>
      <c r="L466" s="164"/>
      <c r="M466" s="164"/>
      <c r="N466" s="164"/>
      <c r="O466" s="164"/>
      <c r="P466" s="164"/>
      <c r="Q466" s="164"/>
      <c r="R466" s="164"/>
      <c r="S466" s="164"/>
      <c r="T466" s="164"/>
      <c r="U466" s="164"/>
      <c r="V466" s="164"/>
    </row>
    <row r="467" spans="1:22" ht="12">
      <c r="A467" s="164"/>
      <c r="B467" s="132"/>
      <c r="C467" s="164"/>
      <c r="D467" s="164"/>
      <c r="E467" s="164"/>
      <c r="F467" s="164"/>
      <c r="G467" s="164"/>
      <c r="H467" s="164"/>
      <c r="I467" s="164"/>
      <c r="J467" s="164"/>
      <c r="K467" s="164"/>
      <c r="L467" s="164"/>
      <c r="M467" s="164"/>
      <c r="N467" s="164"/>
      <c r="O467" s="164"/>
      <c r="P467" s="164"/>
      <c r="Q467" s="164"/>
      <c r="R467" s="164"/>
      <c r="S467" s="164"/>
      <c r="T467" s="164"/>
      <c r="U467" s="164"/>
      <c r="V467" s="164"/>
    </row>
    <row r="468" spans="1:22" ht="12">
      <c r="A468" s="164"/>
      <c r="B468" s="132"/>
      <c r="C468" s="164"/>
      <c r="D468" s="164"/>
      <c r="E468" s="164"/>
      <c r="F468" s="164"/>
      <c r="G468" s="164"/>
      <c r="H468" s="164"/>
      <c r="I468" s="164"/>
      <c r="J468" s="164"/>
      <c r="K468" s="164"/>
      <c r="L468" s="164"/>
      <c r="M468" s="164"/>
      <c r="N468" s="164"/>
      <c r="O468" s="164"/>
      <c r="P468" s="164"/>
      <c r="Q468" s="164"/>
      <c r="R468" s="164"/>
      <c r="S468" s="164"/>
      <c r="T468" s="164"/>
      <c r="U468" s="164"/>
      <c r="V468" s="164"/>
    </row>
    <row r="469" spans="1:22" ht="12">
      <c r="A469" s="164"/>
      <c r="B469" s="132"/>
      <c r="C469" s="164"/>
      <c r="D469" s="164"/>
      <c r="E469" s="164"/>
      <c r="F469" s="164"/>
      <c r="G469" s="164"/>
      <c r="H469" s="164"/>
      <c r="I469" s="164"/>
      <c r="J469" s="164"/>
      <c r="K469" s="164"/>
      <c r="L469" s="164"/>
      <c r="M469" s="164"/>
      <c r="N469" s="164"/>
      <c r="O469" s="164"/>
      <c r="P469" s="164"/>
      <c r="Q469" s="164"/>
      <c r="R469" s="164"/>
      <c r="S469" s="164"/>
      <c r="T469" s="164"/>
      <c r="U469" s="164"/>
      <c r="V469" s="164"/>
    </row>
    <row r="470" spans="1:22" ht="12">
      <c r="A470" s="164"/>
      <c r="B470" s="132"/>
      <c r="C470" s="164"/>
      <c r="D470" s="164"/>
      <c r="E470" s="164"/>
      <c r="F470" s="164"/>
      <c r="G470" s="164"/>
      <c r="H470" s="164"/>
      <c r="I470" s="164"/>
      <c r="J470" s="164"/>
      <c r="K470" s="164"/>
      <c r="L470" s="164"/>
      <c r="M470" s="164"/>
      <c r="N470" s="164"/>
      <c r="O470" s="164"/>
      <c r="P470" s="164"/>
      <c r="Q470" s="164"/>
      <c r="R470" s="164"/>
      <c r="S470" s="164"/>
      <c r="T470" s="164"/>
      <c r="U470" s="164"/>
      <c r="V470" s="164"/>
    </row>
    <row r="471" spans="1:22" ht="12">
      <c r="A471" s="164"/>
      <c r="B471" s="132"/>
      <c r="C471" s="164"/>
      <c r="D471" s="164"/>
      <c r="E471" s="164"/>
      <c r="F471" s="164"/>
      <c r="G471" s="164"/>
      <c r="H471" s="164"/>
      <c r="I471" s="164"/>
      <c r="J471" s="164"/>
      <c r="K471" s="164"/>
      <c r="L471" s="164"/>
      <c r="M471" s="164"/>
      <c r="N471" s="164"/>
      <c r="O471" s="164"/>
      <c r="P471" s="164"/>
      <c r="Q471" s="164"/>
      <c r="R471" s="164"/>
      <c r="S471" s="164"/>
      <c r="T471" s="164"/>
      <c r="U471" s="164"/>
      <c r="V471" s="164"/>
    </row>
    <row r="472" spans="1:22" ht="12">
      <c r="A472" s="164"/>
      <c r="B472" s="132"/>
      <c r="C472" s="164"/>
      <c r="D472" s="164"/>
      <c r="E472" s="164"/>
      <c r="F472" s="164"/>
      <c r="G472" s="164"/>
      <c r="H472" s="164"/>
      <c r="I472" s="164"/>
      <c r="J472" s="164"/>
      <c r="K472" s="164"/>
      <c r="L472" s="164"/>
      <c r="M472" s="164"/>
      <c r="N472" s="164"/>
      <c r="O472" s="164"/>
      <c r="P472" s="164"/>
      <c r="Q472" s="164"/>
      <c r="R472" s="164"/>
      <c r="S472" s="164"/>
      <c r="T472" s="164"/>
      <c r="U472" s="164"/>
      <c r="V472" s="164"/>
    </row>
    <row r="473" spans="1:22" ht="12">
      <c r="A473" s="164"/>
      <c r="B473" s="132"/>
      <c r="C473" s="164"/>
      <c r="D473" s="164"/>
      <c r="E473" s="164"/>
      <c r="F473" s="164"/>
      <c r="G473" s="164"/>
      <c r="H473" s="164"/>
      <c r="I473" s="164"/>
      <c r="J473" s="164"/>
      <c r="K473" s="164"/>
      <c r="L473" s="164"/>
      <c r="M473" s="164"/>
      <c r="N473" s="164"/>
      <c r="O473" s="164"/>
      <c r="P473" s="164"/>
      <c r="Q473" s="164"/>
      <c r="R473" s="164"/>
      <c r="S473" s="164"/>
      <c r="T473" s="164"/>
      <c r="U473" s="164"/>
      <c r="V473" s="164"/>
    </row>
    <row r="474" spans="1:22" ht="12">
      <c r="A474" s="164"/>
      <c r="B474" s="132"/>
      <c r="C474" s="164"/>
      <c r="D474" s="164"/>
      <c r="E474" s="164"/>
      <c r="F474" s="164"/>
      <c r="G474" s="164"/>
      <c r="H474" s="164"/>
      <c r="I474" s="164"/>
      <c r="J474" s="164"/>
      <c r="K474" s="164"/>
      <c r="L474" s="164"/>
      <c r="M474" s="164"/>
      <c r="N474" s="164"/>
      <c r="O474" s="164"/>
      <c r="P474" s="164"/>
      <c r="Q474" s="164"/>
      <c r="R474" s="164"/>
      <c r="S474" s="164"/>
      <c r="T474" s="164"/>
      <c r="U474" s="164"/>
      <c r="V474" s="164"/>
    </row>
    <row r="475" spans="1:22" ht="12">
      <c r="A475" s="164"/>
      <c r="B475" s="132"/>
      <c r="C475" s="164"/>
      <c r="D475" s="164"/>
      <c r="E475" s="164"/>
      <c r="F475" s="164"/>
      <c r="G475" s="164"/>
      <c r="H475" s="164"/>
      <c r="I475" s="164"/>
      <c r="J475" s="164"/>
      <c r="K475" s="164"/>
      <c r="L475" s="164"/>
      <c r="M475" s="164"/>
      <c r="N475" s="164"/>
      <c r="O475" s="164"/>
      <c r="P475" s="164"/>
      <c r="Q475" s="164"/>
      <c r="R475" s="164"/>
      <c r="S475" s="164"/>
      <c r="T475" s="164"/>
      <c r="U475" s="164"/>
      <c r="V475" s="164"/>
    </row>
    <row r="476" spans="1:22" ht="12">
      <c r="A476" s="164"/>
      <c r="B476" s="132"/>
      <c r="C476" s="164"/>
      <c r="D476" s="164"/>
      <c r="E476" s="164"/>
      <c r="F476" s="164"/>
      <c r="G476" s="164"/>
      <c r="H476" s="164"/>
      <c r="I476" s="164"/>
      <c r="J476" s="164"/>
      <c r="K476" s="164"/>
      <c r="L476" s="164"/>
      <c r="M476" s="164"/>
      <c r="N476" s="164"/>
      <c r="O476" s="164"/>
      <c r="P476" s="164"/>
      <c r="Q476" s="164"/>
      <c r="R476" s="164"/>
      <c r="S476" s="164"/>
      <c r="T476" s="164"/>
      <c r="U476" s="164"/>
      <c r="V476" s="164"/>
    </row>
    <row r="477" spans="1:22" ht="12">
      <c r="A477" s="164"/>
      <c r="B477" s="132"/>
      <c r="C477" s="164"/>
      <c r="D477" s="164"/>
      <c r="E477" s="164"/>
      <c r="F477" s="164"/>
      <c r="G477" s="164"/>
      <c r="H477" s="164"/>
      <c r="I477" s="164"/>
      <c r="J477" s="164"/>
      <c r="K477" s="164"/>
      <c r="L477" s="164"/>
      <c r="M477" s="164"/>
      <c r="N477" s="164"/>
      <c r="O477" s="164"/>
      <c r="P477" s="164"/>
      <c r="Q477" s="164"/>
      <c r="R477" s="164"/>
      <c r="S477" s="164"/>
      <c r="T477" s="164"/>
      <c r="U477" s="164"/>
      <c r="V477" s="164"/>
    </row>
    <row r="478" spans="1:22" ht="12">
      <c r="A478" s="164"/>
      <c r="B478" s="132"/>
      <c r="C478" s="164"/>
      <c r="D478" s="164"/>
      <c r="E478" s="164"/>
      <c r="F478" s="164"/>
      <c r="G478" s="164"/>
      <c r="H478" s="164"/>
      <c r="I478" s="164"/>
      <c r="J478" s="164"/>
      <c r="K478" s="164"/>
      <c r="L478" s="164"/>
      <c r="M478" s="164"/>
      <c r="N478" s="164"/>
      <c r="O478" s="164"/>
      <c r="P478" s="164"/>
      <c r="Q478" s="164"/>
      <c r="R478" s="164"/>
      <c r="S478" s="164"/>
      <c r="T478" s="164"/>
      <c r="U478" s="164"/>
      <c r="V478" s="164"/>
    </row>
    <row r="479" spans="1:22" ht="12">
      <c r="A479" s="164"/>
      <c r="B479" s="132"/>
      <c r="C479" s="164"/>
      <c r="D479" s="164"/>
      <c r="E479" s="164"/>
      <c r="F479" s="164"/>
      <c r="G479" s="164"/>
      <c r="H479" s="164"/>
      <c r="I479" s="164"/>
      <c r="J479" s="164"/>
      <c r="K479" s="164"/>
      <c r="L479" s="164"/>
      <c r="M479" s="164"/>
      <c r="N479" s="164"/>
      <c r="O479" s="164"/>
      <c r="P479" s="164"/>
      <c r="Q479" s="164"/>
      <c r="R479" s="164"/>
      <c r="S479" s="164"/>
      <c r="T479" s="164"/>
      <c r="U479" s="164"/>
      <c r="V479" s="164"/>
    </row>
    <row r="480" spans="1:22" ht="12">
      <c r="A480" s="164"/>
      <c r="B480" s="132"/>
      <c r="C480" s="164"/>
      <c r="D480" s="164"/>
      <c r="E480" s="164"/>
      <c r="F480" s="164"/>
      <c r="G480" s="164"/>
      <c r="H480" s="164"/>
      <c r="I480" s="164"/>
      <c r="J480" s="164"/>
      <c r="K480" s="164"/>
      <c r="L480" s="164"/>
      <c r="M480" s="164"/>
      <c r="N480" s="164"/>
      <c r="O480" s="164"/>
      <c r="P480" s="164"/>
      <c r="Q480" s="164"/>
      <c r="R480" s="164"/>
      <c r="S480" s="164"/>
      <c r="T480" s="164"/>
      <c r="U480" s="164"/>
      <c r="V480" s="164"/>
    </row>
    <row r="481" spans="1:22" ht="12">
      <c r="A481" s="164"/>
      <c r="B481" s="132"/>
      <c r="C481" s="164"/>
      <c r="D481" s="164"/>
      <c r="E481" s="164"/>
      <c r="F481" s="164"/>
      <c r="G481" s="164"/>
      <c r="H481" s="164"/>
      <c r="I481" s="164"/>
      <c r="J481" s="164"/>
      <c r="K481" s="164"/>
      <c r="L481" s="164"/>
      <c r="M481" s="164"/>
      <c r="N481" s="164"/>
      <c r="O481" s="164"/>
      <c r="P481" s="164"/>
      <c r="Q481" s="164"/>
      <c r="R481" s="164"/>
      <c r="S481" s="164"/>
      <c r="T481" s="164"/>
      <c r="U481" s="164"/>
      <c r="V481" s="164"/>
    </row>
    <row r="482" spans="1:22" ht="12">
      <c r="A482" s="164"/>
      <c r="B482" s="132"/>
      <c r="C482" s="164"/>
      <c r="D482" s="164"/>
      <c r="E482" s="164"/>
      <c r="F482" s="164"/>
      <c r="G482" s="164"/>
      <c r="H482" s="164"/>
      <c r="I482" s="164"/>
      <c r="J482" s="164"/>
      <c r="K482" s="164"/>
      <c r="L482" s="164"/>
      <c r="M482" s="164"/>
      <c r="N482" s="164"/>
      <c r="O482" s="164"/>
      <c r="P482" s="164"/>
      <c r="Q482" s="164"/>
      <c r="R482" s="164"/>
      <c r="S482" s="164"/>
      <c r="T482" s="164"/>
      <c r="U482" s="164"/>
      <c r="V482" s="164"/>
    </row>
    <row r="483" spans="1:22" ht="12">
      <c r="A483" s="164"/>
      <c r="B483" s="132"/>
      <c r="C483" s="164"/>
      <c r="D483" s="164"/>
      <c r="E483" s="164"/>
      <c r="F483" s="164"/>
      <c r="G483" s="164"/>
      <c r="H483" s="164"/>
      <c r="I483" s="164"/>
      <c r="J483" s="164"/>
      <c r="K483" s="164"/>
      <c r="L483" s="164"/>
      <c r="M483" s="164"/>
      <c r="N483" s="164"/>
      <c r="O483" s="164"/>
      <c r="P483" s="164"/>
      <c r="Q483" s="164"/>
      <c r="R483" s="164"/>
      <c r="S483" s="164"/>
      <c r="T483" s="164"/>
      <c r="U483" s="164"/>
      <c r="V483" s="164"/>
    </row>
    <row r="484" spans="1:22" ht="12">
      <c r="A484" s="164"/>
      <c r="B484" s="132"/>
      <c r="C484" s="164"/>
      <c r="D484" s="164"/>
      <c r="E484" s="164"/>
      <c r="F484" s="164"/>
      <c r="G484" s="164"/>
      <c r="H484" s="164"/>
      <c r="I484" s="164"/>
      <c r="J484" s="164"/>
      <c r="K484" s="164"/>
      <c r="L484" s="164"/>
      <c r="M484" s="164"/>
      <c r="N484" s="164"/>
      <c r="O484" s="164"/>
      <c r="P484" s="164"/>
      <c r="Q484" s="164"/>
      <c r="R484" s="164"/>
      <c r="S484" s="164"/>
      <c r="T484" s="164"/>
      <c r="U484" s="164"/>
      <c r="V484" s="164"/>
    </row>
    <row r="485" spans="1:22" ht="12">
      <c r="A485" s="164"/>
      <c r="B485" s="132"/>
      <c r="C485" s="164"/>
      <c r="D485" s="164"/>
      <c r="E485" s="164"/>
      <c r="F485" s="164"/>
      <c r="G485" s="164"/>
      <c r="H485" s="164"/>
      <c r="I485" s="164"/>
      <c r="J485" s="164"/>
      <c r="K485" s="164"/>
      <c r="L485" s="164"/>
      <c r="M485" s="164"/>
      <c r="N485" s="164"/>
      <c r="O485" s="164"/>
      <c r="P485" s="164"/>
      <c r="Q485" s="164"/>
      <c r="R485" s="164"/>
      <c r="S485" s="164"/>
      <c r="T485" s="164"/>
      <c r="U485" s="164"/>
      <c r="V485" s="164"/>
    </row>
    <row r="486" spans="1:22" ht="12">
      <c r="A486" s="164"/>
      <c r="B486" s="132"/>
      <c r="C486" s="164"/>
      <c r="D486" s="164"/>
      <c r="E486" s="164"/>
      <c r="F486" s="164"/>
      <c r="G486" s="164"/>
      <c r="H486" s="164"/>
      <c r="I486" s="164"/>
      <c r="J486" s="164"/>
      <c r="K486" s="164"/>
      <c r="L486" s="164"/>
      <c r="M486" s="164"/>
      <c r="N486" s="164"/>
      <c r="O486" s="164"/>
      <c r="P486" s="164"/>
      <c r="Q486" s="164"/>
      <c r="R486" s="164"/>
      <c r="S486" s="164"/>
      <c r="T486" s="164"/>
      <c r="U486" s="164"/>
      <c r="V486" s="164"/>
    </row>
    <row r="487" spans="1:22" ht="12">
      <c r="A487" s="164"/>
      <c r="B487" s="132"/>
      <c r="C487" s="164"/>
      <c r="D487" s="164"/>
      <c r="E487" s="164"/>
      <c r="F487" s="164"/>
      <c r="G487" s="164"/>
      <c r="H487" s="164"/>
      <c r="I487" s="164"/>
      <c r="J487" s="164"/>
      <c r="K487" s="164"/>
      <c r="L487" s="164"/>
      <c r="M487" s="164"/>
      <c r="N487" s="164"/>
      <c r="O487" s="164"/>
      <c r="P487" s="164"/>
      <c r="Q487" s="164"/>
      <c r="R487" s="164"/>
      <c r="S487" s="164"/>
      <c r="T487" s="164"/>
      <c r="U487" s="164"/>
      <c r="V487" s="164"/>
    </row>
    <row r="488" spans="1:22" ht="12">
      <c r="A488" s="164"/>
      <c r="B488" s="132"/>
      <c r="C488" s="164"/>
      <c r="D488" s="164"/>
      <c r="E488" s="164"/>
      <c r="F488" s="164"/>
      <c r="G488" s="164"/>
      <c r="H488" s="164"/>
      <c r="I488" s="164"/>
      <c r="J488" s="164"/>
      <c r="K488" s="164"/>
      <c r="L488" s="164"/>
      <c r="M488" s="164"/>
      <c r="N488" s="164"/>
      <c r="O488" s="164"/>
      <c r="P488" s="164"/>
      <c r="Q488" s="164"/>
      <c r="R488" s="164"/>
      <c r="S488" s="164"/>
      <c r="T488" s="164"/>
      <c r="U488" s="164"/>
      <c r="V488" s="164"/>
    </row>
    <row r="489" spans="1:22" ht="12">
      <c r="A489" s="164"/>
      <c r="B489" s="132"/>
      <c r="C489" s="164"/>
      <c r="D489" s="164"/>
      <c r="E489" s="164"/>
      <c r="F489" s="164"/>
      <c r="G489" s="164"/>
      <c r="H489" s="164"/>
      <c r="I489" s="164"/>
      <c r="J489" s="164"/>
      <c r="K489" s="164"/>
      <c r="L489" s="164"/>
      <c r="M489" s="164"/>
      <c r="N489" s="164"/>
      <c r="O489" s="164"/>
      <c r="P489" s="164"/>
      <c r="Q489" s="164"/>
      <c r="R489" s="164"/>
      <c r="S489" s="164"/>
      <c r="T489" s="164"/>
      <c r="U489" s="164"/>
      <c r="V489" s="164"/>
    </row>
    <row r="490" spans="1:22" ht="12">
      <c r="A490" s="164"/>
      <c r="B490" s="132"/>
      <c r="C490" s="164"/>
      <c r="D490" s="164"/>
      <c r="E490" s="164"/>
      <c r="F490" s="164"/>
      <c r="G490" s="164"/>
      <c r="H490" s="164"/>
      <c r="I490" s="164"/>
      <c r="J490" s="164"/>
      <c r="K490" s="164"/>
      <c r="L490" s="164"/>
      <c r="M490" s="164"/>
      <c r="N490" s="164"/>
      <c r="O490" s="164"/>
      <c r="P490" s="164"/>
      <c r="Q490" s="164"/>
      <c r="R490" s="164"/>
      <c r="S490" s="164"/>
      <c r="T490" s="164"/>
      <c r="U490" s="164"/>
      <c r="V490" s="164"/>
    </row>
    <row r="491" spans="1:22" ht="12">
      <c r="A491" s="164"/>
      <c r="B491" s="132"/>
      <c r="C491" s="164"/>
      <c r="D491" s="164"/>
      <c r="E491" s="164"/>
      <c r="F491" s="164"/>
      <c r="G491" s="164"/>
      <c r="H491" s="164"/>
      <c r="I491" s="164"/>
      <c r="J491" s="164"/>
      <c r="K491" s="164"/>
      <c r="L491" s="164"/>
      <c r="M491" s="164"/>
      <c r="N491" s="164"/>
      <c r="O491" s="164"/>
      <c r="P491" s="164"/>
      <c r="Q491" s="164"/>
      <c r="R491" s="164"/>
      <c r="S491" s="164"/>
      <c r="T491" s="164"/>
      <c r="U491" s="164"/>
      <c r="V491" s="164"/>
    </row>
    <row r="492" spans="1:22" ht="12">
      <c r="A492" s="164"/>
      <c r="B492" s="132"/>
      <c r="C492" s="164"/>
      <c r="D492" s="164"/>
      <c r="E492" s="164"/>
      <c r="F492" s="164"/>
      <c r="G492" s="164"/>
      <c r="H492" s="164"/>
      <c r="I492" s="164"/>
      <c r="J492" s="164"/>
      <c r="K492" s="164"/>
      <c r="L492" s="164"/>
      <c r="M492" s="164"/>
      <c r="N492" s="164"/>
      <c r="O492" s="164"/>
      <c r="P492" s="164"/>
      <c r="Q492" s="164"/>
      <c r="R492" s="164"/>
      <c r="S492" s="164"/>
      <c r="T492" s="164"/>
      <c r="U492" s="164"/>
      <c r="V492" s="164"/>
    </row>
    <row r="493" spans="1:22" ht="12">
      <c r="A493" s="164"/>
      <c r="B493" s="132"/>
      <c r="C493" s="164"/>
      <c r="D493" s="164"/>
      <c r="E493" s="164"/>
      <c r="F493" s="164"/>
      <c r="G493" s="164"/>
      <c r="H493" s="164"/>
      <c r="I493" s="164"/>
      <c r="J493" s="164"/>
      <c r="K493" s="164"/>
      <c r="L493" s="164"/>
      <c r="M493" s="164"/>
      <c r="N493" s="164"/>
      <c r="O493" s="164"/>
      <c r="P493" s="164"/>
      <c r="Q493" s="164"/>
      <c r="R493" s="164"/>
      <c r="S493" s="164"/>
      <c r="T493" s="164"/>
      <c r="U493" s="164"/>
      <c r="V493" s="164"/>
    </row>
    <row r="494" spans="1:22" ht="12">
      <c r="A494" s="164"/>
      <c r="B494" s="132"/>
      <c r="C494" s="164"/>
      <c r="D494" s="164"/>
      <c r="E494" s="164"/>
      <c r="F494" s="164"/>
      <c r="G494" s="164"/>
      <c r="H494" s="164"/>
      <c r="I494" s="164"/>
      <c r="J494" s="164"/>
      <c r="K494" s="164"/>
      <c r="L494" s="164"/>
      <c r="M494" s="164"/>
      <c r="N494" s="164"/>
      <c r="O494" s="164"/>
      <c r="P494" s="164"/>
      <c r="Q494" s="164"/>
      <c r="R494" s="164"/>
      <c r="S494" s="164"/>
      <c r="T494" s="164"/>
      <c r="U494" s="164"/>
      <c r="V494" s="164"/>
    </row>
    <row r="495" spans="1:22" ht="12">
      <c r="A495" s="164"/>
      <c r="B495" s="132"/>
      <c r="C495" s="164"/>
      <c r="D495" s="164"/>
      <c r="E495" s="164"/>
      <c r="F495" s="164"/>
      <c r="G495" s="164"/>
      <c r="H495" s="164"/>
      <c r="I495" s="164"/>
      <c r="J495" s="164"/>
      <c r="K495" s="164"/>
      <c r="L495" s="164"/>
      <c r="M495" s="164"/>
      <c r="N495" s="164"/>
      <c r="O495" s="164"/>
      <c r="P495" s="164"/>
      <c r="Q495" s="164"/>
      <c r="R495" s="164"/>
      <c r="S495" s="164"/>
      <c r="T495" s="164"/>
      <c r="U495" s="164"/>
      <c r="V495" s="164"/>
    </row>
    <row r="496" spans="1:22" ht="12">
      <c r="A496" s="164"/>
      <c r="B496" s="132"/>
      <c r="C496" s="164"/>
      <c r="D496" s="164"/>
      <c r="E496" s="164"/>
      <c r="F496" s="164"/>
      <c r="G496" s="164"/>
      <c r="H496" s="164"/>
      <c r="I496" s="164"/>
      <c r="J496" s="164"/>
      <c r="K496" s="164"/>
      <c r="L496" s="164"/>
      <c r="M496" s="164"/>
      <c r="N496" s="164"/>
      <c r="O496" s="164"/>
      <c r="P496" s="164"/>
      <c r="Q496" s="164"/>
      <c r="R496" s="164"/>
      <c r="S496" s="164"/>
      <c r="T496" s="164"/>
      <c r="U496" s="164"/>
      <c r="V496" s="164"/>
    </row>
    <row r="497" spans="1:22" ht="12">
      <c r="A497" s="164"/>
      <c r="B497" s="132"/>
      <c r="C497" s="164"/>
      <c r="D497" s="164"/>
      <c r="E497" s="164"/>
      <c r="F497" s="164"/>
      <c r="G497" s="164"/>
      <c r="H497" s="164"/>
      <c r="I497" s="164"/>
      <c r="J497" s="164"/>
      <c r="K497" s="164"/>
      <c r="L497" s="164"/>
      <c r="M497" s="164"/>
      <c r="N497" s="164"/>
      <c r="O497" s="164"/>
      <c r="P497" s="164"/>
      <c r="Q497" s="164"/>
      <c r="R497" s="164"/>
      <c r="S497" s="164"/>
      <c r="T497" s="164"/>
      <c r="U497" s="164"/>
      <c r="V497" s="164"/>
    </row>
    <row r="498" spans="1:22" ht="12">
      <c r="A498" s="164"/>
      <c r="B498" s="132"/>
      <c r="C498" s="164"/>
      <c r="D498" s="164"/>
      <c r="E498" s="164"/>
      <c r="F498" s="164"/>
      <c r="G498" s="164"/>
      <c r="H498" s="164"/>
      <c r="I498" s="164"/>
      <c r="J498" s="164"/>
      <c r="K498" s="164"/>
      <c r="L498" s="164"/>
      <c r="M498" s="164"/>
      <c r="N498" s="164"/>
      <c r="O498" s="164"/>
      <c r="P498" s="164"/>
      <c r="Q498" s="164"/>
      <c r="R498" s="164"/>
      <c r="S498" s="164"/>
      <c r="T498" s="164"/>
      <c r="U498" s="164"/>
      <c r="V498" s="164"/>
    </row>
    <row r="499" spans="1:22" ht="12">
      <c r="A499" s="164"/>
      <c r="B499" s="132"/>
      <c r="C499" s="164"/>
      <c r="D499" s="164"/>
      <c r="E499" s="164"/>
      <c r="F499" s="164"/>
      <c r="G499" s="164"/>
      <c r="H499" s="164"/>
      <c r="I499" s="164"/>
      <c r="J499" s="164"/>
      <c r="K499" s="164"/>
      <c r="L499" s="164"/>
      <c r="M499" s="164"/>
      <c r="N499" s="164"/>
      <c r="O499" s="164"/>
      <c r="P499" s="164"/>
      <c r="Q499" s="164"/>
      <c r="R499" s="164"/>
      <c r="S499" s="164"/>
      <c r="T499" s="164"/>
      <c r="U499" s="164"/>
      <c r="V499" s="164"/>
    </row>
    <row r="500" spans="1:22" ht="12">
      <c r="A500" s="164"/>
      <c r="B500" s="132"/>
      <c r="C500" s="164"/>
      <c r="D500" s="164"/>
      <c r="E500" s="164"/>
      <c r="F500" s="164"/>
      <c r="G500" s="164"/>
      <c r="H500" s="164"/>
      <c r="I500" s="164"/>
      <c r="J500" s="164"/>
      <c r="K500" s="164"/>
      <c r="L500" s="164"/>
      <c r="M500" s="164"/>
      <c r="N500" s="164"/>
      <c r="O500" s="164"/>
      <c r="P500" s="164"/>
      <c r="Q500" s="164"/>
      <c r="R500" s="164"/>
      <c r="S500" s="164"/>
      <c r="T500" s="164"/>
      <c r="U500" s="164"/>
      <c r="V500" s="164"/>
    </row>
    <row r="501" spans="1:22" ht="12">
      <c r="A501" s="164"/>
      <c r="B501" s="132"/>
      <c r="C501" s="164"/>
      <c r="D501" s="164"/>
      <c r="E501" s="164"/>
      <c r="F501" s="164"/>
      <c r="G501" s="164"/>
      <c r="H501" s="164"/>
      <c r="I501" s="164"/>
      <c r="J501" s="164"/>
      <c r="K501" s="164"/>
      <c r="L501" s="164"/>
      <c r="M501" s="164"/>
      <c r="N501" s="164"/>
      <c r="O501" s="164"/>
      <c r="P501" s="164"/>
      <c r="Q501" s="164"/>
      <c r="R501" s="164"/>
      <c r="S501" s="164"/>
      <c r="T501" s="164"/>
      <c r="U501" s="164"/>
      <c r="V501" s="164"/>
    </row>
    <row r="502" spans="1:22" ht="12">
      <c r="A502" s="164"/>
      <c r="B502" s="132"/>
      <c r="C502" s="164"/>
      <c r="D502" s="164"/>
      <c r="E502" s="164"/>
      <c r="F502" s="164"/>
      <c r="G502" s="164"/>
      <c r="H502" s="164"/>
      <c r="I502" s="164"/>
      <c r="J502" s="164"/>
      <c r="K502" s="164"/>
      <c r="L502" s="164"/>
      <c r="M502" s="164"/>
      <c r="N502" s="164"/>
      <c r="O502" s="164"/>
      <c r="P502" s="164"/>
      <c r="Q502" s="164"/>
      <c r="R502" s="164"/>
      <c r="S502" s="164"/>
      <c r="T502" s="164"/>
      <c r="U502" s="164"/>
      <c r="V502" s="164"/>
    </row>
    <row r="503" spans="1:22" ht="12">
      <c r="A503" s="164"/>
      <c r="B503" s="132"/>
      <c r="C503" s="164"/>
      <c r="D503" s="164"/>
      <c r="E503" s="164"/>
      <c r="F503" s="164"/>
      <c r="G503" s="164"/>
      <c r="H503" s="164"/>
      <c r="I503" s="164"/>
      <c r="J503" s="164"/>
      <c r="K503" s="164"/>
      <c r="L503" s="164"/>
      <c r="M503" s="164"/>
      <c r="N503" s="164"/>
      <c r="O503" s="164"/>
      <c r="P503" s="164"/>
      <c r="Q503" s="164"/>
      <c r="R503" s="164"/>
      <c r="S503" s="164"/>
      <c r="T503" s="164"/>
      <c r="U503" s="164"/>
      <c r="V503" s="164"/>
    </row>
    <row r="504" spans="1:22" ht="12">
      <c r="A504" s="164"/>
      <c r="B504" s="132"/>
      <c r="C504" s="164"/>
      <c r="D504" s="164"/>
      <c r="E504" s="164"/>
      <c r="F504" s="164"/>
      <c r="G504" s="164"/>
      <c r="H504" s="164"/>
      <c r="I504" s="164"/>
      <c r="J504" s="164"/>
      <c r="K504" s="164"/>
      <c r="L504" s="164"/>
      <c r="M504" s="164"/>
      <c r="N504" s="164"/>
      <c r="O504" s="164"/>
      <c r="P504" s="164"/>
      <c r="Q504" s="164"/>
      <c r="R504" s="164"/>
      <c r="S504" s="164"/>
      <c r="T504" s="164"/>
      <c r="U504" s="164"/>
      <c r="V504" s="164"/>
    </row>
    <row r="505" spans="1:22" ht="12">
      <c r="A505" s="164"/>
      <c r="B505" s="132"/>
      <c r="C505" s="164"/>
      <c r="D505" s="164"/>
      <c r="E505" s="164"/>
      <c r="F505" s="164"/>
      <c r="G505" s="164"/>
      <c r="H505" s="164"/>
      <c r="I505" s="164"/>
      <c r="J505" s="164"/>
      <c r="K505" s="164"/>
      <c r="L505" s="164"/>
      <c r="M505" s="164"/>
      <c r="N505" s="164"/>
      <c r="O505" s="164"/>
      <c r="P505" s="164"/>
      <c r="Q505" s="164"/>
      <c r="R505" s="164"/>
      <c r="S505" s="164"/>
      <c r="T505" s="164"/>
      <c r="U505" s="164"/>
      <c r="V505" s="164"/>
    </row>
    <row r="506" spans="1:22" ht="12">
      <c r="A506" s="164"/>
      <c r="B506" s="132"/>
      <c r="C506" s="164"/>
      <c r="D506" s="164"/>
      <c r="E506" s="164"/>
      <c r="F506" s="164"/>
      <c r="G506" s="164"/>
      <c r="H506" s="164"/>
      <c r="I506" s="164"/>
      <c r="J506" s="164"/>
      <c r="K506" s="164"/>
      <c r="L506" s="164"/>
      <c r="M506" s="164"/>
      <c r="N506" s="164"/>
      <c r="O506" s="164"/>
      <c r="P506" s="164"/>
      <c r="Q506" s="164"/>
      <c r="R506" s="164"/>
      <c r="S506" s="164"/>
      <c r="T506" s="164"/>
      <c r="U506" s="164"/>
      <c r="V506" s="164"/>
    </row>
    <row r="507" spans="1:22" ht="12">
      <c r="A507" s="164"/>
      <c r="B507" s="132"/>
      <c r="C507" s="164"/>
      <c r="D507" s="164"/>
      <c r="E507" s="164"/>
      <c r="F507" s="164"/>
      <c r="G507" s="164"/>
      <c r="H507" s="164"/>
      <c r="I507" s="164"/>
      <c r="J507" s="164"/>
      <c r="K507" s="164"/>
      <c r="L507" s="164"/>
      <c r="M507" s="164"/>
      <c r="N507" s="164"/>
      <c r="O507" s="164"/>
      <c r="P507" s="164"/>
      <c r="Q507" s="164"/>
      <c r="R507" s="164"/>
      <c r="S507" s="164"/>
      <c r="T507" s="164"/>
      <c r="U507" s="164"/>
      <c r="V507" s="164"/>
    </row>
    <row r="508" spans="1:22" ht="12">
      <c r="A508" s="164"/>
      <c r="B508" s="132"/>
      <c r="C508" s="164"/>
      <c r="D508" s="164"/>
      <c r="E508" s="164"/>
      <c r="F508" s="164"/>
      <c r="G508" s="164"/>
      <c r="H508" s="164"/>
      <c r="I508" s="164"/>
      <c r="J508" s="164"/>
      <c r="K508" s="164"/>
      <c r="L508" s="164"/>
      <c r="M508" s="164"/>
      <c r="N508" s="164"/>
      <c r="O508" s="164"/>
      <c r="P508" s="164"/>
      <c r="Q508" s="164"/>
      <c r="R508" s="164"/>
      <c r="S508" s="164"/>
      <c r="T508" s="164"/>
      <c r="U508" s="164"/>
      <c r="V508" s="164"/>
    </row>
    <row r="509" spans="1:22" ht="12">
      <c r="A509" s="164"/>
      <c r="B509" s="132"/>
      <c r="C509" s="164"/>
      <c r="D509" s="164"/>
      <c r="E509" s="164"/>
      <c r="F509" s="164"/>
      <c r="G509" s="164"/>
      <c r="H509" s="164"/>
      <c r="I509" s="164"/>
      <c r="J509" s="164"/>
      <c r="K509" s="164"/>
      <c r="L509" s="164"/>
      <c r="M509" s="164"/>
      <c r="N509" s="164"/>
      <c r="O509" s="164"/>
      <c r="P509" s="164"/>
      <c r="Q509" s="164"/>
      <c r="R509" s="164"/>
      <c r="S509" s="164"/>
      <c r="T509" s="164"/>
      <c r="U509" s="164"/>
      <c r="V509" s="164"/>
    </row>
    <row r="510" spans="1:22" ht="12">
      <c r="A510" s="164"/>
      <c r="B510" s="132"/>
      <c r="C510" s="164"/>
      <c r="D510" s="164"/>
      <c r="E510" s="164"/>
      <c r="F510" s="164"/>
      <c r="G510" s="164"/>
      <c r="H510" s="164"/>
      <c r="I510" s="164"/>
      <c r="J510" s="164"/>
      <c r="K510" s="164"/>
      <c r="L510" s="164"/>
      <c r="M510" s="164"/>
      <c r="N510" s="164"/>
      <c r="O510" s="164"/>
      <c r="P510" s="164"/>
      <c r="Q510" s="164"/>
      <c r="R510" s="164"/>
      <c r="S510" s="164"/>
      <c r="T510" s="164"/>
      <c r="U510" s="164"/>
      <c r="V510" s="164"/>
    </row>
    <row r="511" spans="1:22" ht="12">
      <c r="A511" s="164"/>
      <c r="B511" s="132"/>
      <c r="C511" s="164"/>
      <c r="D511" s="164"/>
      <c r="E511" s="164"/>
      <c r="F511" s="164"/>
      <c r="G511" s="164"/>
      <c r="H511" s="164"/>
      <c r="I511" s="164"/>
      <c r="J511" s="164"/>
      <c r="K511" s="164"/>
      <c r="L511" s="164"/>
      <c r="M511" s="164"/>
      <c r="N511" s="164"/>
      <c r="O511" s="164"/>
      <c r="P511" s="164"/>
      <c r="Q511" s="164"/>
      <c r="R511" s="164"/>
      <c r="S511" s="164"/>
      <c r="T511" s="164"/>
      <c r="U511" s="164"/>
      <c r="V511" s="164"/>
    </row>
    <row r="512" spans="1:22" ht="12">
      <c r="A512" s="164"/>
      <c r="B512" s="132"/>
      <c r="C512" s="164"/>
      <c r="D512" s="164"/>
      <c r="E512" s="164"/>
      <c r="F512" s="164"/>
      <c r="G512" s="164"/>
      <c r="H512" s="164"/>
      <c r="I512" s="164"/>
      <c r="J512" s="164"/>
      <c r="K512" s="164"/>
      <c r="L512" s="164"/>
      <c r="M512" s="164"/>
      <c r="N512" s="164"/>
      <c r="O512" s="164"/>
      <c r="P512" s="164"/>
      <c r="Q512" s="164"/>
      <c r="R512" s="164"/>
      <c r="S512" s="164"/>
      <c r="T512" s="164"/>
      <c r="U512" s="164"/>
      <c r="V512" s="164"/>
    </row>
    <row r="513" spans="1:22" ht="12">
      <c r="A513" s="164"/>
      <c r="B513" s="132"/>
      <c r="C513" s="164"/>
      <c r="D513" s="164"/>
      <c r="E513" s="164"/>
      <c r="F513" s="164"/>
      <c r="G513" s="164"/>
      <c r="H513" s="164"/>
      <c r="I513" s="164"/>
      <c r="J513" s="164"/>
      <c r="K513" s="164"/>
      <c r="L513" s="164"/>
      <c r="M513" s="164"/>
      <c r="N513" s="164"/>
      <c r="O513" s="164"/>
      <c r="P513" s="164"/>
      <c r="Q513" s="164"/>
      <c r="R513" s="164"/>
      <c r="S513" s="164"/>
      <c r="T513" s="164"/>
      <c r="U513" s="164"/>
      <c r="V513" s="164"/>
    </row>
    <row r="514" spans="1:22" ht="12">
      <c r="A514" s="164"/>
      <c r="B514" s="132"/>
      <c r="C514" s="164"/>
      <c r="D514" s="164"/>
      <c r="E514" s="164"/>
      <c r="F514" s="164"/>
      <c r="G514" s="164"/>
      <c r="H514" s="164"/>
      <c r="I514" s="164"/>
      <c r="J514" s="164"/>
      <c r="K514" s="164"/>
      <c r="L514" s="164"/>
      <c r="M514" s="164"/>
      <c r="N514" s="164"/>
      <c r="O514" s="164"/>
      <c r="P514" s="164"/>
      <c r="Q514" s="164"/>
      <c r="R514" s="164"/>
      <c r="S514" s="164"/>
      <c r="T514" s="164"/>
      <c r="U514" s="164"/>
      <c r="V514" s="164"/>
    </row>
    <row r="515" spans="1:22" ht="12">
      <c r="A515" s="164"/>
      <c r="B515" s="132"/>
      <c r="C515" s="164"/>
      <c r="D515" s="164"/>
      <c r="E515" s="164"/>
      <c r="F515" s="164"/>
      <c r="G515" s="164"/>
      <c r="H515" s="164"/>
      <c r="I515" s="164"/>
      <c r="J515" s="164"/>
      <c r="K515" s="164"/>
      <c r="L515" s="164"/>
      <c r="M515" s="164"/>
      <c r="N515" s="164"/>
      <c r="O515" s="164"/>
      <c r="P515" s="164"/>
      <c r="Q515" s="164"/>
      <c r="R515" s="164"/>
      <c r="S515" s="164"/>
      <c r="T515" s="164"/>
      <c r="U515" s="164"/>
      <c r="V515" s="164"/>
    </row>
    <row r="516" spans="1:22" ht="12">
      <c r="A516" s="164"/>
      <c r="B516" s="132"/>
      <c r="C516" s="164"/>
      <c r="D516" s="164"/>
      <c r="E516" s="164"/>
      <c r="F516" s="164"/>
      <c r="G516" s="164"/>
      <c r="H516" s="164"/>
      <c r="I516" s="164"/>
      <c r="J516" s="164"/>
      <c r="K516" s="164"/>
      <c r="L516" s="164"/>
      <c r="M516" s="164"/>
      <c r="N516" s="164"/>
      <c r="O516" s="164"/>
      <c r="P516" s="164"/>
      <c r="Q516" s="164"/>
      <c r="R516" s="164"/>
      <c r="S516" s="164"/>
      <c r="T516" s="164"/>
      <c r="U516" s="164"/>
      <c r="V516" s="164"/>
    </row>
    <row r="517" spans="1:22" ht="12">
      <c r="A517" s="164"/>
      <c r="B517" s="132"/>
      <c r="C517" s="164"/>
      <c r="D517" s="164"/>
      <c r="E517" s="164"/>
      <c r="F517" s="164"/>
      <c r="G517" s="164"/>
      <c r="H517" s="164"/>
      <c r="I517" s="164"/>
      <c r="J517" s="164"/>
      <c r="K517" s="164"/>
      <c r="L517" s="164"/>
      <c r="M517" s="164"/>
      <c r="N517" s="164"/>
      <c r="O517" s="164"/>
      <c r="P517" s="164"/>
      <c r="Q517" s="164"/>
      <c r="R517" s="164"/>
      <c r="S517" s="164"/>
      <c r="T517" s="164"/>
      <c r="U517" s="164"/>
      <c r="V517" s="164"/>
    </row>
    <row r="518" spans="1:22" ht="12">
      <c r="A518" s="164"/>
      <c r="B518" s="132"/>
      <c r="C518" s="164"/>
      <c r="D518" s="164"/>
      <c r="E518" s="164"/>
      <c r="F518" s="164"/>
      <c r="G518" s="164"/>
      <c r="H518" s="164"/>
      <c r="I518" s="164"/>
      <c r="J518" s="164"/>
      <c r="K518" s="164"/>
      <c r="L518" s="164"/>
      <c r="M518" s="164"/>
      <c r="N518" s="164"/>
      <c r="O518" s="164"/>
      <c r="P518" s="164"/>
      <c r="Q518" s="164"/>
      <c r="R518" s="164"/>
      <c r="S518" s="164"/>
      <c r="T518" s="164"/>
      <c r="U518" s="164"/>
      <c r="V518" s="164"/>
    </row>
    <row r="519" spans="1:22" ht="12">
      <c r="A519" s="164"/>
      <c r="B519" s="132"/>
      <c r="C519" s="164"/>
      <c r="D519" s="164"/>
      <c r="E519" s="164"/>
      <c r="F519" s="164"/>
      <c r="G519" s="164"/>
      <c r="H519" s="164"/>
      <c r="I519" s="164"/>
      <c r="J519" s="164"/>
      <c r="K519" s="164"/>
      <c r="L519" s="164"/>
      <c r="M519" s="164"/>
      <c r="N519" s="164"/>
      <c r="O519" s="164"/>
      <c r="P519" s="164"/>
      <c r="Q519" s="164"/>
      <c r="R519" s="164"/>
      <c r="S519" s="164"/>
      <c r="T519" s="164"/>
      <c r="U519" s="164"/>
      <c r="V519" s="164"/>
    </row>
    <row r="520" spans="1:22" ht="12">
      <c r="A520" s="164"/>
      <c r="B520" s="132"/>
      <c r="C520" s="164"/>
      <c r="D520" s="164"/>
      <c r="E520" s="164"/>
      <c r="F520" s="164"/>
      <c r="G520" s="164"/>
      <c r="H520" s="164"/>
      <c r="I520" s="164"/>
      <c r="J520" s="164"/>
      <c r="K520" s="164"/>
      <c r="L520" s="164"/>
      <c r="M520" s="164"/>
      <c r="N520" s="164"/>
      <c r="O520" s="164"/>
      <c r="P520" s="164"/>
      <c r="Q520" s="164"/>
      <c r="R520" s="164"/>
      <c r="S520" s="164"/>
      <c r="T520" s="164"/>
      <c r="U520" s="164"/>
      <c r="V520" s="164"/>
    </row>
    <row r="521" spans="1:22" ht="12">
      <c r="A521" s="164"/>
      <c r="B521" s="132"/>
      <c r="C521" s="164"/>
      <c r="D521" s="164"/>
      <c r="E521" s="164"/>
      <c r="F521" s="164"/>
      <c r="G521" s="164"/>
      <c r="H521" s="164"/>
      <c r="I521" s="164"/>
      <c r="J521" s="164"/>
      <c r="K521" s="164"/>
      <c r="L521" s="164"/>
      <c r="M521" s="164"/>
      <c r="N521" s="164"/>
      <c r="O521" s="164"/>
      <c r="P521" s="164"/>
      <c r="Q521" s="164"/>
      <c r="R521" s="164"/>
      <c r="S521" s="164"/>
      <c r="T521" s="164"/>
      <c r="U521" s="164"/>
      <c r="V521" s="164"/>
    </row>
    <row r="522" spans="1:22" ht="12">
      <c r="A522" s="164"/>
      <c r="B522" s="132"/>
      <c r="C522" s="164"/>
      <c r="D522" s="164"/>
      <c r="E522" s="164"/>
      <c r="F522" s="164"/>
      <c r="G522" s="164"/>
      <c r="H522" s="164"/>
      <c r="I522" s="164"/>
      <c r="J522" s="164"/>
      <c r="K522" s="164"/>
      <c r="L522" s="164"/>
      <c r="M522" s="164"/>
      <c r="N522" s="164"/>
      <c r="O522" s="164"/>
      <c r="P522" s="164"/>
      <c r="Q522" s="164"/>
      <c r="R522" s="164"/>
      <c r="S522" s="164"/>
      <c r="T522" s="164"/>
      <c r="U522" s="164"/>
      <c r="V522" s="164"/>
    </row>
    <row r="523" spans="1:22" ht="12">
      <c r="A523" s="164"/>
      <c r="B523" s="132"/>
      <c r="C523" s="164"/>
      <c r="D523" s="164"/>
      <c r="E523" s="164"/>
      <c r="F523" s="164"/>
      <c r="G523" s="164"/>
      <c r="H523" s="164"/>
      <c r="I523" s="164"/>
      <c r="J523" s="164"/>
      <c r="K523" s="164"/>
      <c r="L523" s="164"/>
      <c r="M523" s="164"/>
      <c r="N523" s="164"/>
      <c r="O523" s="164"/>
      <c r="P523" s="164"/>
      <c r="Q523" s="164"/>
      <c r="R523" s="164"/>
      <c r="S523" s="164"/>
      <c r="T523" s="164"/>
      <c r="U523" s="164"/>
      <c r="V523" s="164"/>
    </row>
    <row r="524" spans="1:22" ht="12">
      <c r="A524" s="164"/>
      <c r="B524" s="132"/>
      <c r="C524" s="164"/>
      <c r="D524" s="164"/>
      <c r="E524" s="164"/>
      <c r="F524" s="164"/>
      <c r="G524" s="164"/>
      <c r="H524" s="164"/>
      <c r="I524" s="164"/>
      <c r="J524" s="164"/>
      <c r="K524" s="164"/>
      <c r="L524" s="164"/>
      <c r="M524" s="164"/>
      <c r="N524" s="164"/>
      <c r="O524" s="164"/>
      <c r="P524" s="164"/>
      <c r="Q524" s="164"/>
      <c r="R524" s="164"/>
      <c r="S524" s="164"/>
      <c r="T524" s="164"/>
      <c r="U524" s="164"/>
      <c r="V524" s="164"/>
    </row>
    <row r="525" spans="1:22" ht="12">
      <c r="A525" s="164"/>
      <c r="B525" s="132"/>
      <c r="C525" s="164"/>
      <c r="D525" s="164"/>
      <c r="E525" s="164"/>
      <c r="F525" s="164"/>
      <c r="G525" s="164"/>
      <c r="H525" s="164"/>
      <c r="I525" s="164"/>
      <c r="J525" s="164"/>
      <c r="K525" s="164"/>
      <c r="L525" s="164"/>
      <c r="M525" s="164"/>
      <c r="N525" s="164"/>
      <c r="O525" s="164"/>
      <c r="P525" s="164"/>
      <c r="Q525" s="164"/>
      <c r="R525" s="164"/>
      <c r="S525" s="164"/>
      <c r="T525" s="164"/>
      <c r="U525" s="164"/>
      <c r="V525" s="164"/>
    </row>
    <row r="526" spans="1:22" ht="12">
      <c r="A526" s="164"/>
      <c r="B526" s="132"/>
      <c r="C526" s="164"/>
      <c r="D526" s="164"/>
      <c r="E526" s="164"/>
      <c r="F526" s="164"/>
      <c r="G526" s="164"/>
      <c r="H526" s="164"/>
      <c r="I526" s="164"/>
      <c r="J526" s="164"/>
      <c r="K526" s="164"/>
      <c r="L526" s="164"/>
      <c r="M526" s="164"/>
      <c r="N526" s="164"/>
      <c r="O526" s="164"/>
      <c r="P526" s="164"/>
      <c r="Q526" s="164"/>
      <c r="R526" s="164"/>
      <c r="S526" s="164"/>
      <c r="T526" s="164"/>
      <c r="U526" s="164"/>
      <c r="V526" s="164"/>
    </row>
    <row r="527" spans="1:22" ht="12">
      <c r="A527" s="164"/>
      <c r="B527" s="132"/>
      <c r="C527" s="164"/>
      <c r="D527" s="164"/>
      <c r="E527" s="164"/>
      <c r="F527" s="164"/>
      <c r="G527" s="164"/>
      <c r="H527" s="164"/>
      <c r="I527" s="164"/>
      <c r="J527" s="164"/>
      <c r="K527" s="164"/>
      <c r="L527" s="164"/>
      <c r="M527" s="164"/>
      <c r="N527" s="164"/>
      <c r="O527" s="164"/>
      <c r="P527" s="164"/>
      <c r="Q527" s="164"/>
      <c r="R527" s="164"/>
      <c r="S527" s="164"/>
      <c r="T527" s="164"/>
      <c r="U527" s="164"/>
      <c r="V527" s="164"/>
    </row>
    <row r="528" spans="1:22" ht="12">
      <c r="A528" s="164"/>
      <c r="B528" s="132"/>
      <c r="C528" s="164"/>
      <c r="D528" s="164"/>
      <c r="E528" s="164"/>
      <c r="F528" s="164"/>
      <c r="G528" s="164"/>
      <c r="H528" s="164"/>
      <c r="I528" s="164"/>
      <c r="J528" s="164"/>
      <c r="K528" s="164"/>
      <c r="L528" s="164"/>
      <c r="M528" s="164"/>
      <c r="N528" s="164"/>
      <c r="O528" s="164"/>
      <c r="P528" s="164"/>
      <c r="Q528" s="164"/>
      <c r="R528" s="164"/>
      <c r="S528" s="164"/>
      <c r="T528" s="164"/>
      <c r="U528" s="164"/>
      <c r="V528" s="164"/>
    </row>
    <row r="529" spans="1:22" ht="12">
      <c r="A529" s="164"/>
      <c r="B529" s="132"/>
      <c r="C529" s="164"/>
      <c r="D529" s="164"/>
      <c r="E529" s="164"/>
      <c r="F529" s="164"/>
      <c r="G529" s="164"/>
      <c r="H529" s="164"/>
      <c r="I529" s="164"/>
      <c r="J529" s="164"/>
      <c r="K529" s="164"/>
      <c r="L529" s="164"/>
      <c r="M529" s="164"/>
      <c r="N529" s="164"/>
      <c r="O529" s="164"/>
      <c r="P529" s="164"/>
      <c r="Q529" s="164"/>
      <c r="R529" s="164"/>
      <c r="S529" s="164"/>
      <c r="T529" s="164"/>
      <c r="U529" s="164"/>
      <c r="V529" s="164"/>
    </row>
    <row r="530" spans="1:22" ht="12">
      <c r="A530" s="164"/>
      <c r="B530" s="132"/>
      <c r="C530" s="164"/>
      <c r="D530" s="164"/>
      <c r="E530" s="164"/>
      <c r="F530" s="164"/>
      <c r="G530" s="164"/>
      <c r="H530" s="164"/>
      <c r="I530" s="164"/>
      <c r="J530" s="164"/>
      <c r="K530" s="164"/>
      <c r="L530" s="164"/>
      <c r="M530" s="164"/>
      <c r="N530" s="164"/>
      <c r="O530" s="164"/>
      <c r="P530" s="164"/>
      <c r="Q530" s="164"/>
      <c r="R530" s="164"/>
      <c r="S530" s="164"/>
      <c r="T530" s="164"/>
      <c r="U530" s="164"/>
      <c r="V530" s="164"/>
    </row>
    <row r="531" spans="1:22" ht="12">
      <c r="A531" s="164"/>
      <c r="B531" s="132"/>
      <c r="C531" s="164"/>
      <c r="D531" s="164"/>
      <c r="E531" s="164"/>
      <c r="F531" s="164"/>
      <c r="G531" s="164"/>
      <c r="H531" s="164"/>
      <c r="I531" s="164"/>
      <c r="J531" s="164"/>
      <c r="K531" s="164"/>
      <c r="L531" s="164"/>
      <c r="M531" s="164"/>
      <c r="N531" s="164"/>
      <c r="O531" s="164"/>
      <c r="P531" s="164"/>
      <c r="Q531" s="164"/>
      <c r="R531" s="164"/>
      <c r="S531" s="164"/>
      <c r="T531" s="164"/>
      <c r="U531" s="164"/>
      <c r="V531" s="164"/>
    </row>
    <row r="532" spans="1:22" ht="12">
      <c r="A532" s="164"/>
      <c r="B532" s="132"/>
      <c r="C532" s="164"/>
      <c r="D532" s="164"/>
      <c r="E532" s="164"/>
      <c r="F532" s="164"/>
      <c r="G532" s="164"/>
      <c r="H532" s="164"/>
      <c r="I532" s="164"/>
      <c r="J532" s="164"/>
      <c r="K532" s="164"/>
      <c r="L532" s="164"/>
      <c r="M532" s="164"/>
      <c r="N532" s="164"/>
      <c r="O532" s="164"/>
      <c r="P532" s="164"/>
      <c r="Q532" s="164"/>
      <c r="R532" s="164"/>
      <c r="S532" s="164"/>
      <c r="T532" s="164"/>
      <c r="U532" s="164"/>
      <c r="V532" s="164"/>
    </row>
    <row r="533" spans="1:22" ht="12">
      <c r="A533" s="164"/>
      <c r="B533" s="132"/>
      <c r="C533" s="164"/>
      <c r="D533" s="164"/>
      <c r="E533" s="164"/>
      <c r="F533" s="164"/>
      <c r="G533" s="164"/>
      <c r="H533" s="164"/>
      <c r="I533" s="164"/>
      <c r="J533" s="164"/>
      <c r="K533" s="164"/>
      <c r="L533" s="164"/>
      <c r="M533" s="164"/>
      <c r="N533" s="164"/>
      <c r="O533" s="164"/>
      <c r="P533" s="164"/>
      <c r="Q533" s="164"/>
      <c r="R533" s="164"/>
      <c r="S533" s="164"/>
      <c r="T533" s="164"/>
      <c r="U533" s="164"/>
      <c r="V533" s="164"/>
    </row>
    <row r="534" spans="1:22" ht="12">
      <c r="A534" s="164"/>
      <c r="B534" s="132"/>
      <c r="C534" s="164"/>
      <c r="D534" s="164"/>
      <c r="E534" s="164"/>
      <c r="F534" s="164"/>
      <c r="G534" s="164"/>
      <c r="H534" s="164"/>
      <c r="I534" s="164"/>
      <c r="J534" s="164"/>
      <c r="K534" s="164"/>
      <c r="L534" s="164"/>
      <c r="M534" s="164"/>
      <c r="N534" s="164"/>
      <c r="O534" s="164"/>
      <c r="P534" s="164"/>
      <c r="Q534" s="164"/>
      <c r="R534" s="164"/>
      <c r="S534" s="164"/>
      <c r="T534" s="164"/>
      <c r="U534" s="164"/>
      <c r="V534" s="164"/>
    </row>
    <row r="535" spans="1:22" ht="12">
      <c r="A535" s="164"/>
      <c r="B535" s="132"/>
      <c r="C535" s="164"/>
      <c r="D535" s="164"/>
      <c r="E535" s="164"/>
      <c r="F535" s="164"/>
      <c r="G535" s="164"/>
      <c r="H535" s="164"/>
      <c r="I535" s="164"/>
      <c r="J535" s="164"/>
      <c r="K535" s="164"/>
      <c r="L535" s="164"/>
      <c r="M535" s="164"/>
      <c r="N535" s="164"/>
      <c r="O535" s="164"/>
      <c r="P535" s="164"/>
      <c r="Q535" s="164"/>
      <c r="R535" s="164"/>
      <c r="S535" s="164"/>
      <c r="T535" s="164"/>
      <c r="U535" s="164"/>
      <c r="V535" s="164"/>
    </row>
    <row r="536" spans="1:22" ht="12">
      <c r="A536" s="164"/>
      <c r="B536" s="132"/>
      <c r="C536" s="164"/>
      <c r="D536" s="164"/>
      <c r="E536" s="164"/>
      <c r="F536" s="164"/>
      <c r="G536" s="164"/>
      <c r="H536" s="164"/>
      <c r="I536" s="164"/>
      <c r="J536" s="164"/>
      <c r="K536" s="164"/>
      <c r="L536" s="164"/>
      <c r="M536" s="164"/>
      <c r="N536" s="164"/>
      <c r="O536" s="164"/>
      <c r="P536" s="164"/>
      <c r="Q536" s="164"/>
      <c r="R536" s="164"/>
      <c r="S536" s="164"/>
      <c r="T536" s="164"/>
      <c r="U536" s="164"/>
      <c r="V536" s="164"/>
    </row>
    <row r="537" spans="1:22" ht="12">
      <c r="A537" s="164"/>
      <c r="B537" s="132"/>
      <c r="C537" s="164"/>
      <c r="D537" s="164"/>
      <c r="E537" s="164"/>
      <c r="F537" s="164"/>
      <c r="G537" s="164"/>
      <c r="H537" s="164"/>
      <c r="I537" s="164"/>
      <c r="J537" s="164"/>
      <c r="K537" s="164"/>
      <c r="L537" s="164"/>
      <c r="M537" s="164"/>
      <c r="N537" s="164"/>
      <c r="O537" s="164"/>
      <c r="P537" s="164"/>
      <c r="Q537" s="164"/>
      <c r="R537" s="164"/>
      <c r="S537" s="164"/>
      <c r="T537" s="164"/>
      <c r="U537" s="164"/>
      <c r="V537" s="164"/>
    </row>
    <row r="538" spans="1:22" ht="12">
      <c r="A538" s="164"/>
      <c r="B538" s="132"/>
      <c r="C538" s="164"/>
      <c r="D538" s="164"/>
      <c r="E538" s="164"/>
      <c r="F538" s="164"/>
      <c r="G538" s="164"/>
      <c r="H538" s="164"/>
      <c r="I538" s="164"/>
      <c r="J538" s="164"/>
      <c r="K538" s="164"/>
      <c r="L538" s="164"/>
      <c r="M538" s="164"/>
      <c r="N538" s="164"/>
      <c r="O538" s="164"/>
      <c r="P538" s="164"/>
      <c r="Q538" s="164"/>
      <c r="R538" s="164"/>
      <c r="S538" s="164"/>
      <c r="T538" s="164"/>
      <c r="U538" s="164"/>
      <c r="V538" s="164"/>
    </row>
    <row r="539" spans="1:22" ht="12">
      <c r="A539" s="164"/>
      <c r="B539" s="132"/>
      <c r="C539" s="164"/>
      <c r="D539" s="164"/>
      <c r="E539" s="164"/>
      <c r="F539" s="164"/>
      <c r="G539" s="164"/>
      <c r="H539" s="164"/>
      <c r="I539" s="164"/>
      <c r="J539" s="164"/>
      <c r="K539" s="164"/>
      <c r="L539" s="164"/>
      <c r="M539" s="164"/>
      <c r="N539" s="164"/>
      <c r="O539" s="164"/>
      <c r="P539" s="164"/>
      <c r="Q539" s="164"/>
      <c r="R539" s="164"/>
      <c r="S539" s="164"/>
      <c r="T539" s="164"/>
      <c r="U539" s="164"/>
      <c r="V539" s="164"/>
    </row>
    <row r="540" spans="1:22" ht="12">
      <c r="A540" s="164"/>
      <c r="B540" s="132"/>
      <c r="C540" s="164"/>
      <c r="D540" s="164"/>
      <c r="E540" s="164"/>
      <c r="F540" s="164"/>
      <c r="G540" s="164"/>
      <c r="H540" s="164"/>
      <c r="I540" s="164"/>
      <c r="J540" s="164"/>
      <c r="K540" s="164"/>
      <c r="L540" s="164"/>
      <c r="M540" s="164"/>
      <c r="N540" s="164"/>
      <c r="O540" s="164"/>
      <c r="P540" s="164"/>
      <c r="Q540" s="164"/>
      <c r="R540" s="164"/>
      <c r="S540" s="164"/>
      <c r="T540" s="164"/>
      <c r="U540" s="164"/>
      <c r="V540" s="164"/>
    </row>
    <row r="541" spans="1:22" ht="12">
      <c r="A541" s="164"/>
      <c r="B541" s="132"/>
      <c r="C541" s="164"/>
      <c r="D541" s="164"/>
      <c r="E541" s="164"/>
      <c r="F541" s="164"/>
      <c r="G541" s="164"/>
      <c r="H541" s="164"/>
      <c r="I541" s="164"/>
      <c r="J541" s="164"/>
      <c r="K541" s="164"/>
      <c r="L541" s="164"/>
      <c r="M541" s="164"/>
      <c r="N541" s="164"/>
      <c r="O541" s="164"/>
      <c r="P541" s="164"/>
      <c r="Q541" s="164"/>
      <c r="R541" s="164"/>
      <c r="S541" s="164"/>
      <c r="T541" s="164"/>
      <c r="U541" s="164"/>
      <c r="V541" s="164"/>
    </row>
    <row r="542" spans="1:22" ht="12">
      <c r="A542" s="164"/>
      <c r="B542" s="132"/>
      <c r="C542" s="164"/>
      <c r="D542" s="164"/>
      <c r="E542" s="164"/>
      <c r="F542" s="164"/>
      <c r="G542" s="164"/>
      <c r="H542" s="164"/>
      <c r="I542" s="164"/>
      <c r="J542" s="164"/>
      <c r="K542" s="164"/>
      <c r="L542" s="164"/>
      <c r="M542" s="164"/>
      <c r="N542" s="164"/>
      <c r="O542" s="164"/>
      <c r="P542" s="164"/>
      <c r="Q542" s="164"/>
      <c r="R542" s="164"/>
      <c r="S542" s="164"/>
      <c r="T542" s="164"/>
      <c r="U542" s="164"/>
      <c r="V542" s="164"/>
    </row>
    <row r="543" spans="1:22" ht="12">
      <c r="A543" s="164"/>
      <c r="B543" s="132"/>
      <c r="C543" s="164"/>
      <c r="D543" s="164"/>
      <c r="E543" s="164"/>
      <c r="F543" s="164"/>
      <c r="G543" s="164"/>
      <c r="H543" s="164"/>
      <c r="I543" s="164"/>
      <c r="J543" s="164"/>
      <c r="K543" s="164"/>
      <c r="L543" s="164"/>
      <c r="M543" s="164"/>
      <c r="N543" s="164"/>
      <c r="O543" s="164"/>
      <c r="P543" s="164"/>
      <c r="Q543" s="164"/>
      <c r="R543" s="164"/>
      <c r="S543" s="164"/>
      <c r="T543" s="164"/>
      <c r="U543" s="164"/>
      <c r="V543" s="164"/>
    </row>
    <row r="544" spans="1:22" ht="12">
      <c r="A544" s="164"/>
      <c r="B544" s="132"/>
      <c r="C544" s="164"/>
      <c r="D544" s="164"/>
      <c r="E544" s="164"/>
      <c r="F544" s="164"/>
      <c r="G544" s="164"/>
      <c r="H544" s="164"/>
      <c r="I544" s="164"/>
      <c r="J544" s="164"/>
      <c r="K544" s="164"/>
      <c r="L544" s="164"/>
      <c r="M544" s="164"/>
      <c r="N544" s="164"/>
      <c r="O544" s="164"/>
      <c r="P544" s="164"/>
      <c r="Q544" s="164"/>
      <c r="R544" s="164"/>
      <c r="S544" s="164"/>
      <c r="T544" s="164"/>
      <c r="U544" s="164"/>
      <c r="V544" s="164"/>
    </row>
    <row r="545" spans="1:22" ht="12">
      <c r="A545" s="164"/>
      <c r="B545" s="132"/>
      <c r="C545" s="164"/>
      <c r="D545" s="164"/>
      <c r="E545" s="164"/>
      <c r="F545" s="164"/>
      <c r="G545" s="164"/>
      <c r="H545" s="164"/>
      <c r="I545" s="164"/>
      <c r="J545" s="164"/>
      <c r="K545" s="164"/>
      <c r="L545" s="164"/>
      <c r="M545" s="164"/>
      <c r="N545" s="164"/>
      <c r="O545" s="164"/>
      <c r="P545" s="164"/>
      <c r="Q545" s="164"/>
      <c r="R545" s="164"/>
      <c r="S545" s="164"/>
      <c r="T545" s="164"/>
      <c r="U545" s="164"/>
      <c r="V545" s="164"/>
    </row>
    <row r="546" spans="1:22" ht="12">
      <c r="A546" s="164"/>
      <c r="B546" s="132"/>
      <c r="C546" s="164"/>
      <c r="D546" s="164"/>
      <c r="E546" s="164"/>
      <c r="F546" s="164"/>
      <c r="G546" s="164"/>
      <c r="H546" s="164"/>
      <c r="I546" s="164"/>
      <c r="J546" s="164"/>
      <c r="K546" s="164"/>
      <c r="L546" s="164"/>
      <c r="M546" s="164"/>
      <c r="N546" s="164"/>
      <c r="O546" s="164"/>
      <c r="P546" s="164"/>
      <c r="Q546" s="164"/>
      <c r="R546" s="164"/>
      <c r="S546" s="164"/>
      <c r="T546" s="164"/>
      <c r="U546" s="164"/>
      <c r="V546" s="164"/>
    </row>
    <row r="547" spans="1:22" ht="12">
      <c r="A547" s="164"/>
      <c r="B547" s="132"/>
      <c r="C547" s="164"/>
      <c r="D547" s="164"/>
      <c r="E547" s="164"/>
      <c r="F547" s="164"/>
      <c r="G547" s="164"/>
      <c r="H547" s="164"/>
      <c r="I547" s="164"/>
      <c r="J547" s="164"/>
      <c r="K547" s="164"/>
      <c r="L547" s="164"/>
      <c r="M547" s="164"/>
      <c r="N547" s="164"/>
      <c r="O547" s="164"/>
      <c r="P547" s="164"/>
      <c r="Q547" s="164"/>
      <c r="R547" s="164"/>
      <c r="S547" s="164"/>
      <c r="T547" s="164"/>
      <c r="U547" s="164"/>
      <c r="V547" s="164"/>
    </row>
    <row r="548" spans="1:22" ht="12">
      <c r="A548" s="164"/>
      <c r="B548" s="132"/>
      <c r="C548" s="164"/>
      <c r="D548" s="164"/>
      <c r="E548" s="164"/>
      <c r="F548" s="164"/>
      <c r="G548" s="164"/>
      <c r="H548" s="164"/>
      <c r="I548" s="164"/>
      <c r="J548" s="164"/>
      <c r="K548" s="164"/>
      <c r="L548" s="164"/>
      <c r="M548" s="164"/>
      <c r="N548" s="164"/>
      <c r="O548" s="164"/>
      <c r="P548" s="164"/>
      <c r="Q548" s="164"/>
      <c r="R548" s="164"/>
      <c r="S548" s="164"/>
      <c r="T548" s="164"/>
      <c r="U548" s="164"/>
      <c r="V548" s="164"/>
    </row>
    <row r="549" spans="1:22" ht="12">
      <c r="A549" s="164"/>
      <c r="B549" s="132"/>
      <c r="C549" s="164"/>
      <c r="D549" s="164"/>
      <c r="E549" s="164"/>
      <c r="F549" s="164"/>
      <c r="G549" s="164"/>
      <c r="H549" s="164"/>
      <c r="I549" s="164"/>
      <c r="J549" s="164"/>
      <c r="K549" s="164"/>
      <c r="L549" s="164"/>
      <c r="M549" s="164"/>
      <c r="N549" s="164"/>
      <c r="O549" s="164"/>
      <c r="P549" s="164"/>
      <c r="Q549" s="164"/>
      <c r="R549" s="164"/>
      <c r="S549" s="164"/>
      <c r="T549" s="164"/>
      <c r="U549" s="164"/>
      <c r="V549" s="164"/>
    </row>
    <row r="550" spans="1:22" ht="12">
      <c r="A550" s="164"/>
      <c r="B550" s="132"/>
      <c r="C550" s="164"/>
      <c r="D550" s="164"/>
      <c r="E550" s="164"/>
      <c r="F550" s="164"/>
      <c r="G550" s="164"/>
      <c r="H550" s="164"/>
      <c r="I550" s="164"/>
      <c r="J550" s="164"/>
      <c r="K550" s="164"/>
      <c r="L550" s="164"/>
      <c r="M550" s="164"/>
      <c r="N550" s="164"/>
      <c r="O550" s="164"/>
      <c r="P550" s="164"/>
      <c r="Q550" s="164"/>
      <c r="R550" s="164"/>
      <c r="S550" s="164"/>
      <c r="T550" s="164"/>
      <c r="U550" s="164"/>
      <c r="V550" s="164"/>
    </row>
    <row r="551" spans="1:22" ht="12">
      <c r="A551" s="164"/>
      <c r="B551" s="132"/>
      <c r="C551" s="164"/>
      <c r="D551" s="164"/>
      <c r="E551" s="164"/>
      <c r="F551" s="164"/>
      <c r="G551" s="164"/>
      <c r="H551" s="164"/>
      <c r="I551" s="164"/>
      <c r="J551" s="164"/>
      <c r="K551" s="164"/>
      <c r="L551" s="164"/>
      <c r="M551" s="164"/>
      <c r="N551" s="164"/>
      <c r="O551" s="164"/>
      <c r="P551" s="164"/>
      <c r="Q551" s="164"/>
      <c r="R551" s="164"/>
      <c r="S551" s="164"/>
      <c r="T551" s="164"/>
      <c r="U551" s="164"/>
      <c r="V551" s="164"/>
    </row>
    <row r="552" spans="1:22" ht="12">
      <c r="A552" s="164"/>
      <c r="B552" s="132"/>
      <c r="C552" s="164"/>
      <c r="D552" s="164"/>
      <c r="E552" s="164"/>
      <c r="F552" s="164"/>
      <c r="G552" s="164"/>
      <c r="H552" s="164"/>
      <c r="I552" s="164"/>
      <c r="J552" s="164"/>
      <c r="K552" s="164"/>
      <c r="L552" s="164"/>
      <c r="M552" s="164"/>
      <c r="N552" s="164"/>
      <c r="O552" s="164"/>
      <c r="P552" s="164"/>
      <c r="Q552" s="164"/>
      <c r="R552" s="164"/>
      <c r="S552" s="164"/>
      <c r="T552" s="164"/>
      <c r="U552" s="164"/>
      <c r="V552" s="164"/>
    </row>
    <row r="553" spans="1:22" ht="12">
      <c r="A553" s="164"/>
      <c r="B553" s="132"/>
      <c r="C553" s="164"/>
      <c r="D553" s="164"/>
      <c r="E553" s="164"/>
      <c r="F553" s="164"/>
      <c r="G553" s="164"/>
      <c r="H553" s="164"/>
      <c r="I553" s="164"/>
      <c r="J553" s="164"/>
      <c r="K553" s="164"/>
      <c r="L553" s="164"/>
      <c r="M553" s="164"/>
      <c r="N553" s="164"/>
      <c r="O553" s="164"/>
      <c r="P553" s="164"/>
      <c r="Q553" s="164"/>
      <c r="R553" s="164"/>
      <c r="S553" s="164"/>
      <c r="T553" s="164"/>
      <c r="U553" s="164"/>
      <c r="V553" s="164"/>
    </row>
    <row r="554" spans="1:22" ht="12">
      <c r="A554" s="164"/>
      <c r="B554" s="132"/>
      <c r="C554" s="164"/>
      <c r="D554" s="164"/>
      <c r="E554" s="164"/>
      <c r="F554" s="164"/>
      <c r="G554" s="164"/>
      <c r="H554" s="164"/>
      <c r="I554" s="164"/>
      <c r="J554" s="164"/>
      <c r="K554" s="164"/>
      <c r="L554" s="164"/>
      <c r="M554" s="164"/>
      <c r="N554" s="164"/>
      <c r="O554" s="164"/>
      <c r="P554" s="164"/>
      <c r="Q554" s="164"/>
      <c r="R554" s="164"/>
      <c r="S554" s="164"/>
      <c r="T554" s="164"/>
      <c r="U554" s="164"/>
      <c r="V554" s="164"/>
    </row>
    <row r="555" spans="1:22" ht="12">
      <c r="A555" s="164"/>
      <c r="B555" s="132"/>
      <c r="C555" s="164"/>
      <c r="D555" s="164"/>
      <c r="E555" s="164"/>
      <c r="F555" s="164"/>
      <c r="G555" s="164"/>
      <c r="H555" s="164"/>
      <c r="I555" s="164"/>
      <c r="J555" s="164"/>
      <c r="K555" s="164"/>
      <c r="L555" s="164"/>
      <c r="M555" s="164"/>
      <c r="N555" s="164"/>
      <c r="O555" s="164"/>
      <c r="P555" s="164"/>
      <c r="Q555" s="164"/>
      <c r="R555" s="164"/>
      <c r="S555" s="164"/>
      <c r="T555" s="164"/>
      <c r="U555" s="164"/>
      <c r="V555" s="164"/>
    </row>
    <row r="556" spans="1:22" ht="12">
      <c r="A556" s="164"/>
      <c r="B556" s="132"/>
      <c r="C556" s="164"/>
      <c r="D556" s="164"/>
      <c r="E556" s="164"/>
      <c r="F556" s="164"/>
      <c r="G556" s="164"/>
      <c r="H556" s="164"/>
      <c r="I556" s="164"/>
      <c r="J556" s="164"/>
      <c r="K556" s="164"/>
      <c r="L556" s="164"/>
      <c r="M556" s="164"/>
      <c r="N556" s="164"/>
      <c r="O556" s="164"/>
      <c r="P556" s="164"/>
      <c r="Q556" s="164"/>
      <c r="R556" s="164"/>
      <c r="S556" s="164"/>
      <c r="T556" s="164"/>
      <c r="U556" s="164"/>
      <c r="V556" s="164"/>
    </row>
    <row r="557" spans="1:22" ht="12">
      <c r="A557" s="164"/>
      <c r="B557" s="132"/>
      <c r="C557" s="164"/>
      <c r="D557" s="164"/>
      <c r="E557" s="164"/>
      <c r="F557" s="164"/>
      <c r="G557" s="164"/>
      <c r="H557" s="164"/>
      <c r="I557" s="164"/>
      <c r="J557" s="164"/>
      <c r="K557" s="164"/>
      <c r="L557" s="164"/>
      <c r="M557" s="164"/>
      <c r="N557" s="164"/>
      <c r="O557" s="164"/>
      <c r="P557" s="164"/>
      <c r="Q557" s="164"/>
      <c r="R557" s="164"/>
      <c r="S557" s="164"/>
      <c r="T557" s="164"/>
      <c r="U557" s="164"/>
      <c r="V557" s="164"/>
    </row>
    <row r="558" spans="1:22" ht="12">
      <c r="A558" s="164"/>
      <c r="B558" s="132"/>
      <c r="C558" s="164"/>
      <c r="D558" s="164"/>
      <c r="E558" s="164"/>
      <c r="F558" s="164"/>
      <c r="G558" s="164"/>
      <c r="H558" s="164"/>
      <c r="I558" s="164"/>
      <c r="J558" s="164"/>
      <c r="K558" s="164"/>
      <c r="L558" s="164"/>
      <c r="M558" s="164"/>
      <c r="N558" s="164"/>
      <c r="O558" s="164"/>
      <c r="P558" s="164"/>
      <c r="Q558" s="164"/>
      <c r="R558" s="164"/>
      <c r="S558" s="164"/>
      <c r="T558" s="164"/>
      <c r="U558" s="164"/>
      <c r="V558" s="164"/>
    </row>
    <row r="559" spans="1:22" ht="12">
      <c r="A559" s="164"/>
      <c r="B559" s="132"/>
      <c r="C559" s="164"/>
      <c r="D559" s="164"/>
      <c r="E559" s="164"/>
      <c r="F559" s="164"/>
      <c r="G559" s="164"/>
      <c r="H559" s="164"/>
      <c r="I559" s="164"/>
      <c r="J559" s="164"/>
      <c r="K559" s="164"/>
      <c r="L559" s="164"/>
      <c r="M559" s="164"/>
      <c r="N559" s="164"/>
      <c r="O559" s="164"/>
      <c r="P559" s="164"/>
      <c r="Q559" s="164"/>
      <c r="R559" s="164"/>
      <c r="S559" s="164"/>
      <c r="T559" s="164"/>
      <c r="U559" s="164"/>
      <c r="V559" s="164"/>
    </row>
    <row r="560" spans="1:22" ht="12">
      <c r="A560" s="164"/>
      <c r="B560" s="132"/>
      <c r="C560" s="164"/>
      <c r="D560" s="164"/>
      <c r="E560" s="164"/>
      <c r="F560" s="164"/>
      <c r="G560" s="164"/>
      <c r="H560" s="164"/>
      <c r="I560" s="164"/>
      <c r="J560" s="164"/>
      <c r="K560" s="164"/>
      <c r="L560" s="164"/>
      <c r="M560" s="164"/>
      <c r="N560" s="164"/>
      <c r="O560" s="164"/>
      <c r="P560" s="164"/>
      <c r="Q560" s="164"/>
      <c r="R560" s="164"/>
      <c r="S560" s="164"/>
      <c r="T560" s="164"/>
      <c r="U560" s="164"/>
      <c r="V560" s="164"/>
    </row>
    <row r="561" spans="1:22" ht="12">
      <c r="A561" s="164"/>
      <c r="B561" s="132"/>
      <c r="C561" s="164"/>
      <c r="D561" s="164"/>
      <c r="E561" s="164"/>
      <c r="F561" s="164"/>
      <c r="G561" s="164"/>
      <c r="H561" s="164"/>
      <c r="I561" s="164"/>
      <c r="J561" s="164"/>
      <c r="K561" s="164"/>
      <c r="L561" s="164"/>
      <c r="M561" s="164"/>
      <c r="N561" s="164"/>
      <c r="O561" s="164"/>
      <c r="P561" s="164"/>
      <c r="Q561" s="164"/>
      <c r="R561" s="164"/>
      <c r="S561" s="164"/>
      <c r="T561" s="164"/>
      <c r="U561" s="164"/>
      <c r="V561" s="164"/>
    </row>
    <row r="562" spans="1:22" ht="12">
      <c r="A562" s="164"/>
      <c r="B562" s="132"/>
      <c r="C562" s="164"/>
      <c r="D562" s="164"/>
      <c r="E562" s="164"/>
      <c r="F562" s="164"/>
      <c r="G562" s="164"/>
      <c r="H562" s="164"/>
      <c r="I562" s="164"/>
      <c r="J562" s="164"/>
      <c r="K562" s="164"/>
      <c r="L562" s="164"/>
      <c r="M562" s="164"/>
      <c r="N562" s="164"/>
      <c r="O562" s="164"/>
      <c r="P562" s="164"/>
      <c r="Q562" s="164"/>
      <c r="R562" s="164"/>
      <c r="S562" s="164"/>
      <c r="T562" s="164"/>
      <c r="U562" s="164"/>
      <c r="V562" s="164"/>
    </row>
    <row r="563" spans="1:22" ht="12">
      <c r="A563" s="164"/>
      <c r="B563" s="132"/>
      <c r="C563" s="164"/>
      <c r="D563" s="164"/>
      <c r="E563" s="164"/>
      <c r="F563" s="164"/>
      <c r="G563" s="164"/>
      <c r="H563" s="164"/>
      <c r="I563" s="164"/>
      <c r="J563" s="164"/>
      <c r="K563" s="164"/>
      <c r="L563" s="164"/>
      <c r="M563" s="164"/>
      <c r="N563" s="164"/>
      <c r="O563" s="164"/>
      <c r="P563" s="164"/>
      <c r="Q563" s="164"/>
      <c r="R563" s="164"/>
      <c r="S563" s="164"/>
      <c r="T563" s="164"/>
      <c r="U563" s="164"/>
      <c r="V563" s="164"/>
    </row>
    <row r="564" spans="1:22" ht="12">
      <c r="A564" s="164"/>
      <c r="B564" s="132"/>
      <c r="C564" s="164"/>
      <c r="D564" s="164"/>
      <c r="E564" s="164"/>
      <c r="F564" s="164"/>
      <c r="G564" s="164"/>
      <c r="H564" s="164"/>
      <c r="I564" s="164"/>
      <c r="J564" s="164"/>
      <c r="K564" s="164"/>
      <c r="L564" s="164"/>
      <c r="M564" s="164"/>
      <c r="N564" s="164"/>
      <c r="O564" s="164"/>
      <c r="P564" s="164"/>
      <c r="Q564" s="164"/>
      <c r="R564" s="164"/>
      <c r="S564" s="164"/>
      <c r="T564" s="164"/>
      <c r="U564" s="164"/>
      <c r="V564" s="164"/>
    </row>
    <row r="565" spans="1:22" ht="12">
      <c r="A565" s="164"/>
      <c r="B565" s="132"/>
      <c r="C565" s="164"/>
      <c r="D565" s="164"/>
      <c r="E565" s="164"/>
      <c r="F565" s="164"/>
      <c r="G565" s="164"/>
      <c r="H565" s="164"/>
      <c r="I565" s="164"/>
      <c r="J565" s="164"/>
      <c r="K565" s="164"/>
      <c r="L565" s="164"/>
      <c r="M565" s="164"/>
      <c r="N565" s="164"/>
      <c r="O565" s="164"/>
      <c r="P565" s="164"/>
      <c r="Q565" s="164"/>
      <c r="R565" s="164"/>
      <c r="S565" s="164"/>
      <c r="T565" s="164"/>
      <c r="U565" s="164"/>
      <c r="V565" s="164"/>
    </row>
    <row r="566" spans="1:22" ht="12">
      <c r="A566" s="164"/>
      <c r="B566" s="132"/>
      <c r="C566" s="164"/>
      <c r="D566" s="164"/>
      <c r="E566" s="164"/>
      <c r="F566" s="164"/>
      <c r="G566" s="164"/>
      <c r="H566" s="164"/>
      <c r="I566" s="164"/>
      <c r="J566" s="164"/>
      <c r="K566" s="164"/>
      <c r="L566" s="164"/>
      <c r="M566" s="164"/>
      <c r="N566" s="164"/>
      <c r="O566" s="164"/>
      <c r="P566" s="164"/>
      <c r="Q566" s="164"/>
      <c r="R566" s="164"/>
      <c r="S566" s="164"/>
      <c r="T566" s="164"/>
      <c r="U566" s="164"/>
      <c r="V566" s="164"/>
    </row>
    <row r="567" spans="1:22" ht="12">
      <c r="A567" s="164"/>
      <c r="B567" s="132"/>
      <c r="C567" s="164"/>
      <c r="D567" s="164"/>
      <c r="E567" s="164"/>
      <c r="F567" s="164"/>
      <c r="G567" s="164"/>
      <c r="H567" s="164"/>
      <c r="I567" s="164"/>
      <c r="J567" s="164"/>
      <c r="K567" s="164"/>
      <c r="L567" s="164"/>
      <c r="M567" s="164"/>
      <c r="N567" s="164"/>
      <c r="O567" s="164"/>
      <c r="P567" s="164"/>
      <c r="Q567" s="164"/>
      <c r="R567" s="164"/>
      <c r="S567" s="164"/>
      <c r="T567" s="164"/>
      <c r="U567" s="164"/>
      <c r="V567" s="164"/>
    </row>
    <row r="568" spans="1:22" ht="12">
      <c r="A568" s="164"/>
      <c r="B568" s="132"/>
      <c r="C568" s="164"/>
      <c r="D568" s="164"/>
      <c r="E568" s="164"/>
      <c r="F568" s="164"/>
      <c r="G568" s="164"/>
      <c r="H568" s="164"/>
      <c r="I568" s="164"/>
      <c r="J568" s="164"/>
      <c r="K568" s="164"/>
      <c r="L568" s="164"/>
      <c r="M568" s="164"/>
      <c r="N568" s="164"/>
      <c r="O568" s="164"/>
      <c r="P568" s="164"/>
      <c r="Q568" s="164"/>
      <c r="R568" s="164"/>
      <c r="S568" s="164"/>
      <c r="T568" s="164"/>
      <c r="U568" s="164"/>
      <c r="V568" s="164"/>
    </row>
    <row r="569" spans="1:22" ht="12">
      <c r="A569" s="164"/>
      <c r="B569" s="132"/>
      <c r="C569" s="164"/>
      <c r="D569" s="164"/>
      <c r="E569" s="164"/>
      <c r="F569" s="164"/>
      <c r="G569" s="164"/>
      <c r="H569" s="164"/>
      <c r="I569" s="164"/>
      <c r="J569" s="164"/>
      <c r="K569" s="164"/>
      <c r="L569" s="164"/>
      <c r="M569" s="164"/>
      <c r="N569" s="164"/>
      <c r="O569" s="164"/>
      <c r="P569" s="164"/>
      <c r="Q569" s="164"/>
      <c r="R569" s="164"/>
      <c r="S569" s="164"/>
      <c r="T569" s="164"/>
      <c r="U569" s="164"/>
      <c r="V569" s="164"/>
    </row>
    <row r="570" spans="1:22" ht="12">
      <c r="A570" s="164"/>
      <c r="B570" s="132"/>
      <c r="C570" s="164"/>
      <c r="D570" s="164"/>
      <c r="E570" s="164"/>
      <c r="F570" s="164"/>
      <c r="G570" s="164"/>
      <c r="H570" s="164"/>
      <c r="I570" s="164"/>
      <c r="J570" s="164"/>
      <c r="K570" s="164"/>
      <c r="L570" s="164"/>
      <c r="M570" s="164"/>
      <c r="N570" s="164"/>
      <c r="O570" s="164"/>
      <c r="P570" s="164"/>
      <c r="Q570" s="164"/>
      <c r="R570" s="164"/>
      <c r="S570" s="164"/>
      <c r="T570" s="164"/>
      <c r="U570" s="164"/>
      <c r="V570" s="164"/>
    </row>
    <row r="571" spans="1:22" ht="12">
      <c r="A571" s="164"/>
      <c r="B571" s="132"/>
      <c r="C571" s="164"/>
      <c r="D571" s="164"/>
      <c r="E571" s="164"/>
      <c r="F571" s="164"/>
      <c r="G571" s="164"/>
      <c r="H571" s="164"/>
      <c r="I571" s="164"/>
      <c r="J571" s="164"/>
      <c r="K571" s="164"/>
      <c r="L571" s="164"/>
      <c r="M571" s="164"/>
      <c r="N571" s="164"/>
      <c r="O571" s="164"/>
      <c r="P571" s="164"/>
      <c r="Q571" s="164"/>
      <c r="R571" s="164"/>
      <c r="S571" s="164"/>
      <c r="T571" s="164"/>
      <c r="U571" s="164"/>
      <c r="V571" s="164"/>
    </row>
    <row r="572" spans="1:22" ht="12">
      <c r="A572" s="164"/>
      <c r="B572" s="132"/>
      <c r="C572" s="164"/>
      <c r="D572" s="164"/>
      <c r="E572" s="164"/>
      <c r="F572" s="164"/>
      <c r="G572" s="164"/>
      <c r="H572" s="164"/>
      <c r="I572" s="164"/>
      <c r="J572" s="164"/>
      <c r="K572" s="164"/>
      <c r="L572" s="164"/>
      <c r="M572" s="164"/>
      <c r="N572" s="164"/>
      <c r="O572" s="164"/>
      <c r="P572" s="164"/>
      <c r="Q572" s="164"/>
      <c r="R572" s="164"/>
      <c r="S572" s="164"/>
      <c r="T572" s="164"/>
      <c r="U572" s="164"/>
      <c r="V572" s="164"/>
    </row>
    <row r="573" spans="1:22" ht="12">
      <c r="A573" s="164"/>
      <c r="B573" s="132"/>
      <c r="C573" s="164"/>
      <c r="D573" s="164"/>
      <c r="E573" s="164"/>
      <c r="F573" s="164"/>
      <c r="G573" s="164"/>
      <c r="H573" s="164"/>
      <c r="I573" s="164"/>
      <c r="J573" s="164"/>
      <c r="K573" s="164"/>
      <c r="L573" s="164"/>
      <c r="M573" s="164"/>
      <c r="N573" s="164"/>
      <c r="O573" s="164"/>
      <c r="P573" s="164"/>
      <c r="Q573" s="164"/>
      <c r="R573" s="164"/>
      <c r="S573" s="164"/>
      <c r="T573" s="164"/>
      <c r="U573" s="164"/>
      <c r="V573" s="164"/>
    </row>
    <row r="574" spans="1:22" ht="12">
      <c r="A574" s="164"/>
      <c r="B574" s="132"/>
      <c r="C574" s="164"/>
      <c r="D574" s="164"/>
      <c r="E574" s="164"/>
      <c r="F574" s="164"/>
      <c r="G574" s="164"/>
      <c r="H574" s="164"/>
      <c r="I574" s="164"/>
      <c r="J574" s="164"/>
      <c r="K574" s="164"/>
      <c r="L574" s="164"/>
      <c r="M574" s="164"/>
      <c r="N574" s="164"/>
      <c r="O574" s="164"/>
      <c r="P574" s="164"/>
      <c r="Q574" s="164"/>
      <c r="R574" s="164"/>
      <c r="S574" s="164"/>
      <c r="T574" s="164"/>
      <c r="U574" s="164"/>
      <c r="V574" s="164"/>
    </row>
    <row r="575" spans="1:22" ht="12">
      <c r="A575" s="164"/>
      <c r="B575" s="132"/>
      <c r="C575" s="164"/>
      <c r="D575" s="164"/>
      <c r="E575" s="164"/>
      <c r="F575" s="164"/>
      <c r="G575" s="164"/>
      <c r="H575" s="164"/>
      <c r="I575" s="164"/>
      <c r="J575" s="164"/>
      <c r="K575" s="164"/>
      <c r="L575" s="164"/>
      <c r="M575" s="164"/>
      <c r="N575" s="164"/>
      <c r="O575" s="164"/>
      <c r="P575" s="164"/>
      <c r="Q575" s="164"/>
      <c r="R575" s="164"/>
      <c r="S575" s="164"/>
      <c r="T575" s="164"/>
      <c r="U575" s="164"/>
      <c r="V575" s="164"/>
    </row>
    <row r="576" spans="1:22" ht="12">
      <c r="A576" s="164"/>
      <c r="B576" s="132"/>
      <c r="C576" s="164"/>
      <c r="D576" s="164"/>
      <c r="E576" s="164"/>
      <c r="F576" s="164"/>
      <c r="G576" s="164"/>
      <c r="H576" s="164"/>
      <c r="I576" s="164"/>
      <c r="J576" s="164"/>
      <c r="K576" s="164"/>
      <c r="L576" s="164"/>
      <c r="M576" s="164"/>
      <c r="N576" s="164"/>
      <c r="O576" s="164"/>
      <c r="P576" s="164"/>
      <c r="Q576" s="164"/>
      <c r="R576" s="164"/>
      <c r="S576" s="164"/>
      <c r="T576" s="164"/>
      <c r="U576" s="164"/>
      <c r="V576" s="164"/>
    </row>
    <row r="577" spans="1:22" ht="12">
      <c r="A577" s="164"/>
      <c r="B577" s="132"/>
      <c r="C577" s="164"/>
      <c r="D577" s="164"/>
      <c r="E577" s="164"/>
      <c r="F577" s="164"/>
      <c r="G577" s="164"/>
      <c r="H577" s="164"/>
      <c r="I577" s="164"/>
      <c r="J577" s="164"/>
      <c r="K577" s="164"/>
      <c r="L577" s="164"/>
      <c r="M577" s="164"/>
      <c r="N577" s="164"/>
      <c r="O577" s="164"/>
      <c r="P577" s="164"/>
      <c r="Q577" s="164"/>
      <c r="R577" s="164"/>
      <c r="S577" s="164"/>
      <c r="T577" s="164"/>
      <c r="U577" s="164"/>
      <c r="V577" s="164"/>
    </row>
    <row r="578" spans="1:22" ht="12">
      <c r="A578" s="164"/>
      <c r="B578" s="132"/>
      <c r="C578" s="164"/>
      <c r="D578" s="164"/>
      <c r="E578" s="164"/>
      <c r="F578" s="164"/>
      <c r="G578" s="164"/>
      <c r="H578" s="164"/>
      <c r="I578" s="164"/>
      <c r="J578" s="164"/>
      <c r="K578" s="164"/>
      <c r="L578" s="164"/>
      <c r="M578" s="164"/>
      <c r="N578" s="164"/>
      <c r="O578" s="164"/>
      <c r="P578" s="164"/>
      <c r="Q578" s="164"/>
      <c r="R578" s="164"/>
      <c r="S578" s="164"/>
      <c r="T578" s="164"/>
      <c r="U578" s="164"/>
      <c r="V578" s="164"/>
    </row>
    <row r="579" spans="1:22" ht="12">
      <c r="A579" s="164"/>
      <c r="B579" s="132"/>
      <c r="C579" s="164"/>
      <c r="D579" s="164"/>
      <c r="E579" s="164"/>
      <c r="F579" s="164"/>
      <c r="G579" s="164"/>
      <c r="H579" s="164"/>
      <c r="I579" s="164"/>
      <c r="J579" s="164"/>
      <c r="K579" s="164"/>
      <c r="L579" s="164"/>
      <c r="M579" s="164"/>
      <c r="N579" s="164"/>
      <c r="O579" s="164"/>
      <c r="P579" s="164"/>
      <c r="Q579" s="164"/>
      <c r="R579" s="164"/>
      <c r="S579" s="164"/>
      <c r="T579" s="164"/>
      <c r="U579" s="164"/>
      <c r="V579" s="164"/>
    </row>
    <row r="580" spans="1:22" ht="12">
      <c r="A580" s="164"/>
      <c r="B580" s="132"/>
      <c r="C580" s="164"/>
      <c r="D580" s="164"/>
      <c r="E580" s="164"/>
      <c r="F580" s="164"/>
      <c r="G580" s="164"/>
      <c r="H580" s="164"/>
      <c r="I580" s="164"/>
      <c r="J580" s="164"/>
      <c r="K580" s="164"/>
      <c r="L580" s="164"/>
      <c r="M580" s="164"/>
      <c r="N580" s="164"/>
      <c r="O580" s="164"/>
      <c r="P580" s="164"/>
      <c r="Q580" s="164"/>
      <c r="R580" s="164"/>
      <c r="S580" s="164"/>
      <c r="T580" s="164"/>
      <c r="U580" s="164"/>
      <c r="V580" s="164"/>
    </row>
    <row r="581" spans="1:22" ht="12">
      <c r="A581" s="164"/>
      <c r="B581" s="132"/>
      <c r="C581" s="164"/>
      <c r="D581" s="164"/>
      <c r="E581" s="164"/>
      <c r="F581" s="164"/>
      <c r="G581" s="164"/>
      <c r="H581" s="164"/>
      <c r="I581" s="164"/>
      <c r="J581" s="164"/>
      <c r="K581" s="164"/>
      <c r="L581" s="164"/>
      <c r="M581" s="164"/>
      <c r="N581" s="164"/>
      <c r="O581" s="164"/>
      <c r="P581" s="164"/>
      <c r="Q581" s="164"/>
      <c r="R581" s="164"/>
      <c r="S581" s="164"/>
      <c r="T581" s="164"/>
      <c r="U581" s="164"/>
      <c r="V581" s="164"/>
    </row>
    <row r="582" spans="1:22" ht="12">
      <c r="A582" s="164"/>
      <c r="B582" s="132"/>
      <c r="C582" s="164"/>
      <c r="D582" s="164"/>
      <c r="E582" s="164"/>
      <c r="F582" s="164"/>
      <c r="G582" s="164"/>
      <c r="H582" s="164"/>
      <c r="I582" s="164"/>
      <c r="J582" s="164"/>
      <c r="K582" s="164"/>
      <c r="L582" s="164"/>
      <c r="M582" s="164"/>
      <c r="N582" s="164"/>
      <c r="O582" s="164"/>
      <c r="P582" s="164"/>
      <c r="Q582" s="164"/>
      <c r="R582" s="164"/>
      <c r="S582" s="164"/>
      <c r="T582" s="164"/>
      <c r="U582" s="164"/>
      <c r="V582" s="164"/>
    </row>
    <row r="583" spans="1:22" ht="12">
      <c r="A583" s="164"/>
      <c r="B583" s="132"/>
      <c r="C583" s="164"/>
      <c r="D583" s="164"/>
      <c r="E583" s="164"/>
      <c r="F583" s="164"/>
      <c r="G583" s="164"/>
      <c r="H583" s="164"/>
      <c r="I583" s="164"/>
      <c r="J583" s="164"/>
      <c r="K583" s="164"/>
      <c r="L583" s="164"/>
      <c r="M583" s="164"/>
      <c r="N583" s="164"/>
      <c r="O583" s="164"/>
      <c r="P583" s="164"/>
      <c r="Q583" s="164"/>
      <c r="R583" s="164"/>
      <c r="S583" s="164"/>
      <c r="T583" s="164"/>
      <c r="U583" s="164"/>
      <c r="V583" s="164"/>
    </row>
    <row r="584" spans="1:22" ht="12">
      <c r="A584" s="164"/>
      <c r="B584" s="132"/>
      <c r="C584" s="164"/>
      <c r="D584" s="164"/>
      <c r="E584" s="164"/>
      <c r="F584" s="164"/>
      <c r="G584" s="164"/>
      <c r="H584" s="164"/>
      <c r="I584" s="164"/>
      <c r="J584" s="164"/>
      <c r="K584" s="164"/>
      <c r="L584" s="164"/>
      <c r="M584" s="164"/>
      <c r="N584" s="164"/>
      <c r="O584" s="164"/>
      <c r="P584" s="164"/>
      <c r="Q584" s="164"/>
      <c r="R584" s="164"/>
      <c r="S584" s="164"/>
      <c r="T584" s="164"/>
      <c r="U584" s="164"/>
      <c r="V584" s="164"/>
    </row>
    <row r="585" spans="1:22" ht="12">
      <c r="A585" s="164"/>
      <c r="B585" s="132"/>
      <c r="C585" s="164"/>
      <c r="D585" s="164"/>
      <c r="E585" s="164"/>
      <c r="F585" s="164"/>
      <c r="G585" s="164"/>
      <c r="H585" s="164"/>
      <c r="I585" s="164"/>
      <c r="J585" s="164"/>
      <c r="K585" s="164"/>
      <c r="L585" s="164"/>
      <c r="M585" s="164"/>
      <c r="N585" s="164"/>
      <c r="O585" s="164"/>
      <c r="P585" s="164"/>
      <c r="Q585" s="164"/>
      <c r="R585" s="164"/>
      <c r="S585" s="164"/>
      <c r="T585" s="164"/>
      <c r="U585" s="164"/>
      <c r="V585" s="164"/>
    </row>
    <row r="586" spans="1:22" ht="12">
      <c r="A586" s="164"/>
      <c r="B586" s="132"/>
      <c r="C586" s="164"/>
      <c r="D586" s="164"/>
      <c r="E586" s="164"/>
      <c r="F586" s="164"/>
      <c r="G586" s="164"/>
      <c r="H586" s="164"/>
      <c r="I586" s="164"/>
      <c r="J586" s="164"/>
      <c r="K586" s="164"/>
      <c r="L586" s="164"/>
      <c r="M586" s="164"/>
      <c r="N586" s="164"/>
      <c r="O586" s="164"/>
      <c r="P586" s="164"/>
      <c r="Q586" s="164"/>
      <c r="R586" s="164"/>
      <c r="S586" s="164"/>
      <c r="T586" s="164"/>
      <c r="U586" s="164"/>
      <c r="V586" s="164"/>
    </row>
    <row r="587" spans="1:22" ht="12">
      <c r="A587" s="164"/>
      <c r="B587" s="132"/>
      <c r="C587" s="164"/>
      <c r="D587" s="164"/>
      <c r="E587" s="164"/>
      <c r="F587" s="164"/>
      <c r="G587" s="164"/>
      <c r="H587" s="164"/>
      <c r="I587" s="164"/>
      <c r="J587" s="164"/>
      <c r="K587" s="164"/>
      <c r="L587" s="164"/>
      <c r="M587" s="164"/>
      <c r="N587" s="164"/>
      <c r="O587" s="164"/>
      <c r="P587" s="164"/>
      <c r="Q587" s="164"/>
      <c r="R587" s="164"/>
      <c r="S587" s="164"/>
      <c r="T587" s="164"/>
      <c r="U587" s="164"/>
      <c r="V587" s="164"/>
    </row>
    <row r="588" spans="1:22" ht="12">
      <c r="A588" s="164"/>
      <c r="B588" s="132"/>
      <c r="C588" s="164"/>
      <c r="D588" s="164"/>
      <c r="E588" s="164"/>
      <c r="F588" s="164"/>
      <c r="G588" s="164"/>
      <c r="H588" s="164"/>
      <c r="I588" s="164"/>
      <c r="J588" s="164"/>
      <c r="K588" s="164"/>
      <c r="L588" s="164"/>
      <c r="M588" s="164"/>
      <c r="N588" s="164"/>
      <c r="O588" s="164"/>
      <c r="P588" s="164"/>
      <c r="Q588" s="164"/>
      <c r="R588" s="164"/>
      <c r="S588" s="164"/>
      <c r="T588" s="164"/>
      <c r="U588" s="164"/>
      <c r="V588" s="164"/>
    </row>
    <row r="589" spans="1:22" ht="12">
      <c r="A589" s="164"/>
      <c r="B589" s="132"/>
      <c r="C589" s="164"/>
      <c r="D589" s="164"/>
      <c r="E589" s="164"/>
      <c r="F589" s="164"/>
      <c r="G589" s="164"/>
      <c r="H589" s="164"/>
      <c r="I589" s="164"/>
      <c r="J589" s="164"/>
      <c r="K589" s="164"/>
      <c r="L589" s="164"/>
      <c r="M589" s="164"/>
      <c r="N589" s="164"/>
      <c r="O589" s="164"/>
      <c r="P589" s="164"/>
      <c r="Q589" s="164"/>
      <c r="R589" s="164"/>
      <c r="S589" s="164"/>
      <c r="T589" s="164"/>
      <c r="U589" s="164"/>
      <c r="V589" s="164"/>
    </row>
    <row r="590" spans="1:22" ht="12">
      <c r="A590" s="164"/>
      <c r="B590" s="132"/>
      <c r="C590" s="164"/>
      <c r="D590" s="164"/>
      <c r="E590" s="164"/>
      <c r="F590" s="164"/>
      <c r="G590" s="164"/>
      <c r="H590" s="164"/>
      <c r="I590" s="164"/>
      <c r="J590" s="164"/>
      <c r="K590" s="164"/>
      <c r="L590" s="164"/>
      <c r="M590" s="164"/>
      <c r="N590" s="164"/>
      <c r="O590" s="164"/>
      <c r="P590" s="164"/>
      <c r="Q590" s="164"/>
      <c r="R590" s="164"/>
      <c r="S590" s="164"/>
      <c r="T590" s="164"/>
      <c r="U590" s="164"/>
      <c r="V590" s="164"/>
    </row>
    <row r="591" spans="1:22" ht="12">
      <c r="A591" s="164"/>
      <c r="B591" s="132"/>
      <c r="C591" s="164"/>
      <c r="D591" s="164"/>
      <c r="E591" s="164"/>
      <c r="F591" s="164"/>
      <c r="G591" s="164"/>
      <c r="H591" s="164"/>
      <c r="I591" s="164"/>
      <c r="J591" s="164"/>
      <c r="K591" s="164"/>
      <c r="L591" s="164"/>
      <c r="M591" s="164"/>
      <c r="N591" s="164"/>
      <c r="O591" s="164"/>
      <c r="P591" s="164"/>
      <c r="Q591" s="164"/>
      <c r="R591" s="164"/>
      <c r="S591" s="164"/>
      <c r="T591" s="164"/>
      <c r="U591" s="164"/>
      <c r="V591" s="164"/>
    </row>
    <row r="592" spans="1:22" ht="12">
      <c r="A592" s="164"/>
      <c r="B592" s="132"/>
      <c r="C592" s="164"/>
      <c r="D592" s="164"/>
      <c r="E592" s="164"/>
      <c r="F592" s="164"/>
      <c r="G592" s="164"/>
      <c r="H592" s="164"/>
      <c r="I592" s="164"/>
      <c r="J592" s="164"/>
      <c r="K592" s="164"/>
      <c r="L592" s="164"/>
      <c r="M592" s="164"/>
      <c r="N592" s="164"/>
      <c r="O592" s="164"/>
      <c r="P592" s="164"/>
      <c r="Q592" s="164"/>
      <c r="R592" s="164"/>
      <c r="S592" s="164"/>
      <c r="T592" s="164"/>
      <c r="U592" s="164"/>
      <c r="V592" s="164"/>
    </row>
    <row r="593" spans="1:22" ht="12">
      <c r="A593" s="164"/>
      <c r="B593" s="132"/>
      <c r="C593" s="164"/>
      <c r="D593" s="164"/>
      <c r="E593" s="164"/>
      <c r="F593" s="164"/>
      <c r="G593" s="164"/>
      <c r="H593" s="164"/>
      <c r="I593" s="164"/>
      <c r="J593" s="164"/>
      <c r="K593" s="164"/>
      <c r="L593" s="164"/>
      <c r="M593" s="164"/>
      <c r="N593" s="164"/>
      <c r="O593" s="164"/>
      <c r="P593" s="164"/>
      <c r="Q593" s="164"/>
      <c r="R593" s="164"/>
      <c r="S593" s="164"/>
      <c r="T593" s="164"/>
      <c r="U593" s="164"/>
      <c r="V593" s="164"/>
    </row>
    <row r="594" spans="1:22" ht="12">
      <c r="A594" s="164"/>
      <c r="B594" s="132"/>
      <c r="C594" s="164"/>
      <c r="D594" s="164"/>
      <c r="E594" s="164"/>
      <c r="F594" s="164"/>
      <c r="G594" s="164"/>
      <c r="H594" s="164"/>
      <c r="I594" s="164"/>
      <c r="J594" s="164"/>
      <c r="K594" s="164"/>
      <c r="L594" s="164"/>
      <c r="M594" s="164"/>
      <c r="N594" s="164"/>
      <c r="O594" s="164"/>
      <c r="P594" s="164"/>
      <c r="Q594" s="164"/>
      <c r="R594" s="164"/>
      <c r="S594" s="164"/>
      <c r="T594" s="164"/>
      <c r="U594" s="164"/>
      <c r="V594" s="164"/>
    </row>
    <row r="595" spans="1:22" ht="12">
      <c r="A595" s="164"/>
      <c r="B595" s="132"/>
      <c r="C595" s="164"/>
      <c r="D595" s="164"/>
      <c r="E595" s="164"/>
      <c r="F595" s="164"/>
      <c r="G595" s="164"/>
      <c r="H595" s="164"/>
      <c r="I595" s="164"/>
      <c r="J595" s="164"/>
      <c r="K595" s="164"/>
      <c r="L595" s="164"/>
      <c r="M595" s="164"/>
      <c r="N595" s="164"/>
      <c r="O595" s="164"/>
      <c r="P595" s="164"/>
      <c r="Q595" s="164"/>
      <c r="R595" s="164"/>
      <c r="S595" s="164"/>
      <c r="T595" s="164"/>
      <c r="U595" s="164"/>
      <c r="V595" s="164"/>
    </row>
    <row r="596" spans="1:22" ht="12">
      <c r="A596" s="164"/>
      <c r="B596" s="132"/>
      <c r="C596" s="164"/>
      <c r="D596" s="164"/>
      <c r="E596" s="164"/>
      <c r="F596" s="164"/>
      <c r="G596" s="164"/>
      <c r="H596" s="164"/>
      <c r="I596" s="164"/>
      <c r="J596" s="164"/>
      <c r="K596" s="164"/>
      <c r="L596" s="164"/>
      <c r="M596" s="164"/>
      <c r="N596" s="164"/>
      <c r="O596" s="164"/>
      <c r="P596" s="164"/>
      <c r="Q596" s="164"/>
      <c r="R596" s="164"/>
      <c r="S596" s="164"/>
      <c r="T596" s="164"/>
      <c r="U596" s="164"/>
      <c r="V596" s="164"/>
    </row>
    <row r="597" spans="1:22" ht="12">
      <c r="A597" s="164"/>
      <c r="B597" s="132"/>
      <c r="C597" s="164"/>
      <c r="D597" s="164"/>
      <c r="E597" s="164"/>
      <c r="F597" s="164"/>
      <c r="G597" s="164"/>
      <c r="H597" s="164"/>
      <c r="I597" s="164"/>
      <c r="J597" s="164"/>
      <c r="K597" s="164"/>
      <c r="L597" s="164"/>
      <c r="M597" s="164"/>
      <c r="N597" s="164"/>
      <c r="O597" s="164"/>
      <c r="P597" s="164"/>
      <c r="Q597" s="164"/>
      <c r="R597" s="164"/>
      <c r="S597" s="164"/>
      <c r="T597" s="164"/>
      <c r="U597" s="164"/>
      <c r="V597" s="164"/>
    </row>
    <row r="598" spans="1:22" ht="12">
      <c r="A598" s="164"/>
      <c r="B598" s="132"/>
      <c r="C598" s="164"/>
      <c r="D598" s="164"/>
      <c r="E598" s="164"/>
      <c r="F598" s="164"/>
      <c r="G598" s="164"/>
      <c r="H598" s="164"/>
      <c r="I598" s="164"/>
      <c r="J598" s="164"/>
      <c r="K598" s="164"/>
      <c r="L598" s="164"/>
      <c r="M598" s="164"/>
      <c r="N598" s="164"/>
      <c r="O598" s="164"/>
      <c r="P598" s="164"/>
      <c r="Q598" s="164"/>
      <c r="R598" s="164"/>
      <c r="S598" s="164"/>
      <c r="T598" s="164"/>
      <c r="U598" s="164"/>
      <c r="V598" s="164"/>
    </row>
    <row r="599" spans="1:22" ht="12">
      <c r="A599" s="164"/>
      <c r="B599" s="132"/>
      <c r="C599" s="164"/>
      <c r="D599" s="164"/>
      <c r="E599" s="164"/>
      <c r="F599" s="164"/>
      <c r="G599" s="164"/>
      <c r="H599" s="164"/>
      <c r="I599" s="164"/>
      <c r="J599" s="164"/>
      <c r="K599" s="164"/>
      <c r="L599" s="164"/>
      <c r="M599" s="164"/>
      <c r="N599" s="164"/>
      <c r="O599" s="164"/>
      <c r="P599" s="164"/>
      <c r="Q599" s="164"/>
      <c r="R599" s="164"/>
      <c r="S599" s="164"/>
      <c r="T599" s="164"/>
      <c r="U599" s="164"/>
      <c r="V599" s="164"/>
    </row>
    <row r="600" spans="1:22" ht="12">
      <c r="A600" s="164"/>
      <c r="B600" s="132"/>
      <c r="C600" s="164"/>
      <c r="D600" s="164"/>
      <c r="E600" s="164"/>
      <c r="F600" s="164"/>
      <c r="G600" s="164"/>
      <c r="H600" s="164"/>
      <c r="I600" s="164"/>
      <c r="J600" s="164"/>
      <c r="K600" s="164"/>
      <c r="L600" s="164"/>
      <c r="M600" s="164"/>
      <c r="N600" s="164"/>
      <c r="O600" s="164"/>
      <c r="P600" s="164"/>
      <c r="Q600" s="164"/>
      <c r="R600" s="164"/>
      <c r="S600" s="164"/>
      <c r="T600" s="164"/>
      <c r="U600" s="164"/>
      <c r="V600" s="164"/>
    </row>
    <row r="601" spans="1:22" ht="12">
      <c r="A601" s="164"/>
      <c r="B601" s="132"/>
      <c r="C601" s="164"/>
      <c r="D601" s="164"/>
      <c r="E601" s="164"/>
      <c r="F601" s="164"/>
      <c r="G601" s="164"/>
      <c r="H601" s="164"/>
      <c r="I601" s="164"/>
      <c r="J601" s="164"/>
      <c r="K601" s="164"/>
      <c r="L601" s="164"/>
      <c r="M601" s="164"/>
      <c r="N601" s="164"/>
      <c r="O601" s="164"/>
      <c r="P601" s="164"/>
      <c r="Q601" s="164"/>
      <c r="R601" s="164"/>
      <c r="S601" s="164"/>
      <c r="T601" s="164"/>
      <c r="U601" s="164"/>
      <c r="V601" s="164"/>
    </row>
    <row r="602" spans="1:22" ht="12">
      <c r="A602" s="164"/>
      <c r="B602" s="132"/>
      <c r="C602" s="164"/>
      <c r="D602" s="164"/>
      <c r="E602" s="164"/>
      <c r="F602" s="164"/>
      <c r="G602" s="164"/>
      <c r="H602" s="164"/>
      <c r="I602" s="164"/>
      <c r="J602" s="164"/>
      <c r="K602" s="164"/>
      <c r="L602" s="164"/>
      <c r="M602" s="164"/>
      <c r="N602" s="164"/>
      <c r="O602" s="164"/>
      <c r="P602" s="164"/>
      <c r="Q602" s="164"/>
      <c r="R602" s="164"/>
      <c r="S602" s="164"/>
      <c r="T602" s="164"/>
      <c r="U602" s="164"/>
      <c r="V602" s="164"/>
    </row>
    <row r="603" spans="1:22" ht="12">
      <c r="A603" s="164"/>
      <c r="B603" s="132"/>
      <c r="C603" s="164"/>
      <c r="D603" s="164"/>
      <c r="E603" s="164"/>
      <c r="F603" s="164"/>
      <c r="G603" s="164"/>
      <c r="H603" s="164"/>
      <c r="I603" s="164"/>
      <c r="J603" s="164"/>
      <c r="K603" s="164"/>
      <c r="L603" s="164"/>
      <c r="M603" s="164"/>
      <c r="N603" s="164"/>
      <c r="O603" s="164"/>
      <c r="P603" s="164"/>
      <c r="Q603" s="164"/>
      <c r="R603" s="164"/>
      <c r="S603" s="164"/>
      <c r="T603" s="164"/>
      <c r="U603" s="164"/>
      <c r="V603" s="164"/>
    </row>
    <row r="604" spans="1:22" ht="12">
      <c r="A604" s="164"/>
      <c r="B604" s="132"/>
      <c r="C604" s="164"/>
      <c r="D604" s="164"/>
      <c r="E604" s="164"/>
      <c r="F604" s="164"/>
      <c r="G604" s="164"/>
      <c r="H604" s="164"/>
      <c r="I604" s="164"/>
      <c r="J604" s="164"/>
      <c r="K604" s="164"/>
      <c r="L604" s="164"/>
      <c r="M604" s="164"/>
      <c r="N604" s="164"/>
      <c r="O604" s="164"/>
      <c r="P604" s="164"/>
      <c r="Q604" s="164"/>
      <c r="R604" s="164"/>
      <c r="S604" s="164"/>
      <c r="T604" s="164"/>
      <c r="U604" s="164"/>
      <c r="V604" s="164"/>
    </row>
    <row r="605" spans="1:22" ht="12">
      <c r="A605" s="164"/>
      <c r="B605" s="132"/>
      <c r="C605" s="164"/>
      <c r="D605" s="164"/>
      <c r="E605" s="164"/>
      <c r="F605" s="164"/>
      <c r="G605" s="164"/>
      <c r="H605" s="164"/>
      <c r="I605" s="164"/>
      <c r="J605" s="164"/>
      <c r="K605" s="164"/>
      <c r="L605" s="164"/>
      <c r="M605" s="164"/>
      <c r="N605" s="164"/>
      <c r="O605" s="164"/>
      <c r="P605" s="164"/>
      <c r="Q605" s="164"/>
      <c r="R605" s="164"/>
      <c r="S605" s="164"/>
      <c r="T605" s="164"/>
      <c r="U605" s="164"/>
      <c r="V605" s="164"/>
    </row>
    <row r="606" spans="1:22" ht="12">
      <c r="A606" s="164"/>
      <c r="B606" s="132"/>
      <c r="C606" s="164"/>
      <c r="D606" s="164"/>
      <c r="E606" s="164"/>
      <c r="F606" s="164"/>
      <c r="G606" s="164"/>
      <c r="H606" s="164"/>
      <c r="I606" s="164"/>
      <c r="J606" s="164"/>
      <c r="K606" s="164"/>
      <c r="L606" s="164"/>
      <c r="M606" s="164"/>
      <c r="N606" s="164"/>
      <c r="O606" s="164"/>
      <c r="P606" s="164"/>
      <c r="Q606" s="164"/>
      <c r="R606" s="164"/>
      <c r="S606" s="164"/>
      <c r="T606" s="164"/>
      <c r="U606" s="164"/>
      <c r="V606" s="164"/>
    </row>
    <row r="607" spans="1:22" ht="12">
      <c r="A607" s="164"/>
      <c r="B607" s="132"/>
      <c r="C607" s="164"/>
      <c r="D607" s="164"/>
      <c r="E607" s="164"/>
      <c r="F607" s="164"/>
      <c r="G607" s="164"/>
      <c r="H607" s="164"/>
      <c r="I607" s="164"/>
      <c r="J607" s="164"/>
      <c r="K607" s="164"/>
      <c r="L607" s="164"/>
      <c r="M607" s="164"/>
      <c r="N607" s="164"/>
      <c r="O607" s="164"/>
      <c r="P607" s="164"/>
      <c r="Q607" s="164"/>
      <c r="R607" s="164"/>
      <c r="S607" s="164"/>
      <c r="T607" s="164"/>
      <c r="U607" s="164"/>
      <c r="V607" s="164"/>
    </row>
    <row r="608" spans="1:22" ht="12">
      <c r="A608" s="164"/>
      <c r="B608" s="132"/>
      <c r="C608" s="164"/>
      <c r="D608" s="164"/>
      <c r="E608" s="164"/>
      <c r="F608" s="164"/>
      <c r="G608" s="164"/>
      <c r="H608" s="164"/>
      <c r="I608" s="164"/>
      <c r="J608" s="164"/>
      <c r="K608" s="164"/>
      <c r="L608" s="164"/>
      <c r="M608" s="164"/>
      <c r="N608" s="164"/>
      <c r="O608" s="164"/>
      <c r="P608" s="164"/>
      <c r="Q608" s="164"/>
      <c r="R608" s="164"/>
      <c r="S608" s="164"/>
      <c r="T608" s="164"/>
      <c r="U608" s="164"/>
      <c r="V608" s="164"/>
    </row>
    <row r="609" spans="1:22" ht="12">
      <c r="A609" s="164"/>
      <c r="B609" s="132"/>
      <c r="C609" s="164"/>
      <c r="D609" s="164"/>
      <c r="E609" s="164"/>
      <c r="F609" s="164"/>
      <c r="G609" s="164"/>
      <c r="H609" s="164"/>
      <c r="I609" s="164"/>
      <c r="J609" s="164"/>
      <c r="K609" s="164"/>
      <c r="L609" s="164"/>
      <c r="M609" s="164"/>
      <c r="N609" s="164"/>
      <c r="O609" s="164"/>
      <c r="P609" s="164"/>
      <c r="Q609" s="164"/>
      <c r="R609" s="164"/>
      <c r="S609" s="164"/>
      <c r="T609" s="164"/>
      <c r="U609" s="164"/>
      <c r="V609" s="164"/>
    </row>
    <row r="610" spans="1:22" ht="12">
      <c r="A610" s="164"/>
      <c r="B610" s="132"/>
      <c r="C610" s="164"/>
      <c r="D610" s="164"/>
      <c r="E610" s="164"/>
      <c r="F610" s="164"/>
      <c r="G610" s="164"/>
      <c r="H610" s="164"/>
      <c r="I610" s="164"/>
      <c r="J610" s="164"/>
      <c r="K610" s="164"/>
      <c r="L610" s="164"/>
      <c r="M610" s="164"/>
      <c r="N610" s="164"/>
      <c r="O610" s="164"/>
      <c r="P610" s="164"/>
      <c r="Q610" s="164"/>
      <c r="R610" s="164"/>
      <c r="S610" s="164"/>
      <c r="T610" s="164"/>
      <c r="U610" s="164"/>
      <c r="V610" s="164"/>
    </row>
    <row r="611" spans="1:22" ht="12">
      <c r="A611" s="164"/>
      <c r="B611" s="132"/>
      <c r="C611" s="164"/>
      <c r="D611" s="164"/>
      <c r="E611" s="164"/>
      <c r="F611" s="164"/>
      <c r="G611" s="164"/>
      <c r="H611" s="164"/>
      <c r="I611" s="164"/>
      <c r="J611" s="164"/>
      <c r="K611" s="164"/>
      <c r="L611" s="164"/>
      <c r="M611" s="164"/>
      <c r="N611" s="164"/>
      <c r="O611" s="164"/>
      <c r="P611" s="164"/>
      <c r="Q611" s="164"/>
      <c r="R611" s="164"/>
      <c r="S611" s="164"/>
      <c r="T611" s="164"/>
      <c r="U611" s="164"/>
      <c r="V611" s="164"/>
    </row>
    <row r="612" spans="1:22" ht="12">
      <c r="A612" s="164"/>
      <c r="B612" s="132"/>
      <c r="C612" s="164"/>
      <c r="D612" s="164"/>
      <c r="E612" s="164"/>
      <c r="F612" s="164"/>
      <c r="G612" s="164"/>
      <c r="H612" s="164"/>
      <c r="I612" s="164"/>
      <c r="J612" s="164"/>
      <c r="K612" s="164"/>
      <c r="L612" s="164"/>
      <c r="M612" s="164"/>
      <c r="N612" s="164"/>
      <c r="O612" s="164"/>
      <c r="P612" s="164"/>
      <c r="Q612" s="164"/>
      <c r="R612" s="164"/>
      <c r="S612" s="164"/>
      <c r="T612" s="164"/>
      <c r="U612" s="164"/>
      <c r="V612" s="164"/>
    </row>
    <row r="613" spans="1:22" ht="12">
      <c r="A613" s="164"/>
      <c r="B613" s="132"/>
      <c r="C613" s="164"/>
      <c r="D613" s="164"/>
      <c r="E613" s="164"/>
      <c r="F613" s="164"/>
      <c r="G613" s="164"/>
      <c r="H613" s="164"/>
      <c r="I613" s="164"/>
      <c r="J613" s="164"/>
      <c r="K613" s="164"/>
      <c r="L613" s="164"/>
      <c r="M613" s="164"/>
      <c r="N613" s="164"/>
      <c r="O613" s="164"/>
      <c r="P613" s="164"/>
      <c r="Q613" s="164"/>
      <c r="R613" s="164"/>
      <c r="S613" s="164"/>
      <c r="T613" s="164"/>
      <c r="U613" s="164"/>
      <c r="V613" s="164"/>
    </row>
    <row r="614" spans="1:22" ht="12">
      <c r="A614" s="164"/>
      <c r="B614" s="132"/>
      <c r="C614" s="164"/>
      <c r="D614" s="164"/>
      <c r="E614" s="164"/>
      <c r="F614" s="164"/>
      <c r="G614" s="164"/>
      <c r="H614" s="164"/>
      <c r="I614" s="164"/>
      <c r="J614" s="164"/>
      <c r="K614" s="164"/>
      <c r="L614" s="164"/>
      <c r="M614" s="164"/>
      <c r="N614" s="164"/>
      <c r="O614" s="164"/>
      <c r="P614" s="164"/>
      <c r="Q614" s="164"/>
      <c r="R614" s="164"/>
      <c r="S614" s="164"/>
      <c r="T614" s="164"/>
      <c r="U614" s="164"/>
      <c r="V614" s="164"/>
    </row>
    <row r="615" spans="1:22" ht="12">
      <c r="A615" s="164"/>
      <c r="B615" s="132"/>
      <c r="C615" s="164"/>
      <c r="D615" s="164"/>
      <c r="E615" s="164"/>
      <c r="F615" s="164"/>
      <c r="G615" s="164"/>
      <c r="H615" s="164"/>
      <c r="I615" s="164"/>
      <c r="J615" s="164"/>
      <c r="K615" s="164"/>
      <c r="L615" s="164"/>
      <c r="M615" s="164"/>
      <c r="N615" s="164"/>
      <c r="O615" s="164"/>
      <c r="P615" s="164"/>
      <c r="Q615" s="164"/>
      <c r="R615" s="164"/>
      <c r="S615" s="164"/>
      <c r="T615" s="164"/>
      <c r="U615" s="164"/>
      <c r="V615" s="164"/>
    </row>
    <row r="616" spans="1:22" ht="12">
      <c r="A616" s="164"/>
      <c r="B616" s="132"/>
      <c r="C616" s="164"/>
      <c r="D616" s="164"/>
      <c r="E616" s="164"/>
      <c r="F616" s="164"/>
      <c r="G616" s="164"/>
      <c r="H616" s="164"/>
      <c r="I616" s="164"/>
      <c r="J616" s="164"/>
      <c r="K616" s="164"/>
      <c r="L616" s="164"/>
      <c r="M616" s="164"/>
      <c r="N616" s="164"/>
      <c r="O616" s="164"/>
      <c r="P616" s="164"/>
      <c r="Q616" s="164"/>
      <c r="R616" s="164"/>
      <c r="S616" s="164"/>
      <c r="T616" s="164"/>
      <c r="U616" s="164"/>
      <c r="V616" s="164"/>
    </row>
    <row r="617" spans="1:22" ht="12">
      <c r="A617" s="164"/>
      <c r="B617" s="132"/>
      <c r="C617" s="164"/>
      <c r="D617" s="164"/>
      <c r="E617" s="164"/>
      <c r="F617" s="164"/>
      <c r="G617" s="164"/>
      <c r="H617" s="164"/>
      <c r="I617" s="164"/>
      <c r="J617" s="164"/>
      <c r="K617" s="164"/>
      <c r="L617" s="164"/>
      <c r="M617" s="164"/>
      <c r="N617" s="164"/>
      <c r="O617" s="164"/>
      <c r="P617" s="164"/>
      <c r="Q617" s="164"/>
      <c r="R617" s="164"/>
      <c r="S617" s="164"/>
      <c r="T617" s="164"/>
      <c r="U617" s="164"/>
      <c r="V617" s="164"/>
    </row>
    <row r="618" spans="1:22" ht="12">
      <c r="A618" s="164"/>
      <c r="B618" s="132"/>
      <c r="C618" s="164"/>
      <c r="D618" s="164"/>
      <c r="E618" s="164"/>
      <c r="F618" s="164"/>
      <c r="G618" s="164"/>
      <c r="H618" s="164"/>
      <c r="I618" s="164"/>
      <c r="J618" s="164"/>
      <c r="K618" s="164"/>
      <c r="L618" s="164"/>
      <c r="M618" s="164"/>
      <c r="N618" s="164"/>
      <c r="O618" s="164"/>
      <c r="P618" s="164"/>
      <c r="Q618" s="164"/>
      <c r="R618" s="164"/>
      <c r="S618" s="164"/>
      <c r="T618" s="164"/>
      <c r="U618" s="164"/>
      <c r="V618" s="164"/>
    </row>
    <row r="619" spans="1:22" ht="12">
      <c r="A619" s="164"/>
      <c r="B619" s="132"/>
      <c r="C619" s="164"/>
      <c r="D619" s="164"/>
      <c r="E619" s="164"/>
      <c r="F619" s="164"/>
      <c r="G619" s="164"/>
      <c r="H619" s="164"/>
      <c r="I619" s="164"/>
      <c r="J619" s="164"/>
      <c r="K619" s="164"/>
      <c r="L619" s="164"/>
      <c r="M619" s="164"/>
      <c r="N619" s="164"/>
      <c r="O619" s="164"/>
      <c r="P619" s="164"/>
      <c r="Q619" s="164"/>
      <c r="R619" s="164"/>
      <c r="S619" s="164"/>
      <c r="T619" s="164"/>
      <c r="U619" s="164"/>
      <c r="V619" s="164"/>
    </row>
    <row r="620" spans="1:22" ht="12">
      <c r="A620" s="164"/>
      <c r="B620" s="132"/>
      <c r="C620" s="164"/>
      <c r="D620" s="164"/>
      <c r="E620" s="164"/>
      <c r="F620" s="164"/>
      <c r="G620" s="164"/>
      <c r="H620" s="164"/>
      <c r="I620" s="164"/>
      <c r="J620" s="164"/>
      <c r="K620" s="164"/>
      <c r="L620" s="164"/>
      <c r="M620" s="164"/>
      <c r="N620" s="164"/>
      <c r="O620" s="164"/>
      <c r="P620" s="164"/>
      <c r="Q620" s="164"/>
      <c r="R620" s="164"/>
      <c r="S620" s="164"/>
      <c r="T620" s="164"/>
      <c r="U620" s="164"/>
      <c r="V620" s="164"/>
    </row>
    <row r="621" spans="1:22" ht="12">
      <c r="A621" s="164"/>
      <c r="B621" s="132"/>
      <c r="C621" s="164"/>
      <c r="D621" s="164"/>
      <c r="E621" s="164"/>
      <c r="F621" s="164"/>
      <c r="G621" s="164"/>
      <c r="H621" s="164"/>
      <c r="I621" s="164"/>
      <c r="J621" s="164"/>
      <c r="K621" s="164"/>
      <c r="L621" s="164"/>
      <c r="M621" s="164"/>
      <c r="N621" s="164"/>
      <c r="O621" s="164"/>
      <c r="P621" s="164"/>
      <c r="Q621" s="164"/>
      <c r="R621" s="164"/>
      <c r="S621" s="164"/>
      <c r="T621" s="164"/>
      <c r="U621" s="164"/>
      <c r="V621" s="164"/>
    </row>
    <row r="622" spans="1:22" ht="12">
      <c r="A622" s="164"/>
      <c r="B622" s="132"/>
      <c r="C622" s="164"/>
      <c r="D622" s="164"/>
      <c r="E622" s="164"/>
      <c r="F622" s="164"/>
      <c r="G622" s="164"/>
      <c r="H622" s="164"/>
      <c r="I622" s="164"/>
      <c r="J622" s="164"/>
      <c r="K622" s="164"/>
      <c r="L622" s="164"/>
      <c r="M622" s="164"/>
      <c r="N622" s="164"/>
      <c r="O622" s="164"/>
      <c r="P622" s="164"/>
      <c r="Q622" s="164"/>
      <c r="R622" s="164"/>
      <c r="S622" s="164"/>
      <c r="T622" s="164"/>
      <c r="U622" s="164"/>
      <c r="V622" s="164"/>
    </row>
    <row r="623" spans="1:22" ht="12">
      <c r="A623" s="164"/>
      <c r="B623" s="132"/>
      <c r="C623" s="164"/>
      <c r="D623" s="164"/>
      <c r="E623" s="164"/>
      <c r="F623" s="164"/>
      <c r="G623" s="164"/>
      <c r="H623" s="164"/>
      <c r="I623" s="164"/>
      <c r="J623" s="164"/>
      <c r="K623" s="164"/>
      <c r="L623" s="164"/>
      <c r="M623" s="164"/>
      <c r="N623" s="164"/>
      <c r="O623" s="164"/>
      <c r="P623" s="164"/>
      <c r="Q623" s="164"/>
      <c r="R623" s="164"/>
      <c r="S623" s="164"/>
      <c r="T623" s="164"/>
      <c r="U623" s="164"/>
      <c r="V623" s="164"/>
    </row>
    <row r="624" spans="1:22" ht="12">
      <c r="A624" s="164"/>
      <c r="B624" s="132"/>
      <c r="C624" s="164"/>
      <c r="D624" s="164"/>
      <c r="E624" s="164"/>
      <c r="F624" s="164"/>
      <c r="G624" s="164"/>
      <c r="H624" s="164"/>
      <c r="I624" s="164"/>
      <c r="J624" s="164"/>
      <c r="K624" s="164"/>
      <c r="L624" s="164"/>
      <c r="M624" s="164"/>
      <c r="N624" s="164"/>
      <c r="O624" s="164"/>
      <c r="P624" s="164"/>
      <c r="Q624" s="164"/>
      <c r="R624" s="164"/>
      <c r="S624" s="164"/>
      <c r="T624" s="164"/>
      <c r="U624" s="164"/>
      <c r="V624" s="164"/>
    </row>
    <row r="625" spans="1:22" ht="12">
      <c r="A625" s="164"/>
      <c r="B625" s="132"/>
      <c r="C625" s="164"/>
      <c r="D625" s="164"/>
      <c r="E625" s="164"/>
      <c r="F625" s="164"/>
      <c r="G625" s="164"/>
      <c r="H625" s="164"/>
      <c r="I625" s="164"/>
      <c r="J625" s="164"/>
      <c r="K625" s="164"/>
      <c r="L625" s="164"/>
      <c r="M625" s="164"/>
      <c r="N625" s="164"/>
      <c r="O625" s="164"/>
      <c r="P625" s="164"/>
      <c r="Q625" s="164"/>
      <c r="R625" s="164"/>
      <c r="S625" s="164"/>
      <c r="T625" s="164"/>
      <c r="U625" s="164"/>
      <c r="V625" s="164"/>
    </row>
    <row r="626" spans="1:22" ht="12">
      <c r="A626" s="164"/>
      <c r="B626" s="132"/>
      <c r="C626" s="164"/>
      <c r="D626" s="164"/>
      <c r="E626" s="164"/>
      <c r="F626" s="164"/>
      <c r="G626" s="164"/>
      <c r="H626" s="164"/>
      <c r="I626" s="164"/>
      <c r="J626" s="164"/>
      <c r="K626" s="164"/>
      <c r="L626" s="164"/>
      <c r="M626" s="164"/>
      <c r="N626" s="164"/>
      <c r="O626" s="164"/>
      <c r="P626" s="164"/>
      <c r="Q626" s="164"/>
      <c r="R626" s="164"/>
      <c r="S626" s="164"/>
      <c r="T626" s="164"/>
      <c r="U626" s="164"/>
      <c r="V626" s="164"/>
    </row>
    <row r="627" spans="1:22" ht="12">
      <c r="A627" s="164"/>
      <c r="B627" s="132"/>
      <c r="C627" s="164"/>
      <c r="D627" s="164"/>
      <c r="E627" s="164"/>
      <c r="F627" s="164"/>
      <c r="G627" s="164"/>
      <c r="H627" s="164"/>
      <c r="I627" s="164"/>
      <c r="J627" s="164"/>
      <c r="K627" s="164"/>
      <c r="L627" s="164"/>
      <c r="M627" s="164"/>
      <c r="N627" s="164"/>
      <c r="O627" s="164"/>
      <c r="P627" s="164"/>
      <c r="Q627" s="164"/>
      <c r="R627" s="164"/>
      <c r="S627" s="164"/>
      <c r="T627" s="164"/>
      <c r="U627" s="164"/>
      <c r="V627" s="164"/>
    </row>
    <row r="628" spans="1:22" ht="12">
      <c r="A628" s="164"/>
      <c r="B628" s="132"/>
      <c r="C628" s="164"/>
      <c r="D628" s="164"/>
      <c r="E628" s="164"/>
      <c r="F628" s="164"/>
      <c r="G628" s="164"/>
      <c r="H628" s="164"/>
      <c r="I628" s="164"/>
      <c r="J628" s="164"/>
      <c r="K628" s="164"/>
      <c r="L628" s="164"/>
      <c r="M628" s="164"/>
      <c r="N628" s="164"/>
      <c r="O628" s="164"/>
      <c r="P628" s="164"/>
      <c r="Q628" s="164"/>
      <c r="R628" s="164"/>
      <c r="S628" s="164"/>
      <c r="T628" s="164"/>
      <c r="U628" s="164"/>
      <c r="V628" s="164"/>
    </row>
    <row r="629" spans="1:22" ht="12">
      <c r="A629" s="164"/>
      <c r="B629" s="132"/>
      <c r="C629" s="164"/>
      <c r="D629" s="164"/>
      <c r="E629" s="164"/>
      <c r="F629" s="164"/>
      <c r="G629" s="164"/>
      <c r="H629" s="164"/>
      <c r="I629" s="164"/>
      <c r="J629" s="164"/>
      <c r="K629" s="164"/>
      <c r="L629" s="164"/>
      <c r="M629" s="164"/>
      <c r="N629" s="164"/>
      <c r="O629" s="164"/>
      <c r="P629" s="164"/>
      <c r="Q629" s="164"/>
      <c r="R629" s="164"/>
      <c r="S629" s="164"/>
      <c r="T629" s="164"/>
      <c r="U629" s="164"/>
      <c r="V629" s="164"/>
    </row>
    <row r="630" spans="1:22" ht="12">
      <c r="A630" s="164"/>
      <c r="B630" s="132"/>
      <c r="C630" s="164"/>
      <c r="D630" s="164"/>
      <c r="E630" s="164"/>
      <c r="F630" s="164"/>
      <c r="G630" s="164"/>
      <c r="H630" s="164"/>
      <c r="I630" s="164"/>
      <c r="J630" s="164"/>
      <c r="K630" s="164"/>
      <c r="L630" s="164"/>
      <c r="M630" s="164"/>
      <c r="N630" s="164"/>
      <c r="O630" s="164"/>
      <c r="P630" s="164"/>
      <c r="Q630" s="164"/>
      <c r="R630" s="164"/>
      <c r="S630" s="164"/>
      <c r="T630" s="164"/>
      <c r="U630" s="164"/>
      <c r="V630" s="164"/>
    </row>
    <row r="631" spans="1:22" ht="12">
      <c r="A631" s="164"/>
      <c r="B631" s="132"/>
      <c r="C631" s="164"/>
      <c r="D631" s="164"/>
      <c r="E631" s="164"/>
      <c r="F631" s="164"/>
      <c r="G631" s="164"/>
      <c r="H631" s="164"/>
      <c r="I631" s="164"/>
      <c r="J631" s="164"/>
      <c r="K631" s="164"/>
      <c r="L631" s="164"/>
      <c r="M631" s="164"/>
      <c r="N631" s="164"/>
      <c r="O631" s="164"/>
      <c r="P631" s="164"/>
      <c r="Q631" s="164"/>
      <c r="R631" s="164"/>
      <c r="S631" s="164"/>
      <c r="T631" s="164"/>
      <c r="U631" s="164"/>
      <c r="V631" s="164"/>
    </row>
    <row r="632" spans="1:22" ht="12">
      <c r="A632" s="164"/>
      <c r="B632" s="132"/>
      <c r="C632" s="164"/>
      <c r="D632" s="164"/>
      <c r="E632" s="164"/>
      <c r="F632" s="164"/>
      <c r="G632" s="164"/>
      <c r="H632" s="164"/>
      <c r="I632" s="164"/>
      <c r="J632" s="164"/>
      <c r="K632" s="164"/>
      <c r="L632" s="164"/>
      <c r="M632" s="164"/>
      <c r="N632" s="164"/>
      <c r="O632" s="164"/>
      <c r="P632" s="164"/>
      <c r="Q632" s="164"/>
      <c r="R632" s="164"/>
      <c r="S632" s="164"/>
      <c r="T632" s="164"/>
      <c r="U632" s="164"/>
      <c r="V632" s="164"/>
    </row>
    <row r="633" spans="1:22" ht="12">
      <c r="A633" s="164"/>
      <c r="B633" s="132"/>
      <c r="C633" s="164"/>
      <c r="D633" s="164"/>
      <c r="E633" s="164"/>
      <c r="F633" s="164"/>
      <c r="G633" s="164"/>
      <c r="H633" s="164"/>
      <c r="I633" s="164"/>
      <c r="J633" s="164"/>
      <c r="K633" s="164"/>
      <c r="L633" s="164"/>
      <c r="M633" s="164"/>
      <c r="N633" s="164"/>
      <c r="O633" s="164"/>
      <c r="P633" s="164"/>
      <c r="Q633" s="164"/>
      <c r="R633" s="164"/>
      <c r="S633" s="164"/>
      <c r="T633" s="164"/>
      <c r="U633" s="164"/>
      <c r="V633" s="164"/>
    </row>
    <row r="634" spans="1:22" ht="12">
      <c r="A634" s="164"/>
      <c r="B634" s="132"/>
      <c r="C634" s="164"/>
      <c r="D634" s="164"/>
      <c r="E634" s="164"/>
      <c r="F634" s="164"/>
      <c r="G634" s="164"/>
      <c r="H634" s="164"/>
      <c r="I634" s="164"/>
      <c r="J634" s="164"/>
      <c r="K634" s="164"/>
      <c r="L634" s="164"/>
      <c r="M634" s="164"/>
      <c r="N634" s="164"/>
      <c r="O634" s="164"/>
      <c r="P634" s="164"/>
      <c r="Q634" s="164"/>
      <c r="R634" s="164"/>
      <c r="S634" s="164"/>
      <c r="T634" s="164"/>
      <c r="U634" s="164"/>
      <c r="V634" s="164"/>
    </row>
    <row r="635" spans="1:22" ht="12">
      <c r="A635" s="164"/>
      <c r="B635" s="132"/>
      <c r="C635" s="164"/>
      <c r="D635" s="164"/>
      <c r="E635" s="164"/>
      <c r="F635" s="164"/>
      <c r="G635" s="164"/>
      <c r="H635" s="164"/>
      <c r="I635" s="164"/>
      <c r="J635" s="164"/>
      <c r="K635" s="164"/>
      <c r="L635" s="164"/>
      <c r="M635" s="164"/>
      <c r="N635" s="164"/>
      <c r="O635" s="164"/>
      <c r="P635" s="164"/>
      <c r="Q635" s="164"/>
      <c r="R635" s="164"/>
      <c r="S635" s="164"/>
      <c r="T635" s="164"/>
      <c r="U635" s="164"/>
      <c r="V635" s="164"/>
    </row>
    <row r="636" spans="1:22" ht="12">
      <c r="A636" s="164"/>
      <c r="B636" s="132"/>
      <c r="C636" s="164"/>
      <c r="D636" s="164"/>
      <c r="E636" s="164"/>
      <c r="F636" s="164"/>
      <c r="G636" s="164"/>
      <c r="H636" s="164"/>
      <c r="I636" s="164"/>
      <c r="J636" s="164"/>
      <c r="K636" s="164"/>
      <c r="L636" s="164"/>
      <c r="M636" s="164"/>
      <c r="N636" s="164"/>
      <c r="O636" s="164"/>
      <c r="P636" s="164"/>
      <c r="Q636" s="164"/>
      <c r="R636" s="164"/>
      <c r="S636" s="164"/>
      <c r="T636" s="164"/>
      <c r="U636" s="164"/>
      <c r="V636" s="164"/>
    </row>
    <row r="637" spans="1:22" ht="12">
      <c r="A637" s="164"/>
      <c r="B637" s="132"/>
      <c r="C637" s="164"/>
      <c r="D637" s="164"/>
      <c r="E637" s="164"/>
      <c r="F637" s="164"/>
      <c r="G637" s="164"/>
      <c r="H637" s="164"/>
      <c r="I637" s="164"/>
      <c r="J637" s="164"/>
      <c r="K637" s="164"/>
      <c r="L637" s="164"/>
      <c r="M637" s="164"/>
      <c r="N637" s="164"/>
      <c r="O637" s="164"/>
      <c r="P637" s="164"/>
      <c r="Q637" s="164"/>
      <c r="R637" s="164"/>
      <c r="S637" s="164"/>
      <c r="T637" s="164"/>
      <c r="U637" s="164"/>
      <c r="V637" s="164"/>
    </row>
    <row r="638" spans="1:22" ht="12">
      <c r="A638" s="164"/>
      <c r="B638" s="132"/>
      <c r="C638" s="164"/>
      <c r="D638" s="164"/>
      <c r="E638" s="164"/>
      <c r="F638" s="164"/>
      <c r="G638" s="164"/>
      <c r="H638" s="164"/>
      <c r="I638" s="164"/>
      <c r="J638" s="164"/>
      <c r="K638" s="164"/>
      <c r="L638" s="164"/>
      <c r="M638" s="164"/>
      <c r="N638" s="164"/>
      <c r="O638" s="164"/>
      <c r="P638" s="164"/>
      <c r="Q638" s="164"/>
      <c r="R638" s="164"/>
      <c r="S638" s="164"/>
      <c r="T638" s="164"/>
      <c r="U638" s="164"/>
      <c r="V638" s="164"/>
    </row>
    <row r="639" spans="1:22" ht="12">
      <c r="A639" s="164"/>
      <c r="B639" s="132"/>
      <c r="C639" s="164"/>
      <c r="D639" s="164"/>
      <c r="E639" s="164"/>
      <c r="F639" s="164"/>
      <c r="G639" s="164"/>
      <c r="H639" s="164"/>
      <c r="I639" s="164"/>
      <c r="J639" s="164"/>
      <c r="K639" s="164"/>
      <c r="L639" s="164"/>
      <c r="M639" s="164"/>
      <c r="N639" s="164"/>
      <c r="O639" s="164"/>
      <c r="P639" s="164"/>
      <c r="Q639" s="164"/>
      <c r="R639" s="164"/>
      <c r="S639" s="164"/>
      <c r="T639" s="164"/>
      <c r="U639" s="164"/>
      <c r="V639" s="164"/>
    </row>
    <row r="640" spans="1:22" ht="12">
      <c r="A640" s="164"/>
      <c r="B640" s="132"/>
      <c r="C640" s="164"/>
      <c r="D640" s="164"/>
      <c r="E640" s="164"/>
      <c r="F640" s="164"/>
      <c r="G640" s="164"/>
      <c r="H640" s="164"/>
      <c r="I640" s="164"/>
      <c r="J640" s="164"/>
      <c r="K640" s="164"/>
      <c r="L640" s="164"/>
      <c r="M640" s="164"/>
      <c r="N640" s="164"/>
      <c r="O640" s="164"/>
      <c r="P640" s="164"/>
      <c r="Q640" s="164"/>
      <c r="R640" s="164"/>
      <c r="S640" s="164"/>
      <c r="T640" s="164"/>
      <c r="U640" s="164"/>
      <c r="V640" s="164"/>
    </row>
    <row r="641" spans="1:22" ht="12">
      <c r="A641" s="164"/>
      <c r="B641" s="132"/>
      <c r="C641" s="164"/>
      <c r="D641" s="164"/>
      <c r="E641" s="164"/>
      <c r="F641" s="164"/>
      <c r="G641" s="164"/>
      <c r="H641" s="164"/>
      <c r="I641" s="164"/>
      <c r="J641" s="164"/>
      <c r="K641" s="164"/>
      <c r="L641" s="164"/>
      <c r="M641" s="164"/>
      <c r="N641" s="164"/>
      <c r="O641" s="164"/>
      <c r="P641" s="164"/>
      <c r="Q641" s="164"/>
      <c r="R641" s="164"/>
      <c r="S641" s="164"/>
      <c r="T641" s="164"/>
      <c r="U641" s="164"/>
      <c r="V641" s="164"/>
    </row>
    <row r="642" spans="1:22" ht="12">
      <c r="A642" s="164"/>
      <c r="B642" s="132"/>
      <c r="C642" s="164"/>
      <c r="D642" s="164"/>
      <c r="E642" s="164"/>
      <c r="F642" s="164"/>
      <c r="G642" s="164"/>
      <c r="H642" s="164"/>
      <c r="I642" s="164"/>
      <c r="J642" s="164"/>
      <c r="K642" s="164"/>
      <c r="L642" s="164"/>
      <c r="M642" s="164"/>
      <c r="N642" s="164"/>
      <c r="O642" s="164"/>
      <c r="P642" s="164"/>
      <c r="Q642" s="164"/>
      <c r="R642" s="164"/>
      <c r="S642" s="164"/>
      <c r="T642" s="164"/>
      <c r="U642" s="164"/>
      <c r="V642" s="164"/>
    </row>
    <row r="643" spans="1:22" ht="12">
      <c r="A643" s="164"/>
      <c r="B643" s="132"/>
      <c r="C643" s="164"/>
      <c r="D643" s="164"/>
      <c r="E643" s="164"/>
      <c r="F643" s="164"/>
      <c r="G643" s="164"/>
      <c r="H643" s="164"/>
      <c r="I643" s="164"/>
      <c r="J643" s="164"/>
      <c r="K643" s="164"/>
      <c r="L643" s="164"/>
      <c r="M643" s="164"/>
      <c r="N643" s="164"/>
      <c r="O643" s="164"/>
      <c r="P643" s="164"/>
      <c r="Q643" s="164"/>
      <c r="R643" s="164"/>
      <c r="S643" s="164"/>
      <c r="T643" s="164"/>
      <c r="U643" s="164"/>
      <c r="V643" s="164"/>
    </row>
    <row r="644" spans="1:22" ht="12">
      <c r="A644" s="164"/>
      <c r="B644" s="132"/>
      <c r="C644" s="164"/>
      <c r="D644" s="164"/>
      <c r="E644" s="164"/>
      <c r="F644" s="164"/>
      <c r="G644" s="164"/>
      <c r="H644" s="164"/>
      <c r="I644" s="164"/>
      <c r="J644" s="164"/>
      <c r="K644" s="164"/>
      <c r="L644" s="164"/>
      <c r="M644" s="164"/>
      <c r="N644" s="164"/>
      <c r="O644" s="164"/>
      <c r="P644" s="164"/>
      <c r="Q644" s="164"/>
      <c r="R644" s="164"/>
      <c r="S644" s="164"/>
      <c r="T644" s="164"/>
      <c r="U644" s="164"/>
      <c r="V644" s="164"/>
    </row>
    <row r="645" spans="1:22" ht="12">
      <c r="A645" s="164"/>
      <c r="B645" s="132"/>
      <c r="C645" s="164"/>
      <c r="D645" s="164"/>
      <c r="E645" s="164"/>
      <c r="F645" s="164"/>
      <c r="G645" s="164"/>
      <c r="H645" s="164"/>
      <c r="I645" s="164"/>
      <c r="J645" s="164"/>
      <c r="K645" s="164"/>
      <c r="L645" s="164"/>
      <c r="M645" s="164"/>
      <c r="N645" s="164"/>
      <c r="O645" s="164"/>
      <c r="P645" s="164"/>
      <c r="Q645" s="164"/>
      <c r="R645" s="164"/>
      <c r="S645" s="164"/>
      <c r="T645" s="164"/>
      <c r="U645" s="164"/>
      <c r="V645" s="164"/>
    </row>
    <row r="646" spans="1:22" ht="12">
      <c r="A646" s="164"/>
      <c r="B646" s="132"/>
      <c r="C646" s="164"/>
      <c r="D646" s="164"/>
      <c r="E646" s="164"/>
      <c r="F646" s="164"/>
      <c r="G646" s="164"/>
      <c r="H646" s="164"/>
      <c r="I646" s="164"/>
      <c r="J646" s="164"/>
      <c r="K646" s="164"/>
      <c r="L646" s="164"/>
      <c r="M646" s="164"/>
      <c r="N646" s="164"/>
      <c r="O646" s="164"/>
      <c r="P646" s="164"/>
      <c r="Q646" s="164"/>
      <c r="R646" s="164"/>
      <c r="S646" s="164"/>
      <c r="T646" s="164"/>
      <c r="U646" s="164"/>
      <c r="V646" s="164"/>
    </row>
    <row r="647" spans="1:22" ht="12">
      <c r="A647" s="164"/>
      <c r="B647" s="132"/>
      <c r="C647" s="164"/>
      <c r="D647" s="164"/>
      <c r="E647" s="164"/>
      <c r="F647" s="164"/>
      <c r="G647" s="164"/>
      <c r="H647" s="164"/>
      <c r="I647" s="164"/>
      <c r="J647" s="164"/>
      <c r="K647" s="164"/>
      <c r="L647" s="164"/>
      <c r="M647" s="164"/>
      <c r="N647" s="164"/>
      <c r="O647" s="164"/>
      <c r="P647" s="164"/>
      <c r="Q647" s="164"/>
      <c r="R647" s="164"/>
      <c r="S647" s="164"/>
      <c r="T647" s="164"/>
      <c r="U647" s="164"/>
      <c r="V647" s="164"/>
    </row>
    <row r="648" spans="1:22" ht="12">
      <c r="A648" s="164"/>
      <c r="B648" s="132"/>
      <c r="C648" s="164"/>
      <c r="D648" s="164"/>
      <c r="E648" s="164"/>
      <c r="F648" s="164"/>
      <c r="G648" s="164"/>
      <c r="H648" s="164"/>
      <c r="I648" s="164"/>
      <c r="J648" s="164"/>
      <c r="K648" s="164"/>
      <c r="L648" s="164"/>
      <c r="M648" s="164"/>
      <c r="N648" s="164"/>
      <c r="O648" s="164"/>
      <c r="P648" s="164"/>
      <c r="Q648" s="164"/>
      <c r="R648" s="164"/>
      <c r="S648" s="164"/>
      <c r="T648" s="164"/>
      <c r="U648" s="164"/>
      <c r="V648" s="164"/>
    </row>
    <row r="649" spans="1:22" ht="12">
      <c r="A649" s="164"/>
      <c r="B649" s="132"/>
      <c r="C649" s="164"/>
      <c r="D649" s="164"/>
      <c r="E649" s="164"/>
      <c r="F649" s="164"/>
      <c r="G649" s="164"/>
      <c r="H649" s="164"/>
      <c r="I649" s="164"/>
      <c r="J649" s="164"/>
      <c r="K649" s="164"/>
      <c r="L649" s="164"/>
      <c r="M649" s="164"/>
      <c r="N649" s="164"/>
      <c r="O649" s="164"/>
      <c r="P649" s="164"/>
      <c r="Q649" s="164"/>
      <c r="R649" s="164"/>
      <c r="S649" s="164"/>
      <c r="T649" s="164"/>
      <c r="U649" s="164"/>
      <c r="V649" s="164"/>
    </row>
    <row r="650" spans="1:22" ht="12">
      <c r="A650" s="164"/>
      <c r="B650" s="132"/>
      <c r="C650" s="164"/>
      <c r="D650" s="164"/>
      <c r="E650" s="164"/>
      <c r="F650" s="164"/>
      <c r="G650" s="164"/>
      <c r="H650" s="164"/>
      <c r="I650" s="164"/>
      <c r="J650" s="164"/>
      <c r="K650" s="164"/>
      <c r="L650" s="164"/>
      <c r="M650" s="164"/>
      <c r="N650" s="164"/>
      <c r="O650" s="164"/>
      <c r="P650" s="164"/>
      <c r="Q650" s="164"/>
      <c r="R650" s="164"/>
      <c r="S650" s="164"/>
      <c r="T650" s="164"/>
      <c r="U650" s="164"/>
      <c r="V650" s="164"/>
    </row>
    <row r="651" spans="1:22" ht="12">
      <c r="A651" s="164"/>
      <c r="B651" s="132"/>
      <c r="C651" s="164"/>
      <c r="D651" s="164"/>
      <c r="E651" s="164"/>
      <c r="F651" s="164"/>
      <c r="G651" s="164"/>
      <c r="H651" s="164"/>
      <c r="I651" s="164"/>
      <c r="J651" s="164"/>
      <c r="K651" s="164"/>
      <c r="L651" s="164"/>
      <c r="M651" s="164"/>
      <c r="N651" s="164"/>
      <c r="O651" s="164"/>
      <c r="P651" s="164"/>
      <c r="Q651" s="164"/>
      <c r="R651" s="164"/>
      <c r="S651" s="164"/>
      <c r="T651" s="164"/>
      <c r="U651" s="164"/>
      <c r="V651" s="164"/>
    </row>
    <row r="652" spans="1:22" ht="12">
      <c r="A652" s="164"/>
      <c r="B652" s="132"/>
      <c r="C652" s="164"/>
      <c r="D652" s="164"/>
      <c r="E652" s="164"/>
      <c r="F652" s="164"/>
      <c r="G652" s="164"/>
      <c r="H652" s="164"/>
      <c r="I652" s="164"/>
      <c r="J652" s="164"/>
      <c r="K652" s="164"/>
      <c r="L652" s="164"/>
      <c r="M652" s="164"/>
      <c r="N652" s="164"/>
      <c r="O652" s="164"/>
      <c r="P652" s="164"/>
      <c r="Q652" s="164"/>
      <c r="R652" s="164"/>
      <c r="S652" s="164"/>
      <c r="T652" s="164"/>
      <c r="U652" s="164"/>
      <c r="V652" s="164"/>
    </row>
    <row r="653" spans="1:22" ht="12">
      <c r="A653" s="164"/>
      <c r="B653" s="132"/>
      <c r="C653" s="164"/>
      <c r="D653" s="164"/>
      <c r="E653" s="164"/>
      <c r="F653" s="164"/>
      <c r="G653" s="164"/>
      <c r="H653" s="164"/>
      <c r="I653" s="164"/>
      <c r="J653" s="164"/>
      <c r="K653" s="164"/>
      <c r="L653" s="164"/>
      <c r="M653" s="164"/>
      <c r="N653" s="164"/>
      <c r="O653" s="164"/>
      <c r="P653" s="164"/>
      <c r="Q653" s="164"/>
      <c r="R653" s="164"/>
      <c r="S653" s="164"/>
      <c r="T653" s="164"/>
      <c r="U653" s="164"/>
      <c r="V653" s="164"/>
    </row>
    <row r="654" spans="1:22" ht="12">
      <c r="A654" s="164"/>
      <c r="B654" s="132"/>
      <c r="C654" s="164"/>
      <c r="D654" s="164"/>
      <c r="E654" s="164"/>
      <c r="F654" s="164"/>
      <c r="G654" s="164"/>
      <c r="H654" s="164"/>
      <c r="I654" s="164"/>
      <c r="J654" s="164"/>
      <c r="K654" s="164"/>
      <c r="L654" s="164"/>
      <c r="M654" s="164"/>
      <c r="N654" s="164"/>
      <c r="O654" s="164"/>
      <c r="P654" s="164"/>
      <c r="Q654" s="164"/>
      <c r="R654" s="164"/>
      <c r="S654" s="164"/>
      <c r="T654" s="164"/>
      <c r="U654" s="164"/>
      <c r="V654" s="164"/>
    </row>
    <row r="655" spans="1:22" ht="12">
      <c r="A655" s="164"/>
      <c r="B655" s="132"/>
      <c r="C655" s="164"/>
      <c r="D655" s="164"/>
      <c r="E655" s="164"/>
      <c r="F655" s="164"/>
      <c r="G655" s="164"/>
      <c r="H655" s="164"/>
      <c r="I655" s="164"/>
      <c r="J655" s="164"/>
      <c r="K655" s="164"/>
      <c r="L655" s="164"/>
      <c r="M655" s="164"/>
      <c r="N655" s="164"/>
      <c r="O655" s="164"/>
      <c r="P655" s="164"/>
      <c r="Q655" s="164"/>
      <c r="R655" s="164"/>
      <c r="S655" s="164"/>
      <c r="T655" s="164"/>
      <c r="U655" s="164"/>
      <c r="V655" s="164"/>
    </row>
    <row r="656" spans="1:22" ht="12">
      <c r="A656" s="164"/>
      <c r="B656" s="132"/>
      <c r="C656" s="164"/>
      <c r="D656" s="164"/>
      <c r="E656" s="164"/>
      <c r="F656" s="164"/>
      <c r="G656" s="164"/>
      <c r="H656" s="164"/>
      <c r="I656" s="164"/>
      <c r="J656" s="164"/>
      <c r="K656" s="164"/>
      <c r="L656" s="164"/>
      <c r="M656" s="164"/>
      <c r="N656" s="164"/>
      <c r="O656" s="164"/>
      <c r="P656" s="164"/>
      <c r="Q656" s="164"/>
      <c r="R656" s="164"/>
      <c r="S656" s="164"/>
      <c r="T656" s="164"/>
      <c r="U656" s="164"/>
      <c r="V656" s="164"/>
    </row>
    <row r="657" spans="1:22" ht="12">
      <c r="A657" s="164"/>
      <c r="B657" s="132"/>
      <c r="C657" s="164"/>
      <c r="D657" s="164"/>
      <c r="E657" s="164"/>
      <c r="F657" s="164"/>
      <c r="G657" s="164"/>
      <c r="H657" s="164"/>
      <c r="I657" s="164"/>
      <c r="J657" s="164"/>
      <c r="K657" s="164"/>
      <c r="L657" s="164"/>
      <c r="M657" s="164"/>
      <c r="N657" s="164"/>
      <c r="O657" s="164"/>
      <c r="P657" s="164"/>
      <c r="Q657" s="164"/>
      <c r="R657" s="164"/>
      <c r="S657" s="164"/>
      <c r="T657" s="164"/>
      <c r="U657" s="164"/>
      <c r="V657" s="164"/>
    </row>
    <row r="658" spans="1:22" ht="12">
      <c r="A658" s="164"/>
      <c r="B658" s="132"/>
      <c r="C658" s="164"/>
      <c r="D658" s="164"/>
      <c r="E658" s="164"/>
      <c r="F658" s="164"/>
      <c r="G658" s="164"/>
      <c r="H658" s="164"/>
      <c r="I658" s="164"/>
      <c r="J658" s="164"/>
      <c r="K658" s="164"/>
      <c r="L658" s="164"/>
      <c r="M658" s="164"/>
      <c r="N658" s="164"/>
      <c r="O658" s="164"/>
      <c r="P658" s="164"/>
      <c r="Q658" s="164"/>
      <c r="R658" s="164"/>
      <c r="S658" s="164"/>
      <c r="T658" s="164"/>
      <c r="U658" s="164"/>
      <c r="V658" s="164"/>
    </row>
    <row r="659" spans="1:22" ht="12">
      <c r="A659" s="164"/>
      <c r="B659" s="132"/>
      <c r="C659" s="164"/>
      <c r="D659" s="164"/>
      <c r="E659" s="164"/>
      <c r="F659" s="164"/>
      <c r="G659" s="164"/>
      <c r="H659" s="164"/>
      <c r="I659" s="164"/>
      <c r="J659" s="164"/>
      <c r="K659" s="164"/>
      <c r="L659" s="164"/>
      <c r="M659" s="164"/>
      <c r="N659" s="164"/>
      <c r="O659" s="164"/>
      <c r="P659" s="164"/>
      <c r="Q659" s="164"/>
      <c r="R659" s="164"/>
      <c r="S659" s="164"/>
      <c r="T659" s="164"/>
      <c r="U659" s="164"/>
      <c r="V659" s="164"/>
    </row>
    <row r="660" spans="1:22" ht="12">
      <c r="A660" s="164"/>
      <c r="B660" s="132"/>
      <c r="C660" s="164"/>
      <c r="D660" s="164"/>
      <c r="E660" s="164"/>
      <c r="F660" s="164"/>
      <c r="G660" s="164"/>
      <c r="H660" s="164"/>
      <c r="I660" s="164"/>
      <c r="J660" s="164"/>
      <c r="K660" s="164"/>
      <c r="L660" s="164"/>
      <c r="M660" s="164"/>
      <c r="N660" s="164"/>
      <c r="O660" s="164"/>
      <c r="P660" s="164"/>
      <c r="Q660" s="164"/>
      <c r="R660" s="164"/>
      <c r="S660" s="164"/>
      <c r="T660" s="164"/>
      <c r="U660" s="164"/>
      <c r="V660" s="164"/>
    </row>
    <row r="661" spans="1:22" ht="12">
      <c r="A661" s="164"/>
      <c r="B661" s="132"/>
      <c r="C661" s="164"/>
      <c r="D661" s="164"/>
      <c r="E661" s="164"/>
      <c r="F661" s="164"/>
      <c r="G661" s="164"/>
      <c r="H661" s="164"/>
      <c r="I661" s="164"/>
      <c r="J661" s="164"/>
      <c r="K661" s="164"/>
      <c r="L661" s="164"/>
      <c r="M661" s="164"/>
      <c r="N661" s="164"/>
      <c r="O661" s="164"/>
      <c r="P661" s="164"/>
      <c r="Q661" s="164"/>
      <c r="R661" s="164"/>
      <c r="S661" s="164"/>
      <c r="T661" s="164"/>
      <c r="U661" s="164"/>
      <c r="V661" s="164"/>
    </row>
    <row r="662" spans="1:22" ht="12">
      <c r="A662" s="164"/>
      <c r="B662" s="132"/>
      <c r="C662" s="164"/>
      <c r="D662" s="164"/>
      <c r="E662" s="164"/>
      <c r="F662" s="164"/>
      <c r="G662" s="164"/>
      <c r="H662" s="164"/>
      <c r="I662" s="164"/>
      <c r="J662" s="164"/>
      <c r="K662" s="164"/>
      <c r="L662" s="164"/>
      <c r="M662" s="164"/>
      <c r="N662" s="164"/>
      <c r="O662" s="164"/>
      <c r="P662" s="164"/>
      <c r="Q662" s="164"/>
      <c r="R662" s="164"/>
      <c r="S662" s="164"/>
      <c r="T662" s="164"/>
      <c r="U662" s="164"/>
      <c r="V662" s="164"/>
    </row>
    <row r="663" spans="1:22" ht="12">
      <c r="A663" s="164"/>
      <c r="B663" s="132"/>
      <c r="C663" s="164"/>
      <c r="D663" s="164"/>
      <c r="E663" s="164"/>
      <c r="F663" s="164"/>
      <c r="G663" s="164"/>
      <c r="H663" s="164"/>
      <c r="I663" s="164"/>
      <c r="J663" s="164"/>
      <c r="K663" s="164"/>
      <c r="L663" s="164"/>
      <c r="M663" s="164"/>
      <c r="N663" s="164"/>
      <c r="O663" s="164"/>
      <c r="P663" s="164"/>
      <c r="Q663" s="164"/>
      <c r="R663" s="164"/>
      <c r="S663" s="164"/>
      <c r="T663" s="164"/>
      <c r="U663" s="164"/>
      <c r="V663" s="164"/>
    </row>
    <row r="664" spans="1:22" ht="12">
      <c r="A664" s="164"/>
      <c r="B664" s="132"/>
      <c r="C664" s="164"/>
      <c r="D664" s="164"/>
      <c r="E664" s="164"/>
      <c r="F664" s="164"/>
      <c r="G664" s="164"/>
      <c r="H664" s="164"/>
      <c r="I664" s="164"/>
      <c r="J664" s="164"/>
      <c r="K664" s="164"/>
      <c r="L664" s="164"/>
      <c r="M664" s="164"/>
      <c r="N664" s="164"/>
      <c r="O664" s="164"/>
      <c r="P664" s="164"/>
      <c r="Q664" s="164"/>
      <c r="R664" s="164"/>
      <c r="S664" s="164"/>
      <c r="T664" s="164"/>
      <c r="U664" s="164"/>
      <c r="V664" s="164"/>
    </row>
    <row r="665" spans="1:22" ht="12">
      <c r="A665" s="164"/>
      <c r="B665" s="132"/>
      <c r="C665" s="164"/>
      <c r="D665" s="164"/>
      <c r="E665" s="164"/>
      <c r="F665" s="164"/>
      <c r="G665" s="164"/>
      <c r="H665" s="164"/>
      <c r="I665" s="164"/>
      <c r="J665" s="164"/>
      <c r="K665" s="164"/>
      <c r="L665" s="164"/>
      <c r="M665" s="164"/>
      <c r="N665" s="164"/>
      <c r="O665" s="164"/>
      <c r="P665" s="164"/>
      <c r="Q665" s="164"/>
      <c r="R665" s="164"/>
      <c r="S665" s="164"/>
      <c r="T665" s="164"/>
      <c r="U665" s="164"/>
      <c r="V665" s="164"/>
    </row>
    <row r="666" spans="1:22" ht="12">
      <c r="A666" s="164"/>
      <c r="B666" s="132"/>
      <c r="C666" s="164"/>
      <c r="D666" s="164"/>
      <c r="E666" s="164"/>
      <c r="F666" s="164"/>
      <c r="G666" s="164"/>
      <c r="H666" s="164"/>
      <c r="I666" s="164"/>
      <c r="J666" s="164"/>
      <c r="K666" s="164"/>
      <c r="L666" s="164"/>
      <c r="M666" s="164"/>
      <c r="N666" s="164"/>
      <c r="O666" s="164"/>
      <c r="P666" s="164"/>
      <c r="Q666" s="164"/>
      <c r="R666" s="164"/>
      <c r="S666" s="164"/>
      <c r="T666" s="164"/>
      <c r="U666" s="164"/>
      <c r="V666" s="164"/>
    </row>
    <row r="667" spans="1:22" ht="12">
      <c r="A667" s="164"/>
      <c r="B667" s="132"/>
      <c r="C667" s="164"/>
      <c r="D667" s="164"/>
      <c r="E667" s="164"/>
      <c r="F667" s="164"/>
      <c r="G667" s="164"/>
      <c r="H667" s="164"/>
      <c r="I667" s="164"/>
      <c r="J667" s="164"/>
      <c r="K667" s="164"/>
      <c r="L667" s="164"/>
      <c r="M667" s="164"/>
      <c r="N667" s="164"/>
      <c r="O667" s="164"/>
      <c r="P667" s="164"/>
      <c r="Q667" s="164"/>
      <c r="R667" s="164"/>
      <c r="S667" s="164"/>
      <c r="T667" s="164"/>
      <c r="U667" s="164"/>
      <c r="V667" s="164"/>
    </row>
    <row r="668" spans="1:22" ht="12">
      <c r="A668" s="164"/>
      <c r="B668" s="132"/>
      <c r="C668" s="164"/>
      <c r="D668" s="164"/>
      <c r="E668" s="164"/>
      <c r="F668" s="164"/>
      <c r="G668" s="164"/>
      <c r="H668" s="164"/>
      <c r="I668" s="164"/>
      <c r="J668" s="164"/>
      <c r="K668" s="164"/>
      <c r="L668" s="164"/>
      <c r="M668" s="164"/>
      <c r="N668" s="164"/>
      <c r="O668" s="164"/>
      <c r="P668" s="164"/>
      <c r="Q668" s="164"/>
      <c r="R668" s="164"/>
      <c r="S668" s="164"/>
      <c r="T668" s="164"/>
      <c r="U668" s="164"/>
      <c r="V668" s="164"/>
    </row>
    <row r="669" spans="1:22" ht="12">
      <c r="A669" s="164"/>
      <c r="B669" s="132"/>
      <c r="C669" s="164"/>
      <c r="D669" s="164"/>
      <c r="E669" s="164"/>
      <c r="F669" s="164"/>
      <c r="G669" s="164"/>
      <c r="H669" s="164"/>
      <c r="I669" s="164"/>
      <c r="J669" s="164"/>
      <c r="K669" s="164"/>
      <c r="L669" s="164"/>
      <c r="M669" s="164"/>
      <c r="N669" s="164"/>
      <c r="O669" s="164"/>
      <c r="P669" s="164"/>
      <c r="Q669" s="164"/>
      <c r="R669" s="164"/>
      <c r="S669" s="164"/>
      <c r="T669" s="164"/>
      <c r="U669" s="164"/>
      <c r="V669" s="164"/>
    </row>
    <row r="670" spans="1:22" ht="12">
      <c r="A670" s="164"/>
      <c r="B670" s="132"/>
      <c r="C670" s="164"/>
      <c r="D670" s="164"/>
      <c r="E670" s="164"/>
      <c r="F670" s="164"/>
      <c r="G670" s="164"/>
      <c r="H670" s="164"/>
      <c r="I670" s="164"/>
      <c r="J670" s="164"/>
      <c r="K670" s="164"/>
      <c r="L670" s="164"/>
      <c r="M670" s="164"/>
      <c r="N670" s="164"/>
      <c r="O670" s="164"/>
      <c r="P670" s="164"/>
      <c r="Q670" s="164"/>
      <c r="R670" s="164"/>
      <c r="S670" s="164"/>
      <c r="T670" s="164"/>
      <c r="U670" s="164"/>
      <c r="V670" s="164"/>
    </row>
    <row r="671" spans="1:22" ht="12">
      <c r="A671" s="164"/>
      <c r="B671" s="132"/>
      <c r="C671" s="164"/>
      <c r="D671" s="164"/>
      <c r="E671" s="164"/>
      <c r="F671" s="164"/>
      <c r="G671" s="164"/>
      <c r="H671" s="164"/>
      <c r="I671" s="164"/>
      <c r="J671" s="164"/>
      <c r="K671" s="164"/>
      <c r="L671" s="164"/>
      <c r="M671" s="164"/>
      <c r="N671" s="164"/>
      <c r="O671" s="164"/>
      <c r="P671" s="164"/>
      <c r="Q671" s="164"/>
      <c r="R671" s="164"/>
      <c r="S671" s="164"/>
      <c r="T671" s="164"/>
      <c r="U671" s="164"/>
      <c r="V671" s="164"/>
    </row>
    <row r="672" spans="1:22" ht="12">
      <c r="A672" s="164"/>
      <c r="B672" s="132"/>
      <c r="C672" s="164"/>
      <c r="D672" s="164"/>
      <c r="E672" s="164"/>
      <c r="F672" s="164"/>
      <c r="G672" s="164"/>
      <c r="H672" s="164"/>
      <c r="I672" s="164"/>
      <c r="J672" s="164"/>
      <c r="K672" s="164"/>
      <c r="L672" s="164"/>
      <c r="M672" s="164"/>
      <c r="N672" s="164"/>
      <c r="O672" s="164"/>
      <c r="P672" s="164"/>
      <c r="Q672" s="164"/>
      <c r="R672" s="164"/>
      <c r="S672" s="164"/>
      <c r="T672" s="164"/>
      <c r="U672" s="164"/>
      <c r="V672" s="164"/>
    </row>
    <row r="673" spans="1:22" ht="12">
      <c r="A673" s="164"/>
      <c r="B673" s="132"/>
      <c r="C673" s="164"/>
      <c r="D673" s="164"/>
      <c r="E673" s="164"/>
      <c r="F673" s="164"/>
      <c r="G673" s="164"/>
      <c r="H673" s="164"/>
      <c r="I673" s="164"/>
      <c r="J673" s="164"/>
      <c r="K673" s="164"/>
      <c r="L673" s="164"/>
      <c r="M673" s="164"/>
      <c r="N673" s="164"/>
      <c r="O673" s="164"/>
      <c r="P673" s="164"/>
      <c r="Q673" s="164"/>
      <c r="R673" s="164"/>
      <c r="S673" s="164"/>
      <c r="T673" s="164"/>
      <c r="U673" s="164"/>
      <c r="V673" s="164"/>
    </row>
    <row r="674" spans="1:22" ht="12">
      <c r="A674" s="164"/>
      <c r="B674" s="132"/>
      <c r="C674" s="164"/>
      <c r="D674" s="164"/>
      <c r="E674" s="164"/>
      <c r="F674" s="164"/>
      <c r="G674" s="164"/>
      <c r="H674" s="164"/>
      <c r="I674" s="164"/>
      <c r="J674" s="164"/>
      <c r="K674" s="164"/>
      <c r="L674" s="164"/>
      <c r="M674" s="164"/>
      <c r="N674" s="164"/>
      <c r="O674" s="164"/>
      <c r="P674" s="164"/>
      <c r="Q674" s="164"/>
      <c r="R674" s="164"/>
      <c r="S674" s="164"/>
      <c r="T674" s="164"/>
      <c r="U674" s="164"/>
      <c r="V674" s="164"/>
    </row>
    <row r="675" spans="1:22" ht="12">
      <c r="A675" s="164"/>
      <c r="B675" s="132"/>
      <c r="C675" s="164"/>
      <c r="D675" s="164"/>
      <c r="E675" s="164"/>
      <c r="F675" s="164"/>
      <c r="G675" s="164"/>
      <c r="H675" s="164"/>
      <c r="I675" s="164"/>
      <c r="J675" s="164"/>
      <c r="K675" s="164"/>
      <c r="L675" s="164"/>
      <c r="M675" s="164"/>
      <c r="N675" s="164"/>
      <c r="O675" s="164"/>
      <c r="P675" s="164"/>
      <c r="Q675" s="164"/>
      <c r="R675" s="164"/>
      <c r="S675" s="164"/>
      <c r="T675" s="164"/>
      <c r="U675" s="164"/>
      <c r="V675" s="164"/>
    </row>
    <row r="676" spans="1:22" ht="12">
      <c r="A676" s="164"/>
      <c r="B676" s="132"/>
      <c r="C676" s="164"/>
      <c r="D676" s="164"/>
      <c r="E676" s="164"/>
      <c r="F676" s="164"/>
      <c r="G676" s="164"/>
      <c r="H676" s="164"/>
      <c r="I676" s="164"/>
      <c r="J676" s="164"/>
      <c r="K676" s="164"/>
      <c r="L676" s="164"/>
      <c r="M676" s="164"/>
      <c r="N676" s="164"/>
      <c r="O676" s="164"/>
      <c r="P676" s="164"/>
      <c r="Q676" s="164"/>
      <c r="R676" s="164"/>
      <c r="S676" s="164"/>
      <c r="T676" s="164"/>
      <c r="U676" s="164"/>
      <c r="V676" s="164"/>
    </row>
    <row r="677" spans="1:22" ht="12">
      <c r="A677" s="164"/>
      <c r="B677" s="132"/>
      <c r="C677" s="164"/>
      <c r="D677" s="164"/>
      <c r="E677" s="164"/>
      <c r="F677" s="164"/>
      <c r="G677" s="164"/>
      <c r="H677" s="164"/>
      <c r="I677" s="164"/>
      <c r="J677" s="164"/>
      <c r="K677" s="164"/>
      <c r="L677" s="164"/>
      <c r="M677" s="164"/>
      <c r="N677" s="164"/>
      <c r="O677" s="164"/>
      <c r="P677" s="164"/>
      <c r="Q677" s="164"/>
      <c r="R677" s="164"/>
      <c r="S677" s="164"/>
      <c r="T677" s="164"/>
      <c r="U677" s="164"/>
      <c r="V677" s="164"/>
    </row>
    <row r="678" spans="1:22" ht="12">
      <c r="A678" s="164"/>
      <c r="B678" s="132"/>
      <c r="C678" s="164"/>
      <c r="D678" s="164"/>
      <c r="E678" s="164"/>
      <c r="F678" s="164"/>
      <c r="G678" s="164"/>
      <c r="H678" s="164"/>
      <c r="I678" s="164"/>
      <c r="J678" s="164"/>
      <c r="K678" s="164"/>
      <c r="L678" s="164"/>
      <c r="M678" s="164"/>
      <c r="N678" s="164"/>
      <c r="O678" s="164"/>
      <c r="P678" s="164"/>
      <c r="Q678" s="164"/>
      <c r="R678" s="164"/>
      <c r="S678" s="164"/>
      <c r="T678" s="164"/>
      <c r="U678" s="164"/>
      <c r="V678" s="164"/>
    </row>
    <row r="679" spans="1:22" ht="12">
      <c r="A679" s="164"/>
      <c r="B679" s="132"/>
      <c r="C679" s="164"/>
      <c r="D679" s="164"/>
      <c r="E679" s="164"/>
      <c r="F679" s="164"/>
      <c r="G679" s="164"/>
      <c r="H679" s="164"/>
      <c r="I679" s="164"/>
      <c r="J679" s="164"/>
      <c r="K679" s="164"/>
      <c r="L679" s="164"/>
      <c r="M679" s="164"/>
      <c r="N679" s="164"/>
      <c r="O679" s="164"/>
      <c r="P679" s="164"/>
      <c r="Q679" s="164"/>
      <c r="R679" s="164"/>
      <c r="S679" s="164"/>
      <c r="T679" s="164"/>
      <c r="U679" s="164"/>
      <c r="V679" s="164"/>
    </row>
    <row r="680" spans="1:22" ht="12">
      <c r="A680" s="164"/>
      <c r="B680" s="132"/>
      <c r="C680" s="164"/>
      <c r="D680" s="164"/>
      <c r="E680" s="164"/>
      <c r="F680" s="164"/>
      <c r="G680" s="164"/>
      <c r="H680" s="164"/>
      <c r="I680" s="164"/>
      <c r="J680" s="164"/>
      <c r="K680" s="164"/>
      <c r="L680" s="164"/>
      <c r="M680" s="164"/>
      <c r="N680" s="164"/>
      <c r="O680" s="164"/>
      <c r="P680" s="164"/>
      <c r="Q680" s="164"/>
      <c r="R680" s="164"/>
      <c r="S680" s="164"/>
      <c r="T680" s="164"/>
      <c r="U680" s="164"/>
      <c r="V680" s="164"/>
    </row>
    <row r="681" spans="1:22" ht="12">
      <c r="A681" s="164"/>
      <c r="B681" s="132"/>
      <c r="C681" s="164"/>
      <c r="D681" s="164"/>
      <c r="E681" s="164"/>
      <c r="F681" s="164"/>
      <c r="G681" s="164"/>
      <c r="H681" s="164"/>
      <c r="I681" s="164"/>
      <c r="J681" s="164"/>
      <c r="K681" s="164"/>
      <c r="L681" s="164"/>
      <c r="M681" s="164"/>
      <c r="N681" s="164"/>
      <c r="O681" s="164"/>
      <c r="P681" s="164"/>
      <c r="Q681" s="164"/>
      <c r="R681" s="164"/>
      <c r="S681" s="164"/>
      <c r="T681" s="164"/>
      <c r="U681" s="164"/>
      <c r="V681" s="164"/>
    </row>
    <row r="682" spans="1:22" ht="12">
      <c r="A682" s="164"/>
      <c r="B682" s="132"/>
      <c r="C682" s="164"/>
      <c r="D682" s="164"/>
      <c r="E682" s="164"/>
      <c r="F682" s="164"/>
      <c r="G682" s="164"/>
      <c r="H682" s="164"/>
      <c r="I682" s="164"/>
      <c r="J682" s="164"/>
      <c r="K682" s="164"/>
      <c r="L682" s="164"/>
      <c r="M682" s="164"/>
      <c r="N682" s="164"/>
      <c r="O682" s="164"/>
      <c r="P682" s="164"/>
      <c r="Q682" s="164"/>
      <c r="R682" s="164"/>
      <c r="S682" s="164"/>
      <c r="T682" s="164"/>
      <c r="U682" s="164"/>
      <c r="V682" s="164"/>
    </row>
    <row r="683" spans="1:22" ht="12">
      <c r="A683" s="164"/>
      <c r="B683" s="132"/>
      <c r="C683" s="164"/>
      <c r="D683" s="164"/>
      <c r="E683" s="164"/>
      <c r="F683" s="164"/>
      <c r="G683" s="164"/>
      <c r="H683" s="164"/>
      <c r="I683" s="164"/>
      <c r="J683" s="164"/>
      <c r="K683" s="164"/>
      <c r="L683" s="164"/>
      <c r="M683" s="164"/>
      <c r="N683" s="164"/>
      <c r="O683" s="164"/>
      <c r="P683" s="164"/>
      <c r="Q683" s="164"/>
      <c r="R683" s="164"/>
      <c r="S683" s="164"/>
      <c r="T683" s="164"/>
      <c r="U683" s="164"/>
      <c r="V683" s="164"/>
    </row>
    <row r="684" spans="1:22" ht="12">
      <c r="A684" s="164"/>
      <c r="B684" s="132"/>
      <c r="C684" s="164"/>
      <c r="D684" s="164"/>
      <c r="E684" s="164"/>
      <c r="F684" s="164"/>
      <c r="G684" s="164"/>
      <c r="H684" s="164"/>
      <c r="I684" s="164"/>
      <c r="J684" s="164"/>
      <c r="K684" s="164"/>
      <c r="L684" s="164"/>
      <c r="M684" s="164"/>
      <c r="N684" s="164"/>
      <c r="O684" s="164"/>
      <c r="P684" s="164"/>
      <c r="Q684" s="164"/>
      <c r="R684" s="164"/>
      <c r="S684" s="164"/>
      <c r="T684" s="164"/>
      <c r="U684" s="164"/>
      <c r="V684" s="164"/>
    </row>
    <row r="685" spans="1:22" ht="12">
      <c r="A685" s="164"/>
      <c r="B685" s="132"/>
      <c r="C685" s="164"/>
      <c r="D685" s="164"/>
      <c r="E685" s="164"/>
      <c r="F685" s="164"/>
      <c r="G685" s="164"/>
      <c r="H685" s="164"/>
      <c r="I685" s="164"/>
      <c r="J685" s="164"/>
      <c r="K685" s="164"/>
      <c r="L685" s="164"/>
      <c r="M685" s="164"/>
      <c r="N685" s="164"/>
      <c r="O685" s="164"/>
      <c r="P685" s="164"/>
      <c r="Q685" s="164"/>
      <c r="R685" s="164"/>
      <c r="S685" s="164"/>
      <c r="T685" s="164"/>
      <c r="U685" s="164"/>
      <c r="V685" s="164"/>
    </row>
    <row r="686" spans="1:22" ht="12">
      <c r="A686" s="164"/>
      <c r="B686" s="132"/>
      <c r="C686" s="164"/>
      <c r="D686" s="164"/>
      <c r="E686" s="164"/>
      <c r="F686" s="164"/>
      <c r="G686" s="164"/>
      <c r="H686" s="164"/>
      <c r="I686" s="164"/>
      <c r="J686" s="164"/>
      <c r="K686" s="164"/>
      <c r="L686" s="164"/>
      <c r="M686" s="164"/>
      <c r="N686" s="164"/>
      <c r="O686" s="164"/>
      <c r="P686" s="164"/>
      <c r="Q686" s="164"/>
      <c r="R686" s="164"/>
      <c r="S686" s="164"/>
      <c r="T686" s="164"/>
      <c r="U686" s="164"/>
      <c r="V686" s="164"/>
    </row>
    <row r="687" spans="1:22" ht="12">
      <c r="A687" s="164"/>
      <c r="B687" s="132"/>
      <c r="C687" s="164"/>
      <c r="D687" s="164"/>
      <c r="E687" s="164"/>
      <c r="F687" s="164"/>
      <c r="G687" s="164"/>
      <c r="H687" s="164"/>
      <c r="I687" s="164"/>
      <c r="J687" s="164"/>
      <c r="K687" s="164"/>
      <c r="L687" s="164"/>
      <c r="M687" s="164"/>
      <c r="N687" s="164"/>
      <c r="O687" s="164"/>
      <c r="P687" s="164"/>
      <c r="Q687" s="164"/>
      <c r="R687" s="164"/>
      <c r="S687" s="164"/>
      <c r="T687" s="164"/>
      <c r="U687" s="164"/>
      <c r="V687" s="164"/>
    </row>
    <row r="688" spans="1:22" ht="12">
      <c r="A688" s="164"/>
      <c r="B688" s="132"/>
      <c r="C688" s="164"/>
      <c r="D688" s="164"/>
      <c r="E688" s="164"/>
      <c r="F688" s="164"/>
      <c r="G688" s="164"/>
      <c r="H688" s="164"/>
      <c r="I688" s="164"/>
      <c r="J688" s="164"/>
      <c r="K688" s="164"/>
      <c r="L688" s="164"/>
      <c r="M688" s="164"/>
      <c r="N688" s="164"/>
      <c r="O688" s="164"/>
      <c r="P688" s="164"/>
      <c r="Q688" s="164"/>
      <c r="R688" s="164"/>
      <c r="S688" s="164"/>
      <c r="T688" s="164"/>
      <c r="U688" s="164"/>
      <c r="V688" s="164"/>
    </row>
    <row r="689" spans="1:22" ht="12">
      <c r="A689" s="164"/>
      <c r="B689" s="132"/>
      <c r="C689" s="164"/>
      <c r="D689" s="164"/>
      <c r="E689" s="164"/>
      <c r="F689" s="164"/>
      <c r="G689" s="164"/>
      <c r="H689" s="164"/>
      <c r="I689" s="164"/>
      <c r="J689" s="164"/>
      <c r="K689" s="164"/>
      <c r="L689" s="164"/>
      <c r="M689" s="164"/>
      <c r="N689" s="164"/>
      <c r="O689" s="164"/>
      <c r="P689" s="164"/>
      <c r="Q689" s="164"/>
      <c r="R689" s="164"/>
      <c r="S689" s="164"/>
      <c r="T689" s="164"/>
      <c r="U689" s="164"/>
      <c r="V689" s="164"/>
    </row>
    <row r="690" spans="1:22" ht="12">
      <c r="A690" s="164"/>
      <c r="B690" s="132"/>
      <c r="C690" s="164"/>
      <c r="D690" s="164"/>
      <c r="E690" s="164"/>
      <c r="F690" s="164"/>
      <c r="G690" s="164"/>
      <c r="H690" s="164"/>
      <c r="I690" s="164"/>
      <c r="J690" s="164"/>
      <c r="K690" s="164"/>
      <c r="L690" s="164"/>
      <c r="M690" s="164"/>
      <c r="N690" s="164"/>
      <c r="O690" s="164"/>
      <c r="P690" s="164"/>
      <c r="Q690" s="164"/>
      <c r="R690" s="164"/>
      <c r="S690" s="164"/>
      <c r="T690" s="164"/>
      <c r="U690" s="164"/>
      <c r="V690" s="164"/>
    </row>
    <row r="691" spans="1:22" ht="12">
      <c r="A691" s="164"/>
      <c r="B691" s="132"/>
      <c r="C691" s="164"/>
      <c r="D691" s="164"/>
      <c r="E691" s="164"/>
      <c r="F691" s="164"/>
      <c r="G691" s="164"/>
      <c r="H691" s="164"/>
      <c r="I691" s="164"/>
      <c r="J691" s="164"/>
      <c r="K691" s="164"/>
      <c r="L691" s="164"/>
      <c r="M691" s="164"/>
      <c r="N691" s="164"/>
      <c r="O691" s="164"/>
      <c r="P691" s="164"/>
      <c r="Q691" s="164"/>
      <c r="R691" s="164"/>
      <c r="S691" s="164"/>
      <c r="T691" s="164"/>
      <c r="U691" s="164"/>
      <c r="V691" s="164"/>
    </row>
    <row r="692" spans="1:22" ht="12">
      <c r="A692" s="164"/>
      <c r="B692" s="132"/>
      <c r="C692" s="164"/>
      <c r="D692" s="164"/>
      <c r="E692" s="164"/>
      <c r="F692" s="164"/>
      <c r="G692" s="164"/>
      <c r="H692" s="164"/>
      <c r="I692" s="164"/>
      <c r="J692" s="164"/>
      <c r="K692" s="164"/>
      <c r="L692" s="164"/>
      <c r="M692" s="164"/>
      <c r="N692" s="164"/>
      <c r="O692" s="164"/>
      <c r="P692" s="164"/>
      <c r="Q692" s="164"/>
      <c r="R692" s="164"/>
      <c r="S692" s="164"/>
      <c r="T692" s="164"/>
      <c r="U692" s="164"/>
      <c r="V692" s="164"/>
    </row>
    <row r="693" spans="1:22" ht="12">
      <c r="A693" s="164"/>
      <c r="B693" s="132"/>
      <c r="C693" s="164"/>
      <c r="D693" s="164"/>
      <c r="E693" s="164"/>
      <c r="F693" s="164"/>
      <c r="G693" s="164"/>
      <c r="H693" s="164"/>
      <c r="I693" s="164"/>
      <c r="J693" s="164"/>
      <c r="K693" s="164"/>
      <c r="L693" s="164"/>
      <c r="M693" s="164"/>
      <c r="N693" s="164"/>
      <c r="O693" s="164"/>
      <c r="P693" s="164"/>
      <c r="Q693" s="164"/>
      <c r="R693" s="164"/>
      <c r="S693" s="164"/>
      <c r="T693" s="164"/>
      <c r="U693" s="164"/>
      <c r="V693" s="164"/>
    </row>
    <row r="694" spans="1:22" ht="12">
      <c r="A694" s="164"/>
      <c r="B694" s="132"/>
      <c r="C694" s="164"/>
      <c r="D694" s="164"/>
      <c r="E694" s="164"/>
      <c r="F694" s="164"/>
      <c r="G694" s="164"/>
      <c r="H694" s="164"/>
      <c r="I694" s="164"/>
      <c r="J694" s="164"/>
      <c r="K694" s="164"/>
      <c r="L694" s="164"/>
      <c r="M694" s="164"/>
      <c r="N694" s="164"/>
      <c r="O694" s="164"/>
      <c r="P694" s="164"/>
      <c r="Q694" s="164"/>
      <c r="R694" s="164"/>
      <c r="S694" s="164"/>
      <c r="T694" s="164"/>
      <c r="U694" s="164"/>
      <c r="V694" s="164"/>
    </row>
    <row r="695" spans="1:22" ht="12">
      <c r="A695" s="164"/>
      <c r="B695" s="132"/>
      <c r="C695" s="164"/>
      <c r="D695" s="164"/>
      <c r="E695" s="164"/>
      <c r="F695" s="164"/>
      <c r="G695" s="164"/>
      <c r="H695" s="164"/>
      <c r="I695" s="164"/>
      <c r="J695" s="164"/>
      <c r="K695" s="164"/>
      <c r="L695" s="164"/>
      <c r="M695" s="164"/>
      <c r="N695" s="164"/>
      <c r="O695" s="164"/>
      <c r="P695" s="164"/>
      <c r="Q695" s="164"/>
      <c r="R695" s="164"/>
      <c r="S695" s="164"/>
      <c r="T695" s="164"/>
      <c r="U695" s="164"/>
      <c r="V695" s="164"/>
    </row>
    <row r="696" spans="1:22" ht="12">
      <c r="A696" s="164"/>
      <c r="B696" s="132"/>
      <c r="C696" s="164"/>
      <c r="D696" s="164"/>
      <c r="E696" s="164"/>
      <c r="F696" s="164"/>
      <c r="G696" s="164"/>
      <c r="H696" s="164"/>
      <c r="I696" s="164"/>
      <c r="J696" s="164"/>
      <c r="K696" s="164"/>
      <c r="L696" s="164"/>
      <c r="M696" s="164"/>
      <c r="N696" s="164"/>
      <c r="O696" s="164"/>
      <c r="P696" s="164"/>
      <c r="Q696" s="164"/>
      <c r="R696" s="164"/>
      <c r="S696" s="164"/>
      <c r="T696" s="164"/>
      <c r="U696" s="164"/>
      <c r="V696" s="164"/>
    </row>
    <row r="697" spans="1:22" ht="12">
      <c r="A697" s="164"/>
      <c r="B697" s="132"/>
      <c r="C697" s="164"/>
      <c r="D697" s="164"/>
      <c r="E697" s="164"/>
      <c r="F697" s="164"/>
      <c r="G697" s="164"/>
      <c r="H697" s="164"/>
      <c r="I697" s="164"/>
      <c r="J697" s="164"/>
      <c r="K697" s="164"/>
      <c r="L697" s="164"/>
      <c r="M697" s="164"/>
      <c r="N697" s="164"/>
      <c r="O697" s="164"/>
      <c r="P697" s="164"/>
      <c r="Q697" s="164"/>
      <c r="R697" s="164"/>
      <c r="S697" s="164"/>
      <c r="T697" s="164"/>
      <c r="U697" s="164"/>
      <c r="V697" s="164"/>
    </row>
    <row r="698" spans="1:22" ht="12">
      <c r="A698" s="164"/>
      <c r="B698" s="132"/>
      <c r="C698" s="164"/>
      <c r="D698" s="164"/>
      <c r="E698" s="164"/>
      <c r="F698" s="164"/>
      <c r="G698" s="164"/>
      <c r="H698" s="164"/>
      <c r="I698" s="164"/>
      <c r="J698" s="164"/>
      <c r="K698" s="164"/>
      <c r="L698" s="164"/>
      <c r="M698" s="164"/>
      <c r="N698" s="164"/>
      <c r="O698" s="164"/>
      <c r="P698" s="164"/>
      <c r="Q698" s="164"/>
      <c r="R698" s="164"/>
      <c r="S698" s="164"/>
      <c r="T698" s="164"/>
      <c r="U698" s="164"/>
      <c r="V698" s="164"/>
    </row>
    <row r="699" spans="1:22" ht="12">
      <c r="A699" s="164"/>
      <c r="B699" s="132"/>
      <c r="C699" s="164"/>
      <c r="D699" s="164"/>
      <c r="E699" s="164"/>
      <c r="F699" s="164"/>
      <c r="G699" s="164"/>
      <c r="H699" s="164"/>
      <c r="I699" s="164"/>
      <c r="J699" s="164"/>
      <c r="K699" s="164"/>
      <c r="L699" s="164"/>
      <c r="M699" s="164"/>
      <c r="N699" s="164"/>
      <c r="O699" s="164"/>
      <c r="P699" s="164"/>
      <c r="Q699" s="164"/>
      <c r="R699" s="164"/>
      <c r="S699" s="164"/>
      <c r="T699" s="164"/>
      <c r="U699" s="164"/>
      <c r="V699" s="164"/>
    </row>
    <row r="700" spans="1:22" ht="12">
      <c r="A700" s="164"/>
      <c r="B700" s="132"/>
      <c r="C700" s="164"/>
      <c r="D700" s="164"/>
      <c r="E700" s="164"/>
      <c r="F700" s="164"/>
      <c r="G700" s="164"/>
      <c r="H700" s="164"/>
      <c r="I700" s="164"/>
      <c r="J700" s="164"/>
      <c r="K700" s="164"/>
      <c r="L700" s="164"/>
      <c r="M700" s="164"/>
      <c r="N700" s="164"/>
      <c r="O700" s="164"/>
      <c r="P700" s="164"/>
      <c r="Q700" s="164"/>
      <c r="R700" s="164"/>
      <c r="S700" s="164"/>
      <c r="T700" s="164"/>
      <c r="U700" s="164"/>
      <c r="V700" s="164"/>
    </row>
    <row r="701" spans="1:22" ht="12">
      <c r="A701" s="164"/>
      <c r="B701" s="132"/>
      <c r="C701" s="164"/>
      <c r="D701" s="164"/>
      <c r="E701" s="164"/>
      <c r="F701" s="164"/>
      <c r="G701" s="164"/>
      <c r="H701" s="164"/>
      <c r="I701" s="164"/>
      <c r="J701" s="164"/>
      <c r="K701" s="164"/>
      <c r="L701" s="164"/>
      <c r="M701" s="164"/>
      <c r="N701" s="164"/>
      <c r="O701" s="164"/>
      <c r="P701" s="164"/>
      <c r="Q701" s="164"/>
      <c r="R701" s="164"/>
      <c r="S701" s="164"/>
      <c r="T701" s="164"/>
      <c r="U701" s="164"/>
      <c r="V701" s="164"/>
    </row>
    <row r="702" spans="1:22" ht="12">
      <c r="A702" s="164"/>
      <c r="B702" s="132"/>
      <c r="C702" s="164"/>
      <c r="D702" s="164"/>
      <c r="E702" s="164"/>
      <c r="F702" s="164"/>
      <c r="G702" s="164"/>
      <c r="H702" s="164"/>
      <c r="I702" s="164"/>
      <c r="J702" s="164"/>
      <c r="K702" s="164"/>
      <c r="L702" s="164"/>
      <c r="M702" s="164"/>
      <c r="N702" s="164"/>
      <c r="O702" s="164"/>
      <c r="P702" s="164"/>
      <c r="Q702" s="164"/>
      <c r="R702" s="164"/>
      <c r="S702" s="164"/>
      <c r="T702" s="164"/>
      <c r="U702" s="164"/>
      <c r="V702" s="164"/>
    </row>
    <row r="703" spans="1:22" ht="12">
      <c r="A703" s="164"/>
      <c r="B703" s="132"/>
      <c r="C703" s="164"/>
      <c r="D703" s="164"/>
      <c r="E703" s="164"/>
      <c r="F703" s="164"/>
      <c r="G703" s="164"/>
      <c r="H703" s="164"/>
      <c r="I703" s="164"/>
      <c r="J703" s="164"/>
      <c r="K703" s="164"/>
      <c r="L703" s="164"/>
      <c r="M703" s="164"/>
      <c r="N703" s="164"/>
      <c r="O703" s="164"/>
      <c r="P703" s="164"/>
      <c r="Q703" s="164"/>
      <c r="R703" s="164"/>
      <c r="S703" s="164"/>
      <c r="T703" s="164"/>
      <c r="U703" s="164"/>
      <c r="V703" s="164"/>
    </row>
    <row r="704" spans="1:22" ht="12">
      <c r="A704" s="164"/>
      <c r="B704" s="132"/>
      <c r="C704" s="164"/>
      <c r="D704" s="164"/>
      <c r="E704" s="164"/>
      <c r="F704" s="164"/>
      <c r="G704" s="164"/>
      <c r="H704" s="164"/>
      <c r="I704" s="164"/>
      <c r="J704" s="164"/>
      <c r="K704" s="164"/>
      <c r="L704" s="164"/>
      <c r="M704" s="164"/>
      <c r="N704" s="164"/>
      <c r="O704" s="164"/>
      <c r="P704" s="164"/>
      <c r="Q704" s="164"/>
      <c r="R704" s="164"/>
      <c r="S704" s="164"/>
      <c r="T704" s="164"/>
      <c r="U704" s="164"/>
      <c r="V704" s="164"/>
    </row>
    <row r="705" spans="1:22" ht="12">
      <c r="A705" s="164"/>
      <c r="B705" s="132"/>
      <c r="C705" s="164"/>
      <c r="D705" s="164"/>
      <c r="E705" s="164"/>
      <c r="F705" s="164"/>
      <c r="G705" s="164"/>
      <c r="H705" s="164"/>
      <c r="I705" s="164"/>
      <c r="J705" s="164"/>
      <c r="K705" s="164"/>
      <c r="L705" s="164"/>
      <c r="M705" s="164"/>
      <c r="N705" s="164"/>
      <c r="O705" s="164"/>
      <c r="P705" s="164"/>
      <c r="Q705" s="164"/>
      <c r="R705" s="164"/>
      <c r="S705" s="164"/>
      <c r="T705" s="164"/>
      <c r="U705" s="164"/>
      <c r="V705" s="164"/>
    </row>
    <row r="706" spans="1:22" ht="12">
      <c r="A706" s="164"/>
      <c r="B706" s="132"/>
      <c r="C706" s="164"/>
      <c r="D706" s="164"/>
      <c r="E706" s="164"/>
      <c r="F706" s="164"/>
      <c r="G706" s="164"/>
      <c r="H706" s="164"/>
      <c r="I706" s="164"/>
      <c r="J706" s="164"/>
      <c r="K706" s="164"/>
      <c r="L706" s="164"/>
      <c r="M706" s="164"/>
      <c r="N706" s="164"/>
      <c r="O706" s="164"/>
      <c r="P706" s="164"/>
      <c r="Q706" s="164"/>
      <c r="R706" s="164"/>
      <c r="S706" s="164"/>
      <c r="T706" s="164"/>
      <c r="U706" s="164"/>
      <c r="V706" s="164"/>
    </row>
    <row r="707" spans="1:22" ht="12">
      <c r="A707" s="164"/>
      <c r="B707" s="132"/>
      <c r="C707" s="164"/>
      <c r="D707" s="164"/>
      <c r="E707" s="164"/>
      <c r="F707" s="164"/>
      <c r="G707" s="164"/>
      <c r="H707" s="164"/>
      <c r="I707" s="164"/>
      <c r="J707" s="164"/>
      <c r="K707" s="164"/>
      <c r="L707" s="164"/>
      <c r="M707" s="164"/>
      <c r="N707" s="164"/>
      <c r="O707" s="164"/>
      <c r="P707" s="164"/>
      <c r="Q707" s="164"/>
      <c r="R707" s="164"/>
      <c r="S707" s="164"/>
      <c r="T707" s="164"/>
      <c r="U707" s="164"/>
      <c r="V707" s="164"/>
    </row>
    <row r="708" spans="1:22" ht="12">
      <c r="A708" s="164"/>
      <c r="B708" s="132"/>
      <c r="C708" s="164"/>
      <c r="D708" s="164"/>
      <c r="E708" s="164"/>
      <c r="F708" s="164"/>
      <c r="G708" s="164"/>
      <c r="H708" s="164"/>
      <c r="I708" s="164"/>
      <c r="J708" s="164"/>
      <c r="K708" s="164"/>
      <c r="L708" s="164"/>
      <c r="M708" s="164"/>
      <c r="N708" s="164"/>
      <c r="O708" s="164"/>
      <c r="P708" s="164"/>
      <c r="Q708" s="164"/>
      <c r="R708" s="164"/>
      <c r="S708" s="164"/>
      <c r="T708" s="164"/>
      <c r="U708" s="164"/>
      <c r="V708" s="164"/>
    </row>
    <row r="709" spans="1:22" ht="12">
      <c r="A709" s="164"/>
      <c r="B709" s="132"/>
      <c r="C709" s="164"/>
      <c r="D709" s="164"/>
      <c r="E709" s="164"/>
      <c r="F709" s="164"/>
      <c r="G709" s="164"/>
      <c r="H709" s="164"/>
      <c r="I709" s="164"/>
      <c r="J709" s="164"/>
      <c r="K709" s="164"/>
      <c r="L709" s="164"/>
      <c r="M709" s="164"/>
      <c r="N709" s="164"/>
      <c r="O709" s="164"/>
      <c r="P709" s="164"/>
      <c r="Q709" s="164"/>
      <c r="R709" s="164"/>
      <c r="S709" s="164"/>
      <c r="T709" s="164"/>
      <c r="U709" s="164"/>
      <c r="V709" s="164"/>
    </row>
    <row r="710" spans="1:22" ht="12">
      <c r="A710" s="164"/>
      <c r="B710" s="132"/>
      <c r="C710" s="164"/>
      <c r="D710" s="164"/>
      <c r="E710" s="164"/>
      <c r="F710" s="164"/>
      <c r="G710" s="164"/>
      <c r="H710" s="164"/>
      <c r="I710" s="164"/>
      <c r="J710" s="164"/>
      <c r="K710" s="164"/>
      <c r="L710" s="164"/>
      <c r="M710" s="164"/>
      <c r="N710" s="164"/>
      <c r="O710" s="164"/>
      <c r="P710" s="164"/>
      <c r="Q710" s="164"/>
      <c r="R710" s="164"/>
      <c r="S710" s="164"/>
      <c r="T710" s="164"/>
      <c r="U710" s="164"/>
      <c r="V710" s="164"/>
    </row>
    <row r="711" spans="1:22" ht="12">
      <c r="A711" s="164"/>
      <c r="B711" s="132"/>
      <c r="C711" s="164"/>
      <c r="D711" s="164"/>
      <c r="E711" s="164"/>
      <c r="F711" s="164"/>
      <c r="G711" s="164"/>
      <c r="H711" s="164"/>
      <c r="I711" s="164"/>
      <c r="J711" s="164"/>
      <c r="K711" s="164"/>
      <c r="L711" s="164"/>
      <c r="M711" s="164"/>
      <c r="N711" s="164"/>
      <c r="O711" s="164"/>
      <c r="P711" s="164"/>
      <c r="Q711" s="164"/>
      <c r="R711" s="164"/>
      <c r="S711" s="164"/>
      <c r="T711" s="164"/>
      <c r="U711" s="164"/>
      <c r="V711" s="164"/>
    </row>
    <row r="712" spans="1:22" ht="12">
      <c r="A712" s="164"/>
      <c r="B712" s="132"/>
      <c r="C712" s="164"/>
      <c r="D712" s="164"/>
      <c r="E712" s="164"/>
      <c r="F712" s="164"/>
      <c r="G712" s="164"/>
      <c r="H712" s="164"/>
      <c r="I712" s="164"/>
      <c r="J712" s="164"/>
      <c r="K712" s="164"/>
      <c r="L712" s="164"/>
      <c r="M712" s="164"/>
      <c r="N712" s="164"/>
      <c r="O712" s="164"/>
      <c r="P712" s="164"/>
      <c r="Q712" s="164"/>
      <c r="R712" s="164"/>
      <c r="S712" s="164"/>
      <c r="T712" s="164"/>
      <c r="U712" s="164"/>
      <c r="V712" s="164"/>
    </row>
    <row r="713" spans="1:22" ht="12">
      <c r="A713" s="164"/>
      <c r="B713" s="132"/>
      <c r="C713" s="164"/>
      <c r="D713" s="164"/>
      <c r="E713" s="164"/>
      <c r="F713" s="164"/>
      <c r="G713" s="164"/>
      <c r="H713" s="164"/>
      <c r="I713" s="164"/>
      <c r="J713" s="164"/>
      <c r="K713" s="164"/>
      <c r="L713" s="164"/>
      <c r="M713" s="164"/>
      <c r="N713" s="164"/>
      <c r="O713" s="164"/>
      <c r="P713" s="164"/>
      <c r="Q713" s="164"/>
      <c r="R713" s="164"/>
      <c r="S713" s="164"/>
      <c r="T713" s="164"/>
      <c r="U713" s="164"/>
      <c r="V713" s="164"/>
    </row>
    <row r="714" spans="1:22" ht="12">
      <c r="A714" s="164"/>
      <c r="B714" s="132"/>
      <c r="C714" s="164"/>
      <c r="D714" s="164"/>
      <c r="E714" s="164"/>
      <c r="F714" s="164"/>
      <c r="G714" s="164"/>
      <c r="H714" s="164"/>
      <c r="I714" s="164"/>
      <c r="J714" s="164"/>
      <c r="K714" s="164"/>
      <c r="L714" s="164"/>
      <c r="M714" s="164"/>
      <c r="N714" s="164"/>
      <c r="O714" s="164"/>
      <c r="P714" s="164"/>
      <c r="Q714" s="164"/>
      <c r="R714" s="164"/>
      <c r="S714" s="164"/>
      <c r="T714" s="164"/>
      <c r="U714" s="164"/>
      <c r="V714" s="164"/>
    </row>
    <row r="715" spans="1:22" ht="12">
      <c r="A715" s="164"/>
      <c r="B715" s="132"/>
      <c r="C715" s="164"/>
      <c r="D715" s="164"/>
      <c r="E715" s="164"/>
      <c r="F715" s="164"/>
      <c r="G715" s="164"/>
      <c r="H715" s="164"/>
      <c r="I715" s="164"/>
      <c r="J715" s="164"/>
      <c r="K715" s="164"/>
      <c r="L715" s="164"/>
      <c r="M715" s="164"/>
      <c r="N715" s="164"/>
      <c r="O715" s="164"/>
      <c r="P715" s="164"/>
      <c r="Q715" s="164"/>
      <c r="R715" s="164"/>
      <c r="S715" s="164"/>
      <c r="T715" s="164"/>
      <c r="U715" s="164"/>
      <c r="V715" s="164"/>
    </row>
    <row r="716" spans="1:22" ht="12">
      <c r="A716" s="164"/>
      <c r="B716" s="132"/>
      <c r="C716" s="164"/>
      <c r="D716" s="164"/>
      <c r="E716" s="164"/>
      <c r="F716" s="164"/>
      <c r="G716" s="164"/>
      <c r="H716" s="164"/>
      <c r="I716" s="164"/>
      <c r="J716" s="164"/>
      <c r="K716" s="164"/>
      <c r="L716" s="164"/>
      <c r="M716" s="164"/>
      <c r="N716" s="164"/>
      <c r="O716" s="164"/>
      <c r="P716" s="164"/>
      <c r="Q716" s="164"/>
      <c r="R716" s="164"/>
      <c r="S716" s="164"/>
      <c r="T716" s="164"/>
      <c r="U716" s="164"/>
      <c r="V716" s="164"/>
    </row>
    <row r="717" spans="1:22" ht="12">
      <c r="A717" s="164"/>
      <c r="B717" s="132"/>
      <c r="C717" s="164"/>
      <c r="D717" s="164"/>
      <c r="E717" s="164"/>
      <c r="F717" s="164"/>
      <c r="G717" s="164"/>
      <c r="H717" s="164"/>
      <c r="I717" s="164"/>
      <c r="J717" s="164"/>
      <c r="K717" s="164"/>
      <c r="L717" s="164"/>
      <c r="M717" s="164"/>
      <c r="N717" s="164"/>
      <c r="O717" s="164"/>
      <c r="P717" s="164"/>
      <c r="Q717" s="164"/>
      <c r="R717" s="164"/>
      <c r="S717" s="164"/>
      <c r="T717" s="164"/>
      <c r="U717" s="164"/>
      <c r="V717" s="164"/>
    </row>
    <row r="718" spans="1:22" ht="12">
      <c r="A718" s="164"/>
      <c r="B718" s="132"/>
      <c r="C718" s="164"/>
      <c r="D718" s="164"/>
      <c r="E718" s="164"/>
      <c r="F718" s="164"/>
      <c r="G718" s="164"/>
      <c r="H718" s="164"/>
      <c r="I718" s="164"/>
      <c r="J718" s="164"/>
      <c r="K718" s="164"/>
      <c r="L718" s="164"/>
      <c r="M718" s="164"/>
      <c r="N718" s="164"/>
      <c r="O718" s="164"/>
      <c r="P718" s="164"/>
      <c r="Q718" s="164"/>
      <c r="R718" s="164"/>
      <c r="S718" s="164"/>
      <c r="T718" s="164"/>
      <c r="U718" s="164"/>
      <c r="V718" s="164"/>
    </row>
    <row r="719" spans="1:22" ht="12">
      <c r="A719" s="164"/>
      <c r="B719" s="132"/>
      <c r="C719" s="164"/>
      <c r="D719" s="164"/>
      <c r="E719" s="164"/>
      <c r="F719" s="164"/>
      <c r="G719" s="164"/>
      <c r="H719" s="164"/>
      <c r="I719" s="164"/>
      <c r="J719" s="164"/>
      <c r="K719" s="164"/>
      <c r="L719" s="164"/>
      <c r="M719" s="164"/>
      <c r="N719" s="164"/>
      <c r="O719" s="164"/>
      <c r="P719" s="164"/>
      <c r="Q719" s="164"/>
      <c r="R719" s="164"/>
      <c r="S719" s="164"/>
      <c r="T719" s="164"/>
      <c r="U719" s="164"/>
      <c r="V719" s="164"/>
    </row>
    <row r="720" spans="1:22" ht="12">
      <c r="A720" s="164"/>
      <c r="B720" s="132"/>
      <c r="C720" s="164"/>
      <c r="D720" s="164"/>
      <c r="E720" s="164"/>
      <c r="F720" s="164"/>
      <c r="G720" s="164"/>
      <c r="H720" s="164"/>
      <c r="I720" s="164"/>
      <c r="J720" s="164"/>
      <c r="K720" s="164"/>
      <c r="L720" s="164"/>
      <c r="M720" s="164"/>
      <c r="N720" s="164"/>
      <c r="O720" s="164"/>
      <c r="P720" s="164"/>
      <c r="Q720" s="164"/>
      <c r="R720" s="164"/>
      <c r="S720" s="164"/>
      <c r="T720" s="164"/>
      <c r="U720" s="164"/>
      <c r="V720" s="164"/>
    </row>
    <row r="721" spans="1:22" ht="12">
      <c r="A721" s="164"/>
      <c r="B721" s="132"/>
      <c r="C721" s="164"/>
      <c r="D721" s="164"/>
      <c r="E721" s="164"/>
      <c r="F721" s="164"/>
      <c r="G721" s="164"/>
      <c r="H721" s="164"/>
      <c r="I721" s="164"/>
      <c r="J721" s="164"/>
      <c r="K721" s="164"/>
      <c r="L721" s="164"/>
      <c r="M721" s="164"/>
      <c r="N721" s="164"/>
      <c r="O721" s="164"/>
      <c r="P721" s="164"/>
      <c r="Q721" s="164"/>
      <c r="R721" s="164"/>
      <c r="S721" s="164"/>
      <c r="T721" s="164"/>
      <c r="U721" s="164"/>
      <c r="V721" s="164"/>
    </row>
    <row r="722" spans="1:22" ht="12">
      <c r="A722" s="164"/>
      <c r="B722" s="132"/>
      <c r="C722" s="164"/>
      <c r="D722" s="164"/>
      <c r="E722" s="164"/>
      <c r="F722" s="164"/>
      <c r="G722" s="164"/>
      <c r="H722" s="164"/>
      <c r="I722" s="164"/>
      <c r="J722" s="164"/>
      <c r="K722" s="164"/>
      <c r="L722" s="164"/>
      <c r="M722" s="164"/>
      <c r="N722" s="164"/>
      <c r="O722" s="164"/>
      <c r="P722" s="164"/>
      <c r="Q722" s="164"/>
      <c r="R722" s="164"/>
      <c r="S722" s="164"/>
      <c r="T722" s="164"/>
      <c r="U722" s="164"/>
      <c r="V722" s="164"/>
    </row>
    <row r="723" spans="1:22" ht="12">
      <c r="A723" s="164"/>
      <c r="B723" s="132"/>
      <c r="C723" s="164"/>
      <c r="D723" s="164"/>
      <c r="E723" s="164"/>
      <c r="F723" s="164"/>
      <c r="G723" s="164"/>
      <c r="H723" s="164"/>
      <c r="I723" s="164"/>
      <c r="J723" s="164"/>
      <c r="K723" s="164"/>
      <c r="L723" s="164"/>
      <c r="M723" s="164"/>
      <c r="N723" s="164"/>
      <c r="O723" s="164"/>
      <c r="P723" s="164"/>
      <c r="Q723" s="164"/>
      <c r="R723" s="164"/>
      <c r="S723" s="164"/>
      <c r="T723" s="164"/>
      <c r="U723" s="164"/>
      <c r="V723" s="164"/>
    </row>
    <row r="724" spans="1:22" ht="12">
      <c r="A724" s="164"/>
      <c r="B724" s="132"/>
      <c r="C724" s="164"/>
      <c r="D724" s="164"/>
      <c r="E724" s="164"/>
      <c r="F724" s="164"/>
      <c r="G724" s="164"/>
      <c r="H724" s="164"/>
      <c r="I724" s="164"/>
      <c r="J724" s="164"/>
      <c r="K724" s="164"/>
      <c r="L724" s="164"/>
      <c r="M724" s="164"/>
      <c r="N724" s="164"/>
      <c r="O724" s="164"/>
      <c r="P724" s="164"/>
      <c r="Q724" s="164"/>
      <c r="R724" s="164"/>
      <c r="S724" s="164"/>
      <c r="T724" s="164"/>
      <c r="U724" s="164"/>
      <c r="V724" s="164"/>
    </row>
    <row r="725" spans="1:22" ht="12">
      <c r="A725" s="164"/>
      <c r="B725" s="132"/>
      <c r="C725" s="164"/>
      <c r="D725" s="164"/>
      <c r="E725" s="164"/>
      <c r="F725" s="164"/>
      <c r="G725" s="164"/>
      <c r="H725" s="164"/>
      <c r="I725" s="164"/>
      <c r="J725" s="164"/>
      <c r="K725" s="164"/>
      <c r="L725" s="164"/>
      <c r="M725" s="164"/>
      <c r="N725" s="164"/>
      <c r="O725" s="164"/>
      <c r="P725" s="164"/>
      <c r="Q725" s="164"/>
      <c r="R725" s="164"/>
      <c r="S725" s="164"/>
      <c r="T725" s="164"/>
      <c r="U725" s="164"/>
      <c r="V725" s="164"/>
    </row>
    <row r="726" spans="1:22" ht="12">
      <c r="A726" s="164"/>
      <c r="B726" s="132"/>
      <c r="C726" s="164"/>
      <c r="D726" s="164"/>
      <c r="E726" s="164"/>
      <c r="F726" s="164"/>
      <c r="G726" s="164"/>
      <c r="H726" s="164"/>
      <c r="I726" s="164"/>
      <c r="J726" s="164"/>
      <c r="K726" s="164"/>
      <c r="L726" s="164"/>
      <c r="M726" s="164"/>
      <c r="N726" s="164"/>
      <c r="O726" s="164"/>
      <c r="P726" s="164"/>
      <c r="Q726" s="164"/>
      <c r="R726" s="164"/>
      <c r="S726" s="164"/>
      <c r="T726" s="164"/>
      <c r="U726" s="164"/>
      <c r="V726" s="164"/>
    </row>
    <row r="727" spans="1:22" ht="12">
      <c r="A727" s="164"/>
      <c r="B727" s="132"/>
      <c r="C727" s="164"/>
      <c r="D727" s="164"/>
      <c r="E727" s="164"/>
      <c r="F727" s="164"/>
      <c r="G727" s="164"/>
      <c r="H727" s="164"/>
      <c r="I727" s="164"/>
      <c r="J727" s="164"/>
      <c r="K727" s="164"/>
      <c r="L727" s="164"/>
      <c r="M727" s="164"/>
      <c r="N727" s="164"/>
      <c r="O727" s="164"/>
      <c r="P727" s="164"/>
      <c r="Q727" s="164"/>
      <c r="R727" s="164"/>
      <c r="S727" s="164"/>
      <c r="T727" s="164"/>
      <c r="U727" s="164"/>
      <c r="V727" s="164"/>
    </row>
    <row r="728" spans="1:22" ht="12">
      <c r="A728" s="164"/>
      <c r="B728" s="132"/>
      <c r="C728" s="164"/>
      <c r="D728" s="164"/>
      <c r="E728" s="164"/>
      <c r="F728" s="164"/>
      <c r="G728" s="164"/>
      <c r="H728" s="164"/>
      <c r="I728" s="164"/>
      <c r="J728" s="164"/>
      <c r="K728" s="164"/>
      <c r="L728" s="164"/>
      <c r="M728" s="164"/>
      <c r="N728" s="164"/>
      <c r="O728" s="164"/>
      <c r="P728" s="164"/>
      <c r="Q728" s="164"/>
      <c r="R728" s="164"/>
      <c r="S728" s="164"/>
      <c r="T728" s="164"/>
      <c r="U728" s="164"/>
      <c r="V728" s="164"/>
    </row>
    <row r="729" spans="1:22" ht="12">
      <c r="A729" s="164"/>
      <c r="B729" s="132"/>
      <c r="C729" s="164"/>
      <c r="D729" s="164"/>
      <c r="E729" s="164"/>
      <c r="F729" s="164"/>
      <c r="G729" s="164"/>
      <c r="H729" s="164"/>
      <c r="I729" s="164"/>
      <c r="J729" s="164"/>
      <c r="K729" s="164"/>
      <c r="L729" s="164"/>
      <c r="M729" s="164"/>
      <c r="N729" s="164"/>
      <c r="O729" s="164"/>
      <c r="P729" s="164"/>
      <c r="Q729" s="164"/>
      <c r="R729" s="164"/>
      <c r="S729" s="164"/>
      <c r="T729" s="164"/>
      <c r="U729" s="164"/>
      <c r="V729" s="164"/>
    </row>
    <row r="730" spans="1:22" ht="12">
      <c r="A730" s="164"/>
      <c r="B730" s="132"/>
      <c r="C730" s="164"/>
      <c r="D730" s="164"/>
      <c r="E730" s="164"/>
      <c r="F730" s="164"/>
      <c r="G730" s="164"/>
      <c r="H730" s="164"/>
      <c r="I730" s="164"/>
      <c r="J730" s="164"/>
      <c r="K730" s="164"/>
      <c r="L730" s="164"/>
      <c r="M730" s="164"/>
      <c r="N730" s="164"/>
      <c r="O730" s="164"/>
      <c r="P730" s="164"/>
      <c r="Q730" s="164"/>
      <c r="R730" s="164"/>
      <c r="S730" s="164"/>
      <c r="T730" s="164"/>
      <c r="U730" s="164"/>
      <c r="V730" s="164"/>
    </row>
    <row r="731" spans="1:22" ht="12">
      <c r="A731" s="164"/>
      <c r="B731" s="132"/>
      <c r="C731" s="164"/>
      <c r="D731" s="164"/>
      <c r="E731" s="164"/>
      <c r="F731" s="164"/>
      <c r="G731" s="164"/>
      <c r="H731" s="164"/>
      <c r="I731" s="164"/>
      <c r="J731" s="164"/>
      <c r="K731" s="164"/>
      <c r="L731" s="164"/>
      <c r="M731" s="164"/>
      <c r="N731" s="164"/>
      <c r="O731" s="164"/>
      <c r="P731" s="164"/>
      <c r="Q731" s="164"/>
      <c r="R731" s="164"/>
      <c r="S731" s="164"/>
      <c r="T731" s="164"/>
      <c r="U731" s="164"/>
      <c r="V731" s="164"/>
    </row>
    <row r="732" spans="1:22" ht="12">
      <c r="A732" s="164"/>
      <c r="B732" s="132"/>
      <c r="C732" s="164"/>
      <c r="D732" s="164"/>
      <c r="E732" s="164"/>
      <c r="F732" s="164"/>
      <c r="G732" s="164"/>
      <c r="H732" s="164"/>
      <c r="I732" s="164"/>
      <c r="J732" s="164"/>
      <c r="K732" s="164"/>
      <c r="L732" s="164"/>
      <c r="M732" s="164"/>
      <c r="N732" s="164"/>
      <c r="O732" s="164"/>
      <c r="P732" s="164"/>
      <c r="Q732" s="164"/>
      <c r="R732" s="164"/>
      <c r="S732" s="164"/>
      <c r="T732" s="164"/>
      <c r="U732" s="164"/>
      <c r="V732" s="164"/>
    </row>
    <row r="733" spans="1:22" ht="12">
      <c r="A733" s="164"/>
      <c r="B733" s="132"/>
      <c r="C733" s="164"/>
      <c r="D733" s="164"/>
      <c r="E733" s="164"/>
      <c r="F733" s="164"/>
      <c r="G733" s="164"/>
      <c r="H733" s="164"/>
      <c r="I733" s="164"/>
      <c r="J733" s="164"/>
      <c r="K733" s="164"/>
      <c r="L733" s="164"/>
      <c r="M733" s="164"/>
      <c r="N733" s="164"/>
      <c r="O733" s="164"/>
      <c r="P733" s="164"/>
      <c r="Q733" s="164"/>
      <c r="R733" s="164"/>
      <c r="S733" s="164"/>
      <c r="T733" s="164"/>
      <c r="U733" s="164"/>
      <c r="V733" s="164"/>
    </row>
    <row r="734" spans="1:22" ht="12">
      <c r="A734" s="164"/>
      <c r="B734" s="132"/>
      <c r="C734" s="164"/>
      <c r="D734" s="164"/>
      <c r="E734" s="164"/>
      <c r="F734" s="164"/>
      <c r="G734" s="164"/>
      <c r="H734" s="164"/>
      <c r="I734" s="164"/>
      <c r="J734" s="164"/>
      <c r="K734" s="164"/>
      <c r="L734" s="164"/>
      <c r="M734" s="164"/>
      <c r="N734" s="164"/>
      <c r="O734" s="164"/>
      <c r="P734" s="164"/>
      <c r="Q734" s="164"/>
      <c r="R734" s="164"/>
      <c r="S734" s="164"/>
      <c r="T734" s="164"/>
      <c r="U734" s="164"/>
      <c r="V734" s="164"/>
    </row>
    <row r="735" spans="1:22" ht="12">
      <c r="A735" s="164"/>
      <c r="B735" s="132"/>
      <c r="C735" s="164"/>
      <c r="D735" s="164"/>
      <c r="E735" s="164"/>
      <c r="F735" s="164"/>
      <c r="G735" s="164"/>
      <c r="H735" s="164"/>
      <c r="I735" s="164"/>
      <c r="J735" s="164"/>
      <c r="K735" s="164"/>
      <c r="L735" s="164"/>
      <c r="M735" s="164"/>
      <c r="N735" s="164"/>
      <c r="O735" s="164"/>
      <c r="P735" s="164"/>
      <c r="Q735" s="164"/>
      <c r="R735" s="164"/>
      <c r="S735" s="164"/>
      <c r="T735" s="164"/>
      <c r="U735" s="164"/>
      <c r="V735" s="164"/>
    </row>
    <row r="736" spans="1:22" ht="12">
      <c r="A736" s="164"/>
      <c r="B736" s="132"/>
      <c r="C736" s="164"/>
      <c r="D736" s="164"/>
      <c r="E736" s="164"/>
      <c r="F736" s="164"/>
      <c r="G736" s="164"/>
      <c r="H736" s="164"/>
      <c r="I736" s="164"/>
      <c r="J736" s="164"/>
      <c r="K736" s="164"/>
      <c r="L736" s="164"/>
      <c r="M736" s="164"/>
      <c r="N736" s="164"/>
      <c r="O736" s="164"/>
      <c r="P736" s="164"/>
      <c r="Q736" s="164"/>
      <c r="R736" s="164"/>
      <c r="S736" s="164"/>
      <c r="T736" s="164"/>
      <c r="U736" s="164"/>
      <c r="V736" s="164"/>
    </row>
    <row r="737" spans="1:22" ht="12">
      <c r="A737" s="164"/>
      <c r="B737" s="132"/>
      <c r="C737" s="164"/>
      <c r="D737" s="164"/>
      <c r="E737" s="164"/>
      <c r="F737" s="164"/>
      <c r="G737" s="164"/>
      <c r="H737" s="164"/>
      <c r="I737" s="164"/>
      <c r="J737" s="164"/>
      <c r="K737" s="164"/>
      <c r="L737" s="164"/>
      <c r="M737" s="164"/>
      <c r="N737" s="164"/>
      <c r="O737" s="164"/>
      <c r="P737" s="164"/>
      <c r="Q737" s="164"/>
      <c r="R737" s="164"/>
      <c r="S737" s="164"/>
      <c r="T737" s="164"/>
      <c r="U737" s="164"/>
      <c r="V737" s="164"/>
    </row>
    <row r="738" spans="1:22" ht="12">
      <c r="A738" s="164"/>
      <c r="B738" s="132"/>
      <c r="C738" s="164"/>
      <c r="D738" s="164"/>
      <c r="E738" s="164"/>
      <c r="F738" s="164"/>
      <c r="G738" s="164"/>
      <c r="H738" s="164"/>
      <c r="I738" s="164"/>
      <c r="J738" s="164"/>
      <c r="K738" s="164"/>
      <c r="L738" s="164"/>
      <c r="M738" s="164"/>
      <c r="N738" s="164"/>
      <c r="O738" s="164"/>
      <c r="P738" s="164"/>
      <c r="Q738" s="164"/>
      <c r="R738" s="164"/>
      <c r="S738" s="164"/>
      <c r="T738" s="164"/>
      <c r="U738" s="164"/>
      <c r="V738" s="164"/>
    </row>
    <row r="739" spans="1:22" ht="12">
      <c r="A739" s="164"/>
      <c r="B739" s="132"/>
      <c r="C739" s="164"/>
      <c r="D739" s="164"/>
      <c r="E739" s="164"/>
      <c r="F739" s="164"/>
      <c r="G739" s="164"/>
      <c r="H739" s="164"/>
      <c r="I739" s="164"/>
      <c r="J739" s="164"/>
      <c r="K739" s="164"/>
      <c r="L739" s="164"/>
      <c r="M739" s="164"/>
      <c r="N739" s="164"/>
      <c r="O739" s="164"/>
      <c r="P739" s="164"/>
      <c r="Q739" s="164"/>
      <c r="R739" s="164"/>
      <c r="S739" s="164"/>
      <c r="T739" s="164"/>
      <c r="U739" s="164"/>
      <c r="V739" s="164"/>
    </row>
    <row r="740" spans="1:22" ht="12">
      <c r="A740" s="164"/>
      <c r="B740" s="132"/>
      <c r="C740" s="164"/>
      <c r="D740" s="164"/>
      <c r="E740" s="164"/>
      <c r="F740" s="164"/>
      <c r="G740" s="164"/>
      <c r="H740" s="164"/>
      <c r="I740" s="164"/>
      <c r="J740" s="164"/>
      <c r="K740" s="164"/>
      <c r="L740" s="164"/>
      <c r="M740" s="164"/>
      <c r="N740" s="164"/>
      <c r="O740" s="164"/>
      <c r="P740" s="164"/>
      <c r="Q740" s="164"/>
      <c r="R740" s="164"/>
      <c r="S740" s="164"/>
      <c r="T740" s="164"/>
      <c r="U740" s="164"/>
      <c r="V740" s="164"/>
    </row>
    <row r="741" spans="1:22" ht="12">
      <c r="A741" s="164"/>
      <c r="B741" s="132"/>
      <c r="C741" s="164"/>
      <c r="D741" s="164"/>
      <c r="E741" s="164"/>
      <c r="F741" s="164"/>
      <c r="G741" s="164"/>
      <c r="H741" s="164"/>
      <c r="I741" s="164"/>
      <c r="J741" s="164"/>
      <c r="K741" s="164"/>
      <c r="L741" s="164"/>
      <c r="M741" s="164"/>
      <c r="N741" s="164"/>
      <c r="O741" s="164"/>
      <c r="P741" s="164"/>
      <c r="Q741" s="164"/>
      <c r="R741" s="164"/>
      <c r="S741" s="164"/>
      <c r="T741" s="164"/>
      <c r="U741" s="164"/>
      <c r="V741" s="164"/>
    </row>
    <row r="742" spans="1:22" ht="12">
      <c r="A742" s="164"/>
      <c r="B742" s="132"/>
      <c r="C742" s="164"/>
      <c r="D742" s="164"/>
      <c r="E742" s="164"/>
      <c r="F742" s="164"/>
      <c r="G742" s="164"/>
      <c r="H742" s="164"/>
      <c r="I742" s="164"/>
      <c r="J742" s="164"/>
      <c r="K742" s="164"/>
      <c r="L742" s="164"/>
      <c r="M742" s="164"/>
      <c r="N742" s="164"/>
      <c r="O742" s="164"/>
      <c r="P742" s="164"/>
      <c r="Q742" s="164"/>
      <c r="R742" s="164"/>
      <c r="S742" s="164"/>
      <c r="T742" s="164"/>
      <c r="U742" s="164"/>
      <c r="V742" s="164"/>
    </row>
    <row r="743" spans="1:22" ht="12">
      <c r="A743" s="164"/>
      <c r="B743" s="132"/>
      <c r="C743" s="164"/>
      <c r="D743" s="164"/>
      <c r="E743" s="164"/>
      <c r="F743" s="164"/>
      <c r="G743" s="164"/>
      <c r="H743" s="164"/>
      <c r="I743" s="164"/>
      <c r="J743" s="164"/>
      <c r="K743" s="164"/>
      <c r="L743" s="164"/>
      <c r="M743" s="164"/>
      <c r="N743" s="164"/>
      <c r="O743" s="164"/>
      <c r="P743" s="164"/>
      <c r="Q743" s="164"/>
      <c r="R743" s="164"/>
      <c r="S743" s="164"/>
      <c r="T743" s="164"/>
      <c r="U743" s="164"/>
      <c r="V743" s="164"/>
    </row>
    <row r="744" spans="1:22" ht="12">
      <c r="A744" s="164"/>
      <c r="B744" s="132"/>
      <c r="C744" s="164"/>
      <c r="D744" s="164"/>
      <c r="E744" s="164"/>
      <c r="F744" s="164"/>
      <c r="G744" s="164"/>
      <c r="H744" s="164"/>
      <c r="I744" s="164"/>
      <c r="J744" s="164"/>
      <c r="K744" s="164"/>
      <c r="L744" s="164"/>
      <c r="M744" s="164"/>
      <c r="N744" s="164"/>
      <c r="O744" s="164"/>
      <c r="P744" s="164"/>
      <c r="Q744" s="164"/>
      <c r="R744" s="164"/>
      <c r="S744" s="164"/>
      <c r="T744" s="164"/>
      <c r="U744" s="164"/>
      <c r="V744" s="164"/>
    </row>
    <row r="745" spans="1:22" ht="12">
      <c r="A745" s="164"/>
      <c r="B745" s="132"/>
      <c r="C745" s="164"/>
      <c r="D745" s="164"/>
      <c r="E745" s="164"/>
      <c r="F745" s="164"/>
      <c r="G745" s="164"/>
      <c r="H745" s="164"/>
      <c r="I745" s="164"/>
      <c r="J745" s="164"/>
      <c r="K745" s="164"/>
      <c r="L745" s="164"/>
      <c r="M745" s="164"/>
      <c r="N745" s="164"/>
      <c r="O745" s="164"/>
      <c r="P745" s="164"/>
      <c r="Q745" s="164"/>
      <c r="R745" s="164"/>
      <c r="S745" s="164"/>
      <c r="T745" s="164"/>
      <c r="U745" s="164"/>
      <c r="V745" s="164"/>
    </row>
    <row r="746" spans="1:22" ht="12">
      <c r="A746" s="164"/>
      <c r="B746" s="132"/>
      <c r="C746" s="164"/>
      <c r="D746" s="164"/>
      <c r="E746" s="164"/>
      <c r="F746" s="164"/>
      <c r="G746" s="164"/>
      <c r="H746" s="164"/>
      <c r="I746" s="164"/>
      <c r="J746" s="164"/>
      <c r="K746" s="164"/>
      <c r="L746" s="164"/>
      <c r="M746" s="164"/>
      <c r="N746" s="164"/>
      <c r="O746" s="164"/>
      <c r="P746" s="164"/>
      <c r="Q746" s="164"/>
      <c r="R746" s="164"/>
      <c r="S746" s="164"/>
      <c r="T746" s="164"/>
      <c r="U746" s="164"/>
      <c r="V746" s="164"/>
    </row>
    <row r="747" spans="1:22" ht="12">
      <c r="A747" s="164"/>
      <c r="B747" s="132"/>
      <c r="C747" s="164"/>
      <c r="D747" s="164"/>
      <c r="E747" s="164"/>
      <c r="F747" s="164"/>
      <c r="G747" s="164"/>
      <c r="H747" s="164"/>
      <c r="I747" s="164"/>
      <c r="J747" s="164"/>
      <c r="K747" s="164"/>
      <c r="L747" s="164"/>
      <c r="M747" s="164"/>
      <c r="N747" s="164"/>
      <c r="O747" s="164"/>
      <c r="P747" s="164"/>
      <c r="Q747" s="164"/>
      <c r="R747" s="164"/>
      <c r="S747" s="164"/>
      <c r="T747" s="164"/>
      <c r="U747" s="164"/>
      <c r="V747" s="164"/>
    </row>
    <row r="748" spans="1:22" ht="12">
      <c r="A748" s="164"/>
      <c r="B748" s="132"/>
      <c r="C748" s="164"/>
      <c r="D748" s="164"/>
      <c r="E748" s="164"/>
      <c r="F748" s="164"/>
      <c r="G748" s="164"/>
      <c r="H748" s="164"/>
      <c r="I748" s="164"/>
      <c r="J748" s="164"/>
      <c r="K748" s="164"/>
      <c r="L748" s="164"/>
      <c r="M748" s="164"/>
      <c r="N748" s="164"/>
      <c r="O748" s="164"/>
      <c r="P748" s="164"/>
      <c r="Q748" s="164"/>
      <c r="R748" s="164"/>
      <c r="S748" s="164"/>
      <c r="T748" s="164"/>
      <c r="U748" s="164"/>
      <c r="V748" s="164"/>
    </row>
    <row r="749" spans="1:22" ht="12">
      <c r="A749" s="164"/>
      <c r="B749" s="132"/>
      <c r="C749" s="164"/>
      <c r="D749" s="164"/>
      <c r="E749" s="164"/>
      <c r="F749" s="164"/>
      <c r="G749" s="164"/>
      <c r="H749" s="164"/>
      <c r="I749" s="164"/>
      <c r="J749" s="164"/>
      <c r="K749" s="164"/>
      <c r="L749" s="164"/>
      <c r="M749" s="164"/>
      <c r="N749" s="164"/>
      <c r="O749" s="164"/>
      <c r="P749" s="164"/>
      <c r="Q749" s="164"/>
      <c r="R749" s="164"/>
      <c r="S749" s="164"/>
      <c r="T749" s="164"/>
      <c r="U749" s="164"/>
      <c r="V749" s="164"/>
    </row>
    <row r="750" spans="1:22" ht="12">
      <c r="A750" s="164"/>
      <c r="B750" s="132"/>
      <c r="C750" s="164"/>
      <c r="D750" s="164"/>
      <c r="E750" s="164"/>
      <c r="F750" s="164"/>
      <c r="G750" s="164"/>
      <c r="H750" s="164"/>
      <c r="I750" s="164"/>
      <c r="J750" s="164"/>
      <c r="K750" s="164"/>
      <c r="L750" s="164"/>
      <c r="M750" s="164"/>
      <c r="N750" s="164"/>
      <c r="O750" s="164"/>
      <c r="P750" s="164"/>
      <c r="Q750" s="164"/>
      <c r="R750" s="164"/>
      <c r="S750" s="164"/>
      <c r="T750" s="164"/>
      <c r="U750" s="164"/>
      <c r="V750" s="164"/>
    </row>
    <row r="751" spans="1:22" ht="12">
      <c r="A751" s="164"/>
      <c r="B751" s="132"/>
      <c r="C751" s="164"/>
      <c r="D751" s="164"/>
      <c r="E751" s="164"/>
      <c r="F751" s="164"/>
      <c r="G751" s="164"/>
      <c r="H751" s="164"/>
      <c r="I751" s="164"/>
      <c r="J751" s="164"/>
      <c r="K751" s="164"/>
      <c r="L751" s="164"/>
      <c r="M751" s="164"/>
      <c r="N751" s="164"/>
      <c r="O751" s="164"/>
      <c r="P751" s="164"/>
      <c r="Q751" s="164"/>
      <c r="R751" s="164"/>
      <c r="S751" s="164"/>
      <c r="T751" s="164"/>
      <c r="U751" s="164"/>
      <c r="V751" s="164"/>
    </row>
    <row r="752" spans="1:22" ht="12">
      <c r="A752" s="164"/>
      <c r="B752" s="132"/>
      <c r="C752" s="164"/>
      <c r="D752" s="164"/>
      <c r="E752" s="164"/>
      <c r="F752" s="164"/>
      <c r="G752" s="164"/>
      <c r="H752" s="164"/>
      <c r="I752" s="164"/>
      <c r="J752" s="164"/>
      <c r="K752" s="164"/>
      <c r="L752" s="164"/>
      <c r="M752" s="164"/>
      <c r="N752" s="164"/>
      <c r="O752" s="164"/>
      <c r="P752" s="164"/>
      <c r="Q752" s="164"/>
      <c r="R752" s="164"/>
      <c r="S752" s="164"/>
      <c r="T752" s="164"/>
      <c r="U752" s="164"/>
      <c r="V752" s="164"/>
    </row>
    <row r="753" spans="1:22" ht="12">
      <c r="A753" s="164"/>
      <c r="B753" s="132"/>
      <c r="C753" s="164"/>
      <c r="D753" s="164"/>
      <c r="E753" s="164"/>
      <c r="F753" s="164"/>
      <c r="G753" s="164"/>
      <c r="H753" s="164"/>
      <c r="I753" s="164"/>
      <c r="J753" s="164"/>
      <c r="K753" s="164"/>
      <c r="L753" s="164"/>
      <c r="M753" s="164"/>
      <c r="N753" s="164"/>
      <c r="O753" s="164"/>
      <c r="P753" s="164"/>
      <c r="Q753" s="164"/>
      <c r="R753" s="164"/>
      <c r="S753" s="164"/>
      <c r="T753" s="164"/>
      <c r="U753" s="164"/>
      <c r="V753" s="164"/>
    </row>
    <row r="754" spans="1:22" ht="12">
      <c r="A754" s="164"/>
      <c r="B754" s="132"/>
      <c r="C754" s="164"/>
      <c r="D754" s="164"/>
      <c r="E754" s="164"/>
      <c r="F754" s="164"/>
      <c r="G754" s="164"/>
      <c r="H754" s="164"/>
      <c r="I754" s="164"/>
      <c r="J754" s="164"/>
      <c r="K754" s="164"/>
      <c r="L754" s="164"/>
      <c r="M754" s="164"/>
      <c r="N754" s="164"/>
      <c r="O754" s="164"/>
      <c r="P754" s="164"/>
      <c r="Q754" s="164"/>
      <c r="R754" s="164"/>
      <c r="S754" s="164"/>
      <c r="T754" s="164"/>
      <c r="U754" s="164"/>
      <c r="V754" s="164"/>
    </row>
    <row r="755" spans="1:22" ht="12">
      <c r="A755" s="164"/>
      <c r="B755" s="132"/>
      <c r="C755" s="164"/>
      <c r="D755" s="164"/>
      <c r="E755" s="164"/>
      <c r="F755" s="164"/>
      <c r="G755" s="164"/>
      <c r="H755" s="164"/>
      <c r="I755" s="164"/>
      <c r="J755" s="164"/>
      <c r="K755" s="164"/>
      <c r="L755" s="164"/>
      <c r="M755" s="164"/>
      <c r="N755" s="164"/>
      <c r="O755" s="164"/>
      <c r="P755" s="164"/>
      <c r="Q755" s="164"/>
      <c r="R755" s="164"/>
      <c r="S755" s="164"/>
      <c r="T755" s="164"/>
      <c r="U755" s="164"/>
      <c r="V755" s="164"/>
    </row>
    <row r="756" spans="1:22" ht="12">
      <c r="A756" s="164"/>
      <c r="B756" s="132"/>
      <c r="C756" s="164"/>
      <c r="D756" s="164"/>
      <c r="E756" s="164"/>
      <c r="F756" s="164"/>
      <c r="G756" s="164"/>
      <c r="H756" s="164"/>
      <c r="I756" s="164"/>
      <c r="J756" s="164"/>
      <c r="K756" s="164"/>
      <c r="L756" s="164"/>
      <c r="M756" s="164"/>
      <c r="N756" s="164"/>
      <c r="O756" s="164"/>
      <c r="P756" s="164"/>
      <c r="Q756" s="164"/>
      <c r="R756" s="164"/>
      <c r="S756" s="164"/>
      <c r="T756" s="164"/>
      <c r="U756" s="164"/>
      <c r="V756" s="164"/>
    </row>
    <row r="757" spans="1:22" ht="12">
      <c r="A757" s="164"/>
      <c r="B757" s="132"/>
      <c r="C757" s="164"/>
      <c r="D757" s="164"/>
      <c r="E757" s="164"/>
      <c r="F757" s="164"/>
      <c r="G757" s="164"/>
      <c r="H757" s="164"/>
      <c r="I757" s="164"/>
      <c r="J757" s="164"/>
      <c r="K757" s="164"/>
      <c r="L757" s="164"/>
      <c r="M757" s="164"/>
      <c r="N757" s="164"/>
      <c r="O757" s="164"/>
      <c r="P757" s="164"/>
      <c r="Q757" s="164"/>
      <c r="R757" s="164"/>
      <c r="S757" s="164"/>
      <c r="T757" s="164"/>
      <c r="U757" s="164"/>
      <c r="V757" s="164"/>
    </row>
    <row r="758" spans="1:22" ht="12">
      <c r="A758" s="164"/>
      <c r="B758" s="132"/>
      <c r="C758" s="164"/>
      <c r="D758" s="164"/>
      <c r="E758" s="164"/>
      <c r="F758" s="164"/>
      <c r="G758" s="164"/>
      <c r="H758" s="164"/>
      <c r="I758" s="164"/>
      <c r="J758" s="164"/>
      <c r="K758" s="164"/>
      <c r="L758" s="164"/>
      <c r="M758" s="164"/>
      <c r="N758" s="164"/>
      <c r="O758" s="164"/>
      <c r="P758" s="164"/>
      <c r="Q758" s="164"/>
      <c r="R758" s="164"/>
      <c r="S758" s="164"/>
      <c r="T758" s="164"/>
      <c r="U758" s="164"/>
      <c r="V758" s="164"/>
    </row>
    <row r="759" spans="1:22" ht="12">
      <c r="A759" s="164"/>
      <c r="B759" s="132"/>
      <c r="C759" s="164"/>
      <c r="D759" s="164"/>
      <c r="E759" s="164"/>
      <c r="F759" s="164"/>
      <c r="G759" s="164"/>
      <c r="H759" s="164"/>
      <c r="I759" s="164"/>
      <c r="J759" s="164"/>
      <c r="K759" s="164"/>
      <c r="L759" s="164"/>
      <c r="M759" s="164"/>
      <c r="N759" s="164"/>
      <c r="O759" s="164"/>
      <c r="P759" s="164"/>
      <c r="Q759" s="164"/>
      <c r="R759" s="164"/>
      <c r="S759" s="164"/>
      <c r="T759" s="164"/>
      <c r="U759" s="164"/>
      <c r="V759" s="164"/>
    </row>
    <row r="760" spans="1:22" ht="12">
      <c r="A760" s="164"/>
      <c r="B760" s="132"/>
      <c r="C760" s="164"/>
      <c r="D760" s="164"/>
      <c r="E760" s="164"/>
      <c r="F760" s="164"/>
      <c r="G760" s="164"/>
      <c r="H760" s="164"/>
      <c r="I760" s="164"/>
      <c r="J760" s="164"/>
      <c r="K760" s="164"/>
      <c r="L760" s="164"/>
      <c r="M760" s="164"/>
      <c r="N760" s="164"/>
      <c r="O760" s="164"/>
      <c r="P760" s="164"/>
      <c r="Q760" s="164"/>
      <c r="R760" s="164"/>
      <c r="S760" s="164"/>
      <c r="T760" s="164"/>
      <c r="U760" s="164"/>
      <c r="V760" s="164"/>
    </row>
    <row r="761" spans="1:22" ht="12">
      <c r="A761" s="164"/>
      <c r="B761" s="132"/>
      <c r="C761" s="164"/>
      <c r="D761" s="164"/>
      <c r="E761" s="164"/>
      <c r="F761" s="164"/>
      <c r="G761" s="164"/>
      <c r="H761" s="164"/>
      <c r="I761" s="164"/>
      <c r="J761" s="164"/>
      <c r="K761" s="164"/>
      <c r="L761" s="164"/>
      <c r="M761" s="164"/>
      <c r="N761" s="164"/>
      <c r="O761" s="164"/>
      <c r="P761" s="164"/>
      <c r="Q761" s="164"/>
      <c r="R761" s="164"/>
      <c r="S761" s="164"/>
      <c r="T761" s="164"/>
      <c r="U761" s="164"/>
      <c r="V761" s="164"/>
    </row>
    <row r="762" spans="1:22" ht="12">
      <c r="A762" s="164"/>
      <c r="B762" s="132"/>
      <c r="C762" s="164"/>
      <c r="D762" s="164"/>
      <c r="E762" s="164"/>
      <c r="F762" s="164"/>
      <c r="G762" s="164"/>
      <c r="H762" s="164"/>
      <c r="I762" s="164"/>
      <c r="J762" s="164"/>
      <c r="K762" s="164"/>
      <c r="L762" s="164"/>
      <c r="M762" s="164"/>
      <c r="N762" s="164"/>
      <c r="O762" s="164"/>
      <c r="P762" s="164"/>
      <c r="Q762" s="164"/>
      <c r="R762" s="164"/>
      <c r="S762" s="164"/>
      <c r="T762" s="164"/>
      <c r="U762" s="164"/>
      <c r="V762" s="164"/>
    </row>
    <row r="763" spans="1:22" ht="12">
      <c r="A763" s="164"/>
      <c r="B763" s="132"/>
      <c r="C763" s="164"/>
      <c r="D763" s="164"/>
      <c r="E763" s="164"/>
      <c r="F763" s="164"/>
      <c r="G763" s="164"/>
      <c r="H763" s="164"/>
      <c r="I763" s="164"/>
      <c r="J763" s="164"/>
      <c r="K763" s="164"/>
      <c r="L763" s="164"/>
      <c r="M763" s="164"/>
      <c r="N763" s="164"/>
      <c r="O763" s="164"/>
      <c r="P763" s="164"/>
      <c r="Q763" s="164"/>
      <c r="R763" s="164"/>
      <c r="S763" s="164"/>
      <c r="T763" s="164"/>
      <c r="U763" s="164"/>
      <c r="V763" s="164"/>
    </row>
    <row r="764" spans="1:22" ht="12">
      <c r="A764" s="164"/>
      <c r="B764" s="132"/>
      <c r="C764" s="164"/>
      <c r="D764" s="164"/>
      <c r="E764" s="164"/>
      <c r="F764" s="164"/>
      <c r="G764" s="164"/>
      <c r="H764" s="164"/>
      <c r="I764" s="164"/>
      <c r="J764" s="164"/>
      <c r="K764" s="164"/>
      <c r="L764" s="164"/>
      <c r="M764" s="164"/>
      <c r="N764" s="164"/>
      <c r="O764" s="164"/>
      <c r="P764" s="164"/>
      <c r="Q764" s="164"/>
      <c r="R764" s="164"/>
      <c r="S764" s="164"/>
      <c r="T764" s="164"/>
      <c r="U764" s="164"/>
      <c r="V764" s="164"/>
    </row>
    <row r="765" spans="1:22" ht="12">
      <c r="A765" s="164"/>
      <c r="B765" s="132"/>
      <c r="C765" s="164"/>
      <c r="D765" s="164"/>
      <c r="E765" s="164"/>
      <c r="F765" s="164"/>
      <c r="G765" s="164"/>
      <c r="H765" s="164"/>
      <c r="I765" s="164"/>
      <c r="J765" s="164"/>
      <c r="K765" s="164"/>
      <c r="L765" s="164"/>
      <c r="M765" s="164"/>
      <c r="N765" s="164"/>
      <c r="O765" s="164"/>
      <c r="P765" s="164"/>
      <c r="Q765" s="164"/>
      <c r="R765" s="164"/>
      <c r="S765" s="164"/>
      <c r="T765" s="164"/>
      <c r="U765" s="164"/>
      <c r="V765" s="164"/>
    </row>
    <row r="766" spans="1:22" ht="12">
      <c r="A766" s="164"/>
      <c r="B766" s="132"/>
      <c r="C766" s="164"/>
      <c r="D766" s="164"/>
      <c r="E766" s="164"/>
      <c r="F766" s="164"/>
      <c r="G766" s="164"/>
      <c r="H766" s="164"/>
      <c r="I766" s="164"/>
      <c r="J766" s="164"/>
      <c r="K766" s="164"/>
      <c r="L766" s="164"/>
      <c r="M766" s="164"/>
      <c r="N766" s="164"/>
      <c r="O766" s="164"/>
      <c r="P766" s="164"/>
      <c r="Q766" s="164"/>
      <c r="R766" s="164"/>
      <c r="S766" s="164"/>
      <c r="T766" s="164"/>
      <c r="U766" s="164"/>
      <c r="V766" s="164"/>
    </row>
    <row r="767" spans="1:22" ht="12">
      <c r="A767" s="164"/>
      <c r="B767" s="132"/>
      <c r="C767" s="164"/>
      <c r="D767" s="164"/>
      <c r="E767" s="164"/>
      <c r="F767" s="164"/>
      <c r="G767" s="164"/>
      <c r="H767" s="164"/>
      <c r="I767" s="164"/>
      <c r="J767" s="164"/>
      <c r="K767" s="164"/>
      <c r="L767" s="164"/>
      <c r="M767" s="164"/>
      <c r="N767" s="164"/>
      <c r="O767" s="164"/>
      <c r="P767" s="164"/>
      <c r="Q767" s="164"/>
      <c r="R767" s="164"/>
      <c r="S767" s="164"/>
      <c r="T767" s="164"/>
      <c r="U767" s="164"/>
      <c r="V767" s="164"/>
    </row>
    <row r="768" spans="1:22" ht="12">
      <c r="A768" s="164"/>
      <c r="B768" s="132"/>
      <c r="C768" s="164"/>
      <c r="D768" s="164"/>
      <c r="E768" s="164"/>
      <c r="F768" s="164"/>
      <c r="G768" s="164"/>
      <c r="H768" s="164"/>
      <c r="I768" s="164"/>
      <c r="J768" s="164"/>
      <c r="K768" s="164"/>
      <c r="L768" s="164"/>
      <c r="M768" s="164"/>
      <c r="N768" s="164"/>
      <c r="O768" s="164"/>
      <c r="P768" s="164"/>
      <c r="Q768" s="164"/>
      <c r="R768" s="164"/>
      <c r="S768" s="164"/>
      <c r="T768" s="164"/>
      <c r="U768" s="164"/>
      <c r="V768" s="164"/>
    </row>
    <row r="769" spans="1:22" ht="12">
      <c r="A769" s="164"/>
      <c r="B769" s="132"/>
      <c r="C769" s="164"/>
      <c r="D769" s="164"/>
      <c r="E769" s="164"/>
      <c r="F769" s="164"/>
      <c r="G769" s="164"/>
      <c r="H769" s="164"/>
      <c r="I769" s="164"/>
      <c r="J769" s="164"/>
      <c r="K769" s="164"/>
      <c r="L769" s="164"/>
      <c r="M769" s="164"/>
      <c r="N769" s="164"/>
      <c r="O769" s="164"/>
      <c r="P769" s="164"/>
      <c r="Q769" s="164"/>
      <c r="R769" s="164"/>
      <c r="S769" s="164"/>
      <c r="T769" s="164"/>
      <c r="U769" s="164"/>
      <c r="V769" s="164"/>
    </row>
    <row r="770" spans="1:22" ht="12">
      <c r="A770" s="164"/>
      <c r="B770" s="132"/>
      <c r="C770" s="164"/>
      <c r="D770" s="164"/>
      <c r="E770" s="164"/>
      <c r="F770" s="164"/>
      <c r="G770" s="164"/>
      <c r="H770" s="164"/>
      <c r="I770" s="164"/>
      <c r="J770" s="164"/>
      <c r="K770" s="164"/>
      <c r="L770" s="164"/>
      <c r="M770" s="164"/>
      <c r="N770" s="164"/>
      <c r="O770" s="164"/>
      <c r="P770" s="164"/>
      <c r="Q770" s="164"/>
      <c r="R770" s="164"/>
      <c r="S770" s="164"/>
      <c r="T770" s="164"/>
      <c r="U770" s="164"/>
      <c r="V770" s="164"/>
    </row>
    <row r="771" spans="1:22" ht="12">
      <c r="A771" s="164"/>
      <c r="B771" s="132"/>
      <c r="C771" s="164"/>
      <c r="D771" s="164"/>
      <c r="E771" s="164"/>
      <c r="F771" s="164"/>
      <c r="G771" s="164"/>
      <c r="H771" s="164"/>
      <c r="I771" s="164"/>
      <c r="J771" s="164"/>
      <c r="K771" s="164"/>
      <c r="L771" s="164"/>
      <c r="M771" s="164"/>
      <c r="N771" s="164"/>
      <c r="O771" s="164"/>
      <c r="P771" s="164"/>
      <c r="Q771" s="164"/>
      <c r="R771" s="164"/>
      <c r="S771" s="164"/>
      <c r="T771" s="164"/>
      <c r="U771" s="164"/>
      <c r="V771" s="164"/>
    </row>
    <row r="772" spans="1:22" ht="12">
      <c r="A772" s="164"/>
      <c r="B772" s="132"/>
      <c r="C772" s="164"/>
      <c r="D772" s="164"/>
      <c r="E772" s="164"/>
      <c r="F772" s="164"/>
      <c r="G772" s="164"/>
      <c r="H772" s="164"/>
      <c r="I772" s="164"/>
      <c r="J772" s="164"/>
      <c r="K772" s="164"/>
      <c r="L772" s="164"/>
      <c r="M772" s="164"/>
      <c r="N772" s="164"/>
      <c r="O772" s="164"/>
      <c r="P772" s="164"/>
      <c r="Q772" s="164"/>
      <c r="R772" s="164"/>
      <c r="S772" s="164"/>
      <c r="T772" s="164"/>
      <c r="U772" s="164"/>
      <c r="V772" s="164"/>
    </row>
    <row r="773" spans="1:22" ht="12">
      <c r="A773" s="164"/>
      <c r="B773" s="132"/>
      <c r="C773" s="164"/>
      <c r="D773" s="164"/>
      <c r="E773" s="164"/>
      <c r="F773" s="164"/>
      <c r="G773" s="164"/>
      <c r="H773" s="164"/>
      <c r="I773" s="164"/>
      <c r="J773" s="164"/>
      <c r="K773" s="164"/>
      <c r="L773" s="164"/>
      <c r="M773" s="164"/>
      <c r="N773" s="164"/>
      <c r="O773" s="164"/>
      <c r="P773" s="164"/>
      <c r="Q773" s="164"/>
      <c r="R773" s="164"/>
      <c r="S773" s="164"/>
      <c r="T773" s="164"/>
      <c r="U773" s="164"/>
      <c r="V773" s="164"/>
    </row>
    <row r="774" spans="1:22" ht="12">
      <c r="A774" s="164"/>
      <c r="B774" s="132"/>
      <c r="C774" s="164"/>
      <c r="D774" s="164"/>
      <c r="E774" s="164"/>
      <c r="F774" s="164"/>
      <c r="G774" s="164"/>
      <c r="H774" s="164"/>
      <c r="I774" s="164"/>
      <c r="J774" s="164"/>
      <c r="K774" s="164"/>
      <c r="L774" s="164"/>
      <c r="M774" s="164"/>
      <c r="N774" s="164"/>
      <c r="O774" s="164"/>
      <c r="P774" s="164"/>
      <c r="Q774" s="164"/>
      <c r="R774" s="164"/>
      <c r="S774" s="164"/>
      <c r="T774" s="164"/>
      <c r="U774" s="164"/>
      <c r="V774" s="164"/>
    </row>
    <row r="775" spans="1:22" ht="12">
      <c r="A775" s="164"/>
      <c r="B775" s="132"/>
      <c r="C775" s="164"/>
      <c r="D775" s="164"/>
      <c r="E775" s="164"/>
      <c r="F775" s="164"/>
      <c r="G775" s="164"/>
      <c r="H775" s="164"/>
      <c r="I775" s="164"/>
      <c r="J775" s="164"/>
      <c r="K775" s="164"/>
      <c r="L775" s="164"/>
      <c r="M775" s="164"/>
      <c r="N775" s="164"/>
      <c r="O775" s="164"/>
      <c r="P775" s="164"/>
      <c r="Q775" s="164"/>
      <c r="R775" s="164"/>
      <c r="S775" s="164"/>
      <c r="T775" s="164"/>
      <c r="U775" s="164"/>
      <c r="V775" s="164"/>
    </row>
    <row r="776" spans="1:22" ht="12">
      <c r="A776" s="164"/>
      <c r="B776" s="132"/>
      <c r="C776" s="164"/>
      <c r="D776" s="164"/>
      <c r="E776" s="164"/>
      <c r="F776" s="164"/>
      <c r="G776" s="164"/>
      <c r="H776" s="164"/>
      <c r="I776" s="164"/>
      <c r="J776" s="164"/>
      <c r="K776" s="164"/>
      <c r="L776" s="164"/>
      <c r="M776" s="164"/>
      <c r="N776" s="164"/>
      <c r="O776" s="164"/>
      <c r="P776" s="164"/>
      <c r="Q776" s="164"/>
      <c r="R776" s="164"/>
      <c r="S776" s="164"/>
      <c r="T776" s="164"/>
      <c r="U776" s="164"/>
      <c r="V776" s="164"/>
    </row>
    <row r="777" spans="1:22" ht="12">
      <c r="A777" s="164"/>
      <c r="B777" s="132"/>
      <c r="C777" s="164"/>
      <c r="D777" s="164"/>
      <c r="E777" s="164"/>
      <c r="F777" s="164"/>
      <c r="G777" s="164"/>
      <c r="H777" s="164"/>
      <c r="I777" s="164"/>
      <c r="J777" s="164"/>
      <c r="K777" s="164"/>
      <c r="L777" s="164"/>
      <c r="M777" s="164"/>
      <c r="N777" s="164"/>
      <c r="O777" s="164"/>
      <c r="P777" s="164"/>
      <c r="Q777" s="164"/>
      <c r="R777" s="164"/>
      <c r="S777" s="164"/>
      <c r="T777" s="164"/>
      <c r="U777" s="164"/>
      <c r="V777" s="164"/>
    </row>
    <row r="778" spans="1:22" ht="12">
      <c r="A778" s="164"/>
      <c r="B778" s="132"/>
      <c r="C778" s="164"/>
      <c r="D778" s="164"/>
      <c r="E778" s="164"/>
      <c r="F778" s="164"/>
      <c r="G778" s="164"/>
      <c r="H778" s="164"/>
      <c r="I778" s="164"/>
      <c r="J778" s="164"/>
      <c r="K778" s="164"/>
      <c r="L778" s="164"/>
      <c r="M778" s="164"/>
      <c r="N778" s="164"/>
      <c r="O778" s="164"/>
      <c r="P778" s="164"/>
      <c r="Q778" s="164"/>
      <c r="R778" s="164"/>
      <c r="S778" s="164"/>
      <c r="T778" s="164"/>
      <c r="U778" s="164"/>
      <c r="V778" s="164"/>
    </row>
    <row r="779" spans="1:22" ht="12">
      <c r="A779" s="164"/>
      <c r="B779" s="132"/>
      <c r="C779" s="164"/>
      <c r="D779" s="164"/>
      <c r="E779" s="164"/>
      <c r="F779" s="164"/>
      <c r="G779" s="164"/>
      <c r="H779" s="164"/>
      <c r="I779" s="164"/>
      <c r="J779" s="164"/>
      <c r="K779" s="164"/>
      <c r="L779" s="164"/>
      <c r="M779" s="164"/>
      <c r="N779" s="164"/>
      <c r="O779" s="164"/>
      <c r="P779" s="164"/>
      <c r="Q779" s="164"/>
      <c r="R779" s="164"/>
      <c r="S779" s="164"/>
      <c r="T779" s="164"/>
      <c r="U779" s="164"/>
      <c r="V779" s="164"/>
    </row>
    <row r="780" spans="1:22" ht="12">
      <c r="A780" s="164"/>
      <c r="B780" s="132"/>
      <c r="C780" s="164"/>
      <c r="D780" s="164"/>
      <c r="E780" s="164"/>
      <c r="F780" s="164"/>
      <c r="G780" s="164"/>
      <c r="H780" s="164"/>
      <c r="I780" s="164"/>
      <c r="J780" s="164"/>
      <c r="K780" s="164"/>
      <c r="L780" s="164"/>
      <c r="M780" s="164"/>
      <c r="N780" s="164"/>
      <c r="O780" s="164"/>
      <c r="P780" s="164"/>
      <c r="Q780" s="164"/>
      <c r="R780" s="164"/>
      <c r="S780" s="164"/>
      <c r="T780" s="164"/>
      <c r="U780" s="164"/>
      <c r="V780" s="164"/>
    </row>
    <row r="781" spans="1:22" ht="12">
      <c r="A781" s="164"/>
      <c r="B781" s="132"/>
      <c r="C781" s="164"/>
      <c r="D781" s="164"/>
      <c r="E781" s="164"/>
      <c r="F781" s="164"/>
      <c r="G781" s="164"/>
      <c r="H781" s="164"/>
      <c r="I781" s="164"/>
      <c r="J781" s="164"/>
      <c r="K781" s="164"/>
      <c r="L781" s="164"/>
      <c r="M781" s="164"/>
      <c r="N781" s="164"/>
      <c r="O781" s="164"/>
      <c r="P781" s="164"/>
      <c r="Q781" s="164"/>
      <c r="R781" s="164"/>
      <c r="S781" s="164"/>
      <c r="T781" s="164"/>
      <c r="U781" s="164"/>
      <c r="V781" s="164"/>
    </row>
    <row r="782" spans="1:22" ht="12">
      <c r="A782" s="164"/>
      <c r="B782" s="132"/>
      <c r="C782" s="164"/>
      <c r="D782" s="164"/>
      <c r="E782" s="164"/>
      <c r="F782" s="164"/>
      <c r="G782" s="164"/>
      <c r="H782" s="164"/>
      <c r="I782" s="164"/>
      <c r="J782" s="164"/>
      <c r="K782" s="164"/>
      <c r="L782" s="164"/>
      <c r="M782" s="164"/>
      <c r="N782" s="164"/>
      <c r="O782" s="164"/>
      <c r="P782" s="164"/>
      <c r="Q782" s="164"/>
      <c r="R782" s="164"/>
      <c r="S782" s="164"/>
      <c r="T782" s="164"/>
      <c r="U782" s="164"/>
      <c r="V782" s="164"/>
    </row>
    <row r="783" spans="1:22" ht="12">
      <c r="A783" s="164"/>
      <c r="B783" s="132"/>
      <c r="C783" s="164"/>
      <c r="D783" s="164"/>
      <c r="E783" s="164"/>
      <c r="F783" s="164"/>
      <c r="G783" s="164"/>
      <c r="H783" s="164"/>
      <c r="I783" s="164"/>
      <c r="J783" s="164"/>
      <c r="K783" s="164"/>
      <c r="L783" s="164"/>
      <c r="M783" s="164"/>
      <c r="N783" s="164"/>
      <c r="O783" s="164"/>
      <c r="P783" s="164"/>
      <c r="Q783" s="164"/>
      <c r="R783" s="164"/>
      <c r="S783" s="164"/>
      <c r="T783" s="164"/>
      <c r="U783" s="164"/>
      <c r="V783" s="164"/>
    </row>
    <row r="784" spans="1:22" ht="12">
      <c r="A784" s="164"/>
      <c r="B784" s="132"/>
      <c r="C784" s="164"/>
      <c r="D784" s="164"/>
      <c r="E784" s="164"/>
      <c r="F784" s="164"/>
      <c r="G784" s="164"/>
      <c r="H784" s="164"/>
      <c r="I784" s="164"/>
      <c r="J784" s="164"/>
      <c r="K784" s="164"/>
      <c r="L784" s="164"/>
      <c r="M784" s="164"/>
      <c r="N784" s="164"/>
      <c r="O784" s="164"/>
      <c r="P784" s="164"/>
      <c r="Q784" s="164"/>
      <c r="R784" s="164"/>
      <c r="S784" s="164"/>
      <c r="T784" s="164"/>
      <c r="U784" s="164"/>
      <c r="V784" s="164"/>
    </row>
    <row r="785" spans="1:22" ht="12">
      <c r="A785" s="164"/>
      <c r="B785" s="132"/>
      <c r="C785" s="164"/>
      <c r="D785" s="164"/>
      <c r="E785" s="164"/>
      <c r="F785" s="164"/>
      <c r="G785" s="164"/>
      <c r="H785" s="164"/>
      <c r="I785" s="164"/>
      <c r="J785" s="164"/>
      <c r="K785" s="164"/>
      <c r="L785" s="164"/>
      <c r="M785" s="164"/>
      <c r="N785" s="164"/>
      <c r="O785" s="164"/>
      <c r="P785" s="164"/>
      <c r="Q785" s="164"/>
      <c r="R785" s="164"/>
      <c r="S785" s="164"/>
      <c r="T785" s="164"/>
      <c r="U785" s="164"/>
      <c r="V785" s="164"/>
    </row>
    <row r="786" spans="1:22" ht="12">
      <c r="A786" s="164"/>
      <c r="B786" s="132"/>
      <c r="C786" s="164"/>
      <c r="D786" s="164"/>
      <c r="E786" s="164"/>
      <c r="F786" s="164"/>
      <c r="G786" s="164"/>
      <c r="H786" s="164"/>
      <c r="I786" s="164"/>
      <c r="J786" s="164"/>
      <c r="K786" s="164"/>
      <c r="L786" s="164"/>
      <c r="M786" s="164"/>
      <c r="N786" s="164"/>
      <c r="O786" s="164"/>
      <c r="P786" s="164"/>
      <c r="Q786" s="164"/>
      <c r="R786" s="164"/>
      <c r="S786" s="164"/>
      <c r="T786" s="164"/>
      <c r="U786" s="164"/>
      <c r="V786" s="164"/>
    </row>
    <row r="787" spans="1:22" ht="12">
      <c r="A787" s="164"/>
      <c r="B787" s="132"/>
      <c r="C787" s="164"/>
      <c r="D787" s="164"/>
      <c r="E787" s="164"/>
      <c r="F787" s="164"/>
      <c r="G787" s="164"/>
      <c r="H787" s="164"/>
      <c r="I787" s="164"/>
      <c r="J787" s="164"/>
      <c r="K787" s="164"/>
      <c r="L787" s="164"/>
      <c r="M787" s="164"/>
      <c r="N787" s="164"/>
      <c r="O787" s="164"/>
      <c r="P787" s="164"/>
      <c r="Q787" s="164"/>
      <c r="R787" s="164"/>
      <c r="S787" s="164"/>
      <c r="T787" s="164"/>
      <c r="U787" s="164"/>
      <c r="V787" s="164"/>
    </row>
    <row r="788" spans="1:22" ht="12">
      <c r="A788" s="164"/>
      <c r="B788" s="132"/>
      <c r="C788" s="164"/>
      <c r="D788" s="164"/>
      <c r="E788" s="164"/>
      <c r="F788" s="164"/>
      <c r="G788" s="164"/>
      <c r="H788" s="164"/>
      <c r="I788" s="164"/>
      <c r="J788" s="164"/>
      <c r="K788" s="164"/>
      <c r="L788" s="164"/>
      <c r="M788" s="164"/>
      <c r="N788" s="164"/>
      <c r="O788" s="164"/>
      <c r="P788" s="164"/>
      <c r="Q788" s="164"/>
      <c r="R788" s="164"/>
      <c r="S788" s="164"/>
      <c r="T788" s="164"/>
      <c r="U788" s="164"/>
      <c r="V788" s="164"/>
    </row>
    <row r="789" spans="1:22" ht="12">
      <c r="A789" s="164"/>
      <c r="B789" s="132"/>
      <c r="C789" s="164"/>
      <c r="D789" s="164"/>
      <c r="E789" s="164"/>
      <c r="F789" s="164"/>
      <c r="G789" s="164"/>
      <c r="H789" s="164"/>
      <c r="I789" s="164"/>
      <c r="J789" s="164"/>
      <c r="K789" s="164"/>
      <c r="L789" s="164"/>
      <c r="M789" s="164"/>
      <c r="N789" s="164"/>
      <c r="O789" s="164"/>
      <c r="P789" s="164"/>
      <c r="Q789" s="164"/>
      <c r="R789" s="164"/>
      <c r="S789" s="164"/>
      <c r="T789" s="164"/>
      <c r="U789" s="164"/>
      <c r="V789" s="164"/>
    </row>
    <row r="790" spans="1:22" ht="12">
      <c r="A790" s="164"/>
      <c r="B790" s="132"/>
      <c r="C790" s="164"/>
      <c r="D790" s="164"/>
      <c r="E790" s="164"/>
      <c r="F790" s="164"/>
      <c r="G790" s="164"/>
      <c r="H790" s="164"/>
      <c r="I790" s="164"/>
      <c r="J790" s="164"/>
      <c r="K790" s="164"/>
      <c r="L790" s="164"/>
      <c r="M790" s="164"/>
      <c r="N790" s="164"/>
      <c r="O790" s="164"/>
      <c r="P790" s="164"/>
      <c r="Q790" s="164"/>
      <c r="R790" s="164"/>
      <c r="S790" s="164"/>
      <c r="T790" s="164"/>
      <c r="U790" s="164"/>
      <c r="V790" s="164"/>
    </row>
    <row r="791" spans="1:22" ht="12">
      <c r="A791" s="164"/>
      <c r="B791" s="132"/>
      <c r="C791" s="164"/>
      <c r="D791" s="164"/>
      <c r="E791" s="164"/>
      <c r="F791" s="164"/>
      <c r="G791" s="164"/>
      <c r="H791" s="164"/>
      <c r="I791" s="164"/>
      <c r="J791" s="164"/>
      <c r="K791" s="164"/>
      <c r="L791" s="164"/>
      <c r="M791" s="164"/>
      <c r="N791" s="164"/>
      <c r="O791" s="164"/>
      <c r="P791" s="164"/>
      <c r="Q791" s="164"/>
      <c r="R791" s="164"/>
      <c r="S791" s="164"/>
      <c r="T791" s="164"/>
      <c r="U791" s="164"/>
      <c r="V791" s="164"/>
    </row>
    <row r="792" spans="1:22" ht="12">
      <c r="A792" s="164"/>
      <c r="B792" s="132"/>
      <c r="C792" s="164"/>
      <c r="D792" s="164"/>
      <c r="E792" s="164"/>
      <c r="F792" s="164"/>
      <c r="G792" s="164"/>
      <c r="H792" s="164"/>
      <c r="I792" s="164"/>
      <c r="J792" s="164"/>
      <c r="K792" s="164"/>
      <c r="L792" s="164"/>
      <c r="M792" s="164"/>
      <c r="N792" s="164"/>
      <c r="O792" s="164"/>
      <c r="P792" s="164"/>
      <c r="Q792" s="164"/>
      <c r="R792" s="164"/>
      <c r="S792" s="164"/>
      <c r="T792" s="164"/>
      <c r="U792" s="164"/>
      <c r="V792" s="164"/>
    </row>
    <row r="793" spans="1:22" ht="12">
      <c r="A793" s="164"/>
      <c r="B793" s="132"/>
      <c r="C793" s="164"/>
      <c r="D793" s="164"/>
      <c r="E793" s="164"/>
      <c r="F793" s="164"/>
      <c r="G793" s="164"/>
      <c r="H793" s="164"/>
      <c r="I793" s="164"/>
      <c r="J793" s="164"/>
      <c r="K793" s="164"/>
      <c r="L793" s="164"/>
      <c r="M793" s="164"/>
      <c r="N793" s="164"/>
      <c r="O793" s="164"/>
      <c r="P793" s="164"/>
      <c r="Q793" s="164"/>
      <c r="R793" s="164"/>
      <c r="S793" s="164"/>
      <c r="T793" s="164"/>
      <c r="U793" s="164"/>
      <c r="V793" s="164"/>
    </row>
    <row r="794" spans="1:22" ht="12">
      <c r="A794" s="164"/>
      <c r="B794" s="132"/>
      <c r="C794" s="164"/>
      <c r="D794" s="164"/>
      <c r="E794" s="164"/>
      <c r="F794" s="164"/>
      <c r="G794" s="164"/>
      <c r="H794" s="164"/>
      <c r="I794" s="164"/>
      <c r="J794" s="164"/>
      <c r="K794" s="164"/>
      <c r="L794" s="164"/>
      <c r="M794" s="164"/>
      <c r="N794" s="164"/>
      <c r="O794" s="164"/>
      <c r="P794" s="164"/>
      <c r="Q794" s="164"/>
      <c r="R794" s="164"/>
      <c r="S794" s="164"/>
      <c r="T794" s="164"/>
      <c r="U794" s="164"/>
      <c r="V794" s="164"/>
    </row>
    <row r="795" spans="1:22" ht="12">
      <c r="A795" s="164"/>
      <c r="B795" s="132"/>
      <c r="C795" s="164"/>
      <c r="D795" s="164"/>
      <c r="E795" s="164"/>
      <c r="F795" s="164"/>
      <c r="G795" s="164"/>
      <c r="H795" s="164"/>
      <c r="I795" s="164"/>
      <c r="J795" s="164"/>
      <c r="K795" s="164"/>
      <c r="L795" s="164"/>
      <c r="M795" s="164"/>
      <c r="N795" s="164"/>
      <c r="O795" s="164"/>
      <c r="P795" s="164"/>
      <c r="Q795" s="164"/>
      <c r="R795" s="164"/>
      <c r="S795" s="164"/>
      <c r="T795" s="164"/>
      <c r="U795" s="164"/>
      <c r="V795" s="164"/>
    </row>
    <row r="796" spans="1:22" ht="12">
      <c r="A796" s="164"/>
      <c r="B796" s="132"/>
      <c r="C796" s="164"/>
      <c r="D796" s="164"/>
      <c r="E796" s="164"/>
      <c r="F796" s="164"/>
      <c r="G796" s="164"/>
      <c r="H796" s="164"/>
      <c r="I796" s="164"/>
      <c r="J796" s="164"/>
      <c r="K796" s="164"/>
      <c r="L796" s="164"/>
      <c r="M796" s="164"/>
      <c r="N796" s="164"/>
      <c r="O796" s="164"/>
      <c r="P796" s="164"/>
      <c r="Q796" s="164"/>
      <c r="R796" s="164"/>
      <c r="S796" s="164"/>
      <c r="T796" s="164"/>
      <c r="U796" s="164"/>
      <c r="V796" s="164"/>
    </row>
    <row r="797" spans="1:22" ht="12">
      <c r="A797" s="164"/>
      <c r="B797" s="132"/>
      <c r="C797" s="164"/>
      <c r="D797" s="164"/>
      <c r="E797" s="164"/>
      <c r="F797" s="164"/>
      <c r="G797" s="164"/>
      <c r="H797" s="164"/>
      <c r="I797" s="164"/>
      <c r="J797" s="164"/>
      <c r="K797" s="164"/>
      <c r="L797" s="164"/>
      <c r="M797" s="164"/>
      <c r="N797" s="164"/>
      <c r="O797" s="164"/>
      <c r="P797" s="164"/>
      <c r="Q797" s="164"/>
      <c r="R797" s="164"/>
      <c r="S797" s="164"/>
      <c r="T797" s="164"/>
      <c r="U797" s="164"/>
      <c r="V797" s="164"/>
    </row>
    <row r="798" spans="1:22" ht="12">
      <c r="A798" s="164"/>
      <c r="B798" s="132"/>
      <c r="C798" s="164"/>
      <c r="D798" s="164"/>
      <c r="E798" s="164"/>
      <c r="F798" s="164"/>
      <c r="G798" s="164"/>
      <c r="H798" s="164"/>
      <c r="I798" s="164"/>
      <c r="J798" s="164"/>
      <c r="K798" s="164"/>
      <c r="L798" s="164"/>
      <c r="M798" s="164"/>
      <c r="N798" s="164"/>
      <c r="O798" s="164"/>
      <c r="P798" s="164"/>
      <c r="Q798" s="164"/>
      <c r="R798" s="164"/>
      <c r="S798" s="164"/>
      <c r="T798" s="164"/>
      <c r="U798" s="164"/>
      <c r="V798" s="164"/>
    </row>
    <row r="799" spans="1:22" ht="12">
      <c r="A799" s="164"/>
      <c r="B799" s="132"/>
      <c r="C799" s="164"/>
      <c r="D799" s="164"/>
      <c r="E799" s="164"/>
      <c r="F799" s="164"/>
      <c r="G799" s="164"/>
      <c r="H799" s="164"/>
      <c r="I799" s="164"/>
      <c r="J799" s="164"/>
      <c r="K799" s="164"/>
      <c r="L799" s="164"/>
      <c r="M799" s="164"/>
      <c r="N799" s="164"/>
      <c r="O799" s="164"/>
      <c r="P799" s="164"/>
      <c r="Q799" s="164"/>
      <c r="R799" s="164"/>
      <c r="S799" s="164"/>
      <c r="T799" s="164"/>
      <c r="U799" s="164"/>
      <c r="V799" s="164"/>
    </row>
    <row r="800" spans="1:22" ht="12">
      <c r="A800" s="164"/>
      <c r="B800" s="132"/>
      <c r="C800" s="164"/>
      <c r="D800" s="164"/>
      <c r="E800" s="164"/>
      <c r="F800" s="164"/>
      <c r="G800" s="164"/>
      <c r="H800" s="164"/>
      <c r="I800" s="164"/>
      <c r="J800" s="164"/>
      <c r="K800" s="164"/>
      <c r="L800" s="164"/>
      <c r="M800" s="164"/>
      <c r="N800" s="164"/>
      <c r="O800" s="164"/>
      <c r="P800" s="164"/>
      <c r="Q800" s="164"/>
      <c r="R800" s="164"/>
      <c r="S800" s="164"/>
      <c r="T800" s="164"/>
      <c r="U800" s="164"/>
      <c r="V800" s="164"/>
    </row>
    <row r="801" spans="1:22" ht="12">
      <c r="A801" s="164"/>
      <c r="B801" s="132"/>
      <c r="C801" s="164"/>
      <c r="D801" s="164"/>
      <c r="E801" s="164"/>
      <c r="F801" s="164"/>
      <c r="G801" s="164"/>
      <c r="H801" s="164"/>
      <c r="I801" s="164"/>
      <c r="J801" s="164"/>
      <c r="K801" s="164"/>
      <c r="L801" s="164"/>
      <c r="M801" s="164"/>
      <c r="N801" s="164"/>
      <c r="O801" s="164"/>
      <c r="P801" s="164"/>
      <c r="Q801" s="164"/>
      <c r="R801" s="164"/>
      <c r="S801" s="164"/>
      <c r="T801" s="164"/>
      <c r="U801" s="164"/>
      <c r="V801" s="164"/>
    </row>
    <row r="802" spans="1:22" ht="12">
      <c r="A802" s="164"/>
      <c r="B802" s="132"/>
      <c r="C802" s="164"/>
      <c r="D802" s="164"/>
      <c r="E802" s="164"/>
      <c r="F802" s="164"/>
      <c r="G802" s="164"/>
      <c r="H802" s="164"/>
      <c r="I802" s="164"/>
      <c r="J802" s="164"/>
      <c r="K802" s="164"/>
      <c r="L802" s="164"/>
      <c r="M802" s="164"/>
      <c r="N802" s="164"/>
      <c r="O802" s="164"/>
      <c r="P802" s="164"/>
      <c r="Q802" s="164"/>
      <c r="R802" s="164"/>
      <c r="S802" s="164"/>
      <c r="T802" s="164"/>
      <c r="U802" s="164"/>
      <c r="V802" s="164"/>
    </row>
    <row r="803" spans="1:22" ht="12">
      <c r="A803" s="164"/>
      <c r="B803" s="132"/>
      <c r="C803" s="164"/>
      <c r="D803" s="164"/>
      <c r="E803" s="164"/>
      <c r="F803" s="164"/>
      <c r="G803" s="164"/>
      <c r="H803" s="164"/>
      <c r="I803" s="164"/>
      <c r="J803" s="164"/>
      <c r="K803" s="164"/>
      <c r="L803" s="164"/>
      <c r="M803" s="164"/>
      <c r="N803" s="164"/>
      <c r="O803" s="164"/>
      <c r="P803" s="164"/>
      <c r="Q803" s="164"/>
      <c r="R803" s="164"/>
      <c r="S803" s="164"/>
      <c r="T803" s="164"/>
      <c r="U803" s="164"/>
      <c r="V803" s="164"/>
    </row>
    <row r="804" spans="1:22" ht="12">
      <c r="A804" s="164"/>
      <c r="B804" s="132"/>
      <c r="C804" s="164"/>
      <c r="D804" s="164"/>
      <c r="E804" s="164"/>
      <c r="F804" s="164"/>
      <c r="G804" s="164"/>
      <c r="H804" s="164"/>
      <c r="I804" s="164"/>
      <c r="J804" s="164"/>
      <c r="K804" s="164"/>
      <c r="L804" s="164"/>
      <c r="M804" s="164"/>
      <c r="N804" s="164"/>
      <c r="O804" s="164"/>
      <c r="P804" s="164"/>
      <c r="Q804" s="164"/>
      <c r="R804" s="164"/>
      <c r="S804" s="164"/>
      <c r="T804" s="164"/>
      <c r="U804" s="164"/>
      <c r="V804" s="164"/>
    </row>
    <row r="805" spans="1:22" ht="12">
      <c r="A805" s="164"/>
      <c r="B805" s="132"/>
      <c r="C805" s="164"/>
      <c r="D805" s="164"/>
      <c r="E805" s="164"/>
      <c r="F805" s="164"/>
      <c r="G805" s="164"/>
      <c r="H805" s="164"/>
      <c r="I805" s="164"/>
      <c r="J805" s="164"/>
      <c r="K805" s="164"/>
      <c r="L805" s="164"/>
      <c r="M805" s="164"/>
      <c r="N805" s="164"/>
      <c r="O805" s="164"/>
      <c r="P805" s="164"/>
      <c r="Q805" s="164"/>
      <c r="R805" s="164"/>
      <c r="S805" s="164"/>
      <c r="T805" s="164"/>
      <c r="U805" s="164"/>
      <c r="V805" s="164"/>
    </row>
    <row r="806" spans="1:22" ht="12">
      <c r="A806" s="164"/>
      <c r="B806" s="132"/>
      <c r="C806" s="164"/>
      <c r="D806" s="164"/>
      <c r="E806" s="164"/>
      <c r="F806" s="164"/>
      <c r="G806" s="164"/>
      <c r="H806" s="164"/>
      <c r="I806" s="164"/>
      <c r="J806" s="164"/>
      <c r="K806" s="164"/>
      <c r="L806" s="164"/>
      <c r="M806" s="164"/>
      <c r="N806" s="164"/>
      <c r="O806" s="164"/>
      <c r="P806" s="164"/>
      <c r="Q806" s="164"/>
      <c r="R806" s="164"/>
      <c r="S806" s="164"/>
      <c r="T806" s="164"/>
      <c r="U806" s="164"/>
      <c r="V806" s="164"/>
    </row>
    <row r="807" spans="1:22" ht="12">
      <c r="A807" s="164"/>
      <c r="B807" s="132"/>
      <c r="C807" s="164"/>
      <c r="D807" s="164"/>
      <c r="E807" s="164"/>
      <c r="F807" s="164"/>
      <c r="G807" s="164"/>
      <c r="H807" s="164"/>
      <c r="I807" s="164"/>
      <c r="J807" s="164"/>
      <c r="K807" s="164"/>
      <c r="L807" s="164"/>
      <c r="M807" s="164"/>
      <c r="N807" s="164"/>
      <c r="O807" s="164"/>
      <c r="P807" s="164"/>
      <c r="Q807" s="164"/>
      <c r="R807" s="164"/>
      <c r="S807" s="164"/>
      <c r="T807" s="164"/>
      <c r="U807" s="164"/>
      <c r="V807" s="164"/>
    </row>
    <row r="808" spans="1:22" ht="12">
      <c r="A808" s="164"/>
      <c r="B808" s="132"/>
      <c r="C808" s="164"/>
      <c r="D808" s="164"/>
      <c r="E808" s="164"/>
      <c r="F808" s="164"/>
      <c r="G808" s="164"/>
      <c r="H808" s="164"/>
      <c r="I808" s="164"/>
      <c r="J808" s="164"/>
      <c r="K808" s="164"/>
      <c r="L808" s="164"/>
      <c r="M808" s="164"/>
      <c r="N808" s="164"/>
      <c r="O808" s="164"/>
      <c r="P808" s="164"/>
      <c r="Q808" s="164"/>
      <c r="R808" s="164"/>
      <c r="S808" s="164"/>
      <c r="T808" s="164"/>
      <c r="U808" s="164"/>
      <c r="V808" s="164"/>
    </row>
    <row r="809" spans="1:22" ht="12">
      <c r="A809" s="164"/>
      <c r="B809" s="132"/>
      <c r="C809" s="164"/>
      <c r="D809" s="164"/>
      <c r="E809" s="164"/>
      <c r="F809" s="164"/>
      <c r="G809" s="164"/>
      <c r="H809" s="164"/>
      <c r="I809" s="164"/>
      <c r="J809" s="164"/>
      <c r="K809" s="164"/>
      <c r="L809" s="164"/>
      <c r="M809" s="164"/>
      <c r="N809" s="164"/>
      <c r="O809" s="164"/>
      <c r="P809" s="164"/>
      <c r="Q809" s="164"/>
      <c r="R809" s="164"/>
      <c r="S809" s="164"/>
      <c r="T809" s="164"/>
      <c r="U809" s="164"/>
      <c r="V809" s="164"/>
    </row>
    <row r="810" spans="1:22" ht="12">
      <c r="A810" s="164"/>
      <c r="B810" s="132"/>
      <c r="C810" s="164"/>
      <c r="D810" s="164"/>
      <c r="E810" s="164"/>
      <c r="F810" s="164"/>
      <c r="G810" s="164"/>
      <c r="H810" s="164"/>
      <c r="I810" s="164"/>
      <c r="J810" s="164"/>
      <c r="K810" s="164"/>
      <c r="L810" s="164"/>
      <c r="M810" s="164"/>
      <c r="N810" s="164"/>
      <c r="O810" s="164"/>
      <c r="P810" s="164"/>
      <c r="Q810" s="164"/>
      <c r="R810" s="164"/>
      <c r="S810" s="164"/>
      <c r="T810" s="164"/>
      <c r="U810" s="164"/>
      <c r="V810" s="164"/>
    </row>
    <row r="811" spans="1:22" ht="12">
      <c r="A811" s="164"/>
      <c r="B811" s="132"/>
      <c r="C811" s="164"/>
      <c r="D811" s="164"/>
      <c r="E811" s="164"/>
      <c r="F811" s="164"/>
      <c r="G811" s="164"/>
      <c r="H811" s="164"/>
      <c r="I811" s="164"/>
      <c r="J811" s="164"/>
      <c r="K811" s="164"/>
      <c r="L811" s="164"/>
      <c r="M811" s="164"/>
      <c r="N811" s="164"/>
      <c r="O811" s="164"/>
      <c r="P811" s="164"/>
      <c r="Q811" s="164"/>
      <c r="R811" s="164"/>
      <c r="S811" s="164"/>
      <c r="T811" s="164"/>
      <c r="U811" s="164"/>
      <c r="V811" s="164"/>
    </row>
    <row r="812" spans="1:22" ht="12">
      <c r="A812" s="164"/>
      <c r="B812" s="132"/>
      <c r="C812" s="164"/>
      <c r="D812" s="164"/>
      <c r="E812" s="164"/>
      <c r="F812" s="164"/>
      <c r="G812" s="164"/>
      <c r="H812" s="164"/>
      <c r="I812" s="164"/>
      <c r="J812" s="164"/>
      <c r="K812" s="164"/>
      <c r="L812" s="164"/>
      <c r="M812" s="164"/>
      <c r="N812" s="164"/>
      <c r="O812" s="164"/>
      <c r="P812" s="164"/>
      <c r="Q812" s="164"/>
      <c r="R812" s="164"/>
      <c r="S812" s="164"/>
      <c r="T812" s="164"/>
      <c r="U812" s="164"/>
      <c r="V812" s="164"/>
    </row>
    <row r="813" spans="1:22" ht="12">
      <c r="A813" s="164"/>
      <c r="B813" s="132"/>
      <c r="C813" s="164"/>
      <c r="D813" s="164"/>
      <c r="E813" s="164"/>
      <c r="F813" s="164"/>
      <c r="G813" s="164"/>
      <c r="H813" s="164"/>
      <c r="I813" s="164"/>
      <c r="J813" s="164"/>
      <c r="K813" s="164"/>
      <c r="L813" s="164"/>
      <c r="M813" s="164"/>
      <c r="N813" s="164"/>
      <c r="O813" s="164"/>
      <c r="P813" s="164"/>
      <c r="Q813" s="164"/>
      <c r="R813" s="164"/>
      <c r="S813" s="164"/>
      <c r="T813" s="164"/>
      <c r="U813" s="164"/>
      <c r="V813" s="164"/>
    </row>
    <row r="814" spans="1:22" ht="12">
      <c r="A814" s="164"/>
      <c r="B814" s="132"/>
      <c r="C814" s="164"/>
      <c r="D814" s="164"/>
      <c r="E814" s="164"/>
      <c r="F814" s="164"/>
      <c r="G814" s="164"/>
      <c r="H814" s="164"/>
      <c r="I814" s="164"/>
      <c r="J814" s="164"/>
      <c r="K814" s="164"/>
      <c r="L814" s="164"/>
      <c r="M814" s="164"/>
      <c r="N814" s="164"/>
      <c r="O814" s="164"/>
      <c r="P814" s="164"/>
      <c r="Q814" s="164"/>
      <c r="R814" s="164"/>
      <c r="S814" s="164"/>
      <c r="T814" s="164"/>
      <c r="U814" s="164"/>
      <c r="V814" s="164"/>
    </row>
    <row r="815" spans="1:22" ht="12">
      <c r="A815" s="164"/>
      <c r="B815" s="132"/>
      <c r="C815" s="164"/>
      <c r="D815" s="164"/>
      <c r="E815" s="164"/>
      <c r="F815" s="164"/>
      <c r="G815" s="164"/>
      <c r="H815" s="164"/>
      <c r="I815" s="164"/>
      <c r="J815" s="164"/>
      <c r="K815" s="164"/>
      <c r="L815" s="164"/>
      <c r="M815" s="164"/>
      <c r="N815" s="164"/>
      <c r="O815" s="164"/>
      <c r="P815" s="164"/>
      <c r="Q815" s="164"/>
      <c r="R815" s="164"/>
      <c r="S815" s="164"/>
      <c r="T815" s="164"/>
      <c r="U815" s="164"/>
      <c r="V815" s="164"/>
    </row>
    <row r="816" spans="1:22" ht="12">
      <c r="A816" s="164"/>
      <c r="B816" s="132"/>
      <c r="C816" s="164"/>
      <c r="D816" s="164"/>
      <c r="E816" s="164"/>
      <c r="F816" s="164"/>
      <c r="G816" s="164"/>
      <c r="H816" s="164"/>
      <c r="I816" s="164"/>
      <c r="J816" s="164"/>
      <c r="K816" s="164"/>
      <c r="L816" s="164"/>
      <c r="M816" s="164"/>
      <c r="N816" s="164"/>
      <c r="O816" s="164"/>
      <c r="P816" s="164"/>
      <c r="Q816" s="164"/>
      <c r="R816" s="164"/>
      <c r="S816" s="164"/>
      <c r="T816" s="164"/>
      <c r="U816" s="164"/>
      <c r="V816" s="164"/>
    </row>
    <row r="817" spans="1:22" ht="12">
      <c r="A817" s="164"/>
      <c r="B817" s="132"/>
      <c r="C817" s="164"/>
      <c r="D817" s="164"/>
      <c r="E817" s="164"/>
      <c r="F817" s="164"/>
      <c r="G817" s="164"/>
      <c r="H817" s="164"/>
      <c r="I817" s="164"/>
      <c r="J817" s="164"/>
      <c r="K817" s="164"/>
      <c r="L817" s="164"/>
      <c r="M817" s="164"/>
      <c r="N817" s="164"/>
      <c r="O817" s="164"/>
      <c r="P817" s="164"/>
      <c r="Q817" s="164"/>
      <c r="R817" s="164"/>
      <c r="S817" s="164"/>
      <c r="T817" s="164"/>
      <c r="U817" s="164"/>
      <c r="V817" s="164"/>
    </row>
    <row r="818" spans="1:22" ht="12">
      <c r="A818" s="164"/>
      <c r="B818" s="132"/>
      <c r="C818" s="164"/>
      <c r="D818" s="164"/>
      <c r="E818" s="164"/>
      <c r="F818" s="164"/>
      <c r="G818" s="164"/>
      <c r="H818" s="164"/>
      <c r="I818" s="164"/>
      <c r="J818" s="164"/>
      <c r="K818" s="164"/>
      <c r="L818" s="164"/>
      <c r="M818" s="164"/>
      <c r="N818" s="164"/>
      <c r="O818" s="164"/>
      <c r="P818" s="164"/>
      <c r="Q818" s="164"/>
      <c r="R818" s="164"/>
      <c r="S818" s="164"/>
      <c r="T818" s="164"/>
      <c r="U818" s="164"/>
      <c r="V818" s="164"/>
    </row>
    <row r="819" spans="1:22" ht="12">
      <c r="A819" s="164"/>
      <c r="B819" s="132"/>
      <c r="C819" s="164"/>
      <c r="D819" s="164"/>
      <c r="E819" s="164"/>
      <c r="F819" s="164"/>
      <c r="G819" s="164"/>
      <c r="H819" s="164"/>
      <c r="I819" s="164"/>
      <c r="J819" s="164"/>
      <c r="K819" s="164"/>
      <c r="L819" s="164"/>
      <c r="M819" s="164"/>
      <c r="N819" s="164"/>
      <c r="O819" s="164"/>
      <c r="P819" s="164"/>
      <c r="Q819" s="164"/>
      <c r="R819" s="164"/>
      <c r="S819" s="164"/>
      <c r="T819" s="164"/>
      <c r="U819" s="164"/>
      <c r="V819" s="164"/>
    </row>
    <row r="820" spans="1:22" ht="12">
      <c r="A820" s="164"/>
      <c r="B820" s="132"/>
      <c r="C820" s="164"/>
      <c r="D820" s="164"/>
      <c r="E820" s="164"/>
      <c r="F820" s="164"/>
      <c r="G820" s="164"/>
      <c r="H820" s="164"/>
      <c r="I820" s="164"/>
      <c r="J820" s="164"/>
      <c r="K820" s="164"/>
      <c r="L820" s="164"/>
      <c r="M820" s="164"/>
      <c r="N820" s="164"/>
      <c r="O820" s="164"/>
      <c r="P820" s="164"/>
      <c r="Q820" s="164"/>
      <c r="R820" s="164"/>
      <c r="S820" s="164"/>
      <c r="T820" s="164"/>
      <c r="U820" s="164"/>
      <c r="V820" s="164"/>
    </row>
    <row r="821" spans="1:22" ht="12">
      <c r="A821" s="164"/>
      <c r="B821" s="132"/>
      <c r="C821" s="164"/>
      <c r="D821" s="164"/>
      <c r="E821" s="164"/>
      <c r="F821" s="164"/>
      <c r="G821" s="164"/>
      <c r="H821" s="164"/>
      <c r="I821" s="164"/>
      <c r="J821" s="164"/>
      <c r="K821" s="164"/>
      <c r="L821" s="164"/>
      <c r="M821" s="164"/>
      <c r="N821" s="164"/>
      <c r="O821" s="164"/>
      <c r="P821" s="164"/>
      <c r="Q821" s="164"/>
      <c r="R821" s="164"/>
      <c r="S821" s="164"/>
      <c r="T821" s="164"/>
      <c r="U821" s="164"/>
      <c r="V821" s="164"/>
    </row>
    <row r="822" spans="1:22" ht="12">
      <c r="A822" s="164"/>
      <c r="B822" s="132"/>
      <c r="C822" s="164"/>
      <c r="D822" s="164"/>
      <c r="E822" s="164"/>
      <c r="F822" s="164"/>
      <c r="G822" s="164"/>
      <c r="H822" s="164"/>
      <c r="I822" s="164"/>
      <c r="J822" s="164"/>
      <c r="K822" s="164"/>
      <c r="L822" s="164"/>
      <c r="M822" s="164"/>
      <c r="N822" s="164"/>
      <c r="O822" s="164"/>
      <c r="P822" s="164"/>
      <c r="Q822" s="164"/>
      <c r="R822" s="164"/>
      <c r="S822" s="164"/>
      <c r="T822" s="164"/>
      <c r="U822" s="164"/>
      <c r="V822" s="164"/>
    </row>
    <row r="823" spans="1:22" ht="12">
      <c r="A823" s="164"/>
      <c r="B823" s="132"/>
      <c r="C823" s="164"/>
      <c r="D823" s="164"/>
      <c r="E823" s="164"/>
      <c r="F823" s="164"/>
      <c r="G823" s="164"/>
      <c r="H823" s="164"/>
      <c r="I823" s="164"/>
      <c r="J823" s="164"/>
      <c r="K823" s="164"/>
      <c r="L823" s="164"/>
      <c r="M823" s="164"/>
      <c r="N823" s="164"/>
      <c r="O823" s="164"/>
      <c r="P823" s="164"/>
      <c r="Q823" s="164"/>
      <c r="R823" s="164"/>
      <c r="S823" s="164"/>
      <c r="T823" s="164"/>
      <c r="U823" s="164"/>
      <c r="V823" s="164"/>
    </row>
    <row r="824" spans="1:22" ht="12">
      <c r="A824" s="164"/>
      <c r="B824" s="132"/>
      <c r="C824" s="164"/>
      <c r="D824" s="164"/>
      <c r="E824" s="164"/>
      <c r="F824" s="164"/>
      <c r="G824" s="164"/>
      <c r="H824" s="164"/>
      <c r="I824" s="164"/>
      <c r="J824" s="164"/>
      <c r="K824" s="164"/>
      <c r="L824" s="164"/>
      <c r="M824" s="164"/>
      <c r="N824" s="164"/>
      <c r="O824" s="164"/>
      <c r="P824" s="164"/>
      <c r="Q824" s="164"/>
      <c r="R824" s="164"/>
      <c r="S824" s="164"/>
      <c r="T824" s="164"/>
      <c r="U824" s="164"/>
      <c r="V824" s="164"/>
    </row>
    <row r="825" spans="1:22" ht="12">
      <c r="A825" s="164"/>
      <c r="B825" s="132"/>
      <c r="C825" s="164"/>
      <c r="D825" s="164"/>
      <c r="E825" s="164"/>
      <c r="F825" s="164"/>
      <c r="G825" s="164"/>
      <c r="H825" s="164"/>
      <c r="I825" s="164"/>
      <c r="J825" s="164"/>
      <c r="K825" s="164"/>
      <c r="L825" s="164"/>
      <c r="M825" s="164"/>
      <c r="N825" s="164"/>
      <c r="O825" s="164"/>
      <c r="P825" s="164"/>
      <c r="Q825" s="164"/>
      <c r="R825" s="164"/>
      <c r="S825" s="164"/>
      <c r="T825" s="164"/>
      <c r="U825" s="164"/>
      <c r="V825" s="164"/>
    </row>
    <row r="826" spans="1:22" ht="12">
      <c r="A826" s="164"/>
      <c r="B826" s="132"/>
      <c r="C826" s="164"/>
      <c r="D826" s="164"/>
      <c r="E826" s="164"/>
      <c r="F826" s="164"/>
      <c r="G826" s="164"/>
      <c r="H826" s="164"/>
      <c r="I826" s="164"/>
      <c r="J826" s="164"/>
      <c r="K826" s="164"/>
      <c r="L826" s="164"/>
      <c r="M826" s="164"/>
      <c r="N826" s="164"/>
      <c r="O826" s="164"/>
      <c r="P826" s="164"/>
      <c r="Q826" s="164"/>
      <c r="R826" s="164"/>
      <c r="S826" s="164"/>
      <c r="T826" s="164"/>
      <c r="U826" s="164"/>
      <c r="V826" s="164"/>
    </row>
    <row r="827" spans="1:22" ht="12">
      <c r="A827" s="164"/>
      <c r="B827" s="132"/>
      <c r="C827" s="164"/>
      <c r="D827" s="164"/>
      <c r="E827" s="164"/>
      <c r="F827" s="164"/>
      <c r="G827" s="164"/>
      <c r="H827" s="164"/>
      <c r="I827" s="164"/>
      <c r="J827" s="164"/>
      <c r="K827" s="164"/>
      <c r="L827" s="164"/>
      <c r="M827" s="164"/>
      <c r="N827" s="164"/>
      <c r="O827" s="164"/>
      <c r="P827" s="164"/>
      <c r="Q827" s="164"/>
      <c r="R827" s="164"/>
      <c r="S827" s="164"/>
      <c r="T827" s="164"/>
      <c r="U827" s="164"/>
      <c r="V827" s="164"/>
    </row>
    <row r="828" spans="1:22" ht="12">
      <c r="A828" s="164"/>
      <c r="B828" s="132"/>
      <c r="C828" s="164"/>
      <c r="D828" s="164"/>
      <c r="E828" s="164"/>
      <c r="F828" s="164"/>
      <c r="G828" s="164"/>
      <c r="H828" s="164"/>
      <c r="I828" s="164"/>
      <c r="J828" s="164"/>
      <c r="K828" s="164"/>
      <c r="L828" s="164"/>
      <c r="M828" s="164"/>
      <c r="N828" s="164"/>
      <c r="O828" s="164"/>
      <c r="P828" s="164"/>
      <c r="Q828" s="164"/>
      <c r="R828" s="164"/>
      <c r="S828" s="164"/>
      <c r="T828" s="164"/>
      <c r="U828" s="164"/>
      <c r="V828" s="164"/>
    </row>
    <row r="829" spans="1:22" ht="12">
      <c r="A829" s="164"/>
      <c r="B829" s="132"/>
      <c r="C829" s="164"/>
      <c r="D829" s="164"/>
      <c r="E829" s="164"/>
      <c r="F829" s="164"/>
      <c r="G829" s="164"/>
      <c r="H829" s="164"/>
      <c r="I829" s="164"/>
      <c r="J829" s="164"/>
      <c r="K829" s="164"/>
      <c r="L829" s="164"/>
      <c r="M829" s="164"/>
      <c r="N829" s="164"/>
      <c r="O829" s="164"/>
      <c r="P829" s="164"/>
      <c r="Q829" s="164"/>
      <c r="R829" s="164"/>
      <c r="S829" s="164"/>
      <c r="T829" s="164"/>
      <c r="U829" s="164"/>
      <c r="V829" s="164"/>
    </row>
    <row r="830" spans="1:22" ht="12">
      <c r="A830" s="164"/>
      <c r="B830" s="132"/>
      <c r="C830" s="164"/>
      <c r="D830" s="164"/>
      <c r="E830" s="164"/>
      <c r="F830" s="164"/>
      <c r="G830" s="164"/>
      <c r="H830" s="164"/>
      <c r="I830" s="164"/>
      <c r="J830" s="164"/>
      <c r="K830" s="164"/>
      <c r="L830" s="164"/>
      <c r="M830" s="164"/>
      <c r="N830" s="164"/>
      <c r="O830" s="164"/>
      <c r="P830" s="164"/>
      <c r="Q830" s="164"/>
      <c r="R830" s="164"/>
      <c r="S830" s="164"/>
      <c r="T830" s="164"/>
      <c r="U830" s="164"/>
      <c r="V830" s="164"/>
    </row>
    <row r="831" spans="1:22" ht="12">
      <c r="A831" s="164"/>
      <c r="B831" s="132"/>
      <c r="C831" s="164"/>
      <c r="D831" s="164"/>
      <c r="E831" s="164"/>
      <c r="F831" s="164"/>
      <c r="G831" s="164"/>
      <c r="H831" s="164"/>
      <c r="I831" s="164"/>
      <c r="J831" s="164"/>
      <c r="K831" s="164"/>
      <c r="L831" s="164"/>
      <c r="M831" s="164"/>
      <c r="N831" s="164"/>
      <c r="O831" s="164"/>
      <c r="P831" s="164"/>
      <c r="Q831" s="164"/>
      <c r="R831" s="164"/>
      <c r="S831" s="164"/>
      <c r="T831" s="164"/>
      <c r="U831" s="164"/>
      <c r="V831" s="164"/>
    </row>
    <row r="832" spans="1:22" ht="12">
      <c r="A832" s="164"/>
      <c r="B832" s="132"/>
      <c r="C832" s="164"/>
      <c r="D832" s="164"/>
      <c r="E832" s="164"/>
      <c r="F832" s="164"/>
      <c r="G832" s="164"/>
      <c r="H832" s="164"/>
      <c r="I832" s="164"/>
      <c r="J832" s="164"/>
      <c r="K832" s="164"/>
      <c r="L832" s="164"/>
      <c r="M832" s="164"/>
      <c r="N832" s="164"/>
      <c r="O832" s="164"/>
      <c r="P832" s="164"/>
      <c r="Q832" s="164"/>
      <c r="R832" s="164"/>
      <c r="S832" s="164"/>
      <c r="T832" s="164"/>
      <c r="U832" s="164"/>
      <c r="V832" s="164"/>
    </row>
    <row r="833" spans="1:22" ht="12">
      <c r="A833" s="164"/>
      <c r="B833" s="132"/>
      <c r="C833" s="164"/>
      <c r="D833" s="164"/>
      <c r="E833" s="164"/>
      <c r="F833" s="164"/>
      <c r="G833" s="164"/>
      <c r="H833" s="164"/>
      <c r="I833" s="164"/>
      <c r="J833" s="164"/>
      <c r="K833" s="164"/>
      <c r="L833" s="164"/>
      <c r="M833" s="164"/>
      <c r="N833" s="164"/>
      <c r="O833" s="164"/>
      <c r="P833" s="164"/>
      <c r="Q833" s="164"/>
      <c r="R833" s="164"/>
      <c r="S833" s="164"/>
      <c r="T833" s="164"/>
      <c r="U833" s="164"/>
      <c r="V833" s="164"/>
    </row>
    <row r="834" spans="1:22" ht="12">
      <c r="A834" s="164"/>
      <c r="B834" s="132"/>
      <c r="C834" s="164"/>
      <c r="D834" s="164"/>
      <c r="E834" s="164"/>
      <c r="F834" s="164"/>
      <c r="G834" s="164"/>
      <c r="H834" s="164"/>
      <c r="I834" s="164"/>
      <c r="J834" s="164"/>
      <c r="K834" s="164"/>
      <c r="L834" s="164"/>
      <c r="M834" s="164"/>
      <c r="N834" s="164"/>
      <c r="O834" s="164"/>
      <c r="P834" s="164"/>
      <c r="Q834" s="164"/>
      <c r="R834" s="164"/>
      <c r="S834" s="164"/>
      <c r="T834" s="164"/>
      <c r="U834" s="164"/>
      <c r="V834" s="164"/>
    </row>
    <row r="835" spans="1:22" ht="12">
      <c r="A835" s="164"/>
      <c r="B835" s="132"/>
      <c r="C835" s="164"/>
      <c r="D835" s="164"/>
      <c r="E835" s="164"/>
      <c r="F835" s="164"/>
      <c r="G835" s="164"/>
      <c r="H835" s="164"/>
      <c r="I835" s="164"/>
      <c r="J835" s="164"/>
      <c r="K835" s="164"/>
      <c r="L835" s="164"/>
      <c r="M835" s="164"/>
      <c r="N835" s="164"/>
      <c r="O835" s="164"/>
      <c r="P835" s="164"/>
      <c r="Q835" s="164"/>
      <c r="R835" s="164"/>
      <c r="S835" s="164"/>
      <c r="T835" s="164"/>
      <c r="U835" s="164"/>
      <c r="V835" s="164"/>
    </row>
    <row r="836" spans="1:22" ht="12">
      <c r="A836" s="164"/>
      <c r="B836" s="132"/>
      <c r="C836" s="164"/>
      <c r="D836" s="164"/>
      <c r="E836" s="164"/>
      <c r="F836" s="164"/>
      <c r="G836" s="164"/>
      <c r="H836" s="164"/>
      <c r="I836" s="164"/>
      <c r="J836" s="164"/>
      <c r="K836" s="164"/>
      <c r="L836" s="164"/>
      <c r="M836" s="164"/>
      <c r="N836" s="164"/>
      <c r="O836" s="164"/>
      <c r="P836" s="164"/>
      <c r="Q836" s="164"/>
      <c r="R836" s="164"/>
      <c r="S836" s="164"/>
      <c r="T836" s="164"/>
      <c r="U836" s="164"/>
      <c r="V836" s="164"/>
    </row>
    <row r="837" spans="1:22" ht="12">
      <c r="A837" s="164"/>
      <c r="B837" s="132"/>
      <c r="C837" s="164"/>
      <c r="D837" s="164"/>
      <c r="E837" s="164"/>
      <c r="F837" s="164"/>
      <c r="G837" s="164"/>
      <c r="H837" s="164"/>
      <c r="I837" s="164"/>
      <c r="J837" s="164"/>
      <c r="K837" s="164"/>
      <c r="L837" s="164"/>
      <c r="M837" s="164"/>
      <c r="N837" s="164"/>
      <c r="O837" s="164"/>
      <c r="P837" s="164"/>
      <c r="Q837" s="164"/>
      <c r="R837" s="164"/>
      <c r="S837" s="164"/>
      <c r="T837" s="164"/>
      <c r="U837" s="164"/>
      <c r="V837" s="164"/>
    </row>
    <row r="838" spans="1:22" ht="12">
      <c r="A838" s="164"/>
      <c r="B838" s="132"/>
      <c r="C838" s="164"/>
      <c r="D838" s="164"/>
      <c r="E838" s="164"/>
      <c r="F838" s="164"/>
      <c r="G838" s="164"/>
      <c r="H838" s="164"/>
      <c r="I838" s="164"/>
      <c r="J838" s="164"/>
      <c r="K838" s="164"/>
      <c r="L838" s="164"/>
      <c r="M838" s="164"/>
      <c r="N838" s="164"/>
      <c r="O838" s="164"/>
      <c r="P838" s="164"/>
      <c r="Q838" s="164"/>
      <c r="R838" s="164"/>
      <c r="S838" s="164"/>
      <c r="T838" s="164"/>
      <c r="U838" s="164"/>
      <c r="V838" s="164"/>
    </row>
    <row r="839" spans="1:22" ht="12">
      <c r="A839" s="164"/>
      <c r="B839" s="132"/>
      <c r="C839" s="164"/>
      <c r="D839" s="164"/>
      <c r="E839" s="164"/>
      <c r="F839" s="164"/>
      <c r="G839" s="164"/>
      <c r="H839" s="164"/>
      <c r="I839" s="164"/>
      <c r="J839" s="164"/>
      <c r="K839" s="164"/>
      <c r="L839" s="164"/>
      <c r="M839" s="164"/>
      <c r="N839" s="164"/>
      <c r="O839" s="164"/>
      <c r="P839" s="164"/>
      <c r="Q839" s="164"/>
      <c r="R839" s="164"/>
      <c r="S839" s="164"/>
      <c r="T839" s="164"/>
      <c r="U839" s="164"/>
      <c r="V839" s="164"/>
    </row>
    <row r="840" spans="1:22" ht="12">
      <c r="A840" s="164"/>
      <c r="B840" s="132"/>
      <c r="C840" s="164"/>
      <c r="D840" s="164"/>
      <c r="E840" s="164"/>
      <c r="F840" s="164"/>
      <c r="G840" s="164"/>
      <c r="H840" s="164"/>
      <c r="I840" s="164"/>
      <c r="J840" s="164"/>
      <c r="K840" s="164"/>
      <c r="L840" s="164"/>
      <c r="M840" s="164"/>
      <c r="N840" s="164"/>
      <c r="O840" s="164"/>
      <c r="P840" s="164"/>
      <c r="Q840" s="164"/>
      <c r="R840" s="164"/>
      <c r="S840" s="164"/>
      <c r="T840" s="164"/>
      <c r="U840" s="164"/>
      <c r="V840" s="164"/>
    </row>
    <row r="841" spans="1:22" ht="12">
      <c r="A841" s="164"/>
      <c r="B841" s="132"/>
      <c r="C841" s="164"/>
      <c r="D841" s="164"/>
      <c r="E841" s="164"/>
      <c r="F841" s="164"/>
      <c r="G841" s="164"/>
      <c r="H841" s="164"/>
      <c r="I841" s="164"/>
      <c r="J841" s="164"/>
      <c r="K841" s="164"/>
      <c r="L841" s="164"/>
      <c r="M841" s="164"/>
      <c r="N841" s="164"/>
      <c r="O841" s="164"/>
      <c r="P841" s="164"/>
      <c r="Q841" s="164"/>
      <c r="R841" s="164"/>
      <c r="S841" s="164"/>
      <c r="T841" s="164"/>
      <c r="U841" s="164"/>
      <c r="V841" s="164"/>
    </row>
    <row r="842" spans="1:22" ht="12">
      <c r="A842" s="164"/>
      <c r="B842" s="132"/>
      <c r="C842" s="164"/>
      <c r="D842" s="164"/>
      <c r="E842" s="164"/>
      <c r="F842" s="164"/>
      <c r="G842" s="164"/>
      <c r="H842" s="164"/>
      <c r="I842" s="164"/>
      <c r="J842" s="164"/>
      <c r="K842" s="164"/>
      <c r="L842" s="164"/>
      <c r="M842" s="164"/>
      <c r="N842" s="164"/>
      <c r="O842" s="164"/>
      <c r="P842" s="164"/>
      <c r="Q842" s="164"/>
      <c r="R842" s="164"/>
      <c r="S842" s="164"/>
      <c r="T842" s="164"/>
      <c r="U842" s="164"/>
      <c r="V842" s="164"/>
    </row>
    <row r="843" spans="1:22" ht="12">
      <c r="A843" s="164"/>
      <c r="B843" s="132"/>
      <c r="C843" s="164"/>
      <c r="D843" s="164"/>
      <c r="E843" s="164"/>
      <c r="F843" s="164"/>
      <c r="G843" s="164"/>
      <c r="H843" s="164"/>
      <c r="I843" s="164"/>
      <c r="J843" s="164"/>
      <c r="K843" s="164"/>
      <c r="L843" s="164"/>
      <c r="M843" s="164"/>
      <c r="N843" s="164"/>
      <c r="O843" s="164"/>
      <c r="P843" s="164"/>
      <c r="Q843" s="164"/>
      <c r="R843" s="164"/>
      <c r="S843" s="164"/>
      <c r="T843" s="164"/>
      <c r="U843" s="164"/>
      <c r="V843" s="164"/>
    </row>
    <row r="844" spans="1:22" ht="12">
      <c r="A844" s="164"/>
      <c r="B844" s="132"/>
      <c r="C844" s="164"/>
      <c r="D844" s="164"/>
      <c r="E844" s="164"/>
      <c r="F844" s="164"/>
      <c r="G844" s="164"/>
      <c r="H844" s="164"/>
      <c r="I844" s="164"/>
      <c r="J844" s="164"/>
      <c r="K844" s="164"/>
      <c r="L844" s="164"/>
      <c r="M844" s="164"/>
      <c r="N844" s="164"/>
      <c r="O844" s="164"/>
      <c r="P844" s="164"/>
      <c r="Q844" s="164"/>
      <c r="R844" s="164"/>
      <c r="S844" s="164"/>
      <c r="T844" s="164"/>
      <c r="U844" s="164"/>
      <c r="V844" s="164"/>
    </row>
    <row r="845" spans="1:22" ht="12">
      <c r="A845" s="164"/>
      <c r="B845" s="132"/>
      <c r="C845" s="164"/>
      <c r="D845" s="164"/>
      <c r="E845" s="164"/>
      <c r="F845" s="164"/>
      <c r="G845" s="164"/>
      <c r="H845" s="164"/>
      <c r="I845" s="164"/>
      <c r="J845" s="164"/>
      <c r="K845" s="164"/>
      <c r="L845" s="164"/>
      <c r="M845" s="164"/>
      <c r="N845" s="164"/>
      <c r="O845" s="164"/>
      <c r="P845" s="164"/>
      <c r="Q845" s="164"/>
      <c r="R845" s="164"/>
      <c r="S845" s="164"/>
      <c r="T845" s="164"/>
      <c r="U845" s="164"/>
      <c r="V845" s="164"/>
    </row>
    <row r="846" spans="1:22" ht="12">
      <c r="A846" s="164"/>
      <c r="B846" s="132"/>
      <c r="C846" s="164"/>
      <c r="D846" s="164"/>
      <c r="E846" s="164"/>
      <c r="F846" s="164"/>
      <c r="G846" s="164"/>
      <c r="H846" s="164"/>
      <c r="I846" s="164"/>
      <c r="J846" s="164"/>
      <c r="K846" s="164"/>
      <c r="L846" s="164"/>
      <c r="M846" s="164"/>
      <c r="N846" s="164"/>
      <c r="O846" s="164"/>
      <c r="P846" s="164"/>
      <c r="Q846" s="164"/>
      <c r="R846" s="164"/>
      <c r="S846" s="164"/>
      <c r="T846" s="164"/>
      <c r="U846" s="164"/>
      <c r="V846" s="164"/>
    </row>
    <row r="847" spans="1:22" ht="12">
      <c r="A847" s="164"/>
      <c r="B847" s="132"/>
      <c r="C847" s="164"/>
      <c r="D847" s="164"/>
      <c r="E847" s="164"/>
      <c r="F847" s="164"/>
      <c r="G847" s="164"/>
      <c r="H847" s="164"/>
      <c r="I847" s="164"/>
      <c r="J847" s="164"/>
      <c r="K847" s="164"/>
      <c r="L847" s="164"/>
      <c r="M847" s="164"/>
      <c r="N847" s="164"/>
      <c r="O847" s="164"/>
      <c r="P847" s="164"/>
      <c r="Q847" s="164"/>
      <c r="R847" s="164"/>
      <c r="S847" s="164"/>
      <c r="T847" s="164"/>
      <c r="U847" s="164"/>
      <c r="V847" s="164"/>
    </row>
    <row r="848" spans="1:22" ht="12">
      <c r="A848" s="164"/>
      <c r="B848" s="132"/>
      <c r="C848" s="164"/>
      <c r="D848" s="164"/>
      <c r="E848" s="164"/>
      <c r="F848" s="164"/>
      <c r="G848" s="164"/>
      <c r="H848" s="164"/>
      <c r="I848" s="164"/>
      <c r="J848" s="164"/>
      <c r="K848" s="164"/>
      <c r="L848" s="164"/>
      <c r="M848" s="164"/>
      <c r="N848" s="164"/>
      <c r="O848" s="164"/>
      <c r="P848" s="164"/>
      <c r="Q848" s="164"/>
      <c r="R848" s="164"/>
      <c r="S848" s="164"/>
      <c r="T848" s="164"/>
      <c r="U848" s="164"/>
      <c r="V848" s="164"/>
    </row>
    <row r="849" spans="1:22" ht="12">
      <c r="A849" s="164"/>
      <c r="B849" s="132"/>
      <c r="C849" s="164"/>
      <c r="D849" s="164"/>
      <c r="E849" s="164"/>
      <c r="F849" s="164"/>
      <c r="G849" s="164"/>
      <c r="H849" s="164"/>
      <c r="I849" s="164"/>
      <c r="J849" s="164"/>
      <c r="K849" s="164"/>
      <c r="L849" s="164"/>
      <c r="M849" s="164"/>
      <c r="N849" s="164"/>
      <c r="O849" s="164"/>
      <c r="P849" s="164"/>
      <c r="Q849" s="164"/>
      <c r="R849" s="164"/>
      <c r="S849" s="164"/>
      <c r="T849" s="164"/>
      <c r="U849" s="164"/>
      <c r="V849" s="164"/>
    </row>
    <row r="850" spans="1:22" ht="12">
      <c r="A850" s="164"/>
      <c r="B850" s="132"/>
      <c r="C850" s="164"/>
      <c r="D850" s="164"/>
      <c r="E850" s="164"/>
      <c r="F850" s="164"/>
      <c r="G850" s="164"/>
      <c r="H850" s="164"/>
      <c r="I850" s="164"/>
      <c r="J850" s="164"/>
      <c r="K850" s="164"/>
      <c r="L850" s="164"/>
      <c r="M850" s="164"/>
      <c r="N850" s="164"/>
      <c r="O850" s="164"/>
      <c r="P850" s="164"/>
      <c r="Q850" s="164"/>
      <c r="R850" s="164"/>
      <c r="S850" s="164"/>
      <c r="T850" s="164"/>
      <c r="U850" s="164"/>
      <c r="V850" s="164"/>
    </row>
    <row r="851" spans="1:22" ht="12">
      <c r="A851" s="164"/>
      <c r="B851" s="132"/>
      <c r="C851" s="164"/>
      <c r="D851" s="164"/>
      <c r="E851" s="164"/>
      <c r="F851" s="164"/>
      <c r="G851" s="164"/>
      <c r="H851" s="164"/>
      <c r="I851" s="164"/>
      <c r="J851" s="164"/>
      <c r="K851" s="164"/>
      <c r="L851" s="164"/>
      <c r="M851" s="164"/>
      <c r="N851" s="164"/>
      <c r="O851" s="164"/>
      <c r="P851" s="164"/>
      <c r="Q851" s="164"/>
      <c r="R851" s="164"/>
      <c r="S851" s="164"/>
      <c r="T851" s="164"/>
      <c r="U851" s="164"/>
      <c r="V851" s="164"/>
    </row>
    <row r="852" spans="1:22" ht="12">
      <c r="A852" s="164"/>
      <c r="B852" s="132"/>
      <c r="C852" s="164"/>
      <c r="D852" s="164"/>
      <c r="E852" s="164"/>
      <c r="F852" s="164"/>
      <c r="G852" s="164"/>
      <c r="H852" s="164"/>
      <c r="I852" s="164"/>
      <c r="J852" s="164"/>
      <c r="K852" s="164"/>
      <c r="L852" s="164"/>
      <c r="M852" s="164"/>
      <c r="N852" s="164"/>
      <c r="O852" s="164"/>
      <c r="P852" s="164"/>
      <c r="Q852" s="164"/>
      <c r="R852" s="164"/>
      <c r="S852" s="164"/>
      <c r="T852" s="164"/>
      <c r="U852" s="164"/>
      <c r="V852" s="164"/>
    </row>
    <row r="853" spans="1:22" ht="12">
      <c r="A853" s="164"/>
      <c r="B853" s="132"/>
      <c r="C853" s="164"/>
      <c r="D853" s="164"/>
      <c r="E853" s="164"/>
      <c r="F853" s="164"/>
      <c r="G853" s="164"/>
      <c r="H853" s="164"/>
      <c r="I853" s="164"/>
      <c r="J853" s="164"/>
      <c r="K853" s="164"/>
      <c r="L853" s="164"/>
      <c r="M853" s="164"/>
      <c r="N853" s="164"/>
      <c r="O853" s="164"/>
      <c r="P853" s="164"/>
      <c r="Q853" s="164"/>
      <c r="R853" s="164"/>
      <c r="S853" s="164"/>
      <c r="T853" s="164"/>
      <c r="U853" s="164"/>
      <c r="V853" s="164"/>
    </row>
    <row r="854" spans="1:22" ht="12">
      <c r="A854" s="164"/>
      <c r="B854" s="132"/>
      <c r="C854" s="164"/>
      <c r="D854" s="164"/>
      <c r="E854" s="164"/>
      <c r="F854" s="164"/>
      <c r="G854" s="164"/>
      <c r="H854" s="164"/>
      <c r="I854" s="164"/>
      <c r="J854" s="164"/>
      <c r="K854" s="164"/>
      <c r="L854" s="164"/>
      <c r="M854" s="164"/>
      <c r="N854" s="164"/>
      <c r="O854" s="164"/>
      <c r="P854" s="164"/>
      <c r="Q854" s="164"/>
      <c r="R854" s="164"/>
      <c r="S854" s="164"/>
      <c r="T854" s="164"/>
      <c r="U854" s="164"/>
      <c r="V854" s="164"/>
    </row>
    <row r="855" spans="1:22" ht="12">
      <c r="A855" s="164"/>
      <c r="B855" s="132"/>
      <c r="C855" s="164"/>
      <c r="D855" s="164"/>
      <c r="E855" s="164"/>
      <c r="F855" s="164"/>
      <c r="G855" s="164"/>
      <c r="H855" s="164"/>
      <c r="I855" s="164"/>
      <c r="J855" s="164"/>
      <c r="K855" s="164"/>
      <c r="L855" s="164"/>
      <c r="M855" s="164"/>
      <c r="N855" s="164"/>
      <c r="O855" s="164"/>
      <c r="P855" s="164"/>
      <c r="Q855" s="164"/>
      <c r="R855" s="164"/>
      <c r="S855" s="164"/>
      <c r="T855" s="164"/>
      <c r="U855" s="164"/>
      <c r="V855" s="164"/>
    </row>
    <row r="856" spans="1:22" ht="12">
      <c r="A856" s="164"/>
      <c r="B856" s="132"/>
      <c r="C856" s="164"/>
      <c r="D856" s="164"/>
      <c r="E856" s="164"/>
      <c r="F856" s="164"/>
      <c r="G856" s="164"/>
      <c r="H856" s="164"/>
      <c r="I856" s="164"/>
      <c r="J856" s="164"/>
      <c r="K856" s="164"/>
      <c r="L856" s="164"/>
      <c r="M856" s="164"/>
      <c r="N856" s="164"/>
      <c r="O856" s="164"/>
      <c r="P856" s="164"/>
      <c r="Q856" s="164"/>
      <c r="R856" s="164"/>
      <c r="S856" s="164"/>
      <c r="T856" s="164"/>
      <c r="U856" s="164"/>
      <c r="V856" s="164"/>
    </row>
    <row r="857" spans="1:22" ht="12">
      <c r="A857" s="164"/>
      <c r="B857" s="132"/>
      <c r="C857" s="164"/>
      <c r="D857" s="164"/>
      <c r="E857" s="164"/>
      <c r="F857" s="164"/>
      <c r="G857" s="164"/>
      <c r="H857" s="164"/>
      <c r="I857" s="164"/>
      <c r="J857" s="164"/>
      <c r="K857" s="164"/>
      <c r="L857" s="164"/>
      <c r="M857" s="164"/>
      <c r="N857" s="164"/>
      <c r="O857" s="164"/>
      <c r="P857" s="164"/>
      <c r="Q857" s="164"/>
      <c r="R857" s="164"/>
      <c r="S857" s="164"/>
      <c r="T857" s="164"/>
      <c r="U857" s="164"/>
      <c r="V857" s="164"/>
    </row>
    <row r="858" spans="1:22" ht="12">
      <c r="A858" s="164"/>
      <c r="B858" s="132"/>
      <c r="C858" s="164"/>
      <c r="D858" s="164"/>
      <c r="E858" s="164"/>
      <c r="F858" s="164"/>
      <c r="G858" s="164"/>
      <c r="H858" s="164"/>
      <c r="I858" s="164"/>
      <c r="J858" s="164"/>
      <c r="K858" s="164"/>
      <c r="L858" s="164"/>
      <c r="M858" s="164"/>
      <c r="N858" s="164"/>
      <c r="O858" s="164"/>
      <c r="P858" s="164"/>
      <c r="Q858" s="164"/>
      <c r="R858" s="164"/>
      <c r="S858" s="164"/>
      <c r="T858" s="164"/>
      <c r="U858" s="164"/>
      <c r="V858" s="164"/>
    </row>
    <row r="859" spans="1:22" ht="12">
      <c r="A859" s="164"/>
      <c r="B859" s="132"/>
      <c r="C859" s="164"/>
      <c r="D859" s="164"/>
      <c r="E859" s="164"/>
      <c r="F859" s="164"/>
      <c r="G859" s="164"/>
      <c r="H859" s="164"/>
      <c r="I859" s="164"/>
      <c r="J859" s="164"/>
      <c r="K859" s="164"/>
      <c r="L859" s="164"/>
      <c r="M859" s="164"/>
      <c r="N859" s="164"/>
      <c r="O859" s="164"/>
      <c r="P859" s="164"/>
      <c r="Q859" s="164"/>
      <c r="R859" s="164"/>
      <c r="S859" s="164"/>
      <c r="T859" s="164"/>
      <c r="U859" s="164"/>
      <c r="V859" s="164"/>
    </row>
    <row r="860" spans="1:22" ht="12">
      <c r="A860" s="164"/>
      <c r="B860" s="132"/>
      <c r="C860" s="164"/>
      <c r="D860" s="164"/>
      <c r="E860" s="164"/>
      <c r="F860" s="164"/>
      <c r="G860" s="164"/>
      <c r="H860" s="164"/>
      <c r="I860" s="164"/>
      <c r="J860" s="164"/>
      <c r="K860" s="164"/>
      <c r="L860" s="164"/>
      <c r="M860" s="164"/>
      <c r="N860" s="164"/>
      <c r="O860" s="164"/>
      <c r="P860" s="164"/>
      <c r="Q860" s="164"/>
      <c r="R860" s="164"/>
      <c r="S860" s="164"/>
      <c r="T860" s="164"/>
      <c r="U860" s="164"/>
      <c r="V860" s="164"/>
    </row>
    <row r="861" spans="1:22" ht="12">
      <c r="A861" s="164"/>
      <c r="B861" s="132"/>
      <c r="C861" s="164"/>
      <c r="D861" s="164"/>
      <c r="E861" s="164"/>
      <c r="F861" s="164"/>
      <c r="G861" s="164"/>
      <c r="H861" s="164"/>
      <c r="I861" s="164"/>
      <c r="J861" s="164"/>
      <c r="K861" s="164"/>
      <c r="L861" s="164"/>
      <c r="M861" s="164"/>
      <c r="N861" s="164"/>
      <c r="O861" s="164"/>
      <c r="P861" s="164"/>
      <c r="Q861" s="164"/>
      <c r="R861" s="164"/>
      <c r="S861" s="164"/>
      <c r="T861" s="164"/>
      <c r="U861" s="164"/>
      <c r="V861" s="164"/>
    </row>
    <row r="862" spans="1:22" ht="12">
      <c r="A862" s="164"/>
      <c r="B862" s="132"/>
      <c r="C862" s="164"/>
      <c r="D862" s="164"/>
      <c r="E862" s="164"/>
      <c r="F862" s="164"/>
      <c r="G862" s="164"/>
      <c r="H862" s="164"/>
      <c r="I862" s="164"/>
      <c r="J862" s="164"/>
      <c r="K862" s="164"/>
      <c r="L862" s="164"/>
      <c r="M862" s="164"/>
      <c r="N862" s="164"/>
      <c r="O862" s="164"/>
      <c r="P862" s="164"/>
      <c r="Q862" s="164"/>
      <c r="R862" s="164"/>
      <c r="S862" s="164"/>
      <c r="T862" s="164"/>
      <c r="U862" s="164"/>
      <c r="V862" s="164"/>
    </row>
    <row r="863" spans="1:22" ht="12">
      <c r="A863" s="164"/>
      <c r="B863" s="132"/>
      <c r="C863" s="164"/>
      <c r="D863" s="164"/>
      <c r="E863" s="164"/>
      <c r="F863" s="164"/>
      <c r="G863" s="164"/>
      <c r="H863" s="164"/>
      <c r="I863" s="164"/>
      <c r="J863" s="164"/>
      <c r="K863" s="164"/>
      <c r="L863" s="164"/>
      <c r="M863" s="164"/>
      <c r="N863" s="164"/>
      <c r="O863" s="164"/>
      <c r="P863" s="164"/>
      <c r="Q863" s="164"/>
      <c r="R863" s="164"/>
      <c r="S863" s="164"/>
      <c r="T863" s="164"/>
      <c r="U863" s="164"/>
      <c r="V863" s="164"/>
    </row>
    <row r="864" spans="1:22" ht="12">
      <c r="A864" s="164"/>
      <c r="B864" s="132"/>
      <c r="C864" s="164"/>
      <c r="D864" s="164"/>
      <c r="E864" s="164"/>
      <c r="F864" s="164"/>
      <c r="G864" s="164"/>
      <c r="H864" s="164"/>
      <c r="I864" s="164"/>
      <c r="J864" s="164"/>
      <c r="K864" s="164"/>
      <c r="L864" s="164"/>
      <c r="M864" s="164"/>
      <c r="N864" s="164"/>
      <c r="O864" s="164"/>
      <c r="P864" s="164"/>
      <c r="Q864" s="164"/>
      <c r="R864" s="164"/>
      <c r="S864" s="164"/>
      <c r="T864" s="164"/>
      <c r="U864" s="164"/>
      <c r="V864" s="164"/>
    </row>
    <row r="865" spans="1:22" ht="12">
      <c r="A865" s="164"/>
      <c r="B865" s="132"/>
      <c r="C865" s="164"/>
      <c r="D865" s="164"/>
      <c r="E865" s="164"/>
      <c r="F865" s="164"/>
      <c r="G865" s="164"/>
      <c r="H865" s="164"/>
      <c r="I865" s="164"/>
      <c r="J865" s="164"/>
      <c r="K865" s="164"/>
      <c r="L865" s="164"/>
      <c r="M865" s="164"/>
      <c r="N865" s="164"/>
      <c r="O865" s="164"/>
      <c r="P865" s="164"/>
      <c r="Q865" s="164"/>
      <c r="R865" s="164"/>
      <c r="S865" s="164"/>
      <c r="T865" s="164"/>
      <c r="U865" s="164"/>
      <c r="V865" s="164"/>
    </row>
    <row r="866" spans="1:22" ht="12">
      <c r="A866" s="164"/>
      <c r="B866" s="132"/>
      <c r="C866" s="164"/>
      <c r="D866" s="164"/>
      <c r="E866" s="164"/>
      <c r="F866" s="164"/>
      <c r="G866" s="164"/>
      <c r="H866" s="164"/>
      <c r="I866" s="164"/>
      <c r="J866" s="164"/>
      <c r="K866" s="164"/>
      <c r="L866" s="164"/>
      <c r="M866" s="164"/>
      <c r="N866" s="164"/>
      <c r="O866" s="164"/>
      <c r="P866" s="164"/>
      <c r="Q866" s="164"/>
      <c r="R866" s="164"/>
      <c r="S866" s="164"/>
      <c r="T866" s="164"/>
      <c r="U866" s="164"/>
      <c r="V866" s="164"/>
    </row>
    <row r="867" spans="1:22" ht="12">
      <c r="A867" s="164"/>
      <c r="B867" s="132"/>
      <c r="C867" s="164"/>
      <c r="D867" s="164"/>
      <c r="E867" s="164"/>
      <c r="F867" s="164"/>
      <c r="G867" s="164"/>
      <c r="H867" s="164"/>
      <c r="I867" s="164"/>
      <c r="J867" s="164"/>
      <c r="K867" s="164"/>
      <c r="L867" s="164"/>
      <c r="M867" s="164"/>
      <c r="N867" s="164"/>
      <c r="O867" s="164"/>
      <c r="P867" s="164"/>
      <c r="Q867" s="164"/>
      <c r="R867" s="164"/>
      <c r="S867" s="164"/>
      <c r="T867" s="164"/>
      <c r="U867" s="164"/>
      <c r="V867" s="164"/>
    </row>
    <row r="868" spans="1:22" ht="12">
      <c r="A868" s="164"/>
      <c r="B868" s="132"/>
      <c r="C868" s="164"/>
      <c r="D868" s="164"/>
      <c r="E868" s="164"/>
      <c r="F868" s="164"/>
      <c r="G868" s="164"/>
      <c r="H868" s="164"/>
      <c r="I868" s="164"/>
      <c r="J868" s="164"/>
      <c r="K868" s="164"/>
      <c r="L868" s="164"/>
      <c r="M868" s="164"/>
      <c r="N868" s="164"/>
      <c r="O868" s="164"/>
      <c r="P868" s="164"/>
      <c r="Q868" s="164"/>
      <c r="R868" s="164"/>
      <c r="S868" s="164"/>
      <c r="T868" s="164"/>
      <c r="U868" s="164"/>
      <c r="V868" s="164"/>
    </row>
    <row r="869" spans="1:22" ht="12">
      <c r="A869" s="164"/>
      <c r="B869" s="132"/>
      <c r="C869" s="164"/>
      <c r="D869" s="164"/>
      <c r="E869" s="164"/>
      <c r="F869" s="164"/>
      <c r="G869" s="164"/>
      <c r="H869" s="164"/>
      <c r="I869" s="164"/>
      <c r="J869" s="164"/>
      <c r="K869" s="164"/>
      <c r="L869" s="164"/>
      <c r="M869" s="164"/>
      <c r="N869" s="164"/>
      <c r="O869" s="164"/>
      <c r="P869" s="164"/>
      <c r="Q869" s="164"/>
      <c r="R869" s="164"/>
      <c r="S869" s="164"/>
      <c r="T869" s="164"/>
      <c r="U869" s="164"/>
      <c r="V869" s="164"/>
    </row>
    <row r="870" spans="1:22" ht="12">
      <c r="A870" s="164"/>
      <c r="B870" s="132"/>
      <c r="C870" s="164"/>
      <c r="D870" s="164"/>
      <c r="E870" s="164"/>
      <c r="F870" s="164"/>
      <c r="G870" s="164"/>
      <c r="H870" s="164"/>
      <c r="I870" s="164"/>
      <c r="J870" s="164"/>
      <c r="K870" s="164"/>
      <c r="L870" s="164"/>
      <c r="M870" s="164"/>
      <c r="N870" s="164"/>
      <c r="O870" s="164"/>
      <c r="P870" s="164"/>
      <c r="Q870" s="164"/>
      <c r="R870" s="164"/>
      <c r="S870" s="164"/>
      <c r="T870" s="164"/>
      <c r="U870" s="164"/>
      <c r="V870" s="164"/>
    </row>
    <row r="871" spans="1:22" ht="12">
      <c r="A871" s="164"/>
      <c r="B871" s="132"/>
      <c r="C871" s="164"/>
      <c r="D871" s="164"/>
      <c r="E871" s="164"/>
      <c r="F871" s="164"/>
      <c r="G871" s="164"/>
      <c r="H871" s="164"/>
      <c r="I871" s="164"/>
      <c r="J871" s="164"/>
      <c r="K871" s="164"/>
      <c r="L871" s="164"/>
      <c r="M871" s="164"/>
      <c r="N871" s="164"/>
      <c r="O871" s="164"/>
      <c r="P871" s="164"/>
      <c r="Q871" s="164"/>
      <c r="R871" s="164"/>
      <c r="S871" s="164"/>
      <c r="T871" s="164"/>
      <c r="U871" s="164"/>
      <c r="V871" s="164"/>
    </row>
    <row r="872" spans="1:22" ht="12">
      <c r="A872" s="164"/>
      <c r="B872" s="132"/>
      <c r="C872" s="164"/>
      <c r="D872" s="164"/>
      <c r="E872" s="164"/>
      <c r="F872" s="164"/>
      <c r="G872" s="164"/>
      <c r="H872" s="164"/>
      <c r="I872" s="164"/>
      <c r="J872" s="164"/>
      <c r="K872" s="164"/>
      <c r="L872" s="164"/>
      <c r="M872" s="164"/>
      <c r="N872" s="164"/>
      <c r="O872" s="164"/>
      <c r="P872" s="164"/>
      <c r="Q872" s="164"/>
      <c r="R872" s="164"/>
      <c r="S872" s="164"/>
      <c r="T872" s="164"/>
      <c r="U872" s="164"/>
      <c r="V872" s="164"/>
    </row>
    <row r="873" spans="1:22" ht="12">
      <c r="A873" s="164"/>
      <c r="B873" s="132"/>
      <c r="C873" s="164"/>
      <c r="D873" s="164"/>
      <c r="E873" s="164"/>
      <c r="F873" s="164"/>
      <c r="G873" s="164"/>
      <c r="H873" s="164"/>
      <c r="I873" s="164"/>
      <c r="J873" s="164"/>
      <c r="K873" s="164"/>
      <c r="L873" s="164"/>
      <c r="M873" s="164"/>
      <c r="N873" s="164"/>
      <c r="O873" s="164"/>
      <c r="P873" s="164"/>
      <c r="Q873" s="164"/>
      <c r="R873" s="164"/>
      <c r="S873" s="164"/>
      <c r="T873" s="164"/>
      <c r="U873" s="164"/>
      <c r="V873" s="164"/>
    </row>
    <row r="874" spans="1:22" ht="12">
      <c r="A874" s="164"/>
      <c r="B874" s="132"/>
      <c r="C874" s="164"/>
      <c r="D874" s="164"/>
      <c r="E874" s="164"/>
      <c r="F874" s="164"/>
      <c r="G874" s="164"/>
      <c r="H874" s="164"/>
      <c r="I874" s="164"/>
      <c r="J874" s="164"/>
      <c r="K874" s="164"/>
      <c r="L874" s="164"/>
      <c r="M874" s="164"/>
      <c r="N874" s="164"/>
      <c r="O874" s="164"/>
      <c r="P874" s="164"/>
      <c r="Q874" s="164"/>
      <c r="R874" s="164"/>
      <c r="S874" s="164"/>
      <c r="T874" s="164"/>
      <c r="U874" s="164"/>
      <c r="V874" s="164"/>
    </row>
    <row r="875" spans="1:22" ht="12">
      <c r="A875" s="164"/>
      <c r="B875" s="132"/>
      <c r="C875" s="164"/>
      <c r="D875" s="164"/>
      <c r="E875" s="164"/>
      <c r="F875" s="164"/>
      <c r="G875" s="164"/>
      <c r="H875" s="164"/>
      <c r="I875" s="164"/>
      <c r="J875" s="164"/>
      <c r="K875" s="164"/>
      <c r="L875" s="164"/>
      <c r="M875" s="164"/>
      <c r="N875" s="164"/>
      <c r="O875" s="164"/>
      <c r="P875" s="164"/>
      <c r="Q875" s="164"/>
      <c r="R875" s="164"/>
      <c r="S875" s="164"/>
      <c r="T875" s="164"/>
      <c r="U875" s="164"/>
      <c r="V875" s="164"/>
    </row>
    <row r="876" spans="1:22" ht="12">
      <c r="A876" s="164"/>
      <c r="B876" s="132"/>
      <c r="C876" s="164"/>
      <c r="D876" s="164"/>
      <c r="E876" s="164"/>
      <c r="F876" s="164"/>
      <c r="G876" s="164"/>
      <c r="H876" s="164"/>
      <c r="I876" s="164"/>
      <c r="J876" s="164"/>
      <c r="K876" s="164"/>
      <c r="L876" s="164"/>
      <c r="M876" s="164"/>
      <c r="N876" s="164"/>
      <c r="O876" s="164"/>
      <c r="P876" s="164"/>
      <c r="Q876" s="164"/>
      <c r="R876" s="164"/>
      <c r="S876" s="164"/>
      <c r="T876" s="164"/>
      <c r="U876" s="164"/>
      <c r="V876" s="164"/>
    </row>
    <row r="877" spans="1:22" ht="12">
      <c r="A877" s="164"/>
      <c r="B877" s="132"/>
      <c r="C877" s="164"/>
      <c r="D877" s="164"/>
      <c r="E877" s="164"/>
      <c r="F877" s="164"/>
      <c r="G877" s="164"/>
      <c r="H877" s="164"/>
      <c r="I877" s="164"/>
      <c r="J877" s="164"/>
      <c r="K877" s="164"/>
      <c r="L877" s="164"/>
      <c r="M877" s="164"/>
      <c r="N877" s="164"/>
      <c r="O877" s="164"/>
      <c r="P877" s="164"/>
      <c r="Q877" s="164"/>
      <c r="R877" s="164"/>
      <c r="S877" s="164"/>
      <c r="T877" s="164"/>
      <c r="U877" s="164"/>
      <c r="V877" s="164"/>
    </row>
    <row r="878" spans="1:22" ht="12">
      <c r="A878" s="164"/>
      <c r="B878" s="132"/>
      <c r="C878" s="164"/>
      <c r="D878" s="164"/>
      <c r="E878" s="164"/>
      <c r="F878" s="164"/>
      <c r="G878" s="164"/>
      <c r="H878" s="164"/>
      <c r="I878" s="164"/>
      <c r="J878" s="164"/>
      <c r="K878" s="164"/>
      <c r="L878" s="164"/>
      <c r="M878" s="164"/>
      <c r="N878" s="164"/>
      <c r="O878" s="164"/>
      <c r="P878" s="164"/>
      <c r="Q878" s="164"/>
      <c r="R878" s="164"/>
      <c r="S878" s="164"/>
      <c r="T878" s="164"/>
      <c r="U878" s="164"/>
      <c r="V878" s="164"/>
    </row>
    <row r="879" spans="1:22" ht="12">
      <c r="A879" s="164"/>
      <c r="B879" s="132"/>
      <c r="C879" s="164"/>
      <c r="D879" s="164"/>
      <c r="E879" s="164"/>
      <c r="F879" s="164"/>
      <c r="G879" s="164"/>
      <c r="H879" s="164"/>
      <c r="I879" s="164"/>
      <c r="J879" s="164"/>
      <c r="K879" s="164"/>
      <c r="L879" s="164"/>
      <c r="M879" s="164"/>
      <c r="N879" s="164"/>
      <c r="O879" s="164"/>
      <c r="P879" s="164"/>
      <c r="Q879" s="164"/>
      <c r="R879" s="164"/>
      <c r="S879" s="164"/>
      <c r="T879" s="164"/>
      <c r="U879" s="164"/>
      <c r="V879" s="164"/>
    </row>
    <row r="880" spans="1:22" ht="12">
      <c r="A880" s="164"/>
      <c r="B880" s="132"/>
      <c r="C880" s="164"/>
      <c r="D880" s="164"/>
      <c r="E880" s="164"/>
      <c r="F880" s="164"/>
      <c r="G880" s="164"/>
      <c r="H880" s="164"/>
      <c r="I880" s="164"/>
      <c r="J880" s="164"/>
      <c r="K880" s="164"/>
      <c r="L880" s="164"/>
      <c r="M880" s="164"/>
      <c r="N880" s="164"/>
      <c r="O880" s="164"/>
      <c r="P880" s="164"/>
      <c r="Q880" s="164"/>
      <c r="R880" s="164"/>
      <c r="S880" s="164"/>
      <c r="T880" s="164"/>
      <c r="U880" s="164"/>
      <c r="V880" s="164"/>
    </row>
    <row r="881" spans="1:22" ht="12">
      <c r="A881" s="164"/>
      <c r="B881" s="132"/>
      <c r="C881" s="164"/>
      <c r="D881" s="164"/>
      <c r="E881" s="164"/>
      <c r="F881" s="164"/>
      <c r="G881" s="164"/>
      <c r="H881" s="164"/>
      <c r="I881" s="164"/>
      <c r="J881" s="164"/>
      <c r="K881" s="164"/>
      <c r="L881" s="164"/>
      <c r="M881" s="164"/>
      <c r="N881" s="164"/>
      <c r="O881" s="164"/>
      <c r="P881" s="164"/>
      <c r="Q881" s="164"/>
      <c r="R881" s="164"/>
      <c r="S881" s="164"/>
      <c r="T881" s="164"/>
      <c r="U881" s="164"/>
      <c r="V881" s="164"/>
    </row>
    <row r="882" spans="1:22" ht="12">
      <c r="A882" s="164"/>
      <c r="B882" s="132"/>
      <c r="C882" s="164"/>
      <c r="D882" s="164"/>
      <c r="E882" s="164"/>
      <c r="F882" s="164"/>
      <c r="G882" s="164"/>
      <c r="H882" s="164"/>
      <c r="I882" s="164"/>
      <c r="J882" s="164"/>
      <c r="K882" s="164"/>
      <c r="L882" s="164"/>
      <c r="M882" s="164"/>
      <c r="N882" s="164"/>
      <c r="O882" s="164"/>
      <c r="P882" s="164"/>
      <c r="Q882" s="164"/>
      <c r="R882" s="164"/>
      <c r="S882" s="164"/>
      <c r="T882" s="164"/>
      <c r="U882" s="164"/>
      <c r="V882" s="164"/>
    </row>
    <row r="883" spans="1:22" ht="12">
      <c r="A883" s="164"/>
      <c r="B883" s="132"/>
      <c r="C883" s="164"/>
      <c r="D883" s="164"/>
      <c r="E883" s="164"/>
      <c r="F883" s="164"/>
      <c r="G883" s="164"/>
      <c r="H883" s="164"/>
      <c r="I883" s="164"/>
      <c r="J883" s="164"/>
      <c r="K883" s="164"/>
      <c r="L883" s="164"/>
      <c r="M883" s="164"/>
      <c r="N883" s="164"/>
      <c r="O883" s="164"/>
      <c r="P883" s="164"/>
      <c r="Q883" s="164"/>
      <c r="R883" s="164"/>
      <c r="S883" s="164"/>
      <c r="T883" s="164"/>
      <c r="U883" s="164"/>
      <c r="V883" s="164"/>
    </row>
    <row r="884" spans="1:22" ht="12">
      <c r="A884" s="164"/>
      <c r="B884" s="132"/>
      <c r="C884" s="164"/>
      <c r="D884" s="164"/>
      <c r="E884" s="164"/>
      <c r="F884" s="164"/>
      <c r="G884" s="164"/>
      <c r="H884" s="164"/>
      <c r="I884" s="164"/>
      <c r="J884" s="164"/>
      <c r="K884" s="164"/>
      <c r="L884" s="164"/>
      <c r="M884" s="164"/>
      <c r="N884" s="164"/>
      <c r="O884" s="164"/>
      <c r="P884" s="164"/>
      <c r="Q884" s="164"/>
      <c r="R884" s="164"/>
      <c r="S884" s="164"/>
      <c r="T884" s="164"/>
      <c r="U884" s="164"/>
      <c r="V884" s="164"/>
    </row>
    <row r="885" spans="1:22" ht="12">
      <c r="A885" s="164"/>
      <c r="B885" s="132"/>
      <c r="C885" s="164"/>
      <c r="D885" s="164"/>
      <c r="E885" s="164"/>
      <c r="F885" s="164"/>
      <c r="G885" s="164"/>
      <c r="H885" s="164"/>
      <c r="I885" s="164"/>
      <c r="J885" s="164"/>
      <c r="K885" s="164"/>
      <c r="L885" s="164"/>
      <c r="M885" s="164"/>
      <c r="N885" s="164"/>
      <c r="O885" s="164"/>
      <c r="P885" s="164"/>
      <c r="Q885" s="164"/>
      <c r="R885" s="164"/>
      <c r="S885" s="164"/>
      <c r="T885" s="164"/>
      <c r="U885" s="164"/>
      <c r="V885" s="164"/>
    </row>
    <row r="886" spans="1:22" ht="12">
      <c r="A886" s="164"/>
      <c r="B886" s="132"/>
      <c r="C886" s="164"/>
      <c r="D886" s="164"/>
      <c r="E886" s="164"/>
      <c r="F886" s="164"/>
      <c r="G886" s="164"/>
      <c r="H886" s="164"/>
      <c r="I886" s="164"/>
      <c r="J886" s="164"/>
      <c r="K886" s="164"/>
      <c r="L886" s="164"/>
      <c r="M886" s="164"/>
      <c r="N886" s="164"/>
      <c r="O886" s="164"/>
      <c r="P886" s="164"/>
      <c r="Q886" s="164"/>
      <c r="R886" s="164"/>
      <c r="S886" s="164"/>
      <c r="T886" s="164"/>
      <c r="U886" s="164"/>
      <c r="V886" s="164"/>
    </row>
    <row r="887" spans="1:22" ht="12">
      <c r="A887" s="164"/>
      <c r="B887" s="132"/>
      <c r="C887" s="164"/>
      <c r="D887" s="164"/>
      <c r="E887" s="164"/>
      <c r="F887" s="164"/>
      <c r="G887" s="164"/>
      <c r="H887" s="164"/>
      <c r="I887" s="164"/>
      <c r="J887" s="164"/>
      <c r="K887" s="164"/>
      <c r="L887" s="164"/>
      <c r="M887" s="164"/>
      <c r="N887" s="164"/>
      <c r="O887" s="164"/>
      <c r="P887" s="164"/>
      <c r="Q887" s="164"/>
      <c r="R887" s="164"/>
      <c r="S887" s="164"/>
      <c r="T887" s="164"/>
      <c r="U887" s="164"/>
      <c r="V887" s="164"/>
    </row>
    <row r="888" spans="1:22" ht="12">
      <c r="A888" s="164"/>
      <c r="B888" s="132"/>
      <c r="C888" s="164"/>
      <c r="D888" s="164"/>
      <c r="E888" s="164"/>
      <c r="F888" s="164"/>
      <c r="G888" s="164"/>
      <c r="H888" s="164"/>
      <c r="I888" s="164"/>
      <c r="J888" s="164"/>
      <c r="K888" s="164"/>
      <c r="L888" s="164"/>
      <c r="M888" s="164"/>
      <c r="N888" s="164"/>
      <c r="O888" s="164"/>
      <c r="P888" s="164"/>
      <c r="Q888" s="164"/>
      <c r="R888" s="164"/>
      <c r="S888" s="164"/>
      <c r="T888" s="164"/>
      <c r="U888" s="164"/>
      <c r="V888" s="164"/>
    </row>
    <row r="889" spans="1:22" ht="12">
      <c r="A889" s="164"/>
      <c r="B889" s="132"/>
      <c r="C889" s="164"/>
      <c r="D889" s="164"/>
      <c r="E889" s="164"/>
      <c r="F889" s="164"/>
      <c r="G889" s="164"/>
      <c r="H889" s="164"/>
      <c r="I889" s="164"/>
      <c r="J889" s="164"/>
      <c r="K889" s="164"/>
      <c r="L889" s="164"/>
      <c r="M889" s="164"/>
      <c r="N889" s="164"/>
      <c r="O889" s="164"/>
      <c r="P889" s="164"/>
      <c r="Q889" s="164"/>
      <c r="R889" s="164"/>
      <c r="S889" s="164"/>
      <c r="T889" s="164"/>
      <c r="U889" s="164"/>
      <c r="V889" s="164"/>
    </row>
    <row r="890" spans="1:22" ht="12">
      <c r="A890" s="164"/>
      <c r="B890" s="132"/>
      <c r="C890" s="164"/>
      <c r="D890" s="164"/>
      <c r="E890" s="164"/>
      <c r="F890" s="164"/>
      <c r="G890" s="164"/>
      <c r="H890" s="164"/>
      <c r="I890" s="164"/>
      <c r="J890" s="164"/>
      <c r="K890" s="164"/>
      <c r="L890" s="164"/>
      <c r="M890" s="164"/>
      <c r="N890" s="164"/>
      <c r="O890" s="164"/>
      <c r="P890" s="164"/>
      <c r="Q890" s="164"/>
      <c r="R890" s="164"/>
      <c r="S890" s="164"/>
      <c r="T890" s="164"/>
      <c r="U890" s="164"/>
      <c r="V890" s="164"/>
    </row>
    <row r="891" spans="1:22" ht="12">
      <c r="A891" s="164"/>
      <c r="B891" s="132"/>
      <c r="C891" s="164"/>
      <c r="D891" s="164"/>
      <c r="E891" s="164"/>
      <c r="F891" s="164"/>
      <c r="G891" s="164"/>
      <c r="H891" s="164"/>
      <c r="I891" s="164"/>
      <c r="J891" s="164"/>
      <c r="K891" s="164"/>
      <c r="L891" s="164"/>
      <c r="M891" s="164"/>
      <c r="N891" s="164"/>
      <c r="O891" s="164"/>
      <c r="P891" s="164"/>
      <c r="Q891" s="164"/>
      <c r="R891" s="164"/>
      <c r="S891" s="164"/>
      <c r="T891" s="164"/>
      <c r="U891" s="164"/>
      <c r="V891" s="164"/>
    </row>
    <row r="892" spans="1:22" ht="12">
      <c r="A892" s="164"/>
      <c r="B892" s="132"/>
      <c r="C892" s="164"/>
      <c r="D892" s="164"/>
      <c r="E892" s="164"/>
      <c r="F892" s="164"/>
      <c r="G892" s="164"/>
      <c r="H892" s="164"/>
      <c r="I892" s="164"/>
      <c r="J892" s="164"/>
      <c r="K892" s="164"/>
      <c r="L892" s="164"/>
      <c r="M892" s="164"/>
      <c r="N892" s="164"/>
      <c r="O892" s="164"/>
      <c r="P892" s="164"/>
      <c r="Q892" s="164"/>
      <c r="R892" s="164"/>
      <c r="S892" s="164"/>
      <c r="T892" s="164"/>
      <c r="U892" s="164"/>
      <c r="V892" s="164"/>
    </row>
    <row r="893" spans="1:22" ht="12">
      <c r="A893" s="164"/>
      <c r="B893" s="132"/>
      <c r="C893" s="164"/>
      <c r="D893" s="164"/>
      <c r="E893" s="164"/>
      <c r="F893" s="164"/>
      <c r="G893" s="164"/>
      <c r="H893" s="164"/>
      <c r="I893" s="164"/>
      <c r="J893" s="164"/>
      <c r="K893" s="164"/>
      <c r="L893" s="164"/>
      <c r="M893" s="164"/>
      <c r="N893" s="164"/>
      <c r="O893" s="164"/>
      <c r="P893" s="164"/>
      <c r="Q893" s="164"/>
      <c r="R893" s="164"/>
      <c r="S893" s="164"/>
      <c r="T893" s="164"/>
      <c r="U893" s="164"/>
      <c r="V893" s="164"/>
    </row>
    <row r="894" spans="1:22" ht="12">
      <c r="A894" s="164"/>
      <c r="B894" s="132"/>
      <c r="C894" s="164"/>
      <c r="D894" s="164"/>
      <c r="E894" s="164"/>
      <c r="F894" s="164"/>
      <c r="G894" s="164"/>
      <c r="H894" s="164"/>
      <c r="I894" s="164"/>
      <c r="J894" s="164"/>
      <c r="K894" s="164"/>
      <c r="L894" s="164"/>
      <c r="M894" s="164"/>
      <c r="N894" s="164"/>
      <c r="O894" s="164"/>
      <c r="P894" s="164"/>
      <c r="Q894" s="164"/>
      <c r="R894" s="164"/>
      <c r="S894" s="164"/>
      <c r="T894" s="164"/>
      <c r="U894" s="164"/>
      <c r="V894" s="164"/>
    </row>
    <row r="895" spans="1:22" ht="12">
      <c r="A895" s="164"/>
      <c r="B895" s="132"/>
      <c r="C895" s="164"/>
      <c r="D895" s="164"/>
      <c r="E895" s="164"/>
      <c r="F895" s="164"/>
      <c r="G895" s="164"/>
      <c r="H895" s="164"/>
      <c r="I895" s="164"/>
      <c r="J895" s="164"/>
      <c r="K895" s="164"/>
      <c r="L895" s="164"/>
      <c r="M895" s="164"/>
      <c r="N895" s="164"/>
      <c r="O895" s="164"/>
      <c r="P895" s="164"/>
      <c r="Q895" s="164"/>
      <c r="R895" s="164"/>
      <c r="S895" s="164"/>
      <c r="T895" s="164"/>
      <c r="U895" s="164"/>
      <c r="V895" s="164"/>
    </row>
    <row r="896" spans="1:22" ht="12">
      <c r="A896" s="164"/>
      <c r="B896" s="132"/>
      <c r="C896" s="164"/>
      <c r="D896" s="164"/>
      <c r="E896" s="164"/>
      <c r="F896" s="164"/>
      <c r="G896" s="164"/>
      <c r="H896" s="164"/>
      <c r="I896" s="164"/>
      <c r="J896" s="164"/>
      <c r="K896" s="164"/>
      <c r="L896" s="164"/>
      <c r="M896" s="164"/>
      <c r="N896" s="164"/>
      <c r="O896" s="164"/>
      <c r="P896" s="164"/>
      <c r="Q896" s="164"/>
      <c r="R896" s="164"/>
      <c r="S896" s="164"/>
      <c r="T896" s="164"/>
      <c r="U896" s="164"/>
      <c r="V896" s="164"/>
    </row>
    <row r="897" spans="1:22" ht="12">
      <c r="A897" s="164"/>
      <c r="B897" s="132"/>
      <c r="C897" s="164"/>
      <c r="D897" s="164"/>
      <c r="E897" s="164"/>
      <c r="F897" s="164"/>
      <c r="G897" s="164"/>
      <c r="H897" s="164"/>
      <c r="I897" s="164"/>
      <c r="J897" s="164"/>
      <c r="K897" s="164"/>
      <c r="L897" s="164"/>
      <c r="M897" s="164"/>
      <c r="N897" s="164"/>
      <c r="O897" s="164"/>
      <c r="P897" s="164"/>
      <c r="Q897" s="164"/>
      <c r="R897" s="164"/>
      <c r="S897" s="164"/>
      <c r="T897" s="164"/>
      <c r="U897" s="164"/>
      <c r="V897" s="164"/>
    </row>
    <row r="898" spans="1:22" ht="12">
      <c r="A898" s="164"/>
      <c r="B898" s="132"/>
      <c r="C898" s="164"/>
      <c r="D898" s="164"/>
      <c r="E898" s="164"/>
      <c r="F898" s="164"/>
      <c r="G898" s="164"/>
      <c r="H898" s="164"/>
      <c r="I898" s="164"/>
      <c r="J898" s="164"/>
      <c r="K898" s="164"/>
      <c r="L898" s="164"/>
      <c r="M898" s="164"/>
      <c r="N898" s="164"/>
      <c r="O898" s="164"/>
      <c r="P898" s="164"/>
      <c r="Q898" s="164"/>
      <c r="R898" s="164"/>
      <c r="S898" s="164"/>
      <c r="T898" s="164"/>
      <c r="U898" s="164"/>
      <c r="V898" s="164"/>
    </row>
    <row r="899" spans="1:22" ht="12">
      <c r="A899" s="164"/>
      <c r="B899" s="132"/>
      <c r="C899" s="164"/>
      <c r="D899" s="164"/>
      <c r="E899" s="164"/>
      <c r="F899" s="164"/>
      <c r="G899" s="164"/>
      <c r="H899" s="164"/>
      <c r="I899" s="164"/>
      <c r="J899" s="164"/>
      <c r="K899" s="164"/>
      <c r="L899" s="164"/>
      <c r="M899" s="164"/>
      <c r="N899" s="164"/>
      <c r="O899" s="164"/>
      <c r="P899" s="164"/>
      <c r="Q899" s="164"/>
      <c r="R899" s="164"/>
      <c r="S899" s="164"/>
      <c r="T899" s="164"/>
      <c r="U899" s="164"/>
      <c r="V899" s="164"/>
    </row>
    <row r="900" spans="1:22" ht="12">
      <c r="A900" s="164"/>
      <c r="B900" s="132"/>
      <c r="C900" s="164"/>
      <c r="D900" s="164"/>
      <c r="E900" s="164"/>
      <c r="F900" s="164"/>
      <c r="G900" s="164"/>
      <c r="H900" s="164"/>
      <c r="I900" s="164"/>
      <c r="J900" s="164"/>
      <c r="K900" s="164"/>
      <c r="L900" s="164"/>
      <c r="M900" s="164"/>
      <c r="N900" s="164"/>
      <c r="O900" s="164"/>
      <c r="P900" s="164"/>
      <c r="Q900" s="164"/>
      <c r="R900" s="164"/>
      <c r="S900" s="164"/>
      <c r="T900" s="164"/>
      <c r="U900" s="164"/>
      <c r="V900" s="164"/>
    </row>
    <row r="901" spans="1:22" ht="12">
      <c r="A901" s="164"/>
      <c r="B901" s="132"/>
      <c r="C901" s="164"/>
      <c r="D901" s="164"/>
      <c r="E901" s="164"/>
      <c r="F901" s="164"/>
      <c r="G901" s="164"/>
      <c r="H901" s="164"/>
      <c r="I901" s="164"/>
      <c r="J901" s="164"/>
      <c r="K901" s="164"/>
      <c r="L901" s="164"/>
      <c r="M901" s="164"/>
      <c r="N901" s="164"/>
      <c r="O901" s="164"/>
      <c r="P901" s="164"/>
      <c r="Q901" s="164"/>
      <c r="R901" s="164"/>
      <c r="S901" s="164"/>
      <c r="T901" s="164"/>
      <c r="U901" s="164"/>
      <c r="V901" s="164"/>
    </row>
    <row r="902" spans="1:22" ht="12">
      <c r="A902" s="164"/>
      <c r="B902" s="132"/>
      <c r="C902" s="164"/>
      <c r="D902" s="164"/>
      <c r="E902" s="164"/>
      <c r="F902" s="164"/>
      <c r="G902" s="164"/>
      <c r="H902" s="164"/>
      <c r="I902" s="164"/>
      <c r="J902" s="164"/>
      <c r="K902" s="164"/>
      <c r="L902" s="164"/>
      <c r="M902" s="164"/>
      <c r="N902" s="164"/>
      <c r="O902" s="164"/>
      <c r="P902" s="164"/>
      <c r="Q902" s="164"/>
      <c r="R902" s="164"/>
      <c r="S902" s="164"/>
      <c r="T902" s="164"/>
      <c r="U902" s="164"/>
      <c r="V902" s="164"/>
    </row>
    <row r="903" spans="1:22" ht="12">
      <c r="A903" s="164"/>
      <c r="B903" s="132"/>
      <c r="C903" s="164"/>
      <c r="D903" s="164"/>
      <c r="E903" s="164"/>
      <c r="F903" s="164"/>
      <c r="G903" s="164"/>
      <c r="H903" s="164"/>
      <c r="I903" s="164"/>
      <c r="J903" s="164"/>
      <c r="K903" s="164"/>
      <c r="L903" s="164"/>
      <c r="M903" s="164"/>
      <c r="N903" s="164"/>
      <c r="O903" s="164"/>
      <c r="P903" s="164"/>
      <c r="Q903" s="164"/>
      <c r="R903" s="164"/>
      <c r="S903" s="164"/>
      <c r="T903" s="164"/>
      <c r="U903" s="164"/>
      <c r="V903" s="164"/>
    </row>
    <row r="904" spans="1:22" ht="12">
      <c r="A904" s="164"/>
      <c r="B904" s="132"/>
      <c r="C904" s="164"/>
      <c r="D904" s="164"/>
      <c r="E904" s="164"/>
      <c r="F904" s="164"/>
      <c r="G904" s="164"/>
      <c r="H904" s="164"/>
      <c r="I904" s="164"/>
      <c r="J904" s="164"/>
      <c r="K904" s="164"/>
      <c r="L904" s="164"/>
      <c r="M904" s="164"/>
      <c r="N904" s="164"/>
      <c r="O904" s="164"/>
      <c r="P904" s="164"/>
      <c r="Q904" s="164"/>
      <c r="R904" s="164"/>
      <c r="S904" s="164"/>
      <c r="T904" s="164"/>
      <c r="U904" s="164"/>
      <c r="V904" s="164"/>
    </row>
    <row r="905" spans="1:22" ht="12">
      <c r="A905" s="164"/>
      <c r="B905" s="132"/>
      <c r="C905" s="164"/>
      <c r="D905" s="164"/>
      <c r="E905" s="164"/>
      <c r="F905" s="164"/>
      <c r="G905" s="164"/>
      <c r="H905" s="164"/>
      <c r="I905" s="164"/>
      <c r="J905" s="164"/>
      <c r="K905" s="164"/>
      <c r="L905" s="164"/>
      <c r="M905" s="164"/>
      <c r="N905" s="164"/>
      <c r="O905" s="164"/>
      <c r="P905" s="164"/>
      <c r="Q905" s="164"/>
      <c r="R905" s="164"/>
      <c r="S905" s="164"/>
      <c r="T905" s="164"/>
      <c r="U905" s="164"/>
      <c r="V905" s="164"/>
    </row>
    <row r="906" spans="1:22" ht="12">
      <c r="A906" s="164"/>
      <c r="B906" s="132"/>
      <c r="C906" s="164"/>
      <c r="D906" s="164"/>
      <c r="E906" s="164"/>
      <c r="F906" s="164"/>
      <c r="G906" s="164"/>
      <c r="H906" s="164"/>
      <c r="I906" s="164"/>
      <c r="J906" s="164"/>
      <c r="K906" s="164"/>
      <c r="L906" s="164"/>
      <c r="M906" s="164"/>
      <c r="N906" s="164"/>
      <c r="O906" s="164"/>
      <c r="P906" s="164"/>
      <c r="Q906" s="164"/>
      <c r="R906" s="164"/>
      <c r="S906" s="164"/>
      <c r="T906" s="164"/>
      <c r="U906" s="164"/>
      <c r="V906" s="164"/>
    </row>
    <row r="907" spans="1:22" ht="12">
      <c r="A907" s="164"/>
      <c r="B907" s="132"/>
      <c r="C907" s="164"/>
      <c r="D907" s="164"/>
      <c r="E907" s="164"/>
      <c r="F907" s="164"/>
      <c r="G907" s="164"/>
      <c r="H907" s="164"/>
      <c r="I907" s="164"/>
      <c r="J907" s="164"/>
      <c r="K907" s="164"/>
      <c r="L907" s="164"/>
      <c r="M907" s="164"/>
      <c r="N907" s="164"/>
      <c r="O907" s="164"/>
      <c r="P907" s="164"/>
      <c r="Q907" s="164"/>
      <c r="R907" s="164"/>
      <c r="S907" s="164"/>
      <c r="T907" s="164"/>
      <c r="U907" s="164"/>
      <c r="V907" s="164"/>
    </row>
    <row r="908" spans="1:22" ht="12">
      <c r="A908" s="164"/>
      <c r="B908" s="132"/>
      <c r="C908" s="164"/>
      <c r="D908" s="164"/>
      <c r="E908" s="164"/>
      <c r="F908" s="164"/>
      <c r="G908" s="164"/>
      <c r="H908" s="164"/>
      <c r="I908" s="164"/>
      <c r="J908" s="164"/>
      <c r="K908" s="164"/>
      <c r="L908" s="164"/>
      <c r="M908" s="164"/>
      <c r="N908" s="164"/>
      <c r="O908" s="164"/>
      <c r="P908" s="164"/>
      <c r="Q908" s="164"/>
      <c r="R908" s="164"/>
      <c r="S908" s="164"/>
      <c r="T908" s="164"/>
      <c r="U908" s="164"/>
      <c r="V908" s="164"/>
    </row>
    <row r="909" spans="1:22" ht="12">
      <c r="A909" s="164"/>
      <c r="B909" s="132"/>
      <c r="C909" s="164"/>
      <c r="D909" s="164"/>
      <c r="E909" s="164"/>
      <c r="F909" s="164"/>
      <c r="G909" s="164"/>
      <c r="H909" s="164"/>
      <c r="I909" s="164"/>
      <c r="J909" s="164"/>
      <c r="K909" s="164"/>
      <c r="L909" s="164"/>
      <c r="M909" s="164"/>
      <c r="N909" s="164"/>
      <c r="O909" s="164"/>
      <c r="P909" s="164"/>
      <c r="Q909" s="164"/>
      <c r="R909" s="164"/>
      <c r="S909" s="164"/>
      <c r="T909" s="164"/>
      <c r="U909" s="164"/>
      <c r="V909" s="164"/>
    </row>
    <row r="910" spans="1:22" ht="12">
      <c r="A910" s="164"/>
      <c r="B910" s="132"/>
      <c r="C910" s="164"/>
      <c r="D910" s="164"/>
      <c r="E910" s="164"/>
      <c r="F910" s="164"/>
      <c r="G910" s="164"/>
      <c r="H910" s="164"/>
      <c r="I910" s="164"/>
      <c r="J910" s="164"/>
      <c r="K910" s="164"/>
      <c r="L910" s="164"/>
      <c r="M910" s="164"/>
      <c r="N910" s="164"/>
      <c r="O910" s="164"/>
      <c r="P910" s="164"/>
      <c r="Q910" s="164"/>
      <c r="R910" s="164"/>
      <c r="S910" s="164"/>
      <c r="T910" s="164"/>
      <c r="U910" s="164"/>
      <c r="V910" s="164"/>
    </row>
    <row r="911" spans="1:22" ht="12">
      <c r="A911" s="164"/>
      <c r="B911" s="132"/>
      <c r="C911" s="164"/>
      <c r="D911" s="164"/>
      <c r="E911" s="164"/>
      <c r="F911" s="164"/>
      <c r="G911" s="164"/>
      <c r="H911" s="164"/>
      <c r="I911" s="164"/>
      <c r="J911" s="164"/>
      <c r="K911" s="164"/>
      <c r="L911" s="164"/>
      <c r="M911" s="164"/>
      <c r="N911" s="164"/>
      <c r="O911" s="164"/>
      <c r="P911" s="164"/>
      <c r="Q911" s="164"/>
      <c r="R911" s="164"/>
      <c r="S911" s="164"/>
      <c r="T911" s="164"/>
      <c r="U911" s="164"/>
      <c r="V911" s="164"/>
    </row>
    <row r="912" spans="1:22" ht="12">
      <c r="A912" s="164"/>
      <c r="B912" s="132"/>
      <c r="C912" s="164"/>
      <c r="D912" s="164"/>
      <c r="E912" s="164"/>
      <c r="F912" s="164"/>
      <c r="G912" s="164"/>
      <c r="H912" s="164"/>
      <c r="I912" s="164"/>
      <c r="J912" s="164"/>
      <c r="K912" s="164"/>
      <c r="L912" s="164"/>
      <c r="M912" s="164"/>
      <c r="N912" s="164"/>
      <c r="O912" s="164"/>
      <c r="P912" s="164"/>
      <c r="Q912" s="164"/>
      <c r="R912" s="164"/>
      <c r="S912" s="164"/>
      <c r="T912" s="164"/>
      <c r="U912" s="164"/>
      <c r="V912" s="164"/>
    </row>
    <row r="913" spans="1:22" ht="12">
      <c r="A913" s="164"/>
      <c r="B913" s="132"/>
      <c r="C913" s="164"/>
      <c r="D913" s="164"/>
      <c r="E913" s="164"/>
      <c r="F913" s="164"/>
      <c r="G913" s="164"/>
      <c r="H913" s="164"/>
      <c r="I913" s="164"/>
      <c r="J913" s="164"/>
      <c r="K913" s="164"/>
      <c r="L913" s="164"/>
      <c r="M913" s="164"/>
      <c r="N913" s="164"/>
      <c r="O913" s="164"/>
      <c r="P913" s="164"/>
      <c r="Q913" s="164"/>
      <c r="R913" s="164"/>
      <c r="S913" s="164"/>
      <c r="T913" s="164"/>
      <c r="U913" s="164"/>
      <c r="V913" s="164"/>
    </row>
    <row r="914" spans="1:22" ht="12">
      <c r="A914" s="164"/>
      <c r="B914" s="132"/>
      <c r="C914" s="164"/>
      <c r="D914" s="164"/>
      <c r="E914" s="164"/>
      <c r="F914" s="164"/>
      <c r="G914" s="164"/>
      <c r="H914" s="164"/>
      <c r="I914" s="164"/>
      <c r="J914" s="164"/>
      <c r="K914" s="164"/>
      <c r="L914" s="164"/>
      <c r="M914" s="164"/>
      <c r="N914" s="164"/>
      <c r="O914" s="164"/>
      <c r="P914" s="164"/>
      <c r="Q914" s="164"/>
      <c r="R914" s="164"/>
      <c r="S914" s="164"/>
      <c r="T914" s="164"/>
      <c r="U914" s="164"/>
      <c r="V914" s="164"/>
    </row>
    <row r="915" spans="1:22" ht="12">
      <c r="A915" s="164"/>
      <c r="B915" s="132"/>
      <c r="C915" s="164"/>
      <c r="D915" s="164"/>
      <c r="E915" s="164"/>
      <c r="F915" s="164"/>
      <c r="G915" s="164"/>
      <c r="H915" s="164"/>
      <c r="I915" s="164"/>
      <c r="J915" s="164"/>
      <c r="K915" s="164"/>
      <c r="L915" s="164"/>
      <c r="M915" s="164"/>
      <c r="N915" s="164"/>
      <c r="O915" s="164"/>
      <c r="P915" s="164"/>
      <c r="Q915" s="164"/>
      <c r="R915" s="164"/>
      <c r="S915" s="164"/>
      <c r="T915" s="164"/>
      <c r="U915" s="164"/>
      <c r="V915" s="164"/>
    </row>
    <row r="916" spans="1:22" ht="12">
      <c r="A916" s="164"/>
      <c r="B916" s="132"/>
      <c r="C916" s="164"/>
      <c r="D916" s="164"/>
      <c r="E916" s="164"/>
      <c r="F916" s="164"/>
      <c r="G916" s="164"/>
      <c r="H916" s="164"/>
      <c r="I916" s="164"/>
      <c r="J916" s="164"/>
      <c r="K916" s="164"/>
      <c r="L916" s="164"/>
      <c r="M916" s="164"/>
      <c r="N916" s="164"/>
      <c r="O916" s="164"/>
      <c r="P916" s="164"/>
      <c r="Q916" s="164"/>
      <c r="R916" s="164"/>
      <c r="S916" s="164"/>
      <c r="T916" s="164"/>
      <c r="U916" s="164"/>
      <c r="V916" s="164"/>
    </row>
    <row r="917" spans="1:22" ht="12">
      <c r="A917" s="164"/>
      <c r="B917" s="132"/>
      <c r="C917" s="164"/>
      <c r="D917" s="164"/>
      <c r="E917" s="164"/>
      <c r="F917" s="164"/>
      <c r="G917" s="164"/>
      <c r="H917" s="164"/>
      <c r="I917" s="164"/>
      <c r="J917" s="164"/>
      <c r="K917" s="164"/>
      <c r="L917" s="164"/>
      <c r="M917" s="164"/>
      <c r="N917" s="164"/>
      <c r="O917" s="164"/>
      <c r="P917" s="164"/>
      <c r="Q917" s="164"/>
      <c r="R917" s="164"/>
      <c r="S917" s="164"/>
      <c r="T917" s="164"/>
      <c r="U917" s="164"/>
      <c r="V917" s="164"/>
    </row>
    <row r="918" spans="1:22" ht="12">
      <c r="A918" s="164"/>
      <c r="B918" s="132"/>
      <c r="C918" s="164"/>
      <c r="D918" s="164"/>
      <c r="E918" s="164"/>
      <c r="F918" s="164"/>
      <c r="G918" s="164"/>
      <c r="H918" s="164"/>
      <c r="I918" s="164"/>
      <c r="J918" s="164"/>
      <c r="K918" s="164"/>
      <c r="L918" s="164"/>
      <c r="M918" s="164"/>
      <c r="N918" s="164"/>
      <c r="O918" s="164"/>
      <c r="P918" s="164"/>
      <c r="Q918" s="164"/>
      <c r="R918" s="164"/>
      <c r="S918" s="164"/>
      <c r="T918" s="164"/>
      <c r="U918" s="164"/>
      <c r="V918" s="164"/>
    </row>
    <row r="919" spans="1:22" ht="12">
      <c r="A919" s="164"/>
      <c r="B919" s="132"/>
      <c r="C919" s="164"/>
      <c r="D919" s="164"/>
      <c r="E919" s="164"/>
      <c r="F919" s="164"/>
      <c r="G919" s="164"/>
      <c r="H919" s="164"/>
      <c r="I919" s="164"/>
      <c r="J919" s="164"/>
      <c r="K919" s="164"/>
      <c r="L919" s="164"/>
      <c r="M919" s="164"/>
      <c r="N919" s="164"/>
      <c r="O919" s="164"/>
      <c r="P919" s="164"/>
      <c r="Q919" s="164"/>
      <c r="R919" s="164"/>
      <c r="S919" s="164"/>
      <c r="T919" s="164"/>
      <c r="U919" s="164"/>
      <c r="V919" s="164"/>
    </row>
    <row r="920" spans="1:22" ht="12">
      <c r="A920" s="164"/>
      <c r="B920" s="132"/>
      <c r="C920" s="164"/>
      <c r="D920" s="164"/>
      <c r="E920" s="164"/>
      <c r="F920" s="164"/>
      <c r="G920" s="164"/>
      <c r="H920" s="164"/>
      <c r="I920" s="164"/>
      <c r="J920" s="164"/>
      <c r="K920" s="164"/>
      <c r="L920" s="164"/>
      <c r="M920" s="164"/>
      <c r="N920" s="164"/>
      <c r="O920" s="164"/>
      <c r="P920" s="164"/>
      <c r="Q920" s="164"/>
      <c r="R920" s="164"/>
      <c r="S920" s="164"/>
      <c r="T920" s="164"/>
      <c r="U920" s="164"/>
      <c r="V920" s="164"/>
    </row>
    <row r="921" spans="1:22" ht="12">
      <c r="A921" s="164"/>
      <c r="B921" s="132"/>
      <c r="C921" s="164"/>
      <c r="D921" s="164"/>
      <c r="E921" s="164"/>
      <c r="F921" s="164"/>
      <c r="G921" s="164"/>
      <c r="H921" s="164"/>
      <c r="I921" s="164"/>
      <c r="J921" s="164"/>
      <c r="K921" s="164"/>
      <c r="L921" s="164"/>
      <c r="M921" s="164"/>
      <c r="N921" s="164"/>
      <c r="O921" s="164"/>
      <c r="P921" s="164"/>
      <c r="Q921" s="164"/>
      <c r="R921" s="164"/>
      <c r="S921" s="164"/>
      <c r="T921" s="164"/>
      <c r="U921" s="164"/>
      <c r="V921" s="164"/>
    </row>
    <row r="922" spans="1:22" ht="12">
      <c r="A922" s="164"/>
      <c r="B922" s="132"/>
      <c r="C922" s="164"/>
      <c r="D922" s="164"/>
      <c r="E922" s="164"/>
      <c r="F922" s="164"/>
      <c r="G922" s="164"/>
      <c r="H922" s="164"/>
      <c r="I922" s="164"/>
      <c r="J922" s="164"/>
      <c r="K922" s="164"/>
      <c r="L922" s="164"/>
      <c r="M922" s="164"/>
      <c r="N922" s="164"/>
      <c r="O922" s="164"/>
      <c r="P922" s="164"/>
      <c r="Q922" s="164"/>
      <c r="R922" s="164"/>
      <c r="S922" s="164"/>
      <c r="T922" s="164"/>
      <c r="U922" s="164"/>
      <c r="V922" s="164"/>
    </row>
    <row r="923" spans="1:22" ht="12">
      <c r="A923" s="164"/>
      <c r="B923" s="132"/>
      <c r="C923" s="164"/>
      <c r="D923" s="164"/>
      <c r="E923" s="164"/>
      <c r="F923" s="164"/>
      <c r="G923" s="164"/>
      <c r="H923" s="164"/>
      <c r="I923" s="164"/>
      <c r="J923" s="164"/>
      <c r="K923" s="164"/>
      <c r="L923" s="164"/>
      <c r="M923" s="164"/>
      <c r="N923" s="164"/>
      <c r="O923" s="164"/>
      <c r="P923" s="164"/>
      <c r="Q923" s="164"/>
      <c r="R923" s="164"/>
      <c r="S923" s="164"/>
      <c r="T923" s="164"/>
      <c r="U923" s="164"/>
      <c r="V923" s="164"/>
    </row>
    <row r="924" spans="1:22" ht="12">
      <c r="A924" s="164"/>
      <c r="B924" s="132"/>
      <c r="C924" s="164"/>
      <c r="D924" s="164"/>
      <c r="E924" s="164"/>
      <c r="F924" s="164"/>
      <c r="G924" s="164"/>
      <c r="H924" s="164"/>
      <c r="I924" s="164"/>
      <c r="J924" s="164"/>
      <c r="K924" s="164"/>
      <c r="L924" s="164"/>
      <c r="M924" s="164"/>
      <c r="N924" s="164"/>
      <c r="O924" s="164"/>
      <c r="P924" s="164"/>
      <c r="Q924" s="164"/>
      <c r="R924" s="164"/>
      <c r="S924" s="164"/>
      <c r="T924" s="164"/>
      <c r="U924" s="164"/>
      <c r="V924" s="164"/>
    </row>
    <row r="925" spans="1:22" ht="12">
      <c r="A925" s="164"/>
      <c r="B925" s="132"/>
      <c r="C925" s="164"/>
      <c r="D925" s="164"/>
      <c r="E925" s="164"/>
      <c r="F925" s="164"/>
      <c r="G925" s="164"/>
      <c r="H925" s="164"/>
      <c r="I925" s="164"/>
      <c r="J925" s="164"/>
      <c r="K925" s="164"/>
      <c r="L925" s="164"/>
      <c r="M925" s="164"/>
      <c r="N925" s="164"/>
      <c r="O925" s="164"/>
      <c r="P925" s="164"/>
      <c r="Q925" s="164"/>
      <c r="R925" s="164"/>
      <c r="S925" s="164"/>
      <c r="T925" s="164"/>
      <c r="U925" s="164"/>
      <c r="V925" s="164"/>
    </row>
    <row r="926" spans="1:22" ht="12">
      <c r="A926" s="164"/>
      <c r="B926" s="132"/>
      <c r="C926" s="164"/>
      <c r="D926" s="164"/>
      <c r="E926" s="164"/>
      <c r="F926" s="164"/>
      <c r="G926" s="164"/>
      <c r="H926" s="164"/>
      <c r="I926" s="164"/>
      <c r="J926" s="164"/>
      <c r="K926" s="164"/>
      <c r="L926" s="164"/>
      <c r="M926" s="164"/>
      <c r="N926" s="164"/>
      <c r="O926" s="164"/>
      <c r="P926" s="164"/>
      <c r="Q926" s="164"/>
      <c r="R926" s="164"/>
      <c r="S926" s="164"/>
      <c r="T926" s="164"/>
      <c r="U926" s="164"/>
      <c r="V926" s="164"/>
    </row>
    <row r="927" spans="1:22" ht="12">
      <c r="A927" s="164"/>
      <c r="B927" s="132"/>
      <c r="C927" s="164"/>
      <c r="D927" s="164"/>
      <c r="E927" s="164"/>
      <c r="F927" s="164"/>
      <c r="G927" s="164"/>
      <c r="H927" s="164"/>
      <c r="I927" s="164"/>
      <c r="J927" s="164"/>
      <c r="K927" s="164"/>
      <c r="L927" s="164"/>
      <c r="M927" s="164"/>
      <c r="N927" s="164"/>
      <c r="O927" s="164"/>
      <c r="P927" s="164"/>
      <c r="Q927" s="164"/>
      <c r="R927" s="164"/>
      <c r="S927" s="164"/>
      <c r="T927" s="164"/>
      <c r="U927" s="164"/>
      <c r="V927" s="164"/>
    </row>
    <row r="928" spans="1:22" ht="12">
      <c r="A928" s="164"/>
      <c r="B928" s="132"/>
      <c r="C928" s="164"/>
      <c r="D928" s="164"/>
      <c r="E928" s="164"/>
      <c r="F928" s="164"/>
      <c r="G928" s="164"/>
      <c r="H928" s="164"/>
      <c r="I928" s="164"/>
      <c r="J928" s="164"/>
      <c r="K928" s="164"/>
      <c r="L928" s="164"/>
      <c r="M928" s="164"/>
      <c r="N928" s="164"/>
      <c r="O928" s="164"/>
      <c r="P928" s="164"/>
      <c r="Q928" s="164"/>
      <c r="R928" s="164"/>
      <c r="S928" s="164"/>
      <c r="T928" s="164"/>
      <c r="U928" s="164"/>
      <c r="V928" s="164"/>
    </row>
    <row r="929" spans="1:22" ht="12">
      <c r="A929" s="164"/>
      <c r="B929" s="132"/>
      <c r="C929" s="164"/>
      <c r="D929" s="164"/>
      <c r="E929" s="164"/>
      <c r="F929" s="164"/>
      <c r="G929" s="164"/>
      <c r="H929" s="164"/>
      <c r="I929" s="164"/>
      <c r="J929" s="164"/>
      <c r="K929" s="164"/>
      <c r="L929" s="164"/>
      <c r="M929" s="164"/>
      <c r="N929" s="164"/>
      <c r="O929" s="164"/>
      <c r="P929" s="164"/>
      <c r="Q929" s="164"/>
      <c r="R929" s="164"/>
      <c r="S929" s="164"/>
      <c r="T929" s="164"/>
      <c r="U929" s="164"/>
      <c r="V929" s="164"/>
    </row>
    <row r="930" spans="1:22" ht="12">
      <c r="A930" s="164"/>
      <c r="B930" s="132"/>
      <c r="C930" s="164"/>
      <c r="D930" s="164"/>
      <c r="E930" s="164"/>
      <c r="F930" s="164"/>
      <c r="G930" s="164"/>
      <c r="H930" s="164"/>
      <c r="I930" s="164"/>
      <c r="J930" s="164"/>
      <c r="K930" s="164"/>
      <c r="L930" s="164"/>
      <c r="M930" s="164"/>
      <c r="N930" s="164"/>
      <c r="O930" s="164"/>
      <c r="P930" s="164"/>
      <c r="Q930" s="164"/>
      <c r="R930" s="164"/>
      <c r="S930" s="164"/>
      <c r="T930" s="164"/>
      <c r="U930" s="164"/>
      <c r="V930" s="164"/>
    </row>
    <row r="931" spans="1:22" ht="12">
      <c r="A931" s="164"/>
      <c r="B931" s="132"/>
      <c r="C931" s="164"/>
      <c r="D931" s="164"/>
      <c r="E931" s="164"/>
      <c r="F931" s="164"/>
      <c r="G931" s="164"/>
      <c r="H931" s="164"/>
      <c r="I931" s="164"/>
      <c r="J931" s="164"/>
      <c r="K931" s="164"/>
      <c r="L931" s="164"/>
      <c r="M931" s="164"/>
      <c r="N931" s="164"/>
      <c r="O931" s="164"/>
      <c r="P931" s="164"/>
      <c r="Q931" s="164"/>
      <c r="R931" s="164"/>
      <c r="S931" s="164"/>
      <c r="T931" s="164"/>
      <c r="U931" s="164"/>
      <c r="V931" s="164"/>
    </row>
    <row r="932" spans="1:22" ht="12">
      <c r="A932" s="164"/>
      <c r="B932" s="132"/>
      <c r="C932" s="164"/>
      <c r="D932" s="164"/>
      <c r="E932" s="164"/>
      <c r="F932" s="164"/>
      <c r="G932" s="164"/>
      <c r="H932" s="164"/>
      <c r="I932" s="164"/>
      <c r="J932" s="164"/>
      <c r="K932" s="164"/>
      <c r="L932" s="164"/>
      <c r="M932" s="164"/>
      <c r="N932" s="164"/>
      <c r="O932" s="164"/>
      <c r="P932" s="164"/>
      <c r="Q932" s="164"/>
      <c r="R932" s="164"/>
      <c r="S932" s="164"/>
      <c r="T932" s="164"/>
      <c r="U932" s="164"/>
      <c r="V932" s="164"/>
    </row>
    <row r="933" spans="1:22" ht="12">
      <c r="A933" s="164"/>
      <c r="B933" s="132"/>
      <c r="C933" s="164"/>
      <c r="D933" s="164"/>
      <c r="E933" s="164"/>
      <c r="F933" s="164"/>
      <c r="G933" s="164"/>
      <c r="H933" s="164"/>
      <c r="I933" s="164"/>
      <c r="J933" s="164"/>
      <c r="K933" s="164"/>
      <c r="L933" s="164"/>
      <c r="M933" s="164"/>
      <c r="N933" s="164"/>
      <c r="O933" s="164"/>
      <c r="P933" s="164"/>
      <c r="Q933" s="164"/>
      <c r="R933" s="164"/>
      <c r="S933" s="164"/>
      <c r="T933" s="164"/>
      <c r="U933" s="164"/>
      <c r="V933" s="164"/>
    </row>
    <row r="934" spans="1:22" ht="12">
      <c r="A934" s="164"/>
      <c r="B934" s="132"/>
      <c r="C934" s="164"/>
      <c r="D934" s="164"/>
      <c r="E934" s="164"/>
      <c r="F934" s="164"/>
      <c r="G934" s="164"/>
      <c r="H934" s="164"/>
      <c r="I934" s="164"/>
      <c r="J934" s="164"/>
      <c r="K934" s="164"/>
      <c r="L934" s="164"/>
      <c r="M934" s="164"/>
      <c r="N934" s="164"/>
      <c r="O934" s="164"/>
      <c r="P934" s="164"/>
      <c r="Q934" s="164"/>
      <c r="R934" s="164"/>
      <c r="S934" s="164"/>
      <c r="T934" s="164"/>
      <c r="U934" s="164"/>
      <c r="V934" s="164"/>
    </row>
    <row r="935" spans="1:22" ht="12">
      <c r="A935" s="164"/>
      <c r="B935" s="132"/>
      <c r="C935" s="164"/>
      <c r="D935" s="164"/>
      <c r="E935" s="164"/>
      <c r="F935" s="164"/>
      <c r="G935" s="164"/>
      <c r="H935" s="164"/>
      <c r="I935" s="164"/>
      <c r="J935" s="164"/>
      <c r="K935" s="164"/>
      <c r="L935" s="164"/>
      <c r="M935" s="164"/>
      <c r="N935" s="164"/>
      <c r="O935" s="164"/>
      <c r="P935" s="164"/>
      <c r="Q935" s="164"/>
      <c r="R935" s="164"/>
      <c r="S935" s="164"/>
      <c r="T935" s="164"/>
      <c r="U935" s="164"/>
      <c r="V935" s="164"/>
    </row>
    <row r="936" spans="1:22" ht="12">
      <c r="A936" s="164"/>
      <c r="B936" s="132"/>
      <c r="C936" s="164"/>
      <c r="D936" s="164"/>
      <c r="E936" s="164"/>
      <c r="F936" s="164"/>
      <c r="G936" s="164"/>
      <c r="H936" s="164"/>
      <c r="I936" s="164"/>
      <c r="J936" s="164"/>
      <c r="K936" s="164"/>
      <c r="L936" s="164"/>
      <c r="M936" s="164"/>
      <c r="N936" s="164"/>
      <c r="O936" s="164"/>
      <c r="P936" s="164"/>
      <c r="Q936" s="164"/>
      <c r="R936" s="164"/>
      <c r="S936" s="164"/>
      <c r="T936" s="164"/>
      <c r="U936" s="164"/>
      <c r="V936" s="164"/>
    </row>
    <row r="937" spans="1:22" ht="12">
      <c r="A937" s="164"/>
      <c r="B937" s="132"/>
      <c r="C937" s="164"/>
      <c r="D937" s="164"/>
      <c r="E937" s="164"/>
      <c r="F937" s="164"/>
      <c r="G937" s="164"/>
      <c r="H937" s="164"/>
      <c r="I937" s="164"/>
      <c r="J937" s="164"/>
      <c r="K937" s="164"/>
      <c r="L937" s="164"/>
      <c r="M937" s="164"/>
      <c r="N937" s="164"/>
      <c r="O937" s="164"/>
      <c r="P937" s="164"/>
      <c r="Q937" s="164"/>
      <c r="R937" s="164"/>
      <c r="S937" s="164"/>
      <c r="T937" s="164"/>
      <c r="U937" s="164"/>
      <c r="V937" s="164"/>
    </row>
    <row r="938" spans="1:22" ht="12">
      <c r="A938" s="164"/>
      <c r="B938" s="132"/>
      <c r="C938" s="164"/>
      <c r="D938" s="164"/>
      <c r="E938" s="164"/>
      <c r="F938" s="164"/>
      <c r="G938" s="164"/>
      <c r="H938" s="164"/>
      <c r="I938" s="164"/>
      <c r="J938" s="164"/>
      <c r="K938" s="164"/>
      <c r="L938" s="164"/>
      <c r="M938" s="164"/>
      <c r="N938" s="164"/>
      <c r="O938" s="164"/>
      <c r="P938" s="164"/>
      <c r="Q938" s="164"/>
      <c r="R938" s="164"/>
      <c r="S938" s="164"/>
      <c r="T938" s="164"/>
      <c r="U938" s="164"/>
      <c r="V938" s="164"/>
    </row>
    <row r="939" spans="1:22" ht="12">
      <c r="A939" s="164"/>
      <c r="B939" s="132"/>
      <c r="C939" s="164"/>
      <c r="D939" s="164"/>
      <c r="E939" s="164"/>
      <c r="F939" s="164"/>
      <c r="G939" s="164"/>
      <c r="H939" s="164"/>
      <c r="I939" s="164"/>
      <c r="J939" s="164"/>
      <c r="K939" s="164"/>
      <c r="L939" s="164"/>
      <c r="M939" s="164"/>
      <c r="N939" s="164"/>
      <c r="O939" s="164"/>
      <c r="P939" s="164"/>
      <c r="Q939" s="164"/>
      <c r="R939" s="164"/>
      <c r="S939" s="164"/>
      <c r="T939" s="164"/>
      <c r="U939" s="164"/>
      <c r="V939" s="164"/>
    </row>
    <row r="940" spans="1:22" ht="12">
      <c r="A940" s="164"/>
      <c r="B940" s="132"/>
      <c r="C940" s="164"/>
      <c r="D940" s="164"/>
      <c r="E940" s="164"/>
      <c r="F940" s="164"/>
      <c r="G940" s="164"/>
      <c r="H940" s="164"/>
      <c r="I940" s="164"/>
      <c r="J940" s="164"/>
      <c r="K940" s="164"/>
      <c r="L940" s="164"/>
      <c r="M940" s="164"/>
      <c r="N940" s="164"/>
      <c r="O940" s="164"/>
      <c r="P940" s="164"/>
      <c r="Q940" s="164"/>
      <c r="R940" s="164"/>
      <c r="S940" s="164"/>
      <c r="T940" s="164"/>
      <c r="U940" s="164"/>
      <c r="V940" s="164"/>
    </row>
    <row r="941" spans="1:22" ht="12">
      <c r="A941" s="164"/>
      <c r="B941" s="132"/>
      <c r="C941" s="164"/>
      <c r="D941" s="164"/>
      <c r="E941" s="164"/>
      <c r="F941" s="164"/>
      <c r="G941" s="164"/>
      <c r="H941" s="164"/>
      <c r="I941" s="164"/>
      <c r="J941" s="164"/>
      <c r="K941" s="164"/>
      <c r="L941" s="164"/>
      <c r="M941" s="164"/>
      <c r="N941" s="164"/>
      <c r="O941" s="164"/>
      <c r="P941" s="164"/>
      <c r="Q941" s="164"/>
      <c r="R941" s="164"/>
      <c r="S941" s="164"/>
      <c r="T941" s="164"/>
      <c r="U941" s="164"/>
      <c r="V941" s="164"/>
    </row>
    <row r="942" spans="1:22" ht="12">
      <c r="A942" s="164"/>
      <c r="B942" s="132"/>
      <c r="C942" s="164"/>
      <c r="D942" s="164"/>
      <c r="E942" s="164"/>
      <c r="F942" s="164"/>
      <c r="G942" s="164"/>
      <c r="H942" s="164"/>
      <c r="I942" s="164"/>
      <c r="J942" s="164"/>
      <c r="K942" s="164"/>
      <c r="L942" s="164"/>
      <c r="M942" s="164"/>
      <c r="N942" s="164"/>
      <c r="O942" s="164"/>
      <c r="P942" s="164"/>
      <c r="Q942" s="164"/>
      <c r="R942" s="164"/>
      <c r="S942" s="164"/>
      <c r="T942" s="164"/>
      <c r="U942" s="164"/>
      <c r="V942" s="164"/>
    </row>
    <row r="943" spans="1:22" ht="12">
      <c r="A943" s="164"/>
      <c r="B943" s="132"/>
      <c r="C943" s="164"/>
      <c r="D943" s="164"/>
      <c r="E943" s="164"/>
      <c r="F943" s="164"/>
      <c r="G943" s="164"/>
      <c r="H943" s="164"/>
      <c r="I943" s="164"/>
      <c r="J943" s="164"/>
      <c r="K943" s="164"/>
      <c r="L943" s="164"/>
      <c r="M943" s="164"/>
      <c r="N943" s="164"/>
      <c r="O943" s="164"/>
      <c r="P943" s="164"/>
      <c r="Q943" s="164"/>
      <c r="R943" s="164"/>
      <c r="S943" s="164"/>
      <c r="T943" s="164"/>
      <c r="U943" s="164"/>
      <c r="V943" s="164"/>
    </row>
    <row r="944" spans="1:22" ht="12">
      <c r="A944" s="164"/>
      <c r="B944" s="132"/>
      <c r="C944" s="164"/>
      <c r="D944" s="164"/>
      <c r="E944" s="164"/>
      <c r="F944" s="164"/>
      <c r="G944" s="164"/>
      <c r="H944" s="164"/>
      <c r="I944" s="164"/>
      <c r="J944" s="164"/>
      <c r="K944" s="164"/>
      <c r="L944" s="164"/>
      <c r="M944" s="164"/>
      <c r="N944" s="164"/>
      <c r="O944" s="164"/>
      <c r="P944" s="164"/>
      <c r="Q944" s="164"/>
      <c r="R944" s="164"/>
      <c r="S944" s="164"/>
      <c r="T944" s="164"/>
      <c r="U944" s="164"/>
      <c r="V944" s="164"/>
    </row>
    <row r="945" spans="1:22" ht="12">
      <c r="A945" s="164"/>
      <c r="B945" s="132"/>
      <c r="C945" s="164"/>
      <c r="D945" s="164"/>
      <c r="E945" s="164"/>
      <c r="F945" s="164"/>
      <c r="G945" s="164"/>
      <c r="H945" s="164"/>
      <c r="I945" s="164"/>
      <c r="J945" s="164"/>
      <c r="K945" s="164"/>
      <c r="L945" s="164"/>
      <c r="M945" s="164"/>
      <c r="N945" s="164"/>
      <c r="O945" s="164"/>
      <c r="P945" s="164"/>
      <c r="Q945" s="164"/>
      <c r="R945" s="164"/>
      <c r="S945" s="164"/>
      <c r="T945" s="164"/>
      <c r="U945" s="164"/>
      <c r="V945" s="164"/>
    </row>
    <row r="946" spans="1:22" ht="12">
      <c r="A946" s="164"/>
      <c r="B946" s="132"/>
      <c r="C946" s="164"/>
      <c r="D946" s="164"/>
      <c r="E946" s="164"/>
      <c r="F946" s="164"/>
      <c r="G946" s="164"/>
      <c r="H946" s="164"/>
      <c r="I946" s="164"/>
      <c r="J946" s="164"/>
      <c r="K946" s="164"/>
      <c r="L946" s="164"/>
      <c r="M946" s="164"/>
      <c r="N946" s="164"/>
      <c r="O946" s="164"/>
      <c r="P946" s="164"/>
      <c r="Q946" s="164"/>
      <c r="R946" s="164"/>
      <c r="S946" s="164"/>
      <c r="T946" s="164"/>
      <c r="U946" s="164"/>
      <c r="V946" s="164"/>
    </row>
    <row r="947" spans="1:22" ht="12">
      <c r="A947" s="164"/>
      <c r="B947" s="132"/>
      <c r="C947" s="164"/>
      <c r="D947" s="164"/>
      <c r="E947" s="164"/>
      <c r="F947" s="164"/>
      <c r="G947" s="164"/>
      <c r="H947" s="164"/>
      <c r="I947" s="164"/>
      <c r="J947" s="164"/>
      <c r="K947" s="164"/>
      <c r="L947" s="164"/>
      <c r="M947" s="164"/>
      <c r="N947" s="164"/>
      <c r="O947" s="164"/>
      <c r="P947" s="164"/>
      <c r="Q947" s="164"/>
      <c r="R947" s="164"/>
      <c r="S947" s="164"/>
      <c r="T947" s="164"/>
      <c r="U947" s="164"/>
      <c r="V947" s="164"/>
    </row>
    <row r="948" spans="1:22" ht="12">
      <c r="A948" s="164"/>
      <c r="B948" s="132"/>
      <c r="C948" s="164"/>
      <c r="D948" s="164"/>
      <c r="E948" s="164"/>
      <c r="F948" s="164"/>
      <c r="G948" s="164"/>
      <c r="H948" s="164"/>
      <c r="I948" s="164"/>
      <c r="J948" s="164"/>
      <c r="K948" s="164"/>
      <c r="L948" s="164"/>
      <c r="M948" s="164"/>
      <c r="N948" s="164"/>
      <c r="O948" s="164"/>
      <c r="P948" s="164"/>
      <c r="Q948" s="164"/>
      <c r="R948" s="164"/>
      <c r="S948" s="164"/>
      <c r="T948" s="164"/>
      <c r="U948" s="164"/>
      <c r="V948" s="164"/>
    </row>
    <row r="949" spans="1:22" ht="12">
      <c r="A949" s="164"/>
      <c r="B949" s="132"/>
      <c r="C949" s="164"/>
      <c r="D949" s="164"/>
      <c r="E949" s="164"/>
      <c r="F949" s="164"/>
      <c r="G949" s="164"/>
      <c r="H949" s="164"/>
      <c r="I949" s="164"/>
      <c r="J949" s="164"/>
      <c r="K949" s="164"/>
      <c r="L949" s="164"/>
      <c r="M949" s="164"/>
      <c r="N949" s="164"/>
      <c r="O949" s="164"/>
      <c r="P949" s="164"/>
      <c r="Q949" s="164"/>
      <c r="R949" s="164"/>
      <c r="S949" s="164"/>
      <c r="T949" s="164"/>
      <c r="U949" s="164"/>
      <c r="V949" s="164"/>
    </row>
    <row r="950" spans="1:22" ht="12">
      <c r="A950" s="164"/>
      <c r="B950" s="132"/>
      <c r="C950" s="164"/>
      <c r="D950" s="164"/>
      <c r="E950" s="164"/>
      <c r="F950" s="164"/>
      <c r="G950" s="164"/>
      <c r="H950" s="164"/>
      <c r="I950" s="164"/>
      <c r="J950" s="164"/>
      <c r="K950" s="164"/>
      <c r="L950" s="164"/>
      <c r="M950" s="164"/>
      <c r="N950" s="164"/>
      <c r="O950" s="164"/>
      <c r="P950" s="164"/>
      <c r="Q950" s="164"/>
      <c r="R950" s="164"/>
      <c r="S950" s="164"/>
      <c r="T950" s="164"/>
      <c r="U950" s="164"/>
      <c r="V950" s="164"/>
    </row>
    <row r="951" spans="1:22" ht="12">
      <c r="A951" s="164"/>
      <c r="B951" s="132"/>
      <c r="C951" s="164"/>
      <c r="D951" s="164"/>
      <c r="E951" s="164"/>
      <c r="F951" s="164"/>
      <c r="G951" s="164"/>
      <c r="H951" s="164"/>
      <c r="I951" s="164"/>
      <c r="J951" s="164"/>
      <c r="K951" s="164"/>
      <c r="L951" s="164"/>
      <c r="M951" s="164"/>
      <c r="N951" s="164"/>
      <c r="O951" s="164"/>
      <c r="P951" s="164"/>
      <c r="Q951" s="164"/>
      <c r="R951" s="164"/>
      <c r="S951" s="164"/>
      <c r="T951" s="164"/>
      <c r="U951" s="164"/>
      <c r="V951" s="164"/>
    </row>
    <row r="952" spans="1:22" ht="12">
      <c r="A952" s="164"/>
      <c r="B952" s="132"/>
      <c r="C952" s="164"/>
      <c r="D952" s="164"/>
      <c r="E952" s="164"/>
      <c r="F952" s="164"/>
      <c r="G952" s="164"/>
      <c r="H952" s="164"/>
      <c r="I952" s="164"/>
      <c r="J952" s="164"/>
      <c r="K952" s="164"/>
      <c r="L952" s="164"/>
      <c r="M952" s="164"/>
      <c r="N952" s="164"/>
      <c r="O952" s="164"/>
      <c r="P952" s="164"/>
      <c r="Q952" s="164"/>
      <c r="R952" s="164"/>
      <c r="S952" s="164"/>
      <c r="T952" s="164"/>
      <c r="U952" s="164"/>
      <c r="V952" s="164"/>
    </row>
    <row r="953" spans="1:22" ht="12">
      <c r="A953" s="164"/>
      <c r="B953" s="132"/>
      <c r="C953" s="164"/>
      <c r="D953" s="164"/>
      <c r="E953" s="164"/>
      <c r="F953" s="164"/>
      <c r="G953" s="164"/>
      <c r="H953" s="164"/>
      <c r="I953" s="164"/>
      <c r="J953" s="164"/>
      <c r="K953" s="164"/>
      <c r="L953" s="164"/>
      <c r="M953" s="164"/>
      <c r="N953" s="164"/>
      <c r="O953" s="164"/>
      <c r="P953" s="164"/>
      <c r="Q953" s="164"/>
      <c r="R953" s="164"/>
      <c r="S953" s="164"/>
      <c r="T953" s="164"/>
      <c r="U953" s="164"/>
      <c r="V953" s="164"/>
    </row>
    <row r="954" spans="1:22" ht="12">
      <c r="A954" s="164"/>
      <c r="B954" s="132"/>
      <c r="C954" s="164"/>
      <c r="D954" s="164"/>
      <c r="E954" s="164"/>
      <c r="F954" s="164"/>
      <c r="G954" s="164"/>
      <c r="H954" s="164"/>
      <c r="I954" s="164"/>
      <c r="J954" s="164"/>
      <c r="K954" s="164"/>
      <c r="L954" s="164"/>
      <c r="M954" s="164"/>
      <c r="N954" s="164"/>
      <c r="O954" s="164"/>
      <c r="P954" s="164"/>
      <c r="Q954" s="164"/>
      <c r="R954" s="164"/>
      <c r="S954" s="164"/>
      <c r="T954" s="164"/>
      <c r="U954" s="164"/>
      <c r="V954" s="164"/>
    </row>
    <row r="955" spans="1:22" ht="12">
      <c r="A955" s="164"/>
      <c r="B955" s="132"/>
      <c r="C955" s="164"/>
      <c r="D955" s="164"/>
      <c r="E955" s="164"/>
      <c r="F955" s="164"/>
      <c r="G955" s="164"/>
      <c r="H955" s="164"/>
      <c r="I955" s="164"/>
      <c r="J955" s="164"/>
      <c r="K955" s="164"/>
      <c r="L955" s="164"/>
      <c r="M955" s="164"/>
      <c r="N955" s="164"/>
      <c r="O955" s="164"/>
      <c r="P955" s="164"/>
      <c r="Q955" s="164"/>
      <c r="R955" s="164"/>
      <c r="S955" s="164"/>
      <c r="T955" s="164"/>
      <c r="U955" s="164"/>
      <c r="V955" s="164"/>
    </row>
    <row r="956" spans="1:22" ht="12">
      <c r="A956" s="164"/>
      <c r="B956" s="132"/>
      <c r="C956" s="164"/>
      <c r="D956" s="164"/>
      <c r="E956" s="164"/>
      <c r="F956" s="164"/>
      <c r="G956" s="164"/>
      <c r="H956" s="164"/>
      <c r="I956" s="164"/>
      <c r="J956" s="164"/>
      <c r="K956" s="164"/>
      <c r="L956" s="164"/>
      <c r="M956" s="164"/>
      <c r="N956" s="164"/>
      <c r="O956" s="164"/>
      <c r="P956" s="164"/>
      <c r="Q956" s="164"/>
      <c r="R956" s="164"/>
      <c r="S956" s="164"/>
      <c r="T956" s="164"/>
      <c r="U956" s="164"/>
      <c r="V956" s="164"/>
    </row>
    <row r="957" spans="1:22" ht="12">
      <c r="A957" s="164"/>
      <c r="B957" s="132"/>
      <c r="C957" s="164"/>
      <c r="D957" s="164"/>
      <c r="E957" s="164"/>
      <c r="F957" s="164"/>
      <c r="G957" s="164"/>
      <c r="H957" s="164"/>
      <c r="I957" s="164"/>
      <c r="J957" s="164"/>
      <c r="K957" s="164"/>
      <c r="L957" s="164"/>
      <c r="M957" s="164"/>
      <c r="N957" s="164"/>
      <c r="O957" s="164"/>
      <c r="P957" s="164"/>
      <c r="Q957" s="164"/>
      <c r="R957" s="164"/>
      <c r="S957" s="164"/>
      <c r="T957" s="164"/>
      <c r="U957" s="164"/>
      <c r="V957" s="164"/>
    </row>
    <row r="958" spans="1:22" ht="12">
      <c r="A958" s="164"/>
      <c r="B958" s="132"/>
      <c r="C958" s="164"/>
      <c r="D958" s="164"/>
      <c r="E958" s="164"/>
      <c r="F958" s="164"/>
      <c r="G958" s="164"/>
      <c r="H958" s="164"/>
      <c r="I958" s="164"/>
      <c r="J958" s="164"/>
      <c r="K958" s="164"/>
      <c r="L958" s="164"/>
      <c r="M958" s="164"/>
      <c r="N958" s="164"/>
      <c r="O958" s="164"/>
      <c r="P958" s="164"/>
      <c r="Q958" s="164"/>
      <c r="R958" s="164"/>
      <c r="S958" s="164"/>
      <c r="T958" s="164"/>
      <c r="U958" s="164"/>
      <c r="V958" s="164"/>
    </row>
    <row r="959" spans="1:22" ht="12">
      <c r="A959" s="164"/>
      <c r="B959" s="132"/>
      <c r="C959" s="164"/>
      <c r="D959" s="164"/>
      <c r="E959" s="164"/>
      <c r="F959" s="164"/>
      <c r="G959" s="164"/>
      <c r="H959" s="164"/>
      <c r="I959" s="164"/>
      <c r="J959" s="164"/>
      <c r="K959" s="164"/>
      <c r="L959" s="164"/>
      <c r="M959" s="164"/>
      <c r="N959" s="164"/>
      <c r="O959" s="164"/>
      <c r="P959" s="164"/>
      <c r="Q959" s="164"/>
      <c r="R959" s="164"/>
      <c r="S959" s="164"/>
      <c r="T959" s="164"/>
      <c r="U959" s="164"/>
      <c r="V959" s="164"/>
    </row>
    <row r="960" spans="1:22" ht="12">
      <c r="A960" s="164"/>
      <c r="B960" s="132"/>
      <c r="C960" s="164"/>
      <c r="D960" s="164"/>
      <c r="E960" s="164"/>
      <c r="F960" s="164"/>
      <c r="G960" s="164"/>
      <c r="H960" s="164"/>
      <c r="I960" s="164"/>
      <c r="J960" s="164"/>
      <c r="K960" s="164"/>
      <c r="L960" s="164"/>
      <c r="M960" s="164"/>
      <c r="N960" s="164"/>
      <c r="O960" s="164"/>
      <c r="P960" s="164"/>
      <c r="Q960" s="164"/>
      <c r="R960" s="164"/>
      <c r="S960" s="164"/>
      <c r="T960" s="164"/>
      <c r="U960" s="164"/>
      <c r="V960" s="164"/>
    </row>
    <row r="961" spans="1:22" ht="12">
      <c r="A961" s="164"/>
      <c r="B961" s="132"/>
      <c r="C961" s="164"/>
      <c r="D961" s="164"/>
      <c r="E961" s="164"/>
      <c r="F961" s="164"/>
      <c r="G961" s="164"/>
      <c r="H961" s="164"/>
      <c r="I961" s="164"/>
      <c r="J961" s="164"/>
      <c r="K961" s="164"/>
      <c r="L961" s="164"/>
      <c r="M961" s="164"/>
      <c r="N961" s="164"/>
      <c r="O961" s="164"/>
      <c r="P961" s="164"/>
      <c r="Q961" s="164"/>
      <c r="R961" s="164"/>
      <c r="S961" s="164"/>
      <c r="T961" s="164"/>
      <c r="U961" s="164"/>
      <c r="V961" s="164"/>
    </row>
    <row r="962" spans="1:22" ht="12">
      <c r="A962" s="164"/>
      <c r="B962" s="132"/>
      <c r="C962" s="164"/>
      <c r="D962" s="164"/>
      <c r="E962" s="164"/>
      <c r="F962" s="164"/>
      <c r="G962" s="164"/>
      <c r="H962" s="164"/>
      <c r="I962" s="164"/>
      <c r="J962" s="164"/>
      <c r="K962" s="164"/>
      <c r="L962" s="164"/>
      <c r="M962" s="164"/>
      <c r="N962" s="164"/>
      <c r="O962" s="164"/>
      <c r="P962" s="164"/>
      <c r="Q962" s="164"/>
      <c r="R962" s="164"/>
      <c r="S962" s="164"/>
      <c r="T962" s="164"/>
      <c r="U962" s="164"/>
      <c r="V962" s="164"/>
    </row>
    <row r="963" spans="1:22" ht="12">
      <c r="A963" s="164"/>
      <c r="B963" s="132"/>
      <c r="C963" s="164"/>
      <c r="D963" s="164"/>
      <c r="E963" s="164"/>
      <c r="F963" s="164"/>
      <c r="G963" s="164"/>
      <c r="H963" s="164"/>
      <c r="I963" s="164"/>
      <c r="J963" s="164"/>
      <c r="K963" s="164"/>
      <c r="L963" s="164"/>
      <c r="M963" s="164"/>
      <c r="N963" s="164"/>
      <c r="O963" s="164"/>
      <c r="P963" s="164"/>
      <c r="Q963" s="164"/>
      <c r="R963" s="164"/>
      <c r="S963" s="164"/>
      <c r="T963" s="164"/>
      <c r="U963" s="164"/>
      <c r="V963" s="164"/>
    </row>
    <row r="964" spans="1:22" ht="12">
      <c r="A964" s="164"/>
      <c r="B964" s="132"/>
      <c r="C964" s="164"/>
      <c r="D964" s="164"/>
      <c r="E964" s="164"/>
      <c r="F964" s="164"/>
      <c r="G964" s="164"/>
      <c r="H964" s="164"/>
      <c r="I964" s="164"/>
      <c r="J964" s="164"/>
      <c r="K964" s="164"/>
      <c r="L964" s="164"/>
      <c r="M964" s="164"/>
      <c r="N964" s="164"/>
      <c r="O964" s="164"/>
      <c r="P964" s="164"/>
      <c r="Q964" s="164"/>
      <c r="R964" s="164"/>
      <c r="S964" s="164"/>
      <c r="T964" s="164"/>
      <c r="U964" s="164"/>
      <c r="V964" s="164"/>
    </row>
    <row r="965" spans="1:22" ht="12">
      <c r="A965" s="164"/>
      <c r="B965" s="132"/>
      <c r="C965" s="164"/>
      <c r="D965" s="164"/>
      <c r="E965" s="164"/>
      <c r="F965" s="164"/>
      <c r="G965" s="164"/>
      <c r="H965" s="164"/>
      <c r="I965" s="164"/>
      <c r="J965" s="164"/>
      <c r="K965" s="164"/>
      <c r="L965" s="164"/>
      <c r="M965" s="164"/>
      <c r="N965" s="164"/>
      <c r="O965" s="164"/>
      <c r="P965" s="164"/>
      <c r="Q965" s="164"/>
      <c r="R965" s="164"/>
      <c r="S965" s="164"/>
      <c r="T965" s="164"/>
      <c r="U965" s="164"/>
      <c r="V965" s="164"/>
    </row>
    <row r="966" spans="1:22" ht="12">
      <c r="A966" s="164"/>
      <c r="B966" s="132"/>
      <c r="C966" s="164"/>
      <c r="D966" s="164"/>
      <c r="E966" s="164"/>
      <c r="F966" s="164"/>
      <c r="G966" s="164"/>
      <c r="H966" s="164"/>
      <c r="I966" s="164"/>
      <c r="J966" s="164"/>
      <c r="K966" s="164"/>
      <c r="L966" s="164"/>
      <c r="M966" s="164"/>
      <c r="N966" s="164"/>
      <c r="O966" s="164"/>
      <c r="P966" s="164"/>
      <c r="Q966" s="164"/>
      <c r="R966" s="164"/>
      <c r="S966" s="164"/>
      <c r="T966" s="164"/>
      <c r="U966" s="164"/>
      <c r="V966" s="164"/>
    </row>
    <row r="967" spans="1:22" ht="12">
      <c r="A967" s="164"/>
      <c r="B967" s="132"/>
      <c r="C967" s="164"/>
      <c r="D967" s="164"/>
      <c r="E967" s="164"/>
      <c r="F967" s="164"/>
      <c r="G967" s="164"/>
      <c r="H967" s="164"/>
      <c r="I967" s="164"/>
      <c r="J967" s="164"/>
      <c r="K967" s="164"/>
      <c r="L967" s="164"/>
      <c r="M967" s="164"/>
      <c r="N967" s="164"/>
      <c r="O967" s="164"/>
      <c r="P967" s="164"/>
      <c r="Q967" s="164"/>
      <c r="R967" s="164"/>
      <c r="S967" s="164"/>
      <c r="T967" s="164"/>
      <c r="U967" s="164"/>
      <c r="V967" s="164"/>
    </row>
    <row r="968" spans="1:22" ht="12">
      <c r="A968" s="164"/>
      <c r="B968" s="132"/>
      <c r="C968" s="164"/>
      <c r="D968" s="164"/>
      <c r="E968" s="164"/>
      <c r="F968" s="164"/>
      <c r="G968" s="164"/>
      <c r="H968" s="164"/>
      <c r="I968" s="164"/>
      <c r="J968" s="164"/>
      <c r="K968" s="164"/>
      <c r="L968" s="164"/>
      <c r="M968" s="164"/>
      <c r="N968" s="164"/>
      <c r="O968" s="164"/>
      <c r="P968" s="164"/>
      <c r="Q968" s="164"/>
      <c r="R968" s="164"/>
      <c r="S968" s="164"/>
      <c r="T968" s="164"/>
      <c r="U968" s="164"/>
      <c r="V968" s="164"/>
    </row>
    <row r="969" spans="1:22" ht="12">
      <c r="A969" s="164"/>
      <c r="B969" s="132"/>
      <c r="C969" s="164"/>
      <c r="D969" s="164"/>
      <c r="E969" s="164"/>
      <c r="F969" s="164"/>
      <c r="G969" s="164"/>
      <c r="H969" s="164"/>
      <c r="I969" s="164"/>
      <c r="J969" s="164"/>
      <c r="K969" s="164"/>
      <c r="L969" s="164"/>
      <c r="M969" s="164"/>
      <c r="N969" s="164"/>
      <c r="O969" s="164"/>
      <c r="P969" s="164"/>
      <c r="Q969" s="164"/>
      <c r="R969" s="164"/>
      <c r="S969" s="164"/>
      <c r="T969" s="164"/>
      <c r="U969" s="164"/>
      <c r="V969" s="164"/>
    </row>
    <row r="970" spans="1:22" ht="12">
      <c r="A970" s="164"/>
      <c r="B970" s="132"/>
      <c r="C970" s="164"/>
      <c r="D970" s="164"/>
      <c r="E970" s="164"/>
      <c r="F970" s="164"/>
      <c r="G970" s="164"/>
      <c r="H970" s="164"/>
      <c r="I970" s="164"/>
      <c r="J970" s="164"/>
      <c r="K970" s="164"/>
      <c r="L970" s="164"/>
      <c r="M970" s="164"/>
      <c r="N970" s="164"/>
      <c r="O970" s="164"/>
      <c r="P970" s="164"/>
      <c r="Q970" s="164"/>
      <c r="R970" s="164"/>
      <c r="S970" s="164"/>
      <c r="T970" s="164"/>
      <c r="U970" s="164"/>
      <c r="V970" s="164"/>
    </row>
    <row r="971" spans="1:22" ht="12">
      <c r="A971" s="164"/>
      <c r="B971" s="132"/>
      <c r="C971" s="164"/>
      <c r="D971" s="164"/>
      <c r="E971" s="164"/>
      <c r="F971" s="164"/>
      <c r="G971" s="164"/>
      <c r="H971" s="164"/>
      <c r="I971" s="164"/>
      <c r="J971" s="164"/>
      <c r="K971" s="164"/>
      <c r="L971" s="164"/>
      <c r="M971" s="164"/>
      <c r="N971" s="164"/>
      <c r="O971" s="164"/>
      <c r="P971" s="164"/>
      <c r="Q971" s="164"/>
      <c r="R971" s="164"/>
      <c r="S971" s="164"/>
      <c r="T971" s="164"/>
      <c r="U971" s="164"/>
      <c r="V971" s="164"/>
    </row>
    <row r="972" spans="1:22" ht="12">
      <c r="A972" s="164"/>
      <c r="B972" s="132"/>
      <c r="C972" s="164"/>
      <c r="D972" s="164"/>
      <c r="E972" s="164"/>
      <c r="F972" s="164"/>
      <c r="G972" s="164"/>
      <c r="H972" s="164"/>
      <c r="I972" s="164"/>
      <c r="J972" s="164"/>
      <c r="K972" s="164"/>
      <c r="L972" s="164"/>
      <c r="M972" s="164"/>
      <c r="N972" s="164"/>
      <c r="O972" s="164"/>
      <c r="P972" s="164"/>
      <c r="Q972" s="164"/>
      <c r="R972" s="164"/>
      <c r="S972" s="164"/>
      <c r="T972" s="164"/>
      <c r="U972" s="164"/>
      <c r="V972" s="164"/>
    </row>
    <row r="973" spans="1:22" ht="12">
      <c r="A973" s="164"/>
      <c r="B973" s="132"/>
      <c r="C973" s="164"/>
      <c r="D973" s="164"/>
      <c r="E973" s="164"/>
      <c r="F973" s="164"/>
      <c r="G973" s="164"/>
      <c r="H973" s="164"/>
      <c r="I973" s="164"/>
      <c r="J973" s="164"/>
      <c r="K973" s="164"/>
      <c r="L973" s="164"/>
      <c r="M973" s="164"/>
      <c r="N973" s="164"/>
      <c r="O973" s="164"/>
      <c r="P973" s="164"/>
      <c r="Q973" s="164"/>
      <c r="R973" s="164"/>
      <c r="S973" s="164"/>
      <c r="T973" s="164"/>
      <c r="U973" s="164"/>
      <c r="V973" s="164"/>
    </row>
    <row r="974" spans="1:22" ht="12">
      <c r="A974" s="164"/>
      <c r="B974" s="132"/>
      <c r="C974" s="164"/>
      <c r="D974" s="164"/>
      <c r="E974" s="164"/>
      <c r="F974" s="164"/>
      <c r="G974" s="164"/>
      <c r="H974" s="164"/>
      <c r="I974" s="164"/>
      <c r="J974" s="164"/>
      <c r="K974" s="164"/>
      <c r="L974" s="164"/>
      <c r="M974" s="164"/>
      <c r="N974" s="164"/>
      <c r="O974" s="164"/>
      <c r="P974" s="164"/>
      <c r="Q974" s="164"/>
      <c r="R974" s="164"/>
      <c r="S974" s="164"/>
      <c r="T974" s="164"/>
      <c r="U974" s="164"/>
      <c r="V974" s="164"/>
    </row>
    <row r="975" spans="1:22" ht="12">
      <c r="A975" s="164"/>
      <c r="B975" s="132"/>
      <c r="C975" s="164"/>
      <c r="D975" s="164"/>
      <c r="E975" s="164"/>
      <c r="F975" s="164"/>
      <c r="G975" s="164"/>
      <c r="H975" s="164"/>
      <c r="I975" s="164"/>
      <c r="J975" s="164"/>
      <c r="K975" s="164"/>
      <c r="L975" s="164"/>
      <c r="M975" s="164"/>
      <c r="N975" s="164"/>
      <c r="O975" s="164"/>
      <c r="P975" s="164"/>
      <c r="Q975" s="164"/>
      <c r="R975" s="164"/>
      <c r="S975" s="164"/>
      <c r="T975" s="164"/>
      <c r="U975" s="164"/>
      <c r="V975" s="164"/>
    </row>
    <row r="976" spans="1:22" ht="12">
      <c r="A976" s="164"/>
      <c r="B976" s="132"/>
      <c r="C976" s="164"/>
      <c r="D976" s="164"/>
      <c r="E976" s="164"/>
      <c r="F976" s="164"/>
      <c r="G976" s="164"/>
      <c r="H976" s="164"/>
      <c r="I976" s="164"/>
      <c r="J976" s="164"/>
      <c r="K976" s="164"/>
      <c r="L976" s="164"/>
      <c r="M976" s="164"/>
      <c r="N976" s="164"/>
      <c r="O976" s="164"/>
      <c r="P976" s="164"/>
      <c r="Q976" s="164"/>
      <c r="R976" s="164"/>
      <c r="S976" s="164"/>
      <c r="T976" s="164"/>
      <c r="U976" s="164"/>
      <c r="V976" s="164"/>
    </row>
    <row r="977" spans="1:22" ht="12">
      <c r="A977" s="164"/>
      <c r="B977" s="132"/>
      <c r="C977" s="164"/>
      <c r="D977" s="164"/>
      <c r="E977" s="164"/>
      <c r="F977" s="164"/>
      <c r="G977" s="164"/>
      <c r="H977" s="164"/>
      <c r="I977" s="164"/>
      <c r="J977" s="164"/>
      <c r="K977" s="164"/>
      <c r="L977" s="164"/>
      <c r="M977" s="164"/>
      <c r="N977" s="164"/>
      <c r="O977" s="164"/>
      <c r="P977" s="164"/>
      <c r="Q977" s="164"/>
      <c r="R977" s="164"/>
      <c r="S977" s="164"/>
      <c r="T977" s="164"/>
      <c r="U977" s="164"/>
      <c r="V977" s="164"/>
    </row>
    <row r="978" spans="1:22" ht="12">
      <c r="A978" s="164"/>
      <c r="B978" s="132"/>
      <c r="C978" s="164"/>
      <c r="D978" s="164"/>
      <c r="E978" s="164"/>
      <c r="F978" s="164"/>
      <c r="G978" s="164"/>
      <c r="H978" s="164"/>
      <c r="I978" s="164"/>
      <c r="J978" s="164"/>
      <c r="K978" s="164"/>
      <c r="L978" s="164"/>
      <c r="M978" s="164"/>
      <c r="N978" s="164"/>
      <c r="O978" s="164"/>
      <c r="P978" s="164"/>
      <c r="Q978" s="164"/>
      <c r="R978" s="164"/>
      <c r="S978" s="164"/>
      <c r="T978" s="164"/>
      <c r="U978" s="164"/>
      <c r="V978" s="164"/>
    </row>
    <row r="979" spans="1:22" ht="12">
      <c r="A979" s="164"/>
      <c r="B979" s="132"/>
      <c r="C979" s="164"/>
      <c r="D979" s="164"/>
      <c r="E979" s="164"/>
      <c r="F979" s="164"/>
      <c r="G979" s="164"/>
      <c r="H979" s="164"/>
      <c r="I979" s="164"/>
      <c r="J979" s="164"/>
      <c r="K979" s="164"/>
      <c r="L979" s="164"/>
      <c r="M979" s="164"/>
      <c r="N979" s="164"/>
      <c r="O979" s="164"/>
      <c r="P979" s="164"/>
      <c r="Q979" s="164"/>
      <c r="R979" s="164"/>
      <c r="S979" s="164"/>
      <c r="T979" s="164"/>
      <c r="U979" s="164"/>
      <c r="V979" s="164"/>
    </row>
    <row r="980" spans="1:22" ht="12">
      <c r="A980" s="164"/>
      <c r="B980" s="132"/>
      <c r="C980" s="164"/>
      <c r="D980" s="164"/>
      <c r="E980" s="164"/>
      <c r="F980" s="164"/>
      <c r="G980" s="164"/>
      <c r="H980" s="164"/>
      <c r="I980" s="164"/>
      <c r="J980" s="164"/>
      <c r="K980" s="164"/>
      <c r="L980" s="164"/>
      <c r="M980" s="164"/>
      <c r="N980" s="164"/>
      <c r="O980" s="164"/>
      <c r="P980" s="164"/>
      <c r="Q980" s="164"/>
      <c r="R980" s="164"/>
      <c r="S980" s="164"/>
      <c r="T980" s="164"/>
      <c r="U980" s="164"/>
      <c r="V980" s="164"/>
    </row>
    <row r="981" spans="1:22" ht="12">
      <c r="A981" s="164"/>
      <c r="B981" s="132"/>
      <c r="C981" s="164"/>
      <c r="D981" s="164"/>
      <c r="E981" s="164"/>
      <c r="F981" s="164"/>
      <c r="G981" s="164"/>
      <c r="H981" s="164"/>
      <c r="I981" s="164"/>
      <c r="J981" s="164"/>
      <c r="K981" s="164"/>
      <c r="L981" s="164"/>
      <c r="M981" s="164"/>
      <c r="N981" s="164"/>
      <c r="O981" s="164"/>
      <c r="P981" s="164"/>
      <c r="Q981" s="164"/>
      <c r="R981" s="164"/>
      <c r="S981" s="164"/>
      <c r="T981" s="164"/>
      <c r="U981" s="164"/>
      <c r="V981" s="164"/>
    </row>
    <row r="982" spans="1:22" ht="12">
      <c r="A982" s="164"/>
      <c r="B982" s="132"/>
      <c r="C982" s="164"/>
      <c r="D982" s="164"/>
      <c r="E982" s="164"/>
      <c r="F982" s="164"/>
      <c r="G982" s="164"/>
      <c r="H982" s="164"/>
      <c r="I982" s="164"/>
      <c r="J982" s="164"/>
      <c r="K982" s="164"/>
      <c r="L982" s="164"/>
      <c r="M982" s="164"/>
      <c r="N982" s="164"/>
      <c r="O982" s="164"/>
      <c r="P982" s="164"/>
      <c r="Q982" s="164"/>
      <c r="R982" s="164"/>
      <c r="S982" s="164"/>
      <c r="T982" s="164"/>
      <c r="U982" s="164"/>
      <c r="V982" s="164"/>
    </row>
    <row r="983" spans="1:22" ht="12">
      <c r="A983" s="164"/>
      <c r="B983" s="132"/>
      <c r="C983" s="164"/>
      <c r="D983" s="164"/>
      <c r="E983" s="164"/>
      <c r="F983" s="164"/>
      <c r="G983" s="164"/>
      <c r="H983" s="164"/>
      <c r="I983" s="164"/>
      <c r="J983" s="164"/>
      <c r="K983" s="164"/>
      <c r="L983" s="164"/>
      <c r="M983" s="164"/>
      <c r="N983" s="164"/>
      <c r="O983" s="164"/>
      <c r="P983" s="164"/>
      <c r="Q983" s="164"/>
      <c r="R983" s="164"/>
      <c r="S983" s="164"/>
      <c r="T983" s="164"/>
      <c r="U983" s="164"/>
      <c r="V983" s="164"/>
    </row>
    <row r="984" spans="1:22" ht="12">
      <c r="A984" s="164"/>
      <c r="B984" s="132"/>
      <c r="C984" s="164"/>
      <c r="D984" s="164"/>
      <c r="E984" s="164"/>
      <c r="F984" s="164"/>
      <c r="G984" s="164"/>
      <c r="H984" s="164"/>
      <c r="I984" s="164"/>
      <c r="J984" s="164"/>
      <c r="K984" s="164"/>
      <c r="L984" s="164"/>
      <c r="M984" s="164"/>
      <c r="N984" s="164"/>
      <c r="O984" s="164"/>
      <c r="P984" s="164"/>
      <c r="Q984" s="164"/>
      <c r="R984" s="164"/>
      <c r="S984" s="164"/>
      <c r="T984" s="164"/>
      <c r="U984" s="164"/>
      <c r="V984" s="164"/>
    </row>
    <row r="985" spans="1:22" ht="12">
      <c r="A985" s="164"/>
      <c r="B985" s="132"/>
      <c r="C985" s="164"/>
      <c r="D985" s="164"/>
      <c r="E985" s="164"/>
      <c r="F985" s="164"/>
      <c r="G985" s="164"/>
      <c r="H985" s="164"/>
      <c r="I985" s="164"/>
      <c r="J985" s="164"/>
      <c r="K985" s="164"/>
      <c r="L985" s="164"/>
      <c r="M985" s="164"/>
      <c r="N985" s="164"/>
      <c r="O985" s="164"/>
      <c r="P985" s="164"/>
      <c r="Q985" s="164"/>
      <c r="R985" s="164"/>
      <c r="S985" s="164"/>
      <c r="T985" s="164"/>
      <c r="U985" s="164"/>
      <c r="V985" s="164"/>
    </row>
    <row r="986" spans="1:22" ht="12">
      <c r="A986" s="164"/>
      <c r="B986" s="132"/>
      <c r="C986" s="164"/>
      <c r="D986" s="164"/>
      <c r="E986" s="164"/>
      <c r="F986" s="164"/>
      <c r="G986" s="164"/>
      <c r="H986" s="164"/>
      <c r="I986" s="164"/>
      <c r="J986" s="164"/>
      <c r="K986" s="164"/>
      <c r="L986" s="164"/>
      <c r="M986" s="164"/>
      <c r="N986" s="164"/>
      <c r="O986" s="164"/>
      <c r="P986" s="164"/>
      <c r="Q986" s="164"/>
      <c r="R986" s="164"/>
      <c r="S986" s="164"/>
      <c r="T986" s="164"/>
      <c r="U986" s="164"/>
      <c r="V986" s="164"/>
    </row>
    <row r="987" spans="1:22" ht="12">
      <c r="A987" s="164"/>
      <c r="B987" s="132"/>
      <c r="C987" s="164"/>
      <c r="D987" s="164"/>
      <c r="E987" s="164"/>
      <c r="F987" s="164"/>
      <c r="G987" s="164"/>
      <c r="H987" s="164"/>
      <c r="I987" s="164"/>
      <c r="J987" s="164"/>
      <c r="K987" s="164"/>
      <c r="L987" s="164"/>
      <c r="M987" s="164"/>
      <c r="N987" s="164"/>
      <c r="O987" s="164"/>
      <c r="P987" s="164"/>
      <c r="Q987" s="164"/>
      <c r="R987" s="164"/>
      <c r="S987" s="164"/>
      <c r="T987" s="164"/>
      <c r="U987" s="164"/>
      <c r="V987" s="164"/>
    </row>
    <row r="988" spans="1:22" ht="12">
      <c r="A988" s="164"/>
      <c r="B988" s="132"/>
      <c r="C988" s="164"/>
      <c r="D988" s="164"/>
      <c r="E988" s="164"/>
      <c r="F988" s="164"/>
      <c r="G988" s="164"/>
      <c r="H988" s="164"/>
      <c r="I988" s="164"/>
      <c r="J988" s="164"/>
      <c r="K988" s="164"/>
      <c r="L988" s="164"/>
      <c r="M988" s="164"/>
      <c r="N988" s="164"/>
      <c r="O988" s="164"/>
      <c r="P988" s="164"/>
      <c r="Q988" s="164"/>
      <c r="R988" s="164"/>
      <c r="S988" s="164"/>
      <c r="T988" s="164"/>
      <c r="U988" s="164"/>
      <c r="V988" s="164"/>
    </row>
    <row r="989" spans="1:22" ht="12">
      <c r="A989" s="164"/>
      <c r="B989" s="132"/>
      <c r="C989" s="164"/>
      <c r="D989" s="164"/>
      <c r="E989" s="164"/>
      <c r="F989" s="164"/>
      <c r="G989" s="164"/>
      <c r="H989" s="164"/>
      <c r="I989" s="164"/>
      <c r="J989" s="164"/>
      <c r="K989" s="164"/>
      <c r="L989" s="164"/>
      <c r="M989" s="164"/>
      <c r="N989" s="164"/>
      <c r="O989" s="164"/>
      <c r="P989" s="164"/>
      <c r="Q989" s="164"/>
      <c r="R989" s="164"/>
      <c r="S989" s="164"/>
      <c r="T989" s="164"/>
      <c r="U989" s="164"/>
      <c r="V989" s="164"/>
    </row>
    <row r="990" spans="1:22" ht="12">
      <c r="A990" s="164"/>
      <c r="B990" s="132"/>
      <c r="C990" s="164"/>
      <c r="D990" s="164"/>
      <c r="E990" s="164"/>
      <c r="F990" s="164"/>
      <c r="G990" s="164"/>
      <c r="H990" s="164"/>
      <c r="I990" s="164"/>
      <c r="J990" s="164"/>
      <c r="K990" s="164"/>
      <c r="L990" s="164"/>
      <c r="M990" s="164"/>
      <c r="N990" s="164"/>
      <c r="O990" s="164"/>
      <c r="P990" s="164"/>
      <c r="Q990" s="164"/>
      <c r="R990" s="164"/>
      <c r="S990" s="164"/>
      <c r="T990" s="164"/>
      <c r="U990" s="164"/>
      <c r="V990" s="164"/>
    </row>
    <row r="991" spans="1:22" ht="12">
      <c r="A991" s="164"/>
      <c r="B991" s="132"/>
      <c r="C991" s="164"/>
      <c r="D991" s="164"/>
      <c r="E991" s="164"/>
      <c r="F991" s="164"/>
      <c r="G991" s="164"/>
      <c r="H991" s="164"/>
      <c r="I991" s="164"/>
      <c r="J991" s="164"/>
      <c r="K991" s="164"/>
      <c r="L991" s="164"/>
      <c r="M991" s="164"/>
      <c r="N991" s="164"/>
      <c r="O991" s="164"/>
      <c r="P991" s="164"/>
      <c r="Q991" s="164"/>
      <c r="R991" s="164"/>
      <c r="S991" s="164"/>
      <c r="T991" s="164"/>
      <c r="U991" s="164"/>
      <c r="V991" s="164"/>
    </row>
    <row r="992" spans="1:22" ht="12">
      <c r="A992" s="164"/>
      <c r="B992" s="132"/>
      <c r="C992" s="164"/>
      <c r="D992" s="164"/>
      <c r="E992" s="164"/>
      <c r="F992" s="164"/>
      <c r="G992" s="164"/>
      <c r="H992" s="164"/>
      <c r="I992" s="164"/>
      <c r="J992" s="164"/>
      <c r="K992" s="164"/>
      <c r="L992" s="164"/>
      <c r="M992" s="164"/>
      <c r="N992" s="164"/>
      <c r="O992" s="164"/>
      <c r="P992" s="164"/>
      <c r="Q992" s="164"/>
      <c r="R992" s="164"/>
      <c r="S992" s="164"/>
      <c r="T992" s="164"/>
      <c r="U992" s="164"/>
      <c r="V992" s="164"/>
    </row>
    <row r="993" spans="1:22" ht="12">
      <c r="A993" s="164"/>
      <c r="B993" s="132"/>
      <c r="C993" s="164"/>
      <c r="D993" s="164"/>
      <c r="E993" s="164"/>
      <c r="F993" s="164"/>
      <c r="G993" s="164"/>
      <c r="H993" s="164"/>
      <c r="I993" s="164"/>
      <c r="J993" s="164"/>
      <c r="K993" s="164"/>
      <c r="L993" s="164"/>
      <c r="M993" s="164"/>
      <c r="N993" s="164"/>
      <c r="O993" s="164"/>
      <c r="P993" s="164"/>
      <c r="Q993" s="164"/>
      <c r="R993" s="164"/>
      <c r="S993" s="164"/>
      <c r="T993" s="164"/>
      <c r="U993" s="164"/>
      <c r="V993" s="164"/>
    </row>
    <row r="994" spans="1:22" ht="12">
      <c r="A994" s="164"/>
      <c r="B994" s="132"/>
      <c r="C994" s="164"/>
      <c r="D994" s="164"/>
      <c r="E994" s="164"/>
      <c r="F994" s="164"/>
      <c r="G994" s="164"/>
      <c r="H994" s="164"/>
      <c r="I994" s="164"/>
      <c r="J994" s="164"/>
      <c r="K994" s="164"/>
      <c r="L994" s="164"/>
      <c r="M994" s="164"/>
      <c r="N994" s="164"/>
      <c r="O994" s="164"/>
      <c r="P994" s="164"/>
      <c r="Q994" s="164"/>
      <c r="R994" s="164"/>
      <c r="S994" s="164"/>
      <c r="T994" s="164"/>
      <c r="U994" s="164"/>
      <c r="V994" s="164"/>
    </row>
    <row r="995" spans="1:22" ht="12">
      <c r="A995" s="164"/>
      <c r="B995" s="132"/>
      <c r="C995" s="164"/>
      <c r="D995" s="164"/>
      <c r="E995" s="164"/>
      <c r="F995" s="164"/>
      <c r="G995" s="164"/>
      <c r="H995" s="164"/>
      <c r="I995" s="164"/>
      <c r="J995" s="164"/>
      <c r="K995" s="164"/>
      <c r="L995" s="164"/>
      <c r="M995" s="164"/>
      <c r="N995" s="164"/>
      <c r="O995" s="164"/>
      <c r="P995" s="164"/>
      <c r="Q995" s="164"/>
      <c r="R995" s="164"/>
      <c r="S995" s="164"/>
      <c r="T995" s="164"/>
      <c r="U995" s="164"/>
      <c r="V995" s="164"/>
    </row>
    <row r="996" spans="1:22" ht="12">
      <c r="A996" s="164"/>
      <c r="B996" s="132"/>
      <c r="C996" s="164"/>
      <c r="D996" s="164"/>
      <c r="E996" s="164"/>
      <c r="F996" s="164"/>
      <c r="G996" s="164"/>
      <c r="H996" s="164"/>
      <c r="I996" s="164"/>
      <c r="J996" s="164"/>
      <c r="K996" s="164"/>
      <c r="L996" s="164"/>
      <c r="M996" s="164"/>
      <c r="N996" s="164"/>
      <c r="O996" s="164"/>
      <c r="P996" s="164"/>
      <c r="Q996" s="164"/>
      <c r="R996" s="164"/>
      <c r="S996" s="164"/>
      <c r="T996" s="164"/>
      <c r="U996" s="164"/>
      <c r="V996" s="164"/>
    </row>
    <row r="997" spans="1:22" ht="12">
      <c r="A997" s="164"/>
      <c r="B997" s="132"/>
      <c r="C997" s="164"/>
      <c r="D997" s="164"/>
      <c r="E997" s="164"/>
      <c r="F997" s="164"/>
      <c r="G997" s="164"/>
      <c r="H997" s="164"/>
      <c r="I997" s="164"/>
      <c r="J997" s="164"/>
      <c r="K997" s="164"/>
      <c r="L997" s="164"/>
      <c r="M997" s="164"/>
      <c r="N997" s="164"/>
      <c r="O997" s="164"/>
      <c r="P997" s="164"/>
      <c r="Q997" s="164"/>
      <c r="R997" s="164"/>
      <c r="S997" s="164"/>
      <c r="T997" s="164"/>
      <c r="U997" s="164"/>
      <c r="V997" s="164"/>
    </row>
    <row r="998" spans="1:22" ht="12">
      <c r="A998" s="164"/>
      <c r="B998" s="132"/>
      <c r="C998" s="164"/>
      <c r="D998" s="164"/>
      <c r="E998" s="164"/>
      <c r="F998" s="164"/>
      <c r="G998" s="164"/>
      <c r="H998" s="164"/>
      <c r="I998" s="164"/>
      <c r="J998" s="164"/>
      <c r="K998" s="164"/>
      <c r="L998" s="164"/>
      <c r="M998" s="164"/>
      <c r="N998" s="164"/>
      <c r="O998" s="164"/>
      <c r="P998" s="164"/>
      <c r="Q998" s="164"/>
      <c r="R998" s="164"/>
      <c r="S998" s="164"/>
      <c r="T998" s="164"/>
      <c r="U998" s="164"/>
      <c r="V998" s="164"/>
    </row>
    <row r="999" spans="1:22" ht="12">
      <c r="A999" s="164"/>
      <c r="B999" s="132"/>
      <c r="C999" s="164"/>
      <c r="D999" s="164"/>
      <c r="E999" s="164"/>
      <c r="F999" s="164"/>
      <c r="G999" s="164"/>
      <c r="H999" s="164"/>
      <c r="I999" s="164"/>
      <c r="J999" s="164"/>
      <c r="K999" s="164"/>
      <c r="L999" s="164"/>
      <c r="M999" s="164"/>
      <c r="N999" s="164"/>
      <c r="O999" s="164"/>
      <c r="P999" s="164"/>
      <c r="Q999" s="164"/>
      <c r="R999" s="164"/>
      <c r="S999" s="164"/>
      <c r="T999" s="164"/>
      <c r="U999" s="164"/>
      <c r="V999" s="164"/>
    </row>
    <row r="1000" spans="1:22" ht="12">
      <c r="A1000" s="164"/>
      <c r="B1000" s="132"/>
      <c r="C1000" s="164"/>
      <c r="D1000" s="164"/>
      <c r="E1000" s="164"/>
      <c r="F1000" s="164"/>
      <c r="G1000" s="164"/>
      <c r="H1000" s="164"/>
      <c r="I1000" s="164"/>
      <c r="J1000" s="164"/>
      <c r="K1000" s="164"/>
      <c r="L1000" s="164"/>
      <c r="M1000" s="164"/>
      <c r="N1000" s="164"/>
      <c r="O1000" s="164"/>
      <c r="P1000" s="164"/>
      <c r="Q1000" s="164"/>
      <c r="R1000" s="164"/>
      <c r="S1000" s="164"/>
      <c r="T1000" s="164"/>
      <c r="U1000" s="164"/>
      <c r="V1000" s="164"/>
    </row>
    <row r="1001" spans="1:22" ht="12">
      <c r="A1001" s="164"/>
      <c r="B1001" s="132"/>
      <c r="C1001" s="164"/>
      <c r="D1001" s="164"/>
      <c r="E1001" s="164"/>
      <c r="F1001" s="164"/>
      <c r="G1001" s="164"/>
      <c r="H1001" s="164"/>
      <c r="I1001" s="164"/>
      <c r="J1001" s="164"/>
      <c r="K1001" s="164"/>
      <c r="L1001" s="164"/>
      <c r="M1001" s="164"/>
      <c r="N1001" s="164"/>
      <c r="O1001" s="164"/>
      <c r="P1001" s="164"/>
      <c r="Q1001" s="164"/>
      <c r="R1001" s="164"/>
      <c r="S1001" s="164"/>
      <c r="T1001" s="164"/>
      <c r="U1001" s="164"/>
      <c r="V1001" s="164"/>
    </row>
    <row r="1002" spans="1:22" ht="12">
      <c r="A1002" s="164"/>
      <c r="B1002" s="132"/>
      <c r="C1002" s="164"/>
      <c r="D1002" s="164"/>
      <c r="E1002" s="164"/>
      <c r="F1002" s="164"/>
      <c r="G1002" s="164"/>
      <c r="H1002" s="164"/>
      <c r="I1002" s="164"/>
      <c r="J1002" s="164"/>
      <c r="K1002" s="164"/>
      <c r="L1002" s="164"/>
      <c r="M1002" s="164"/>
      <c r="N1002" s="164"/>
      <c r="O1002" s="164"/>
      <c r="P1002" s="164"/>
      <c r="Q1002" s="164"/>
      <c r="R1002" s="164"/>
      <c r="S1002" s="164"/>
      <c r="T1002" s="164"/>
      <c r="U1002" s="164"/>
      <c r="V1002" s="164"/>
    </row>
    <row r="1003" spans="1:22" ht="12">
      <c r="A1003" s="164"/>
      <c r="B1003" s="132"/>
      <c r="C1003" s="164"/>
      <c r="D1003" s="164"/>
      <c r="E1003" s="164"/>
      <c r="F1003" s="164"/>
      <c r="G1003" s="164"/>
      <c r="H1003" s="164"/>
      <c r="I1003" s="164"/>
      <c r="J1003" s="164"/>
      <c r="K1003" s="164"/>
      <c r="L1003" s="164"/>
      <c r="M1003" s="164"/>
      <c r="N1003" s="164"/>
      <c r="O1003" s="164"/>
      <c r="P1003" s="164"/>
      <c r="Q1003" s="164"/>
      <c r="R1003" s="164"/>
      <c r="S1003" s="164"/>
      <c r="T1003" s="164"/>
      <c r="U1003" s="164"/>
      <c r="V1003" s="164"/>
    </row>
    <row r="1004" spans="1:22" ht="12">
      <c r="A1004" s="164"/>
      <c r="B1004" s="132"/>
      <c r="C1004" s="164"/>
      <c r="D1004" s="164"/>
      <c r="E1004" s="164"/>
      <c r="F1004" s="164"/>
      <c r="G1004" s="164"/>
      <c r="H1004" s="164"/>
      <c r="I1004" s="164"/>
      <c r="J1004" s="164"/>
      <c r="K1004" s="164"/>
      <c r="L1004" s="164"/>
      <c r="M1004" s="164"/>
      <c r="N1004" s="164"/>
      <c r="O1004" s="164"/>
      <c r="P1004" s="164"/>
      <c r="Q1004" s="164"/>
      <c r="R1004" s="164"/>
      <c r="S1004" s="164"/>
      <c r="T1004" s="164"/>
      <c r="U1004" s="164"/>
      <c r="V1004" s="164"/>
    </row>
    <row r="1005" spans="1:22" ht="12">
      <c r="A1005" s="164"/>
      <c r="B1005" s="132"/>
      <c r="C1005" s="164"/>
      <c r="D1005" s="164"/>
      <c r="E1005" s="164"/>
      <c r="F1005" s="164"/>
      <c r="G1005" s="164"/>
      <c r="H1005" s="164"/>
      <c r="I1005" s="164"/>
      <c r="J1005" s="164"/>
      <c r="K1005" s="164"/>
      <c r="L1005" s="164"/>
      <c r="M1005" s="164"/>
      <c r="N1005" s="164"/>
      <c r="O1005" s="164"/>
      <c r="P1005" s="164"/>
      <c r="Q1005" s="164"/>
      <c r="R1005" s="164"/>
      <c r="S1005" s="164"/>
      <c r="T1005" s="164"/>
      <c r="U1005" s="164"/>
      <c r="V1005" s="164"/>
    </row>
    <row r="1006" spans="1:22" ht="12">
      <c r="A1006" s="164"/>
      <c r="B1006" s="132"/>
      <c r="C1006" s="164"/>
      <c r="D1006" s="164"/>
      <c r="E1006" s="164"/>
      <c r="F1006" s="164"/>
      <c r="G1006" s="164"/>
      <c r="H1006" s="164"/>
      <c r="I1006" s="164"/>
      <c r="J1006" s="164"/>
      <c r="K1006" s="164"/>
      <c r="L1006" s="164"/>
      <c r="M1006" s="164"/>
      <c r="N1006" s="164"/>
      <c r="O1006" s="164"/>
      <c r="P1006" s="164"/>
      <c r="Q1006" s="164"/>
      <c r="R1006" s="164"/>
      <c r="S1006" s="164"/>
      <c r="T1006" s="164"/>
      <c r="U1006" s="164"/>
      <c r="V1006" s="164"/>
    </row>
    <row r="1007" spans="1:22" ht="12">
      <c r="A1007" s="164"/>
      <c r="B1007" s="132"/>
      <c r="C1007" s="164"/>
      <c r="D1007" s="164"/>
      <c r="E1007" s="164"/>
      <c r="F1007" s="164"/>
      <c r="G1007" s="164"/>
      <c r="H1007" s="164"/>
      <c r="I1007" s="164"/>
      <c r="J1007" s="164"/>
      <c r="K1007" s="164"/>
      <c r="L1007" s="164"/>
      <c r="M1007" s="164"/>
      <c r="N1007" s="164"/>
      <c r="O1007" s="164"/>
      <c r="P1007" s="164"/>
      <c r="Q1007" s="164"/>
      <c r="R1007" s="164"/>
      <c r="S1007" s="164"/>
      <c r="T1007" s="164"/>
      <c r="U1007" s="164"/>
      <c r="V1007" s="164"/>
    </row>
    <row r="1008" spans="1:22" ht="12">
      <c r="A1008" s="164"/>
      <c r="B1008" s="132"/>
      <c r="C1008" s="164"/>
      <c r="D1008" s="164"/>
      <c r="E1008" s="164"/>
      <c r="F1008" s="164"/>
      <c r="G1008" s="164"/>
      <c r="H1008" s="164"/>
      <c r="I1008" s="164"/>
      <c r="J1008" s="164"/>
      <c r="K1008" s="164"/>
      <c r="L1008" s="164"/>
      <c r="M1008" s="164"/>
      <c r="N1008" s="164"/>
      <c r="O1008" s="164"/>
      <c r="P1008" s="164"/>
      <c r="Q1008" s="164"/>
      <c r="R1008" s="164"/>
      <c r="S1008" s="164"/>
      <c r="T1008" s="164"/>
      <c r="U1008" s="164"/>
      <c r="V1008" s="164"/>
    </row>
    <row r="1009" spans="1:22" ht="12">
      <c r="A1009" s="164"/>
      <c r="B1009" s="132"/>
      <c r="C1009" s="164"/>
      <c r="D1009" s="164"/>
      <c r="E1009" s="164"/>
      <c r="F1009" s="164"/>
      <c r="G1009" s="164"/>
      <c r="H1009" s="164"/>
      <c r="I1009" s="164"/>
      <c r="J1009" s="164"/>
      <c r="K1009" s="164"/>
      <c r="L1009" s="164"/>
      <c r="M1009" s="164"/>
      <c r="N1009" s="164"/>
      <c r="O1009" s="164"/>
      <c r="P1009" s="164"/>
      <c r="Q1009" s="164"/>
      <c r="R1009" s="164"/>
      <c r="S1009" s="164"/>
      <c r="T1009" s="164"/>
      <c r="U1009" s="164"/>
      <c r="V1009" s="164"/>
    </row>
    <row r="1010" spans="1:22" ht="12">
      <c r="A1010" s="164"/>
      <c r="B1010" s="132"/>
      <c r="C1010" s="164"/>
      <c r="D1010" s="164"/>
      <c r="E1010" s="164"/>
      <c r="F1010" s="164"/>
      <c r="G1010" s="164"/>
      <c r="H1010" s="164"/>
      <c r="I1010" s="164"/>
      <c r="J1010" s="164"/>
      <c r="K1010" s="164"/>
      <c r="L1010" s="164"/>
      <c r="M1010" s="164"/>
      <c r="N1010" s="164"/>
      <c r="O1010" s="164"/>
      <c r="P1010" s="164"/>
      <c r="Q1010" s="164"/>
      <c r="R1010" s="164"/>
      <c r="S1010" s="164"/>
      <c r="T1010" s="164"/>
      <c r="U1010" s="164"/>
      <c r="V1010" s="164"/>
    </row>
    <row r="1011" spans="1:22" ht="12">
      <c r="A1011" s="164"/>
      <c r="B1011" s="132"/>
      <c r="C1011" s="164"/>
      <c r="D1011" s="164"/>
      <c r="E1011" s="164"/>
      <c r="F1011" s="164"/>
      <c r="G1011" s="164"/>
      <c r="H1011" s="164"/>
      <c r="I1011" s="164"/>
      <c r="J1011" s="164"/>
      <c r="K1011" s="164"/>
      <c r="L1011" s="164"/>
      <c r="M1011" s="164"/>
      <c r="N1011" s="164"/>
      <c r="O1011" s="164"/>
      <c r="P1011" s="164"/>
      <c r="Q1011" s="164"/>
      <c r="R1011" s="164"/>
      <c r="S1011" s="164"/>
      <c r="T1011" s="164"/>
      <c r="U1011" s="164"/>
      <c r="V1011" s="164"/>
    </row>
    <row r="1012" spans="1:22" ht="12">
      <c r="A1012" s="164"/>
      <c r="B1012" s="132"/>
      <c r="C1012" s="164"/>
      <c r="D1012" s="164"/>
      <c r="E1012" s="164"/>
      <c r="F1012" s="164"/>
      <c r="G1012" s="164"/>
      <c r="H1012" s="164"/>
      <c r="I1012" s="164"/>
      <c r="J1012" s="164"/>
      <c r="K1012" s="164"/>
      <c r="L1012" s="164"/>
      <c r="M1012" s="164"/>
      <c r="N1012" s="164"/>
      <c r="O1012" s="164"/>
      <c r="P1012" s="164"/>
      <c r="Q1012" s="164"/>
      <c r="R1012" s="164"/>
      <c r="S1012" s="164"/>
      <c r="T1012" s="164"/>
      <c r="U1012" s="164"/>
      <c r="V1012" s="164"/>
    </row>
    <row r="1013" spans="1:22" ht="12">
      <c r="A1013" s="164"/>
      <c r="B1013" s="132"/>
      <c r="C1013" s="164"/>
      <c r="D1013" s="164"/>
      <c r="E1013" s="164"/>
      <c r="F1013" s="164"/>
      <c r="G1013" s="164"/>
      <c r="H1013" s="164"/>
      <c r="I1013" s="164"/>
      <c r="J1013" s="164"/>
      <c r="K1013" s="164"/>
      <c r="L1013" s="164"/>
      <c r="M1013" s="164"/>
      <c r="N1013" s="164"/>
      <c r="O1013" s="164"/>
      <c r="P1013" s="164"/>
      <c r="Q1013" s="164"/>
      <c r="R1013" s="164"/>
      <c r="S1013" s="164"/>
      <c r="T1013" s="164"/>
      <c r="U1013" s="164"/>
      <c r="V1013" s="164"/>
    </row>
    <row r="1014" spans="1:22" ht="12">
      <c r="A1014" s="164"/>
      <c r="B1014" s="132"/>
      <c r="C1014" s="164"/>
      <c r="D1014" s="164"/>
      <c r="E1014" s="164"/>
      <c r="F1014" s="164"/>
      <c r="G1014" s="164"/>
      <c r="H1014" s="164"/>
      <c r="I1014" s="164"/>
      <c r="J1014" s="164"/>
      <c r="K1014" s="164"/>
      <c r="L1014" s="164"/>
      <c r="M1014" s="164"/>
      <c r="N1014" s="164"/>
      <c r="O1014" s="164"/>
      <c r="P1014" s="164"/>
      <c r="Q1014" s="164"/>
      <c r="R1014" s="164"/>
      <c r="S1014" s="164"/>
      <c r="T1014" s="164"/>
      <c r="U1014" s="164"/>
      <c r="V1014" s="164"/>
    </row>
    <row r="1015" spans="1:22" ht="12">
      <c r="A1015" s="164"/>
      <c r="B1015" s="132"/>
      <c r="C1015" s="164"/>
      <c r="D1015" s="164"/>
      <c r="E1015" s="164"/>
      <c r="F1015" s="164"/>
      <c r="G1015" s="164"/>
      <c r="H1015" s="164"/>
      <c r="I1015" s="164"/>
      <c r="J1015" s="164"/>
      <c r="K1015" s="164"/>
      <c r="L1015" s="164"/>
      <c r="M1015" s="164"/>
      <c r="N1015" s="164"/>
      <c r="O1015" s="164"/>
      <c r="P1015" s="164"/>
      <c r="Q1015" s="164"/>
      <c r="R1015" s="164"/>
      <c r="S1015" s="164"/>
      <c r="T1015" s="164"/>
      <c r="U1015" s="164"/>
      <c r="V1015" s="164"/>
    </row>
    <row r="1016" spans="1:22" ht="12">
      <c r="A1016" s="164"/>
      <c r="B1016" s="132"/>
      <c r="C1016" s="164"/>
      <c r="D1016" s="164"/>
      <c r="E1016" s="164"/>
      <c r="F1016" s="164"/>
      <c r="G1016" s="164"/>
      <c r="H1016" s="164"/>
      <c r="I1016" s="164"/>
      <c r="J1016" s="164"/>
      <c r="K1016" s="164"/>
      <c r="L1016" s="164"/>
      <c r="M1016" s="164"/>
      <c r="N1016" s="164"/>
      <c r="O1016" s="164"/>
      <c r="P1016" s="164"/>
      <c r="Q1016" s="164"/>
      <c r="R1016" s="164"/>
      <c r="S1016" s="164"/>
      <c r="T1016" s="164"/>
      <c r="U1016" s="164"/>
      <c r="V1016" s="164"/>
    </row>
    <row r="1017" spans="1:22" ht="12">
      <c r="A1017" s="164"/>
      <c r="B1017" s="132"/>
      <c r="C1017" s="164"/>
      <c r="D1017" s="164"/>
      <c r="E1017" s="164"/>
      <c r="F1017" s="164"/>
      <c r="G1017" s="164"/>
      <c r="H1017" s="164"/>
      <c r="I1017" s="164"/>
      <c r="J1017" s="164"/>
      <c r="K1017" s="164"/>
      <c r="L1017" s="164"/>
      <c r="M1017" s="164"/>
      <c r="N1017" s="164"/>
      <c r="O1017" s="164"/>
      <c r="P1017" s="164"/>
      <c r="Q1017" s="164"/>
      <c r="R1017" s="164"/>
      <c r="S1017" s="164"/>
      <c r="T1017" s="164"/>
      <c r="U1017" s="164"/>
      <c r="V1017" s="16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E1000"/>
  <sheetViews>
    <sheetView workbookViewId="0">
      <selection sqref="A1:XFD1048576"/>
    </sheetView>
  </sheetViews>
  <sheetFormatPr defaultColWidth="14.42578125" defaultRowHeight="15" customHeight="1"/>
  <cols>
    <col min="1" max="1" width="7.5703125" style="88" customWidth="1"/>
    <col min="2" max="2" width="33.5703125" style="88" customWidth="1"/>
    <col min="3" max="3" width="45.5703125" style="88" customWidth="1"/>
    <col min="4" max="5" width="10.85546875" style="88" customWidth="1"/>
    <col min="6" max="6" width="11.42578125" style="88" customWidth="1"/>
    <col min="7" max="23" width="10.5703125" style="88" customWidth="1"/>
    <col min="24" max="16384" width="14.42578125" style="88"/>
  </cols>
  <sheetData>
    <row r="1" spans="1:5" ht="12">
      <c r="A1" s="169"/>
      <c r="D1" s="169"/>
      <c r="E1" s="169"/>
    </row>
    <row r="2" spans="1:5" ht="12">
      <c r="A2" s="86"/>
      <c r="B2" s="573" t="s">
        <v>8960</v>
      </c>
      <c r="C2" s="659"/>
      <c r="D2" s="659"/>
      <c r="E2" s="659"/>
    </row>
    <row r="3" spans="1:5" ht="12">
      <c r="A3" s="89" t="s">
        <v>3971</v>
      </c>
      <c r="B3" s="574" t="s">
        <v>4207</v>
      </c>
      <c r="C3" s="660"/>
      <c r="D3" s="89" t="s">
        <v>51</v>
      </c>
      <c r="E3" s="89" t="s">
        <v>52</v>
      </c>
    </row>
    <row r="4" spans="1:5" ht="12">
      <c r="A4" s="97">
        <v>1</v>
      </c>
      <c r="B4" s="581" t="s">
        <v>8961</v>
      </c>
      <c r="C4" s="660"/>
      <c r="D4" s="127"/>
      <c r="E4" s="127"/>
    </row>
    <row r="5" spans="1:5" ht="12">
      <c r="A5" s="198" t="s">
        <v>4180</v>
      </c>
      <c r="B5" s="91" t="s">
        <v>4209</v>
      </c>
      <c r="C5" s="94" t="s">
        <v>4210</v>
      </c>
      <c r="D5" s="129"/>
      <c r="E5" s="129"/>
    </row>
    <row r="6" spans="1:5" ht="12">
      <c r="A6" s="198" t="s">
        <v>4183</v>
      </c>
      <c r="B6" s="91" t="s">
        <v>4211</v>
      </c>
      <c r="C6" s="94" t="s">
        <v>4210</v>
      </c>
      <c r="D6" s="129"/>
      <c r="E6" s="129"/>
    </row>
    <row r="7" spans="1:5" ht="12">
      <c r="A7" s="198" t="s">
        <v>4186</v>
      </c>
      <c r="B7" s="91" t="s">
        <v>8962</v>
      </c>
      <c r="C7" s="141" t="s">
        <v>8963</v>
      </c>
      <c r="D7" s="129"/>
      <c r="E7" s="129"/>
    </row>
    <row r="8" spans="1:5" ht="36">
      <c r="A8" s="198" t="s">
        <v>4188</v>
      </c>
      <c r="B8" s="91" t="s">
        <v>8964</v>
      </c>
      <c r="C8" s="141" t="s">
        <v>8965</v>
      </c>
      <c r="D8" s="129"/>
      <c r="E8" s="129"/>
    </row>
    <row r="9" spans="1:5" ht="12">
      <c r="A9" s="198" t="s">
        <v>4197</v>
      </c>
      <c r="B9" s="91" t="s">
        <v>6869</v>
      </c>
      <c r="C9" s="141" t="s">
        <v>8966</v>
      </c>
      <c r="D9" s="129"/>
      <c r="E9" s="129"/>
    </row>
    <row r="10" spans="1:5" ht="12">
      <c r="A10" s="198" t="s">
        <v>4200</v>
      </c>
      <c r="B10" s="91" t="s">
        <v>5404</v>
      </c>
      <c r="C10" s="141" t="s">
        <v>8967</v>
      </c>
      <c r="D10" s="129"/>
      <c r="E10" s="129"/>
    </row>
    <row r="11" spans="1:5" ht="48">
      <c r="A11" s="198" t="s">
        <v>4223</v>
      </c>
      <c r="B11" s="92" t="s">
        <v>8968</v>
      </c>
      <c r="C11" s="141" t="s">
        <v>8969</v>
      </c>
      <c r="D11" s="129"/>
      <c r="E11" s="129"/>
    </row>
    <row r="12" spans="1:5" ht="36">
      <c r="A12" s="198" t="s">
        <v>4226</v>
      </c>
      <c r="B12" s="141" t="s">
        <v>8970</v>
      </c>
      <c r="C12" s="141" t="s">
        <v>8971</v>
      </c>
      <c r="D12" s="129"/>
      <c r="E12" s="129"/>
    </row>
    <row r="13" spans="1:5" ht="12">
      <c r="A13" s="617" t="s">
        <v>4233</v>
      </c>
      <c r="B13" s="637" t="s">
        <v>8972</v>
      </c>
      <c r="C13" s="141" t="s">
        <v>8973</v>
      </c>
      <c r="D13" s="129"/>
      <c r="E13" s="129"/>
    </row>
    <row r="14" spans="1:5" ht="12">
      <c r="A14" s="661"/>
      <c r="B14" s="661"/>
      <c r="C14" s="141" t="s">
        <v>8974</v>
      </c>
      <c r="D14" s="129"/>
      <c r="E14" s="129"/>
    </row>
    <row r="15" spans="1:5" ht="24">
      <c r="A15" s="662"/>
      <c r="B15" s="662"/>
      <c r="C15" s="141" t="s">
        <v>8975</v>
      </c>
      <c r="D15" s="129"/>
      <c r="E15" s="129"/>
    </row>
    <row r="16" spans="1:5" ht="28.5" customHeight="1">
      <c r="A16" s="198" t="s">
        <v>4236</v>
      </c>
      <c r="B16" s="141" t="s">
        <v>8976</v>
      </c>
      <c r="C16" s="141" t="s">
        <v>8977</v>
      </c>
      <c r="D16" s="129"/>
      <c r="E16" s="129"/>
    </row>
    <row r="17" spans="1:5" ht="36">
      <c r="A17" s="617" t="s">
        <v>4239</v>
      </c>
      <c r="B17" s="637" t="s">
        <v>8978</v>
      </c>
      <c r="C17" s="141" t="s">
        <v>8979</v>
      </c>
      <c r="D17" s="129"/>
      <c r="E17" s="129"/>
    </row>
    <row r="18" spans="1:5" ht="36">
      <c r="A18" s="662"/>
      <c r="B18" s="662"/>
      <c r="C18" s="141" t="s">
        <v>8980</v>
      </c>
      <c r="D18" s="129"/>
      <c r="E18" s="129"/>
    </row>
    <row r="19" spans="1:5" ht="12">
      <c r="A19" s="198" t="s">
        <v>4242</v>
      </c>
      <c r="B19" s="141" t="s">
        <v>1</v>
      </c>
      <c r="C19" s="141" t="s">
        <v>8981</v>
      </c>
      <c r="D19" s="129"/>
      <c r="E19" s="129"/>
    </row>
    <row r="20" spans="1:5" ht="43.5" customHeight="1">
      <c r="A20" s="617" t="s">
        <v>4245</v>
      </c>
      <c r="B20" s="575" t="s">
        <v>8982</v>
      </c>
      <c r="C20" s="660"/>
      <c r="D20" s="129"/>
      <c r="E20" s="129"/>
    </row>
    <row r="21" spans="1:5" ht="21.75" customHeight="1">
      <c r="A21" s="662"/>
      <c r="B21" s="575" t="s">
        <v>8983</v>
      </c>
      <c r="C21" s="660"/>
      <c r="D21" s="129"/>
      <c r="E21" s="129"/>
    </row>
    <row r="22" spans="1:5" ht="15.75" customHeight="1">
      <c r="A22" s="198" t="s">
        <v>4248</v>
      </c>
      <c r="B22" s="575" t="s">
        <v>8984</v>
      </c>
      <c r="C22" s="660"/>
      <c r="D22" s="129"/>
      <c r="E22" s="129"/>
    </row>
    <row r="23" spans="1:5" ht="21.75" customHeight="1">
      <c r="A23" s="198" t="s">
        <v>4251</v>
      </c>
      <c r="B23" s="575" t="s">
        <v>8985</v>
      </c>
      <c r="C23" s="660"/>
      <c r="D23" s="129"/>
      <c r="E23" s="129"/>
    </row>
    <row r="24" spans="1:5" ht="21.75" customHeight="1">
      <c r="A24" s="198" t="s">
        <v>4254</v>
      </c>
      <c r="B24" s="575" t="s">
        <v>8986</v>
      </c>
      <c r="C24" s="660"/>
      <c r="D24" s="129"/>
      <c r="E24" s="129"/>
    </row>
    <row r="25" spans="1:5" ht="15.75" customHeight="1">
      <c r="A25" s="198" t="s">
        <v>4257</v>
      </c>
      <c r="B25" s="141" t="s">
        <v>8987</v>
      </c>
      <c r="C25" s="141" t="s">
        <v>8988</v>
      </c>
      <c r="D25" s="129"/>
      <c r="E25" s="129"/>
    </row>
    <row r="26" spans="1:5" ht="15.75" customHeight="1">
      <c r="A26" s="198" t="s">
        <v>4260</v>
      </c>
      <c r="B26" s="141" t="s">
        <v>8989</v>
      </c>
      <c r="C26" s="141" t="s">
        <v>8990</v>
      </c>
      <c r="D26" s="129"/>
      <c r="E26" s="129"/>
    </row>
    <row r="27" spans="1:5" ht="15.75" customHeight="1">
      <c r="A27" s="198" t="s">
        <v>5348</v>
      </c>
      <c r="B27" s="94" t="s">
        <v>4261</v>
      </c>
      <c r="C27" s="100" t="s">
        <v>6875</v>
      </c>
      <c r="D27" s="129"/>
      <c r="E27" s="129"/>
    </row>
    <row r="28" spans="1:5" ht="15.75" customHeight="1">
      <c r="A28" s="139">
        <v>2</v>
      </c>
      <c r="B28" s="601" t="s">
        <v>8991</v>
      </c>
      <c r="C28" s="660"/>
      <c r="D28" s="267"/>
      <c r="E28" s="267"/>
    </row>
    <row r="29" spans="1:5" ht="63" customHeight="1">
      <c r="A29" s="198" t="s">
        <v>4264</v>
      </c>
      <c r="B29" s="575" t="s">
        <v>8992</v>
      </c>
      <c r="C29" s="660"/>
      <c r="D29" s="129"/>
      <c r="E29" s="129"/>
    </row>
    <row r="30" spans="1:5" ht="15.75" customHeight="1">
      <c r="A30" s="198" t="s">
        <v>4265</v>
      </c>
      <c r="B30" s="575" t="s">
        <v>8993</v>
      </c>
      <c r="C30" s="660"/>
      <c r="D30" s="129"/>
      <c r="E30" s="129"/>
    </row>
    <row r="31" spans="1:5" ht="15.75" customHeight="1">
      <c r="A31" s="198" t="s">
        <v>4266</v>
      </c>
      <c r="B31" s="575" t="s">
        <v>8994</v>
      </c>
      <c r="C31" s="660"/>
      <c r="D31" s="129"/>
      <c r="E31" s="129"/>
    </row>
    <row r="32" spans="1:5" ht="15.75" customHeight="1">
      <c r="A32" s="198" t="s">
        <v>4269</v>
      </c>
      <c r="B32" s="575" t="s">
        <v>8995</v>
      </c>
      <c r="C32" s="660"/>
      <c r="D32" s="129"/>
      <c r="E32" s="129"/>
    </row>
    <row r="33" spans="1:5" ht="15.75" customHeight="1">
      <c r="A33" s="198" t="s">
        <v>4272</v>
      </c>
      <c r="B33" s="575" t="s">
        <v>8996</v>
      </c>
      <c r="C33" s="660"/>
      <c r="D33" s="129"/>
      <c r="E33" s="129"/>
    </row>
    <row r="34" spans="1:5" ht="15.75" customHeight="1">
      <c r="A34" s="198" t="s">
        <v>4275</v>
      </c>
      <c r="B34" s="575" t="s">
        <v>8997</v>
      </c>
      <c r="C34" s="660"/>
      <c r="D34" s="129"/>
      <c r="E34" s="129"/>
    </row>
    <row r="35" spans="1:5" ht="15.75" customHeight="1">
      <c r="A35" s="198" t="s">
        <v>4278</v>
      </c>
      <c r="B35" s="575" t="s">
        <v>8998</v>
      </c>
      <c r="C35" s="660"/>
      <c r="D35" s="129"/>
      <c r="E35" s="129"/>
    </row>
    <row r="36" spans="1:5" ht="46.5" customHeight="1">
      <c r="A36" s="198" t="s">
        <v>5364</v>
      </c>
      <c r="B36" s="575" t="s">
        <v>8999</v>
      </c>
      <c r="C36" s="660"/>
      <c r="D36" s="129"/>
      <c r="E36" s="129"/>
    </row>
    <row r="37" spans="1:5" ht="15.75" customHeight="1">
      <c r="A37" s="139">
        <v>3</v>
      </c>
      <c r="B37" s="601" t="s">
        <v>9000</v>
      </c>
      <c r="C37" s="660"/>
      <c r="D37" s="267"/>
      <c r="E37" s="267"/>
    </row>
    <row r="38" spans="1:5" ht="15.75" customHeight="1">
      <c r="A38" s="198" t="s">
        <v>4386</v>
      </c>
      <c r="B38" s="94" t="s">
        <v>48</v>
      </c>
      <c r="C38" s="94" t="s">
        <v>4387</v>
      </c>
      <c r="D38" s="129"/>
      <c r="E38" s="129"/>
    </row>
    <row r="39" spans="1:5" ht="15.75" customHeight="1">
      <c r="A39" s="198" t="s">
        <v>4388</v>
      </c>
      <c r="B39" s="91" t="s">
        <v>4209</v>
      </c>
      <c r="C39" s="94" t="s">
        <v>4210</v>
      </c>
      <c r="D39" s="129"/>
      <c r="E39" s="129"/>
    </row>
    <row r="40" spans="1:5" ht="15.75" customHeight="1">
      <c r="A40" s="198" t="s">
        <v>4389</v>
      </c>
      <c r="B40" s="91" t="s">
        <v>4211</v>
      </c>
      <c r="C40" s="94" t="s">
        <v>4210</v>
      </c>
      <c r="D40" s="129"/>
      <c r="E40" s="129"/>
    </row>
    <row r="41" spans="1:5" ht="33" customHeight="1">
      <c r="A41" s="198" t="s">
        <v>4390</v>
      </c>
      <c r="B41" s="575" t="s">
        <v>9001</v>
      </c>
      <c r="C41" s="660"/>
      <c r="D41" s="129"/>
      <c r="E41" s="129"/>
    </row>
    <row r="42" spans="1:5" ht="18.75" customHeight="1">
      <c r="A42" s="198" t="s">
        <v>4393</v>
      </c>
      <c r="B42" s="141" t="s">
        <v>9002</v>
      </c>
      <c r="C42" s="141" t="s">
        <v>9003</v>
      </c>
      <c r="D42" s="129"/>
      <c r="E42" s="129"/>
    </row>
    <row r="43" spans="1:5" ht="15.75" customHeight="1">
      <c r="A43" s="198" t="s">
        <v>4395</v>
      </c>
      <c r="B43" s="141" t="s">
        <v>46</v>
      </c>
      <c r="C43" s="141" t="s">
        <v>9004</v>
      </c>
      <c r="D43" s="129"/>
      <c r="E43" s="129"/>
    </row>
    <row r="44" spans="1:5" ht="15.75" customHeight="1">
      <c r="A44" s="198" t="s">
        <v>4397</v>
      </c>
      <c r="B44" s="141" t="s">
        <v>9005</v>
      </c>
      <c r="C44" s="141" t="s">
        <v>9006</v>
      </c>
      <c r="D44" s="129"/>
      <c r="E44" s="129"/>
    </row>
    <row r="45" spans="1:5" ht="15.75" customHeight="1">
      <c r="A45" s="198" t="s">
        <v>4399</v>
      </c>
      <c r="B45" s="141" t="s">
        <v>9007</v>
      </c>
      <c r="C45" s="141" t="s">
        <v>9008</v>
      </c>
      <c r="D45" s="129"/>
      <c r="E45" s="129"/>
    </row>
    <row r="46" spans="1:5" ht="15.75" customHeight="1">
      <c r="A46" s="198" t="s">
        <v>4401</v>
      </c>
      <c r="B46" s="141" t="s">
        <v>7621</v>
      </c>
      <c r="C46" s="141" t="s">
        <v>9009</v>
      </c>
      <c r="D46" s="129"/>
      <c r="E46" s="129"/>
    </row>
    <row r="47" spans="1:5" ht="33" customHeight="1">
      <c r="A47" s="198" t="s">
        <v>4403</v>
      </c>
      <c r="B47" s="91" t="s">
        <v>9010</v>
      </c>
      <c r="C47" s="91" t="s">
        <v>9011</v>
      </c>
      <c r="D47" s="129"/>
      <c r="E47" s="129"/>
    </row>
    <row r="48" spans="1:5" ht="15.75" customHeight="1">
      <c r="A48" s="198" t="s">
        <v>4405</v>
      </c>
      <c r="B48" s="91" t="s">
        <v>9012</v>
      </c>
      <c r="C48" s="91" t="s">
        <v>9013</v>
      </c>
      <c r="D48" s="129"/>
      <c r="E48" s="129"/>
    </row>
    <row r="49" spans="1:5" ht="15.75" customHeight="1">
      <c r="A49" s="198" t="s">
        <v>4407</v>
      </c>
      <c r="B49" s="141" t="s">
        <v>9014</v>
      </c>
      <c r="C49" s="141" t="s">
        <v>9015</v>
      </c>
      <c r="D49" s="129"/>
      <c r="E49" s="129"/>
    </row>
    <row r="50" spans="1:5" ht="15.75" customHeight="1">
      <c r="A50" s="198" t="s">
        <v>4409</v>
      </c>
      <c r="B50" s="141" t="s">
        <v>9016</v>
      </c>
      <c r="C50" s="141" t="s">
        <v>9017</v>
      </c>
      <c r="D50" s="129"/>
      <c r="E50" s="129"/>
    </row>
    <row r="51" spans="1:5" ht="15.75" customHeight="1">
      <c r="A51" s="198" t="s">
        <v>4411</v>
      </c>
      <c r="B51" s="94" t="s">
        <v>9018</v>
      </c>
      <c r="C51" s="100" t="s">
        <v>2249</v>
      </c>
      <c r="D51" s="129"/>
      <c r="E51" s="129"/>
    </row>
    <row r="52" spans="1:5" ht="27.75" customHeight="1">
      <c r="A52" s="198" t="s">
        <v>4413</v>
      </c>
      <c r="B52" s="94" t="s">
        <v>4261</v>
      </c>
      <c r="C52" s="100" t="s">
        <v>6875</v>
      </c>
      <c r="D52" s="129"/>
      <c r="E52" s="129"/>
    </row>
    <row r="53" spans="1:5" ht="15.75" customHeight="1">
      <c r="A53" s="139">
        <v>4</v>
      </c>
      <c r="B53" s="601" t="s">
        <v>9019</v>
      </c>
      <c r="C53" s="660"/>
      <c r="D53" s="267"/>
      <c r="E53" s="267"/>
    </row>
    <row r="54" spans="1:5" ht="15.75" customHeight="1">
      <c r="A54" s="198" t="s">
        <v>4446</v>
      </c>
      <c r="B54" s="94" t="s">
        <v>48</v>
      </c>
      <c r="C54" s="94" t="s">
        <v>4387</v>
      </c>
      <c r="D54" s="129"/>
      <c r="E54" s="129"/>
    </row>
    <row r="55" spans="1:5" ht="15.75" customHeight="1">
      <c r="A55" s="198" t="s">
        <v>4447</v>
      </c>
      <c r="B55" s="91" t="s">
        <v>4209</v>
      </c>
      <c r="C55" s="141" t="s">
        <v>4210</v>
      </c>
      <c r="D55" s="129"/>
      <c r="E55" s="129"/>
    </row>
    <row r="56" spans="1:5" ht="15.75" customHeight="1">
      <c r="A56" s="198" t="s">
        <v>4448</v>
      </c>
      <c r="B56" s="91" t="s">
        <v>4211</v>
      </c>
      <c r="C56" s="141" t="s">
        <v>4210</v>
      </c>
      <c r="D56" s="129"/>
      <c r="E56" s="129"/>
    </row>
    <row r="57" spans="1:5" ht="15.75" customHeight="1">
      <c r="A57" s="198" t="s">
        <v>4449</v>
      </c>
      <c r="B57" s="94" t="s">
        <v>7547</v>
      </c>
      <c r="C57" s="94" t="s">
        <v>9020</v>
      </c>
      <c r="D57" s="129"/>
      <c r="E57" s="129"/>
    </row>
    <row r="58" spans="1:5" ht="15.75" customHeight="1">
      <c r="A58" s="198" t="s">
        <v>4450</v>
      </c>
      <c r="B58" s="94" t="s">
        <v>9021</v>
      </c>
      <c r="C58" s="94" t="s">
        <v>9022</v>
      </c>
      <c r="D58" s="129"/>
      <c r="E58" s="129"/>
    </row>
    <row r="59" spans="1:5" ht="15.75" customHeight="1">
      <c r="A59" s="198" t="s">
        <v>4451</v>
      </c>
      <c r="B59" s="94" t="s">
        <v>9023</v>
      </c>
      <c r="C59" s="94" t="s">
        <v>9024</v>
      </c>
      <c r="D59" s="129"/>
      <c r="E59" s="129"/>
    </row>
    <row r="60" spans="1:5" ht="15.75" customHeight="1">
      <c r="A60" s="198" t="s">
        <v>4452</v>
      </c>
      <c r="B60" s="94" t="s">
        <v>9025</v>
      </c>
      <c r="C60" s="94" t="s">
        <v>9026</v>
      </c>
      <c r="D60" s="129"/>
      <c r="E60" s="129"/>
    </row>
    <row r="61" spans="1:5" ht="27.75" customHeight="1">
      <c r="A61" s="198" t="s">
        <v>4453</v>
      </c>
      <c r="B61" s="94" t="s">
        <v>4261</v>
      </c>
      <c r="C61" s="100" t="s">
        <v>6875</v>
      </c>
      <c r="D61" s="129"/>
      <c r="E61" s="129"/>
    </row>
    <row r="62" spans="1:5" ht="15.75" customHeight="1">
      <c r="A62" s="139">
        <v>5</v>
      </c>
      <c r="B62" s="601" t="s">
        <v>9027</v>
      </c>
      <c r="C62" s="660"/>
      <c r="D62" s="267"/>
      <c r="E62" s="267"/>
    </row>
    <row r="63" spans="1:5" ht="67.5" customHeight="1">
      <c r="A63" s="213"/>
      <c r="B63" s="575" t="s">
        <v>9028</v>
      </c>
      <c r="C63" s="660"/>
      <c r="D63" s="129"/>
      <c r="E63" s="129"/>
    </row>
    <row r="64" spans="1:5" ht="15.75" customHeight="1">
      <c r="A64" s="198" t="s">
        <v>4468</v>
      </c>
      <c r="B64" s="94" t="s">
        <v>48</v>
      </c>
      <c r="C64" s="94" t="s">
        <v>4387</v>
      </c>
      <c r="D64" s="129"/>
      <c r="E64" s="129"/>
    </row>
    <row r="65" spans="1:5" ht="15.75" customHeight="1">
      <c r="A65" s="198" t="s">
        <v>4469</v>
      </c>
      <c r="B65" s="91" t="s">
        <v>4209</v>
      </c>
      <c r="C65" s="141" t="s">
        <v>4210</v>
      </c>
      <c r="D65" s="129"/>
      <c r="E65" s="129"/>
    </row>
    <row r="66" spans="1:5" ht="15.75" customHeight="1">
      <c r="A66" s="198" t="s">
        <v>4470</v>
      </c>
      <c r="B66" s="91" t="s">
        <v>4211</v>
      </c>
      <c r="C66" s="141" t="s">
        <v>4210</v>
      </c>
      <c r="D66" s="129"/>
      <c r="E66" s="129"/>
    </row>
    <row r="67" spans="1:5" ht="15.75" customHeight="1">
      <c r="A67" s="198" t="s">
        <v>4471</v>
      </c>
      <c r="B67" s="93" t="s">
        <v>7547</v>
      </c>
      <c r="C67" s="100" t="s">
        <v>9029</v>
      </c>
      <c r="D67" s="129"/>
      <c r="E67" s="129"/>
    </row>
    <row r="68" spans="1:5" ht="15.75" customHeight="1">
      <c r="A68" s="198" t="s">
        <v>4473</v>
      </c>
      <c r="B68" s="93" t="s">
        <v>6215</v>
      </c>
      <c r="C68" s="100" t="s">
        <v>9030</v>
      </c>
      <c r="D68" s="129"/>
      <c r="E68" s="129"/>
    </row>
    <row r="69" spans="1:5" ht="15.75" customHeight="1">
      <c r="A69" s="198" t="s">
        <v>4474</v>
      </c>
      <c r="B69" s="93" t="s">
        <v>8978</v>
      </c>
      <c r="C69" s="100" t="s">
        <v>9031</v>
      </c>
      <c r="D69" s="129"/>
      <c r="E69" s="129"/>
    </row>
    <row r="70" spans="1:5" ht="15.75" customHeight="1">
      <c r="A70" s="198" t="s">
        <v>4475</v>
      </c>
      <c r="B70" s="93" t="s">
        <v>7031</v>
      </c>
      <c r="C70" s="100" t="s">
        <v>9032</v>
      </c>
      <c r="D70" s="129"/>
      <c r="E70" s="129"/>
    </row>
    <row r="71" spans="1:5" ht="15.75" customHeight="1">
      <c r="A71" s="198" t="s">
        <v>4477</v>
      </c>
      <c r="B71" s="94" t="s">
        <v>6794</v>
      </c>
      <c r="C71" s="94" t="s">
        <v>9033</v>
      </c>
      <c r="D71" s="129"/>
      <c r="E71" s="129"/>
    </row>
    <row r="72" spans="1:5" ht="15.75" customHeight="1">
      <c r="A72" s="198" t="s">
        <v>4479</v>
      </c>
      <c r="B72" s="94" t="s">
        <v>9034</v>
      </c>
      <c r="C72" s="94" t="s">
        <v>9035</v>
      </c>
      <c r="D72" s="129"/>
      <c r="E72" s="129"/>
    </row>
    <row r="73" spans="1:5" ht="54" customHeight="1">
      <c r="A73" s="198" t="s">
        <v>4480</v>
      </c>
      <c r="B73" s="93" t="s">
        <v>9036</v>
      </c>
      <c r="C73" s="100" t="s">
        <v>9037</v>
      </c>
      <c r="D73" s="129"/>
      <c r="E73" s="129"/>
    </row>
    <row r="74" spans="1:5" ht="15.75" customHeight="1">
      <c r="A74" s="198" t="s">
        <v>4482</v>
      </c>
      <c r="B74" s="93" t="s">
        <v>4261</v>
      </c>
      <c r="C74" s="100" t="s">
        <v>6875</v>
      </c>
      <c r="D74" s="129"/>
      <c r="E74" s="129"/>
    </row>
    <row r="75" spans="1:5" ht="15.75" customHeight="1">
      <c r="A75" s="169"/>
      <c r="D75" s="169"/>
      <c r="E75" s="169"/>
    </row>
    <row r="76" spans="1:5" ht="15.75" customHeight="1">
      <c r="A76" s="169"/>
      <c r="D76" s="169"/>
      <c r="E76" s="169"/>
    </row>
    <row r="77" spans="1:5" ht="15.75" customHeight="1">
      <c r="A77" s="169"/>
      <c r="D77" s="169"/>
      <c r="E77" s="169"/>
    </row>
    <row r="78" spans="1:5" ht="15.75" customHeight="1">
      <c r="A78" s="169"/>
      <c r="D78" s="169"/>
      <c r="E78" s="169"/>
    </row>
    <row r="79" spans="1:5" ht="15.75" customHeight="1">
      <c r="A79" s="169"/>
      <c r="D79" s="169"/>
      <c r="E79" s="169"/>
    </row>
    <row r="80" spans="1:5" ht="15.75" customHeight="1">
      <c r="A80" s="169"/>
      <c r="D80" s="169"/>
      <c r="E80" s="169"/>
    </row>
    <row r="81" spans="1:5" ht="15.75" customHeight="1">
      <c r="A81" s="169"/>
      <c r="D81" s="169"/>
      <c r="E81" s="169"/>
    </row>
    <row r="82" spans="1:5" ht="15.75" customHeight="1">
      <c r="A82" s="169"/>
      <c r="D82" s="169"/>
      <c r="E82" s="169"/>
    </row>
    <row r="83" spans="1:5" ht="15.75" customHeight="1">
      <c r="A83" s="169"/>
      <c r="D83" s="169"/>
      <c r="E83" s="169"/>
    </row>
    <row r="84" spans="1:5" ht="15.75" customHeight="1">
      <c r="A84" s="169"/>
      <c r="D84" s="169"/>
      <c r="E84" s="169"/>
    </row>
    <row r="85" spans="1:5" ht="15.75" customHeight="1">
      <c r="A85" s="169"/>
      <c r="D85" s="169"/>
      <c r="E85" s="169"/>
    </row>
    <row r="86" spans="1:5" ht="15.75" customHeight="1">
      <c r="A86" s="169"/>
      <c r="D86" s="169"/>
      <c r="E86" s="169"/>
    </row>
    <row r="87" spans="1:5" ht="15.75" customHeight="1">
      <c r="A87" s="169"/>
      <c r="D87" s="169"/>
      <c r="E87" s="169"/>
    </row>
    <row r="88" spans="1:5" ht="15.75" customHeight="1">
      <c r="A88" s="169"/>
      <c r="D88" s="169"/>
      <c r="E88" s="169"/>
    </row>
    <row r="89" spans="1:5" ht="15.75" customHeight="1">
      <c r="A89" s="169"/>
      <c r="D89" s="169"/>
      <c r="E89" s="169"/>
    </row>
    <row r="90" spans="1:5" ht="15.75" customHeight="1">
      <c r="A90" s="169"/>
      <c r="D90" s="169"/>
      <c r="E90" s="169"/>
    </row>
    <row r="91" spans="1:5" ht="15.75" customHeight="1">
      <c r="A91" s="169"/>
      <c r="D91" s="169"/>
      <c r="E91" s="169"/>
    </row>
    <row r="92" spans="1:5" ht="15.75" customHeight="1">
      <c r="A92" s="169"/>
      <c r="D92" s="169"/>
      <c r="E92" s="169"/>
    </row>
    <row r="93" spans="1:5" ht="15.75" customHeight="1">
      <c r="A93" s="169"/>
      <c r="D93" s="169"/>
      <c r="E93" s="169"/>
    </row>
    <row r="94" spans="1:5" ht="15.75" customHeight="1">
      <c r="A94" s="169"/>
      <c r="D94" s="169"/>
      <c r="E94" s="169"/>
    </row>
    <row r="95" spans="1:5" ht="15.75" customHeight="1">
      <c r="A95" s="169"/>
      <c r="D95" s="169"/>
      <c r="E95" s="169"/>
    </row>
    <row r="96" spans="1:5" ht="15.75" customHeight="1">
      <c r="A96" s="169"/>
      <c r="D96" s="169"/>
      <c r="E96" s="169"/>
    </row>
    <row r="97" spans="1:5" ht="15.75" customHeight="1">
      <c r="A97" s="169"/>
      <c r="D97" s="169"/>
      <c r="E97" s="169"/>
    </row>
    <row r="98" spans="1:5" ht="15.75" customHeight="1">
      <c r="A98" s="169"/>
      <c r="D98" s="169"/>
      <c r="E98" s="169"/>
    </row>
    <row r="99" spans="1:5" ht="15.75" customHeight="1">
      <c r="A99" s="169"/>
      <c r="D99" s="169"/>
      <c r="E99" s="169"/>
    </row>
    <row r="100" spans="1:5" ht="15.75" customHeight="1">
      <c r="A100" s="169"/>
      <c r="D100" s="169"/>
      <c r="E100" s="169"/>
    </row>
    <row r="101" spans="1:5" ht="15.75" customHeight="1">
      <c r="A101" s="169"/>
      <c r="D101" s="169"/>
      <c r="E101" s="169"/>
    </row>
    <row r="102" spans="1:5" ht="15.75" customHeight="1">
      <c r="A102" s="169"/>
      <c r="D102" s="169"/>
      <c r="E102" s="169"/>
    </row>
    <row r="103" spans="1:5" ht="15.75" customHeight="1">
      <c r="A103" s="169"/>
      <c r="D103" s="169"/>
      <c r="E103" s="169"/>
    </row>
    <row r="104" spans="1:5" ht="15.75" customHeight="1">
      <c r="A104" s="169"/>
      <c r="D104" s="169"/>
      <c r="E104" s="169"/>
    </row>
    <row r="105" spans="1:5" ht="15.75" customHeight="1">
      <c r="A105" s="169"/>
      <c r="D105" s="169"/>
      <c r="E105" s="169"/>
    </row>
    <row r="106" spans="1:5" ht="15.75" customHeight="1">
      <c r="A106" s="169"/>
      <c r="D106" s="169"/>
      <c r="E106" s="169"/>
    </row>
    <row r="107" spans="1:5" ht="15.75" customHeight="1">
      <c r="A107" s="169"/>
      <c r="D107" s="169"/>
      <c r="E107" s="169"/>
    </row>
    <row r="108" spans="1:5" ht="15.75" customHeight="1">
      <c r="A108" s="169"/>
      <c r="D108" s="169"/>
      <c r="E108" s="169"/>
    </row>
    <row r="109" spans="1:5" ht="15.75" customHeight="1">
      <c r="A109" s="169"/>
      <c r="D109" s="169"/>
      <c r="E109" s="169"/>
    </row>
    <row r="110" spans="1:5" ht="15.75" customHeight="1">
      <c r="A110" s="169"/>
      <c r="D110" s="169"/>
      <c r="E110" s="169"/>
    </row>
    <row r="111" spans="1:5" ht="15.75" customHeight="1">
      <c r="A111" s="169"/>
      <c r="D111" s="169"/>
      <c r="E111" s="169"/>
    </row>
    <row r="112" spans="1:5" ht="15.75" customHeight="1">
      <c r="A112" s="169"/>
      <c r="D112" s="169"/>
      <c r="E112" s="169"/>
    </row>
    <row r="113" spans="1:5" ht="15.75" customHeight="1">
      <c r="A113" s="169"/>
      <c r="D113" s="169"/>
      <c r="E113" s="169"/>
    </row>
    <row r="114" spans="1:5" ht="15.75" customHeight="1">
      <c r="A114" s="169"/>
      <c r="D114" s="169"/>
      <c r="E114" s="169"/>
    </row>
    <row r="115" spans="1:5" ht="15.75" customHeight="1">
      <c r="A115" s="169"/>
      <c r="D115" s="169"/>
      <c r="E115" s="169"/>
    </row>
    <row r="116" spans="1:5" ht="15.75" customHeight="1">
      <c r="A116" s="169"/>
      <c r="D116" s="169"/>
      <c r="E116" s="169"/>
    </row>
    <row r="117" spans="1:5" ht="15.75" customHeight="1">
      <c r="A117" s="169"/>
      <c r="D117" s="169"/>
      <c r="E117" s="169"/>
    </row>
    <row r="118" spans="1:5" ht="15.75" customHeight="1">
      <c r="A118" s="169"/>
      <c r="D118" s="169"/>
      <c r="E118" s="169"/>
    </row>
    <row r="119" spans="1:5" ht="15.75" customHeight="1">
      <c r="A119" s="169"/>
      <c r="D119" s="169"/>
      <c r="E119" s="169"/>
    </row>
    <row r="120" spans="1:5" ht="15.75" customHeight="1">
      <c r="A120" s="169"/>
      <c r="D120" s="169"/>
      <c r="E120" s="169"/>
    </row>
    <row r="121" spans="1:5" ht="15.75" customHeight="1">
      <c r="A121" s="169"/>
      <c r="D121" s="169"/>
      <c r="E121" s="169"/>
    </row>
    <row r="122" spans="1:5" ht="15.75" customHeight="1">
      <c r="A122" s="169"/>
      <c r="D122" s="169"/>
      <c r="E122" s="169"/>
    </row>
    <row r="123" spans="1:5" ht="15.75" customHeight="1">
      <c r="A123" s="169"/>
      <c r="D123" s="169"/>
      <c r="E123" s="169"/>
    </row>
    <row r="124" spans="1:5" ht="15.75" customHeight="1">
      <c r="A124" s="169"/>
      <c r="D124" s="169"/>
      <c r="E124" s="169"/>
    </row>
    <row r="125" spans="1:5" ht="15.75" customHeight="1">
      <c r="A125" s="169"/>
      <c r="D125" s="169"/>
      <c r="E125" s="169"/>
    </row>
    <row r="126" spans="1:5" ht="15.75" customHeight="1">
      <c r="A126" s="169"/>
      <c r="D126" s="169"/>
      <c r="E126" s="169"/>
    </row>
    <row r="127" spans="1:5" ht="15.75" customHeight="1">
      <c r="A127" s="169"/>
      <c r="D127" s="169"/>
      <c r="E127" s="169"/>
    </row>
    <row r="128" spans="1:5" ht="15.75" customHeight="1">
      <c r="A128" s="169"/>
      <c r="D128" s="169"/>
      <c r="E128" s="169"/>
    </row>
    <row r="129" spans="1:5" ht="15.75" customHeight="1">
      <c r="A129" s="169"/>
      <c r="D129" s="169"/>
      <c r="E129" s="169"/>
    </row>
    <row r="130" spans="1:5" ht="15.75" customHeight="1">
      <c r="A130" s="169"/>
      <c r="D130" s="169"/>
      <c r="E130" s="169"/>
    </row>
    <row r="131" spans="1:5" ht="15.75" customHeight="1">
      <c r="A131" s="169"/>
      <c r="D131" s="169"/>
      <c r="E131" s="169"/>
    </row>
    <row r="132" spans="1:5" ht="15.75" customHeight="1">
      <c r="A132" s="169"/>
      <c r="D132" s="169"/>
      <c r="E132" s="169"/>
    </row>
    <row r="133" spans="1:5" ht="15.75" customHeight="1">
      <c r="A133" s="169"/>
      <c r="D133" s="169"/>
      <c r="E133" s="169"/>
    </row>
    <row r="134" spans="1:5" ht="15.75" customHeight="1">
      <c r="A134" s="169"/>
      <c r="D134" s="169"/>
      <c r="E134" s="169"/>
    </row>
    <row r="135" spans="1:5" ht="15.75" customHeight="1">
      <c r="A135" s="169"/>
      <c r="D135" s="169"/>
      <c r="E135" s="169"/>
    </row>
    <row r="136" spans="1:5" ht="15.75" customHeight="1">
      <c r="A136" s="169"/>
      <c r="D136" s="169"/>
      <c r="E136" s="169"/>
    </row>
    <row r="137" spans="1:5" ht="15.75" customHeight="1">
      <c r="A137" s="169"/>
      <c r="D137" s="169"/>
      <c r="E137" s="169"/>
    </row>
    <row r="138" spans="1:5" ht="15.75" customHeight="1">
      <c r="A138" s="169"/>
      <c r="D138" s="169"/>
      <c r="E138" s="169"/>
    </row>
    <row r="139" spans="1:5" ht="15.75" customHeight="1">
      <c r="A139" s="169"/>
      <c r="D139" s="169"/>
      <c r="E139" s="169"/>
    </row>
    <row r="140" spans="1:5" ht="15.75" customHeight="1">
      <c r="A140" s="169"/>
      <c r="D140" s="169"/>
      <c r="E140" s="169"/>
    </row>
    <row r="141" spans="1:5" ht="15.75" customHeight="1">
      <c r="A141" s="169"/>
      <c r="D141" s="169"/>
      <c r="E141" s="169"/>
    </row>
    <row r="142" spans="1:5" ht="15.75" customHeight="1">
      <c r="A142" s="169"/>
      <c r="D142" s="169"/>
      <c r="E142" s="169"/>
    </row>
    <row r="143" spans="1:5" ht="15.75" customHeight="1">
      <c r="A143" s="169"/>
      <c r="D143" s="169"/>
      <c r="E143" s="169"/>
    </row>
    <row r="144" spans="1:5" ht="15.75" customHeight="1">
      <c r="A144" s="169"/>
      <c r="D144" s="169"/>
      <c r="E144" s="169"/>
    </row>
    <row r="145" spans="1:5" ht="15.75" customHeight="1">
      <c r="A145" s="169"/>
      <c r="D145" s="169"/>
      <c r="E145" s="169"/>
    </row>
    <row r="146" spans="1:5" ht="15.75" customHeight="1">
      <c r="A146" s="169"/>
      <c r="D146" s="169"/>
      <c r="E146" s="169"/>
    </row>
    <row r="147" spans="1:5" ht="15.75" customHeight="1">
      <c r="A147" s="169"/>
      <c r="D147" s="169"/>
      <c r="E147" s="169"/>
    </row>
    <row r="148" spans="1:5" ht="15.75" customHeight="1">
      <c r="A148" s="169"/>
      <c r="D148" s="169"/>
      <c r="E148" s="169"/>
    </row>
    <row r="149" spans="1:5" ht="15.75" customHeight="1">
      <c r="A149" s="169"/>
      <c r="D149" s="169"/>
      <c r="E149" s="169"/>
    </row>
    <row r="150" spans="1:5" ht="15.75" customHeight="1">
      <c r="A150" s="169"/>
      <c r="D150" s="169"/>
      <c r="E150" s="169"/>
    </row>
    <row r="151" spans="1:5" ht="15.75" customHeight="1">
      <c r="A151" s="169"/>
      <c r="D151" s="169"/>
      <c r="E151" s="169"/>
    </row>
    <row r="152" spans="1:5" ht="15.75" customHeight="1">
      <c r="A152" s="169"/>
      <c r="D152" s="169"/>
      <c r="E152" s="169"/>
    </row>
    <row r="153" spans="1:5" ht="15.75" customHeight="1">
      <c r="A153" s="169"/>
      <c r="D153" s="169"/>
      <c r="E153" s="169"/>
    </row>
    <row r="154" spans="1:5" ht="15.75" customHeight="1">
      <c r="A154" s="169"/>
      <c r="D154" s="169"/>
      <c r="E154" s="169"/>
    </row>
    <row r="155" spans="1:5" ht="15.75" customHeight="1">
      <c r="A155" s="169"/>
      <c r="D155" s="169"/>
      <c r="E155" s="169"/>
    </row>
    <row r="156" spans="1:5" ht="15.75" customHeight="1">
      <c r="A156" s="169"/>
      <c r="D156" s="169"/>
      <c r="E156" s="169"/>
    </row>
    <row r="157" spans="1:5" ht="15.75" customHeight="1">
      <c r="A157" s="169"/>
      <c r="D157" s="169"/>
      <c r="E157" s="169"/>
    </row>
    <row r="158" spans="1:5" ht="15.75" customHeight="1">
      <c r="A158" s="169"/>
      <c r="D158" s="169"/>
      <c r="E158" s="169"/>
    </row>
    <row r="159" spans="1:5" ht="15.75" customHeight="1">
      <c r="A159" s="169"/>
      <c r="D159" s="169"/>
      <c r="E159" s="169"/>
    </row>
    <row r="160" spans="1:5" ht="15.75" customHeight="1">
      <c r="A160" s="169"/>
      <c r="D160" s="169"/>
      <c r="E160" s="169"/>
    </row>
    <row r="161" spans="1:5" ht="15.75" customHeight="1">
      <c r="A161" s="169"/>
      <c r="D161" s="169"/>
      <c r="E161" s="169"/>
    </row>
    <row r="162" spans="1:5" ht="15.75" customHeight="1">
      <c r="A162" s="169"/>
      <c r="D162" s="169"/>
      <c r="E162" s="169"/>
    </row>
    <row r="163" spans="1:5" ht="15.75" customHeight="1">
      <c r="A163" s="169"/>
      <c r="D163" s="169"/>
      <c r="E163" s="169"/>
    </row>
    <row r="164" spans="1:5" ht="15.75" customHeight="1">
      <c r="A164" s="169"/>
      <c r="D164" s="169"/>
      <c r="E164" s="169"/>
    </row>
    <row r="165" spans="1:5" ht="15.75" customHeight="1">
      <c r="A165" s="169"/>
      <c r="D165" s="169"/>
      <c r="E165" s="169"/>
    </row>
    <row r="166" spans="1:5" ht="15.75" customHeight="1">
      <c r="A166" s="169"/>
      <c r="D166" s="169"/>
      <c r="E166" s="169"/>
    </row>
    <row r="167" spans="1:5" ht="15.75" customHeight="1">
      <c r="A167" s="169"/>
      <c r="D167" s="169"/>
      <c r="E167" s="169"/>
    </row>
    <row r="168" spans="1:5" ht="15.75" customHeight="1">
      <c r="A168" s="169"/>
      <c r="D168" s="169"/>
      <c r="E168" s="169"/>
    </row>
    <row r="169" spans="1:5" ht="15.75" customHeight="1">
      <c r="A169" s="169"/>
      <c r="D169" s="169"/>
      <c r="E169" s="169"/>
    </row>
    <row r="170" spans="1:5" ht="15.75" customHeight="1">
      <c r="A170" s="169"/>
      <c r="D170" s="169"/>
      <c r="E170" s="169"/>
    </row>
    <row r="171" spans="1:5" ht="15.75" customHeight="1">
      <c r="A171" s="169"/>
      <c r="D171" s="169"/>
      <c r="E171" s="169"/>
    </row>
    <row r="172" spans="1:5" ht="15.75" customHeight="1">
      <c r="A172" s="169"/>
      <c r="D172" s="169"/>
      <c r="E172" s="169"/>
    </row>
    <row r="173" spans="1:5" ht="15.75" customHeight="1">
      <c r="A173" s="169"/>
      <c r="D173" s="169"/>
      <c r="E173" s="169"/>
    </row>
    <row r="174" spans="1:5" ht="15.75" customHeight="1">
      <c r="A174" s="169"/>
      <c r="D174" s="169"/>
      <c r="E174" s="169"/>
    </row>
    <row r="175" spans="1:5" ht="15.75" customHeight="1">
      <c r="A175" s="169"/>
      <c r="D175" s="169"/>
      <c r="E175" s="169"/>
    </row>
    <row r="176" spans="1:5" ht="15.75" customHeight="1">
      <c r="A176" s="169"/>
      <c r="D176" s="169"/>
      <c r="E176" s="169"/>
    </row>
    <row r="177" spans="1:5" ht="15.75" customHeight="1">
      <c r="A177" s="169"/>
      <c r="D177" s="169"/>
      <c r="E177" s="169"/>
    </row>
    <row r="178" spans="1:5" ht="15.75" customHeight="1">
      <c r="A178" s="169"/>
      <c r="D178" s="169"/>
      <c r="E178" s="169"/>
    </row>
    <row r="179" spans="1:5" ht="15.75" customHeight="1">
      <c r="A179" s="169"/>
      <c r="D179" s="169"/>
      <c r="E179" s="169"/>
    </row>
    <row r="180" spans="1:5" ht="15.75" customHeight="1">
      <c r="A180" s="169"/>
      <c r="D180" s="169"/>
      <c r="E180" s="169"/>
    </row>
    <row r="181" spans="1:5" ht="15.75" customHeight="1">
      <c r="A181" s="169"/>
      <c r="D181" s="169"/>
      <c r="E181" s="169"/>
    </row>
    <row r="182" spans="1:5" ht="15.75" customHeight="1">
      <c r="A182" s="169"/>
      <c r="D182" s="169"/>
      <c r="E182" s="169"/>
    </row>
    <row r="183" spans="1:5" ht="15.75" customHeight="1">
      <c r="A183" s="169"/>
      <c r="D183" s="169"/>
      <c r="E183" s="169"/>
    </row>
    <row r="184" spans="1:5" ht="15.75" customHeight="1">
      <c r="A184" s="169"/>
      <c r="D184" s="169"/>
      <c r="E184" s="169"/>
    </row>
    <row r="185" spans="1:5" ht="15.75" customHeight="1">
      <c r="A185" s="169"/>
      <c r="D185" s="169"/>
      <c r="E185" s="169"/>
    </row>
    <row r="186" spans="1:5" ht="15.75" customHeight="1">
      <c r="A186" s="169"/>
      <c r="D186" s="169"/>
      <c r="E186" s="169"/>
    </row>
    <row r="187" spans="1:5" ht="15.75" customHeight="1">
      <c r="A187" s="169"/>
      <c r="D187" s="169"/>
      <c r="E187" s="169"/>
    </row>
    <row r="188" spans="1:5" ht="15.75" customHeight="1">
      <c r="A188" s="169"/>
      <c r="D188" s="169"/>
      <c r="E188" s="169"/>
    </row>
    <row r="189" spans="1:5" ht="15.75" customHeight="1">
      <c r="A189" s="169"/>
      <c r="D189" s="169"/>
      <c r="E189" s="169"/>
    </row>
    <row r="190" spans="1:5" ht="15.75" customHeight="1">
      <c r="A190" s="169"/>
      <c r="D190" s="169"/>
      <c r="E190" s="169"/>
    </row>
    <row r="191" spans="1:5" ht="15.75" customHeight="1">
      <c r="A191" s="169"/>
      <c r="D191" s="169"/>
      <c r="E191" s="169"/>
    </row>
    <row r="192" spans="1:5" ht="15.75" customHeight="1">
      <c r="A192" s="169"/>
      <c r="D192" s="169"/>
      <c r="E192" s="169"/>
    </row>
    <row r="193" spans="1:5" ht="15.75" customHeight="1">
      <c r="A193" s="169"/>
      <c r="D193" s="169"/>
      <c r="E193" s="169"/>
    </row>
    <row r="194" spans="1:5" ht="15.75" customHeight="1">
      <c r="A194" s="169"/>
      <c r="D194" s="169"/>
      <c r="E194" s="169"/>
    </row>
    <row r="195" spans="1:5" ht="15.75" customHeight="1">
      <c r="A195" s="169"/>
      <c r="D195" s="169"/>
      <c r="E195" s="169"/>
    </row>
    <row r="196" spans="1:5" ht="15.75" customHeight="1">
      <c r="A196" s="169"/>
      <c r="D196" s="169"/>
      <c r="E196" s="169"/>
    </row>
    <row r="197" spans="1:5" ht="15.75" customHeight="1">
      <c r="A197" s="169"/>
      <c r="D197" s="169"/>
      <c r="E197" s="169"/>
    </row>
    <row r="198" spans="1:5" ht="15.75" customHeight="1">
      <c r="A198" s="169"/>
      <c r="D198" s="169"/>
      <c r="E198" s="169"/>
    </row>
    <row r="199" spans="1:5" ht="15.75" customHeight="1">
      <c r="A199" s="169"/>
      <c r="D199" s="169"/>
      <c r="E199" s="169"/>
    </row>
    <row r="200" spans="1:5" ht="15.75" customHeight="1">
      <c r="A200" s="169"/>
      <c r="D200" s="169"/>
      <c r="E200" s="169"/>
    </row>
    <row r="201" spans="1:5" ht="15.75" customHeight="1">
      <c r="A201" s="169"/>
      <c r="D201" s="169"/>
      <c r="E201" s="169"/>
    </row>
    <row r="202" spans="1:5" ht="15.75" customHeight="1">
      <c r="A202" s="169"/>
      <c r="D202" s="169"/>
      <c r="E202" s="169"/>
    </row>
    <row r="203" spans="1:5" ht="15.75" customHeight="1">
      <c r="A203" s="169"/>
      <c r="D203" s="169"/>
      <c r="E203" s="169"/>
    </row>
    <row r="204" spans="1:5" ht="15.75" customHeight="1">
      <c r="A204" s="169"/>
      <c r="D204" s="169"/>
      <c r="E204" s="169"/>
    </row>
    <row r="205" spans="1:5" ht="15.75" customHeight="1">
      <c r="A205" s="169"/>
      <c r="D205" s="169"/>
      <c r="E205" s="169"/>
    </row>
    <row r="206" spans="1:5" ht="15.75" customHeight="1">
      <c r="A206" s="169"/>
      <c r="D206" s="169"/>
      <c r="E206" s="169"/>
    </row>
    <row r="207" spans="1:5" ht="15.75" customHeight="1">
      <c r="A207" s="169"/>
      <c r="D207" s="169"/>
      <c r="E207" s="169"/>
    </row>
    <row r="208" spans="1:5" ht="15.75" customHeight="1">
      <c r="A208" s="169"/>
      <c r="D208" s="169"/>
      <c r="E208" s="169"/>
    </row>
    <row r="209" spans="1:5" ht="15.75" customHeight="1">
      <c r="A209" s="169"/>
      <c r="D209" s="169"/>
      <c r="E209" s="169"/>
    </row>
    <row r="210" spans="1:5" ht="15.75" customHeight="1">
      <c r="A210" s="169"/>
      <c r="D210" s="169"/>
      <c r="E210" s="169"/>
    </row>
    <row r="211" spans="1:5" ht="15.75" customHeight="1">
      <c r="A211" s="169"/>
      <c r="D211" s="169"/>
      <c r="E211" s="169"/>
    </row>
    <row r="212" spans="1:5" ht="15.75" customHeight="1">
      <c r="A212" s="169"/>
      <c r="D212" s="169"/>
      <c r="E212" s="169"/>
    </row>
    <row r="213" spans="1:5" ht="15.75" customHeight="1">
      <c r="A213" s="169"/>
      <c r="D213" s="169"/>
      <c r="E213" s="169"/>
    </row>
    <row r="214" spans="1:5" ht="15.75" customHeight="1">
      <c r="A214" s="169"/>
      <c r="D214" s="169"/>
      <c r="E214" s="169"/>
    </row>
    <row r="215" spans="1:5" ht="15.75" customHeight="1">
      <c r="A215" s="169"/>
      <c r="D215" s="169"/>
      <c r="E215" s="169"/>
    </row>
    <row r="216" spans="1:5" ht="15.75" customHeight="1">
      <c r="A216" s="169"/>
      <c r="D216" s="169"/>
      <c r="E216" s="169"/>
    </row>
    <row r="217" spans="1:5" ht="15.75" customHeight="1">
      <c r="A217" s="169"/>
      <c r="D217" s="169"/>
      <c r="E217" s="169"/>
    </row>
    <row r="218" spans="1:5" ht="15.75" customHeight="1">
      <c r="A218" s="169"/>
      <c r="D218" s="169"/>
      <c r="E218" s="169"/>
    </row>
    <row r="219" spans="1:5" ht="15.75" customHeight="1">
      <c r="A219" s="169"/>
      <c r="D219" s="169"/>
      <c r="E219" s="169"/>
    </row>
    <row r="220" spans="1:5" ht="15.75" customHeight="1">
      <c r="A220" s="169"/>
      <c r="D220" s="169"/>
      <c r="E220" s="169"/>
    </row>
    <row r="221" spans="1:5" ht="15.75" customHeight="1">
      <c r="A221" s="169"/>
      <c r="D221" s="169"/>
      <c r="E221" s="169"/>
    </row>
    <row r="222" spans="1:5" ht="15.75" customHeight="1">
      <c r="A222" s="169"/>
      <c r="D222" s="169"/>
      <c r="E222" s="169"/>
    </row>
    <row r="223" spans="1:5" ht="15.75" customHeight="1">
      <c r="A223" s="169"/>
      <c r="D223" s="169"/>
      <c r="E223" s="169"/>
    </row>
    <row r="224" spans="1:5" ht="15.75" customHeight="1">
      <c r="A224" s="169"/>
      <c r="D224" s="169"/>
      <c r="E224" s="169"/>
    </row>
    <row r="225" spans="1:5" ht="15.75" customHeight="1">
      <c r="A225" s="169"/>
      <c r="D225" s="169"/>
      <c r="E225" s="169"/>
    </row>
    <row r="226" spans="1:5" ht="15.75" customHeight="1">
      <c r="A226" s="169"/>
      <c r="D226" s="169"/>
      <c r="E226" s="169"/>
    </row>
    <row r="227" spans="1:5" ht="15.75" customHeight="1">
      <c r="A227" s="169"/>
      <c r="D227" s="169"/>
      <c r="E227" s="169"/>
    </row>
    <row r="228" spans="1:5" ht="15.75" customHeight="1">
      <c r="A228" s="169"/>
      <c r="D228" s="169"/>
      <c r="E228" s="169"/>
    </row>
    <row r="229" spans="1:5" ht="15.75" customHeight="1">
      <c r="A229" s="169"/>
      <c r="D229" s="169"/>
      <c r="E229" s="169"/>
    </row>
    <row r="230" spans="1:5" ht="15.75" customHeight="1">
      <c r="A230" s="169"/>
      <c r="D230" s="169"/>
      <c r="E230" s="169"/>
    </row>
    <row r="231" spans="1:5" ht="15.75" customHeight="1">
      <c r="A231" s="169"/>
      <c r="D231" s="169"/>
      <c r="E231" s="169"/>
    </row>
    <row r="232" spans="1:5" ht="15.75" customHeight="1">
      <c r="A232" s="169"/>
      <c r="D232" s="169"/>
      <c r="E232" s="169"/>
    </row>
    <row r="233" spans="1:5" ht="15.75" customHeight="1">
      <c r="A233" s="169"/>
      <c r="D233" s="169"/>
      <c r="E233" s="169"/>
    </row>
    <row r="234" spans="1:5" ht="15.75" customHeight="1">
      <c r="A234" s="169"/>
      <c r="D234" s="169"/>
      <c r="E234" s="169"/>
    </row>
    <row r="235" spans="1:5" ht="15.75" customHeight="1">
      <c r="A235" s="169"/>
      <c r="D235" s="169"/>
      <c r="E235" s="169"/>
    </row>
    <row r="236" spans="1:5" ht="15.75" customHeight="1">
      <c r="A236" s="169"/>
      <c r="D236" s="169"/>
      <c r="E236" s="169"/>
    </row>
    <row r="237" spans="1:5" ht="15.75" customHeight="1">
      <c r="A237" s="169"/>
      <c r="D237" s="169"/>
      <c r="E237" s="169"/>
    </row>
    <row r="238" spans="1:5" ht="15.75" customHeight="1">
      <c r="A238" s="169"/>
      <c r="D238" s="169"/>
      <c r="E238" s="169"/>
    </row>
    <row r="239" spans="1:5" ht="15.75" customHeight="1">
      <c r="A239" s="169"/>
      <c r="D239" s="169"/>
      <c r="E239" s="169"/>
    </row>
    <row r="240" spans="1:5" ht="15.75" customHeight="1">
      <c r="A240" s="169"/>
      <c r="D240" s="169"/>
      <c r="E240" s="169"/>
    </row>
    <row r="241" spans="1:5" ht="15.75" customHeight="1">
      <c r="A241" s="169"/>
      <c r="D241" s="169"/>
      <c r="E241" s="169"/>
    </row>
    <row r="242" spans="1:5" ht="15.75" customHeight="1">
      <c r="A242" s="169"/>
      <c r="D242" s="169"/>
      <c r="E242" s="169"/>
    </row>
    <row r="243" spans="1:5" ht="15.75" customHeight="1">
      <c r="A243" s="169"/>
      <c r="D243" s="169"/>
      <c r="E243" s="169"/>
    </row>
    <row r="244" spans="1:5" ht="15.75" customHeight="1">
      <c r="A244" s="169"/>
      <c r="D244" s="169"/>
      <c r="E244" s="169"/>
    </row>
    <row r="245" spans="1:5" ht="15.75" customHeight="1">
      <c r="A245" s="169"/>
      <c r="D245" s="169"/>
      <c r="E245" s="169"/>
    </row>
    <row r="246" spans="1:5" ht="15.75" customHeight="1">
      <c r="A246" s="169"/>
      <c r="D246" s="169"/>
      <c r="E246" s="169"/>
    </row>
    <row r="247" spans="1:5" ht="15.75" customHeight="1">
      <c r="A247" s="169"/>
      <c r="D247" s="169"/>
      <c r="E247" s="169"/>
    </row>
    <row r="248" spans="1:5" ht="15.75" customHeight="1">
      <c r="A248" s="169"/>
      <c r="D248" s="169"/>
      <c r="E248" s="169"/>
    </row>
    <row r="249" spans="1:5" ht="15.75" customHeight="1">
      <c r="A249" s="169"/>
      <c r="D249" s="169"/>
      <c r="E249" s="169"/>
    </row>
    <row r="250" spans="1:5" ht="15.75" customHeight="1">
      <c r="A250" s="169"/>
      <c r="D250" s="169"/>
      <c r="E250" s="169"/>
    </row>
    <row r="251" spans="1:5" ht="15.75" customHeight="1">
      <c r="A251" s="169"/>
      <c r="D251" s="169"/>
      <c r="E251" s="169"/>
    </row>
    <row r="252" spans="1:5" ht="15.75" customHeight="1">
      <c r="A252" s="169"/>
      <c r="D252" s="169"/>
      <c r="E252" s="169"/>
    </row>
    <row r="253" spans="1:5" ht="15.75" customHeight="1">
      <c r="A253" s="169"/>
      <c r="D253" s="169"/>
      <c r="E253" s="169"/>
    </row>
    <row r="254" spans="1:5" ht="15.75" customHeight="1">
      <c r="A254" s="169"/>
      <c r="D254" s="169"/>
      <c r="E254" s="169"/>
    </row>
    <row r="255" spans="1:5" ht="15.75" customHeight="1">
      <c r="A255" s="169"/>
      <c r="D255" s="169"/>
      <c r="E255" s="169"/>
    </row>
    <row r="256" spans="1:5" ht="15.75" customHeight="1">
      <c r="A256" s="169"/>
      <c r="D256" s="169"/>
      <c r="E256" s="169"/>
    </row>
    <row r="257" spans="1:5" ht="15.75" customHeight="1">
      <c r="A257" s="169"/>
      <c r="D257" s="169"/>
      <c r="E257" s="169"/>
    </row>
    <row r="258" spans="1:5" ht="15.75" customHeight="1">
      <c r="A258" s="169"/>
      <c r="D258" s="169"/>
      <c r="E258" s="169"/>
    </row>
    <row r="259" spans="1:5" ht="15.75" customHeight="1">
      <c r="A259" s="169"/>
      <c r="D259" s="169"/>
      <c r="E259" s="169"/>
    </row>
    <row r="260" spans="1:5" ht="15.75" customHeight="1">
      <c r="A260" s="169"/>
      <c r="D260" s="169"/>
      <c r="E260" s="169"/>
    </row>
    <row r="261" spans="1:5" ht="15.75" customHeight="1">
      <c r="A261" s="169"/>
      <c r="D261" s="169"/>
      <c r="E261" s="169"/>
    </row>
    <row r="262" spans="1:5" ht="15.75" customHeight="1">
      <c r="A262" s="169"/>
      <c r="D262" s="169"/>
      <c r="E262" s="169"/>
    </row>
    <row r="263" spans="1:5" ht="15.75" customHeight="1">
      <c r="A263" s="169"/>
      <c r="D263" s="169"/>
      <c r="E263" s="169"/>
    </row>
    <row r="264" spans="1:5" ht="15.75" customHeight="1">
      <c r="A264" s="169"/>
      <c r="D264" s="169"/>
      <c r="E264" s="169"/>
    </row>
    <row r="265" spans="1:5" ht="15.75" customHeight="1">
      <c r="A265" s="169"/>
      <c r="D265" s="169"/>
      <c r="E265" s="169"/>
    </row>
    <row r="266" spans="1:5" ht="15.75" customHeight="1">
      <c r="A266" s="169"/>
      <c r="D266" s="169"/>
      <c r="E266" s="169"/>
    </row>
    <row r="267" spans="1:5" ht="15.75" customHeight="1">
      <c r="A267" s="169"/>
      <c r="D267" s="169"/>
      <c r="E267" s="169"/>
    </row>
    <row r="268" spans="1:5" ht="15.75" customHeight="1">
      <c r="A268" s="169"/>
      <c r="D268" s="169"/>
      <c r="E268" s="169"/>
    </row>
    <row r="269" spans="1:5" ht="15.75" customHeight="1">
      <c r="A269" s="169"/>
      <c r="D269" s="169"/>
      <c r="E269" s="169"/>
    </row>
    <row r="270" spans="1:5" ht="15.75" customHeight="1">
      <c r="A270" s="169"/>
      <c r="D270" s="169"/>
      <c r="E270" s="169"/>
    </row>
    <row r="271" spans="1:5" ht="15.75" customHeight="1">
      <c r="A271" s="169"/>
      <c r="D271" s="169"/>
      <c r="E271" s="169"/>
    </row>
    <row r="272" spans="1:5" ht="15.75" customHeight="1">
      <c r="A272" s="169"/>
      <c r="D272" s="169"/>
      <c r="E272" s="169"/>
    </row>
    <row r="273" spans="1:5" ht="15.75" customHeight="1">
      <c r="A273" s="169"/>
      <c r="D273" s="169"/>
      <c r="E273" s="169"/>
    </row>
    <row r="274" spans="1:5" ht="15.75" customHeight="1">
      <c r="A274" s="169"/>
      <c r="D274" s="169"/>
      <c r="E274" s="169"/>
    </row>
    <row r="275" spans="1:5" ht="15.75" customHeight="1"/>
    <row r="276" spans="1:5" ht="15.75" customHeight="1"/>
    <row r="277" spans="1:5" ht="15.75" customHeight="1"/>
    <row r="278" spans="1:5" ht="15.75" customHeight="1"/>
    <row r="279" spans="1:5" ht="15.75" customHeight="1"/>
    <row r="280" spans="1:5" ht="15.75" customHeight="1"/>
    <row r="281" spans="1:5" ht="15.75" customHeight="1"/>
    <row r="282" spans="1:5" ht="15.75" customHeight="1"/>
    <row r="283" spans="1:5" ht="15.75" customHeight="1"/>
    <row r="284" spans="1:5" ht="15.75" customHeight="1"/>
    <row r="285" spans="1:5" ht="15.75" customHeight="1"/>
    <row r="286" spans="1:5" ht="15.75" customHeight="1"/>
    <row r="287" spans="1:5" ht="15.75" customHeight="1"/>
    <row r="288" spans="1:5"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B37:C37"/>
    <mergeCell ref="B41:C41"/>
    <mergeCell ref="B53:C53"/>
    <mergeCell ref="B62:C62"/>
    <mergeCell ref="B63:C63"/>
    <mergeCell ref="B22:C22"/>
    <mergeCell ref="B23:C23"/>
    <mergeCell ref="B24:C24"/>
    <mergeCell ref="B28:C28"/>
    <mergeCell ref="B36:C36"/>
    <mergeCell ref="B29:C29"/>
    <mergeCell ref="B30:C30"/>
    <mergeCell ref="B31:C31"/>
    <mergeCell ref="B32:C32"/>
    <mergeCell ref="B33:C33"/>
    <mergeCell ref="B34:C34"/>
    <mergeCell ref="B35:C35"/>
    <mergeCell ref="A17:A18"/>
    <mergeCell ref="B17:B18"/>
    <mergeCell ref="A20:A21"/>
    <mergeCell ref="B20:C20"/>
    <mergeCell ref="B21:C21"/>
    <mergeCell ref="B2:E2"/>
    <mergeCell ref="B3:C3"/>
    <mergeCell ref="B4:C4"/>
    <mergeCell ref="A13:A15"/>
    <mergeCell ref="B13:B15"/>
  </mergeCells>
  <pageMargins left="0.7" right="0.7" top="0.75" bottom="0.75" header="0" footer="0"/>
  <pageSetup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00FF"/>
    <outlinePr summaryBelow="0" summaryRight="0"/>
  </sheetPr>
  <dimension ref="A1:X1013"/>
  <sheetViews>
    <sheetView topLeftCell="A33" workbookViewId="0">
      <selection activeCell="F45" sqref="F45"/>
    </sheetView>
  </sheetViews>
  <sheetFormatPr defaultColWidth="14.42578125" defaultRowHeight="15" customHeight="1"/>
  <cols>
    <col min="1" max="1" width="13.42578125" style="88" customWidth="1"/>
    <col min="2" max="2" width="88.42578125" style="88" customWidth="1"/>
    <col min="3" max="16384" width="14.42578125" style="88"/>
  </cols>
  <sheetData>
    <row r="1" spans="1:24" ht="12">
      <c r="A1" s="164"/>
      <c r="B1" s="132"/>
      <c r="C1" s="164"/>
      <c r="D1" s="164"/>
      <c r="E1" s="164"/>
      <c r="F1" s="164"/>
      <c r="G1" s="164"/>
      <c r="H1" s="164"/>
      <c r="I1" s="164"/>
      <c r="J1" s="164"/>
      <c r="K1" s="164"/>
      <c r="L1" s="164"/>
      <c r="M1" s="164"/>
      <c r="N1" s="164"/>
      <c r="O1" s="164"/>
      <c r="P1" s="164"/>
      <c r="Q1" s="164"/>
      <c r="R1" s="164"/>
      <c r="S1" s="164"/>
      <c r="T1" s="164"/>
      <c r="U1" s="164"/>
      <c r="V1" s="164"/>
      <c r="W1" s="164"/>
      <c r="X1" s="164"/>
    </row>
    <row r="2" spans="1:24" ht="24">
      <c r="A2" s="147" t="s">
        <v>3971</v>
      </c>
      <c r="B2" s="147" t="s">
        <v>4207</v>
      </c>
      <c r="C2" s="147" t="s">
        <v>4288</v>
      </c>
      <c r="D2" s="148" t="s">
        <v>9038</v>
      </c>
      <c r="E2" s="149" t="s">
        <v>9039</v>
      </c>
      <c r="F2" s="149" t="s">
        <v>8937</v>
      </c>
      <c r="G2" s="109" t="s">
        <v>4290</v>
      </c>
      <c r="H2" s="109" t="s">
        <v>4291</v>
      </c>
      <c r="I2" s="164"/>
      <c r="J2" s="164"/>
      <c r="K2" s="164"/>
      <c r="L2" s="164"/>
      <c r="M2" s="164"/>
      <c r="N2" s="164"/>
      <c r="O2" s="164"/>
      <c r="P2" s="164"/>
      <c r="Q2" s="164"/>
      <c r="R2" s="164"/>
      <c r="S2" s="164"/>
      <c r="T2" s="164"/>
      <c r="U2" s="164"/>
      <c r="V2" s="164"/>
      <c r="W2" s="164"/>
      <c r="X2" s="164"/>
    </row>
    <row r="3" spans="1:24" ht="12">
      <c r="A3" s="137">
        <v>1</v>
      </c>
      <c r="B3" s="101" t="s">
        <v>9040</v>
      </c>
      <c r="C3" s="137" t="s">
        <v>9041</v>
      </c>
      <c r="D3" s="150">
        <v>2200</v>
      </c>
      <c r="E3" s="151">
        <v>0</v>
      </c>
      <c r="F3" s="151">
        <f>D3-E3</f>
        <v>2200</v>
      </c>
      <c r="G3" s="117"/>
      <c r="H3" s="118">
        <f>G3*F3</f>
        <v>0</v>
      </c>
      <c r="I3" s="164"/>
      <c r="J3" s="164"/>
      <c r="K3" s="164"/>
      <c r="L3" s="164"/>
      <c r="M3" s="164"/>
      <c r="N3" s="164"/>
      <c r="O3" s="164"/>
      <c r="P3" s="164"/>
      <c r="Q3" s="164"/>
      <c r="R3" s="164"/>
      <c r="S3" s="164"/>
      <c r="T3" s="164"/>
      <c r="U3" s="164"/>
      <c r="V3" s="164"/>
      <c r="W3" s="164"/>
      <c r="X3" s="164"/>
    </row>
    <row r="4" spans="1:24" ht="12">
      <c r="A4" s="137">
        <v>2</v>
      </c>
      <c r="B4" s="101" t="s">
        <v>9042</v>
      </c>
      <c r="C4" s="137" t="s">
        <v>5172</v>
      </c>
      <c r="D4" s="150">
        <v>24</v>
      </c>
      <c r="E4" s="151">
        <v>0</v>
      </c>
      <c r="F4" s="151">
        <f t="shared" ref="F4:F41" si="0">D4-E4</f>
        <v>24</v>
      </c>
      <c r="G4" s="117"/>
      <c r="H4" s="118">
        <f t="shared" ref="H4:H41" si="1">G4*F4</f>
        <v>0</v>
      </c>
      <c r="I4" s="164"/>
      <c r="J4" s="164"/>
      <c r="K4" s="164"/>
      <c r="L4" s="164"/>
      <c r="M4" s="164"/>
      <c r="N4" s="164"/>
      <c r="O4" s="164"/>
      <c r="P4" s="164"/>
      <c r="Q4" s="164"/>
      <c r="R4" s="164"/>
      <c r="S4" s="164"/>
      <c r="T4" s="164"/>
      <c r="U4" s="164"/>
      <c r="V4" s="164"/>
      <c r="W4" s="164"/>
      <c r="X4" s="164"/>
    </row>
    <row r="5" spans="1:24" ht="12">
      <c r="A5" s="137">
        <v>3</v>
      </c>
      <c r="B5" s="101" t="s">
        <v>9043</v>
      </c>
      <c r="C5" s="137" t="s">
        <v>5170</v>
      </c>
      <c r="D5" s="150">
        <v>1</v>
      </c>
      <c r="E5" s="151">
        <v>0</v>
      </c>
      <c r="F5" s="151">
        <f t="shared" si="0"/>
        <v>1</v>
      </c>
      <c r="G5" s="117"/>
      <c r="H5" s="118">
        <f t="shared" si="1"/>
        <v>0</v>
      </c>
      <c r="I5" s="164"/>
      <c r="J5" s="164"/>
      <c r="K5" s="164"/>
      <c r="L5" s="164"/>
      <c r="M5" s="164"/>
      <c r="N5" s="164"/>
      <c r="O5" s="164"/>
      <c r="P5" s="164"/>
      <c r="Q5" s="164"/>
      <c r="R5" s="164"/>
      <c r="S5" s="164"/>
      <c r="T5" s="164"/>
      <c r="U5" s="164"/>
      <c r="V5" s="164"/>
      <c r="W5" s="164"/>
      <c r="X5" s="164"/>
    </row>
    <row r="6" spans="1:24" ht="12">
      <c r="A6" s="137">
        <v>4</v>
      </c>
      <c r="B6" s="101" t="s">
        <v>9044</v>
      </c>
      <c r="C6" s="137" t="s">
        <v>5170</v>
      </c>
      <c r="D6" s="150">
        <v>1</v>
      </c>
      <c r="E6" s="151">
        <v>0</v>
      </c>
      <c r="F6" s="151">
        <f t="shared" si="0"/>
        <v>1</v>
      </c>
      <c r="G6" s="117"/>
      <c r="H6" s="118">
        <f t="shared" si="1"/>
        <v>0</v>
      </c>
      <c r="I6" s="164"/>
      <c r="J6" s="164"/>
      <c r="K6" s="164"/>
      <c r="L6" s="164"/>
      <c r="M6" s="164"/>
      <c r="N6" s="164"/>
      <c r="O6" s="164"/>
      <c r="P6" s="164"/>
      <c r="Q6" s="164"/>
      <c r="R6" s="164"/>
      <c r="S6" s="164"/>
      <c r="T6" s="164"/>
      <c r="U6" s="164"/>
      <c r="V6" s="164"/>
      <c r="W6" s="164"/>
      <c r="X6" s="164"/>
    </row>
    <row r="7" spans="1:24" ht="60">
      <c r="A7" s="137">
        <v>5</v>
      </c>
      <c r="B7" s="101" t="s">
        <v>9045</v>
      </c>
      <c r="C7" s="137" t="s">
        <v>9041</v>
      </c>
      <c r="D7" s="150">
        <v>60</v>
      </c>
      <c r="E7" s="151">
        <v>0</v>
      </c>
      <c r="F7" s="151">
        <f t="shared" si="0"/>
        <v>60</v>
      </c>
      <c r="G7" s="117"/>
      <c r="H7" s="118">
        <f t="shared" si="1"/>
        <v>0</v>
      </c>
      <c r="I7" s="164"/>
      <c r="J7" s="164"/>
      <c r="K7" s="164"/>
      <c r="L7" s="164"/>
      <c r="M7" s="164"/>
      <c r="N7" s="164"/>
      <c r="O7" s="164"/>
      <c r="P7" s="164"/>
      <c r="Q7" s="164"/>
      <c r="R7" s="164"/>
      <c r="S7" s="164"/>
      <c r="T7" s="164"/>
      <c r="U7" s="164"/>
      <c r="V7" s="164"/>
      <c r="W7" s="164"/>
      <c r="X7" s="164"/>
    </row>
    <row r="8" spans="1:24" ht="60">
      <c r="A8" s="137">
        <v>6</v>
      </c>
      <c r="B8" s="101" t="s">
        <v>9046</v>
      </c>
      <c r="C8" s="137" t="s">
        <v>9041</v>
      </c>
      <c r="D8" s="150">
        <v>150</v>
      </c>
      <c r="E8" s="151">
        <v>0</v>
      </c>
      <c r="F8" s="151">
        <f t="shared" si="0"/>
        <v>150</v>
      </c>
      <c r="G8" s="117"/>
      <c r="H8" s="118">
        <f t="shared" si="1"/>
        <v>0</v>
      </c>
      <c r="I8" s="164"/>
      <c r="J8" s="164"/>
      <c r="K8" s="164"/>
      <c r="L8" s="164"/>
      <c r="M8" s="164"/>
      <c r="N8" s="164"/>
      <c r="O8" s="164"/>
      <c r="P8" s="164"/>
      <c r="Q8" s="164"/>
      <c r="R8" s="164"/>
      <c r="S8" s="164"/>
      <c r="T8" s="164"/>
      <c r="U8" s="164"/>
      <c r="V8" s="164"/>
      <c r="W8" s="164"/>
      <c r="X8" s="164"/>
    </row>
    <row r="9" spans="1:24" ht="24">
      <c r="A9" s="137">
        <v>7</v>
      </c>
      <c r="B9" s="101" t="s">
        <v>9047</v>
      </c>
      <c r="C9" s="137" t="s">
        <v>5172</v>
      </c>
      <c r="D9" s="150">
        <v>3</v>
      </c>
      <c r="E9" s="151">
        <v>0</v>
      </c>
      <c r="F9" s="151">
        <f t="shared" si="0"/>
        <v>3</v>
      </c>
      <c r="G9" s="117"/>
      <c r="H9" s="118">
        <f t="shared" si="1"/>
        <v>0</v>
      </c>
      <c r="I9" s="164"/>
      <c r="J9" s="164"/>
      <c r="K9" s="164"/>
      <c r="L9" s="164"/>
      <c r="M9" s="164"/>
      <c r="N9" s="164"/>
      <c r="O9" s="164"/>
      <c r="P9" s="164"/>
      <c r="Q9" s="164"/>
      <c r="R9" s="164"/>
      <c r="S9" s="164"/>
      <c r="T9" s="164"/>
      <c r="U9" s="164"/>
      <c r="V9" s="164"/>
      <c r="W9" s="164"/>
      <c r="X9" s="164"/>
    </row>
    <row r="10" spans="1:24" ht="12">
      <c r="A10" s="137">
        <v>8</v>
      </c>
      <c r="B10" s="101" t="s">
        <v>9048</v>
      </c>
      <c r="C10" s="137" t="s">
        <v>5172</v>
      </c>
      <c r="D10" s="150">
        <v>2</v>
      </c>
      <c r="E10" s="151">
        <v>0</v>
      </c>
      <c r="F10" s="151">
        <f t="shared" si="0"/>
        <v>2</v>
      </c>
      <c r="G10" s="117"/>
      <c r="H10" s="118">
        <f t="shared" si="1"/>
        <v>0</v>
      </c>
      <c r="I10" s="164"/>
      <c r="J10" s="164"/>
      <c r="K10" s="164"/>
      <c r="L10" s="164"/>
      <c r="M10" s="164"/>
      <c r="N10" s="164"/>
      <c r="O10" s="164"/>
      <c r="P10" s="164"/>
      <c r="Q10" s="164"/>
      <c r="R10" s="164"/>
      <c r="S10" s="164"/>
      <c r="T10" s="164"/>
      <c r="U10" s="164"/>
      <c r="V10" s="164"/>
      <c r="W10" s="164"/>
      <c r="X10" s="164"/>
    </row>
    <row r="11" spans="1:24" ht="36">
      <c r="A11" s="137">
        <v>9</v>
      </c>
      <c r="B11" s="101" t="s">
        <v>9049</v>
      </c>
      <c r="C11" s="137" t="s">
        <v>9041</v>
      </c>
      <c r="D11" s="150">
        <v>500</v>
      </c>
      <c r="E11" s="151">
        <v>0</v>
      </c>
      <c r="F11" s="151">
        <f t="shared" si="0"/>
        <v>500</v>
      </c>
      <c r="G11" s="117"/>
      <c r="H11" s="118">
        <f t="shared" si="1"/>
        <v>0</v>
      </c>
      <c r="I11" s="164"/>
      <c r="J11" s="164"/>
      <c r="K11" s="164"/>
      <c r="L11" s="164"/>
      <c r="M11" s="164"/>
      <c r="N11" s="164"/>
      <c r="O11" s="164"/>
      <c r="P11" s="164"/>
      <c r="Q11" s="164"/>
      <c r="R11" s="164"/>
      <c r="S11" s="164"/>
      <c r="T11" s="164"/>
      <c r="U11" s="164"/>
      <c r="V11" s="164"/>
      <c r="W11" s="164"/>
      <c r="X11" s="164"/>
    </row>
    <row r="12" spans="1:24" ht="24">
      <c r="A12" s="137">
        <v>10</v>
      </c>
      <c r="B12" s="101" t="s">
        <v>9050</v>
      </c>
      <c r="C12" s="137" t="s">
        <v>5170</v>
      </c>
      <c r="D12" s="150">
        <v>1</v>
      </c>
      <c r="E12" s="151">
        <v>0</v>
      </c>
      <c r="F12" s="151">
        <f t="shared" si="0"/>
        <v>1</v>
      </c>
      <c r="G12" s="117"/>
      <c r="H12" s="118">
        <f t="shared" si="1"/>
        <v>0</v>
      </c>
      <c r="I12" s="164"/>
      <c r="J12" s="164"/>
      <c r="K12" s="164"/>
      <c r="L12" s="164"/>
      <c r="M12" s="164"/>
      <c r="N12" s="164"/>
      <c r="O12" s="164"/>
      <c r="P12" s="164"/>
      <c r="Q12" s="164"/>
      <c r="R12" s="164"/>
      <c r="S12" s="164"/>
      <c r="T12" s="164"/>
      <c r="U12" s="164"/>
      <c r="V12" s="164"/>
      <c r="W12" s="164"/>
      <c r="X12" s="164"/>
    </row>
    <row r="13" spans="1:24" ht="12">
      <c r="A13" s="137">
        <v>11</v>
      </c>
      <c r="B13" s="101" t="s">
        <v>9051</v>
      </c>
      <c r="C13" s="137" t="s">
        <v>5170</v>
      </c>
      <c r="D13" s="150">
        <v>1</v>
      </c>
      <c r="E13" s="151">
        <v>0</v>
      </c>
      <c r="F13" s="151">
        <f t="shared" si="0"/>
        <v>1</v>
      </c>
      <c r="G13" s="117"/>
      <c r="H13" s="118">
        <f t="shared" si="1"/>
        <v>0</v>
      </c>
      <c r="I13" s="164"/>
      <c r="J13" s="164"/>
      <c r="K13" s="164"/>
      <c r="L13" s="164"/>
      <c r="M13" s="164"/>
      <c r="N13" s="164"/>
      <c r="O13" s="164"/>
      <c r="P13" s="164"/>
      <c r="Q13" s="164"/>
      <c r="R13" s="164"/>
      <c r="S13" s="164"/>
      <c r="T13" s="164"/>
      <c r="U13" s="164"/>
      <c r="V13" s="164"/>
      <c r="W13" s="164"/>
      <c r="X13" s="164"/>
    </row>
    <row r="14" spans="1:24" ht="60">
      <c r="A14" s="137">
        <v>12</v>
      </c>
      <c r="B14" s="101" t="s">
        <v>9052</v>
      </c>
      <c r="C14" s="137" t="s">
        <v>9041</v>
      </c>
      <c r="D14" s="150">
        <v>2</v>
      </c>
      <c r="E14" s="151">
        <v>0</v>
      </c>
      <c r="F14" s="151">
        <f t="shared" si="0"/>
        <v>2</v>
      </c>
      <c r="G14" s="117"/>
      <c r="H14" s="118">
        <f t="shared" si="1"/>
        <v>0</v>
      </c>
      <c r="I14" s="164"/>
      <c r="J14" s="164"/>
      <c r="K14" s="164"/>
      <c r="L14" s="164"/>
      <c r="M14" s="164"/>
      <c r="N14" s="164"/>
      <c r="O14" s="164"/>
      <c r="P14" s="164"/>
      <c r="Q14" s="164"/>
      <c r="R14" s="164"/>
      <c r="S14" s="164"/>
      <c r="T14" s="164"/>
      <c r="U14" s="164"/>
      <c r="V14" s="164"/>
      <c r="W14" s="164"/>
      <c r="X14" s="164"/>
    </row>
    <row r="15" spans="1:24" ht="24">
      <c r="A15" s="137">
        <v>13</v>
      </c>
      <c r="B15" s="101" t="s">
        <v>9053</v>
      </c>
      <c r="C15" s="137" t="s">
        <v>9054</v>
      </c>
      <c r="D15" s="150">
        <v>2</v>
      </c>
      <c r="E15" s="151">
        <v>0</v>
      </c>
      <c r="F15" s="151">
        <f t="shared" si="0"/>
        <v>2</v>
      </c>
      <c r="G15" s="117"/>
      <c r="H15" s="118">
        <f t="shared" si="1"/>
        <v>0</v>
      </c>
      <c r="I15" s="164"/>
      <c r="J15" s="164"/>
      <c r="K15" s="164"/>
      <c r="L15" s="164"/>
      <c r="M15" s="164"/>
      <c r="N15" s="164"/>
      <c r="O15" s="164"/>
      <c r="P15" s="164"/>
      <c r="Q15" s="164"/>
      <c r="R15" s="164"/>
      <c r="S15" s="164"/>
      <c r="T15" s="164"/>
      <c r="U15" s="164"/>
      <c r="V15" s="164"/>
      <c r="W15" s="164"/>
      <c r="X15" s="164"/>
    </row>
    <row r="16" spans="1:24" ht="36">
      <c r="A16" s="137">
        <v>14</v>
      </c>
      <c r="B16" s="101" t="s">
        <v>9055</v>
      </c>
      <c r="C16" s="137" t="s">
        <v>9041</v>
      </c>
      <c r="D16" s="150">
        <v>200</v>
      </c>
      <c r="E16" s="151">
        <v>0</v>
      </c>
      <c r="F16" s="151">
        <f t="shared" si="0"/>
        <v>200</v>
      </c>
      <c r="G16" s="117"/>
      <c r="H16" s="118">
        <f t="shared" si="1"/>
        <v>0</v>
      </c>
      <c r="I16" s="164"/>
      <c r="J16" s="164"/>
      <c r="K16" s="164"/>
      <c r="L16" s="164"/>
      <c r="M16" s="164"/>
      <c r="N16" s="164"/>
      <c r="O16" s="164"/>
      <c r="P16" s="164"/>
      <c r="Q16" s="164"/>
      <c r="R16" s="164"/>
      <c r="S16" s="164"/>
      <c r="T16" s="164"/>
      <c r="U16" s="164"/>
      <c r="V16" s="164"/>
      <c r="W16" s="164"/>
      <c r="X16" s="164"/>
    </row>
    <row r="17" spans="1:24" ht="36">
      <c r="A17" s="137">
        <v>15</v>
      </c>
      <c r="B17" s="101" t="s">
        <v>9056</v>
      </c>
      <c r="C17" s="137" t="s">
        <v>9041</v>
      </c>
      <c r="D17" s="150">
        <v>5</v>
      </c>
      <c r="E17" s="151">
        <v>0</v>
      </c>
      <c r="F17" s="151">
        <f t="shared" si="0"/>
        <v>5</v>
      </c>
      <c r="G17" s="117"/>
      <c r="H17" s="118">
        <f t="shared" si="1"/>
        <v>0</v>
      </c>
      <c r="I17" s="164"/>
      <c r="J17" s="164"/>
      <c r="K17" s="164"/>
      <c r="L17" s="164"/>
      <c r="M17" s="164"/>
      <c r="N17" s="164"/>
      <c r="O17" s="164"/>
      <c r="P17" s="164"/>
      <c r="Q17" s="164"/>
      <c r="R17" s="164"/>
      <c r="S17" s="164"/>
      <c r="T17" s="164"/>
      <c r="U17" s="164"/>
      <c r="V17" s="164"/>
      <c r="W17" s="164"/>
      <c r="X17" s="164"/>
    </row>
    <row r="18" spans="1:24" ht="84">
      <c r="A18" s="137">
        <v>16</v>
      </c>
      <c r="B18" s="101" t="s">
        <v>9057</v>
      </c>
      <c r="C18" s="137" t="s">
        <v>5172</v>
      </c>
      <c r="D18" s="150">
        <v>1</v>
      </c>
      <c r="E18" s="151">
        <v>0</v>
      </c>
      <c r="F18" s="151">
        <f t="shared" si="0"/>
        <v>1</v>
      </c>
      <c r="G18" s="117"/>
      <c r="H18" s="118">
        <f t="shared" si="1"/>
        <v>0</v>
      </c>
      <c r="I18" s="164"/>
      <c r="J18" s="164"/>
      <c r="K18" s="164"/>
      <c r="L18" s="164"/>
      <c r="M18" s="164"/>
      <c r="N18" s="164"/>
      <c r="O18" s="164"/>
      <c r="P18" s="164"/>
      <c r="Q18" s="164"/>
      <c r="R18" s="164"/>
      <c r="S18" s="164"/>
      <c r="T18" s="164"/>
      <c r="U18" s="164"/>
      <c r="V18" s="164"/>
      <c r="W18" s="164"/>
      <c r="X18" s="164"/>
    </row>
    <row r="19" spans="1:24" ht="60">
      <c r="A19" s="137">
        <v>17</v>
      </c>
      <c r="B19" s="101" t="s">
        <v>9058</v>
      </c>
      <c r="C19" s="137" t="s">
        <v>5172</v>
      </c>
      <c r="D19" s="150">
        <v>2</v>
      </c>
      <c r="E19" s="151">
        <v>0</v>
      </c>
      <c r="F19" s="151">
        <f t="shared" si="0"/>
        <v>2</v>
      </c>
      <c r="G19" s="117"/>
      <c r="H19" s="118">
        <f t="shared" si="1"/>
        <v>0</v>
      </c>
      <c r="I19" s="164"/>
      <c r="J19" s="164"/>
      <c r="K19" s="164"/>
      <c r="L19" s="164"/>
      <c r="M19" s="164"/>
      <c r="N19" s="164"/>
      <c r="O19" s="164"/>
      <c r="P19" s="164"/>
      <c r="Q19" s="164"/>
      <c r="R19" s="164"/>
      <c r="S19" s="164"/>
      <c r="T19" s="164"/>
      <c r="U19" s="164"/>
      <c r="V19" s="164"/>
      <c r="W19" s="164"/>
      <c r="X19" s="164"/>
    </row>
    <row r="20" spans="1:24" ht="12">
      <c r="A20" s="137">
        <v>18</v>
      </c>
      <c r="B20" s="101" t="s">
        <v>9059</v>
      </c>
      <c r="C20" s="137" t="s">
        <v>5172</v>
      </c>
      <c r="D20" s="150">
        <v>4</v>
      </c>
      <c r="E20" s="151">
        <v>0</v>
      </c>
      <c r="F20" s="151">
        <f t="shared" si="0"/>
        <v>4</v>
      </c>
      <c r="G20" s="117"/>
      <c r="H20" s="118">
        <f t="shared" si="1"/>
        <v>0</v>
      </c>
      <c r="I20" s="164"/>
      <c r="J20" s="164"/>
      <c r="K20" s="164"/>
      <c r="L20" s="164"/>
      <c r="M20" s="164"/>
      <c r="N20" s="164"/>
      <c r="O20" s="164"/>
      <c r="P20" s="164"/>
      <c r="Q20" s="164"/>
      <c r="R20" s="164"/>
      <c r="S20" s="164"/>
      <c r="T20" s="164"/>
      <c r="U20" s="164"/>
      <c r="V20" s="164"/>
      <c r="W20" s="164"/>
      <c r="X20" s="164"/>
    </row>
    <row r="21" spans="1:24" ht="12">
      <c r="A21" s="137">
        <v>19</v>
      </c>
      <c r="B21" s="101" t="s">
        <v>9060</v>
      </c>
      <c r="C21" s="137" t="s">
        <v>5172</v>
      </c>
      <c r="D21" s="150">
        <v>4</v>
      </c>
      <c r="E21" s="151">
        <v>0</v>
      </c>
      <c r="F21" s="151">
        <f t="shared" si="0"/>
        <v>4</v>
      </c>
      <c r="G21" s="117"/>
      <c r="H21" s="118">
        <f t="shared" si="1"/>
        <v>0</v>
      </c>
      <c r="I21" s="164"/>
      <c r="J21" s="164"/>
      <c r="K21" s="164"/>
      <c r="L21" s="164"/>
      <c r="M21" s="164"/>
      <c r="N21" s="164"/>
      <c r="O21" s="164"/>
      <c r="P21" s="164"/>
      <c r="Q21" s="164"/>
      <c r="R21" s="164"/>
      <c r="S21" s="164"/>
      <c r="T21" s="164"/>
      <c r="U21" s="164"/>
      <c r="V21" s="164"/>
      <c r="W21" s="164"/>
      <c r="X21" s="164"/>
    </row>
    <row r="22" spans="1:24" ht="12">
      <c r="A22" s="137">
        <v>20</v>
      </c>
      <c r="B22" s="101" t="s">
        <v>9061</v>
      </c>
      <c r="C22" s="137" t="s">
        <v>5172</v>
      </c>
      <c r="D22" s="150">
        <v>3</v>
      </c>
      <c r="E22" s="151">
        <v>0</v>
      </c>
      <c r="F22" s="151">
        <f t="shared" si="0"/>
        <v>3</v>
      </c>
      <c r="G22" s="117"/>
      <c r="H22" s="118">
        <f t="shared" si="1"/>
        <v>0</v>
      </c>
      <c r="I22" s="164"/>
      <c r="J22" s="164"/>
      <c r="K22" s="164"/>
      <c r="L22" s="164"/>
      <c r="M22" s="164"/>
      <c r="N22" s="164"/>
      <c r="O22" s="164"/>
      <c r="P22" s="164"/>
      <c r="Q22" s="164"/>
      <c r="R22" s="164"/>
      <c r="S22" s="164"/>
      <c r="T22" s="164"/>
      <c r="U22" s="164"/>
      <c r="V22" s="164"/>
      <c r="W22" s="164"/>
      <c r="X22" s="164"/>
    </row>
    <row r="23" spans="1:24" ht="24">
      <c r="A23" s="137">
        <v>21</v>
      </c>
      <c r="B23" s="101" t="s">
        <v>9062</v>
      </c>
      <c r="C23" s="137" t="s">
        <v>5172</v>
      </c>
      <c r="D23" s="150">
        <v>6</v>
      </c>
      <c r="E23" s="151">
        <v>0</v>
      </c>
      <c r="F23" s="151">
        <f t="shared" si="0"/>
        <v>6</v>
      </c>
      <c r="G23" s="117"/>
      <c r="H23" s="118">
        <f t="shared" si="1"/>
        <v>0</v>
      </c>
      <c r="I23" s="164"/>
      <c r="J23" s="164"/>
      <c r="K23" s="164"/>
      <c r="L23" s="164"/>
      <c r="M23" s="164"/>
      <c r="N23" s="164"/>
      <c r="O23" s="164"/>
      <c r="P23" s="164"/>
      <c r="Q23" s="164"/>
      <c r="R23" s="164"/>
      <c r="S23" s="164"/>
      <c r="T23" s="164"/>
      <c r="U23" s="164"/>
      <c r="V23" s="164"/>
      <c r="W23" s="164"/>
      <c r="X23" s="164"/>
    </row>
    <row r="24" spans="1:24" ht="12">
      <c r="A24" s="137">
        <v>22</v>
      </c>
      <c r="B24" s="101" t="s">
        <v>9063</v>
      </c>
      <c r="C24" s="137" t="s">
        <v>5172</v>
      </c>
      <c r="D24" s="150">
        <v>72</v>
      </c>
      <c r="E24" s="151">
        <v>0</v>
      </c>
      <c r="F24" s="151">
        <f t="shared" si="0"/>
        <v>72</v>
      </c>
      <c r="G24" s="117"/>
      <c r="H24" s="118">
        <f t="shared" si="1"/>
        <v>0</v>
      </c>
      <c r="I24" s="164"/>
      <c r="J24" s="164"/>
      <c r="K24" s="164"/>
      <c r="L24" s="164"/>
      <c r="M24" s="164"/>
      <c r="N24" s="164"/>
      <c r="O24" s="164"/>
      <c r="P24" s="164"/>
      <c r="Q24" s="164"/>
      <c r="R24" s="164"/>
      <c r="S24" s="164"/>
      <c r="T24" s="164"/>
      <c r="U24" s="164"/>
      <c r="V24" s="164"/>
      <c r="W24" s="164"/>
      <c r="X24" s="164"/>
    </row>
    <row r="25" spans="1:24" ht="12">
      <c r="A25" s="137">
        <v>23</v>
      </c>
      <c r="B25" s="101" t="s">
        <v>9064</v>
      </c>
      <c r="C25" s="137" t="s">
        <v>5172</v>
      </c>
      <c r="D25" s="150">
        <v>72</v>
      </c>
      <c r="E25" s="151">
        <v>0</v>
      </c>
      <c r="F25" s="151">
        <f t="shared" si="0"/>
        <v>72</v>
      </c>
      <c r="G25" s="117"/>
      <c r="H25" s="118">
        <f t="shared" si="1"/>
        <v>0</v>
      </c>
      <c r="I25" s="164"/>
      <c r="J25" s="164"/>
      <c r="K25" s="164"/>
      <c r="L25" s="164"/>
      <c r="M25" s="164"/>
      <c r="N25" s="164"/>
      <c r="O25" s="164"/>
      <c r="P25" s="164"/>
      <c r="Q25" s="164"/>
      <c r="R25" s="164"/>
      <c r="S25" s="164"/>
      <c r="T25" s="164"/>
      <c r="U25" s="164"/>
      <c r="V25" s="164"/>
      <c r="W25" s="164"/>
      <c r="X25" s="164"/>
    </row>
    <row r="26" spans="1:24" ht="12">
      <c r="A26" s="137">
        <v>24</v>
      </c>
      <c r="B26" s="101" t="s">
        <v>9065</v>
      </c>
      <c r="C26" s="137" t="s">
        <v>5172</v>
      </c>
      <c r="D26" s="150">
        <v>24</v>
      </c>
      <c r="E26" s="151">
        <v>0</v>
      </c>
      <c r="F26" s="151">
        <f t="shared" si="0"/>
        <v>24</v>
      </c>
      <c r="G26" s="117"/>
      <c r="H26" s="118">
        <f t="shared" si="1"/>
        <v>0</v>
      </c>
      <c r="I26" s="164"/>
      <c r="J26" s="164"/>
      <c r="K26" s="164"/>
      <c r="L26" s="164"/>
      <c r="M26" s="164"/>
      <c r="N26" s="164"/>
      <c r="O26" s="164"/>
      <c r="P26" s="164"/>
      <c r="Q26" s="164"/>
      <c r="R26" s="164"/>
      <c r="S26" s="164"/>
      <c r="T26" s="164"/>
      <c r="U26" s="164"/>
      <c r="V26" s="164"/>
      <c r="W26" s="164"/>
      <c r="X26" s="164"/>
    </row>
    <row r="27" spans="1:24" ht="12">
      <c r="A27" s="137">
        <v>25</v>
      </c>
      <c r="B27" s="101" t="s">
        <v>9066</v>
      </c>
      <c r="C27" s="137" t="s">
        <v>5172</v>
      </c>
      <c r="D27" s="150">
        <v>1</v>
      </c>
      <c r="E27" s="151">
        <v>0</v>
      </c>
      <c r="F27" s="151">
        <f t="shared" si="0"/>
        <v>1</v>
      </c>
      <c r="G27" s="117"/>
      <c r="H27" s="118">
        <f t="shared" si="1"/>
        <v>0</v>
      </c>
      <c r="I27" s="164"/>
      <c r="J27" s="164"/>
      <c r="K27" s="164"/>
      <c r="L27" s="164"/>
      <c r="M27" s="164"/>
      <c r="N27" s="164"/>
      <c r="O27" s="164"/>
      <c r="P27" s="164"/>
      <c r="Q27" s="164"/>
      <c r="R27" s="164"/>
      <c r="S27" s="164"/>
      <c r="T27" s="164"/>
      <c r="U27" s="164"/>
      <c r="V27" s="164"/>
      <c r="W27" s="164"/>
      <c r="X27" s="164"/>
    </row>
    <row r="28" spans="1:24" ht="36">
      <c r="A28" s="137">
        <v>26</v>
      </c>
      <c r="B28" s="101" t="s">
        <v>9049</v>
      </c>
      <c r="C28" s="137" t="s">
        <v>9041</v>
      </c>
      <c r="D28" s="150">
        <v>400</v>
      </c>
      <c r="E28" s="151">
        <v>0</v>
      </c>
      <c r="F28" s="151">
        <f t="shared" si="0"/>
        <v>400</v>
      </c>
      <c r="G28" s="117"/>
      <c r="H28" s="118">
        <f t="shared" si="1"/>
        <v>0</v>
      </c>
      <c r="I28" s="164"/>
      <c r="J28" s="164"/>
      <c r="K28" s="164"/>
      <c r="L28" s="164"/>
      <c r="M28" s="164"/>
      <c r="N28" s="164"/>
      <c r="O28" s="164"/>
      <c r="P28" s="164"/>
      <c r="Q28" s="164"/>
      <c r="R28" s="164"/>
      <c r="S28" s="164"/>
      <c r="T28" s="164"/>
      <c r="U28" s="164"/>
      <c r="V28" s="164"/>
      <c r="W28" s="164"/>
      <c r="X28" s="164"/>
    </row>
    <row r="29" spans="1:24" ht="24">
      <c r="A29" s="137">
        <v>27</v>
      </c>
      <c r="B29" s="101" t="s">
        <v>9067</v>
      </c>
      <c r="C29" s="137" t="s">
        <v>5172</v>
      </c>
      <c r="D29" s="150">
        <v>3</v>
      </c>
      <c r="E29" s="151">
        <v>0</v>
      </c>
      <c r="F29" s="151">
        <f t="shared" si="0"/>
        <v>3</v>
      </c>
      <c r="G29" s="117"/>
      <c r="H29" s="118">
        <f t="shared" si="1"/>
        <v>0</v>
      </c>
      <c r="I29" s="164"/>
      <c r="J29" s="164"/>
      <c r="K29" s="164"/>
      <c r="L29" s="164"/>
      <c r="M29" s="164"/>
      <c r="N29" s="164"/>
      <c r="O29" s="164"/>
      <c r="P29" s="164"/>
      <c r="Q29" s="164"/>
      <c r="R29" s="164"/>
      <c r="S29" s="164"/>
      <c r="T29" s="164"/>
      <c r="U29" s="164"/>
      <c r="V29" s="164"/>
      <c r="W29" s="164"/>
      <c r="X29" s="164"/>
    </row>
    <row r="30" spans="1:24" ht="12">
      <c r="A30" s="137">
        <v>28</v>
      </c>
      <c r="B30" s="101" t="s">
        <v>9068</v>
      </c>
      <c r="C30" s="137" t="s">
        <v>9041</v>
      </c>
      <c r="D30" s="150">
        <v>60</v>
      </c>
      <c r="E30" s="151">
        <v>0</v>
      </c>
      <c r="F30" s="151">
        <f t="shared" si="0"/>
        <v>60</v>
      </c>
      <c r="G30" s="117"/>
      <c r="H30" s="118">
        <f t="shared" si="1"/>
        <v>0</v>
      </c>
      <c r="I30" s="164"/>
      <c r="J30" s="164"/>
      <c r="K30" s="164"/>
      <c r="L30" s="164"/>
      <c r="M30" s="164"/>
      <c r="N30" s="164"/>
      <c r="O30" s="164"/>
      <c r="P30" s="164"/>
      <c r="Q30" s="164"/>
      <c r="R30" s="164"/>
      <c r="S30" s="164"/>
      <c r="T30" s="164"/>
      <c r="U30" s="164"/>
      <c r="V30" s="164"/>
      <c r="W30" s="164"/>
      <c r="X30" s="164"/>
    </row>
    <row r="31" spans="1:24" ht="24">
      <c r="A31" s="137">
        <v>29</v>
      </c>
      <c r="B31" s="101" t="s">
        <v>9069</v>
      </c>
      <c r="C31" s="137" t="s">
        <v>9041</v>
      </c>
      <c r="D31" s="150">
        <v>20</v>
      </c>
      <c r="E31" s="151">
        <v>0</v>
      </c>
      <c r="F31" s="151">
        <f t="shared" si="0"/>
        <v>20</v>
      </c>
      <c r="G31" s="117"/>
      <c r="H31" s="118">
        <f t="shared" si="1"/>
        <v>0</v>
      </c>
      <c r="I31" s="164"/>
      <c r="J31" s="164"/>
      <c r="K31" s="164"/>
      <c r="L31" s="164"/>
      <c r="M31" s="164"/>
      <c r="N31" s="164"/>
      <c r="O31" s="164"/>
      <c r="P31" s="164"/>
      <c r="Q31" s="164"/>
      <c r="R31" s="164"/>
      <c r="S31" s="164"/>
      <c r="T31" s="164"/>
      <c r="U31" s="164"/>
      <c r="V31" s="164"/>
      <c r="W31" s="164"/>
      <c r="X31" s="164"/>
    </row>
    <row r="32" spans="1:24" ht="24">
      <c r="A32" s="137">
        <v>30</v>
      </c>
      <c r="B32" s="101" t="s">
        <v>9070</v>
      </c>
      <c r="C32" s="137" t="s">
        <v>9041</v>
      </c>
      <c r="D32" s="150">
        <v>20</v>
      </c>
      <c r="E32" s="151">
        <v>0</v>
      </c>
      <c r="F32" s="151">
        <f t="shared" si="0"/>
        <v>20</v>
      </c>
      <c r="G32" s="117"/>
      <c r="H32" s="118">
        <f t="shared" si="1"/>
        <v>0</v>
      </c>
      <c r="I32" s="164"/>
      <c r="J32" s="164"/>
      <c r="K32" s="164"/>
      <c r="L32" s="164"/>
      <c r="M32" s="164"/>
      <c r="N32" s="164"/>
      <c r="O32" s="164"/>
      <c r="P32" s="164"/>
      <c r="Q32" s="164"/>
      <c r="R32" s="164"/>
      <c r="S32" s="164"/>
      <c r="T32" s="164"/>
      <c r="U32" s="164"/>
      <c r="V32" s="164"/>
      <c r="W32" s="164"/>
      <c r="X32" s="164"/>
    </row>
    <row r="33" spans="1:24" ht="48">
      <c r="A33" s="137">
        <v>31</v>
      </c>
      <c r="B33" s="101" t="s">
        <v>9071</v>
      </c>
      <c r="C33" s="137" t="s">
        <v>5172</v>
      </c>
      <c r="D33" s="150">
        <v>1</v>
      </c>
      <c r="E33" s="151">
        <v>0</v>
      </c>
      <c r="F33" s="151">
        <f t="shared" si="0"/>
        <v>1</v>
      </c>
      <c r="G33" s="117"/>
      <c r="H33" s="118">
        <f t="shared" si="1"/>
        <v>0</v>
      </c>
      <c r="I33" s="164"/>
      <c r="J33" s="164"/>
      <c r="K33" s="164"/>
      <c r="L33" s="164"/>
      <c r="M33" s="164"/>
      <c r="N33" s="164"/>
      <c r="O33" s="164"/>
      <c r="P33" s="164"/>
      <c r="Q33" s="164"/>
      <c r="R33" s="164"/>
      <c r="S33" s="164"/>
      <c r="T33" s="164"/>
      <c r="U33" s="164"/>
      <c r="V33" s="164"/>
      <c r="W33" s="164"/>
      <c r="X33" s="164"/>
    </row>
    <row r="34" spans="1:24" ht="12">
      <c r="A34" s="137">
        <v>32</v>
      </c>
      <c r="B34" s="101" t="s">
        <v>9072</v>
      </c>
      <c r="C34" s="137" t="s">
        <v>5172</v>
      </c>
      <c r="D34" s="150">
        <v>2</v>
      </c>
      <c r="E34" s="151">
        <v>0</v>
      </c>
      <c r="F34" s="151">
        <f t="shared" si="0"/>
        <v>2</v>
      </c>
      <c r="G34" s="117"/>
      <c r="H34" s="118">
        <f t="shared" si="1"/>
        <v>0</v>
      </c>
      <c r="I34" s="164"/>
      <c r="J34" s="164"/>
      <c r="K34" s="164"/>
      <c r="L34" s="164"/>
      <c r="M34" s="164"/>
      <c r="N34" s="164"/>
      <c r="O34" s="164"/>
      <c r="P34" s="164"/>
      <c r="Q34" s="164"/>
      <c r="R34" s="164"/>
      <c r="S34" s="164"/>
      <c r="T34" s="164"/>
      <c r="U34" s="164"/>
      <c r="V34" s="164"/>
      <c r="W34" s="164"/>
      <c r="X34" s="164"/>
    </row>
    <row r="35" spans="1:24" ht="12">
      <c r="A35" s="137">
        <v>33</v>
      </c>
      <c r="B35" s="101" t="s">
        <v>9060</v>
      </c>
      <c r="C35" s="137" t="s">
        <v>5172</v>
      </c>
      <c r="D35" s="150">
        <v>2</v>
      </c>
      <c r="E35" s="151">
        <v>0</v>
      </c>
      <c r="F35" s="151">
        <f t="shared" si="0"/>
        <v>2</v>
      </c>
      <c r="G35" s="117"/>
      <c r="H35" s="118">
        <f t="shared" si="1"/>
        <v>0</v>
      </c>
      <c r="I35" s="164"/>
      <c r="J35" s="164"/>
      <c r="K35" s="164"/>
      <c r="L35" s="164"/>
      <c r="M35" s="164"/>
      <c r="N35" s="164"/>
      <c r="O35" s="164"/>
      <c r="P35" s="164"/>
      <c r="Q35" s="164"/>
      <c r="R35" s="164"/>
      <c r="S35" s="164"/>
      <c r="T35" s="164"/>
      <c r="U35" s="164"/>
      <c r="V35" s="164"/>
      <c r="W35" s="164"/>
      <c r="X35" s="164"/>
    </row>
    <row r="36" spans="1:24" ht="12">
      <c r="A36" s="137">
        <v>34</v>
      </c>
      <c r="B36" s="101" t="s">
        <v>9073</v>
      </c>
      <c r="C36" s="137" t="s">
        <v>5172</v>
      </c>
      <c r="D36" s="150">
        <v>4</v>
      </c>
      <c r="E36" s="151">
        <v>0</v>
      </c>
      <c r="F36" s="151">
        <f t="shared" si="0"/>
        <v>4</v>
      </c>
      <c r="G36" s="117"/>
      <c r="H36" s="118">
        <f t="shared" si="1"/>
        <v>0</v>
      </c>
      <c r="I36" s="164"/>
      <c r="J36" s="164"/>
      <c r="K36" s="164"/>
      <c r="L36" s="164"/>
      <c r="M36" s="164"/>
      <c r="N36" s="164"/>
      <c r="O36" s="164"/>
      <c r="P36" s="164"/>
      <c r="Q36" s="164"/>
      <c r="R36" s="164"/>
      <c r="S36" s="164"/>
      <c r="T36" s="164"/>
      <c r="U36" s="164"/>
      <c r="V36" s="164"/>
      <c r="W36" s="164"/>
      <c r="X36" s="164"/>
    </row>
    <row r="37" spans="1:24" ht="24">
      <c r="A37" s="137">
        <v>35</v>
      </c>
      <c r="B37" s="101" t="s">
        <v>9074</v>
      </c>
      <c r="C37" s="137" t="s">
        <v>5172</v>
      </c>
      <c r="D37" s="150">
        <v>24</v>
      </c>
      <c r="E37" s="151">
        <v>0</v>
      </c>
      <c r="F37" s="151">
        <f t="shared" si="0"/>
        <v>24</v>
      </c>
      <c r="G37" s="117"/>
      <c r="H37" s="118">
        <f t="shared" si="1"/>
        <v>0</v>
      </c>
      <c r="I37" s="164"/>
      <c r="J37" s="164"/>
      <c r="K37" s="164"/>
      <c r="L37" s="164"/>
      <c r="M37" s="164"/>
      <c r="N37" s="164"/>
      <c r="O37" s="164"/>
      <c r="P37" s="164"/>
      <c r="Q37" s="164"/>
      <c r="R37" s="164"/>
      <c r="S37" s="164"/>
      <c r="T37" s="164"/>
      <c r="U37" s="164"/>
      <c r="V37" s="164"/>
      <c r="W37" s="164"/>
      <c r="X37" s="164"/>
    </row>
    <row r="38" spans="1:24" ht="12">
      <c r="A38" s="137">
        <v>36</v>
      </c>
      <c r="B38" s="101" t="s">
        <v>9075</v>
      </c>
      <c r="C38" s="137" t="s">
        <v>5172</v>
      </c>
      <c r="D38" s="150">
        <v>24</v>
      </c>
      <c r="E38" s="151">
        <v>0</v>
      </c>
      <c r="F38" s="151">
        <f t="shared" si="0"/>
        <v>24</v>
      </c>
      <c r="G38" s="117"/>
      <c r="H38" s="118">
        <f t="shared" si="1"/>
        <v>0</v>
      </c>
      <c r="I38" s="164"/>
      <c r="J38" s="164"/>
      <c r="K38" s="164"/>
      <c r="L38" s="164"/>
      <c r="M38" s="164"/>
      <c r="N38" s="164"/>
      <c r="O38" s="164"/>
      <c r="P38" s="164"/>
      <c r="Q38" s="164"/>
      <c r="R38" s="164"/>
      <c r="S38" s="164"/>
      <c r="T38" s="164"/>
      <c r="U38" s="164"/>
      <c r="V38" s="164"/>
      <c r="W38" s="164"/>
      <c r="X38" s="164"/>
    </row>
    <row r="39" spans="1:24" ht="24">
      <c r="A39" s="137">
        <v>37</v>
      </c>
      <c r="B39" s="101" t="s">
        <v>9076</v>
      </c>
      <c r="C39" s="137" t="s">
        <v>5172</v>
      </c>
      <c r="D39" s="150">
        <v>24</v>
      </c>
      <c r="E39" s="151">
        <v>0</v>
      </c>
      <c r="F39" s="151">
        <f t="shared" si="0"/>
        <v>24</v>
      </c>
      <c r="G39" s="117"/>
      <c r="H39" s="118">
        <f t="shared" si="1"/>
        <v>0</v>
      </c>
      <c r="I39" s="164"/>
      <c r="J39" s="164"/>
      <c r="K39" s="164"/>
      <c r="L39" s="164"/>
      <c r="M39" s="164"/>
      <c r="N39" s="164"/>
      <c r="O39" s="164"/>
      <c r="P39" s="164"/>
      <c r="Q39" s="164"/>
      <c r="R39" s="164"/>
      <c r="S39" s="164"/>
      <c r="T39" s="164"/>
      <c r="U39" s="164"/>
      <c r="V39" s="164"/>
      <c r="W39" s="164"/>
      <c r="X39" s="164"/>
    </row>
    <row r="40" spans="1:24" ht="12">
      <c r="A40" s="137">
        <v>38</v>
      </c>
      <c r="B40" s="101" t="s">
        <v>9066</v>
      </c>
      <c r="C40" s="137" t="s">
        <v>5172</v>
      </c>
      <c r="D40" s="150">
        <v>1</v>
      </c>
      <c r="E40" s="151">
        <v>0</v>
      </c>
      <c r="F40" s="151">
        <f t="shared" si="0"/>
        <v>1</v>
      </c>
      <c r="G40" s="117"/>
      <c r="H40" s="118">
        <f t="shared" si="1"/>
        <v>0</v>
      </c>
      <c r="I40" s="164"/>
      <c r="J40" s="164"/>
      <c r="K40" s="164"/>
      <c r="L40" s="164"/>
      <c r="M40" s="164"/>
      <c r="N40" s="164"/>
      <c r="O40" s="164"/>
      <c r="P40" s="164"/>
      <c r="Q40" s="164"/>
      <c r="R40" s="164"/>
      <c r="S40" s="164"/>
      <c r="T40" s="164"/>
      <c r="U40" s="164"/>
      <c r="V40" s="164"/>
      <c r="W40" s="164"/>
      <c r="X40" s="164"/>
    </row>
    <row r="41" spans="1:24" ht="12">
      <c r="A41" s="137">
        <v>39</v>
      </c>
      <c r="B41" s="101" t="s">
        <v>9077</v>
      </c>
      <c r="C41" s="137" t="s">
        <v>5172</v>
      </c>
      <c r="D41" s="150">
        <v>1</v>
      </c>
      <c r="E41" s="151">
        <v>0</v>
      </c>
      <c r="F41" s="151">
        <f t="shared" si="0"/>
        <v>1</v>
      </c>
      <c r="G41" s="117"/>
      <c r="H41" s="118">
        <f t="shared" si="1"/>
        <v>0</v>
      </c>
      <c r="I41" s="164"/>
      <c r="J41" s="164"/>
      <c r="K41" s="164"/>
      <c r="L41" s="164"/>
      <c r="M41" s="164"/>
      <c r="N41" s="164"/>
      <c r="O41" s="164"/>
      <c r="P41" s="164"/>
      <c r="Q41" s="164"/>
      <c r="R41" s="164"/>
      <c r="S41" s="164"/>
      <c r="T41" s="164"/>
      <c r="U41" s="164"/>
      <c r="V41" s="164"/>
      <c r="W41" s="164"/>
      <c r="X41" s="164"/>
    </row>
    <row r="42" spans="1:24" ht="12">
      <c r="A42" s="164"/>
      <c r="B42" s="132"/>
      <c r="C42" s="164"/>
      <c r="D42" s="164"/>
      <c r="E42" s="164"/>
      <c r="F42" s="164"/>
      <c r="G42" s="170" t="s">
        <v>4362</v>
      </c>
      <c r="H42" s="171">
        <f>SUM(H3:H41)</f>
        <v>0</v>
      </c>
      <c r="I42" s="164"/>
      <c r="J42" s="164"/>
      <c r="K42" s="164"/>
      <c r="L42" s="164"/>
      <c r="M42" s="164"/>
      <c r="N42" s="164"/>
      <c r="O42" s="164"/>
      <c r="P42" s="164"/>
      <c r="Q42" s="164"/>
      <c r="R42" s="164"/>
      <c r="S42" s="164"/>
      <c r="T42" s="164"/>
      <c r="U42" s="164"/>
      <c r="V42" s="164"/>
      <c r="W42" s="164"/>
      <c r="X42" s="164"/>
    </row>
    <row r="43" spans="1:24" ht="12">
      <c r="A43" s="164"/>
      <c r="B43" s="132"/>
      <c r="C43" s="164"/>
      <c r="D43" s="164"/>
      <c r="E43" s="164"/>
      <c r="F43" s="164"/>
      <c r="G43" s="170" t="s">
        <v>4363</v>
      </c>
      <c r="H43" s="171">
        <f>H42*19%</f>
        <v>0</v>
      </c>
      <c r="I43" s="164"/>
      <c r="J43" s="164"/>
      <c r="K43" s="164"/>
      <c r="L43" s="164"/>
      <c r="M43" s="164"/>
      <c r="N43" s="164"/>
      <c r="O43" s="164"/>
      <c r="P43" s="164"/>
      <c r="Q43" s="164"/>
      <c r="R43" s="164"/>
      <c r="S43" s="164"/>
      <c r="T43" s="164"/>
      <c r="U43" s="164"/>
      <c r="V43" s="164"/>
      <c r="W43" s="164"/>
      <c r="X43" s="164"/>
    </row>
    <row r="44" spans="1:24" ht="12">
      <c r="A44" s="164"/>
      <c r="B44" s="132"/>
      <c r="C44" s="164"/>
      <c r="D44" s="164"/>
      <c r="E44" s="164"/>
      <c r="F44" s="164"/>
      <c r="G44" s="170" t="s">
        <v>4364</v>
      </c>
      <c r="H44" s="171">
        <f>H42+H43</f>
        <v>0</v>
      </c>
      <c r="I44" s="164"/>
      <c r="J44" s="164"/>
      <c r="K44" s="164"/>
      <c r="L44" s="164"/>
      <c r="M44" s="164"/>
      <c r="N44" s="164"/>
      <c r="O44" s="164"/>
      <c r="P44" s="164"/>
      <c r="Q44" s="164"/>
      <c r="R44" s="164"/>
      <c r="S44" s="164"/>
      <c r="T44" s="164"/>
      <c r="U44" s="164"/>
      <c r="V44" s="164"/>
      <c r="W44" s="164"/>
      <c r="X44" s="164"/>
    </row>
    <row r="45" spans="1:24" ht="12">
      <c r="A45" s="164"/>
      <c r="B45" s="132"/>
      <c r="C45" s="164"/>
      <c r="D45" s="164"/>
      <c r="E45" s="164"/>
      <c r="F45" s="164"/>
      <c r="G45" s="164"/>
      <c r="H45" s="164"/>
      <c r="I45" s="164"/>
      <c r="J45" s="164"/>
      <c r="K45" s="164"/>
      <c r="L45" s="164"/>
      <c r="M45" s="164"/>
      <c r="N45" s="164"/>
      <c r="O45" s="164"/>
      <c r="P45" s="164"/>
      <c r="Q45" s="164"/>
      <c r="R45" s="164"/>
      <c r="S45" s="164"/>
      <c r="T45" s="164"/>
      <c r="U45" s="164"/>
      <c r="V45" s="164"/>
      <c r="W45" s="164"/>
      <c r="X45" s="164"/>
    </row>
    <row r="46" spans="1:24" ht="12">
      <c r="A46" s="164"/>
      <c r="B46" s="132"/>
      <c r="C46" s="164"/>
      <c r="D46" s="164"/>
      <c r="E46" s="164"/>
      <c r="F46" s="164"/>
      <c r="G46" s="164"/>
      <c r="H46" s="164"/>
      <c r="I46" s="164"/>
      <c r="J46" s="164"/>
      <c r="K46" s="164"/>
      <c r="L46" s="164"/>
      <c r="M46" s="164"/>
      <c r="N46" s="164"/>
      <c r="O46" s="164"/>
      <c r="P46" s="164"/>
      <c r="Q46" s="164"/>
      <c r="R46" s="164"/>
      <c r="S46" s="164"/>
      <c r="T46" s="164"/>
      <c r="U46" s="164"/>
      <c r="V46" s="164"/>
      <c r="W46" s="164"/>
      <c r="X46" s="164"/>
    </row>
    <row r="47" spans="1:24" ht="12">
      <c r="A47" s="164"/>
      <c r="B47" s="132"/>
      <c r="C47" s="164"/>
      <c r="D47" s="164"/>
      <c r="E47" s="164"/>
      <c r="F47" s="164"/>
      <c r="G47" s="164"/>
      <c r="H47" s="164"/>
      <c r="I47" s="164"/>
      <c r="J47" s="164"/>
      <c r="K47" s="164"/>
      <c r="L47" s="164"/>
      <c r="M47" s="164"/>
      <c r="N47" s="164"/>
      <c r="O47" s="164"/>
      <c r="P47" s="164"/>
      <c r="Q47" s="164"/>
      <c r="R47" s="164"/>
      <c r="S47" s="164"/>
      <c r="T47" s="164"/>
      <c r="U47" s="164"/>
      <c r="V47" s="164"/>
      <c r="W47" s="164"/>
      <c r="X47" s="164"/>
    </row>
    <row r="48" spans="1:24" ht="12">
      <c r="A48" s="164"/>
      <c r="B48" s="132"/>
      <c r="C48" s="164"/>
      <c r="D48" s="164"/>
      <c r="E48" s="164"/>
      <c r="F48" s="164"/>
      <c r="G48" s="164"/>
      <c r="H48" s="164"/>
      <c r="I48" s="164"/>
      <c r="J48" s="164"/>
      <c r="K48" s="164"/>
      <c r="L48" s="164"/>
      <c r="M48" s="164"/>
      <c r="N48" s="164"/>
      <c r="O48" s="164"/>
      <c r="P48" s="164"/>
      <c r="Q48" s="164"/>
      <c r="R48" s="164"/>
      <c r="S48" s="164"/>
      <c r="T48" s="164"/>
      <c r="U48" s="164"/>
      <c r="V48" s="164"/>
      <c r="W48" s="164"/>
      <c r="X48" s="164"/>
    </row>
    <row r="49" spans="1:24" ht="12">
      <c r="A49" s="164"/>
      <c r="B49" s="132"/>
      <c r="C49" s="164"/>
      <c r="D49" s="164"/>
      <c r="E49" s="164"/>
      <c r="F49" s="164"/>
      <c r="G49" s="164"/>
      <c r="H49" s="164"/>
      <c r="I49" s="164"/>
      <c r="J49" s="164"/>
      <c r="K49" s="164"/>
      <c r="L49" s="164"/>
      <c r="M49" s="164"/>
      <c r="N49" s="164"/>
      <c r="O49" s="164"/>
      <c r="P49" s="164"/>
      <c r="Q49" s="164"/>
      <c r="R49" s="164"/>
      <c r="S49" s="164"/>
      <c r="T49" s="164"/>
      <c r="U49" s="164"/>
      <c r="V49" s="164"/>
      <c r="W49" s="164"/>
      <c r="X49" s="164"/>
    </row>
    <row r="50" spans="1:24" ht="12">
      <c r="A50" s="164"/>
      <c r="B50" s="132"/>
      <c r="C50" s="164"/>
      <c r="D50" s="164"/>
      <c r="E50" s="164"/>
      <c r="F50" s="164"/>
      <c r="G50" s="164"/>
      <c r="H50" s="164"/>
      <c r="I50" s="164"/>
      <c r="J50" s="164"/>
      <c r="K50" s="164"/>
      <c r="L50" s="164"/>
      <c r="M50" s="164"/>
      <c r="N50" s="164"/>
      <c r="O50" s="164"/>
      <c r="P50" s="164"/>
      <c r="Q50" s="164"/>
      <c r="R50" s="164"/>
      <c r="S50" s="164"/>
      <c r="T50" s="164"/>
      <c r="U50" s="164"/>
      <c r="V50" s="164"/>
      <c r="W50" s="164"/>
      <c r="X50" s="164"/>
    </row>
    <row r="51" spans="1:24" ht="12">
      <c r="A51" s="164"/>
      <c r="B51" s="132"/>
      <c r="C51" s="164"/>
      <c r="D51" s="164"/>
      <c r="E51" s="164"/>
      <c r="F51" s="164"/>
      <c r="G51" s="164"/>
      <c r="H51" s="164"/>
      <c r="I51" s="164"/>
      <c r="J51" s="164"/>
      <c r="K51" s="164"/>
      <c r="L51" s="164"/>
      <c r="M51" s="164"/>
      <c r="N51" s="164"/>
      <c r="O51" s="164"/>
      <c r="P51" s="164"/>
      <c r="Q51" s="164"/>
      <c r="R51" s="164"/>
      <c r="S51" s="164"/>
      <c r="T51" s="164"/>
      <c r="U51" s="164"/>
      <c r="V51" s="164"/>
      <c r="W51" s="164"/>
      <c r="X51" s="164"/>
    </row>
    <row r="52" spans="1:24" ht="12">
      <c r="A52" s="164"/>
      <c r="B52" s="132"/>
      <c r="C52" s="164"/>
      <c r="D52" s="164"/>
      <c r="E52" s="164"/>
      <c r="F52" s="164"/>
      <c r="G52" s="164"/>
      <c r="H52" s="164"/>
      <c r="I52" s="164"/>
      <c r="J52" s="164"/>
      <c r="K52" s="164"/>
      <c r="L52" s="164"/>
      <c r="M52" s="164"/>
      <c r="N52" s="164"/>
      <c r="O52" s="164"/>
      <c r="P52" s="164"/>
      <c r="Q52" s="164"/>
      <c r="R52" s="164"/>
      <c r="S52" s="164"/>
      <c r="T52" s="164"/>
      <c r="U52" s="164"/>
      <c r="V52" s="164"/>
      <c r="W52" s="164"/>
      <c r="X52" s="164"/>
    </row>
    <row r="53" spans="1:24" ht="12">
      <c r="A53" s="164"/>
      <c r="B53" s="132"/>
      <c r="C53" s="164"/>
      <c r="D53" s="164"/>
      <c r="E53" s="164"/>
      <c r="F53" s="164"/>
      <c r="G53" s="164"/>
      <c r="H53" s="164"/>
      <c r="I53" s="164"/>
      <c r="J53" s="164"/>
      <c r="K53" s="164"/>
      <c r="L53" s="164"/>
      <c r="M53" s="164"/>
      <c r="N53" s="164"/>
      <c r="O53" s="164"/>
      <c r="P53" s="164"/>
      <c r="Q53" s="164"/>
      <c r="R53" s="164"/>
      <c r="S53" s="164"/>
      <c r="T53" s="164"/>
      <c r="U53" s="164"/>
      <c r="V53" s="164"/>
      <c r="W53" s="164"/>
      <c r="X53" s="164"/>
    </row>
    <row r="54" spans="1:24" ht="12">
      <c r="A54" s="164"/>
      <c r="B54" s="132"/>
      <c r="C54" s="164"/>
      <c r="D54" s="164"/>
      <c r="E54" s="164"/>
      <c r="F54" s="164"/>
      <c r="G54" s="164"/>
      <c r="H54" s="164"/>
      <c r="I54" s="164"/>
      <c r="J54" s="164"/>
      <c r="K54" s="164"/>
      <c r="L54" s="164"/>
      <c r="M54" s="164"/>
      <c r="N54" s="164"/>
      <c r="O54" s="164"/>
      <c r="P54" s="164"/>
      <c r="Q54" s="164"/>
      <c r="R54" s="164"/>
      <c r="S54" s="164"/>
      <c r="T54" s="164"/>
      <c r="U54" s="164"/>
      <c r="V54" s="164"/>
      <c r="W54" s="164"/>
      <c r="X54" s="164"/>
    </row>
    <row r="55" spans="1:24" ht="12">
      <c r="A55" s="164"/>
      <c r="B55" s="132"/>
      <c r="C55" s="164"/>
      <c r="D55" s="164"/>
      <c r="E55" s="164"/>
      <c r="F55" s="164"/>
      <c r="G55" s="164"/>
      <c r="H55" s="164"/>
      <c r="I55" s="164"/>
      <c r="J55" s="164"/>
      <c r="K55" s="164"/>
      <c r="L55" s="164"/>
      <c r="M55" s="164"/>
      <c r="N55" s="164"/>
      <c r="O55" s="164"/>
      <c r="P55" s="164"/>
      <c r="Q55" s="164"/>
      <c r="R55" s="164"/>
      <c r="S55" s="164"/>
      <c r="T55" s="164"/>
      <c r="U55" s="164"/>
      <c r="V55" s="164"/>
      <c r="W55" s="164"/>
      <c r="X55" s="164"/>
    </row>
    <row r="56" spans="1:24" ht="12">
      <c r="A56" s="164"/>
      <c r="B56" s="132"/>
      <c r="C56" s="164"/>
      <c r="D56" s="164"/>
      <c r="E56" s="164"/>
      <c r="F56" s="164"/>
      <c r="G56" s="164"/>
      <c r="H56" s="164"/>
      <c r="I56" s="164"/>
      <c r="J56" s="164"/>
      <c r="K56" s="164"/>
      <c r="L56" s="164"/>
      <c r="M56" s="164"/>
      <c r="N56" s="164"/>
      <c r="O56" s="164"/>
      <c r="P56" s="164"/>
      <c r="Q56" s="164"/>
      <c r="R56" s="164"/>
      <c r="S56" s="164"/>
      <c r="T56" s="164"/>
      <c r="U56" s="164"/>
      <c r="V56" s="164"/>
      <c r="W56" s="164"/>
      <c r="X56" s="164"/>
    </row>
    <row r="57" spans="1:24" ht="12">
      <c r="A57" s="164"/>
      <c r="B57" s="132"/>
      <c r="C57" s="164"/>
      <c r="D57" s="164"/>
      <c r="E57" s="164"/>
      <c r="F57" s="164"/>
      <c r="G57" s="164"/>
      <c r="H57" s="164"/>
      <c r="I57" s="164"/>
      <c r="J57" s="164"/>
      <c r="K57" s="164"/>
      <c r="L57" s="164"/>
      <c r="M57" s="164"/>
      <c r="N57" s="164"/>
      <c r="O57" s="164"/>
      <c r="P57" s="164"/>
      <c r="Q57" s="164"/>
      <c r="R57" s="164"/>
      <c r="S57" s="164"/>
      <c r="T57" s="164"/>
      <c r="U57" s="164"/>
      <c r="V57" s="164"/>
      <c r="W57" s="164"/>
      <c r="X57" s="164"/>
    </row>
    <row r="58" spans="1:24" ht="12">
      <c r="A58" s="164"/>
      <c r="B58" s="132"/>
      <c r="C58" s="164"/>
      <c r="D58" s="164"/>
      <c r="E58" s="164"/>
      <c r="F58" s="164"/>
      <c r="G58" s="164"/>
      <c r="H58" s="164"/>
      <c r="I58" s="164"/>
      <c r="J58" s="164"/>
      <c r="K58" s="164"/>
      <c r="L58" s="164"/>
      <c r="M58" s="164"/>
      <c r="N58" s="164"/>
      <c r="O58" s="164"/>
      <c r="P58" s="164"/>
      <c r="Q58" s="164"/>
      <c r="R58" s="164"/>
      <c r="S58" s="164"/>
      <c r="T58" s="164"/>
      <c r="U58" s="164"/>
      <c r="V58" s="164"/>
      <c r="W58" s="164"/>
      <c r="X58" s="164"/>
    </row>
    <row r="59" spans="1:24" ht="12">
      <c r="A59" s="164"/>
      <c r="B59" s="132"/>
      <c r="C59" s="164"/>
      <c r="D59" s="164"/>
      <c r="E59" s="164"/>
      <c r="F59" s="164"/>
      <c r="G59" s="164"/>
      <c r="H59" s="164"/>
      <c r="I59" s="164"/>
      <c r="J59" s="164"/>
      <c r="K59" s="164"/>
      <c r="L59" s="164"/>
      <c r="M59" s="164"/>
      <c r="N59" s="164"/>
      <c r="O59" s="164"/>
      <c r="P59" s="164"/>
      <c r="Q59" s="164"/>
      <c r="R59" s="164"/>
      <c r="S59" s="164"/>
      <c r="T59" s="164"/>
      <c r="U59" s="164"/>
      <c r="V59" s="164"/>
      <c r="W59" s="164"/>
      <c r="X59" s="164"/>
    </row>
    <row r="60" spans="1:24" ht="12">
      <c r="A60" s="164"/>
      <c r="B60" s="132"/>
      <c r="C60" s="164"/>
      <c r="D60" s="164"/>
      <c r="E60" s="164"/>
      <c r="F60" s="164"/>
      <c r="G60" s="164"/>
      <c r="H60" s="164"/>
      <c r="I60" s="164"/>
      <c r="J60" s="164"/>
      <c r="K60" s="164"/>
      <c r="L60" s="164"/>
      <c r="M60" s="164"/>
      <c r="N60" s="164"/>
      <c r="O60" s="164"/>
      <c r="P60" s="164"/>
      <c r="Q60" s="164"/>
      <c r="R60" s="164"/>
      <c r="S60" s="164"/>
      <c r="T60" s="164"/>
      <c r="U60" s="164"/>
      <c r="V60" s="164"/>
      <c r="W60" s="164"/>
      <c r="X60" s="164"/>
    </row>
    <row r="61" spans="1:24" ht="12">
      <c r="A61" s="164"/>
      <c r="B61" s="132"/>
      <c r="C61" s="164"/>
      <c r="D61" s="164"/>
      <c r="E61" s="164"/>
      <c r="F61" s="164"/>
      <c r="G61" s="164"/>
      <c r="H61" s="164"/>
      <c r="I61" s="164"/>
      <c r="J61" s="164"/>
      <c r="K61" s="164"/>
      <c r="L61" s="164"/>
      <c r="M61" s="164"/>
      <c r="N61" s="164"/>
      <c r="O61" s="164"/>
      <c r="P61" s="164"/>
      <c r="Q61" s="164"/>
      <c r="R61" s="164"/>
      <c r="S61" s="164"/>
      <c r="T61" s="164"/>
      <c r="U61" s="164"/>
      <c r="V61" s="164"/>
      <c r="W61" s="164"/>
      <c r="X61" s="164"/>
    </row>
    <row r="62" spans="1:24" ht="12">
      <c r="A62" s="164"/>
      <c r="B62" s="132"/>
      <c r="C62" s="164"/>
      <c r="D62" s="164"/>
      <c r="E62" s="164"/>
      <c r="F62" s="164"/>
      <c r="G62" s="164"/>
      <c r="H62" s="164"/>
      <c r="I62" s="164"/>
      <c r="J62" s="164"/>
      <c r="K62" s="164"/>
      <c r="L62" s="164"/>
      <c r="M62" s="164"/>
      <c r="N62" s="164"/>
      <c r="O62" s="164"/>
      <c r="P62" s="164"/>
      <c r="Q62" s="164"/>
      <c r="R62" s="164"/>
      <c r="S62" s="164"/>
      <c r="T62" s="164"/>
      <c r="U62" s="164"/>
      <c r="V62" s="164"/>
      <c r="W62" s="164"/>
      <c r="X62" s="164"/>
    </row>
    <row r="63" spans="1:24" ht="12">
      <c r="A63" s="164"/>
      <c r="B63" s="132"/>
      <c r="C63" s="164"/>
      <c r="D63" s="164"/>
      <c r="E63" s="164"/>
      <c r="F63" s="164"/>
      <c r="G63" s="164"/>
      <c r="H63" s="164"/>
      <c r="I63" s="164"/>
      <c r="J63" s="164"/>
      <c r="K63" s="164"/>
      <c r="L63" s="164"/>
      <c r="M63" s="164"/>
      <c r="N63" s="164"/>
      <c r="O63" s="164"/>
      <c r="P63" s="164"/>
      <c r="Q63" s="164"/>
      <c r="R63" s="164"/>
      <c r="S63" s="164"/>
      <c r="T63" s="164"/>
      <c r="U63" s="164"/>
      <c r="V63" s="164"/>
      <c r="W63" s="164"/>
      <c r="X63" s="164"/>
    </row>
    <row r="64" spans="1:24" ht="12">
      <c r="A64" s="164"/>
      <c r="B64" s="132"/>
      <c r="C64" s="164"/>
      <c r="D64" s="164"/>
      <c r="E64" s="164"/>
      <c r="F64" s="164"/>
      <c r="G64" s="164"/>
      <c r="H64" s="164"/>
      <c r="I64" s="164"/>
      <c r="J64" s="164"/>
      <c r="K64" s="164"/>
      <c r="L64" s="164"/>
      <c r="M64" s="164"/>
      <c r="N64" s="164"/>
      <c r="O64" s="164"/>
      <c r="P64" s="164"/>
      <c r="Q64" s="164"/>
      <c r="R64" s="164"/>
      <c r="S64" s="164"/>
      <c r="T64" s="164"/>
      <c r="U64" s="164"/>
      <c r="V64" s="164"/>
      <c r="W64" s="164"/>
      <c r="X64" s="164"/>
    </row>
    <row r="65" spans="1:24" ht="12">
      <c r="A65" s="164"/>
      <c r="B65" s="132"/>
      <c r="C65" s="164"/>
      <c r="D65" s="164"/>
      <c r="E65" s="164"/>
      <c r="F65" s="164"/>
      <c r="G65" s="164"/>
      <c r="H65" s="164"/>
      <c r="I65" s="164"/>
      <c r="J65" s="164"/>
      <c r="K65" s="164"/>
      <c r="L65" s="164"/>
      <c r="M65" s="164"/>
      <c r="N65" s="164"/>
      <c r="O65" s="164"/>
      <c r="P65" s="164"/>
      <c r="Q65" s="164"/>
      <c r="R65" s="164"/>
      <c r="S65" s="164"/>
      <c r="T65" s="164"/>
      <c r="U65" s="164"/>
      <c r="V65" s="164"/>
      <c r="W65" s="164"/>
      <c r="X65" s="164"/>
    </row>
    <row r="66" spans="1:24" ht="12">
      <c r="A66" s="164"/>
      <c r="B66" s="132"/>
      <c r="C66" s="164"/>
      <c r="D66" s="164"/>
      <c r="E66" s="164"/>
      <c r="F66" s="164"/>
      <c r="G66" s="164"/>
      <c r="H66" s="164"/>
      <c r="I66" s="164"/>
      <c r="J66" s="164"/>
      <c r="K66" s="164"/>
      <c r="L66" s="164"/>
      <c r="M66" s="164"/>
      <c r="N66" s="164"/>
      <c r="O66" s="164"/>
      <c r="P66" s="164"/>
      <c r="Q66" s="164"/>
      <c r="R66" s="164"/>
      <c r="S66" s="164"/>
      <c r="T66" s="164"/>
      <c r="U66" s="164"/>
      <c r="V66" s="164"/>
      <c r="W66" s="164"/>
      <c r="X66" s="164"/>
    </row>
    <row r="67" spans="1:24" ht="12">
      <c r="A67" s="164"/>
      <c r="B67" s="132"/>
      <c r="C67" s="164"/>
      <c r="D67" s="164"/>
      <c r="E67" s="164"/>
      <c r="F67" s="164"/>
      <c r="G67" s="164"/>
      <c r="H67" s="164"/>
      <c r="I67" s="164"/>
      <c r="J67" s="164"/>
      <c r="K67" s="164"/>
      <c r="L67" s="164"/>
      <c r="M67" s="164"/>
      <c r="N67" s="164"/>
      <c r="O67" s="164"/>
      <c r="P67" s="164"/>
      <c r="Q67" s="164"/>
      <c r="R67" s="164"/>
      <c r="S67" s="164"/>
      <c r="T67" s="164"/>
      <c r="U67" s="164"/>
      <c r="V67" s="164"/>
      <c r="W67" s="164"/>
      <c r="X67" s="164"/>
    </row>
    <row r="68" spans="1:24" ht="12">
      <c r="A68" s="164"/>
      <c r="B68" s="132"/>
      <c r="C68" s="164"/>
      <c r="D68" s="164"/>
      <c r="E68" s="164"/>
      <c r="F68" s="164"/>
      <c r="G68" s="164"/>
      <c r="H68" s="164"/>
      <c r="I68" s="164"/>
      <c r="J68" s="164"/>
      <c r="K68" s="164"/>
      <c r="L68" s="164"/>
      <c r="M68" s="164"/>
      <c r="N68" s="164"/>
      <c r="O68" s="164"/>
      <c r="P68" s="164"/>
      <c r="Q68" s="164"/>
      <c r="R68" s="164"/>
      <c r="S68" s="164"/>
      <c r="T68" s="164"/>
      <c r="U68" s="164"/>
      <c r="V68" s="164"/>
      <c r="W68" s="164"/>
      <c r="X68" s="164"/>
    </row>
    <row r="69" spans="1:24" ht="12">
      <c r="A69" s="164"/>
      <c r="B69" s="132"/>
      <c r="C69" s="164"/>
      <c r="D69" s="164"/>
      <c r="E69" s="164"/>
      <c r="F69" s="164"/>
      <c r="G69" s="164"/>
      <c r="H69" s="164"/>
      <c r="I69" s="164"/>
      <c r="J69" s="164"/>
      <c r="K69" s="164"/>
      <c r="L69" s="164"/>
      <c r="M69" s="164"/>
      <c r="N69" s="164"/>
      <c r="O69" s="164"/>
      <c r="P69" s="164"/>
      <c r="Q69" s="164"/>
      <c r="R69" s="164"/>
      <c r="S69" s="164"/>
      <c r="T69" s="164"/>
      <c r="U69" s="164"/>
      <c r="V69" s="164"/>
      <c r="W69" s="164"/>
      <c r="X69" s="164"/>
    </row>
    <row r="70" spans="1:24" ht="12">
      <c r="A70" s="164"/>
      <c r="B70" s="132"/>
      <c r="C70" s="164"/>
      <c r="D70" s="164"/>
      <c r="E70" s="164"/>
      <c r="F70" s="164"/>
      <c r="G70" s="164"/>
      <c r="H70" s="164"/>
      <c r="I70" s="164"/>
      <c r="J70" s="164"/>
      <c r="K70" s="164"/>
      <c r="L70" s="164"/>
      <c r="M70" s="164"/>
      <c r="N70" s="164"/>
      <c r="O70" s="164"/>
      <c r="P70" s="164"/>
      <c r="Q70" s="164"/>
      <c r="R70" s="164"/>
      <c r="S70" s="164"/>
      <c r="T70" s="164"/>
      <c r="U70" s="164"/>
      <c r="V70" s="164"/>
      <c r="W70" s="164"/>
      <c r="X70" s="164"/>
    </row>
    <row r="71" spans="1:24" ht="12">
      <c r="A71" s="164"/>
      <c r="B71" s="132"/>
      <c r="C71" s="164"/>
      <c r="D71" s="164"/>
      <c r="E71" s="164"/>
      <c r="F71" s="164"/>
      <c r="G71" s="164"/>
      <c r="H71" s="164"/>
      <c r="I71" s="164"/>
      <c r="J71" s="164"/>
      <c r="K71" s="164"/>
      <c r="L71" s="164"/>
      <c r="M71" s="164"/>
      <c r="N71" s="164"/>
      <c r="O71" s="164"/>
      <c r="P71" s="164"/>
      <c r="Q71" s="164"/>
      <c r="R71" s="164"/>
      <c r="S71" s="164"/>
      <c r="T71" s="164"/>
      <c r="U71" s="164"/>
      <c r="V71" s="164"/>
      <c r="W71" s="164"/>
      <c r="X71" s="164"/>
    </row>
    <row r="72" spans="1:24" ht="12">
      <c r="A72" s="164"/>
      <c r="B72" s="132"/>
      <c r="C72" s="164"/>
      <c r="D72" s="164"/>
      <c r="E72" s="164"/>
      <c r="F72" s="164"/>
      <c r="G72" s="164"/>
      <c r="H72" s="164"/>
      <c r="I72" s="164"/>
      <c r="J72" s="164"/>
      <c r="K72" s="164"/>
      <c r="L72" s="164"/>
      <c r="M72" s="164"/>
      <c r="N72" s="164"/>
      <c r="O72" s="164"/>
      <c r="P72" s="164"/>
      <c r="Q72" s="164"/>
      <c r="R72" s="164"/>
      <c r="S72" s="164"/>
      <c r="T72" s="164"/>
      <c r="U72" s="164"/>
      <c r="V72" s="164"/>
      <c r="W72" s="164"/>
      <c r="X72" s="164"/>
    </row>
    <row r="73" spans="1:24" ht="12">
      <c r="A73" s="164"/>
      <c r="B73" s="132"/>
      <c r="C73" s="164"/>
      <c r="D73" s="164"/>
      <c r="E73" s="164"/>
      <c r="F73" s="164"/>
      <c r="G73" s="164"/>
      <c r="H73" s="164"/>
      <c r="I73" s="164"/>
      <c r="J73" s="164"/>
      <c r="K73" s="164"/>
      <c r="L73" s="164"/>
      <c r="M73" s="164"/>
      <c r="N73" s="164"/>
      <c r="O73" s="164"/>
      <c r="P73" s="164"/>
      <c r="Q73" s="164"/>
      <c r="R73" s="164"/>
      <c r="S73" s="164"/>
      <c r="T73" s="164"/>
      <c r="U73" s="164"/>
      <c r="V73" s="164"/>
      <c r="W73" s="164"/>
      <c r="X73" s="164"/>
    </row>
    <row r="74" spans="1:24" ht="12">
      <c r="A74" s="164"/>
      <c r="B74" s="132"/>
      <c r="C74" s="164"/>
      <c r="D74" s="164"/>
      <c r="E74" s="164"/>
      <c r="F74" s="164"/>
      <c r="G74" s="164"/>
      <c r="H74" s="164"/>
      <c r="I74" s="164"/>
      <c r="J74" s="164"/>
      <c r="K74" s="164"/>
      <c r="L74" s="164"/>
      <c r="M74" s="164"/>
      <c r="N74" s="164"/>
      <c r="O74" s="164"/>
      <c r="P74" s="164"/>
      <c r="Q74" s="164"/>
      <c r="R74" s="164"/>
      <c r="S74" s="164"/>
      <c r="T74" s="164"/>
      <c r="U74" s="164"/>
      <c r="V74" s="164"/>
      <c r="W74" s="164"/>
      <c r="X74" s="164"/>
    </row>
    <row r="75" spans="1:24" ht="12">
      <c r="A75" s="164"/>
      <c r="B75" s="132"/>
      <c r="C75" s="164"/>
      <c r="D75" s="164"/>
      <c r="E75" s="164"/>
      <c r="F75" s="164"/>
      <c r="G75" s="164"/>
      <c r="H75" s="164"/>
      <c r="I75" s="164"/>
      <c r="J75" s="164"/>
      <c r="K75" s="164"/>
      <c r="L75" s="164"/>
      <c r="M75" s="164"/>
      <c r="N75" s="164"/>
      <c r="O75" s="164"/>
      <c r="P75" s="164"/>
      <c r="Q75" s="164"/>
      <c r="R75" s="164"/>
      <c r="S75" s="164"/>
      <c r="T75" s="164"/>
      <c r="U75" s="164"/>
      <c r="V75" s="164"/>
      <c r="W75" s="164"/>
      <c r="X75" s="164"/>
    </row>
    <row r="76" spans="1:24" ht="12">
      <c r="A76" s="164"/>
      <c r="B76" s="132"/>
      <c r="C76" s="164"/>
      <c r="D76" s="164"/>
      <c r="E76" s="164"/>
      <c r="F76" s="164"/>
      <c r="G76" s="164"/>
      <c r="H76" s="164"/>
      <c r="I76" s="164"/>
      <c r="J76" s="164"/>
      <c r="K76" s="164"/>
      <c r="L76" s="164"/>
      <c r="M76" s="164"/>
      <c r="N76" s="164"/>
      <c r="O76" s="164"/>
      <c r="P76" s="164"/>
      <c r="Q76" s="164"/>
      <c r="R76" s="164"/>
      <c r="S76" s="164"/>
      <c r="T76" s="164"/>
      <c r="U76" s="164"/>
      <c r="V76" s="164"/>
      <c r="W76" s="164"/>
      <c r="X76" s="164"/>
    </row>
    <row r="77" spans="1:24" ht="12">
      <c r="A77" s="164"/>
      <c r="B77" s="132"/>
      <c r="C77" s="164"/>
      <c r="D77" s="164"/>
      <c r="E77" s="164"/>
      <c r="F77" s="164"/>
      <c r="G77" s="164"/>
      <c r="H77" s="164"/>
      <c r="I77" s="164"/>
      <c r="J77" s="164"/>
      <c r="K77" s="164"/>
      <c r="L77" s="164"/>
      <c r="M77" s="164"/>
      <c r="N77" s="164"/>
      <c r="O77" s="164"/>
      <c r="P77" s="164"/>
      <c r="Q77" s="164"/>
      <c r="R77" s="164"/>
      <c r="S77" s="164"/>
      <c r="T77" s="164"/>
      <c r="U77" s="164"/>
      <c r="V77" s="164"/>
      <c r="W77" s="164"/>
      <c r="X77" s="164"/>
    </row>
    <row r="78" spans="1:24" ht="12">
      <c r="A78" s="164"/>
      <c r="B78" s="132"/>
      <c r="C78" s="164"/>
      <c r="D78" s="164"/>
      <c r="E78" s="164"/>
      <c r="F78" s="164"/>
      <c r="G78" s="164"/>
      <c r="H78" s="164"/>
      <c r="I78" s="164"/>
      <c r="J78" s="164"/>
      <c r="K78" s="164"/>
      <c r="L78" s="164"/>
      <c r="M78" s="164"/>
      <c r="N78" s="164"/>
      <c r="O78" s="164"/>
      <c r="P78" s="164"/>
      <c r="Q78" s="164"/>
      <c r="R78" s="164"/>
      <c r="S78" s="164"/>
      <c r="T78" s="164"/>
      <c r="U78" s="164"/>
      <c r="V78" s="164"/>
      <c r="W78" s="164"/>
      <c r="X78" s="164"/>
    </row>
    <row r="79" spans="1:24" ht="12">
      <c r="A79" s="164"/>
      <c r="B79" s="132"/>
      <c r="C79" s="164"/>
      <c r="D79" s="164"/>
      <c r="E79" s="164"/>
      <c r="F79" s="164"/>
      <c r="G79" s="164"/>
      <c r="H79" s="164"/>
      <c r="I79" s="164"/>
      <c r="J79" s="164"/>
      <c r="K79" s="164"/>
      <c r="L79" s="164"/>
      <c r="M79" s="164"/>
      <c r="N79" s="164"/>
      <c r="O79" s="164"/>
      <c r="P79" s="164"/>
      <c r="Q79" s="164"/>
      <c r="R79" s="164"/>
      <c r="S79" s="164"/>
      <c r="T79" s="164"/>
      <c r="U79" s="164"/>
      <c r="V79" s="164"/>
      <c r="W79" s="164"/>
      <c r="X79" s="164"/>
    </row>
    <row r="80" spans="1:24" ht="12">
      <c r="A80" s="164"/>
      <c r="B80" s="132"/>
      <c r="C80" s="164"/>
      <c r="D80" s="164"/>
      <c r="E80" s="164"/>
      <c r="F80" s="164"/>
      <c r="G80" s="164"/>
      <c r="H80" s="164"/>
      <c r="I80" s="164"/>
      <c r="J80" s="164"/>
      <c r="K80" s="164"/>
      <c r="L80" s="164"/>
      <c r="M80" s="164"/>
      <c r="N80" s="164"/>
      <c r="O80" s="164"/>
      <c r="P80" s="164"/>
      <c r="Q80" s="164"/>
      <c r="R80" s="164"/>
      <c r="S80" s="164"/>
      <c r="T80" s="164"/>
      <c r="U80" s="164"/>
      <c r="V80" s="164"/>
      <c r="W80" s="164"/>
      <c r="X80" s="164"/>
    </row>
    <row r="81" spans="1:24" ht="12">
      <c r="A81" s="164"/>
      <c r="B81" s="132"/>
      <c r="C81" s="164"/>
      <c r="D81" s="164"/>
      <c r="E81" s="164"/>
      <c r="F81" s="164"/>
      <c r="G81" s="164"/>
      <c r="H81" s="164"/>
      <c r="I81" s="164"/>
      <c r="J81" s="164"/>
      <c r="K81" s="164"/>
      <c r="L81" s="164"/>
      <c r="M81" s="164"/>
      <c r="N81" s="164"/>
      <c r="O81" s="164"/>
      <c r="P81" s="164"/>
      <c r="Q81" s="164"/>
      <c r="R81" s="164"/>
      <c r="S81" s="164"/>
      <c r="T81" s="164"/>
      <c r="U81" s="164"/>
      <c r="V81" s="164"/>
      <c r="W81" s="164"/>
      <c r="X81" s="164"/>
    </row>
    <row r="82" spans="1:24" ht="12">
      <c r="A82" s="164"/>
      <c r="B82" s="132"/>
      <c r="C82" s="164"/>
      <c r="D82" s="164"/>
      <c r="E82" s="164"/>
      <c r="F82" s="164"/>
      <c r="G82" s="164"/>
      <c r="H82" s="164"/>
      <c r="I82" s="164"/>
      <c r="J82" s="164"/>
      <c r="K82" s="164"/>
      <c r="L82" s="164"/>
      <c r="M82" s="164"/>
      <c r="N82" s="164"/>
      <c r="O82" s="164"/>
      <c r="P82" s="164"/>
      <c r="Q82" s="164"/>
      <c r="R82" s="164"/>
      <c r="S82" s="164"/>
      <c r="T82" s="164"/>
      <c r="U82" s="164"/>
      <c r="V82" s="164"/>
      <c r="W82" s="164"/>
      <c r="X82" s="164"/>
    </row>
    <row r="83" spans="1:24" ht="12">
      <c r="A83" s="164"/>
      <c r="B83" s="132"/>
      <c r="C83" s="164"/>
      <c r="D83" s="164"/>
      <c r="E83" s="164"/>
      <c r="F83" s="164"/>
      <c r="G83" s="164"/>
      <c r="H83" s="164"/>
      <c r="I83" s="164"/>
      <c r="J83" s="164"/>
      <c r="K83" s="164"/>
      <c r="L83" s="164"/>
      <c r="M83" s="164"/>
      <c r="N83" s="164"/>
      <c r="O83" s="164"/>
      <c r="P83" s="164"/>
      <c r="Q83" s="164"/>
      <c r="R83" s="164"/>
      <c r="S83" s="164"/>
      <c r="T83" s="164"/>
      <c r="U83" s="164"/>
      <c r="V83" s="164"/>
      <c r="W83" s="164"/>
      <c r="X83" s="164"/>
    </row>
    <row r="84" spans="1:24" ht="12">
      <c r="A84" s="164"/>
      <c r="B84" s="132"/>
      <c r="C84" s="164"/>
      <c r="D84" s="164"/>
      <c r="E84" s="164"/>
      <c r="F84" s="164"/>
      <c r="G84" s="164"/>
      <c r="H84" s="164"/>
      <c r="I84" s="164"/>
      <c r="J84" s="164"/>
      <c r="K84" s="164"/>
      <c r="L84" s="164"/>
      <c r="M84" s="164"/>
      <c r="N84" s="164"/>
      <c r="O84" s="164"/>
      <c r="P84" s="164"/>
      <c r="Q84" s="164"/>
      <c r="R84" s="164"/>
      <c r="S84" s="164"/>
      <c r="T84" s="164"/>
      <c r="U84" s="164"/>
      <c r="V84" s="164"/>
      <c r="W84" s="164"/>
      <c r="X84" s="164"/>
    </row>
    <row r="85" spans="1:24" ht="12">
      <c r="A85" s="164"/>
      <c r="B85" s="132"/>
      <c r="C85" s="164"/>
      <c r="D85" s="164"/>
      <c r="E85" s="164"/>
      <c r="F85" s="164"/>
      <c r="G85" s="164"/>
      <c r="H85" s="164"/>
      <c r="I85" s="164"/>
      <c r="J85" s="164"/>
      <c r="K85" s="164"/>
      <c r="L85" s="164"/>
      <c r="M85" s="164"/>
      <c r="N85" s="164"/>
      <c r="O85" s="164"/>
      <c r="P85" s="164"/>
      <c r="Q85" s="164"/>
      <c r="R85" s="164"/>
      <c r="S85" s="164"/>
      <c r="T85" s="164"/>
      <c r="U85" s="164"/>
      <c r="V85" s="164"/>
      <c r="W85" s="164"/>
      <c r="X85" s="164"/>
    </row>
    <row r="86" spans="1:24" ht="12">
      <c r="A86" s="164"/>
      <c r="B86" s="132"/>
      <c r="C86" s="164"/>
      <c r="D86" s="164"/>
      <c r="E86" s="164"/>
      <c r="F86" s="164"/>
      <c r="G86" s="164"/>
      <c r="H86" s="164"/>
      <c r="I86" s="164"/>
      <c r="J86" s="164"/>
      <c r="K86" s="164"/>
      <c r="L86" s="164"/>
      <c r="M86" s="164"/>
      <c r="N86" s="164"/>
      <c r="O86" s="164"/>
      <c r="P86" s="164"/>
      <c r="Q86" s="164"/>
      <c r="R86" s="164"/>
      <c r="S86" s="164"/>
      <c r="T86" s="164"/>
      <c r="U86" s="164"/>
      <c r="V86" s="164"/>
      <c r="W86" s="164"/>
      <c r="X86" s="164"/>
    </row>
    <row r="87" spans="1:24" ht="12">
      <c r="A87" s="164"/>
      <c r="B87" s="132"/>
      <c r="C87" s="164"/>
      <c r="D87" s="164"/>
      <c r="E87" s="164"/>
      <c r="F87" s="164"/>
      <c r="G87" s="164"/>
      <c r="H87" s="164"/>
      <c r="I87" s="164"/>
      <c r="J87" s="164"/>
      <c r="K87" s="164"/>
      <c r="L87" s="164"/>
      <c r="M87" s="164"/>
      <c r="N87" s="164"/>
      <c r="O87" s="164"/>
      <c r="P87" s="164"/>
      <c r="Q87" s="164"/>
      <c r="R87" s="164"/>
      <c r="S87" s="164"/>
      <c r="T87" s="164"/>
      <c r="U87" s="164"/>
      <c r="V87" s="164"/>
      <c r="W87" s="164"/>
      <c r="X87" s="164"/>
    </row>
    <row r="88" spans="1:24" ht="12">
      <c r="A88" s="164"/>
      <c r="B88" s="132"/>
      <c r="C88" s="164"/>
      <c r="D88" s="164"/>
      <c r="E88" s="164"/>
      <c r="F88" s="164"/>
      <c r="G88" s="164"/>
      <c r="H88" s="164"/>
      <c r="I88" s="164"/>
      <c r="J88" s="164"/>
      <c r="K88" s="164"/>
      <c r="L88" s="164"/>
      <c r="M88" s="164"/>
      <c r="N88" s="164"/>
      <c r="O88" s="164"/>
      <c r="P88" s="164"/>
      <c r="Q88" s="164"/>
      <c r="R88" s="164"/>
      <c r="S88" s="164"/>
      <c r="T88" s="164"/>
      <c r="U88" s="164"/>
      <c r="V88" s="164"/>
      <c r="W88" s="164"/>
      <c r="X88" s="164"/>
    </row>
    <row r="89" spans="1:24" ht="12">
      <c r="A89" s="164"/>
      <c r="B89" s="132"/>
      <c r="C89" s="164"/>
      <c r="D89" s="164"/>
      <c r="E89" s="164"/>
      <c r="F89" s="164"/>
      <c r="G89" s="164"/>
      <c r="H89" s="164"/>
      <c r="I89" s="164"/>
      <c r="J89" s="164"/>
      <c r="K89" s="164"/>
      <c r="L89" s="164"/>
      <c r="M89" s="164"/>
      <c r="N89" s="164"/>
      <c r="O89" s="164"/>
      <c r="P89" s="164"/>
      <c r="Q89" s="164"/>
      <c r="R89" s="164"/>
      <c r="S89" s="164"/>
      <c r="T89" s="164"/>
      <c r="U89" s="164"/>
      <c r="V89" s="164"/>
      <c r="W89" s="164"/>
      <c r="X89" s="164"/>
    </row>
    <row r="90" spans="1:24" ht="12">
      <c r="A90" s="164"/>
      <c r="B90" s="132"/>
      <c r="C90" s="164"/>
      <c r="D90" s="164"/>
      <c r="E90" s="164"/>
      <c r="F90" s="164"/>
      <c r="G90" s="164"/>
      <c r="H90" s="164"/>
      <c r="I90" s="164"/>
      <c r="J90" s="164"/>
      <c r="K90" s="164"/>
      <c r="L90" s="164"/>
      <c r="M90" s="164"/>
      <c r="N90" s="164"/>
      <c r="O90" s="164"/>
      <c r="P90" s="164"/>
      <c r="Q90" s="164"/>
      <c r="R90" s="164"/>
      <c r="S90" s="164"/>
      <c r="T90" s="164"/>
      <c r="U90" s="164"/>
      <c r="V90" s="164"/>
      <c r="W90" s="164"/>
      <c r="X90" s="164"/>
    </row>
    <row r="91" spans="1:24" ht="12">
      <c r="A91" s="164"/>
      <c r="B91" s="132"/>
      <c r="C91" s="164"/>
      <c r="D91" s="164"/>
      <c r="E91" s="164"/>
      <c r="F91" s="164"/>
      <c r="G91" s="164"/>
      <c r="H91" s="164"/>
      <c r="I91" s="164"/>
      <c r="J91" s="164"/>
      <c r="K91" s="164"/>
      <c r="L91" s="164"/>
      <c r="M91" s="164"/>
      <c r="N91" s="164"/>
      <c r="O91" s="164"/>
      <c r="P91" s="164"/>
      <c r="Q91" s="164"/>
      <c r="R91" s="164"/>
      <c r="S91" s="164"/>
      <c r="T91" s="164"/>
      <c r="U91" s="164"/>
      <c r="V91" s="164"/>
      <c r="W91" s="164"/>
      <c r="X91" s="164"/>
    </row>
    <row r="92" spans="1:24" ht="12">
      <c r="A92" s="164"/>
      <c r="B92" s="132"/>
      <c r="C92" s="164"/>
      <c r="D92" s="164"/>
      <c r="E92" s="164"/>
      <c r="F92" s="164"/>
      <c r="G92" s="164"/>
      <c r="H92" s="164"/>
      <c r="I92" s="164"/>
      <c r="J92" s="164"/>
      <c r="K92" s="164"/>
      <c r="L92" s="164"/>
      <c r="M92" s="164"/>
      <c r="N92" s="164"/>
      <c r="O92" s="164"/>
      <c r="P92" s="164"/>
      <c r="Q92" s="164"/>
      <c r="R92" s="164"/>
      <c r="S92" s="164"/>
      <c r="T92" s="164"/>
      <c r="U92" s="164"/>
      <c r="V92" s="164"/>
      <c r="W92" s="164"/>
      <c r="X92" s="164"/>
    </row>
    <row r="93" spans="1:24" ht="12">
      <c r="A93" s="164"/>
      <c r="B93" s="132"/>
      <c r="C93" s="164"/>
      <c r="D93" s="164"/>
      <c r="E93" s="164"/>
      <c r="F93" s="164"/>
      <c r="G93" s="164"/>
      <c r="H93" s="164"/>
      <c r="I93" s="164"/>
      <c r="J93" s="164"/>
      <c r="K93" s="164"/>
      <c r="L93" s="164"/>
      <c r="M93" s="164"/>
      <c r="N93" s="164"/>
      <c r="O93" s="164"/>
      <c r="P93" s="164"/>
      <c r="Q93" s="164"/>
      <c r="R93" s="164"/>
      <c r="S93" s="164"/>
      <c r="T93" s="164"/>
      <c r="U93" s="164"/>
      <c r="V93" s="164"/>
      <c r="W93" s="164"/>
      <c r="X93" s="164"/>
    </row>
    <row r="94" spans="1:24" ht="12">
      <c r="A94" s="164"/>
      <c r="B94" s="132"/>
      <c r="C94" s="164"/>
      <c r="D94" s="164"/>
      <c r="E94" s="164"/>
      <c r="F94" s="164"/>
      <c r="G94" s="164"/>
      <c r="H94" s="164"/>
      <c r="I94" s="164"/>
      <c r="J94" s="164"/>
      <c r="K94" s="164"/>
      <c r="L94" s="164"/>
      <c r="M94" s="164"/>
      <c r="N94" s="164"/>
      <c r="O94" s="164"/>
      <c r="P94" s="164"/>
      <c r="Q94" s="164"/>
      <c r="R94" s="164"/>
      <c r="S94" s="164"/>
      <c r="T94" s="164"/>
      <c r="U94" s="164"/>
      <c r="V94" s="164"/>
      <c r="W94" s="164"/>
      <c r="X94" s="164"/>
    </row>
    <row r="95" spans="1:24" ht="12">
      <c r="A95" s="164"/>
      <c r="B95" s="132"/>
      <c r="C95" s="164"/>
      <c r="D95" s="164"/>
      <c r="E95" s="164"/>
      <c r="F95" s="164"/>
      <c r="G95" s="164"/>
      <c r="H95" s="164"/>
      <c r="I95" s="164"/>
      <c r="J95" s="164"/>
      <c r="K95" s="164"/>
      <c r="L95" s="164"/>
      <c r="M95" s="164"/>
      <c r="N95" s="164"/>
      <c r="O95" s="164"/>
      <c r="P95" s="164"/>
      <c r="Q95" s="164"/>
      <c r="R95" s="164"/>
      <c r="S95" s="164"/>
      <c r="T95" s="164"/>
      <c r="U95" s="164"/>
      <c r="V95" s="164"/>
      <c r="W95" s="164"/>
      <c r="X95" s="164"/>
    </row>
    <row r="96" spans="1:24" ht="12">
      <c r="A96" s="164"/>
      <c r="B96" s="132"/>
      <c r="C96" s="164"/>
      <c r="D96" s="164"/>
      <c r="E96" s="164"/>
      <c r="F96" s="164"/>
      <c r="G96" s="164"/>
      <c r="H96" s="164"/>
      <c r="I96" s="164"/>
      <c r="J96" s="164"/>
      <c r="K96" s="164"/>
      <c r="L96" s="164"/>
      <c r="M96" s="164"/>
      <c r="N96" s="164"/>
      <c r="O96" s="164"/>
      <c r="P96" s="164"/>
      <c r="Q96" s="164"/>
      <c r="R96" s="164"/>
      <c r="S96" s="164"/>
      <c r="T96" s="164"/>
      <c r="U96" s="164"/>
      <c r="V96" s="164"/>
      <c r="W96" s="164"/>
      <c r="X96" s="164"/>
    </row>
    <row r="97" spans="1:24" ht="12">
      <c r="A97" s="164"/>
      <c r="B97" s="132"/>
      <c r="C97" s="164"/>
      <c r="D97" s="164"/>
      <c r="E97" s="164"/>
      <c r="F97" s="164"/>
      <c r="G97" s="164"/>
      <c r="H97" s="164"/>
      <c r="I97" s="164"/>
      <c r="J97" s="164"/>
      <c r="K97" s="164"/>
      <c r="L97" s="164"/>
      <c r="M97" s="164"/>
      <c r="N97" s="164"/>
      <c r="O97" s="164"/>
      <c r="P97" s="164"/>
      <c r="Q97" s="164"/>
      <c r="R97" s="164"/>
      <c r="S97" s="164"/>
      <c r="T97" s="164"/>
      <c r="U97" s="164"/>
      <c r="V97" s="164"/>
      <c r="W97" s="164"/>
      <c r="X97" s="164"/>
    </row>
    <row r="98" spans="1:24" ht="12">
      <c r="A98" s="164"/>
      <c r="B98" s="132"/>
      <c r="C98" s="164"/>
      <c r="D98" s="164"/>
      <c r="E98" s="164"/>
      <c r="F98" s="164"/>
      <c r="G98" s="164"/>
      <c r="H98" s="164"/>
      <c r="I98" s="164"/>
      <c r="J98" s="164"/>
      <c r="K98" s="164"/>
      <c r="L98" s="164"/>
      <c r="M98" s="164"/>
      <c r="N98" s="164"/>
      <c r="O98" s="164"/>
      <c r="P98" s="164"/>
      <c r="Q98" s="164"/>
      <c r="R98" s="164"/>
      <c r="S98" s="164"/>
      <c r="T98" s="164"/>
      <c r="U98" s="164"/>
      <c r="V98" s="164"/>
      <c r="W98" s="164"/>
      <c r="X98" s="164"/>
    </row>
    <row r="99" spans="1:24" ht="12">
      <c r="A99" s="164"/>
      <c r="B99" s="132"/>
      <c r="C99" s="164"/>
      <c r="D99" s="164"/>
      <c r="E99" s="164"/>
      <c r="F99" s="164"/>
      <c r="G99" s="164"/>
      <c r="H99" s="164"/>
      <c r="I99" s="164"/>
      <c r="J99" s="164"/>
      <c r="K99" s="164"/>
      <c r="L99" s="164"/>
      <c r="M99" s="164"/>
      <c r="N99" s="164"/>
      <c r="O99" s="164"/>
      <c r="P99" s="164"/>
      <c r="Q99" s="164"/>
      <c r="R99" s="164"/>
      <c r="S99" s="164"/>
      <c r="T99" s="164"/>
      <c r="U99" s="164"/>
      <c r="V99" s="164"/>
      <c r="W99" s="164"/>
      <c r="X99" s="164"/>
    </row>
    <row r="100" spans="1:24" ht="12">
      <c r="A100" s="164"/>
      <c r="B100" s="132"/>
      <c r="C100" s="164"/>
      <c r="D100" s="164"/>
      <c r="E100" s="164"/>
      <c r="F100" s="164"/>
      <c r="G100" s="164"/>
      <c r="H100" s="164"/>
      <c r="I100" s="164"/>
      <c r="J100" s="164"/>
      <c r="K100" s="164"/>
      <c r="L100" s="164"/>
      <c r="M100" s="164"/>
      <c r="N100" s="164"/>
      <c r="O100" s="164"/>
      <c r="P100" s="164"/>
      <c r="Q100" s="164"/>
      <c r="R100" s="164"/>
      <c r="S100" s="164"/>
      <c r="T100" s="164"/>
      <c r="U100" s="164"/>
      <c r="V100" s="164"/>
      <c r="W100" s="164"/>
      <c r="X100" s="164"/>
    </row>
    <row r="101" spans="1:24" ht="12">
      <c r="A101" s="164"/>
      <c r="B101" s="132"/>
      <c r="C101" s="164"/>
      <c r="D101" s="164"/>
      <c r="E101" s="164"/>
      <c r="F101" s="164"/>
      <c r="G101" s="164"/>
      <c r="H101" s="164"/>
      <c r="I101" s="164"/>
      <c r="J101" s="164"/>
      <c r="K101" s="164"/>
      <c r="L101" s="164"/>
      <c r="M101" s="164"/>
      <c r="N101" s="164"/>
      <c r="O101" s="164"/>
      <c r="P101" s="164"/>
      <c r="Q101" s="164"/>
      <c r="R101" s="164"/>
      <c r="S101" s="164"/>
      <c r="T101" s="164"/>
      <c r="U101" s="164"/>
      <c r="V101" s="164"/>
      <c r="W101" s="164"/>
      <c r="X101" s="164"/>
    </row>
    <row r="102" spans="1:24" ht="12">
      <c r="A102" s="164"/>
      <c r="B102" s="132"/>
      <c r="C102" s="164"/>
      <c r="D102" s="164"/>
      <c r="E102" s="164"/>
      <c r="F102" s="164"/>
      <c r="G102" s="164"/>
      <c r="H102" s="164"/>
      <c r="I102" s="164"/>
      <c r="J102" s="164"/>
      <c r="K102" s="164"/>
      <c r="L102" s="164"/>
      <c r="M102" s="164"/>
      <c r="N102" s="164"/>
      <c r="O102" s="164"/>
      <c r="P102" s="164"/>
      <c r="Q102" s="164"/>
      <c r="R102" s="164"/>
      <c r="S102" s="164"/>
      <c r="T102" s="164"/>
      <c r="U102" s="164"/>
      <c r="V102" s="164"/>
      <c r="W102" s="164"/>
      <c r="X102" s="164"/>
    </row>
    <row r="103" spans="1:24" ht="12">
      <c r="A103" s="164"/>
      <c r="B103" s="132"/>
      <c r="C103" s="164"/>
      <c r="D103" s="164"/>
      <c r="E103" s="164"/>
      <c r="F103" s="164"/>
      <c r="G103" s="164"/>
      <c r="H103" s="164"/>
      <c r="I103" s="164"/>
      <c r="J103" s="164"/>
      <c r="K103" s="164"/>
      <c r="L103" s="164"/>
      <c r="M103" s="164"/>
      <c r="N103" s="164"/>
      <c r="O103" s="164"/>
      <c r="P103" s="164"/>
      <c r="Q103" s="164"/>
      <c r="R103" s="164"/>
      <c r="S103" s="164"/>
      <c r="T103" s="164"/>
      <c r="U103" s="164"/>
      <c r="V103" s="164"/>
      <c r="W103" s="164"/>
      <c r="X103" s="164"/>
    </row>
    <row r="104" spans="1:24" ht="12">
      <c r="A104" s="164"/>
      <c r="B104" s="132"/>
      <c r="C104" s="164"/>
      <c r="D104" s="164"/>
      <c r="E104" s="164"/>
      <c r="F104" s="164"/>
      <c r="G104" s="164"/>
      <c r="H104" s="164"/>
      <c r="I104" s="164"/>
      <c r="J104" s="164"/>
      <c r="K104" s="164"/>
      <c r="L104" s="164"/>
      <c r="M104" s="164"/>
      <c r="N104" s="164"/>
      <c r="O104" s="164"/>
      <c r="P104" s="164"/>
      <c r="Q104" s="164"/>
      <c r="R104" s="164"/>
      <c r="S104" s="164"/>
      <c r="T104" s="164"/>
      <c r="U104" s="164"/>
      <c r="V104" s="164"/>
      <c r="W104" s="164"/>
      <c r="X104" s="164"/>
    </row>
    <row r="105" spans="1:24" ht="12">
      <c r="A105" s="164"/>
      <c r="B105" s="132"/>
      <c r="C105" s="164"/>
      <c r="D105" s="164"/>
      <c r="E105" s="164"/>
      <c r="F105" s="164"/>
      <c r="G105" s="164"/>
      <c r="H105" s="164"/>
      <c r="I105" s="164"/>
      <c r="J105" s="164"/>
      <c r="K105" s="164"/>
      <c r="L105" s="164"/>
      <c r="M105" s="164"/>
      <c r="N105" s="164"/>
      <c r="O105" s="164"/>
      <c r="P105" s="164"/>
      <c r="Q105" s="164"/>
      <c r="R105" s="164"/>
      <c r="S105" s="164"/>
      <c r="T105" s="164"/>
      <c r="U105" s="164"/>
      <c r="V105" s="164"/>
      <c r="W105" s="164"/>
      <c r="X105" s="164"/>
    </row>
    <row r="106" spans="1:24" ht="12">
      <c r="A106" s="164"/>
      <c r="B106" s="132"/>
      <c r="C106" s="164"/>
      <c r="D106" s="164"/>
      <c r="E106" s="164"/>
      <c r="F106" s="164"/>
      <c r="G106" s="164"/>
      <c r="H106" s="164"/>
      <c r="I106" s="164"/>
      <c r="J106" s="164"/>
      <c r="K106" s="164"/>
      <c r="L106" s="164"/>
      <c r="M106" s="164"/>
      <c r="N106" s="164"/>
      <c r="O106" s="164"/>
      <c r="P106" s="164"/>
      <c r="Q106" s="164"/>
      <c r="R106" s="164"/>
      <c r="S106" s="164"/>
      <c r="T106" s="164"/>
      <c r="U106" s="164"/>
      <c r="V106" s="164"/>
      <c r="W106" s="164"/>
      <c r="X106" s="164"/>
    </row>
    <row r="107" spans="1:24" ht="12">
      <c r="A107" s="164"/>
      <c r="B107" s="132"/>
      <c r="C107" s="164"/>
      <c r="D107" s="164"/>
      <c r="E107" s="164"/>
      <c r="F107" s="164"/>
      <c r="G107" s="164"/>
      <c r="H107" s="164"/>
      <c r="I107" s="164"/>
      <c r="J107" s="164"/>
      <c r="K107" s="164"/>
      <c r="L107" s="164"/>
      <c r="M107" s="164"/>
      <c r="N107" s="164"/>
      <c r="O107" s="164"/>
      <c r="P107" s="164"/>
      <c r="Q107" s="164"/>
      <c r="R107" s="164"/>
      <c r="S107" s="164"/>
      <c r="T107" s="164"/>
      <c r="U107" s="164"/>
      <c r="V107" s="164"/>
      <c r="W107" s="164"/>
      <c r="X107" s="164"/>
    </row>
    <row r="108" spans="1:24" ht="12">
      <c r="A108" s="164"/>
      <c r="B108" s="132"/>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64"/>
    </row>
    <row r="109" spans="1:24" ht="12">
      <c r="A109" s="164"/>
      <c r="B109" s="132"/>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64"/>
    </row>
    <row r="110" spans="1:24" ht="12">
      <c r="A110" s="164"/>
      <c r="B110" s="132"/>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row>
    <row r="111" spans="1:24" ht="12">
      <c r="A111" s="164"/>
      <c r="B111" s="132"/>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row>
    <row r="112" spans="1:24" ht="12">
      <c r="A112" s="164"/>
      <c r="B112" s="132"/>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row>
    <row r="113" spans="1:24" ht="12">
      <c r="A113" s="164"/>
      <c r="B113" s="132"/>
      <c r="C113" s="164"/>
      <c r="D113" s="164"/>
      <c r="E113" s="164"/>
      <c r="F113" s="164"/>
      <c r="G113" s="164"/>
      <c r="H113" s="164"/>
      <c r="I113" s="164"/>
      <c r="J113" s="164"/>
      <c r="K113" s="164"/>
      <c r="L113" s="164"/>
      <c r="M113" s="164"/>
      <c r="N113" s="164"/>
      <c r="O113" s="164"/>
      <c r="P113" s="164"/>
      <c r="Q113" s="164"/>
      <c r="R113" s="164"/>
      <c r="S113" s="164"/>
      <c r="T113" s="164"/>
      <c r="U113" s="164"/>
      <c r="V113" s="164"/>
      <c r="W113" s="164"/>
      <c r="X113" s="164"/>
    </row>
    <row r="114" spans="1:24" ht="12">
      <c r="A114" s="164"/>
      <c r="B114" s="132"/>
      <c r="C114" s="164"/>
      <c r="D114" s="164"/>
      <c r="E114" s="164"/>
      <c r="F114" s="164"/>
      <c r="G114" s="164"/>
      <c r="H114" s="164"/>
      <c r="I114" s="164"/>
      <c r="J114" s="164"/>
      <c r="K114" s="164"/>
      <c r="L114" s="164"/>
      <c r="M114" s="164"/>
      <c r="N114" s="164"/>
      <c r="O114" s="164"/>
      <c r="P114" s="164"/>
      <c r="Q114" s="164"/>
      <c r="R114" s="164"/>
      <c r="S114" s="164"/>
      <c r="T114" s="164"/>
      <c r="U114" s="164"/>
      <c r="V114" s="164"/>
      <c r="W114" s="164"/>
      <c r="X114" s="164"/>
    </row>
    <row r="115" spans="1:24" ht="12">
      <c r="A115" s="164"/>
      <c r="B115" s="132"/>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row>
    <row r="116" spans="1:24" ht="12">
      <c r="A116" s="164"/>
      <c r="B116" s="132"/>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4"/>
    </row>
    <row r="117" spans="1:24" ht="12">
      <c r="A117" s="164"/>
      <c r="B117" s="132"/>
      <c r="C117" s="164"/>
      <c r="D117" s="164"/>
      <c r="E117" s="164"/>
      <c r="F117" s="164"/>
      <c r="G117" s="164"/>
      <c r="H117" s="164"/>
      <c r="I117" s="164"/>
      <c r="J117" s="164"/>
      <c r="K117" s="164"/>
      <c r="L117" s="164"/>
      <c r="M117" s="164"/>
      <c r="N117" s="164"/>
      <c r="O117" s="164"/>
      <c r="P117" s="164"/>
      <c r="Q117" s="164"/>
      <c r="R117" s="164"/>
      <c r="S117" s="164"/>
      <c r="T117" s="164"/>
      <c r="U117" s="164"/>
      <c r="V117" s="164"/>
      <c r="W117" s="164"/>
      <c r="X117" s="164"/>
    </row>
    <row r="118" spans="1:24" ht="12">
      <c r="A118" s="164"/>
      <c r="B118" s="132"/>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64"/>
    </row>
    <row r="119" spans="1:24" ht="12">
      <c r="A119" s="164"/>
      <c r="B119" s="132"/>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row>
    <row r="120" spans="1:24" ht="12">
      <c r="A120" s="164"/>
      <c r="B120" s="132"/>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4"/>
    </row>
    <row r="121" spans="1:24" ht="12">
      <c r="A121" s="164"/>
      <c r="B121" s="132"/>
      <c r="C121" s="164"/>
      <c r="D121" s="164"/>
      <c r="E121" s="164"/>
      <c r="F121" s="164"/>
      <c r="G121" s="164"/>
      <c r="H121" s="164"/>
      <c r="I121" s="164"/>
      <c r="J121" s="164"/>
      <c r="K121" s="164"/>
      <c r="L121" s="164"/>
      <c r="M121" s="164"/>
      <c r="N121" s="164"/>
      <c r="O121" s="164"/>
      <c r="P121" s="164"/>
      <c r="Q121" s="164"/>
      <c r="R121" s="164"/>
      <c r="S121" s="164"/>
      <c r="T121" s="164"/>
      <c r="U121" s="164"/>
      <c r="V121" s="164"/>
      <c r="W121" s="164"/>
      <c r="X121" s="164"/>
    </row>
    <row r="122" spans="1:24" ht="12">
      <c r="A122" s="164"/>
      <c r="B122" s="132"/>
      <c r="C122" s="164"/>
      <c r="D122" s="164"/>
      <c r="E122" s="164"/>
      <c r="F122" s="164"/>
      <c r="G122" s="164"/>
      <c r="H122" s="164"/>
      <c r="I122" s="164"/>
      <c r="J122" s="164"/>
      <c r="K122" s="164"/>
      <c r="L122" s="164"/>
      <c r="M122" s="164"/>
      <c r="N122" s="164"/>
      <c r="O122" s="164"/>
      <c r="P122" s="164"/>
      <c r="Q122" s="164"/>
      <c r="R122" s="164"/>
      <c r="S122" s="164"/>
      <c r="T122" s="164"/>
      <c r="U122" s="164"/>
      <c r="V122" s="164"/>
      <c r="W122" s="164"/>
      <c r="X122" s="164"/>
    </row>
    <row r="123" spans="1:24" ht="12">
      <c r="A123" s="164"/>
      <c r="B123" s="132"/>
      <c r="C123" s="164"/>
      <c r="D123" s="164"/>
      <c r="E123" s="164"/>
      <c r="F123" s="164"/>
      <c r="G123" s="164"/>
      <c r="H123" s="164"/>
      <c r="I123" s="164"/>
      <c r="J123" s="164"/>
      <c r="K123" s="164"/>
      <c r="L123" s="164"/>
      <c r="M123" s="164"/>
      <c r="N123" s="164"/>
      <c r="O123" s="164"/>
      <c r="P123" s="164"/>
      <c r="Q123" s="164"/>
      <c r="R123" s="164"/>
      <c r="S123" s="164"/>
      <c r="T123" s="164"/>
      <c r="U123" s="164"/>
      <c r="V123" s="164"/>
      <c r="W123" s="164"/>
      <c r="X123" s="164"/>
    </row>
    <row r="124" spans="1:24" ht="12">
      <c r="A124" s="164"/>
      <c r="B124" s="132"/>
      <c r="C124" s="164"/>
      <c r="D124" s="164"/>
      <c r="E124" s="164"/>
      <c r="F124" s="164"/>
      <c r="G124" s="164"/>
      <c r="H124" s="164"/>
      <c r="I124" s="164"/>
      <c r="J124" s="164"/>
      <c r="K124" s="164"/>
      <c r="L124" s="164"/>
      <c r="M124" s="164"/>
      <c r="N124" s="164"/>
      <c r="O124" s="164"/>
      <c r="P124" s="164"/>
      <c r="Q124" s="164"/>
      <c r="R124" s="164"/>
      <c r="S124" s="164"/>
      <c r="T124" s="164"/>
      <c r="U124" s="164"/>
      <c r="V124" s="164"/>
      <c r="W124" s="164"/>
      <c r="X124" s="164"/>
    </row>
    <row r="125" spans="1:24" ht="12">
      <c r="A125" s="164"/>
      <c r="B125" s="132"/>
      <c r="C125" s="164"/>
      <c r="D125" s="164"/>
      <c r="E125" s="164"/>
      <c r="F125" s="164"/>
      <c r="G125" s="164"/>
      <c r="H125" s="164"/>
      <c r="I125" s="164"/>
      <c r="J125" s="164"/>
      <c r="K125" s="164"/>
      <c r="L125" s="164"/>
      <c r="M125" s="164"/>
      <c r="N125" s="164"/>
      <c r="O125" s="164"/>
      <c r="P125" s="164"/>
      <c r="Q125" s="164"/>
      <c r="R125" s="164"/>
      <c r="S125" s="164"/>
      <c r="T125" s="164"/>
      <c r="U125" s="164"/>
      <c r="V125" s="164"/>
      <c r="W125" s="164"/>
      <c r="X125" s="164"/>
    </row>
    <row r="126" spans="1:24" ht="12">
      <c r="A126" s="164"/>
      <c r="B126" s="132"/>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row>
    <row r="127" spans="1:24" ht="12">
      <c r="A127" s="164"/>
      <c r="B127" s="132"/>
      <c r="C127" s="164"/>
      <c r="D127" s="164"/>
      <c r="E127" s="164"/>
      <c r="F127" s="164"/>
      <c r="G127" s="164"/>
      <c r="H127" s="164"/>
      <c r="I127" s="164"/>
      <c r="J127" s="164"/>
      <c r="K127" s="164"/>
      <c r="L127" s="164"/>
      <c r="M127" s="164"/>
      <c r="N127" s="164"/>
      <c r="O127" s="164"/>
      <c r="P127" s="164"/>
      <c r="Q127" s="164"/>
      <c r="R127" s="164"/>
      <c r="S127" s="164"/>
      <c r="T127" s="164"/>
      <c r="U127" s="164"/>
      <c r="V127" s="164"/>
      <c r="W127" s="164"/>
      <c r="X127" s="164"/>
    </row>
    <row r="128" spans="1:24" ht="12">
      <c r="A128" s="164"/>
      <c r="B128" s="132"/>
      <c r="C128" s="164"/>
      <c r="D128" s="164"/>
      <c r="E128" s="164"/>
      <c r="F128" s="164"/>
      <c r="G128" s="164"/>
      <c r="H128" s="164"/>
      <c r="I128" s="164"/>
      <c r="J128" s="164"/>
      <c r="K128" s="164"/>
      <c r="L128" s="164"/>
      <c r="M128" s="164"/>
      <c r="N128" s="164"/>
      <c r="O128" s="164"/>
      <c r="P128" s="164"/>
      <c r="Q128" s="164"/>
      <c r="R128" s="164"/>
      <c r="S128" s="164"/>
      <c r="T128" s="164"/>
      <c r="U128" s="164"/>
      <c r="V128" s="164"/>
      <c r="W128" s="164"/>
      <c r="X128" s="164"/>
    </row>
    <row r="129" spans="1:24" ht="12">
      <c r="A129" s="164"/>
      <c r="B129" s="132"/>
      <c r="C129" s="164"/>
      <c r="D129" s="164"/>
      <c r="E129" s="164"/>
      <c r="F129" s="164"/>
      <c r="G129" s="164"/>
      <c r="H129" s="164"/>
      <c r="I129" s="164"/>
      <c r="J129" s="164"/>
      <c r="K129" s="164"/>
      <c r="L129" s="164"/>
      <c r="M129" s="164"/>
      <c r="N129" s="164"/>
      <c r="O129" s="164"/>
      <c r="P129" s="164"/>
      <c r="Q129" s="164"/>
      <c r="R129" s="164"/>
      <c r="S129" s="164"/>
      <c r="T129" s="164"/>
      <c r="U129" s="164"/>
      <c r="V129" s="164"/>
      <c r="W129" s="164"/>
      <c r="X129" s="164"/>
    </row>
    <row r="130" spans="1:24" ht="12">
      <c r="A130" s="164"/>
      <c r="B130" s="132"/>
      <c r="C130" s="164"/>
      <c r="D130" s="164"/>
      <c r="E130" s="164"/>
      <c r="F130" s="164"/>
      <c r="G130" s="164"/>
      <c r="H130" s="164"/>
      <c r="I130" s="164"/>
      <c r="J130" s="164"/>
      <c r="K130" s="164"/>
      <c r="L130" s="164"/>
      <c r="M130" s="164"/>
      <c r="N130" s="164"/>
      <c r="O130" s="164"/>
      <c r="P130" s="164"/>
      <c r="Q130" s="164"/>
      <c r="R130" s="164"/>
      <c r="S130" s="164"/>
      <c r="T130" s="164"/>
      <c r="U130" s="164"/>
      <c r="V130" s="164"/>
      <c r="W130" s="164"/>
      <c r="X130" s="164"/>
    </row>
    <row r="131" spans="1:24" ht="12">
      <c r="A131" s="164"/>
      <c r="B131" s="132"/>
      <c r="C131" s="164"/>
      <c r="D131" s="164"/>
      <c r="E131" s="164"/>
      <c r="F131" s="164"/>
      <c r="G131" s="164"/>
      <c r="H131" s="164"/>
      <c r="I131" s="164"/>
      <c r="J131" s="164"/>
      <c r="K131" s="164"/>
      <c r="L131" s="164"/>
      <c r="M131" s="164"/>
      <c r="N131" s="164"/>
      <c r="O131" s="164"/>
      <c r="P131" s="164"/>
      <c r="Q131" s="164"/>
      <c r="R131" s="164"/>
      <c r="S131" s="164"/>
      <c r="T131" s="164"/>
      <c r="U131" s="164"/>
      <c r="V131" s="164"/>
      <c r="W131" s="164"/>
      <c r="X131" s="164"/>
    </row>
    <row r="132" spans="1:24" ht="12">
      <c r="A132" s="164"/>
      <c r="B132" s="132"/>
      <c r="C132" s="164"/>
      <c r="D132" s="164"/>
      <c r="E132" s="164"/>
      <c r="F132" s="164"/>
      <c r="G132" s="164"/>
      <c r="H132" s="164"/>
      <c r="I132" s="164"/>
      <c r="J132" s="164"/>
      <c r="K132" s="164"/>
      <c r="L132" s="164"/>
      <c r="M132" s="164"/>
      <c r="N132" s="164"/>
      <c r="O132" s="164"/>
      <c r="P132" s="164"/>
      <c r="Q132" s="164"/>
      <c r="R132" s="164"/>
      <c r="S132" s="164"/>
      <c r="T132" s="164"/>
      <c r="U132" s="164"/>
      <c r="V132" s="164"/>
      <c r="W132" s="164"/>
      <c r="X132" s="164"/>
    </row>
    <row r="133" spans="1:24" ht="12">
      <c r="A133" s="164"/>
      <c r="B133" s="132"/>
      <c r="C133" s="164"/>
      <c r="D133" s="164"/>
      <c r="E133" s="164"/>
      <c r="F133" s="164"/>
      <c r="G133" s="164"/>
      <c r="H133" s="164"/>
      <c r="I133" s="164"/>
      <c r="J133" s="164"/>
      <c r="K133" s="164"/>
      <c r="L133" s="164"/>
      <c r="M133" s="164"/>
      <c r="N133" s="164"/>
      <c r="O133" s="164"/>
      <c r="P133" s="164"/>
      <c r="Q133" s="164"/>
      <c r="R133" s="164"/>
      <c r="S133" s="164"/>
      <c r="T133" s="164"/>
      <c r="U133" s="164"/>
      <c r="V133" s="164"/>
      <c r="W133" s="164"/>
      <c r="X133" s="164"/>
    </row>
    <row r="134" spans="1:24" ht="12">
      <c r="A134" s="164"/>
      <c r="B134" s="132"/>
      <c r="C134" s="164"/>
      <c r="D134" s="164"/>
      <c r="E134" s="164"/>
      <c r="F134" s="164"/>
      <c r="G134" s="164"/>
      <c r="H134" s="164"/>
      <c r="I134" s="164"/>
      <c r="J134" s="164"/>
      <c r="K134" s="164"/>
      <c r="L134" s="164"/>
      <c r="M134" s="164"/>
      <c r="N134" s="164"/>
      <c r="O134" s="164"/>
      <c r="P134" s="164"/>
      <c r="Q134" s="164"/>
      <c r="R134" s="164"/>
      <c r="S134" s="164"/>
      <c r="T134" s="164"/>
      <c r="U134" s="164"/>
      <c r="V134" s="164"/>
      <c r="W134" s="164"/>
      <c r="X134" s="164"/>
    </row>
    <row r="135" spans="1:24" ht="12">
      <c r="A135" s="164"/>
      <c r="B135" s="132"/>
      <c r="C135" s="164"/>
      <c r="D135" s="164"/>
      <c r="E135" s="164"/>
      <c r="F135" s="164"/>
      <c r="G135" s="164"/>
      <c r="H135" s="164"/>
      <c r="I135" s="164"/>
      <c r="J135" s="164"/>
      <c r="K135" s="164"/>
      <c r="L135" s="164"/>
      <c r="M135" s="164"/>
      <c r="N135" s="164"/>
      <c r="O135" s="164"/>
      <c r="P135" s="164"/>
      <c r="Q135" s="164"/>
      <c r="R135" s="164"/>
      <c r="S135" s="164"/>
      <c r="T135" s="164"/>
      <c r="U135" s="164"/>
      <c r="V135" s="164"/>
      <c r="W135" s="164"/>
      <c r="X135" s="164"/>
    </row>
    <row r="136" spans="1:24" ht="12">
      <c r="A136" s="164"/>
      <c r="B136" s="132"/>
      <c r="C136" s="164"/>
      <c r="D136" s="164"/>
      <c r="E136" s="164"/>
      <c r="F136" s="164"/>
      <c r="G136" s="164"/>
      <c r="H136" s="164"/>
      <c r="I136" s="164"/>
      <c r="J136" s="164"/>
      <c r="K136" s="164"/>
      <c r="L136" s="164"/>
      <c r="M136" s="164"/>
      <c r="N136" s="164"/>
      <c r="O136" s="164"/>
      <c r="P136" s="164"/>
      <c r="Q136" s="164"/>
      <c r="R136" s="164"/>
      <c r="S136" s="164"/>
      <c r="T136" s="164"/>
      <c r="U136" s="164"/>
      <c r="V136" s="164"/>
      <c r="W136" s="164"/>
      <c r="X136" s="164"/>
    </row>
    <row r="137" spans="1:24" ht="12">
      <c r="A137" s="164"/>
      <c r="B137" s="132"/>
      <c r="C137" s="164"/>
      <c r="D137" s="164"/>
      <c r="E137" s="164"/>
      <c r="F137" s="164"/>
      <c r="G137" s="164"/>
      <c r="H137" s="164"/>
      <c r="I137" s="164"/>
      <c r="J137" s="164"/>
      <c r="K137" s="164"/>
      <c r="L137" s="164"/>
      <c r="M137" s="164"/>
      <c r="N137" s="164"/>
      <c r="O137" s="164"/>
      <c r="P137" s="164"/>
      <c r="Q137" s="164"/>
      <c r="R137" s="164"/>
      <c r="S137" s="164"/>
      <c r="T137" s="164"/>
      <c r="U137" s="164"/>
      <c r="V137" s="164"/>
      <c r="W137" s="164"/>
      <c r="X137" s="164"/>
    </row>
    <row r="138" spans="1:24" ht="12">
      <c r="A138" s="164"/>
      <c r="B138" s="132"/>
      <c r="C138" s="164"/>
      <c r="D138" s="164"/>
      <c r="E138" s="164"/>
      <c r="F138" s="164"/>
      <c r="G138" s="164"/>
      <c r="H138" s="164"/>
      <c r="I138" s="164"/>
      <c r="J138" s="164"/>
      <c r="K138" s="164"/>
      <c r="L138" s="164"/>
      <c r="M138" s="164"/>
      <c r="N138" s="164"/>
      <c r="O138" s="164"/>
      <c r="P138" s="164"/>
      <c r="Q138" s="164"/>
      <c r="R138" s="164"/>
      <c r="S138" s="164"/>
      <c r="T138" s="164"/>
      <c r="U138" s="164"/>
      <c r="V138" s="164"/>
      <c r="W138" s="164"/>
      <c r="X138" s="164"/>
    </row>
    <row r="139" spans="1:24" ht="12">
      <c r="A139" s="164"/>
      <c r="B139" s="132"/>
      <c r="C139" s="164"/>
      <c r="D139" s="164"/>
      <c r="E139" s="164"/>
      <c r="F139" s="164"/>
      <c r="G139" s="164"/>
      <c r="H139" s="164"/>
      <c r="I139" s="164"/>
      <c r="J139" s="164"/>
      <c r="K139" s="164"/>
      <c r="L139" s="164"/>
      <c r="M139" s="164"/>
      <c r="N139" s="164"/>
      <c r="O139" s="164"/>
      <c r="P139" s="164"/>
      <c r="Q139" s="164"/>
      <c r="R139" s="164"/>
      <c r="S139" s="164"/>
      <c r="T139" s="164"/>
      <c r="U139" s="164"/>
      <c r="V139" s="164"/>
      <c r="W139" s="164"/>
      <c r="X139" s="164"/>
    </row>
    <row r="140" spans="1:24" ht="12">
      <c r="A140" s="164"/>
      <c r="B140" s="132"/>
      <c r="C140" s="164"/>
      <c r="D140" s="164"/>
      <c r="E140" s="164"/>
      <c r="F140" s="164"/>
      <c r="G140" s="164"/>
      <c r="H140" s="164"/>
      <c r="I140" s="164"/>
      <c r="J140" s="164"/>
      <c r="K140" s="164"/>
      <c r="L140" s="164"/>
      <c r="M140" s="164"/>
      <c r="N140" s="164"/>
      <c r="O140" s="164"/>
      <c r="P140" s="164"/>
      <c r="Q140" s="164"/>
      <c r="R140" s="164"/>
      <c r="S140" s="164"/>
      <c r="T140" s="164"/>
      <c r="U140" s="164"/>
      <c r="V140" s="164"/>
      <c r="W140" s="164"/>
      <c r="X140" s="164"/>
    </row>
    <row r="141" spans="1:24" ht="12">
      <c r="A141" s="164"/>
      <c r="B141" s="132"/>
      <c r="C141" s="164"/>
      <c r="D141" s="164"/>
      <c r="E141" s="164"/>
      <c r="F141" s="164"/>
      <c r="G141" s="164"/>
      <c r="H141" s="164"/>
      <c r="I141" s="164"/>
      <c r="J141" s="164"/>
      <c r="K141" s="164"/>
      <c r="L141" s="164"/>
      <c r="M141" s="164"/>
      <c r="N141" s="164"/>
      <c r="O141" s="164"/>
      <c r="P141" s="164"/>
      <c r="Q141" s="164"/>
      <c r="R141" s="164"/>
      <c r="S141" s="164"/>
      <c r="T141" s="164"/>
      <c r="U141" s="164"/>
      <c r="V141" s="164"/>
      <c r="W141" s="164"/>
      <c r="X141" s="164"/>
    </row>
    <row r="142" spans="1:24" ht="12">
      <c r="A142" s="164"/>
      <c r="B142" s="132"/>
      <c r="C142" s="164"/>
      <c r="D142" s="164"/>
      <c r="E142" s="164"/>
      <c r="F142" s="164"/>
      <c r="G142" s="164"/>
      <c r="H142" s="164"/>
      <c r="I142" s="164"/>
      <c r="J142" s="164"/>
      <c r="K142" s="164"/>
      <c r="L142" s="164"/>
      <c r="M142" s="164"/>
      <c r="N142" s="164"/>
      <c r="O142" s="164"/>
      <c r="P142" s="164"/>
      <c r="Q142" s="164"/>
      <c r="R142" s="164"/>
      <c r="S142" s="164"/>
      <c r="T142" s="164"/>
      <c r="U142" s="164"/>
      <c r="V142" s="164"/>
      <c r="W142" s="164"/>
      <c r="X142" s="164"/>
    </row>
    <row r="143" spans="1:24" ht="12">
      <c r="A143" s="164"/>
      <c r="B143" s="132"/>
      <c r="C143" s="164"/>
      <c r="D143" s="164"/>
      <c r="E143" s="164"/>
      <c r="F143" s="164"/>
      <c r="G143" s="164"/>
      <c r="H143" s="164"/>
      <c r="I143" s="164"/>
      <c r="J143" s="164"/>
      <c r="K143" s="164"/>
      <c r="L143" s="164"/>
      <c r="M143" s="164"/>
      <c r="N143" s="164"/>
      <c r="O143" s="164"/>
      <c r="P143" s="164"/>
      <c r="Q143" s="164"/>
      <c r="R143" s="164"/>
      <c r="S143" s="164"/>
      <c r="T143" s="164"/>
      <c r="U143" s="164"/>
      <c r="V143" s="164"/>
      <c r="W143" s="164"/>
      <c r="X143" s="164"/>
    </row>
    <row r="144" spans="1:24" ht="12">
      <c r="A144" s="164"/>
      <c r="B144" s="132"/>
      <c r="C144" s="164"/>
      <c r="D144" s="164"/>
      <c r="E144" s="164"/>
      <c r="F144" s="164"/>
      <c r="G144" s="164"/>
      <c r="H144" s="164"/>
      <c r="I144" s="164"/>
      <c r="J144" s="164"/>
      <c r="K144" s="164"/>
      <c r="L144" s="164"/>
      <c r="M144" s="164"/>
      <c r="N144" s="164"/>
      <c r="O144" s="164"/>
      <c r="P144" s="164"/>
      <c r="Q144" s="164"/>
      <c r="R144" s="164"/>
      <c r="S144" s="164"/>
      <c r="T144" s="164"/>
      <c r="U144" s="164"/>
      <c r="V144" s="164"/>
      <c r="W144" s="164"/>
      <c r="X144" s="164"/>
    </row>
    <row r="145" spans="1:24" ht="12">
      <c r="A145" s="164"/>
      <c r="B145" s="132"/>
      <c r="C145" s="164"/>
      <c r="D145" s="164"/>
      <c r="E145" s="164"/>
      <c r="F145" s="164"/>
      <c r="G145" s="164"/>
      <c r="H145" s="164"/>
      <c r="I145" s="164"/>
      <c r="J145" s="164"/>
      <c r="K145" s="164"/>
      <c r="L145" s="164"/>
      <c r="M145" s="164"/>
      <c r="N145" s="164"/>
      <c r="O145" s="164"/>
      <c r="P145" s="164"/>
      <c r="Q145" s="164"/>
      <c r="R145" s="164"/>
      <c r="S145" s="164"/>
      <c r="T145" s="164"/>
      <c r="U145" s="164"/>
      <c r="V145" s="164"/>
      <c r="W145" s="164"/>
      <c r="X145" s="164"/>
    </row>
    <row r="146" spans="1:24" ht="12">
      <c r="A146" s="164"/>
      <c r="B146" s="132"/>
      <c r="C146" s="164"/>
      <c r="D146" s="164"/>
      <c r="E146" s="164"/>
      <c r="F146" s="164"/>
      <c r="G146" s="164"/>
      <c r="H146" s="164"/>
      <c r="I146" s="164"/>
      <c r="J146" s="164"/>
      <c r="K146" s="164"/>
      <c r="L146" s="164"/>
      <c r="M146" s="164"/>
      <c r="N146" s="164"/>
      <c r="O146" s="164"/>
      <c r="P146" s="164"/>
      <c r="Q146" s="164"/>
      <c r="R146" s="164"/>
      <c r="S146" s="164"/>
      <c r="T146" s="164"/>
      <c r="U146" s="164"/>
      <c r="V146" s="164"/>
      <c r="W146" s="164"/>
      <c r="X146" s="164"/>
    </row>
    <row r="147" spans="1:24" ht="12">
      <c r="A147" s="164"/>
      <c r="B147" s="132"/>
      <c r="C147" s="164"/>
      <c r="D147" s="164"/>
      <c r="E147" s="164"/>
      <c r="F147" s="164"/>
      <c r="G147" s="164"/>
      <c r="H147" s="164"/>
      <c r="I147" s="164"/>
      <c r="J147" s="164"/>
      <c r="K147" s="164"/>
      <c r="L147" s="164"/>
      <c r="M147" s="164"/>
      <c r="N147" s="164"/>
      <c r="O147" s="164"/>
      <c r="P147" s="164"/>
      <c r="Q147" s="164"/>
      <c r="R147" s="164"/>
      <c r="S147" s="164"/>
      <c r="T147" s="164"/>
      <c r="U147" s="164"/>
      <c r="V147" s="164"/>
      <c r="W147" s="164"/>
      <c r="X147" s="164"/>
    </row>
    <row r="148" spans="1:24" ht="12">
      <c r="A148" s="164"/>
      <c r="B148" s="132"/>
      <c r="C148" s="164"/>
      <c r="D148" s="164"/>
      <c r="E148" s="164"/>
      <c r="F148" s="164"/>
      <c r="G148" s="164"/>
      <c r="H148" s="164"/>
      <c r="I148" s="164"/>
      <c r="J148" s="164"/>
      <c r="K148" s="164"/>
      <c r="L148" s="164"/>
      <c r="M148" s="164"/>
      <c r="N148" s="164"/>
      <c r="O148" s="164"/>
      <c r="P148" s="164"/>
      <c r="Q148" s="164"/>
      <c r="R148" s="164"/>
      <c r="S148" s="164"/>
      <c r="T148" s="164"/>
      <c r="U148" s="164"/>
      <c r="V148" s="164"/>
      <c r="W148" s="164"/>
      <c r="X148" s="164"/>
    </row>
    <row r="149" spans="1:24" ht="12">
      <c r="A149" s="164"/>
      <c r="B149" s="132"/>
      <c r="C149" s="164"/>
      <c r="D149" s="164"/>
      <c r="E149" s="164"/>
      <c r="F149" s="164"/>
      <c r="G149" s="164"/>
      <c r="H149" s="164"/>
      <c r="I149" s="164"/>
      <c r="J149" s="164"/>
      <c r="K149" s="164"/>
      <c r="L149" s="164"/>
      <c r="M149" s="164"/>
      <c r="N149" s="164"/>
      <c r="O149" s="164"/>
      <c r="P149" s="164"/>
      <c r="Q149" s="164"/>
      <c r="R149" s="164"/>
      <c r="S149" s="164"/>
      <c r="T149" s="164"/>
      <c r="U149" s="164"/>
      <c r="V149" s="164"/>
      <c r="W149" s="164"/>
      <c r="X149" s="164"/>
    </row>
    <row r="150" spans="1:24" ht="12">
      <c r="A150" s="164"/>
      <c r="B150" s="132"/>
      <c r="C150" s="164"/>
      <c r="D150" s="164"/>
      <c r="E150" s="164"/>
      <c r="F150" s="164"/>
      <c r="G150" s="164"/>
      <c r="H150" s="164"/>
      <c r="I150" s="164"/>
      <c r="J150" s="164"/>
      <c r="K150" s="164"/>
      <c r="L150" s="164"/>
      <c r="M150" s="164"/>
      <c r="N150" s="164"/>
      <c r="O150" s="164"/>
      <c r="P150" s="164"/>
      <c r="Q150" s="164"/>
      <c r="R150" s="164"/>
      <c r="S150" s="164"/>
      <c r="T150" s="164"/>
      <c r="U150" s="164"/>
      <c r="V150" s="164"/>
      <c r="W150" s="164"/>
      <c r="X150" s="164"/>
    </row>
    <row r="151" spans="1:24" ht="12">
      <c r="A151" s="164"/>
      <c r="B151" s="132"/>
      <c r="C151" s="164"/>
      <c r="D151" s="164"/>
      <c r="E151" s="164"/>
      <c r="F151" s="164"/>
      <c r="G151" s="164"/>
      <c r="H151" s="164"/>
      <c r="I151" s="164"/>
      <c r="J151" s="164"/>
      <c r="K151" s="164"/>
      <c r="L151" s="164"/>
      <c r="M151" s="164"/>
      <c r="N151" s="164"/>
      <c r="O151" s="164"/>
      <c r="P151" s="164"/>
      <c r="Q151" s="164"/>
      <c r="R151" s="164"/>
      <c r="S151" s="164"/>
      <c r="T151" s="164"/>
      <c r="U151" s="164"/>
      <c r="V151" s="164"/>
      <c r="W151" s="164"/>
      <c r="X151" s="164"/>
    </row>
    <row r="152" spans="1:24" ht="12">
      <c r="A152" s="164"/>
      <c r="B152" s="132"/>
      <c r="C152" s="164"/>
      <c r="D152" s="164"/>
      <c r="E152" s="164"/>
      <c r="F152" s="164"/>
      <c r="G152" s="164"/>
      <c r="H152" s="164"/>
      <c r="I152" s="164"/>
      <c r="J152" s="164"/>
      <c r="K152" s="164"/>
      <c r="L152" s="164"/>
      <c r="M152" s="164"/>
      <c r="N152" s="164"/>
      <c r="O152" s="164"/>
      <c r="P152" s="164"/>
      <c r="Q152" s="164"/>
      <c r="R152" s="164"/>
      <c r="S152" s="164"/>
      <c r="T152" s="164"/>
      <c r="U152" s="164"/>
      <c r="V152" s="164"/>
      <c r="W152" s="164"/>
      <c r="X152" s="164"/>
    </row>
    <row r="153" spans="1:24" ht="12">
      <c r="A153" s="164"/>
      <c r="B153" s="132"/>
      <c r="C153" s="164"/>
      <c r="D153" s="164"/>
      <c r="E153" s="164"/>
      <c r="F153" s="164"/>
      <c r="G153" s="164"/>
      <c r="H153" s="164"/>
      <c r="I153" s="164"/>
      <c r="J153" s="164"/>
      <c r="K153" s="164"/>
      <c r="L153" s="164"/>
      <c r="M153" s="164"/>
      <c r="N153" s="164"/>
      <c r="O153" s="164"/>
      <c r="P153" s="164"/>
      <c r="Q153" s="164"/>
      <c r="R153" s="164"/>
      <c r="S153" s="164"/>
      <c r="T153" s="164"/>
      <c r="U153" s="164"/>
      <c r="V153" s="164"/>
      <c r="W153" s="164"/>
      <c r="X153" s="164"/>
    </row>
    <row r="154" spans="1:24" ht="12">
      <c r="A154" s="164"/>
      <c r="B154" s="132"/>
      <c r="C154" s="164"/>
      <c r="D154" s="164"/>
      <c r="E154" s="164"/>
      <c r="F154" s="164"/>
      <c r="G154" s="164"/>
      <c r="H154" s="164"/>
      <c r="I154" s="164"/>
      <c r="J154" s="164"/>
      <c r="K154" s="164"/>
      <c r="L154" s="164"/>
      <c r="M154" s="164"/>
      <c r="N154" s="164"/>
      <c r="O154" s="164"/>
      <c r="P154" s="164"/>
      <c r="Q154" s="164"/>
      <c r="R154" s="164"/>
      <c r="S154" s="164"/>
      <c r="T154" s="164"/>
      <c r="U154" s="164"/>
      <c r="V154" s="164"/>
      <c r="W154" s="164"/>
      <c r="X154" s="164"/>
    </row>
    <row r="155" spans="1:24" ht="12">
      <c r="A155" s="164"/>
      <c r="B155" s="132"/>
      <c r="C155" s="164"/>
      <c r="D155" s="164"/>
      <c r="E155" s="164"/>
      <c r="F155" s="164"/>
      <c r="G155" s="164"/>
      <c r="H155" s="164"/>
      <c r="I155" s="164"/>
      <c r="J155" s="164"/>
      <c r="K155" s="164"/>
      <c r="L155" s="164"/>
      <c r="M155" s="164"/>
      <c r="N155" s="164"/>
      <c r="O155" s="164"/>
      <c r="P155" s="164"/>
      <c r="Q155" s="164"/>
      <c r="R155" s="164"/>
      <c r="S155" s="164"/>
      <c r="T155" s="164"/>
      <c r="U155" s="164"/>
      <c r="V155" s="164"/>
      <c r="W155" s="164"/>
      <c r="X155" s="164"/>
    </row>
    <row r="156" spans="1:24" ht="12">
      <c r="A156" s="164"/>
      <c r="B156" s="132"/>
      <c r="C156" s="164"/>
      <c r="D156" s="164"/>
      <c r="E156" s="164"/>
      <c r="F156" s="164"/>
      <c r="G156" s="164"/>
      <c r="H156" s="164"/>
      <c r="I156" s="164"/>
      <c r="J156" s="164"/>
      <c r="K156" s="164"/>
      <c r="L156" s="164"/>
      <c r="M156" s="164"/>
      <c r="N156" s="164"/>
      <c r="O156" s="164"/>
      <c r="P156" s="164"/>
      <c r="Q156" s="164"/>
      <c r="R156" s="164"/>
      <c r="S156" s="164"/>
      <c r="T156" s="164"/>
      <c r="U156" s="164"/>
      <c r="V156" s="164"/>
      <c r="W156" s="164"/>
      <c r="X156" s="164"/>
    </row>
    <row r="157" spans="1:24" ht="12">
      <c r="A157" s="164"/>
      <c r="B157" s="132"/>
      <c r="C157" s="164"/>
      <c r="D157" s="164"/>
      <c r="E157" s="164"/>
      <c r="F157" s="164"/>
      <c r="G157" s="164"/>
      <c r="H157" s="164"/>
      <c r="I157" s="164"/>
      <c r="J157" s="164"/>
      <c r="K157" s="164"/>
      <c r="L157" s="164"/>
      <c r="M157" s="164"/>
      <c r="N157" s="164"/>
      <c r="O157" s="164"/>
      <c r="P157" s="164"/>
      <c r="Q157" s="164"/>
      <c r="R157" s="164"/>
      <c r="S157" s="164"/>
      <c r="T157" s="164"/>
      <c r="U157" s="164"/>
      <c r="V157" s="164"/>
      <c r="W157" s="164"/>
      <c r="X157" s="164"/>
    </row>
    <row r="158" spans="1:24" ht="12">
      <c r="A158" s="164"/>
      <c r="B158" s="132"/>
      <c r="C158" s="164"/>
      <c r="D158" s="164"/>
      <c r="E158" s="164"/>
      <c r="F158" s="164"/>
      <c r="G158" s="164"/>
      <c r="H158" s="164"/>
      <c r="I158" s="164"/>
      <c r="J158" s="164"/>
      <c r="K158" s="164"/>
      <c r="L158" s="164"/>
      <c r="M158" s="164"/>
      <c r="N158" s="164"/>
      <c r="O158" s="164"/>
      <c r="P158" s="164"/>
      <c r="Q158" s="164"/>
      <c r="R158" s="164"/>
      <c r="S158" s="164"/>
      <c r="T158" s="164"/>
      <c r="U158" s="164"/>
      <c r="V158" s="164"/>
      <c r="W158" s="164"/>
      <c r="X158" s="164"/>
    </row>
    <row r="159" spans="1:24" ht="12">
      <c r="A159" s="164"/>
      <c r="B159" s="132"/>
      <c r="C159" s="164"/>
      <c r="D159" s="164"/>
      <c r="E159" s="164"/>
      <c r="F159" s="164"/>
      <c r="G159" s="164"/>
      <c r="H159" s="164"/>
      <c r="I159" s="164"/>
      <c r="J159" s="164"/>
      <c r="K159" s="164"/>
      <c r="L159" s="164"/>
      <c r="M159" s="164"/>
      <c r="N159" s="164"/>
      <c r="O159" s="164"/>
      <c r="P159" s="164"/>
      <c r="Q159" s="164"/>
      <c r="R159" s="164"/>
      <c r="S159" s="164"/>
      <c r="T159" s="164"/>
      <c r="U159" s="164"/>
      <c r="V159" s="164"/>
      <c r="W159" s="164"/>
      <c r="X159" s="164"/>
    </row>
    <row r="160" spans="1:24" ht="12">
      <c r="A160" s="164"/>
      <c r="B160" s="132"/>
      <c r="C160" s="164"/>
      <c r="D160" s="164"/>
      <c r="E160" s="164"/>
      <c r="F160" s="164"/>
      <c r="G160" s="164"/>
      <c r="H160" s="164"/>
      <c r="I160" s="164"/>
      <c r="J160" s="164"/>
      <c r="K160" s="164"/>
      <c r="L160" s="164"/>
      <c r="M160" s="164"/>
      <c r="N160" s="164"/>
      <c r="O160" s="164"/>
      <c r="P160" s="164"/>
      <c r="Q160" s="164"/>
      <c r="R160" s="164"/>
      <c r="S160" s="164"/>
      <c r="T160" s="164"/>
      <c r="U160" s="164"/>
      <c r="V160" s="164"/>
      <c r="W160" s="164"/>
      <c r="X160" s="164"/>
    </row>
    <row r="161" spans="1:24" ht="12">
      <c r="A161" s="164"/>
      <c r="B161" s="132"/>
      <c r="C161" s="164"/>
      <c r="D161" s="164"/>
      <c r="E161" s="164"/>
      <c r="F161" s="164"/>
      <c r="G161" s="164"/>
      <c r="H161" s="164"/>
      <c r="I161" s="164"/>
      <c r="J161" s="164"/>
      <c r="K161" s="164"/>
      <c r="L161" s="164"/>
      <c r="M161" s="164"/>
      <c r="N161" s="164"/>
      <c r="O161" s="164"/>
      <c r="P161" s="164"/>
      <c r="Q161" s="164"/>
      <c r="R161" s="164"/>
      <c r="S161" s="164"/>
      <c r="T161" s="164"/>
      <c r="U161" s="164"/>
      <c r="V161" s="164"/>
      <c r="W161" s="164"/>
      <c r="X161" s="164"/>
    </row>
    <row r="162" spans="1:24" ht="12">
      <c r="A162" s="164"/>
      <c r="B162" s="132"/>
      <c r="C162" s="164"/>
      <c r="D162" s="164"/>
      <c r="E162" s="164"/>
      <c r="F162" s="164"/>
      <c r="G162" s="164"/>
      <c r="H162" s="164"/>
      <c r="I162" s="164"/>
      <c r="J162" s="164"/>
      <c r="K162" s="164"/>
      <c r="L162" s="164"/>
      <c r="M162" s="164"/>
      <c r="N162" s="164"/>
      <c r="O162" s="164"/>
      <c r="P162" s="164"/>
      <c r="Q162" s="164"/>
      <c r="R162" s="164"/>
      <c r="S162" s="164"/>
      <c r="T162" s="164"/>
      <c r="U162" s="164"/>
      <c r="V162" s="164"/>
      <c r="W162" s="164"/>
      <c r="X162" s="164"/>
    </row>
    <row r="163" spans="1:24" ht="12">
      <c r="A163" s="164"/>
      <c r="B163" s="132"/>
      <c r="C163" s="164"/>
      <c r="D163" s="164"/>
      <c r="E163" s="164"/>
      <c r="F163" s="164"/>
      <c r="G163" s="164"/>
      <c r="H163" s="164"/>
      <c r="I163" s="164"/>
      <c r="J163" s="164"/>
      <c r="K163" s="164"/>
      <c r="L163" s="164"/>
      <c r="M163" s="164"/>
      <c r="N163" s="164"/>
      <c r="O163" s="164"/>
      <c r="P163" s="164"/>
      <c r="Q163" s="164"/>
      <c r="R163" s="164"/>
      <c r="S163" s="164"/>
      <c r="T163" s="164"/>
      <c r="U163" s="164"/>
      <c r="V163" s="164"/>
      <c r="W163" s="164"/>
      <c r="X163" s="164"/>
    </row>
    <row r="164" spans="1:24" ht="12">
      <c r="A164" s="164"/>
      <c r="B164" s="132"/>
      <c r="C164" s="164"/>
      <c r="D164" s="164"/>
      <c r="E164" s="164"/>
      <c r="F164" s="164"/>
      <c r="G164" s="164"/>
      <c r="H164" s="164"/>
      <c r="I164" s="164"/>
      <c r="J164" s="164"/>
      <c r="K164" s="164"/>
      <c r="L164" s="164"/>
      <c r="M164" s="164"/>
      <c r="N164" s="164"/>
      <c r="O164" s="164"/>
      <c r="P164" s="164"/>
      <c r="Q164" s="164"/>
      <c r="R164" s="164"/>
      <c r="S164" s="164"/>
      <c r="T164" s="164"/>
      <c r="U164" s="164"/>
      <c r="V164" s="164"/>
      <c r="W164" s="164"/>
      <c r="X164" s="164"/>
    </row>
    <row r="165" spans="1:24" ht="12">
      <c r="A165" s="164"/>
      <c r="B165" s="132"/>
      <c r="C165" s="164"/>
      <c r="D165" s="164"/>
      <c r="E165" s="164"/>
      <c r="F165" s="164"/>
      <c r="G165" s="164"/>
      <c r="H165" s="164"/>
      <c r="I165" s="164"/>
      <c r="J165" s="164"/>
      <c r="K165" s="164"/>
      <c r="L165" s="164"/>
      <c r="M165" s="164"/>
      <c r="N165" s="164"/>
      <c r="O165" s="164"/>
      <c r="P165" s="164"/>
      <c r="Q165" s="164"/>
      <c r="R165" s="164"/>
      <c r="S165" s="164"/>
      <c r="T165" s="164"/>
      <c r="U165" s="164"/>
      <c r="V165" s="164"/>
      <c r="W165" s="164"/>
      <c r="X165" s="164"/>
    </row>
    <row r="166" spans="1:24" ht="12">
      <c r="A166" s="164"/>
      <c r="B166" s="132"/>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row>
    <row r="167" spans="1:24" ht="12">
      <c r="A167" s="164"/>
      <c r="B167" s="132"/>
      <c r="C167" s="164"/>
      <c r="D167" s="164"/>
      <c r="E167" s="164"/>
      <c r="F167" s="164"/>
      <c r="G167" s="164"/>
      <c r="H167" s="164"/>
      <c r="I167" s="164"/>
      <c r="J167" s="164"/>
      <c r="K167" s="164"/>
      <c r="L167" s="164"/>
      <c r="M167" s="164"/>
      <c r="N167" s="164"/>
      <c r="O167" s="164"/>
      <c r="P167" s="164"/>
      <c r="Q167" s="164"/>
      <c r="R167" s="164"/>
      <c r="S167" s="164"/>
      <c r="T167" s="164"/>
      <c r="U167" s="164"/>
      <c r="V167" s="164"/>
      <c r="W167" s="164"/>
      <c r="X167" s="164"/>
    </row>
    <row r="168" spans="1:24" ht="12">
      <c r="A168" s="164"/>
      <c r="B168" s="132"/>
      <c r="C168" s="164"/>
      <c r="D168" s="164"/>
      <c r="E168" s="164"/>
      <c r="F168" s="164"/>
      <c r="G168" s="164"/>
      <c r="H168" s="164"/>
      <c r="I168" s="164"/>
      <c r="J168" s="164"/>
      <c r="K168" s="164"/>
      <c r="L168" s="164"/>
      <c r="M168" s="164"/>
      <c r="N168" s="164"/>
      <c r="O168" s="164"/>
      <c r="P168" s="164"/>
      <c r="Q168" s="164"/>
      <c r="R168" s="164"/>
      <c r="S168" s="164"/>
      <c r="T168" s="164"/>
      <c r="U168" s="164"/>
      <c r="V168" s="164"/>
      <c r="W168" s="164"/>
      <c r="X168" s="164"/>
    </row>
    <row r="169" spans="1:24" ht="12">
      <c r="A169" s="164"/>
      <c r="B169" s="132"/>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row>
    <row r="170" spans="1:24" ht="12">
      <c r="A170" s="164"/>
      <c r="B170" s="132"/>
      <c r="C170" s="164"/>
      <c r="D170" s="164"/>
      <c r="E170" s="164"/>
      <c r="F170" s="164"/>
      <c r="G170" s="164"/>
      <c r="H170" s="164"/>
      <c r="I170" s="164"/>
      <c r="J170" s="164"/>
      <c r="K170" s="164"/>
      <c r="L170" s="164"/>
      <c r="M170" s="164"/>
      <c r="N170" s="164"/>
      <c r="O170" s="164"/>
      <c r="P170" s="164"/>
      <c r="Q170" s="164"/>
      <c r="R170" s="164"/>
      <c r="S170" s="164"/>
      <c r="T170" s="164"/>
      <c r="U170" s="164"/>
      <c r="V170" s="164"/>
      <c r="W170" s="164"/>
      <c r="X170" s="164"/>
    </row>
    <row r="171" spans="1:24" ht="12">
      <c r="A171" s="164"/>
      <c r="B171" s="132"/>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row>
    <row r="172" spans="1:24" ht="12">
      <c r="A172" s="164"/>
      <c r="B172" s="132"/>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row>
    <row r="173" spans="1:24" ht="12">
      <c r="A173" s="164"/>
      <c r="B173" s="132"/>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row>
    <row r="174" spans="1:24" ht="12">
      <c r="A174" s="164"/>
      <c r="B174" s="132"/>
      <c r="C174" s="164"/>
      <c r="D174" s="164"/>
      <c r="E174" s="164"/>
      <c r="F174" s="164"/>
      <c r="G174" s="164"/>
      <c r="H174" s="164"/>
      <c r="I174" s="164"/>
      <c r="J174" s="164"/>
      <c r="K174" s="164"/>
      <c r="L174" s="164"/>
      <c r="M174" s="164"/>
      <c r="N174" s="164"/>
      <c r="O174" s="164"/>
      <c r="P174" s="164"/>
      <c r="Q174" s="164"/>
      <c r="R174" s="164"/>
      <c r="S174" s="164"/>
      <c r="T174" s="164"/>
      <c r="U174" s="164"/>
      <c r="V174" s="164"/>
      <c r="W174" s="164"/>
      <c r="X174" s="164"/>
    </row>
    <row r="175" spans="1:24" ht="12">
      <c r="A175" s="164"/>
      <c r="B175" s="132"/>
      <c r="C175" s="164"/>
      <c r="D175" s="164"/>
      <c r="E175" s="164"/>
      <c r="F175" s="164"/>
      <c r="G175" s="164"/>
      <c r="H175" s="164"/>
      <c r="I175" s="164"/>
      <c r="J175" s="164"/>
      <c r="K175" s="164"/>
      <c r="L175" s="164"/>
      <c r="M175" s="164"/>
      <c r="N175" s="164"/>
      <c r="O175" s="164"/>
      <c r="P175" s="164"/>
      <c r="Q175" s="164"/>
      <c r="R175" s="164"/>
      <c r="S175" s="164"/>
      <c r="T175" s="164"/>
      <c r="U175" s="164"/>
      <c r="V175" s="164"/>
      <c r="W175" s="164"/>
      <c r="X175" s="164"/>
    </row>
    <row r="176" spans="1:24" ht="12">
      <c r="A176" s="164"/>
      <c r="B176" s="132"/>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row>
    <row r="177" spans="1:24" ht="12">
      <c r="A177" s="164"/>
      <c r="B177" s="132"/>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row>
    <row r="178" spans="1:24" ht="12">
      <c r="A178" s="164"/>
      <c r="B178" s="132"/>
      <c r="C178" s="164"/>
      <c r="D178" s="164"/>
      <c r="E178" s="164"/>
      <c r="F178" s="164"/>
      <c r="G178" s="164"/>
      <c r="H178" s="164"/>
      <c r="I178" s="164"/>
      <c r="J178" s="164"/>
      <c r="K178" s="164"/>
      <c r="L178" s="164"/>
      <c r="M178" s="164"/>
      <c r="N178" s="164"/>
      <c r="O178" s="164"/>
      <c r="P178" s="164"/>
      <c r="Q178" s="164"/>
      <c r="R178" s="164"/>
      <c r="S178" s="164"/>
      <c r="T178" s="164"/>
      <c r="U178" s="164"/>
      <c r="V178" s="164"/>
      <c r="W178" s="164"/>
      <c r="X178" s="164"/>
    </row>
    <row r="179" spans="1:24" ht="12">
      <c r="A179" s="164"/>
      <c r="B179" s="132"/>
      <c r="C179" s="164"/>
      <c r="D179" s="164"/>
      <c r="E179" s="164"/>
      <c r="F179" s="164"/>
      <c r="G179" s="164"/>
      <c r="H179" s="164"/>
      <c r="I179" s="164"/>
      <c r="J179" s="164"/>
      <c r="K179" s="164"/>
      <c r="L179" s="164"/>
      <c r="M179" s="164"/>
      <c r="N179" s="164"/>
      <c r="O179" s="164"/>
      <c r="P179" s="164"/>
      <c r="Q179" s="164"/>
      <c r="R179" s="164"/>
      <c r="S179" s="164"/>
      <c r="T179" s="164"/>
      <c r="U179" s="164"/>
      <c r="V179" s="164"/>
      <c r="W179" s="164"/>
      <c r="X179" s="164"/>
    </row>
    <row r="180" spans="1:24" ht="12">
      <c r="A180" s="164"/>
      <c r="B180" s="132"/>
      <c r="C180" s="164"/>
      <c r="D180" s="164"/>
      <c r="E180" s="164"/>
      <c r="F180" s="164"/>
      <c r="G180" s="164"/>
      <c r="H180" s="164"/>
      <c r="I180" s="164"/>
      <c r="J180" s="164"/>
      <c r="K180" s="164"/>
      <c r="L180" s="164"/>
      <c r="M180" s="164"/>
      <c r="N180" s="164"/>
      <c r="O180" s="164"/>
      <c r="P180" s="164"/>
      <c r="Q180" s="164"/>
      <c r="R180" s="164"/>
      <c r="S180" s="164"/>
      <c r="T180" s="164"/>
      <c r="U180" s="164"/>
      <c r="V180" s="164"/>
      <c r="W180" s="164"/>
      <c r="X180" s="164"/>
    </row>
    <row r="181" spans="1:24" ht="12">
      <c r="A181" s="164"/>
      <c r="B181" s="132"/>
      <c r="C181" s="164"/>
      <c r="D181" s="164"/>
      <c r="E181" s="164"/>
      <c r="F181" s="164"/>
      <c r="G181" s="164"/>
      <c r="H181" s="164"/>
      <c r="I181" s="164"/>
      <c r="J181" s="164"/>
      <c r="K181" s="164"/>
      <c r="L181" s="164"/>
      <c r="M181" s="164"/>
      <c r="N181" s="164"/>
      <c r="O181" s="164"/>
      <c r="P181" s="164"/>
      <c r="Q181" s="164"/>
      <c r="R181" s="164"/>
      <c r="S181" s="164"/>
      <c r="T181" s="164"/>
      <c r="U181" s="164"/>
      <c r="V181" s="164"/>
      <c r="W181" s="164"/>
      <c r="X181" s="164"/>
    </row>
    <row r="182" spans="1:24" ht="12">
      <c r="A182" s="164"/>
      <c r="B182" s="132"/>
      <c r="C182" s="164"/>
      <c r="D182" s="164"/>
      <c r="E182" s="164"/>
      <c r="F182" s="164"/>
      <c r="G182" s="164"/>
      <c r="H182" s="164"/>
      <c r="I182" s="164"/>
      <c r="J182" s="164"/>
      <c r="K182" s="164"/>
      <c r="L182" s="164"/>
      <c r="M182" s="164"/>
      <c r="N182" s="164"/>
      <c r="O182" s="164"/>
      <c r="P182" s="164"/>
      <c r="Q182" s="164"/>
      <c r="R182" s="164"/>
      <c r="S182" s="164"/>
      <c r="T182" s="164"/>
      <c r="U182" s="164"/>
      <c r="V182" s="164"/>
      <c r="W182" s="164"/>
      <c r="X182" s="164"/>
    </row>
    <row r="183" spans="1:24" ht="12">
      <c r="A183" s="164"/>
      <c r="B183" s="132"/>
      <c r="C183" s="164"/>
      <c r="D183" s="164"/>
      <c r="E183" s="164"/>
      <c r="F183" s="164"/>
      <c r="G183" s="164"/>
      <c r="H183" s="164"/>
      <c r="I183" s="164"/>
      <c r="J183" s="164"/>
      <c r="K183" s="164"/>
      <c r="L183" s="164"/>
      <c r="M183" s="164"/>
      <c r="N183" s="164"/>
      <c r="O183" s="164"/>
      <c r="P183" s="164"/>
      <c r="Q183" s="164"/>
      <c r="R183" s="164"/>
      <c r="S183" s="164"/>
      <c r="T183" s="164"/>
      <c r="U183" s="164"/>
      <c r="V183" s="164"/>
      <c r="W183" s="164"/>
      <c r="X183" s="164"/>
    </row>
    <row r="184" spans="1:24" ht="12">
      <c r="A184" s="164"/>
      <c r="B184" s="132"/>
      <c r="C184" s="164"/>
      <c r="D184" s="164"/>
      <c r="E184" s="164"/>
      <c r="F184" s="164"/>
      <c r="G184" s="164"/>
      <c r="H184" s="164"/>
      <c r="I184" s="164"/>
      <c r="J184" s="164"/>
      <c r="K184" s="164"/>
      <c r="L184" s="164"/>
      <c r="M184" s="164"/>
      <c r="N184" s="164"/>
      <c r="O184" s="164"/>
      <c r="P184" s="164"/>
      <c r="Q184" s="164"/>
      <c r="R184" s="164"/>
      <c r="S184" s="164"/>
      <c r="T184" s="164"/>
      <c r="U184" s="164"/>
      <c r="V184" s="164"/>
      <c r="W184" s="164"/>
      <c r="X184" s="164"/>
    </row>
    <row r="185" spans="1:24" ht="12">
      <c r="A185" s="164"/>
      <c r="B185" s="132"/>
      <c r="C185" s="164"/>
      <c r="D185" s="164"/>
      <c r="E185" s="164"/>
      <c r="F185" s="164"/>
      <c r="G185" s="164"/>
      <c r="H185" s="164"/>
      <c r="I185" s="164"/>
      <c r="J185" s="164"/>
      <c r="K185" s="164"/>
      <c r="L185" s="164"/>
      <c r="M185" s="164"/>
      <c r="N185" s="164"/>
      <c r="O185" s="164"/>
      <c r="P185" s="164"/>
      <c r="Q185" s="164"/>
      <c r="R185" s="164"/>
      <c r="S185" s="164"/>
      <c r="T185" s="164"/>
      <c r="U185" s="164"/>
      <c r="V185" s="164"/>
      <c r="W185" s="164"/>
      <c r="X185" s="164"/>
    </row>
    <row r="186" spans="1:24" ht="12">
      <c r="A186" s="164"/>
      <c r="B186" s="132"/>
      <c r="C186" s="164"/>
      <c r="D186" s="164"/>
      <c r="E186" s="164"/>
      <c r="F186" s="164"/>
      <c r="G186" s="164"/>
      <c r="H186" s="164"/>
      <c r="I186" s="164"/>
      <c r="J186" s="164"/>
      <c r="K186" s="164"/>
      <c r="L186" s="164"/>
      <c r="M186" s="164"/>
      <c r="N186" s="164"/>
      <c r="O186" s="164"/>
      <c r="P186" s="164"/>
      <c r="Q186" s="164"/>
      <c r="R186" s="164"/>
      <c r="S186" s="164"/>
      <c r="T186" s="164"/>
      <c r="U186" s="164"/>
      <c r="V186" s="164"/>
      <c r="W186" s="164"/>
      <c r="X186" s="164"/>
    </row>
    <row r="187" spans="1:24" ht="12">
      <c r="A187" s="164"/>
      <c r="B187" s="132"/>
      <c r="C187" s="164"/>
      <c r="D187" s="164"/>
      <c r="E187" s="164"/>
      <c r="F187" s="164"/>
      <c r="G187" s="164"/>
      <c r="H187" s="164"/>
      <c r="I187" s="164"/>
      <c r="J187" s="164"/>
      <c r="K187" s="164"/>
      <c r="L187" s="164"/>
      <c r="M187" s="164"/>
      <c r="N187" s="164"/>
      <c r="O187" s="164"/>
      <c r="P187" s="164"/>
      <c r="Q187" s="164"/>
      <c r="R187" s="164"/>
      <c r="S187" s="164"/>
      <c r="T187" s="164"/>
      <c r="U187" s="164"/>
      <c r="V187" s="164"/>
      <c r="W187" s="164"/>
      <c r="X187" s="164"/>
    </row>
    <row r="188" spans="1:24" ht="12">
      <c r="A188" s="164"/>
      <c r="B188" s="132"/>
      <c r="C188" s="164"/>
      <c r="D188" s="164"/>
      <c r="E188" s="164"/>
      <c r="F188" s="164"/>
      <c r="G188" s="164"/>
      <c r="H188" s="164"/>
      <c r="I188" s="164"/>
      <c r="J188" s="164"/>
      <c r="K188" s="164"/>
      <c r="L188" s="164"/>
      <c r="M188" s="164"/>
      <c r="N188" s="164"/>
      <c r="O188" s="164"/>
      <c r="P188" s="164"/>
      <c r="Q188" s="164"/>
      <c r="R188" s="164"/>
      <c r="S188" s="164"/>
      <c r="T188" s="164"/>
      <c r="U188" s="164"/>
      <c r="V188" s="164"/>
      <c r="W188" s="164"/>
      <c r="X188" s="164"/>
    </row>
    <row r="189" spans="1:24" ht="12">
      <c r="A189" s="164"/>
      <c r="B189" s="132"/>
      <c r="C189" s="164"/>
      <c r="D189" s="164"/>
      <c r="E189" s="164"/>
      <c r="F189" s="164"/>
      <c r="G189" s="164"/>
      <c r="H189" s="164"/>
      <c r="I189" s="164"/>
      <c r="J189" s="164"/>
      <c r="K189" s="164"/>
      <c r="L189" s="164"/>
      <c r="M189" s="164"/>
      <c r="N189" s="164"/>
      <c r="O189" s="164"/>
      <c r="P189" s="164"/>
      <c r="Q189" s="164"/>
      <c r="R189" s="164"/>
      <c r="S189" s="164"/>
      <c r="T189" s="164"/>
      <c r="U189" s="164"/>
      <c r="V189" s="164"/>
      <c r="W189" s="164"/>
      <c r="X189" s="164"/>
    </row>
    <row r="190" spans="1:24" ht="12">
      <c r="A190" s="164"/>
      <c r="B190" s="132"/>
      <c r="C190" s="164"/>
      <c r="D190" s="164"/>
      <c r="E190" s="164"/>
      <c r="F190" s="164"/>
      <c r="G190" s="164"/>
      <c r="H190" s="164"/>
      <c r="I190" s="164"/>
      <c r="J190" s="164"/>
      <c r="K190" s="164"/>
      <c r="L190" s="164"/>
      <c r="M190" s="164"/>
      <c r="N190" s="164"/>
      <c r="O190" s="164"/>
      <c r="P190" s="164"/>
      <c r="Q190" s="164"/>
      <c r="R190" s="164"/>
      <c r="S190" s="164"/>
      <c r="T190" s="164"/>
      <c r="U190" s="164"/>
      <c r="V190" s="164"/>
      <c r="W190" s="164"/>
      <c r="X190" s="164"/>
    </row>
    <row r="191" spans="1:24" ht="12">
      <c r="A191" s="164"/>
      <c r="B191" s="132"/>
      <c r="C191" s="164"/>
      <c r="D191" s="164"/>
      <c r="E191" s="164"/>
      <c r="F191" s="164"/>
      <c r="G191" s="164"/>
      <c r="H191" s="164"/>
      <c r="I191" s="164"/>
      <c r="J191" s="164"/>
      <c r="K191" s="164"/>
      <c r="L191" s="164"/>
      <c r="M191" s="164"/>
      <c r="N191" s="164"/>
      <c r="O191" s="164"/>
      <c r="P191" s="164"/>
      <c r="Q191" s="164"/>
      <c r="R191" s="164"/>
      <c r="S191" s="164"/>
      <c r="T191" s="164"/>
      <c r="U191" s="164"/>
      <c r="V191" s="164"/>
      <c r="W191" s="164"/>
      <c r="X191" s="164"/>
    </row>
    <row r="192" spans="1:24" ht="12">
      <c r="A192" s="164"/>
      <c r="B192" s="132"/>
      <c r="C192" s="164"/>
      <c r="D192" s="164"/>
      <c r="E192" s="164"/>
      <c r="F192" s="164"/>
      <c r="G192" s="164"/>
      <c r="H192" s="164"/>
      <c r="I192" s="164"/>
      <c r="J192" s="164"/>
      <c r="K192" s="164"/>
      <c r="L192" s="164"/>
      <c r="M192" s="164"/>
      <c r="N192" s="164"/>
      <c r="O192" s="164"/>
      <c r="P192" s="164"/>
      <c r="Q192" s="164"/>
      <c r="R192" s="164"/>
      <c r="S192" s="164"/>
      <c r="T192" s="164"/>
      <c r="U192" s="164"/>
      <c r="V192" s="164"/>
      <c r="W192" s="164"/>
      <c r="X192" s="164"/>
    </row>
    <row r="193" spans="1:24" ht="12">
      <c r="A193" s="164"/>
      <c r="B193" s="132"/>
      <c r="C193" s="164"/>
      <c r="D193" s="164"/>
      <c r="E193" s="164"/>
      <c r="F193" s="164"/>
      <c r="G193" s="164"/>
      <c r="H193" s="164"/>
      <c r="I193" s="164"/>
      <c r="J193" s="164"/>
      <c r="K193" s="164"/>
      <c r="L193" s="164"/>
      <c r="M193" s="164"/>
      <c r="N193" s="164"/>
      <c r="O193" s="164"/>
      <c r="P193" s="164"/>
      <c r="Q193" s="164"/>
      <c r="R193" s="164"/>
      <c r="S193" s="164"/>
      <c r="T193" s="164"/>
      <c r="U193" s="164"/>
      <c r="V193" s="164"/>
      <c r="W193" s="164"/>
      <c r="X193" s="164"/>
    </row>
    <row r="194" spans="1:24" ht="12">
      <c r="A194" s="164"/>
      <c r="B194" s="132"/>
      <c r="C194" s="164"/>
      <c r="D194" s="164"/>
      <c r="E194" s="164"/>
      <c r="F194" s="164"/>
      <c r="G194" s="164"/>
      <c r="H194" s="164"/>
      <c r="I194" s="164"/>
      <c r="J194" s="164"/>
      <c r="K194" s="164"/>
      <c r="L194" s="164"/>
      <c r="M194" s="164"/>
      <c r="N194" s="164"/>
      <c r="O194" s="164"/>
      <c r="P194" s="164"/>
      <c r="Q194" s="164"/>
      <c r="R194" s="164"/>
      <c r="S194" s="164"/>
      <c r="T194" s="164"/>
      <c r="U194" s="164"/>
      <c r="V194" s="164"/>
      <c r="W194" s="164"/>
      <c r="X194" s="164"/>
    </row>
    <row r="195" spans="1:24" ht="12">
      <c r="A195" s="164"/>
      <c r="B195" s="132"/>
      <c r="C195" s="164"/>
      <c r="D195" s="164"/>
      <c r="E195" s="164"/>
      <c r="F195" s="164"/>
      <c r="G195" s="164"/>
      <c r="H195" s="164"/>
      <c r="I195" s="164"/>
      <c r="J195" s="164"/>
      <c r="K195" s="164"/>
      <c r="L195" s="164"/>
      <c r="M195" s="164"/>
      <c r="N195" s="164"/>
      <c r="O195" s="164"/>
      <c r="P195" s="164"/>
      <c r="Q195" s="164"/>
      <c r="R195" s="164"/>
      <c r="S195" s="164"/>
      <c r="T195" s="164"/>
      <c r="U195" s="164"/>
      <c r="V195" s="164"/>
      <c r="W195" s="164"/>
      <c r="X195" s="164"/>
    </row>
    <row r="196" spans="1:24" ht="12">
      <c r="A196" s="164"/>
      <c r="B196" s="132"/>
      <c r="C196" s="164"/>
      <c r="D196" s="164"/>
      <c r="E196" s="164"/>
      <c r="F196" s="164"/>
      <c r="G196" s="164"/>
      <c r="H196" s="164"/>
      <c r="I196" s="164"/>
      <c r="J196" s="164"/>
      <c r="K196" s="164"/>
      <c r="L196" s="164"/>
      <c r="M196" s="164"/>
      <c r="N196" s="164"/>
      <c r="O196" s="164"/>
      <c r="P196" s="164"/>
      <c r="Q196" s="164"/>
      <c r="R196" s="164"/>
      <c r="S196" s="164"/>
      <c r="T196" s="164"/>
      <c r="U196" s="164"/>
      <c r="V196" s="164"/>
      <c r="W196" s="164"/>
      <c r="X196" s="164"/>
    </row>
    <row r="197" spans="1:24" ht="12">
      <c r="A197" s="164"/>
      <c r="B197" s="132"/>
      <c r="C197" s="164"/>
      <c r="D197" s="164"/>
      <c r="E197" s="164"/>
      <c r="F197" s="164"/>
      <c r="G197" s="164"/>
      <c r="H197" s="164"/>
      <c r="I197" s="164"/>
      <c r="J197" s="164"/>
      <c r="K197" s="164"/>
      <c r="L197" s="164"/>
      <c r="M197" s="164"/>
      <c r="N197" s="164"/>
      <c r="O197" s="164"/>
      <c r="P197" s="164"/>
      <c r="Q197" s="164"/>
      <c r="R197" s="164"/>
      <c r="S197" s="164"/>
      <c r="T197" s="164"/>
      <c r="U197" s="164"/>
      <c r="V197" s="164"/>
      <c r="W197" s="164"/>
      <c r="X197" s="164"/>
    </row>
    <row r="198" spans="1:24" ht="12">
      <c r="A198" s="164"/>
      <c r="B198" s="132"/>
      <c r="C198" s="164"/>
      <c r="D198" s="164"/>
      <c r="E198" s="164"/>
      <c r="F198" s="164"/>
      <c r="G198" s="164"/>
      <c r="H198" s="164"/>
      <c r="I198" s="164"/>
      <c r="J198" s="164"/>
      <c r="K198" s="164"/>
      <c r="L198" s="164"/>
      <c r="M198" s="164"/>
      <c r="N198" s="164"/>
      <c r="O198" s="164"/>
      <c r="P198" s="164"/>
      <c r="Q198" s="164"/>
      <c r="R198" s="164"/>
      <c r="S198" s="164"/>
      <c r="T198" s="164"/>
      <c r="U198" s="164"/>
      <c r="V198" s="164"/>
      <c r="W198" s="164"/>
      <c r="X198" s="164"/>
    </row>
    <row r="199" spans="1:24" ht="12">
      <c r="A199" s="164"/>
      <c r="B199" s="132"/>
      <c r="C199" s="164"/>
      <c r="D199" s="164"/>
      <c r="E199" s="164"/>
      <c r="F199" s="164"/>
      <c r="G199" s="164"/>
      <c r="H199" s="164"/>
      <c r="I199" s="164"/>
      <c r="J199" s="164"/>
      <c r="K199" s="164"/>
      <c r="L199" s="164"/>
      <c r="M199" s="164"/>
      <c r="N199" s="164"/>
      <c r="O199" s="164"/>
      <c r="P199" s="164"/>
      <c r="Q199" s="164"/>
      <c r="R199" s="164"/>
      <c r="S199" s="164"/>
      <c r="T199" s="164"/>
      <c r="U199" s="164"/>
      <c r="V199" s="164"/>
      <c r="W199" s="164"/>
      <c r="X199" s="164"/>
    </row>
    <row r="200" spans="1:24" ht="12">
      <c r="A200" s="164"/>
      <c r="B200" s="132"/>
      <c r="C200" s="164"/>
      <c r="D200" s="164"/>
      <c r="E200" s="164"/>
      <c r="F200" s="164"/>
      <c r="G200" s="164"/>
      <c r="H200" s="164"/>
      <c r="I200" s="164"/>
      <c r="J200" s="164"/>
      <c r="K200" s="164"/>
      <c r="L200" s="164"/>
      <c r="M200" s="164"/>
      <c r="N200" s="164"/>
      <c r="O200" s="164"/>
      <c r="P200" s="164"/>
      <c r="Q200" s="164"/>
      <c r="R200" s="164"/>
      <c r="S200" s="164"/>
      <c r="T200" s="164"/>
      <c r="U200" s="164"/>
      <c r="V200" s="164"/>
      <c r="W200" s="164"/>
      <c r="X200" s="164"/>
    </row>
    <row r="201" spans="1:24" ht="12">
      <c r="A201" s="164"/>
      <c r="B201" s="132"/>
      <c r="C201" s="164"/>
      <c r="D201" s="164"/>
      <c r="E201" s="164"/>
      <c r="F201" s="164"/>
      <c r="G201" s="164"/>
      <c r="H201" s="164"/>
      <c r="I201" s="164"/>
      <c r="J201" s="164"/>
      <c r="K201" s="164"/>
      <c r="L201" s="164"/>
      <c r="M201" s="164"/>
      <c r="N201" s="164"/>
      <c r="O201" s="164"/>
      <c r="P201" s="164"/>
      <c r="Q201" s="164"/>
      <c r="R201" s="164"/>
      <c r="S201" s="164"/>
      <c r="T201" s="164"/>
      <c r="U201" s="164"/>
      <c r="V201" s="164"/>
      <c r="W201" s="164"/>
      <c r="X201" s="164"/>
    </row>
    <row r="202" spans="1:24" ht="12">
      <c r="A202" s="164"/>
      <c r="B202" s="132"/>
      <c r="C202" s="164"/>
      <c r="D202" s="164"/>
      <c r="E202" s="164"/>
      <c r="F202" s="164"/>
      <c r="G202" s="164"/>
      <c r="H202" s="164"/>
      <c r="I202" s="164"/>
      <c r="J202" s="164"/>
      <c r="K202" s="164"/>
      <c r="L202" s="164"/>
      <c r="M202" s="164"/>
      <c r="N202" s="164"/>
      <c r="O202" s="164"/>
      <c r="P202" s="164"/>
      <c r="Q202" s="164"/>
      <c r="R202" s="164"/>
      <c r="S202" s="164"/>
      <c r="T202" s="164"/>
      <c r="U202" s="164"/>
      <c r="V202" s="164"/>
      <c r="W202" s="164"/>
      <c r="X202" s="164"/>
    </row>
    <row r="203" spans="1:24" ht="12">
      <c r="A203" s="164"/>
      <c r="B203" s="132"/>
      <c r="C203" s="164"/>
      <c r="D203" s="164"/>
      <c r="E203" s="164"/>
      <c r="F203" s="164"/>
      <c r="G203" s="164"/>
      <c r="H203" s="164"/>
      <c r="I203" s="164"/>
      <c r="J203" s="164"/>
      <c r="K203" s="164"/>
      <c r="L203" s="164"/>
      <c r="M203" s="164"/>
      <c r="N203" s="164"/>
      <c r="O203" s="164"/>
      <c r="P203" s="164"/>
      <c r="Q203" s="164"/>
      <c r="R203" s="164"/>
      <c r="S203" s="164"/>
      <c r="T203" s="164"/>
      <c r="U203" s="164"/>
      <c r="V203" s="164"/>
      <c r="W203" s="164"/>
      <c r="X203" s="164"/>
    </row>
    <row r="204" spans="1:24" ht="12">
      <c r="A204" s="164"/>
      <c r="B204" s="132"/>
      <c r="C204" s="164"/>
      <c r="D204" s="164"/>
      <c r="E204" s="164"/>
      <c r="F204" s="164"/>
      <c r="G204" s="164"/>
      <c r="H204" s="164"/>
      <c r="I204" s="164"/>
      <c r="J204" s="164"/>
      <c r="K204" s="164"/>
      <c r="L204" s="164"/>
      <c r="M204" s="164"/>
      <c r="N204" s="164"/>
      <c r="O204" s="164"/>
      <c r="P204" s="164"/>
      <c r="Q204" s="164"/>
      <c r="R204" s="164"/>
      <c r="S204" s="164"/>
      <c r="T204" s="164"/>
      <c r="U204" s="164"/>
      <c r="V204" s="164"/>
      <c r="W204" s="164"/>
      <c r="X204" s="164"/>
    </row>
    <row r="205" spans="1:24" ht="12">
      <c r="A205" s="164"/>
      <c r="B205" s="132"/>
      <c r="C205" s="164"/>
      <c r="D205" s="164"/>
      <c r="E205" s="164"/>
      <c r="F205" s="164"/>
      <c r="G205" s="164"/>
      <c r="H205" s="164"/>
      <c r="I205" s="164"/>
      <c r="J205" s="164"/>
      <c r="K205" s="164"/>
      <c r="L205" s="164"/>
      <c r="M205" s="164"/>
      <c r="N205" s="164"/>
      <c r="O205" s="164"/>
      <c r="P205" s="164"/>
      <c r="Q205" s="164"/>
      <c r="R205" s="164"/>
      <c r="S205" s="164"/>
      <c r="T205" s="164"/>
      <c r="U205" s="164"/>
      <c r="V205" s="164"/>
      <c r="W205" s="164"/>
      <c r="X205" s="164"/>
    </row>
    <row r="206" spans="1:24" ht="12">
      <c r="A206" s="164"/>
      <c r="B206" s="132"/>
      <c r="C206" s="164"/>
      <c r="D206" s="164"/>
      <c r="E206" s="164"/>
      <c r="F206" s="164"/>
      <c r="G206" s="164"/>
      <c r="H206" s="164"/>
      <c r="I206" s="164"/>
      <c r="J206" s="164"/>
      <c r="K206" s="164"/>
      <c r="L206" s="164"/>
      <c r="M206" s="164"/>
      <c r="N206" s="164"/>
      <c r="O206" s="164"/>
      <c r="P206" s="164"/>
      <c r="Q206" s="164"/>
      <c r="R206" s="164"/>
      <c r="S206" s="164"/>
      <c r="T206" s="164"/>
      <c r="U206" s="164"/>
      <c r="V206" s="164"/>
      <c r="W206" s="164"/>
      <c r="X206" s="164"/>
    </row>
    <row r="207" spans="1:24" ht="12">
      <c r="A207" s="164"/>
      <c r="B207" s="132"/>
      <c r="C207" s="164"/>
      <c r="D207" s="164"/>
      <c r="E207" s="164"/>
      <c r="F207" s="164"/>
      <c r="G207" s="164"/>
      <c r="H207" s="164"/>
      <c r="I207" s="164"/>
      <c r="J207" s="164"/>
      <c r="K207" s="164"/>
      <c r="L207" s="164"/>
      <c r="M207" s="164"/>
      <c r="N207" s="164"/>
      <c r="O207" s="164"/>
      <c r="P207" s="164"/>
      <c r="Q207" s="164"/>
      <c r="R207" s="164"/>
      <c r="S207" s="164"/>
      <c r="T207" s="164"/>
      <c r="U207" s="164"/>
      <c r="V207" s="164"/>
      <c r="W207" s="164"/>
      <c r="X207" s="164"/>
    </row>
    <row r="208" spans="1:24" ht="12">
      <c r="A208" s="164"/>
      <c r="B208" s="132"/>
      <c r="C208" s="164"/>
      <c r="D208" s="164"/>
      <c r="E208" s="164"/>
      <c r="F208" s="164"/>
      <c r="G208" s="164"/>
      <c r="H208" s="164"/>
      <c r="I208" s="164"/>
      <c r="J208" s="164"/>
      <c r="K208" s="164"/>
      <c r="L208" s="164"/>
      <c r="M208" s="164"/>
      <c r="N208" s="164"/>
      <c r="O208" s="164"/>
      <c r="P208" s="164"/>
      <c r="Q208" s="164"/>
      <c r="R208" s="164"/>
      <c r="S208" s="164"/>
      <c r="T208" s="164"/>
      <c r="U208" s="164"/>
      <c r="V208" s="164"/>
      <c r="W208" s="164"/>
      <c r="X208" s="164"/>
    </row>
    <row r="209" spans="1:24" ht="12">
      <c r="A209" s="164"/>
      <c r="B209" s="132"/>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row>
    <row r="210" spans="1:24" ht="12">
      <c r="A210" s="164"/>
      <c r="B210" s="132"/>
      <c r="C210" s="164"/>
      <c r="D210" s="164"/>
      <c r="E210" s="164"/>
      <c r="F210" s="164"/>
      <c r="G210" s="164"/>
      <c r="H210" s="164"/>
      <c r="I210" s="164"/>
      <c r="J210" s="164"/>
      <c r="K210" s="164"/>
      <c r="L210" s="164"/>
      <c r="M210" s="164"/>
      <c r="N210" s="164"/>
      <c r="O210" s="164"/>
      <c r="P210" s="164"/>
      <c r="Q210" s="164"/>
      <c r="R210" s="164"/>
      <c r="S210" s="164"/>
      <c r="T210" s="164"/>
      <c r="U210" s="164"/>
      <c r="V210" s="164"/>
      <c r="W210" s="164"/>
      <c r="X210" s="164"/>
    </row>
    <row r="211" spans="1:24" ht="12">
      <c r="A211" s="164"/>
      <c r="B211" s="132"/>
      <c r="C211" s="164"/>
      <c r="D211" s="164"/>
      <c r="E211" s="164"/>
      <c r="F211" s="164"/>
      <c r="G211" s="164"/>
      <c r="H211" s="164"/>
      <c r="I211" s="164"/>
      <c r="J211" s="164"/>
      <c r="K211" s="164"/>
      <c r="L211" s="164"/>
      <c r="M211" s="164"/>
      <c r="N211" s="164"/>
      <c r="O211" s="164"/>
      <c r="P211" s="164"/>
      <c r="Q211" s="164"/>
      <c r="R211" s="164"/>
      <c r="S211" s="164"/>
      <c r="T211" s="164"/>
      <c r="U211" s="164"/>
      <c r="V211" s="164"/>
      <c r="W211" s="164"/>
      <c r="X211" s="164"/>
    </row>
    <row r="212" spans="1:24" ht="12">
      <c r="A212" s="164"/>
      <c r="B212" s="132"/>
      <c r="C212" s="164"/>
      <c r="D212" s="164"/>
      <c r="E212" s="164"/>
      <c r="F212" s="164"/>
      <c r="G212" s="164"/>
      <c r="H212" s="164"/>
      <c r="I212" s="164"/>
      <c r="J212" s="164"/>
      <c r="K212" s="164"/>
      <c r="L212" s="164"/>
      <c r="M212" s="164"/>
      <c r="N212" s="164"/>
      <c r="O212" s="164"/>
      <c r="P212" s="164"/>
      <c r="Q212" s="164"/>
      <c r="R212" s="164"/>
      <c r="S212" s="164"/>
      <c r="T212" s="164"/>
      <c r="U212" s="164"/>
      <c r="V212" s="164"/>
      <c r="W212" s="164"/>
      <c r="X212" s="164"/>
    </row>
    <row r="213" spans="1:24" ht="12">
      <c r="A213" s="164"/>
      <c r="B213" s="132"/>
      <c r="C213" s="164"/>
      <c r="D213" s="164"/>
      <c r="E213" s="164"/>
      <c r="F213" s="164"/>
      <c r="G213" s="164"/>
      <c r="H213" s="164"/>
      <c r="I213" s="164"/>
      <c r="J213" s="164"/>
      <c r="K213" s="164"/>
      <c r="L213" s="164"/>
      <c r="M213" s="164"/>
      <c r="N213" s="164"/>
      <c r="O213" s="164"/>
      <c r="P213" s="164"/>
      <c r="Q213" s="164"/>
      <c r="R213" s="164"/>
      <c r="S213" s="164"/>
      <c r="T213" s="164"/>
      <c r="U213" s="164"/>
      <c r="V213" s="164"/>
      <c r="W213" s="164"/>
      <c r="X213" s="164"/>
    </row>
    <row r="214" spans="1:24" ht="12">
      <c r="A214" s="164"/>
      <c r="B214" s="132"/>
      <c r="C214" s="164"/>
      <c r="D214" s="164"/>
      <c r="E214" s="164"/>
      <c r="F214" s="164"/>
      <c r="G214" s="164"/>
      <c r="H214" s="164"/>
      <c r="I214" s="164"/>
      <c r="J214" s="164"/>
      <c r="K214" s="164"/>
      <c r="L214" s="164"/>
      <c r="M214" s="164"/>
      <c r="N214" s="164"/>
      <c r="O214" s="164"/>
      <c r="P214" s="164"/>
      <c r="Q214" s="164"/>
      <c r="R214" s="164"/>
      <c r="S214" s="164"/>
      <c r="T214" s="164"/>
      <c r="U214" s="164"/>
      <c r="V214" s="164"/>
      <c r="W214" s="164"/>
      <c r="X214" s="164"/>
    </row>
    <row r="215" spans="1:24" ht="12">
      <c r="A215" s="164"/>
      <c r="B215" s="132"/>
      <c r="C215" s="164"/>
      <c r="D215" s="164"/>
      <c r="E215" s="164"/>
      <c r="F215" s="164"/>
      <c r="G215" s="164"/>
      <c r="H215" s="164"/>
      <c r="I215" s="164"/>
      <c r="J215" s="164"/>
      <c r="K215" s="164"/>
      <c r="L215" s="164"/>
      <c r="M215" s="164"/>
      <c r="N215" s="164"/>
      <c r="O215" s="164"/>
      <c r="P215" s="164"/>
      <c r="Q215" s="164"/>
      <c r="R215" s="164"/>
      <c r="S215" s="164"/>
      <c r="T215" s="164"/>
      <c r="U215" s="164"/>
      <c r="V215" s="164"/>
      <c r="W215" s="164"/>
      <c r="X215" s="164"/>
    </row>
    <row r="216" spans="1:24" ht="12">
      <c r="A216" s="164"/>
      <c r="B216" s="132"/>
      <c r="C216" s="164"/>
      <c r="D216" s="164"/>
      <c r="E216" s="164"/>
      <c r="F216" s="164"/>
      <c r="G216" s="164"/>
      <c r="H216" s="164"/>
      <c r="I216" s="164"/>
      <c r="J216" s="164"/>
      <c r="K216" s="164"/>
      <c r="L216" s="164"/>
      <c r="M216" s="164"/>
      <c r="N216" s="164"/>
      <c r="O216" s="164"/>
      <c r="P216" s="164"/>
      <c r="Q216" s="164"/>
      <c r="R216" s="164"/>
      <c r="S216" s="164"/>
      <c r="T216" s="164"/>
      <c r="U216" s="164"/>
      <c r="V216" s="164"/>
      <c r="W216" s="164"/>
      <c r="X216" s="164"/>
    </row>
    <row r="217" spans="1:24" ht="12">
      <c r="A217" s="164"/>
      <c r="B217" s="132"/>
      <c r="C217" s="164"/>
      <c r="D217" s="164"/>
      <c r="E217" s="164"/>
      <c r="F217" s="164"/>
      <c r="G217" s="164"/>
      <c r="H217" s="164"/>
      <c r="I217" s="164"/>
      <c r="J217" s="164"/>
      <c r="K217" s="164"/>
      <c r="L217" s="164"/>
      <c r="M217" s="164"/>
      <c r="N217" s="164"/>
      <c r="O217" s="164"/>
      <c r="P217" s="164"/>
      <c r="Q217" s="164"/>
      <c r="R217" s="164"/>
      <c r="S217" s="164"/>
      <c r="T217" s="164"/>
      <c r="U217" s="164"/>
      <c r="V217" s="164"/>
      <c r="W217" s="164"/>
      <c r="X217" s="164"/>
    </row>
    <row r="218" spans="1:24" ht="12">
      <c r="A218" s="164"/>
      <c r="B218" s="132"/>
      <c r="C218" s="164"/>
      <c r="D218" s="164"/>
      <c r="E218" s="164"/>
      <c r="F218" s="164"/>
      <c r="G218" s="164"/>
      <c r="H218" s="164"/>
      <c r="I218" s="164"/>
      <c r="J218" s="164"/>
      <c r="K218" s="164"/>
      <c r="L218" s="164"/>
      <c r="M218" s="164"/>
      <c r="N218" s="164"/>
      <c r="O218" s="164"/>
      <c r="P218" s="164"/>
      <c r="Q218" s="164"/>
      <c r="R218" s="164"/>
      <c r="S218" s="164"/>
      <c r="T218" s="164"/>
      <c r="U218" s="164"/>
      <c r="V218" s="164"/>
      <c r="W218" s="164"/>
      <c r="X218" s="164"/>
    </row>
    <row r="219" spans="1:24" ht="12">
      <c r="A219" s="164"/>
      <c r="B219" s="132"/>
      <c r="C219" s="164"/>
      <c r="D219" s="164"/>
      <c r="E219" s="164"/>
      <c r="F219" s="164"/>
      <c r="G219" s="164"/>
      <c r="H219" s="164"/>
      <c r="I219" s="164"/>
      <c r="J219" s="164"/>
      <c r="K219" s="164"/>
      <c r="L219" s="164"/>
      <c r="M219" s="164"/>
      <c r="N219" s="164"/>
      <c r="O219" s="164"/>
      <c r="P219" s="164"/>
      <c r="Q219" s="164"/>
      <c r="R219" s="164"/>
      <c r="S219" s="164"/>
      <c r="T219" s="164"/>
      <c r="U219" s="164"/>
      <c r="V219" s="164"/>
      <c r="W219" s="164"/>
      <c r="X219" s="164"/>
    </row>
    <row r="220" spans="1:24" ht="12">
      <c r="A220" s="164"/>
      <c r="B220" s="132"/>
      <c r="C220" s="164"/>
      <c r="D220" s="164"/>
      <c r="E220" s="164"/>
      <c r="F220" s="164"/>
      <c r="G220" s="164"/>
      <c r="H220" s="164"/>
      <c r="I220" s="164"/>
      <c r="J220" s="164"/>
      <c r="K220" s="164"/>
      <c r="L220" s="164"/>
      <c r="M220" s="164"/>
      <c r="N220" s="164"/>
      <c r="O220" s="164"/>
      <c r="P220" s="164"/>
      <c r="Q220" s="164"/>
      <c r="R220" s="164"/>
      <c r="S220" s="164"/>
      <c r="T220" s="164"/>
      <c r="U220" s="164"/>
      <c r="V220" s="164"/>
      <c r="W220" s="164"/>
      <c r="X220" s="164"/>
    </row>
    <row r="221" spans="1:24" ht="12">
      <c r="A221" s="164"/>
      <c r="B221" s="132"/>
      <c r="C221" s="164"/>
      <c r="D221" s="164"/>
      <c r="E221" s="164"/>
      <c r="F221" s="164"/>
      <c r="G221" s="164"/>
      <c r="H221" s="164"/>
      <c r="I221" s="164"/>
      <c r="J221" s="164"/>
      <c r="K221" s="164"/>
      <c r="L221" s="164"/>
      <c r="M221" s="164"/>
      <c r="N221" s="164"/>
      <c r="O221" s="164"/>
      <c r="P221" s="164"/>
      <c r="Q221" s="164"/>
      <c r="R221" s="164"/>
      <c r="S221" s="164"/>
      <c r="T221" s="164"/>
      <c r="U221" s="164"/>
      <c r="V221" s="164"/>
      <c r="W221" s="164"/>
      <c r="X221" s="164"/>
    </row>
    <row r="222" spans="1:24" ht="12">
      <c r="A222" s="164"/>
      <c r="B222" s="132"/>
      <c r="C222" s="164"/>
      <c r="D222" s="164"/>
      <c r="E222" s="164"/>
      <c r="F222" s="164"/>
      <c r="G222" s="164"/>
      <c r="H222" s="164"/>
      <c r="I222" s="164"/>
      <c r="J222" s="164"/>
      <c r="K222" s="164"/>
      <c r="L222" s="164"/>
      <c r="M222" s="164"/>
      <c r="N222" s="164"/>
      <c r="O222" s="164"/>
      <c r="P222" s="164"/>
      <c r="Q222" s="164"/>
      <c r="R222" s="164"/>
      <c r="S222" s="164"/>
      <c r="T222" s="164"/>
      <c r="U222" s="164"/>
      <c r="V222" s="164"/>
      <c r="W222" s="164"/>
      <c r="X222" s="164"/>
    </row>
    <row r="223" spans="1:24" ht="12">
      <c r="A223" s="164"/>
      <c r="B223" s="132"/>
      <c r="C223" s="164"/>
      <c r="D223" s="164"/>
      <c r="E223" s="164"/>
      <c r="F223" s="164"/>
      <c r="G223" s="164"/>
      <c r="H223" s="164"/>
      <c r="I223" s="164"/>
      <c r="J223" s="164"/>
      <c r="K223" s="164"/>
      <c r="L223" s="164"/>
      <c r="M223" s="164"/>
      <c r="N223" s="164"/>
      <c r="O223" s="164"/>
      <c r="P223" s="164"/>
      <c r="Q223" s="164"/>
      <c r="R223" s="164"/>
      <c r="S223" s="164"/>
      <c r="T223" s="164"/>
      <c r="U223" s="164"/>
      <c r="V223" s="164"/>
      <c r="W223" s="164"/>
      <c r="X223" s="164"/>
    </row>
    <row r="224" spans="1:24" ht="12">
      <c r="A224" s="164"/>
      <c r="B224" s="132"/>
      <c r="C224" s="164"/>
      <c r="D224" s="164"/>
      <c r="E224" s="164"/>
      <c r="F224" s="164"/>
      <c r="G224" s="164"/>
      <c r="H224" s="164"/>
      <c r="I224" s="164"/>
      <c r="J224" s="164"/>
      <c r="K224" s="164"/>
      <c r="L224" s="164"/>
      <c r="M224" s="164"/>
      <c r="N224" s="164"/>
      <c r="O224" s="164"/>
      <c r="P224" s="164"/>
      <c r="Q224" s="164"/>
      <c r="R224" s="164"/>
      <c r="S224" s="164"/>
      <c r="T224" s="164"/>
      <c r="U224" s="164"/>
      <c r="V224" s="164"/>
      <c r="W224" s="164"/>
      <c r="X224" s="164"/>
    </row>
    <row r="225" spans="1:24" ht="12">
      <c r="A225" s="164"/>
      <c r="B225" s="132"/>
      <c r="C225" s="164"/>
      <c r="D225" s="164"/>
      <c r="E225" s="164"/>
      <c r="F225" s="164"/>
      <c r="G225" s="164"/>
      <c r="H225" s="164"/>
      <c r="I225" s="164"/>
      <c r="J225" s="164"/>
      <c r="K225" s="164"/>
      <c r="L225" s="164"/>
      <c r="M225" s="164"/>
      <c r="N225" s="164"/>
      <c r="O225" s="164"/>
      <c r="P225" s="164"/>
      <c r="Q225" s="164"/>
      <c r="R225" s="164"/>
      <c r="S225" s="164"/>
      <c r="T225" s="164"/>
      <c r="U225" s="164"/>
      <c r="V225" s="164"/>
      <c r="W225" s="164"/>
      <c r="X225" s="164"/>
    </row>
    <row r="226" spans="1:24" ht="12">
      <c r="A226" s="164"/>
      <c r="B226" s="132"/>
      <c r="C226" s="164"/>
      <c r="D226" s="164"/>
      <c r="E226" s="164"/>
      <c r="F226" s="164"/>
      <c r="G226" s="164"/>
      <c r="H226" s="164"/>
      <c r="I226" s="164"/>
      <c r="J226" s="164"/>
      <c r="K226" s="164"/>
      <c r="L226" s="164"/>
      <c r="M226" s="164"/>
      <c r="N226" s="164"/>
      <c r="O226" s="164"/>
      <c r="P226" s="164"/>
      <c r="Q226" s="164"/>
      <c r="R226" s="164"/>
      <c r="S226" s="164"/>
      <c r="T226" s="164"/>
      <c r="U226" s="164"/>
      <c r="V226" s="164"/>
      <c r="W226" s="164"/>
      <c r="X226" s="164"/>
    </row>
    <row r="227" spans="1:24" ht="12">
      <c r="A227" s="164"/>
      <c r="B227" s="132"/>
      <c r="C227" s="164"/>
      <c r="D227" s="164"/>
      <c r="E227" s="164"/>
      <c r="F227" s="164"/>
      <c r="G227" s="164"/>
      <c r="H227" s="164"/>
      <c r="I227" s="164"/>
      <c r="J227" s="164"/>
      <c r="K227" s="164"/>
      <c r="L227" s="164"/>
      <c r="M227" s="164"/>
      <c r="N227" s="164"/>
      <c r="O227" s="164"/>
      <c r="P227" s="164"/>
      <c r="Q227" s="164"/>
      <c r="R227" s="164"/>
      <c r="S227" s="164"/>
      <c r="T227" s="164"/>
      <c r="U227" s="164"/>
      <c r="V227" s="164"/>
      <c r="W227" s="164"/>
      <c r="X227" s="164"/>
    </row>
    <row r="228" spans="1:24" ht="12">
      <c r="A228" s="164"/>
      <c r="B228" s="132"/>
      <c r="C228" s="164"/>
      <c r="D228" s="164"/>
      <c r="E228" s="164"/>
      <c r="F228" s="164"/>
      <c r="G228" s="164"/>
      <c r="H228" s="164"/>
      <c r="I228" s="164"/>
      <c r="J228" s="164"/>
      <c r="K228" s="164"/>
      <c r="L228" s="164"/>
      <c r="M228" s="164"/>
      <c r="N228" s="164"/>
      <c r="O228" s="164"/>
      <c r="P228" s="164"/>
      <c r="Q228" s="164"/>
      <c r="R228" s="164"/>
      <c r="S228" s="164"/>
      <c r="T228" s="164"/>
      <c r="U228" s="164"/>
      <c r="V228" s="164"/>
      <c r="W228" s="164"/>
      <c r="X228" s="164"/>
    </row>
    <row r="229" spans="1:24" ht="12">
      <c r="A229" s="164"/>
      <c r="B229" s="132"/>
      <c r="C229" s="164"/>
      <c r="D229" s="164"/>
      <c r="E229" s="164"/>
      <c r="F229" s="164"/>
      <c r="G229" s="164"/>
      <c r="H229" s="164"/>
      <c r="I229" s="164"/>
      <c r="J229" s="164"/>
      <c r="K229" s="164"/>
      <c r="L229" s="164"/>
      <c r="M229" s="164"/>
      <c r="N229" s="164"/>
      <c r="O229" s="164"/>
      <c r="P229" s="164"/>
      <c r="Q229" s="164"/>
      <c r="R229" s="164"/>
      <c r="S229" s="164"/>
      <c r="T229" s="164"/>
      <c r="U229" s="164"/>
      <c r="V229" s="164"/>
      <c r="W229" s="164"/>
      <c r="X229" s="164"/>
    </row>
    <row r="230" spans="1:24" ht="12">
      <c r="A230" s="164"/>
      <c r="B230" s="132"/>
      <c r="C230" s="164"/>
      <c r="D230" s="164"/>
      <c r="E230" s="164"/>
      <c r="F230" s="164"/>
      <c r="G230" s="164"/>
      <c r="H230" s="164"/>
      <c r="I230" s="164"/>
      <c r="J230" s="164"/>
      <c r="K230" s="164"/>
      <c r="L230" s="164"/>
      <c r="M230" s="164"/>
      <c r="N230" s="164"/>
      <c r="O230" s="164"/>
      <c r="P230" s="164"/>
      <c r="Q230" s="164"/>
      <c r="R230" s="164"/>
      <c r="S230" s="164"/>
      <c r="T230" s="164"/>
      <c r="U230" s="164"/>
      <c r="V230" s="164"/>
      <c r="W230" s="164"/>
      <c r="X230" s="164"/>
    </row>
    <row r="231" spans="1:24" ht="12">
      <c r="A231" s="164"/>
      <c r="B231" s="132"/>
      <c r="C231" s="164"/>
      <c r="D231" s="164"/>
      <c r="E231" s="164"/>
      <c r="F231" s="164"/>
      <c r="G231" s="164"/>
      <c r="H231" s="164"/>
      <c r="I231" s="164"/>
      <c r="J231" s="164"/>
      <c r="K231" s="164"/>
      <c r="L231" s="164"/>
      <c r="M231" s="164"/>
      <c r="N231" s="164"/>
      <c r="O231" s="164"/>
      <c r="P231" s="164"/>
      <c r="Q231" s="164"/>
      <c r="R231" s="164"/>
      <c r="S231" s="164"/>
      <c r="T231" s="164"/>
      <c r="U231" s="164"/>
      <c r="V231" s="164"/>
      <c r="W231" s="164"/>
      <c r="X231" s="164"/>
    </row>
    <row r="232" spans="1:24" ht="12">
      <c r="A232" s="164"/>
      <c r="B232" s="132"/>
      <c r="C232" s="164"/>
      <c r="D232" s="164"/>
      <c r="E232" s="164"/>
      <c r="F232" s="164"/>
      <c r="G232" s="164"/>
      <c r="H232" s="164"/>
      <c r="I232" s="164"/>
      <c r="J232" s="164"/>
      <c r="K232" s="164"/>
      <c r="L232" s="164"/>
      <c r="M232" s="164"/>
      <c r="N232" s="164"/>
      <c r="O232" s="164"/>
      <c r="P232" s="164"/>
      <c r="Q232" s="164"/>
      <c r="R232" s="164"/>
      <c r="S232" s="164"/>
      <c r="T232" s="164"/>
      <c r="U232" s="164"/>
      <c r="V232" s="164"/>
      <c r="W232" s="164"/>
      <c r="X232" s="164"/>
    </row>
    <row r="233" spans="1:24" ht="12">
      <c r="A233" s="164"/>
      <c r="B233" s="132"/>
      <c r="C233" s="164"/>
      <c r="D233" s="164"/>
      <c r="E233" s="164"/>
      <c r="F233" s="164"/>
      <c r="G233" s="164"/>
      <c r="H233" s="164"/>
      <c r="I233" s="164"/>
      <c r="J233" s="164"/>
      <c r="K233" s="164"/>
      <c r="L233" s="164"/>
      <c r="M233" s="164"/>
      <c r="N233" s="164"/>
      <c r="O233" s="164"/>
      <c r="P233" s="164"/>
      <c r="Q233" s="164"/>
      <c r="R233" s="164"/>
      <c r="S233" s="164"/>
      <c r="T233" s="164"/>
      <c r="U233" s="164"/>
      <c r="V233" s="164"/>
      <c r="W233" s="164"/>
      <c r="X233" s="164"/>
    </row>
    <row r="234" spans="1:24" ht="12">
      <c r="A234" s="164"/>
      <c r="B234" s="132"/>
      <c r="C234" s="164"/>
      <c r="D234" s="164"/>
      <c r="E234" s="164"/>
      <c r="F234" s="164"/>
      <c r="G234" s="164"/>
      <c r="H234" s="164"/>
      <c r="I234" s="164"/>
      <c r="J234" s="164"/>
      <c r="K234" s="164"/>
      <c r="L234" s="164"/>
      <c r="M234" s="164"/>
      <c r="N234" s="164"/>
      <c r="O234" s="164"/>
      <c r="P234" s="164"/>
      <c r="Q234" s="164"/>
      <c r="R234" s="164"/>
      <c r="S234" s="164"/>
      <c r="T234" s="164"/>
      <c r="U234" s="164"/>
      <c r="V234" s="164"/>
      <c r="W234" s="164"/>
      <c r="X234" s="164"/>
    </row>
    <row r="235" spans="1:24" ht="12">
      <c r="A235" s="164"/>
      <c r="B235" s="132"/>
      <c r="C235" s="164"/>
      <c r="D235" s="164"/>
      <c r="E235" s="164"/>
      <c r="F235" s="164"/>
      <c r="G235" s="164"/>
      <c r="H235" s="164"/>
      <c r="I235" s="164"/>
      <c r="J235" s="164"/>
      <c r="K235" s="164"/>
      <c r="L235" s="164"/>
      <c r="M235" s="164"/>
      <c r="N235" s="164"/>
      <c r="O235" s="164"/>
      <c r="P235" s="164"/>
      <c r="Q235" s="164"/>
      <c r="R235" s="164"/>
      <c r="S235" s="164"/>
      <c r="T235" s="164"/>
      <c r="U235" s="164"/>
      <c r="V235" s="164"/>
      <c r="W235" s="164"/>
      <c r="X235" s="164"/>
    </row>
    <row r="236" spans="1:24" ht="12">
      <c r="A236" s="164"/>
      <c r="B236" s="132"/>
      <c r="C236" s="164"/>
      <c r="D236" s="164"/>
      <c r="E236" s="164"/>
      <c r="F236" s="164"/>
      <c r="G236" s="164"/>
      <c r="H236" s="164"/>
      <c r="I236" s="164"/>
      <c r="J236" s="164"/>
      <c r="K236" s="164"/>
      <c r="L236" s="164"/>
      <c r="M236" s="164"/>
      <c r="N236" s="164"/>
      <c r="O236" s="164"/>
      <c r="P236" s="164"/>
      <c r="Q236" s="164"/>
      <c r="R236" s="164"/>
      <c r="S236" s="164"/>
      <c r="T236" s="164"/>
      <c r="U236" s="164"/>
      <c r="V236" s="164"/>
      <c r="W236" s="164"/>
      <c r="X236" s="164"/>
    </row>
    <row r="237" spans="1:24" ht="12">
      <c r="A237" s="164"/>
      <c r="B237" s="132"/>
      <c r="C237" s="164"/>
      <c r="D237" s="164"/>
      <c r="E237" s="164"/>
      <c r="F237" s="164"/>
      <c r="G237" s="164"/>
      <c r="H237" s="164"/>
      <c r="I237" s="164"/>
      <c r="J237" s="164"/>
      <c r="K237" s="164"/>
      <c r="L237" s="164"/>
      <c r="M237" s="164"/>
      <c r="N237" s="164"/>
      <c r="O237" s="164"/>
      <c r="P237" s="164"/>
      <c r="Q237" s="164"/>
      <c r="R237" s="164"/>
      <c r="S237" s="164"/>
      <c r="T237" s="164"/>
      <c r="U237" s="164"/>
      <c r="V237" s="164"/>
      <c r="W237" s="164"/>
      <c r="X237" s="164"/>
    </row>
    <row r="238" spans="1:24" ht="12">
      <c r="A238" s="164"/>
      <c r="B238" s="132"/>
      <c r="C238" s="164"/>
      <c r="D238" s="164"/>
      <c r="E238" s="164"/>
      <c r="F238" s="164"/>
      <c r="G238" s="164"/>
      <c r="H238" s="164"/>
      <c r="I238" s="164"/>
      <c r="J238" s="164"/>
      <c r="K238" s="164"/>
      <c r="L238" s="164"/>
      <c r="M238" s="164"/>
      <c r="N238" s="164"/>
      <c r="O238" s="164"/>
      <c r="P238" s="164"/>
      <c r="Q238" s="164"/>
      <c r="R238" s="164"/>
      <c r="S238" s="164"/>
      <c r="T238" s="164"/>
      <c r="U238" s="164"/>
      <c r="V238" s="164"/>
      <c r="W238" s="164"/>
      <c r="X238" s="164"/>
    </row>
    <row r="239" spans="1:24" ht="12">
      <c r="A239" s="164"/>
      <c r="B239" s="132"/>
      <c r="C239" s="164"/>
      <c r="D239" s="164"/>
      <c r="E239" s="164"/>
      <c r="F239" s="164"/>
      <c r="G239" s="164"/>
      <c r="H239" s="164"/>
      <c r="I239" s="164"/>
      <c r="J239" s="164"/>
      <c r="K239" s="164"/>
      <c r="L239" s="164"/>
      <c r="M239" s="164"/>
      <c r="N239" s="164"/>
      <c r="O239" s="164"/>
      <c r="P239" s="164"/>
      <c r="Q239" s="164"/>
      <c r="R239" s="164"/>
      <c r="S239" s="164"/>
      <c r="T239" s="164"/>
      <c r="U239" s="164"/>
      <c r="V239" s="164"/>
      <c r="W239" s="164"/>
      <c r="X239" s="164"/>
    </row>
    <row r="240" spans="1:24" ht="12">
      <c r="A240" s="164"/>
      <c r="B240" s="132"/>
      <c r="C240" s="164"/>
      <c r="D240" s="164"/>
      <c r="E240" s="164"/>
      <c r="F240" s="164"/>
      <c r="G240" s="164"/>
      <c r="H240" s="164"/>
      <c r="I240" s="164"/>
      <c r="J240" s="164"/>
      <c r="K240" s="164"/>
      <c r="L240" s="164"/>
      <c r="M240" s="164"/>
      <c r="N240" s="164"/>
      <c r="O240" s="164"/>
      <c r="P240" s="164"/>
      <c r="Q240" s="164"/>
      <c r="R240" s="164"/>
      <c r="S240" s="164"/>
      <c r="T240" s="164"/>
      <c r="U240" s="164"/>
      <c r="V240" s="164"/>
      <c r="W240" s="164"/>
      <c r="X240" s="164"/>
    </row>
    <row r="241" spans="1:24" ht="12">
      <c r="A241" s="164"/>
      <c r="B241" s="132"/>
      <c r="C241" s="164"/>
      <c r="D241" s="164"/>
      <c r="E241" s="164"/>
      <c r="F241" s="164"/>
      <c r="G241" s="164"/>
      <c r="H241" s="164"/>
      <c r="I241" s="164"/>
      <c r="J241" s="164"/>
      <c r="K241" s="164"/>
      <c r="L241" s="164"/>
      <c r="M241" s="164"/>
      <c r="N241" s="164"/>
      <c r="O241" s="164"/>
      <c r="P241" s="164"/>
      <c r="Q241" s="164"/>
      <c r="R241" s="164"/>
      <c r="S241" s="164"/>
      <c r="T241" s="164"/>
      <c r="U241" s="164"/>
      <c r="V241" s="164"/>
      <c r="W241" s="164"/>
      <c r="X241" s="164"/>
    </row>
    <row r="242" spans="1:24" ht="12">
      <c r="A242" s="164"/>
      <c r="B242" s="132"/>
      <c r="C242" s="164"/>
      <c r="D242" s="164"/>
      <c r="E242" s="164"/>
      <c r="F242" s="164"/>
      <c r="G242" s="164"/>
      <c r="H242" s="164"/>
      <c r="I242" s="164"/>
      <c r="J242" s="164"/>
      <c r="K242" s="164"/>
      <c r="L242" s="164"/>
      <c r="M242" s="164"/>
      <c r="N242" s="164"/>
      <c r="O242" s="164"/>
      <c r="P242" s="164"/>
      <c r="Q242" s="164"/>
      <c r="R242" s="164"/>
      <c r="S242" s="164"/>
      <c r="T242" s="164"/>
      <c r="U242" s="164"/>
      <c r="V242" s="164"/>
      <c r="W242" s="164"/>
      <c r="X242" s="164"/>
    </row>
    <row r="243" spans="1:24" ht="12">
      <c r="A243" s="164"/>
      <c r="B243" s="132"/>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row>
    <row r="244" spans="1:24" ht="12">
      <c r="A244" s="164"/>
      <c r="B244" s="132"/>
      <c r="C244" s="164"/>
      <c r="D244" s="164"/>
      <c r="E244" s="164"/>
      <c r="F244" s="164"/>
      <c r="G244" s="164"/>
      <c r="H244" s="164"/>
      <c r="I244" s="164"/>
      <c r="J244" s="164"/>
      <c r="K244" s="164"/>
      <c r="L244" s="164"/>
      <c r="M244" s="164"/>
      <c r="N244" s="164"/>
      <c r="O244" s="164"/>
      <c r="P244" s="164"/>
      <c r="Q244" s="164"/>
      <c r="R244" s="164"/>
      <c r="S244" s="164"/>
      <c r="T244" s="164"/>
      <c r="U244" s="164"/>
      <c r="V244" s="164"/>
      <c r="W244" s="164"/>
      <c r="X244" s="164"/>
    </row>
    <row r="245" spans="1:24" ht="12">
      <c r="A245" s="164"/>
      <c r="B245" s="132"/>
      <c r="C245" s="164"/>
      <c r="D245" s="164"/>
      <c r="E245" s="164"/>
      <c r="F245" s="164"/>
      <c r="G245" s="164"/>
      <c r="H245" s="164"/>
      <c r="I245" s="164"/>
      <c r="J245" s="164"/>
      <c r="K245" s="164"/>
      <c r="L245" s="164"/>
      <c r="M245" s="164"/>
      <c r="N245" s="164"/>
      <c r="O245" s="164"/>
      <c r="P245" s="164"/>
      <c r="Q245" s="164"/>
      <c r="R245" s="164"/>
      <c r="S245" s="164"/>
      <c r="T245" s="164"/>
      <c r="U245" s="164"/>
      <c r="V245" s="164"/>
      <c r="W245" s="164"/>
      <c r="X245" s="164"/>
    </row>
    <row r="246" spans="1:24" ht="12">
      <c r="A246" s="164"/>
      <c r="B246" s="132"/>
      <c r="C246" s="164"/>
      <c r="D246" s="164"/>
      <c r="E246" s="164"/>
      <c r="F246" s="164"/>
      <c r="G246" s="164"/>
      <c r="H246" s="164"/>
      <c r="I246" s="164"/>
      <c r="J246" s="164"/>
      <c r="K246" s="164"/>
      <c r="L246" s="164"/>
      <c r="M246" s="164"/>
      <c r="N246" s="164"/>
      <c r="O246" s="164"/>
      <c r="P246" s="164"/>
      <c r="Q246" s="164"/>
      <c r="R246" s="164"/>
      <c r="S246" s="164"/>
      <c r="T246" s="164"/>
      <c r="U246" s="164"/>
      <c r="V246" s="164"/>
      <c r="W246" s="164"/>
      <c r="X246" s="164"/>
    </row>
    <row r="247" spans="1:24" ht="12">
      <c r="A247" s="164"/>
      <c r="B247" s="132"/>
      <c r="C247" s="164"/>
      <c r="D247" s="164"/>
      <c r="E247" s="164"/>
      <c r="F247" s="164"/>
      <c r="G247" s="164"/>
      <c r="H247" s="164"/>
      <c r="I247" s="164"/>
      <c r="J247" s="164"/>
      <c r="K247" s="164"/>
      <c r="L247" s="164"/>
      <c r="M247" s="164"/>
      <c r="N247" s="164"/>
      <c r="O247" s="164"/>
      <c r="P247" s="164"/>
      <c r="Q247" s="164"/>
      <c r="R247" s="164"/>
      <c r="S247" s="164"/>
      <c r="T247" s="164"/>
      <c r="U247" s="164"/>
      <c r="V247" s="164"/>
      <c r="W247" s="164"/>
      <c r="X247" s="164"/>
    </row>
    <row r="248" spans="1:24" ht="12">
      <c r="A248" s="164"/>
      <c r="B248" s="132"/>
      <c r="C248" s="164"/>
      <c r="D248" s="164"/>
      <c r="E248" s="164"/>
      <c r="F248" s="164"/>
      <c r="G248" s="164"/>
      <c r="H248" s="164"/>
      <c r="I248" s="164"/>
      <c r="J248" s="164"/>
      <c r="K248" s="164"/>
      <c r="L248" s="164"/>
      <c r="M248" s="164"/>
      <c r="N248" s="164"/>
      <c r="O248" s="164"/>
      <c r="P248" s="164"/>
      <c r="Q248" s="164"/>
      <c r="R248" s="164"/>
      <c r="S248" s="164"/>
      <c r="T248" s="164"/>
      <c r="U248" s="164"/>
      <c r="V248" s="164"/>
      <c r="W248" s="164"/>
      <c r="X248" s="164"/>
    </row>
    <row r="249" spans="1:24" ht="12">
      <c r="A249" s="164"/>
      <c r="B249" s="132"/>
      <c r="C249" s="164"/>
      <c r="D249" s="164"/>
      <c r="E249" s="164"/>
      <c r="F249" s="164"/>
      <c r="G249" s="164"/>
      <c r="H249" s="164"/>
      <c r="I249" s="164"/>
      <c r="J249" s="164"/>
      <c r="K249" s="164"/>
      <c r="L249" s="164"/>
      <c r="M249" s="164"/>
      <c r="N249" s="164"/>
      <c r="O249" s="164"/>
      <c r="P249" s="164"/>
      <c r="Q249" s="164"/>
      <c r="R249" s="164"/>
      <c r="S249" s="164"/>
      <c r="T249" s="164"/>
      <c r="U249" s="164"/>
      <c r="V249" s="164"/>
      <c r="W249" s="164"/>
      <c r="X249" s="164"/>
    </row>
    <row r="250" spans="1:24" ht="12">
      <c r="A250" s="164"/>
      <c r="B250" s="132"/>
      <c r="C250" s="164"/>
      <c r="D250" s="164"/>
      <c r="E250" s="164"/>
      <c r="F250" s="164"/>
      <c r="G250" s="164"/>
      <c r="H250" s="164"/>
      <c r="I250" s="164"/>
      <c r="J250" s="164"/>
      <c r="K250" s="164"/>
      <c r="L250" s="164"/>
      <c r="M250" s="164"/>
      <c r="N250" s="164"/>
      <c r="O250" s="164"/>
      <c r="P250" s="164"/>
      <c r="Q250" s="164"/>
      <c r="R250" s="164"/>
      <c r="S250" s="164"/>
      <c r="T250" s="164"/>
      <c r="U250" s="164"/>
      <c r="V250" s="164"/>
      <c r="W250" s="164"/>
      <c r="X250" s="164"/>
    </row>
    <row r="251" spans="1:24" ht="12">
      <c r="A251" s="164"/>
      <c r="B251" s="132"/>
      <c r="C251" s="164"/>
      <c r="D251" s="164"/>
      <c r="E251" s="164"/>
      <c r="F251" s="164"/>
      <c r="G251" s="164"/>
      <c r="H251" s="164"/>
      <c r="I251" s="164"/>
      <c r="J251" s="164"/>
      <c r="K251" s="164"/>
      <c r="L251" s="164"/>
      <c r="M251" s="164"/>
      <c r="N251" s="164"/>
      <c r="O251" s="164"/>
      <c r="P251" s="164"/>
      <c r="Q251" s="164"/>
      <c r="R251" s="164"/>
      <c r="S251" s="164"/>
      <c r="T251" s="164"/>
      <c r="U251" s="164"/>
      <c r="V251" s="164"/>
      <c r="W251" s="164"/>
      <c r="X251" s="164"/>
    </row>
    <row r="252" spans="1:24" ht="12">
      <c r="A252" s="164"/>
      <c r="B252" s="132"/>
      <c r="C252" s="164"/>
      <c r="D252" s="164"/>
      <c r="E252" s="164"/>
      <c r="F252" s="164"/>
      <c r="G252" s="164"/>
      <c r="H252" s="164"/>
      <c r="I252" s="164"/>
      <c r="J252" s="164"/>
      <c r="K252" s="164"/>
      <c r="L252" s="164"/>
      <c r="M252" s="164"/>
      <c r="N252" s="164"/>
      <c r="O252" s="164"/>
      <c r="P252" s="164"/>
      <c r="Q252" s="164"/>
      <c r="R252" s="164"/>
      <c r="S252" s="164"/>
      <c r="T252" s="164"/>
      <c r="U252" s="164"/>
      <c r="V252" s="164"/>
      <c r="W252" s="164"/>
      <c r="X252" s="164"/>
    </row>
    <row r="253" spans="1:24" ht="12">
      <c r="A253" s="164"/>
      <c r="B253" s="132"/>
      <c r="C253" s="164"/>
      <c r="D253" s="164"/>
      <c r="E253" s="164"/>
      <c r="F253" s="164"/>
      <c r="G253" s="164"/>
      <c r="H253" s="164"/>
      <c r="I253" s="164"/>
      <c r="J253" s="164"/>
      <c r="K253" s="164"/>
      <c r="L253" s="164"/>
      <c r="M253" s="164"/>
      <c r="N253" s="164"/>
      <c r="O253" s="164"/>
      <c r="P253" s="164"/>
      <c r="Q253" s="164"/>
      <c r="R253" s="164"/>
      <c r="S253" s="164"/>
      <c r="T253" s="164"/>
      <c r="U253" s="164"/>
      <c r="V253" s="164"/>
      <c r="W253" s="164"/>
      <c r="X253" s="164"/>
    </row>
    <row r="254" spans="1:24" ht="12">
      <c r="A254" s="164"/>
      <c r="B254" s="132"/>
      <c r="C254" s="164"/>
      <c r="D254" s="164"/>
      <c r="E254" s="164"/>
      <c r="F254" s="164"/>
      <c r="G254" s="164"/>
      <c r="H254" s="164"/>
      <c r="I254" s="164"/>
      <c r="J254" s="164"/>
      <c r="K254" s="164"/>
      <c r="L254" s="164"/>
      <c r="M254" s="164"/>
      <c r="N254" s="164"/>
      <c r="O254" s="164"/>
      <c r="P254" s="164"/>
      <c r="Q254" s="164"/>
      <c r="R254" s="164"/>
      <c r="S254" s="164"/>
      <c r="T254" s="164"/>
      <c r="U254" s="164"/>
      <c r="V254" s="164"/>
      <c r="W254" s="164"/>
      <c r="X254" s="164"/>
    </row>
    <row r="255" spans="1:24" ht="12">
      <c r="A255" s="164"/>
      <c r="B255" s="132"/>
      <c r="C255" s="164"/>
      <c r="D255" s="164"/>
      <c r="E255" s="164"/>
      <c r="F255" s="164"/>
      <c r="G255" s="164"/>
      <c r="H255" s="164"/>
      <c r="I255" s="164"/>
      <c r="J255" s="164"/>
      <c r="K255" s="164"/>
      <c r="L255" s="164"/>
      <c r="M255" s="164"/>
      <c r="N255" s="164"/>
      <c r="O255" s="164"/>
      <c r="P255" s="164"/>
      <c r="Q255" s="164"/>
      <c r="R255" s="164"/>
      <c r="S255" s="164"/>
      <c r="T255" s="164"/>
      <c r="U255" s="164"/>
      <c r="V255" s="164"/>
      <c r="W255" s="164"/>
      <c r="X255" s="164"/>
    </row>
    <row r="256" spans="1:24" ht="12">
      <c r="A256" s="164"/>
      <c r="B256" s="132"/>
      <c r="C256" s="164"/>
      <c r="D256" s="164"/>
      <c r="E256" s="164"/>
      <c r="F256" s="164"/>
      <c r="G256" s="164"/>
      <c r="H256" s="164"/>
      <c r="I256" s="164"/>
      <c r="J256" s="164"/>
      <c r="K256" s="164"/>
      <c r="L256" s="164"/>
      <c r="M256" s="164"/>
      <c r="N256" s="164"/>
      <c r="O256" s="164"/>
      <c r="P256" s="164"/>
      <c r="Q256" s="164"/>
      <c r="R256" s="164"/>
      <c r="S256" s="164"/>
      <c r="T256" s="164"/>
      <c r="U256" s="164"/>
      <c r="V256" s="164"/>
      <c r="W256" s="164"/>
      <c r="X256" s="164"/>
    </row>
    <row r="257" spans="1:24" ht="12">
      <c r="A257" s="164"/>
      <c r="B257" s="132"/>
      <c r="C257" s="164"/>
      <c r="D257" s="164"/>
      <c r="E257" s="164"/>
      <c r="F257" s="164"/>
      <c r="G257" s="164"/>
      <c r="H257" s="164"/>
      <c r="I257" s="164"/>
      <c r="J257" s="164"/>
      <c r="K257" s="164"/>
      <c r="L257" s="164"/>
      <c r="M257" s="164"/>
      <c r="N257" s="164"/>
      <c r="O257" s="164"/>
      <c r="P257" s="164"/>
      <c r="Q257" s="164"/>
      <c r="R257" s="164"/>
      <c r="S257" s="164"/>
      <c r="T257" s="164"/>
      <c r="U257" s="164"/>
      <c r="V257" s="164"/>
      <c r="W257" s="164"/>
      <c r="X257" s="164"/>
    </row>
    <row r="258" spans="1:24" ht="12">
      <c r="A258" s="164"/>
      <c r="B258" s="132"/>
      <c r="C258" s="164"/>
      <c r="D258" s="164"/>
      <c r="E258" s="164"/>
      <c r="F258" s="164"/>
      <c r="G258" s="164"/>
      <c r="H258" s="164"/>
      <c r="I258" s="164"/>
      <c r="J258" s="164"/>
      <c r="K258" s="164"/>
      <c r="L258" s="164"/>
      <c r="M258" s="164"/>
      <c r="N258" s="164"/>
      <c r="O258" s="164"/>
      <c r="P258" s="164"/>
      <c r="Q258" s="164"/>
      <c r="R258" s="164"/>
      <c r="S258" s="164"/>
      <c r="T258" s="164"/>
      <c r="U258" s="164"/>
      <c r="V258" s="164"/>
      <c r="W258" s="164"/>
      <c r="X258" s="164"/>
    </row>
    <row r="259" spans="1:24" ht="12">
      <c r="A259" s="164"/>
      <c r="B259" s="132"/>
      <c r="C259" s="164"/>
      <c r="D259" s="164"/>
      <c r="E259" s="164"/>
      <c r="F259" s="164"/>
      <c r="G259" s="164"/>
      <c r="H259" s="164"/>
      <c r="I259" s="164"/>
      <c r="J259" s="164"/>
      <c r="K259" s="164"/>
      <c r="L259" s="164"/>
      <c r="M259" s="164"/>
      <c r="N259" s="164"/>
      <c r="O259" s="164"/>
      <c r="P259" s="164"/>
      <c r="Q259" s="164"/>
      <c r="R259" s="164"/>
      <c r="S259" s="164"/>
      <c r="T259" s="164"/>
      <c r="U259" s="164"/>
      <c r="V259" s="164"/>
      <c r="W259" s="164"/>
      <c r="X259" s="164"/>
    </row>
    <row r="260" spans="1:24" ht="12">
      <c r="A260" s="164"/>
      <c r="B260" s="132"/>
      <c r="C260" s="164"/>
      <c r="D260" s="164"/>
      <c r="E260" s="164"/>
      <c r="F260" s="164"/>
      <c r="G260" s="164"/>
      <c r="H260" s="164"/>
      <c r="I260" s="164"/>
      <c r="J260" s="164"/>
      <c r="K260" s="164"/>
      <c r="L260" s="164"/>
      <c r="M260" s="164"/>
      <c r="N260" s="164"/>
      <c r="O260" s="164"/>
      <c r="P260" s="164"/>
      <c r="Q260" s="164"/>
      <c r="R260" s="164"/>
      <c r="S260" s="164"/>
      <c r="T260" s="164"/>
      <c r="U260" s="164"/>
      <c r="V260" s="164"/>
      <c r="W260" s="164"/>
      <c r="X260" s="164"/>
    </row>
    <row r="261" spans="1:24" ht="12">
      <c r="A261" s="164"/>
      <c r="B261" s="132"/>
      <c r="C261" s="164"/>
      <c r="D261" s="164"/>
      <c r="E261" s="164"/>
      <c r="F261" s="164"/>
      <c r="G261" s="164"/>
      <c r="H261" s="164"/>
      <c r="I261" s="164"/>
      <c r="J261" s="164"/>
      <c r="K261" s="164"/>
      <c r="L261" s="164"/>
      <c r="M261" s="164"/>
      <c r="N261" s="164"/>
      <c r="O261" s="164"/>
      <c r="P261" s="164"/>
      <c r="Q261" s="164"/>
      <c r="R261" s="164"/>
      <c r="S261" s="164"/>
      <c r="T261" s="164"/>
      <c r="U261" s="164"/>
      <c r="V261" s="164"/>
      <c r="W261" s="164"/>
      <c r="X261" s="164"/>
    </row>
    <row r="262" spans="1:24" ht="12">
      <c r="A262" s="164"/>
      <c r="B262" s="132"/>
      <c r="C262" s="164"/>
      <c r="D262" s="164"/>
      <c r="E262" s="164"/>
      <c r="F262" s="164"/>
      <c r="G262" s="164"/>
      <c r="H262" s="164"/>
      <c r="I262" s="164"/>
      <c r="J262" s="164"/>
      <c r="K262" s="164"/>
      <c r="L262" s="164"/>
      <c r="M262" s="164"/>
      <c r="N262" s="164"/>
      <c r="O262" s="164"/>
      <c r="P262" s="164"/>
      <c r="Q262" s="164"/>
      <c r="R262" s="164"/>
      <c r="S262" s="164"/>
      <c r="T262" s="164"/>
      <c r="U262" s="164"/>
      <c r="V262" s="164"/>
      <c r="W262" s="164"/>
      <c r="X262" s="164"/>
    </row>
    <row r="263" spans="1:24" ht="12">
      <c r="A263" s="164"/>
      <c r="B263" s="132"/>
      <c r="C263" s="164"/>
      <c r="D263" s="164"/>
      <c r="E263" s="164"/>
      <c r="F263" s="164"/>
      <c r="G263" s="164"/>
      <c r="H263" s="164"/>
      <c r="I263" s="164"/>
      <c r="J263" s="164"/>
      <c r="K263" s="164"/>
      <c r="L263" s="164"/>
      <c r="M263" s="164"/>
      <c r="N263" s="164"/>
      <c r="O263" s="164"/>
      <c r="P263" s="164"/>
      <c r="Q263" s="164"/>
      <c r="R263" s="164"/>
      <c r="S263" s="164"/>
      <c r="T263" s="164"/>
      <c r="U263" s="164"/>
      <c r="V263" s="164"/>
      <c r="W263" s="164"/>
      <c r="X263" s="164"/>
    </row>
    <row r="264" spans="1:24" ht="12">
      <c r="A264" s="164"/>
      <c r="B264" s="132"/>
      <c r="C264" s="164"/>
      <c r="D264" s="164"/>
      <c r="E264" s="164"/>
      <c r="F264" s="164"/>
      <c r="G264" s="164"/>
      <c r="H264" s="164"/>
      <c r="I264" s="164"/>
      <c r="J264" s="164"/>
      <c r="K264" s="164"/>
      <c r="L264" s="164"/>
      <c r="M264" s="164"/>
      <c r="N264" s="164"/>
      <c r="O264" s="164"/>
      <c r="P264" s="164"/>
      <c r="Q264" s="164"/>
      <c r="R264" s="164"/>
      <c r="S264" s="164"/>
      <c r="T264" s="164"/>
      <c r="U264" s="164"/>
      <c r="V264" s="164"/>
      <c r="W264" s="164"/>
      <c r="X264" s="164"/>
    </row>
    <row r="265" spans="1:24" ht="12">
      <c r="A265" s="164"/>
      <c r="B265" s="132"/>
      <c r="C265" s="164"/>
      <c r="D265" s="164"/>
      <c r="E265" s="164"/>
      <c r="F265" s="164"/>
      <c r="G265" s="164"/>
      <c r="H265" s="164"/>
      <c r="I265" s="164"/>
      <c r="J265" s="164"/>
      <c r="K265" s="164"/>
      <c r="L265" s="164"/>
      <c r="M265" s="164"/>
      <c r="N265" s="164"/>
      <c r="O265" s="164"/>
      <c r="P265" s="164"/>
      <c r="Q265" s="164"/>
      <c r="R265" s="164"/>
      <c r="S265" s="164"/>
      <c r="T265" s="164"/>
      <c r="U265" s="164"/>
      <c r="V265" s="164"/>
      <c r="W265" s="164"/>
      <c r="X265" s="164"/>
    </row>
    <row r="266" spans="1:24" ht="12">
      <c r="A266" s="164"/>
      <c r="B266" s="132"/>
      <c r="C266" s="164"/>
      <c r="D266" s="164"/>
      <c r="E266" s="164"/>
      <c r="F266" s="164"/>
      <c r="G266" s="164"/>
      <c r="H266" s="164"/>
      <c r="I266" s="164"/>
      <c r="J266" s="164"/>
      <c r="K266" s="164"/>
      <c r="L266" s="164"/>
      <c r="M266" s="164"/>
      <c r="N266" s="164"/>
      <c r="O266" s="164"/>
      <c r="P266" s="164"/>
      <c r="Q266" s="164"/>
      <c r="R266" s="164"/>
      <c r="S266" s="164"/>
      <c r="T266" s="164"/>
      <c r="U266" s="164"/>
      <c r="V266" s="164"/>
      <c r="W266" s="164"/>
      <c r="X266" s="164"/>
    </row>
    <row r="267" spans="1:24" ht="12">
      <c r="A267" s="164"/>
      <c r="B267" s="132"/>
      <c r="C267" s="164"/>
      <c r="D267" s="164"/>
      <c r="E267" s="164"/>
      <c r="F267" s="164"/>
      <c r="G267" s="164"/>
      <c r="H267" s="164"/>
      <c r="I267" s="164"/>
      <c r="J267" s="164"/>
      <c r="K267" s="164"/>
      <c r="L267" s="164"/>
      <c r="M267" s="164"/>
      <c r="N267" s="164"/>
      <c r="O267" s="164"/>
      <c r="P267" s="164"/>
      <c r="Q267" s="164"/>
      <c r="R267" s="164"/>
      <c r="S267" s="164"/>
      <c r="T267" s="164"/>
      <c r="U267" s="164"/>
      <c r="V267" s="164"/>
      <c r="W267" s="164"/>
      <c r="X267" s="164"/>
    </row>
    <row r="268" spans="1:24" ht="12">
      <c r="A268" s="164"/>
      <c r="B268" s="132"/>
      <c r="C268" s="164"/>
      <c r="D268" s="164"/>
      <c r="E268" s="164"/>
      <c r="F268" s="164"/>
      <c r="G268" s="164"/>
      <c r="H268" s="164"/>
      <c r="I268" s="164"/>
      <c r="J268" s="164"/>
      <c r="K268" s="164"/>
      <c r="L268" s="164"/>
      <c r="M268" s="164"/>
      <c r="N268" s="164"/>
      <c r="O268" s="164"/>
      <c r="P268" s="164"/>
      <c r="Q268" s="164"/>
      <c r="R268" s="164"/>
      <c r="S268" s="164"/>
      <c r="T268" s="164"/>
      <c r="U268" s="164"/>
      <c r="V268" s="164"/>
      <c r="W268" s="164"/>
      <c r="X268" s="164"/>
    </row>
    <row r="269" spans="1:24" ht="12">
      <c r="A269" s="164"/>
      <c r="B269" s="132"/>
      <c r="C269" s="164"/>
      <c r="D269" s="164"/>
      <c r="E269" s="164"/>
      <c r="F269" s="164"/>
      <c r="G269" s="164"/>
      <c r="H269" s="164"/>
      <c r="I269" s="164"/>
      <c r="J269" s="164"/>
      <c r="K269" s="164"/>
      <c r="L269" s="164"/>
      <c r="M269" s="164"/>
      <c r="N269" s="164"/>
      <c r="O269" s="164"/>
      <c r="P269" s="164"/>
      <c r="Q269" s="164"/>
      <c r="R269" s="164"/>
      <c r="S269" s="164"/>
      <c r="T269" s="164"/>
      <c r="U269" s="164"/>
      <c r="V269" s="164"/>
      <c r="W269" s="164"/>
      <c r="X269" s="164"/>
    </row>
    <row r="270" spans="1:24" ht="12">
      <c r="A270" s="164"/>
      <c r="B270" s="132"/>
      <c r="C270" s="164"/>
      <c r="D270" s="164"/>
      <c r="E270" s="164"/>
      <c r="F270" s="164"/>
      <c r="G270" s="164"/>
      <c r="H270" s="164"/>
      <c r="I270" s="164"/>
      <c r="J270" s="164"/>
      <c r="K270" s="164"/>
      <c r="L270" s="164"/>
      <c r="M270" s="164"/>
      <c r="N270" s="164"/>
      <c r="O270" s="164"/>
      <c r="P270" s="164"/>
      <c r="Q270" s="164"/>
      <c r="R270" s="164"/>
      <c r="S270" s="164"/>
      <c r="T270" s="164"/>
      <c r="U270" s="164"/>
      <c r="V270" s="164"/>
      <c r="W270" s="164"/>
      <c r="X270" s="164"/>
    </row>
    <row r="271" spans="1:24" ht="12">
      <c r="A271" s="164"/>
      <c r="B271" s="132"/>
      <c r="C271" s="164"/>
      <c r="D271" s="164"/>
      <c r="E271" s="164"/>
      <c r="F271" s="164"/>
      <c r="G271" s="164"/>
      <c r="H271" s="164"/>
      <c r="I271" s="164"/>
      <c r="J271" s="164"/>
      <c r="K271" s="164"/>
      <c r="L271" s="164"/>
      <c r="M271" s="164"/>
      <c r="N271" s="164"/>
      <c r="O271" s="164"/>
      <c r="P271" s="164"/>
      <c r="Q271" s="164"/>
      <c r="R271" s="164"/>
      <c r="S271" s="164"/>
      <c r="T271" s="164"/>
      <c r="U271" s="164"/>
      <c r="V271" s="164"/>
      <c r="W271" s="164"/>
      <c r="X271" s="164"/>
    </row>
    <row r="272" spans="1:24" ht="12">
      <c r="A272" s="164"/>
      <c r="B272" s="132"/>
      <c r="C272" s="164"/>
      <c r="D272" s="164"/>
      <c r="E272" s="164"/>
      <c r="F272" s="164"/>
      <c r="G272" s="164"/>
      <c r="H272" s="164"/>
      <c r="I272" s="164"/>
      <c r="J272" s="164"/>
      <c r="K272" s="164"/>
      <c r="L272" s="164"/>
      <c r="M272" s="164"/>
      <c r="N272" s="164"/>
      <c r="O272" s="164"/>
      <c r="P272" s="164"/>
      <c r="Q272" s="164"/>
      <c r="R272" s="164"/>
      <c r="S272" s="164"/>
      <c r="T272" s="164"/>
      <c r="U272" s="164"/>
      <c r="V272" s="164"/>
      <c r="W272" s="164"/>
      <c r="X272" s="164"/>
    </row>
    <row r="273" spans="1:24" ht="12">
      <c r="A273" s="164"/>
      <c r="B273" s="132"/>
      <c r="C273" s="164"/>
      <c r="D273" s="164"/>
      <c r="E273" s="164"/>
      <c r="F273" s="164"/>
      <c r="G273" s="164"/>
      <c r="H273" s="164"/>
      <c r="I273" s="164"/>
      <c r="J273" s="164"/>
      <c r="K273" s="164"/>
      <c r="L273" s="164"/>
      <c r="M273" s="164"/>
      <c r="N273" s="164"/>
      <c r="O273" s="164"/>
      <c r="P273" s="164"/>
      <c r="Q273" s="164"/>
      <c r="R273" s="164"/>
      <c r="S273" s="164"/>
      <c r="T273" s="164"/>
      <c r="U273" s="164"/>
      <c r="V273" s="164"/>
      <c r="W273" s="164"/>
      <c r="X273" s="164"/>
    </row>
    <row r="274" spans="1:24" ht="12">
      <c r="A274" s="164"/>
      <c r="B274" s="132"/>
      <c r="C274" s="164"/>
      <c r="D274" s="164"/>
      <c r="E274" s="164"/>
      <c r="F274" s="164"/>
      <c r="G274" s="164"/>
      <c r="H274" s="164"/>
      <c r="I274" s="164"/>
      <c r="J274" s="164"/>
      <c r="K274" s="164"/>
      <c r="L274" s="164"/>
      <c r="M274" s="164"/>
      <c r="N274" s="164"/>
      <c r="O274" s="164"/>
      <c r="P274" s="164"/>
      <c r="Q274" s="164"/>
      <c r="R274" s="164"/>
      <c r="S274" s="164"/>
      <c r="T274" s="164"/>
      <c r="U274" s="164"/>
      <c r="V274" s="164"/>
      <c r="W274" s="164"/>
      <c r="X274" s="164"/>
    </row>
    <row r="275" spans="1:24" ht="12">
      <c r="A275" s="164"/>
      <c r="B275" s="132"/>
      <c r="C275" s="164"/>
      <c r="D275" s="164"/>
      <c r="E275" s="164"/>
      <c r="F275" s="164"/>
      <c r="G275" s="164"/>
      <c r="H275" s="164"/>
      <c r="I275" s="164"/>
      <c r="J275" s="164"/>
      <c r="K275" s="164"/>
      <c r="L275" s="164"/>
      <c r="M275" s="164"/>
      <c r="N275" s="164"/>
      <c r="O275" s="164"/>
      <c r="P275" s="164"/>
      <c r="Q275" s="164"/>
      <c r="R275" s="164"/>
      <c r="S275" s="164"/>
      <c r="T275" s="164"/>
      <c r="U275" s="164"/>
      <c r="V275" s="164"/>
      <c r="W275" s="164"/>
      <c r="X275" s="164"/>
    </row>
    <row r="276" spans="1:24" ht="12">
      <c r="A276" s="164"/>
      <c r="B276" s="132"/>
      <c r="C276" s="164"/>
      <c r="D276" s="164"/>
      <c r="E276" s="164"/>
      <c r="F276" s="164"/>
      <c r="G276" s="164"/>
      <c r="H276" s="164"/>
      <c r="I276" s="164"/>
      <c r="J276" s="164"/>
      <c r="K276" s="164"/>
      <c r="L276" s="164"/>
      <c r="M276" s="164"/>
      <c r="N276" s="164"/>
      <c r="O276" s="164"/>
      <c r="P276" s="164"/>
      <c r="Q276" s="164"/>
      <c r="R276" s="164"/>
      <c r="S276" s="164"/>
      <c r="T276" s="164"/>
      <c r="U276" s="164"/>
      <c r="V276" s="164"/>
      <c r="W276" s="164"/>
      <c r="X276" s="164"/>
    </row>
    <row r="277" spans="1:24" ht="12">
      <c r="A277" s="164"/>
      <c r="B277" s="132"/>
      <c r="C277" s="164"/>
      <c r="D277" s="164"/>
      <c r="E277" s="164"/>
      <c r="F277" s="164"/>
      <c r="G277" s="164"/>
      <c r="H277" s="164"/>
      <c r="I277" s="164"/>
      <c r="J277" s="164"/>
      <c r="K277" s="164"/>
      <c r="L277" s="164"/>
      <c r="M277" s="164"/>
      <c r="N277" s="164"/>
      <c r="O277" s="164"/>
      <c r="P277" s="164"/>
      <c r="Q277" s="164"/>
      <c r="R277" s="164"/>
      <c r="S277" s="164"/>
      <c r="T277" s="164"/>
      <c r="U277" s="164"/>
      <c r="V277" s="164"/>
      <c r="W277" s="164"/>
      <c r="X277" s="164"/>
    </row>
    <row r="278" spans="1:24" ht="12">
      <c r="A278" s="164"/>
      <c r="B278" s="132"/>
      <c r="C278" s="164"/>
      <c r="D278" s="164"/>
      <c r="E278" s="164"/>
      <c r="F278" s="164"/>
      <c r="G278" s="164"/>
      <c r="H278" s="164"/>
      <c r="I278" s="164"/>
      <c r="J278" s="164"/>
      <c r="K278" s="164"/>
      <c r="L278" s="164"/>
      <c r="M278" s="164"/>
      <c r="N278" s="164"/>
      <c r="O278" s="164"/>
      <c r="P278" s="164"/>
      <c r="Q278" s="164"/>
      <c r="R278" s="164"/>
      <c r="S278" s="164"/>
      <c r="T278" s="164"/>
      <c r="U278" s="164"/>
      <c r="V278" s="164"/>
      <c r="W278" s="164"/>
      <c r="X278" s="164"/>
    </row>
    <row r="279" spans="1:24" ht="12">
      <c r="A279" s="164"/>
      <c r="B279" s="132"/>
      <c r="C279" s="164"/>
      <c r="D279" s="164"/>
      <c r="E279" s="164"/>
      <c r="F279" s="164"/>
      <c r="G279" s="164"/>
      <c r="H279" s="164"/>
      <c r="I279" s="164"/>
      <c r="J279" s="164"/>
      <c r="K279" s="164"/>
      <c r="L279" s="164"/>
      <c r="M279" s="164"/>
      <c r="N279" s="164"/>
      <c r="O279" s="164"/>
      <c r="P279" s="164"/>
      <c r="Q279" s="164"/>
      <c r="R279" s="164"/>
      <c r="S279" s="164"/>
      <c r="T279" s="164"/>
      <c r="U279" s="164"/>
      <c r="V279" s="164"/>
      <c r="W279" s="164"/>
      <c r="X279" s="164"/>
    </row>
    <row r="280" spans="1:24" ht="12">
      <c r="A280" s="164"/>
      <c r="B280" s="132"/>
      <c r="C280" s="164"/>
      <c r="D280" s="164"/>
      <c r="E280" s="164"/>
      <c r="F280" s="164"/>
      <c r="G280" s="164"/>
      <c r="H280" s="164"/>
      <c r="I280" s="164"/>
      <c r="J280" s="164"/>
      <c r="K280" s="164"/>
      <c r="L280" s="164"/>
      <c r="M280" s="164"/>
      <c r="N280" s="164"/>
      <c r="O280" s="164"/>
      <c r="P280" s="164"/>
      <c r="Q280" s="164"/>
      <c r="R280" s="164"/>
      <c r="S280" s="164"/>
      <c r="T280" s="164"/>
      <c r="U280" s="164"/>
      <c r="V280" s="164"/>
      <c r="W280" s="164"/>
      <c r="X280" s="164"/>
    </row>
    <row r="281" spans="1:24" ht="12">
      <c r="A281" s="164"/>
      <c r="B281" s="132"/>
      <c r="C281" s="164"/>
      <c r="D281" s="164"/>
      <c r="E281" s="164"/>
      <c r="F281" s="164"/>
      <c r="G281" s="164"/>
      <c r="H281" s="164"/>
      <c r="I281" s="164"/>
      <c r="J281" s="164"/>
      <c r="K281" s="164"/>
      <c r="L281" s="164"/>
      <c r="M281" s="164"/>
      <c r="N281" s="164"/>
      <c r="O281" s="164"/>
      <c r="P281" s="164"/>
      <c r="Q281" s="164"/>
      <c r="R281" s="164"/>
      <c r="S281" s="164"/>
      <c r="T281" s="164"/>
      <c r="U281" s="164"/>
      <c r="V281" s="164"/>
      <c r="W281" s="164"/>
      <c r="X281" s="164"/>
    </row>
    <row r="282" spans="1:24" ht="12">
      <c r="A282" s="164"/>
      <c r="B282" s="132"/>
      <c r="C282" s="164"/>
      <c r="D282" s="164"/>
      <c r="E282" s="164"/>
      <c r="F282" s="164"/>
      <c r="G282" s="164"/>
      <c r="H282" s="164"/>
      <c r="I282" s="164"/>
      <c r="J282" s="164"/>
      <c r="K282" s="164"/>
      <c r="L282" s="164"/>
      <c r="M282" s="164"/>
      <c r="N282" s="164"/>
      <c r="O282" s="164"/>
      <c r="P282" s="164"/>
      <c r="Q282" s="164"/>
      <c r="R282" s="164"/>
      <c r="S282" s="164"/>
      <c r="T282" s="164"/>
      <c r="U282" s="164"/>
      <c r="V282" s="164"/>
      <c r="W282" s="164"/>
      <c r="X282" s="164"/>
    </row>
    <row r="283" spans="1:24" ht="12">
      <c r="A283" s="164"/>
      <c r="B283" s="132"/>
      <c r="C283" s="164"/>
      <c r="D283" s="164"/>
      <c r="E283" s="164"/>
      <c r="F283" s="164"/>
      <c r="G283" s="164"/>
      <c r="H283" s="164"/>
      <c r="I283" s="164"/>
      <c r="J283" s="164"/>
      <c r="K283" s="164"/>
      <c r="L283" s="164"/>
      <c r="M283" s="164"/>
      <c r="N283" s="164"/>
      <c r="O283" s="164"/>
      <c r="P283" s="164"/>
      <c r="Q283" s="164"/>
      <c r="R283" s="164"/>
      <c r="S283" s="164"/>
      <c r="T283" s="164"/>
      <c r="U283" s="164"/>
      <c r="V283" s="164"/>
      <c r="W283" s="164"/>
      <c r="X283" s="164"/>
    </row>
    <row r="284" spans="1:24" ht="12">
      <c r="A284" s="164"/>
      <c r="B284" s="132"/>
      <c r="C284" s="164"/>
      <c r="D284" s="164"/>
      <c r="E284" s="164"/>
      <c r="F284" s="164"/>
      <c r="G284" s="164"/>
      <c r="H284" s="164"/>
      <c r="I284" s="164"/>
      <c r="J284" s="164"/>
      <c r="K284" s="164"/>
      <c r="L284" s="164"/>
      <c r="M284" s="164"/>
      <c r="N284" s="164"/>
      <c r="O284" s="164"/>
      <c r="P284" s="164"/>
      <c r="Q284" s="164"/>
      <c r="R284" s="164"/>
      <c r="S284" s="164"/>
      <c r="T284" s="164"/>
      <c r="U284" s="164"/>
      <c r="V284" s="164"/>
      <c r="W284" s="164"/>
      <c r="X284" s="164"/>
    </row>
    <row r="285" spans="1:24" ht="12">
      <c r="A285" s="164"/>
      <c r="B285" s="132"/>
      <c r="C285" s="164"/>
      <c r="D285" s="164"/>
      <c r="E285" s="164"/>
      <c r="F285" s="164"/>
      <c r="G285" s="164"/>
      <c r="H285" s="164"/>
      <c r="I285" s="164"/>
      <c r="J285" s="164"/>
      <c r="K285" s="164"/>
      <c r="L285" s="164"/>
      <c r="M285" s="164"/>
      <c r="N285" s="164"/>
      <c r="O285" s="164"/>
      <c r="P285" s="164"/>
      <c r="Q285" s="164"/>
      <c r="R285" s="164"/>
      <c r="S285" s="164"/>
      <c r="T285" s="164"/>
      <c r="U285" s="164"/>
      <c r="V285" s="164"/>
      <c r="W285" s="164"/>
      <c r="X285" s="164"/>
    </row>
    <row r="286" spans="1:24" ht="12">
      <c r="A286" s="164"/>
      <c r="B286" s="132"/>
      <c r="C286" s="164"/>
      <c r="D286" s="164"/>
      <c r="E286" s="164"/>
      <c r="F286" s="164"/>
      <c r="G286" s="164"/>
      <c r="H286" s="164"/>
      <c r="I286" s="164"/>
      <c r="J286" s="164"/>
      <c r="K286" s="164"/>
      <c r="L286" s="164"/>
      <c r="M286" s="164"/>
      <c r="N286" s="164"/>
      <c r="O286" s="164"/>
      <c r="P286" s="164"/>
      <c r="Q286" s="164"/>
      <c r="R286" s="164"/>
      <c r="S286" s="164"/>
      <c r="T286" s="164"/>
      <c r="U286" s="164"/>
      <c r="V286" s="164"/>
      <c r="W286" s="164"/>
      <c r="X286" s="164"/>
    </row>
    <row r="287" spans="1:24" ht="12">
      <c r="A287" s="164"/>
      <c r="B287" s="132"/>
      <c r="C287" s="164"/>
      <c r="D287" s="164"/>
      <c r="E287" s="164"/>
      <c r="F287" s="164"/>
      <c r="G287" s="164"/>
      <c r="H287" s="164"/>
      <c r="I287" s="164"/>
      <c r="J287" s="164"/>
      <c r="K287" s="164"/>
      <c r="L287" s="164"/>
      <c r="M287" s="164"/>
      <c r="N287" s="164"/>
      <c r="O287" s="164"/>
      <c r="P287" s="164"/>
      <c r="Q287" s="164"/>
      <c r="R287" s="164"/>
      <c r="S287" s="164"/>
      <c r="T287" s="164"/>
      <c r="U287" s="164"/>
      <c r="V287" s="164"/>
      <c r="W287" s="164"/>
      <c r="X287" s="164"/>
    </row>
    <row r="288" spans="1:24" ht="12">
      <c r="A288" s="164"/>
      <c r="B288" s="132"/>
      <c r="C288" s="164"/>
      <c r="D288" s="164"/>
      <c r="E288" s="164"/>
      <c r="F288" s="164"/>
      <c r="G288" s="164"/>
      <c r="H288" s="164"/>
      <c r="I288" s="164"/>
      <c r="J288" s="164"/>
      <c r="K288" s="164"/>
      <c r="L288" s="164"/>
      <c r="M288" s="164"/>
      <c r="N288" s="164"/>
      <c r="O288" s="164"/>
      <c r="P288" s="164"/>
      <c r="Q288" s="164"/>
      <c r="R288" s="164"/>
      <c r="S288" s="164"/>
      <c r="T288" s="164"/>
      <c r="U288" s="164"/>
      <c r="V288" s="164"/>
      <c r="W288" s="164"/>
      <c r="X288" s="164"/>
    </row>
    <row r="289" spans="1:24" ht="12">
      <c r="A289" s="164"/>
      <c r="B289" s="132"/>
      <c r="C289" s="164"/>
      <c r="D289" s="164"/>
      <c r="E289" s="164"/>
      <c r="F289" s="164"/>
      <c r="G289" s="164"/>
      <c r="H289" s="164"/>
      <c r="I289" s="164"/>
      <c r="J289" s="164"/>
      <c r="K289" s="164"/>
      <c r="L289" s="164"/>
      <c r="M289" s="164"/>
      <c r="N289" s="164"/>
      <c r="O289" s="164"/>
      <c r="P289" s="164"/>
      <c r="Q289" s="164"/>
      <c r="R289" s="164"/>
      <c r="S289" s="164"/>
      <c r="T289" s="164"/>
      <c r="U289" s="164"/>
      <c r="V289" s="164"/>
      <c r="W289" s="164"/>
      <c r="X289" s="164"/>
    </row>
    <row r="290" spans="1:24" ht="12">
      <c r="A290" s="164"/>
      <c r="B290" s="132"/>
      <c r="C290" s="164"/>
      <c r="D290" s="164"/>
      <c r="E290" s="164"/>
      <c r="F290" s="164"/>
      <c r="G290" s="164"/>
      <c r="H290" s="164"/>
      <c r="I290" s="164"/>
      <c r="J290" s="164"/>
      <c r="K290" s="164"/>
      <c r="L290" s="164"/>
      <c r="M290" s="164"/>
      <c r="N290" s="164"/>
      <c r="O290" s="164"/>
      <c r="P290" s="164"/>
      <c r="Q290" s="164"/>
      <c r="R290" s="164"/>
      <c r="S290" s="164"/>
      <c r="T290" s="164"/>
      <c r="U290" s="164"/>
      <c r="V290" s="164"/>
      <c r="W290" s="164"/>
      <c r="X290" s="164"/>
    </row>
    <row r="291" spans="1:24" ht="12">
      <c r="A291" s="164"/>
      <c r="B291" s="132"/>
      <c r="C291" s="164"/>
      <c r="D291" s="164"/>
      <c r="E291" s="164"/>
      <c r="F291" s="164"/>
      <c r="G291" s="164"/>
      <c r="H291" s="164"/>
      <c r="I291" s="164"/>
      <c r="J291" s="164"/>
      <c r="K291" s="164"/>
      <c r="L291" s="164"/>
      <c r="M291" s="164"/>
      <c r="N291" s="164"/>
      <c r="O291" s="164"/>
      <c r="P291" s="164"/>
      <c r="Q291" s="164"/>
      <c r="R291" s="164"/>
      <c r="S291" s="164"/>
      <c r="T291" s="164"/>
      <c r="U291" s="164"/>
      <c r="V291" s="164"/>
      <c r="W291" s="164"/>
      <c r="X291" s="164"/>
    </row>
    <row r="292" spans="1:24" ht="12">
      <c r="A292" s="164"/>
      <c r="B292" s="132"/>
      <c r="C292" s="164"/>
      <c r="D292" s="164"/>
      <c r="E292" s="164"/>
      <c r="F292" s="164"/>
      <c r="G292" s="164"/>
      <c r="H292" s="164"/>
      <c r="I292" s="164"/>
      <c r="J292" s="164"/>
      <c r="K292" s="164"/>
      <c r="L292" s="164"/>
      <c r="M292" s="164"/>
      <c r="N292" s="164"/>
      <c r="O292" s="164"/>
      <c r="P292" s="164"/>
      <c r="Q292" s="164"/>
      <c r="R292" s="164"/>
      <c r="S292" s="164"/>
      <c r="T292" s="164"/>
      <c r="U292" s="164"/>
      <c r="V292" s="164"/>
      <c r="W292" s="164"/>
      <c r="X292" s="164"/>
    </row>
    <row r="293" spans="1:24" ht="12">
      <c r="A293" s="164"/>
      <c r="B293" s="132"/>
      <c r="C293" s="164"/>
      <c r="D293" s="164"/>
      <c r="E293" s="164"/>
      <c r="F293" s="164"/>
      <c r="G293" s="164"/>
      <c r="H293" s="164"/>
      <c r="I293" s="164"/>
      <c r="J293" s="164"/>
      <c r="K293" s="164"/>
      <c r="L293" s="164"/>
      <c r="M293" s="164"/>
      <c r="N293" s="164"/>
      <c r="O293" s="164"/>
      <c r="P293" s="164"/>
      <c r="Q293" s="164"/>
      <c r="R293" s="164"/>
      <c r="S293" s="164"/>
      <c r="T293" s="164"/>
      <c r="U293" s="164"/>
      <c r="V293" s="164"/>
      <c r="W293" s="164"/>
      <c r="X293" s="164"/>
    </row>
    <row r="294" spans="1:24" ht="12">
      <c r="A294" s="164"/>
      <c r="B294" s="132"/>
      <c r="C294" s="164"/>
      <c r="D294" s="164"/>
      <c r="E294" s="164"/>
      <c r="F294" s="164"/>
      <c r="G294" s="164"/>
      <c r="H294" s="164"/>
      <c r="I294" s="164"/>
      <c r="J294" s="164"/>
      <c r="K294" s="164"/>
      <c r="L294" s="164"/>
      <c r="M294" s="164"/>
      <c r="N294" s="164"/>
      <c r="O294" s="164"/>
      <c r="P294" s="164"/>
      <c r="Q294" s="164"/>
      <c r="R294" s="164"/>
      <c r="S294" s="164"/>
      <c r="T294" s="164"/>
      <c r="U294" s="164"/>
      <c r="V294" s="164"/>
      <c r="W294" s="164"/>
      <c r="X294" s="164"/>
    </row>
    <row r="295" spans="1:24" ht="12">
      <c r="A295" s="164"/>
      <c r="B295" s="132"/>
      <c r="C295" s="164"/>
      <c r="D295" s="164"/>
      <c r="E295" s="164"/>
      <c r="F295" s="164"/>
      <c r="G295" s="164"/>
      <c r="H295" s="164"/>
      <c r="I295" s="164"/>
      <c r="J295" s="164"/>
      <c r="K295" s="164"/>
      <c r="L295" s="164"/>
      <c r="M295" s="164"/>
      <c r="N295" s="164"/>
      <c r="O295" s="164"/>
      <c r="P295" s="164"/>
      <c r="Q295" s="164"/>
      <c r="R295" s="164"/>
      <c r="S295" s="164"/>
      <c r="T295" s="164"/>
      <c r="U295" s="164"/>
      <c r="V295" s="164"/>
      <c r="W295" s="164"/>
      <c r="X295" s="164"/>
    </row>
    <row r="296" spans="1:24" ht="12">
      <c r="A296" s="164"/>
      <c r="B296" s="132"/>
      <c r="C296" s="164"/>
      <c r="D296" s="164"/>
      <c r="E296" s="164"/>
      <c r="F296" s="164"/>
      <c r="G296" s="164"/>
      <c r="H296" s="164"/>
      <c r="I296" s="164"/>
      <c r="J296" s="164"/>
      <c r="K296" s="164"/>
      <c r="L296" s="164"/>
      <c r="M296" s="164"/>
      <c r="N296" s="164"/>
      <c r="O296" s="164"/>
      <c r="P296" s="164"/>
      <c r="Q296" s="164"/>
      <c r="R296" s="164"/>
      <c r="S296" s="164"/>
      <c r="T296" s="164"/>
      <c r="U296" s="164"/>
      <c r="V296" s="164"/>
      <c r="W296" s="164"/>
      <c r="X296" s="164"/>
    </row>
    <row r="297" spans="1:24" ht="12">
      <c r="A297" s="164"/>
      <c r="B297" s="132"/>
      <c r="C297" s="164"/>
      <c r="D297" s="164"/>
      <c r="E297" s="164"/>
      <c r="F297" s="164"/>
      <c r="G297" s="164"/>
      <c r="H297" s="164"/>
      <c r="I297" s="164"/>
      <c r="J297" s="164"/>
      <c r="K297" s="164"/>
      <c r="L297" s="164"/>
      <c r="M297" s="164"/>
      <c r="N297" s="164"/>
      <c r="O297" s="164"/>
      <c r="P297" s="164"/>
      <c r="Q297" s="164"/>
      <c r="R297" s="164"/>
      <c r="S297" s="164"/>
      <c r="T297" s="164"/>
      <c r="U297" s="164"/>
      <c r="V297" s="164"/>
      <c r="W297" s="164"/>
      <c r="X297" s="164"/>
    </row>
    <row r="298" spans="1:24" ht="12">
      <c r="A298" s="164"/>
      <c r="B298" s="132"/>
      <c r="C298" s="164"/>
      <c r="D298" s="164"/>
      <c r="E298" s="164"/>
      <c r="F298" s="164"/>
      <c r="G298" s="164"/>
      <c r="H298" s="164"/>
      <c r="I298" s="164"/>
      <c r="J298" s="164"/>
      <c r="K298" s="164"/>
      <c r="L298" s="164"/>
      <c r="M298" s="164"/>
      <c r="N298" s="164"/>
      <c r="O298" s="164"/>
      <c r="P298" s="164"/>
      <c r="Q298" s="164"/>
      <c r="R298" s="164"/>
      <c r="S298" s="164"/>
      <c r="T298" s="164"/>
      <c r="U298" s="164"/>
      <c r="V298" s="164"/>
      <c r="W298" s="164"/>
      <c r="X298" s="164"/>
    </row>
    <row r="299" spans="1:24" ht="12">
      <c r="A299" s="164"/>
      <c r="B299" s="132"/>
      <c r="C299" s="164"/>
      <c r="D299" s="164"/>
      <c r="E299" s="164"/>
      <c r="F299" s="164"/>
      <c r="G299" s="164"/>
      <c r="H299" s="164"/>
      <c r="I299" s="164"/>
      <c r="J299" s="164"/>
      <c r="K299" s="164"/>
      <c r="L299" s="164"/>
      <c r="M299" s="164"/>
      <c r="N299" s="164"/>
      <c r="O299" s="164"/>
      <c r="P299" s="164"/>
      <c r="Q299" s="164"/>
      <c r="R299" s="164"/>
      <c r="S299" s="164"/>
      <c r="T299" s="164"/>
      <c r="U299" s="164"/>
      <c r="V299" s="164"/>
      <c r="W299" s="164"/>
      <c r="X299" s="164"/>
    </row>
    <row r="300" spans="1:24" ht="12">
      <c r="A300" s="164"/>
      <c r="B300" s="132"/>
      <c r="C300" s="164"/>
      <c r="D300" s="164"/>
      <c r="E300" s="164"/>
      <c r="F300" s="164"/>
      <c r="G300" s="164"/>
      <c r="H300" s="164"/>
      <c r="I300" s="164"/>
      <c r="J300" s="164"/>
      <c r="K300" s="164"/>
      <c r="L300" s="164"/>
      <c r="M300" s="164"/>
      <c r="N300" s="164"/>
      <c r="O300" s="164"/>
      <c r="P300" s="164"/>
      <c r="Q300" s="164"/>
      <c r="R300" s="164"/>
      <c r="S300" s="164"/>
      <c r="T300" s="164"/>
      <c r="U300" s="164"/>
      <c r="V300" s="164"/>
      <c r="W300" s="164"/>
      <c r="X300" s="164"/>
    </row>
    <row r="301" spans="1:24" ht="12">
      <c r="A301" s="164"/>
      <c r="B301" s="132"/>
      <c r="C301" s="164"/>
      <c r="D301" s="164"/>
      <c r="E301" s="164"/>
      <c r="F301" s="164"/>
      <c r="G301" s="164"/>
      <c r="H301" s="164"/>
      <c r="I301" s="164"/>
      <c r="J301" s="164"/>
      <c r="K301" s="164"/>
      <c r="L301" s="164"/>
      <c r="M301" s="164"/>
      <c r="N301" s="164"/>
      <c r="O301" s="164"/>
      <c r="P301" s="164"/>
      <c r="Q301" s="164"/>
      <c r="R301" s="164"/>
      <c r="S301" s="164"/>
      <c r="T301" s="164"/>
      <c r="U301" s="164"/>
      <c r="V301" s="164"/>
      <c r="W301" s="164"/>
      <c r="X301" s="164"/>
    </row>
    <row r="302" spans="1:24" ht="12">
      <c r="A302" s="164"/>
      <c r="B302" s="132"/>
      <c r="C302" s="164"/>
      <c r="D302" s="164"/>
      <c r="E302" s="164"/>
      <c r="F302" s="164"/>
      <c r="G302" s="164"/>
      <c r="H302" s="164"/>
      <c r="I302" s="164"/>
      <c r="J302" s="164"/>
      <c r="K302" s="164"/>
      <c r="L302" s="164"/>
      <c r="M302" s="164"/>
      <c r="N302" s="164"/>
      <c r="O302" s="164"/>
      <c r="P302" s="164"/>
      <c r="Q302" s="164"/>
      <c r="R302" s="164"/>
      <c r="S302" s="164"/>
      <c r="T302" s="164"/>
      <c r="U302" s="164"/>
      <c r="V302" s="164"/>
      <c r="W302" s="164"/>
      <c r="X302" s="164"/>
    </row>
    <row r="303" spans="1:24" ht="12">
      <c r="A303" s="164"/>
      <c r="B303" s="132"/>
      <c r="C303" s="164"/>
      <c r="D303" s="164"/>
      <c r="E303" s="164"/>
      <c r="F303" s="164"/>
      <c r="G303" s="164"/>
      <c r="H303" s="164"/>
      <c r="I303" s="164"/>
      <c r="J303" s="164"/>
      <c r="K303" s="164"/>
      <c r="L303" s="164"/>
      <c r="M303" s="164"/>
      <c r="N303" s="164"/>
      <c r="O303" s="164"/>
      <c r="P303" s="164"/>
      <c r="Q303" s="164"/>
      <c r="R303" s="164"/>
      <c r="S303" s="164"/>
      <c r="T303" s="164"/>
      <c r="U303" s="164"/>
      <c r="V303" s="164"/>
      <c r="W303" s="164"/>
      <c r="X303" s="164"/>
    </row>
    <row r="304" spans="1:24" ht="12">
      <c r="A304" s="164"/>
      <c r="B304" s="132"/>
      <c r="C304" s="164"/>
      <c r="D304" s="164"/>
      <c r="E304" s="164"/>
      <c r="F304" s="164"/>
      <c r="G304" s="164"/>
      <c r="H304" s="164"/>
      <c r="I304" s="164"/>
      <c r="J304" s="164"/>
      <c r="K304" s="164"/>
      <c r="L304" s="164"/>
      <c r="M304" s="164"/>
      <c r="N304" s="164"/>
      <c r="O304" s="164"/>
      <c r="P304" s="164"/>
      <c r="Q304" s="164"/>
      <c r="R304" s="164"/>
      <c r="S304" s="164"/>
      <c r="T304" s="164"/>
      <c r="U304" s="164"/>
      <c r="V304" s="164"/>
      <c r="W304" s="164"/>
      <c r="X304" s="164"/>
    </row>
    <row r="305" spans="1:24" ht="12">
      <c r="A305" s="164"/>
      <c r="B305" s="132"/>
      <c r="C305" s="164"/>
      <c r="D305" s="164"/>
      <c r="E305" s="164"/>
      <c r="F305" s="164"/>
      <c r="G305" s="164"/>
      <c r="H305" s="164"/>
      <c r="I305" s="164"/>
      <c r="J305" s="164"/>
      <c r="K305" s="164"/>
      <c r="L305" s="164"/>
      <c r="M305" s="164"/>
      <c r="N305" s="164"/>
      <c r="O305" s="164"/>
      <c r="P305" s="164"/>
      <c r="Q305" s="164"/>
      <c r="R305" s="164"/>
      <c r="S305" s="164"/>
      <c r="T305" s="164"/>
      <c r="U305" s="164"/>
      <c r="V305" s="164"/>
      <c r="W305" s="164"/>
      <c r="X305" s="164"/>
    </row>
    <row r="306" spans="1:24" ht="12">
      <c r="A306" s="164"/>
      <c r="B306" s="132"/>
      <c r="C306" s="164"/>
      <c r="D306" s="164"/>
      <c r="E306" s="164"/>
      <c r="F306" s="164"/>
      <c r="G306" s="164"/>
      <c r="H306" s="164"/>
      <c r="I306" s="164"/>
      <c r="J306" s="164"/>
      <c r="K306" s="164"/>
      <c r="L306" s="164"/>
      <c r="M306" s="164"/>
      <c r="N306" s="164"/>
      <c r="O306" s="164"/>
      <c r="P306" s="164"/>
      <c r="Q306" s="164"/>
      <c r="R306" s="164"/>
      <c r="S306" s="164"/>
      <c r="T306" s="164"/>
      <c r="U306" s="164"/>
      <c r="V306" s="164"/>
      <c r="W306" s="164"/>
      <c r="X306" s="164"/>
    </row>
    <row r="307" spans="1:24" ht="12">
      <c r="A307" s="164"/>
      <c r="B307" s="132"/>
      <c r="C307" s="164"/>
      <c r="D307" s="164"/>
      <c r="E307" s="164"/>
      <c r="F307" s="164"/>
      <c r="G307" s="164"/>
      <c r="H307" s="164"/>
      <c r="I307" s="164"/>
      <c r="J307" s="164"/>
      <c r="K307" s="164"/>
      <c r="L307" s="164"/>
      <c r="M307" s="164"/>
      <c r="N307" s="164"/>
      <c r="O307" s="164"/>
      <c r="P307" s="164"/>
      <c r="Q307" s="164"/>
      <c r="R307" s="164"/>
      <c r="S307" s="164"/>
      <c r="T307" s="164"/>
      <c r="U307" s="164"/>
      <c r="V307" s="164"/>
      <c r="W307" s="164"/>
      <c r="X307" s="164"/>
    </row>
    <row r="308" spans="1:24" ht="12">
      <c r="A308" s="164"/>
      <c r="B308" s="132"/>
      <c r="C308" s="164"/>
      <c r="D308" s="164"/>
      <c r="E308" s="164"/>
      <c r="F308" s="164"/>
      <c r="G308" s="164"/>
      <c r="H308" s="164"/>
      <c r="I308" s="164"/>
      <c r="J308" s="164"/>
      <c r="K308" s="164"/>
      <c r="L308" s="164"/>
      <c r="M308" s="164"/>
      <c r="N308" s="164"/>
      <c r="O308" s="164"/>
      <c r="P308" s="164"/>
      <c r="Q308" s="164"/>
      <c r="R308" s="164"/>
      <c r="S308" s="164"/>
      <c r="T308" s="164"/>
      <c r="U308" s="164"/>
      <c r="V308" s="164"/>
      <c r="W308" s="164"/>
      <c r="X308" s="164"/>
    </row>
    <row r="309" spans="1:24" ht="12">
      <c r="A309" s="164"/>
      <c r="B309" s="132"/>
      <c r="C309" s="164"/>
      <c r="D309" s="164"/>
      <c r="E309" s="164"/>
      <c r="F309" s="164"/>
      <c r="G309" s="164"/>
      <c r="H309" s="164"/>
      <c r="I309" s="164"/>
      <c r="J309" s="164"/>
      <c r="K309" s="164"/>
      <c r="L309" s="164"/>
      <c r="M309" s="164"/>
      <c r="N309" s="164"/>
      <c r="O309" s="164"/>
      <c r="P309" s="164"/>
      <c r="Q309" s="164"/>
      <c r="R309" s="164"/>
      <c r="S309" s="164"/>
      <c r="T309" s="164"/>
      <c r="U309" s="164"/>
      <c r="V309" s="164"/>
      <c r="W309" s="164"/>
      <c r="X309" s="164"/>
    </row>
    <row r="310" spans="1:24" ht="12">
      <c r="A310" s="164"/>
      <c r="B310" s="132"/>
      <c r="C310" s="164"/>
      <c r="D310" s="164"/>
      <c r="E310" s="164"/>
      <c r="F310" s="164"/>
      <c r="G310" s="164"/>
      <c r="H310" s="164"/>
      <c r="I310" s="164"/>
      <c r="J310" s="164"/>
      <c r="K310" s="164"/>
      <c r="L310" s="164"/>
      <c r="M310" s="164"/>
      <c r="N310" s="164"/>
      <c r="O310" s="164"/>
      <c r="P310" s="164"/>
      <c r="Q310" s="164"/>
      <c r="R310" s="164"/>
      <c r="S310" s="164"/>
      <c r="T310" s="164"/>
      <c r="U310" s="164"/>
      <c r="V310" s="164"/>
      <c r="W310" s="164"/>
      <c r="X310" s="164"/>
    </row>
    <row r="311" spans="1:24" ht="12">
      <c r="A311" s="164"/>
      <c r="B311" s="132"/>
      <c r="C311" s="164"/>
      <c r="D311" s="164"/>
      <c r="E311" s="164"/>
      <c r="F311" s="164"/>
      <c r="G311" s="164"/>
      <c r="H311" s="164"/>
      <c r="I311" s="164"/>
      <c r="J311" s="164"/>
      <c r="K311" s="164"/>
      <c r="L311" s="164"/>
      <c r="M311" s="164"/>
      <c r="N311" s="164"/>
      <c r="O311" s="164"/>
      <c r="P311" s="164"/>
      <c r="Q311" s="164"/>
      <c r="R311" s="164"/>
      <c r="S311" s="164"/>
      <c r="T311" s="164"/>
      <c r="U311" s="164"/>
      <c r="V311" s="164"/>
      <c r="W311" s="164"/>
      <c r="X311" s="164"/>
    </row>
    <row r="312" spans="1:24" ht="12">
      <c r="A312" s="164"/>
      <c r="B312" s="132"/>
      <c r="C312" s="164"/>
      <c r="D312" s="164"/>
      <c r="E312" s="164"/>
      <c r="F312" s="164"/>
      <c r="G312" s="164"/>
      <c r="H312" s="164"/>
      <c r="I312" s="164"/>
      <c r="J312" s="164"/>
      <c r="K312" s="164"/>
      <c r="L312" s="164"/>
      <c r="M312" s="164"/>
      <c r="N312" s="164"/>
      <c r="O312" s="164"/>
      <c r="P312" s="164"/>
      <c r="Q312" s="164"/>
      <c r="R312" s="164"/>
      <c r="S312" s="164"/>
      <c r="T312" s="164"/>
      <c r="U312" s="164"/>
      <c r="V312" s="164"/>
      <c r="W312" s="164"/>
      <c r="X312" s="164"/>
    </row>
    <row r="313" spans="1:24" ht="12">
      <c r="A313" s="164"/>
      <c r="B313" s="132"/>
      <c r="C313" s="164"/>
      <c r="D313" s="164"/>
      <c r="E313" s="164"/>
      <c r="F313" s="164"/>
      <c r="G313" s="164"/>
      <c r="H313" s="164"/>
      <c r="I313" s="164"/>
      <c r="J313" s="164"/>
      <c r="K313" s="164"/>
      <c r="L313" s="164"/>
      <c r="M313" s="164"/>
      <c r="N313" s="164"/>
      <c r="O313" s="164"/>
      <c r="P313" s="164"/>
      <c r="Q313" s="164"/>
      <c r="R313" s="164"/>
      <c r="S313" s="164"/>
      <c r="T313" s="164"/>
      <c r="U313" s="164"/>
      <c r="V313" s="164"/>
      <c r="W313" s="164"/>
      <c r="X313" s="164"/>
    </row>
    <row r="314" spans="1:24" ht="12">
      <c r="A314" s="164"/>
      <c r="B314" s="132"/>
      <c r="C314" s="164"/>
      <c r="D314" s="164"/>
      <c r="E314" s="164"/>
      <c r="F314" s="164"/>
      <c r="G314" s="164"/>
      <c r="H314" s="164"/>
      <c r="I314" s="164"/>
      <c r="J314" s="164"/>
      <c r="K314" s="164"/>
      <c r="L314" s="164"/>
      <c r="M314" s="164"/>
      <c r="N314" s="164"/>
      <c r="O314" s="164"/>
      <c r="P314" s="164"/>
      <c r="Q314" s="164"/>
      <c r="R314" s="164"/>
      <c r="S314" s="164"/>
      <c r="T314" s="164"/>
      <c r="U314" s="164"/>
      <c r="V314" s="164"/>
      <c r="W314" s="164"/>
      <c r="X314" s="164"/>
    </row>
    <row r="315" spans="1:24" ht="12">
      <c r="A315" s="164"/>
      <c r="B315" s="132"/>
      <c r="C315" s="164"/>
      <c r="D315" s="164"/>
      <c r="E315" s="164"/>
      <c r="F315" s="164"/>
      <c r="G315" s="164"/>
      <c r="H315" s="164"/>
      <c r="I315" s="164"/>
      <c r="J315" s="164"/>
      <c r="K315" s="164"/>
      <c r="L315" s="164"/>
      <c r="M315" s="164"/>
      <c r="N315" s="164"/>
      <c r="O315" s="164"/>
      <c r="P315" s="164"/>
      <c r="Q315" s="164"/>
      <c r="R315" s="164"/>
      <c r="S315" s="164"/>
      <c r="T315" s="164"/>
      <c r="U315" s="164"/>
      <c r="V315" s="164"/>
      <c r="W315" s="164"/>
      <c r="X315" s="164"/>
    </row>
    <row r="316" spans="1:24" ht="12">
      <c r="A316" s="164"/>
      <c r="B316" s="132"/>
      <c r="C316" s="164"/>
      <c r="D316" s="164"/>
      <c r="E316" s="164"/>
      <c r="F316" s="164"/>
      <c r="G316" s="164"/>
      <c r="H316" s="164"/>
      <c r="I316" s="164"/>
      <c r="J316" s="164"/>
      <c r="K316" s="164"/>
      <c r="L316" s="164"/>
      <c r="M316" s="164"/>
      <c r="N316" s="164"/>
      <c r="O316" s="164"/>
      <c r="P316" s="164"/>
      <c r="Q316" s="164"/>
      <c r="R316" s="164"/>
      <c r="S316" s="164"/>
      <c r="T316" s="164"/>
      <c r="U316" s="164"/>
      <c r="V316" s="164"/>
      <c r="W316" s="164"/>
      <c r="X316" s="164"/>
    </row>
    <row r="317" spans="1:24" ht="12">
      <c r="A317" s="164"/>
      <c r="B317" s="132"/>
      <c r="C317" s="164"/>
      <c r="D317" s="164"/>
      <c r="E317" s="164"/>
      <c r="F317" s="164"/>
      <c r="G317" s="164"/>
      <c r="H317" s="164"/>
      <c r="I317" s="164"/>
      <c r="J317" s="164"/>
      <c r="K317" s="164"/>
      <c r="L317" s="164"/>
      <c r="M317" s="164"/>
      <c r="N317" s="164"/>
      <c r="O317" s="164"/>
      <c r="P317" s="164"/>
      <c r="Q317" s="164"/>
      <c r="R317" s="164"/>
      <c r="S317" s="164"/>
      <c r="T317" s="164"/>
      <c r="U317" s="164"/>
      <c r="V317" s="164"/>
      <c r="W317" s="164"/>
      <c r="X317" s="164"/>
    </row>
    <row r="318" spans="1:24" ht="12">
      <c r="A318" s="164"/>
      <c r="B318" s="132"/>
      <c r="C318" s="164"/>
      <c r="D318" s="164"/>
      <c r="E318" s="164"/>
      <c r="F318" s="164"/>
      <c r="G318" s="164"/>
      <c r="H318" s="164"/>
      <c r="I318" s="164"/>
      <c r="J318" s="164"/>
      <c r="K318" s="164"/>
      <c r="L318" s="164"/>
      <c r="M318" s="164"/>
      <c r="N318" s="164"/>
      <c r="O318" s="164"/>
      <c r="P318" s="164"/>
      <c r="Q318" s="164"/>
      <c r="R318" s="164"/>
      <c r="S318" s="164"/>
      <c r="T318" s="164"/>
      <c r="U318" s="164"/>
      <c r="V318" s="164"/>
      <c r="W318" s="164"/>
      <c r="X318" s="164"/>
    </row>
    <row r="319" spans="1:24" ht="12">
      <c r="A319" s="164"/>
      <c r="B319" s="132"/>
      <c r="C319" s="164"/>
      <c r="D319" s="164"/>
      <c r="E319" s="164"/>
      <c r="F319" s="164"/>
      <c r="G319" s="164"/>
      <c r="H319" s="164"/>
      <c r="I319" s="164"/>
      <c r="J319" s="164"/>
      <c r="K319" s="164"/>
      <c r="L319" s="164"/>
      <c r="M319" s="164"/>
      <c r="N319" s="164"/>
      <c r="O319" s="164"/>
      <c r="P319" s="164"/>
      <c r="Q319" s="164"/>
      <c r="R319" s="164"/>
      <c r="S319" s="164"/>
      <c r="T319" s="164"/>
      <c r="U319" s="164"/>
      <c r="V319" s="164"/>
      <c r="W319" s="164"/>
      <c r="X319" s="164"/>
    </row>
    <row r="320" spans="1:24" ht="12">
      <c r="A320" s="164"/>
      <c r="B320" s="132"/>
      <c r="C320" s="164"/>
      <c r="D320" s="164"/>
      <c r="E320" s="164"/>
      <c r="F320" s="164"/>
      <c r="G320" s="164"/>
      <c r="H320" s="164"/>
      <c r="I320" s="164"/>
      <c r="J320" s="164"/>
      <c r="K320" s="164"/>
      <c r="L320" s="164"/>
      <c r="M320" s="164"/>
      <c r="N320" s="164"/>
      <c r="O320" s="164"/>
      <c r="P320" s="164"/>
      <c r="Q320" s="164"/>
      <c r="R320" s="164"/>
      <c r="S320" s="164"/>
      <c r="T320" s="164"/>
      <c r="U320" s="164"/>
      <c r="V320" s="164"/>
      <c r="W320" s="164"/>
      <c r="X320" s="164"/>
    </row>
    <row r="321" spans="1:24" ht="12">
      <c r="A321" s="164"/>
      <c r="B321" s="132"/>
      <c r="C321" s="164"/>
      <c r="D321" s="164"/>
      <c r="E321" s="164"/>
      <c r="F321" s="164"/>
      <c r="G321" s="164"/>
      <c r="H321" s="164"/>
      <c r="I321" s="164"/>
      <c r="J321" s="164"/>
      <c r="K321" s="164"/>
      <c r="L321" s="164"/>
      <c r="M321" s="164"/>
      <c r="N321" s="164"/>
      <c r="O321" s="164"/>
      <c r="P321" s="164"/>
      <c r="Q321" s="164"/>
      <c r="R321" s="164"/>
      <c r="S321" s="164"/>
      <c r="T321" s="164"/>
      <c r="U321" s="164"/>
      <c r="V321" s="164"/>
      <c r="W321" s="164"/>
      <c r="X321" s="164"/>
    </row>
    <row r="322" spans="1:24" ht="12">
      <c r="A322" s="164"/>
      <c r="B322" s="132"/>
      <c r="C322" s="164"/>
      <c r="D322" s="164"/>
      <c r="E322" s="164"/>
      <c r="F322" s="164"/>
      <c r="G322" s="164"/>
      <c r="H322" s="164"/>
      <c r="I322" s="164"/>
      <c r="J322" s="164"/>
      <c r="K322" s="164"/>
      <c r="L322" s="164"/>
      <c r="M322" s="164"/>
      <c r="N322" s="164"/>
      <c r="O322" s="164"/>
      <c r="P322" s="164"/>
      <c r="Q322" s="164"/>
      <c r="R322" s="164"/>
      <c r="S322" s="164"/>
      <c r="T322" s="164"/>
      <c r="U322" s="164"/>
      <c r="V322" s="164"/>
      <c r="W322" s="164"/>
      <c r="X322" s="164"/>
    </row>
    <row r="323" spans="1:24" ht="12">
      <c r="A323" s="164"/>
      <c r="B323" s="132"/>
      <c r="C323" s="164"/>
      <c r="D323" s="164"/>
      <c r="E323" s="164"/>
      <c r="F323" s="164"/>
      <c r="G323" s="164"/>
      <c r="H323" s="164"/>
      <c r="I323" s="164"/>
      <c r="J323" s="164"/>
      <c r="K323" s="164"/>
      <c r="L323" s="164"/>
      <c r="M323" s="164"/>
      <c r="N323" s="164"/>
      <c r="O323" s="164"/>
      <c r="P323" s="164"/>
      <c r="Q323" s="164"/>
      <c r="R323" s="164"/>
      <c r="S323" s="164"/>
      <c r="T323" s="164"/>
      <c r="U323" s="164"/>
      <c r="V323" s="164"/>
      <c r="W323" s="164"/>
      <c r="X323" s="164"/>
    </row>
    <row r="324" spans="1:24" ht="12">
      <c r="A324" s="164"/>
      <c r="B324" s="132"/>
      <c r="C324" s="164"/>
      <c r="D324" s="164"/>
      <c r="E324" s="164"/>
      <c r="F324" s="164"/>
      <c r="G324" s="164"/>
      <c r="H324" s="164"/>
      <c r="I324" s="164"/>
      <c r="J324" s="164"/>
      <c r="K324" s="164"/>
      <c r="L324" s="164"/>
      <c r="M324" s="164"/>
      <c r="N324" s="164"/>
      <c r="O324" s="164"/>
      <c r="P324" s="164"/>
      <c r="Q324" s="164"/>
      <c r="R324" s="164"/>
      <c r="S324" s="164"/>
      <c r="T324" s="164"/>
      <c r="U324" s="164"/>
      <c r="V324" s="164"/>
      <c r="W324" s="164"/>
      <c r="X324" s="164"/>
    </row>
    <row r="325" spans="1:24" ht="12">
      <c r="A325" s="164"/>
      <c r="B325" s="132"/>
      <c r="C325" s="164"/>
      <c r="D325" s="164"/>
      <c r="E325" s="164"/>
      <c r="F325" s="164"/>
      <c r="G325" s="164"/>
      <c r="H325" s="164"/>
      <c r="I325" s="164"/>
      <c r="J325" s="164"/>
      <c r="K325" s="164"/>
      <c r="L325" s="164"/>
      <c r="M325" s="164"/>
      <c r="N325" s="164"/>
      <c r="O325" s="164"/>
      <c r="P325" s="164"/>
      <c r="Q325" s="164"/>
      <c r="R325" s="164"/>
      <c r="S325" s="164"/>
      <c r="T325" s="164"/>
      <c r="U325" s="164"/>
      <c r="V325" s="164"/>
      <c r="W325" s="164"/>
      <c r="X325" s="164"/>
    </row>
    <row r="326" spans="1:24" ht="12">
      <c r="A326" s="164"/>
      <c r="B326" s="132"/>
      <c r="C326" s="164"/>
      <c r="D326" s="164"/>
      <c r="E326" s="164"/>
      <c r="F326" s="164"/>
      <c r="G326" s="164"/>
      <c r="H326" s="164"/>
      <c r="I326" s="164"/>
      <c r="J326" s="164"/>
      <c r="K326" s="164"/>
      <c r="L326" s="164"/>
      <c r="M326" s="164"/>
      <c r="N326" s="164"/>
      <c r="O326" s="164"/>
      <c r="P326" s="164"/>
      <c r="Q326" s="164"/>
      <c r="R326" s="164"/>
      <c r="S326" s="164"/>
      <c r="T326" s="164"/>
      <c r="U326" s="164"/>
      <c r="V326" s="164"/>
      <c r="W326" s="164"/>
      <c r="X326" s="164"/>
    </row>
    <row r="327" spans="1:24" ht="12">
      <c r="A327" s="164"/>
      <c r="B327" s="132"/>
      <c r="C327" s="164"/>
      <c r="D327" s="164"/>
      <c r="E327" s="164"/>
      <c r="F327" s="164"/>
      <c r="G327" s="164"/>
      <c r="H327" s="164"/>
      <c r="I327" s="164"/>
      <c r="J327" s="164"/>
      <c r="K327" s="164"/>
      <c r="L327" s="164"/>
      <c r="M327" s="164"/>
      <c r="N327" s="164"/>
      <c r="O327" s="164"/>
      <c r="P327" s="164"/>
      <c r="Q327" s="164"/>
      <c r="R327" s="164"/>
      <c r="S327" s="164"/>
      <c r="T327" s="164"/>
      <c r="U327" s="164"/>
      <c r="V327" s="164"/>
      <c r="W327" s="164"/>
      <c r="X327" s="164"/>
    </row>
    <row r="328" spans="1:24" ht="12">
      <c r="A328" s="164"/>
      <c r="B328" s="132"/>
      <c r="C328" s="164"/>
      <c r="D328" s="164"/>
      <c r="E328" s="164"/>
      <c r="F328" s="164"/>
      <c r="G328" s="164"/>
      <c r="H328" s="164"/>
      <c r="I328" s="164"/>
      <c r="J328" s="164"/>
      <c r="K328" s="164"/>
      <c r="L328" s="164"/>
      <c r="M328" s="164"/>
      <c r="N328" s="164"/>
      <c r="O328" s="164"/>
      <c r="P328" s="164"/>
      <c r="Q328" s="164"/>
      <c r="R328" s="164"/>
      <c r="S328" s="164"/>
      <c r="T328" s="164"/>
      <c r="U328" s="164"/>
      <c r="V328" s="164"/>
      <c r="W328" s="164"/>
      <c r="X328" s="164"/>
    </row>
    <row r="329" spans="1:24" ht="12">
      <c r="A329" s="164"/>
      <c r="B329" s="132"/>
      <c r="C329" s="164"/>
      <c r="D329" s="164"/>
      <c r="E329" s="164"/>
      <c r="F329" s="164"/>
      <c r="G329" s="164"/>
      <c r="H329" s="164"/>
      <c r="I329" s="164"/>
      <c r="J329" s="164"/>
      <c r="K329" s="164"/>
      <c r="L329" s="164"/>
      <c r="M329" s="164"/>
      <c r="N329" s="164"/>
      <c r="O329" s="164"/>
      <c r="P329" s="164"/>
      <c r="Q329" s="164"/>
      <c r="R329" s="164"/>
      <c r="S329" s="164"/>
      <c r="T329" s="164"/>
      <c r="U329" s="164"/>
      <c r="V329" s="164"/>
      <c r="W329" s="164"/>
      <c r="X329" s="164"/>
    </row>
    <row r="330" spans="1:24" ht="12">
      <c r="A330" s="164"/>
      <c r="B330" s="132"/>
      <c r="C330" s="164"/>
      <c r="D330" s="164"/>
      <c r="E330" s="164"/>
      <c r="F330" s="164"/>
      <c r="G330" s="164"/>
      <c r="H330" s="164"/>
      <c r="I330" s="164"/>
      <c r="J330" s="164"/>
      <c r="K330" s="164"/>
      <c r="L330" s="164"/>
      <c r="M330" s="164"/>
      <c r="N330" s="164"/>
      <c r="O330" s="164"/>
      <c r="P330" s="164"/>
      <c r="Q330" s="164"/>
      <c r="R330" s="164"/>
      <c r="S330" s="164"/>
      <c r="T330" s="164"/>
      <c r="U330" s="164"/>
      <c r="V330" s="164"/>
      <c r="W330" s="164"/>
      <c r="X330" s="164"/>
    </row>
    <row r="331" spans="1:24" ht="12">
      <c r="A331" s="164"/>
      <c r="B331" s="132"/>
      <c r="C331" s="164"/>
      <c r="D331" s="164"/>
      <c r="E331" s="164"/>
      <c r="F331" s="164"/>
      <c r="G331" s="164"/>
      <c r="H331" s="164"/>
      <c r="I331" s="164"/>
      <c r="J331" s="164"/>
      <c r="K331" s="164"/>
      <c r="L331" s="164"/>
      <c r="M331" s="164"/>
      <c r="N331" s="164"/>
      <c r="O331" s="164"/>
      <c r="P331" s="164"/>
      <c r="Q331" s="164"/>
      <c r="R331" s="164"/>
      <c r="S331" s="164"/>
      <c r="T331" s="164"/>
      <c r="U331" s="164"/>
      <c r="V331" s="164"/>
      <c r="W331" s="164"/>
      <c r="X331" s="164"/>
    </row>
    <row r="332" spans="1:24" ht="12">
      <c r="A332" s="164"/>
      <c r="B332" s="132"/>
      <c r="C332" s="164"/>
      <c r="D332" s="164"/>
      <c r="E332" s="164"/>
      <c r="F332" s="164"/>
      <c r="G332" s="164"/>
      <c r="H332" s="164"/>
      <c r="I332" s="164"/>
      <c r="J332" s="164"/>
      <c r="K332" s="164"/>
      <c r="L332" s="164"/>
      <c r="M332" s="164"/>
      <c r="N332" s="164"/>
      <c r="O332" s="164"/>
      <c r="P332" s="164"/>
      <c r="Q332" s="164"/>
      <c r="R332" s="164"/>
      <c r="S332" s="164"/>
      <c r="T332" s="164"/>
      <c r="U332" s="164"/>
      <c r="V332" s="164"/>
      <c r="W332" s="164"/>
      <c r="X332" s="164"/>
    </row>
    <row r="333" spans="1:24" ht="12">
      <c r="A333" s="164"/>
      <c r="B333" s="132"/>
      <c r="C333" s="164"/>
      <c r="D333" s="164"/>
      <c r="E333" s="164"/>
      <c r="F333" s="164"/>
      <c r="G333" s="164"/>
      <c r="H333" s="164"/>
      <c r="I333" s="164"/>
      <c r="J333" s="164"/>
      <c r="K333" s="164"/>
      <c r="L333" s="164"/>
      <c r="M333" s="164"/>
      <c r="N333" s="164"/>
      <c r="O333" s="164"/>
      <c r="P333" s="164"/>
      <c r="Q333" s="164"/>
      <c r="R333" s="164"/>
      <c r="S333" s="164"/>
      <c r="T333" s="164"/>
      <c r="U333" s="164"/>
      <c r="V333" s="164"/>
      <c r="W333" s="164"/>
      <c r="X333" s="164"/>
    </row>
    <row r="334" spans="1:24" ht="12">
      <c r="A334" s="164"/>
      <c r="B334" s="132"/>
      <c r="C334" s="164"/>
      <c r="D334" s="164"/>
      <c r="E334" s="164"/>
      <c r="F334" s="164"/>
      <c r="G334" s="164"/>
      <c r="H334" s="164"/>
      <c r="I334" s="164"/>
      <c r="J334" s="164"/>
      <c r="K334" s="164"/>
      <c r="L334" s="164"/>
      <c r="M334" s="164"/>
      <c r="N334" s="164"/>
      <c r="O334" s="164"/>
      <c r="P334" s="164"/>
      <c r="Q334" s="164"/>
      <c r="R334" s="164"/>
      <c r="S334" s="164"/>
      <c r="T334" s="164"/>
      <c r="U334" s="164"/>
      <c r="V334" s="164"/>
      <c r="W334" s="164"/>
      <c r="X334" s="164"/>
    </row>
    <row r="335" spans="1:24" ht="12">
      <c r="A335" s="164"/>
      <c r="B335" s="132"/>
      <c r="C335" s="164"/>
      <c r="D335" s="164"/>
      <c r="E335" s="164"/>
      <c r="F335" s="164"/>
      <c r="G335" s="164"/>
      <c r="H335" s="164"/>
      <c r="I335" s="164"/>
      <c r="J335" s="164"/>
      <c r="K335" s="164"/>
      <c r="L335" s="164"/>
      <c r="M335" s="164"/>
      <c r="N335" s="164"/>
      <c r="O335" s="164"/>
      <c r="P335" s="164"/>
      <c r="Q335" s="164"/>
      <c r="R335" s="164"/>
      <c r="S335" s="164"/>
      <c r="T335" s="164"/>
      <c r="U335" s="164"/>
      <c r="V335" s="164"/>
      <c r="W335" s="164"/>
      <c r="X335" s="164"/>
    </row>
    <row r="336" spans="1:24" ht="12">
      <c r="A336" s="164"/>
      <c r="B336" s="132"/>
      <c r="C336" s="164"/>
      <c r="D336" s="164"/>
      <c r="E336" s="164"/>
      <c r="F336" s="164"/>
      <c r="G336" s="164"/>
      <c r="H336" s="164"/>
      <c r="I336" s="164"/>
      <c r="J336" s="164"/>
      <c r="K336" s="164"/>
      <c r="L336" s="164"/>
      <c r="M336" s="164"/>
      <c r="N336" s="164"/>
      <c r="O336" s="164"/>
      <c r="P336" s="164"/>
      <c r="Q336" s="164"/>
      <c r="R336" s="164"/>
      <c r="S336" s="164"/>
      <c r="T336" s="164"/>
      <c r="U336" s="164"/>
      <c r="V336" s="164"/>
      <c r="W336" s="164"/>
      <c r="X336" s="164"/>
    </row>
    <row r="337" spans="1:24" ht="12">
      <c r="A337" s="164"/>
      <c r="B337" s="132"/>
      <c r="C337" s="164"/>
      <c r="D337" s="164"/>
      <c r="E337" s="164"/>
      <c r="F337" s="164"/>
      <c r="G337" s="164"/>
      <c r="H337" s="164"/>
      <c r="I337" s="164"/>
      <c r="J337" s="164"/>
      <c r="K337" s="164"/>
      <c r="L337" s="164"/>
      <c r="M337" s="164"/>
      <c r="N337" s="164"/>
      <c r="O337" s="164"/>
      <c r="P337" s="164"/>
      <c r="Q337" s="164"/>
      <c r="R337" s="164"/>
      <c r="S337" s="164"/>
      <c r="T337" s="164"/>
      <c r="U337" s="164"/>
      <c r="V337" s="164"/>
      <c r="W337" s="164"/>
      <c r="X337" s="164"/>
    </row>
    <row r="338" spans="1:24" ht="12">
      <c r="A338" s="164"/>
      <c r="B338" s="132"/>
      <c r="C338" s="164"/>
      <c r="D338" s="164"/>
      <c r="E338" s="164"/>
      <c r="F338" s="164"/>
      <c r="G338" s="164"/>
      <c r="H338" s="164"/>
      <c r="I338" s="164"/>
      <c r="J338" s="164"/>
      <c r="K338" s="164"/>
      <c r="L338" s="164"/>
      <c r="M338" s="164"/>
      <c r="N338" s="164"/>
      <c r="O338" s="164"/>
      <c r="P338" s="164"/>
      <c r="Q338" s="164"/>
      <c r="R338" s="164"/>
      <c r="S338" s="164"/>
      <c r="T338" s="164"/>
      <c r="U338" s="164"/>
      <c r="V338" s="164"/>
      <c r="W338" s="164"/>
      <c r="X338" s="164"/>
    </row>
    <row r="339" spans="1:24" ht="12">
      <c r="A339" s="164"/>
      <c r="B339" s="132"/>
      <c r="C339" s="164"/>
      <c r="D339" s="164"/>
      <c r="E339" s="164"/>
      <c r="F339" s="164"/>
      <c r="G339" s="164"/>
      <c r="H339" s="164"/>
      <c r="I339" s="164"/>
      <c r="J339" s="164"/>
      <c r="K339" s="164"/>
      <c r="L339" s="164"/>
      <c r="M339" s="164"/>
      <c r="N339" s="164"/>
      <c r="O339" s="164"/>
      <c r="P339" s="164"/>
      <c r="Q339" s="164"/>
      <c r="R339" s="164"/>
      <c r="S339" s="164"/>
      <c r="T339" s="164"/>
      <c r="U339" s="164"/>
      <c r="V339" s="164"/>
      <c r="W339" s="164"/>
      <c r="X339" s="164"/>
    </row>
    <row r="340" spans="1:24" ht="12">
      <c r="A340" s="164"/>
      <c r="B340" s="132"/>
      <c r="C340" s="164"/>
      <c r="D340" s="164"/>
      <c r="E340" s="164"/>
      <c r="F340" s="164"/>
      <c r="G340" s="164"/>
      <c r="H340" s="164"/>
      <c r="I340" s="164"/>
      <c r="J340" s="164"/>
      <c r="K340" s="164"/>
      <c r="L340" s="164"/>
      <c r="M340" s="164"/>
      <c r="N340" s="164"/>
      <c r="O340" s="164"/>
      <c r="P340" s="164"/>
      <c r="Q340" s="164"/>
      <c r="R340" s="164"/>
      <c r="S340" s="164"/>
      <c r="T340" s="164"/>
      <c r="U340" s="164"/>
      <c r="V340" s="164"/>
      <c r="W340" s="164"/>
      <c r="X340" s="164"/>
    </row>
    <row r="341" spans="1:24" ht="12">
      <c r="A341" s="164"/>
      <c r="B341" s="132"/>
      <c r="C341" s="164"/>
      <c r="D341" s="164"/>
      <c r="E341" s="164"/>
      <c r="F341" s="164"/>
      <c r="G341" s="164"/>
      <c r="H341" s="164"/>
      <c r="I341" s="164"/>
      <c r="J341" s="164"/>
      <c r="K341" s="164"/>
      <c r="L341" s="164"/>
      <c r="M341" s="164"/>
      <c r="N341" s="164"/>
      <c r="O341" s="164"/>
      <c r="P341" s="164"/>
      <c r="Q341" s="164"/>
      <c r="R341" s="164"/>
      <c r="S341" s="164"/>
      <c r="T341" s="164"/>
      <c r="U341" s="164"/>
      <c r="V341" s="164"/>
      <c r="W341" s="164"/>
      <c r="X341" s="164"/>
    </row>
    <row r="342" spans="1:24" ht="12">
      <c r="A342" s="164"/>
      <c r="B342" s="132"/>
      <c r="C342" s="164"/>
      <c r="D342" s="164"/>
      <c r="E342" s="164"/>
      <c r="F342" s="164"/>
      <c r="G342" s="164"/>
      <c r="H342" s="164"/>
      <c r="I342" s="164"/>
      <c r="J342" s="164"/>
      <c r="K342" s="164"/>
      <c r="L342" s="164"/>
      <c r="M342" s="164"/>
      <c r="N342" s="164"/>
      <c r="O342" s="164"/>
      <c r="P342" s="164"/>
      <c r="Q342" s="164"/>
      <c r="R342" s="164"/>
      <c r="S342" s="164"/>
      <c r="T342" s="164"/>
      <c r="U342" s="164"/>
      <c r="V342" s="164"/>
      <c r="W342" s="164"/>
      <c r="X342" s="164"/>
    </row>
    <row r="343" spans="1:24" ht="12">
      <c r="A343" s="164"/>
      <c r="B343" s="132"/>
      <c r="C343" s="164"/>
      <c r="D343" s="164"/>
      <c r="E343" s="164"/>
      <c r="F343" s="164"/>
      <c r="G343" s="164"/>
      <c r="H343" s="164"/>
      <c r="I343" s="164"/>
      <c r="J343" s="164"/>
      <c r="K343" s="164"/>
      <c r="L343" s="164"/>
      <c r="M343" s="164"/>
      <c r="N343" s="164"/>
      <c r="O343" s="164"/>
      <c r="P343" s="164"/>
      <c r="Q343" s="164"/>
      <c r="R343" s="164"/>
      <c r="S343" s="164"/>
      <c r="T343" s="164"/>
      <c r="U343" s="164"/>
      <c r="V343" s="164"/>
      <c r="W343" s="164"/>
      <c r="X343" s="164"/>
    </row>
    <row r="344" spans="1:24" ht="12">
      <c r="A344" s="164"/>
      <c r="B344" s="132"/>
      <c r="C344" s="164"/>
      <c r="D344" s="164"/>
      <c r="E344" s="164"/>
      <c r="F344" s="164"/>
      <c r="G344" s="164"/>
      <c r="H344" s="164"/>
      <c r="I344" s="164"/>
      <c r="J344" s="164"/>
      <c r="K344" s="164"/>
      <c r="L344" s="164"/>
      <c r="M344" s="164"/>
      <c r="N344" s="164"/>
      <c r="O344" s="164"/>
      <c r="P344" s="164"/>
      <c r="Q344" s="164"/>
      <c r="R344" s="164"/>
      <c r="S344" s="164"/>
      <c r="T344" s="164"/>
      <c r="U344" s="164"/>
      <c r="V344" s="164"/>
      <c r="W344" s="164"/>
      <c r="X344" s="164"/>
    </row>
    <row r="345" spans="1:24" ht="12">
      <c r="A345" s="164"/>
      <c r="B345" s="132"/>
      <c r="C345" s="164"/>
      <c r="D345" s="164"/>
      <c r="E345" s="164"/>
      <c r="F345" s="164"/>
      <c r="G345" s="164"/>
      <c r="H345" s="164"/>
      <c r="I345" s="164"/>
      <c r="J345" s="164"/>
      <c r="K345" s="164"/>
      <c r="L345" s="164"/>
      <c r="M345" s="164"/>
      <c r="N345" s="164"/>
      <c r="O345" s="164"/>
      <c r="P345" s="164"/>
      <c r="Q345" s="164"/>
      <c r="R345" s="164"/>
      <c r="S345" s="164"/>
      <c r="T345" s="164"/>
      <c r="U345" s="164"/>
      <c r="V345" s="164"/>
      <c r="W345" s="164"/>
      <c r="X345" s="164"/>
    </row>
    <row r="346" spans="1:24" ht="12">
      <c r="A346" s="164"/>
      <c r="B346" s="132"/>
      <c r="C346" s="164"/>
      <c r="D346" s="164"/>
      <c r="E346" s="164"/>
      <c r="F346" s="164"/>
      <c r="G346" s="164"/>
      <c r="H346" s="164"/>
      <c r="I346" s="164"/>
      <c r="J346" s="164"/>
      <c r="K346" s="164"/>
      <c r="L346" s="164"/>
      <c r="M346" s="164"/>
      <c r="N346" s="164"/>
      <c r="O346" s="164"/>
      <c r="P346" s="164"/>
      <c r="Q346" s="164"/>
      <c r="R346" s="164"/>
      <c r="S346" s="164"/>
      <c r="T346" s="164"/>
      <c r="U346" s="164"/>
      <c r="V346" s="164"/>
      <c r="W346" s="164"/>
      <c r="X346" s="164"/>
    </row>
    <row r="347" spans="1:24" ht="12">
      <c r="A347" s="164"/>
      <c r="B347" s="132"/>
      <c r="C347" s="164"/>
      <c r="D347" s="164"/>
      <c r="E347" s="164"/>
      <c r="F347" s="164"/>
      <c r="G347" s="164"/>
      <c r="H347" s="164"/>
      <c r="I347" s="164"/>
      <c r="J347" s="164"/>
      <c r="K347" s="164"/>
      <c r="L347" s="164"/>
      <c r="M347" s="164"/>
      <c r="N347" s="164"/>
      <c r="O347" s="164"/>
      <c r="P347" s="164"/>
      <c r="Q347" s="164"/>
      <c r="R347" s="164"/>
      <c r="S347" s="164"/>
      <c r="T347" s="164"/>
      <c r="U347" s="164"/>
      <c r="V347" s="164"/>
      <c r="W347" s="164"/>
      <c r="X347" s="164"/>
    </row>
    <row r="348" spans="1:24" ht="12">
      <c r="A348" s="164"/>
      <c r="B348" s="132"/>
      <c r="C348" s="164"/>
      <c r="D348" s="164"/>
      <c r="E348" s="164"/>
      <c r="F348" s="164"/>
      <c r="G348" s="164"/>
      <c r="H348" s="164"/>
      <c r="I348" s="164"/>
      <c r="J348" s="164"/>
      <c r="K348" s="164"/>
      <c r="L348" s="164"/>
      <c r="M348" s="164"/>
      <c r="N348" s="164"/>
      <c r="O348" s="164"/>
      <c r="P348" s="164"/>
      <c r="Q348" s="164"/>
      <c r="R348" s="164"/>
      <c r="S348" s="164"/>
      <c r="T348" s="164"/>
      <c r="U348" s="164"/>
      <c r="V348" s="164"/>
      <c r="W348" s="164"/>
      <c r="X348" s="164"/>
    </row>
    <row r="349" spans="1:24" ht="12">
      <c r="A349" s="164"/>
      <c r="B349" s="132"/>
      <c r="C349" s="164"/>
      <c r="D349" s="164"/>
      <c r="E349" s="164"/>
      <c r="F349" s="164"/>
      <c r="G349" s="164"/>
      <c r="H349" s="164"/>
      <c r="I349" s="164"/>
      <c r="J349" s="164"/>
      <c r="K349" s="164"/>
      <c r="L349" s="164"/>
      <c r="M349" s="164"/>
      <c r="N349" s="164"/>
      <c r="O349" s="164"/>
      <c r="P349" s="164"/>
      <c r="Q349" s="164"/>
      <c r="R349" s="164"/>
      <c r="S349" s="164"/>
      <c r="T349" s="164"/>
      <c r="U349" s="164"/>
      <c r="V349" s="164"/>
      <c r="W349" s="164"/>
      <c r="X349" s="164"/>
    </row>
    <row r="350" spans="1:24" ht="12">
      <c r="A350" s="164"/>
      <c r="B350" s="132"/>
      <c r="C350" s="164"/>
      <c r="D350" s="164"/>
      <c r="E350" s="164"/>
      <c r="F350" s="164"/>
      <c r="G350" s="164"/>
      <c r="H350" s="164"/>
      <c r="I350" s="164"/>
      <c r="J350" s="164"/>
      <c r="K350" s="164"/>
      <c r="L350" s="164"/>
      <c r="M350" s="164"/>
      <c r="N350" s="164"/>
      <c r="O350" s="164"/>
      <c r="P350" s="164"/>
      <c r="Q350" s="164"/>
      <c r="R350" s="164"/>
      <c r="S350" s="164"/>
      <c r="T350" s="164"/>
      <c r="U350" s="164"/>
      <c r="V350" s="164"/>
      <c r="W350" s="164"/>
      <c r="X350" s="164"/>
    </row>
    <row r="351" spans="1:24" ht="12">
      <c r="A351" s="164"/>
      <c r="B351" s="132"/>
      <c r="C351" s="164"/>
      <c r="D351" s="164"/>
      <c r="E351" s="164"/>
      <c r="F351" s="164"/>
      <c r="G351" s="164"/>
      <c r="H351" s="164"/>
      <c r="I351" s="164"/>
      <c r="J351" s="164"/>
      <c r="K351" s="164"/>
      <c r="L351" s="164"/>
      <c r="M351" s="164"/>
      <c r="N351" s="164"/>
      <c r="O351" s="164"/>
      <c r="P351" s="164"/>
      <c r="Q351" s="164"/>
      <c r="R351" s="164"/>
      <c r="S351" s="164"/>
      <c r="T351" s="164"/>
      <c r="U351" s="164"/>
      <c r="V351" s="164"/>
      <c r="W351" s="164"/>
      <c r="X351" s="164"/>
    </row>
    <row r="352" spans="1:24" ht="12">
      <c r="A352" s="164"/>
      <c r="B352" s="132"/>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row>
    <row r="353" spans="1:24" ht="12">
      <c r="A353" s="164"/>
      <c r="B353" s="132"/>
      <c r="C353" s="164"/>
      <c r="D353" s="164"/>
      <c r="E353" s="164"/>
      <c r="F353" s="164"/>
      <c r="G353" s="164"/>
      <c r="H353" s="164"/>
      <c r="I353" s="164"/>
      <c r="J353" s="164"/>
      <c r="K353" s="164"/>
      <c r="L353" s="164"/>
      <c r="M353" s="164"/>
      <c r="N353" s="164"/>
      <c r="O353" s="164"/>
      <c r="P353" s="164"/>
      <c r="Q353" s="164"/>
      <c r="R353" s="164"/>
      <c r="S353" s="164"/>
      <c r="T353" s="164"/>
      <c r="U353" s="164"/>
      <c r="V353" s="164"/>
      <c r="W353" s="164"/>
      <c r="X353" s="164"/>
    </row>
    <row r="354" spans="1:24" ht="12">
      <c r="A354" s="164"/>
      <c r="B354" s="132"/>
      <c r="C354" s="164"/>
      <c r="D354" s="164"/>
      <c r="E354" s="164"/>
      <c r="F354" s="164"/>
      <c r="G354" s="164"/>
      <c r="H354" s="164"/>
      <c r="I354" s="164"/>
      <c r="J354" s="164"/>
      <c r="K354" s="164"/>
      <c r="L354" s="164"/>
      <c r="M354" s="164"/>
      <c r="N354" s="164"/>
      <c r="O354" s="164"/>
      <c r="P354" s="164"/>
      <c r="Q354" s="164"/>
      <c r="R354" s="164"/>
      <c r="S354" s="164"/>
      <c r="T354" s="164"/>
      <c r="U354" s="164"/>
      <c r="V354" s="164"/>
      <c r="W354" s="164"/>
      <c r="X354" s="164"/>
    </row>
    <row r="355" spans="1:24" ht="12">
      <c r="A355" s="164"/>
      <c r="B355" s="132"/>
      <c r="C355" s="164"/>
      <c r="D355" s="164"/>
      <c r="E355" s="164"/>
      <c r="F355" s="164"/>
      <c r="G355" s="164"/>
      <c r="H355" s="164"/>
      <c r="I355" s="164"/>
      <c r="J355" s="164"/>
      <c r="K355" s="164"/>
      <c r="L355" s="164"/>
      <c r="M355" s="164"/>
      <c r="N355" s="164"/>
      <c r="O355" s="164"/>
      <c r="P355" s="164"/>
      <c r="Q355" s="164"/>
      <c r="R355" s="164"/>
      <c r="S355" s="164"/>
      <c r="T355" s="164"/>
      <c r="U355" s="164"/>
      <c r="V355" s="164"/>
      <c r="W355" s="164"/>
      <c r="X355" s="164"/>
    </row>
    <row r="356" spans="1:24" ht="12">
      <c r="A356" s="164"/>
      <c r="B356" s="132"/>
      <c r="C356" s="164"/>
      <c r="D356" s="164"/>
      <c r="E356" s="164"/>
      <c r="F356" s="164"/>
      <c r="G356" s="164"/>
      <c r="H356" s="164"/>
      <c r="I356" s="164"/>
      <c r="J356" s="164"/>
      <c r="K356" s="164"/>
      <c r="L356" s="164"/>
      <c r="M356" s="164"/>
      <c r="N356" s="164"/>
      <c r="O356" s="164"/>
      <c r="P356" s="164"/>
      <c r="Q356" s="164"/>
      <c r="R356" s="164"/>
      <c r="S356" s="164"/>
      <c r="T356" s="164"/>
      <c r="U356" s="164"/>
      <c r="V356" s="164"/>
      <c r="W356" s="164"/>
      <c r="X356" s="164"/>
    </row>
    <row r="357" spans="1:24" ht="12">
      <c r="A357" s="164"/>
      <c r="B357" s="132"/>
      <c r="C357" s="164"/>
      <c r="D357" s="164"/>
      <c r="E357" s="164"/>
      <c r="F357" s="164"/>
      <c r="G357" s="164"/>
      <c r="H357" s="164"/>
      <c r="I357" s="164"/>
      <c r="J357" s="164"/>
      <c r="K357" s="164"/>
      <c r="L357" s="164"/>
      <c r="M357" s="164"/>
      <c r="N357" s="164"/>
      <c r="O357" s="164"/>
      <c r="P357" s="164"/>
      <c r="Q357" s="164"/>
      <c r="R357" s="164"/>
      <c r="S357" s="164"/>
      <c r="T357" s="164"/>
      <c r="U357" s="164"/>
      <c r="V357" s="164"/>
      <c r="W357" s="164"/>
      <c r="X357" s="164"/>
    </row>
    <row r="358" spans="1:24" ht="12">
      <c r="A358" s="164"/>
      <c r="B358" s="132"/>
      <c r="C358" s="164"/>
      <c r="D358" s="164"/>
      <c r="E358" s="164"/>
      <c r="F358" s="164"/>
      <c r="G358" s="164"/>
      <c r="H358" s="164"/>
      <c r="I358" s="164"/>
      <c r="J358" s="164"/>
      <c r="K358" s="164"/>
      <c r="L358" s="164"/>
      <c r="M358" s="164"/>
      <c r="N358" s="164"/>
      <c r="O358" s="164"/>
      <c r="P358" s="164"/>
      <c r="Q358" s="164"/>
      <c r="R358" s="164"/>
      <c r="S358" s="164"/>
      <c r="T358" s="164"/>
      <c r="U358" s="164"/>
      <c r="V358" s="164"/>
      <c r="W358" s="164"/>
      <c r="X358" s="164"/>
    </row>
    <row r="359" spans="1:24" ht="12">
      <c r="A359" s="164"/>
      <c r="B359" s="132"/>
      <c r="C359" s="164"/>
      <c r="D359" s="164"/>
      <c r="E359" s="164"/>
      <c r="F359" s="164"/>
      <c r="G359" s="164"/>
      <c r="H359" s="164"/>
      <c r="I359" s="164"/>
      <c r="J359" s="164"/>
      <c r="K359" s="164"/>
      <c r="L359" s="164"/>
      <c r="M359" s="164"/>
      <c r="N359" s="164"/>
      <c r="O359" s="164"/>
      <c r="P359" s="164"/>
      <c r="Q359" s="164"/>
      <c r="R359" s="164"/>
      <c r="S359" s="164"/>
      <c r="T359" s="164"/>
      <c r="U359" s="164"/>
      <c r="V359" s="164"/>
      <c r="W359" s="164"/>
      <c r="X359" s="164"/>
    </row>
    <row r="360" spans="1:24" ht="12">
      <c r="A360" s="164"/>
      <c r="B360" s="132"/>
      <c r="C360" s="164"/>
      <c r="D360" s="164"/>
      <c r="E360" s="164"/>
      <c r="F360" s="164"/>
      <c r="G360" s="164"/>
      <c r="H360" s="164"/>
      <c r="I360" s="164"/>
      <c r="J360" s="164"/>
      <c r="K360" s="164"/>
      <c r="L360" s="164"/>
      <c r="M360" s="164"/>
      <c r="N360" s="164"/>
      <c r="O360" s="164"/>
      <c r="P360" s="164"/>
      <c r="Q360" s="164"/>
      <c r="R360" s="164"/>
      <c r="S360" s="164"/>
      <c r="T360" s="164"/>
      <c r="U360" s="164"/>
      <c r="V360" s="164"/>
      <c r="W360" s="164"/>
      <c r="X360" s="164"/>
    </row>
    <row r="361" spans="1:24" ht="12">
      <c r="A361" s="164"/>
      <c r="B361" s="132"/>
      <c r="C361" s="164"/>
      <c r="D361" s="164"/>
      <c r="E361" s="164"/>
      <c r="F361" s="164"/>
      <c r="G361" s="164"/>
      <c r="H361" s="164"/>
      <c r="I361" s="164"/>
      <c r="J361" s="164"/>
      <c r="K361" s="164"/>
      <c r="L361" s="164"/>
      <c r="M361" s="164"/>
      <c r="N361" s="164"/>
      <c r="O361" s="164"/>
      <c r="P361" s="164"/>
      <c r="Q361" s="164"/>
      <c r="R361" s="164"/>
      <c r="S361" s="164"/>
      <c r="T361" s="164"/>
      <c r="U361" s="164"/>
      <c r="V361" s="164"/>
      <c r="W361" s="164"/>
      <c r="X361" s="164"/>
    </row>
    <row r="362" spans="1:24" ht="12">
      <c r="A362" s="164"/>
      <c r="B362" s="132"/>
      <c r="C362" s="164"/>
      <c r="D362" s="164"/>
      <c r="E362" s="164"/>
      <c r="F362" s="164"/>
      <c r="G362" s="164"/>
      <c r="H362" s="164"/>
      <c r="I362" s="164"/>
      <c r="J362" s="164"/>
      <c r="K362" s="164"/>
      <c r="L362" s="164"/>
      <c r="M362" s="164"/>
      <c r="N362" s="164"/>
      <c r="O362" s="164"/>
      <c r="P362" s="164"/>
      <c r="Q362" s="164"/>
      <c r="R362" s="164"/>
      <c r="S362" s="164"/>
      <c r="T362" s="164"/>
      <c r="U362" s="164"/>
      <c r="V362" s="164"/>
      <c r="W362" s="164"/>
      <c r="X362" s="164"/>
    </row>
    <row r="363" spans="1:24" ht="12">
      <c r="A363" s="164"/>
      <c r="B363" s="132"/>
      <c r="C363" s="164"/>
      <c r="D363" s="164"/>
      <c r="E363" s="164"/>
      <c r="F363" s="164"/>
      <c r="G363" s="164"/>
      <c r="H363" s="164"/>
      <c r="I363" s="164"/>
      <c r="J363" s="164"/>
      <c r="K363" s="164"/>
      <c r="L363" s="164"/>
      <c r="M363" s="164"/>
      <c r="N363" s="164"/>
      <c r="O363" s="164"/>
      <c r="P363" s="164"/>
      <c r="Q363" s="164"/>
      <c r="R363" s="164"/>
      <c r="S363" s="164"/>
      <c r="T363" s="164"/>
      <c r="U363" s="164"/>
      <c r="V363" s="164"/>
      <c r="W363" s="164"/>
      <c r="X363" s="164"/>
    </row>
    <row r="364" spans="1:24" ht="12">
      <c r="A364" s="164"/>
      <c r="B364" s="132"/>
      <c r="C364" s="164"/>
      <c r="D364" s="164"/>
      <c r="E364" s="164"/>
      <c r="F364" s="164"/>
      <c r="G364" s="164"/>
      <c r="H364" s="164"/>
      <c r="I364" s="164"/>
      <c r="J364" s="164"/>
      <c r="K364" s="164"/>
      <c r="L364" s="164"/>
      <c r="M364" s="164"/>
      <c r="N364" s="164"/>
      <c r="O364" s="164"/>
      <c r="P364" s="164"/>
      <c r="Q364" s="164"/>
      <c r="R364" s="164"/>
      <c r="S364" s="164"/>
      <c r="T364" s="164"/>
      <c r="U364" s="164"/>
      <c r="V364" s="164"/>
      <c r="W364" s="164"/>
      <c r="X364" s="164"/>
    </row>
    <row r="365" spans="1:24" ht="12">
      <c r="A365" s="164"/>
      <c r="B365" s="132"/>
      <c r="C365" s="164"/>
      <c r="D365" s="164"/>
      <c r="E365" s="164"/>
      <c r="F365" s="164"/>
      <c r="G365" s="164"/>
      <c r="H365" s="164"/>
      <c r="I365" s="164"/>
      <c r="J365" s="164"/>
      <c r="K365" s="164"/>
      <c r="L365" s="164"/>
      <c r="M365" s="164"/>
      <c r="N365" s="164"/>
      <c r="O365" s="164"/>
      <c r="P365" s="164"/>
      <c r="Q365" s="164"/>
      <c r="R365" s="164"/>
      <c r="S365" s="164"/>
      <c r="T365" s="164"/>
      <c r="U365" s="164"/>
      <c r="V365" s="164"/>
      <c r="W365" s="164"/>
      <c r="X365" s="164"/>
    </row>
    <row r="366" spans="1:24" ht="12">
      <c r="A366" s="164"/>
      <c r="B366" s="132"/>
      <c r="C366" s="164"/>
      <c r="D366" s="164"/>
      <c r="E366" s="164"/>
      <c r="F366" s="164"/>
      <c r="G366" s="164"/>
      <c r="H366" s="164"/>
      <c r="I366" s="164"/>
      <c r="J366" s="164"/>
      <c r="K366" s="164"/>
      <c r="L366" s="164"/>
      <c r="M366" s="164"/>
      <c r="N366" s="164"/>
      <c r="O366" s="164"/>
      <c r="P366" s="164"/>
      <c r="Q366" s="164"/>
      <c r="R366" s="164"/>
      <c r="S366" s="164"/>
      <c r="T366" s="164"/>
      <c r="U366" s="164"/>
      <c r="V366" s="164"/>
      <c r="W366" s="164"/>
      <c r="X366" s="164"/>
    </row>
    <row r="367" spans="1:24" ht="12">
      <c r="A367" s="164"/>
      <c r="B367" s="132"/>
      <c r="C367" s="164"/>
      <c r="D367" s="164"/>
      <c r="E367" s="164"/>
      <c r="F367" s="164"/>
      <c r="G367" s="164"/>
      <c r="H367" s="164"/>
      <c r="I367" s="164"/>
      <c r="J367" s="164"/>
      <c r="K367" s="164"/>
      <c r="L367" s="164"/>
      <c r="M367" s="164"/>
      <c r="N367" s="164"/>
      <c r="O367" s="164"/>
      <c r="P367" s="164"/>
      <c r="Q367" s="164"/>
      <c r="R367" s="164"/>
      <c r="S367" s="164"/>
      <c r="T367" s="164"/>
      <c r="U367" s="164"/>
      <c r="V367" s="164"/>
      <c r="W367" s="164"/>
      <c r="X367" s="164"/>
    </row>
    <row r="368" spans="1:24" ht="12">
      <c r="A368" s="164"/>
      <c r="B368" s="132"/>
      <c r="C368" s="164"/>
      <c r="D368" s="164"/>
      <c r="E368" s="164"/>
      <c r="F368" s="164"/>
      <c r="G368" s="164"/>
      <c r="H368" s="164"/>
      <c r="I368" s="164"/>
      <c r="J368" s="164"/>
      <c r="K368" s="164"/>
      <c r="L368" s="164"/>
      <c r="M368" s="164"/>
      <c r="N368" s="164"/>
      <c r="O368" s="164"/>
      <c r="P368" s="164"/>
      <c r="Q368" s="164"/>
      <c r="R368" s="164"/>
      <c r="S368" s="164"/>
      <c r="T368" s="164"/>
      <c r="U368" s="164"/>
      <c r="V368" s="164"/>
      <c r="W368" s="164"/>
      <c r="X368" s="164"/>
    </row>
    <row r="369" spans="1:24" ht="12">
      <c r="A369" s="164"/>
      <c r="B369" s="132"/>
      <c r="C369" s="164"/>
      <c r="D369" s="164"/>
      <c r="E369" s="164"/>
      <c r="F369" s="164"/>
      <c r="G369" s="164"/>
      <c r="H369" s="164"/>
      <c r="I369" s="164"/>
      <c r="J369" s="164"/>
      <c r="K369" s="164"/>
      <c r="L369" s="164"/>
      <c r="M369" s="164"/>
      <c r="N369" s="164"/>
      <c r="O369" s="164"/>
      <c r="P369" s="164"/>
      <c r="Q369" s="164"/>
      <c r="R369" s="164"/>
      <c r="S369" s="164"/>
      <c r="T369" s="164"/>
      <c r="U369" s="164"/>
      <c r="V369" s="164"/>
      <c r="W369" s="164"/>
      <c r="X369" s="164"/>
    </row>
    <row r="370" spans="1:24" ht="12">
      <c r="A370" s="164"/>
      <c r="B370" s="132"/>
      <c r="C370" s="164"/>
      <c r="D370" s="164"/>
      <c r="E370" s="164"/>
      <c r="F370" s="164"/>
      <c r="G370" s="164"/>
      <c r="H370" s="164"/>
      <c r="I370" s="164"/>
      <c r="J370" s="164"/>
      <c r="K370" s="164"/>
      <c r="L370" s="164"/>
      <c r="M370" s="164"/>
      <c r="N370" s="164"/>
      <c r="O370" s="164"/>
      <c r="P370" s="164"/>
      <c r="Q370" s="164"/>
      <c r="R370" s="164"/>
      <c r="S370" s="164"/>
      <c r="T370" s="164"/>
      <c r="U370" s="164"/>
      <c r="V370" s="164"/>
      <c r="W370" s="164"/>
      <c r="X370" s="164"/>
    </row>
    <row r="371" spans="1:24" ht="12">
      <c r="A371" s="164"/>
      <c r="B371" s="132"/>
      <c r="C371" s="164"/>
      <c r="D371" s="164"/>
      <c r="E371" s="164"/>
      <c r="F371" s="164"/>
      <c r="G371" s="164"/>
      <c r="H371" s="164"/>
      <c r="I371" s="164"/>
      <c r="J371" s="164"/>
      <c r="K371" s="164"/>
      <c r="L371" s="164"/>
      <c r="M371" s="164"/>
      <c r="N371" s="164"/>
      <c r="O371" s="164"/>
      <c r="P371" s="164"/>
      <c r="Q371" s="164"/>
      <c r="R371" s="164"/>
      <c r="S371" s="164"/>
      <c r="T371" s="164"/>
      <c r="U371" s="164"/>
      <c r="V371" s="164"/>
      <c r="W371" s="164"/>
      <c r="X371" s="164"/>
    </row>
    <row r="372" spans="1:24" ht="12">
      <c r="A372" s="164"/>
      <c r="B372" s="132"/>
      <c r="C372" s="164"/>
      <c r="D372" s="164"/>
      <c r="E372" s="164"/>
      <c r="F372" s="164"/>
      <c r="G372" s="164"/>
      <c r="H372" s="164"/>
      <c r="I372" s="164"/>
      <c r="J372" s="164"/>
      <c r="K372" s="164"/>
      <c r="L372" s="164"/>
      <c r="M372" s="164"/>
      <c r="N372" s="164"/>
      <c r="O372" s="164"/>
      <c r="P372" s="164"/>
      <c r="Q372" s="164"/>
      <c r="R372" s="164"/>
      <c r="S372" s="164"/>
      <c r="T372" s="164"/>
      <c r="U372" s="164"/>
      <c r="V372" s="164"/>
      <c r="W372" s="164"/>
      <c r="X372" s="164"/>
    </row>
    <row r="373" spans="1:24" ht="12">
      <c r="A373" s="164"/>
      <c r="B373" s="132"/>
      <c r="C373" s="164"/>
      <c r="D373" s="164"/>
      <c r="E373" s="164"/>
      <c r="F373" s="164"/>
      <c r="G373" s="164"/>
      <c r="H373" s="164"/>
      <c r="I373" s="164"/>
      <c r="J373" s="164"/>
      <c r="K373" s="164"/>
      <c r="L373" s="164"/>
      <c r="M373" s="164"/>
      <c r="N373" s="164"/>
      <c r="O373" s="164"/>
      <c r="P373" s="164"/>
      <c r="Q373" s="164"/>
      <c r="R373" s="164"/>
      <c r="S373" s="164"/>
      <c r="T373" s="164"/>
      <c r="U373" s="164"/>
      <c r="V373" s="164"/>
      <c r="W373" s="164"/>
      <c r="X373" s="164"/>
    </row>
    <row r="374" spans="1:24" ht="12">
      <c r="A374" s="164"/>
      <c r="B374" s="132"/>
      <c r="C374" s="164"/>
      <c r="D374" s="164"/>
      <c r="E374" s="164"/>
      <c r="F374" s="164"/>
      <c r="G374" s="164"/>
      <c r="H374" s="164"/>
      <c r="I374" s="164"/>
      <c r="J374" s="164"/>
      <c r="K374" s="164"/>
      <c r="L374" s="164"/>
      <c r="M374" s="164"/>
      <c r="N374" s="164"/>
      <c r="O374" s="164"/>
      <c r="P374" s="164"/>
      <c r="Q374" s="164"/>
      <c r="R374" s="164"/>
      <c r="S374" s="164"/>
      <c r="T374" s="164"/>
      <c r="U374" s="164"/>
      <c r="V374" s="164"/>
      <c r="W374" s="164"/>
      <c r="X374" s="164"/>
    </row>
    <row r="375" spans="1:24" ht="12">
      <c r="A375" s="164"/>
      <c r="B375" s="132"/>
      <c r="C375" s="164"/>
      <c r="D375" s="164"/>
      <c r="E375" s="164"/>
      <c r="F375" s="164"/>
      <c r="G375" s="164"/>
      <c r="H375" s="164"/>
      <c r="I375" s="164"/>
      <c r="J375" s="164"/>
      <c r="K375" s="164"/>
      <c r="L375" s="164"/>
      <c r="M375" s="164"/>
      <c r="N375" s="164"/>
      <c r="O375" s="164"/>
      <c r="P375" s="164"/>
      <c r="Q375" s="164"/>
      <c r="R375" s="164"/>
      <c r="S375" s="164"/>
      <c r="T375" s="164"/>
      <c r="U375" s="164"/>
      <c r="V375" s="164"/>
      <c r="W375" s="164"/>
      <c r="X375" s="164"/>
    </row>
    <row r="376" spans="1:24" ht="12">
      <c r="A376" s="164"/>
      <c r="B376" s="132"/>
      <c r="C376" s="164"/>
      <c r="D376" s="164"/>
      <c r="E376" s="164"/>
      <c r="F376" s="164"/>
      <c r="G376" s="164"/>
      <c r="H376" s="164"/>
      <c r="I376" s="164"/>
      <c r="J376" s="164"/>
      <c r="K376" s="164"/>
      <c r="L376" s="164"/>
      <c r="M376" s="164"/>
      <c r="N376" s="164"/>
      <c r="O376" s="164"/>
      <c r="P376" s="164"/>
      <c r="Q376" s="164"/>
      <c r="R376" s="164"/>
      <c r="S376" s="164"/>
      <c r="T376" s="164"/>
      <c r="U376" s="164"/>
      <c r="V376" s="164"/>
      <c r="W376" s="164"/>
      <c r="X376" s="164"/>
    </row>
    <row r="377" spans="1:24" ht="12">
      <c r="A377" s="164"/>
      <c r="B377" s="132"/>
      <c r="C377" s="164"/>
      <c r="D377" s="164"/>
      <c r="E377" s="164"/>
      <c r="F377" s="164"/>
      <c r="G377" s="164"/>
      <c r="H377" s="164"/>
      <c r="I377" s="164"/>
      <c r="J377" s="164"/>
      <c r="K377" s="164"/>
      <c r="L377" s="164"/>
      <c r="M377" s="164"/>
      <c r="N377" s="164"/>
      <c r="O377" s="164"/>
      <c r="P377" s="164"/>
      <c r="Q377" s="164"/>
      <c r="R377" s="164"/>
      <c r="S377" s="164"/>
      <c r="T377" s="164"/>
      <c r="U377" s="164"/>
      <c r="V377" s="164"/>
      <c r="W377" s="164"/>
      <c r="X377" s="164"/>
    </row>
    <row r="378" spans="1:24" ht="12">
      <c r="A378" s="164"/>
      <c r="B378" s="132"/>
      <c r="C378" s="164"/>
      <c r="D378" s="164"/>
      <c r="E378" s="164"/>
      <c r="F378" s="164"/>
      <c r="G378" s="164"/>
      <c r="H378" s="164"/>
      <c r="I378" s="164"/>
      <c r="J378" s="164"/>
      <c r="K378" s="164"/>
      <c r="L378" s="164"/>
      <c r="M378" s="164"/>
      <c r="N378" s="164"/>
      <c r="O378" s="164"/>
      <c r="P378" s="164"/>
      <c r="Q378" s="164"/>
      <c r="R378" s="164"/>
      <c r="S378" s="164"/>
      <c r="T378" s="164"/>
      <c r="U378" s="164"/>
      <c r="V378" s="164"/>
      <c r="W378" s="164"/>
      <c r="X378" s="164"/>
    </row>
    <row r="379" spans="1:24" ht="12">
      <c r="A379" s="164"/>
      <c r="B379" s="132"/>
      <c r="C379" s="164"/>
      <c r="D379" s="164"/>
      <c r="E379" s="164"/>
      <c r="F379" s="164"/>
      <c r="G379" s="164"/>
      <c r="H379" s="164"/>
      <c r="I379" s="164"/>
      <c r="J379" s="164"/>
      <c r="K379" s="164"/>
      <c r="L379" s="164"/>
      <c r="M379" s="164"/>
      <c r="N379" s="164"/>
      <c r="O379" s="164"/>
      <c r="P379" s="164"/>
      <c r="Q379" s="164"/>
      <c r="R379" s="164"/>
      <c r="S379" s="164"/>
      <c r="T379" s="164"/>
      <c r="U379" s="164"/>
      <c r="V379" s="164"/>
      <c r="W379" s="164"/>
      <c r="X379" s="164"/>
    </row>
    <row r="380" spans="1:24" ht="12">
      <c r="A380" s="164"/>
      <c r="B380" s="132"/>
      <c r="C380" s="164"/>
      <c r="D380" s="164"/>
      <c r="E380" s="164"/>
      <c r="F380" s="164"/>
      <c r="G380" s="164"/>
      <c r="H380" s="164"/>
      <c r="I380" s="164"/>
      <c r="J380" s="164"/>
      <c r="K380" s="164"/>
      <c r="L380" s="164"/>
      <c r="M380" s="164"/>
      <c r="N380" s="164"/>
      <c r="O380" s="164"/>
      <c r="P380" s="164"/>
      <c r="Q380" s="164"/>
      <c r="R380" s="164"/>
      <c r="S380" s="164"/>
      <c r="T380" s="164"/>
      <c r="U380" s="164"/>
      <c r="V380" s="164"/>
      <c r="W380" s="164"/>
      <c r="X380" s="164"/>
    </row>
    <row r="381" spans="1:24" ht="12">
      <c r="A381" s="164"/>
      <c r="B381" s="132"/>
      <c r="C381" s="164"/>
      <c r="D381" s="164"/>
      <c r="E381" s="164"/>
      <c r="F381" s="164"/>
      <c r="G381" s="164"/>
      <c r="H381" s="164"/>
      <c r="I381" s="164"/>
      <c r="J381" s="164"/>
      <c r="K381" s="164"/>
      <c r="L381" s="164"/>
      <c r="M381" s="164"/>
      <c r="N381" s="164"/>
      <c r="O381" s="164"/>
      <c r="P381" s="164"/>
      <c r="Q381" s="164"/>
      <c r="R381" s="164"/>
      <c r="S381" s="164"/>
      <c r="T381" s="164"/>
      <c r="U381" s="164"/>
      <c r="V381" s="164"/>
      <c r="W381" s="164"/>
      <c r="X381" s="164"/>
    </row>
    <row r="382" spans="1:24" ht="12">
      <c r="A382" s="164"/>
      <c r="B382" s="132"/>
      <c r="C382" s="164"/>
      <c r="D382" s="164"/>
      <c r="E382" s="164"/>
      <c r="F382" s="164"/>
      <c r="G382" s="164"/>
      <c r="H382" s="164"/>
      <c r="I382" s="164"/>
      <c r="J382" s="164"/>
      <c r="K382" s="164"/>
      <c r="L382" s="164"/>
      <c r="M382" s="164"/>
      <c r="N382" s="164"/>
      <c r="O382" s="164"/>
      <c r="P382" s="164"/>
      <c r="Q382" s="164"/>
      <c r="R382" s="164"/>
      <c r="S382" s="164"/>
      <c r="T382" s="164"/>
      <c r="U382" s="164"/>
      <c r="V382" s="164"/>
      <c r="W382" s="164"/>
      <c r="X382" s="164"/>
    </row>
    <row r="383" spans="1:24" ht="12">
      <c r="A383" s="164"/>
      <c r="B383" s="132"/>
      <c r="C383" s="164"/>
      <c r="D383" s="164"/>
      <c r="E383" s="164"/>
      <c r="F383" s="164"/>
      <c r="G383" s="164"/>
      <c r="H383" s="164"/>
      <c r="I383" s="164"/>
      <c r="J383" s="164"/>
      <c r="K383" s="164"/>
      <c r="L383" s="164"/>
      <c r="M383" s="164"/>
      <c r="N383" s="164"/>
      <c r="O383" s="164"/>
      <c r="P383" s="164"/>
      <c r="Q383" s="164"/>
      <c r="R383" s="164"/>
      <c r="S383" s="164"/>
      <c r="T383" s="164"/>
      <c r="U383" s="164"/>
      <c r="V383" s="164"/>
      <c r="W383" s="164"/>
      <c r="X383" s="164"/>
    </row>
    <row r="384" spans="1:24" ht="12">
      <c r="A384" s="164"/>
      <c r="B384" s="132"/>
      <c r="C384" s="164"/>
      <c r="D384" s="164"/>
      <c r="E384" s="164"/>
      <c r="F384" s="164"/>
      <c r="G384" s="164"/>
      <c r="H384" s="164"/>
      <c r="I384" s="164"/>
      <c r="J384" s="164"/>
      <c r="K384" s="164"/>
      <c r="L384" s="164"/>
      <c r="M384" s="164"/>
      <c r="N384" s="164"/>
      <c r="O384" s="164"/>
      <c r="P384" s="164"/>
      <c r="Q384" s="164"/>
      <c r="R384" s="164"/>
      <c r="S384" s="164"/>
      <c r="T384" s="164"/>
      <c r="U384" s="164"/>
      <c r="V384" s="164"/>
      <c r="W384" s="164"/>
      <c r="X384" s="164"/>
    </row>
    <row r="385" spans="1:24" ht="12">
      <c r="A385" s="164"/>
      <c r="B385" s="132"/>
      <c r="C385" s="164"/>
      <c r="D385" s="164"/>
      <c r="E385" s="164"/>
      <c r="F385" s="164"/>
      <c r="G385" s="164"/>
      <c r="H385" s="164"/>
      <c r="I385" s="164"/>
      <c r="J385" s="164"/>
      <c r="K385" s="164"/>
      <c r="L385" s="164"/>
      <c r="M385" s="164"/>
      <c r="N385" s="164"/>
      <c r="O385" s="164"/>
      <c r="P385" s="164"/>
      <c r="Q385" s="164"/>
      <c r="R385" s="164"/>
      <c r="S385" s="164"/>
      <c r="T385" s="164"/>
      <c r="U385" s="164"/>
      <c r="V385" s="164"/>
      <c r="W385" s="164"/>
      <c r="X385" s="164"/>
    </row>
    <row r="386" spans="1:24" ht="12">
      <c r="A386" s="164"/>
      <c r="B386" s="132"/>
      <c r="C386" s="164"/>
      <c r="D386" s="164"/>
      <c r="E386" s="164"/>
      <c r="F386" s="164"/>
      <c r="G386" s="164"/>
      <c r="H386" s="164"/>
      <c r="I386" s="164"/>
      <c r="J386" s="164"/>
      <c r="K386" s="164"/>
      <c r="L386" s="164"/>
      <c r="M386" s="164"/>
      <c r="N386" s="164"/>
      <c r="O386" s="164"/>
      <c r="P386" s="164"/>
      <c r="Q386" s="164"/>
      <c r="R386" s="164"/>
      <c r="S386" s="164"/>
      <c r="T386" s="164"/>
      <c r="U386" s="164"/>
      <c r="V386" s="164"/>
      <c r="W386" s="164"/>
      <c r="X386" s="164"/>
    </row>
    <row r="387" spans="1:24" ht="12">
      <c r="A387" s="164"/>
      <c r="B387" s="132"/>
      <c r="C387" s="164"/>
      <c r="D387" s="164"/>
      <c r="E387" s="164"/>
      <c r="F387" s="164"/>
      <c r="G387" s="164"/>
      <c r="H387" s="164"/>
      <c r="I387" s="164"/>
      <c r="J387" s="164"/>
      <c r="K387" s="164"/>
      <c r="L387" s="164"/>
      <c r="M387" s="164"/>
      <c r="N387" s="164"/>
      <c r="O387" s="164"/>
      <c r="P387" s="164"/>
      <c r="Q387" s="164"/>
      <c r="R387" s="164"/>
      <c r="S387" s="164"/>
      <c r="T387" s="164"/>
      <c r="U387" s="164"/>
      <c r="V387" s="164"/>
      <c r="W387" s="164"/>
      <c r="X387" s="164"/>
    </row>
    <row r="388" spans="1:24" ht="12">
      <c r="A388" s="164"/>
      <c r="B388" s="132"/>
      <c r="C388" s="164"/>
      <c r="D388" s="164"/>
      <c r="E388" s="164"/>
      <c r="F388" s="164"/>
      <c r="G388" s="164"/>
      <c r="H388" s="164"/>
      <c r="I388" s="164"/>
      <c r="J388" s="164"/>
      <c r="K388" s="164"/>
      <c r="L388" s="164"/>
      <c r="M388" s="164"/>
      <c r="N388" s="164"/>
      <c r="O388" s="164"/>
      <c r="P388" s="164"/>
      <c r="Q388" s="164"/>
      <c r="R388" s="164"/>
      <c r="S388" s="164"/>
      <c r="T388" s="164"/>
      <c r="U388" s="164"/>
      <c r="V388" s="164"/>
      <c r="W388" s="164"/>
      <c r="X388" s="164"/>
    </row>
    <row r="389" spans="1:24" ht="12">
      <c r="A389" s="164"/>
      <c r="B389" s="132"/>
      <c r="C389" s="164"/>
      <c r="D389" s="164"/>
      <c r="E389" s="164"/>
      <c r="F389" s="164"/>
      <c r="G389" s="164"/>
      <c r="H389" s="164"/>
      <c r="I389" s="164"/>
      <c r="J389" s="164"/>
      <c r="K389" s="164"/>
      <c r="L389" s="164"/>
      <c r="M389" s="164"/>
      <c r="N389" s="164"/>
      <c r="O389" s="164"/>
      <c r="P389" s="164"/>
      <c r="Q389" s="164"/>
      <c r="R389" s="164"/>
      <c r="S389" s="164"/>
      <c r="T389" s="164"/>
      <c r="U389" s="164"/>
      <c r="V389" s="164"/>
      <c r="W389" s="164"/>
      <c r="X389" s="164"/>
    </row>
    <row r="390" spans="1:24" ht="12">
      <c r="A390" s="164"/>
      <c r="B390" s="132"/>
      <c r="C390" s="164"/>
      <c r="D390" s="164"/>
      <c r="E390" s="164"/>
      <c r="F390" s="164"/>
      <c r="G390" s="164"/>
      <c r="H390" s="164"/>
      <c r="I390" s="164"/>
      <c r="J390" s="164"/>
      <c r="K390" s="164"/>
      <c r="L390" s="164"/>
      <c r="M390" s="164"/>
      <c r="N390" s="164"/>
      <c r="O390" s="164"/>
      <c r="P390" s="164"/>
      <c r="Q390" s="164"/>
      <c r="R390" s="164"/>
      <c r="S390" s="164"/>
      <c r="T390" s="164"/>
      <c r="U390" s="164"/>
      <c r="V390" s="164"/>
      <c r="W390" s="164"/>
      <c r="X390" s="164"/>
    </row>
    <row r="391" spans="1:24" ht="12">
      <c r="A391" s="164"/>
      <c r="B391" s="132"/>
      <c r="C391" s="164"/>
      <c r="D391" s="164"/>
      <c r="E391" s="164"/>
      <c r="F391" s="164"/>
      <c r="G391" s="164"/>
      <c r="H391" s="164"/>
      <c r="I391" s="164"/>
      <c r="J391" s="164"/>
      <c r="K391" s="164"/>
      <c r="L391" s="164"/>
      <c r="M391" s="164"/>
      <c r="N391" s="164"/>
      <c r="O391" s="164"/>
      <c r="P391" s="164"/>
      <c r="Q391" s="164"/>
      <c r="R391" s="164"/>
      <c r="S391" s="164"/>
      <c r="T391" s="164"/>
      <c r="U391" s="164"/>
      <c r="V391" s="164"/>
      <c r="W391" s="164"/>
      <c r="X391" s="164"/>
    </row>
    <row r="392" spans="1:24" ht="12">
      <c r="A392" s="164"/>
      <c r="B392" s="132"/>
      <c r="C392" s="164"/>
      <c r="D392" s="164"/>
      <c r="E392" s="164"/>
      <c r="F392" s="164"/>
      <c r="G392" s="164"/>
      <c r="H392" s="164"/>
      <c r="I392" s="164"/>
      <c r="J392" s="164"/>
      <c r="K392" s="164"/>
      <c r="L392" s="164"/>
      <c r="M392" s="164"/>
      <c r="N392" s="164"/>
      <c r="O392" s="164"/>
      <c r="P392" s="164"/>
      <c r="Q392" s="164"/>
      <c r="R392" s="164"/>
      <c r="S392" s="164"/>
      <c r="T392" s="164"/>
      <c r="U392" s="164"/>
      <c r="V392" s="164"/>
      <c r="W392" s="164"/>
      <c r="X392" s="164"/>
    </row>
    <row r="393" spans="1:24" ht="12">
      <c r="A393" s="164"/>
      <c r="B393" s="132"/>
      <c r="C393" s="164"/>
      <c r="D393" s="164"/>
      <c r="E393" s="164"/>
      <c r="F393" s="164"/>
      <c r="G393" s="164"/>
      <c r="H393" s="164"/>
      <c r="I393" s="164"/>
      <c r="J393" s="164"/>
      <c r="K393" s="164"/>
      <c r="L393" s="164"/>
      <c r="M393" s="164"/>
      <c r="N393" s="164"/>
      <c r="O393" s="164"/>
      <c r="P393" s="164"/>
      <c r="Q393" s="164"/>
      <c r="R393" s="164"/>
      <c r="S393" s="164"/>
      <c r="T393" s="164"/>
      <c r="U393" s="164"/>
      <c r="V393" s="164"/>
      <c r="W393" s="164"/>
      <c r="X393" s="164"/>
    </row>
    <row r="394" spans="1:24" ht="12">
      <c r="A394" s="164"/>
      <c r="B394" s="132"/>
      <c r="C394" s="164"/>
      <c r="D394" s="164"/>
      <c r="E394" s="164"/>
      <c r="F394" s="164"/>
      <c r="G394" s="164"/>
      <c r="H394" s="164"/>
      <c r="I394" s="164"/>
      <c r="J394" s="164"/>
      <c r="K394" s="164"/>
      <c r="L394" s="164"/>
      <c r="M394" s="164"/>
      <c r="N394" s="164"/>
      <c r="O394" s="164"/>
      <c r="P394" s="164"/>
      <c r="Q394" s="164"/>
      <c r="R394" s="164"/>
      <c r="S394" s="164"/>
      <c r="T394" s="164"/>
      <c r="U394" s="164"/>
      <c r="V394" s="164"/>
      <c r="W394" s="164"/>
      <c r="X394" s="164"/>
    </row>
    <row r="395" spans="1:24" ht="12">
      <c r="A395" s="164"/>
      <c r="B395" s="132"/>
      <c r="C395" s="164"/>
      <c r="D395" s="164"/>
      <c r="E395" s="164"/>
      <c r="F395" s="164"/>
      <c r="G395" s="164"/>
      <c r="H395" s="164"/>
      <c r="I395" s="164"/>
      <c r="J395" s="164"/>
      <c r="K395" s="164"/>
      <c r="L395" s="164"/>
      <c r="M395" s="164"/>
      <c r="N395" s="164"/>
      <c r="O395" s="164"/>
      <c r="P395" s="164"/>
      <c r="Q395" s="164"/>
      <c r="R395" s="164"/>
      <c r="S395" s="164"/>
      <c r="T395" s="164"/>
      <c r="U395" s="164"/>
      <c r="V395" s="164"/>
      <c r="W395" s="164"/>
      <c r="X395" s="164"/>
    </row>
    <row r="396" spans="1:24" ht="12">
      <c r="A396" s="164"/>
      <c r="B396" s="132"/>
      <c r="C396" s="164"/>
      <c r="D396" s="164"/>
      <c r="E396" s="164"/>
      <c r="F396" s="164"/>
      <c r="G396" s="164"/>
      <c r="H396" s="164"/>
      <c r="I396" s="164"/>
      <c r="J396" s="164"/>
      <c r="K396" s="164"/>
      <c r="L396" s="164"/>
      <c r="M396" s="164"/>
      <c r="N396" s="164"/>
      <c r="O396" s="164"/>
      <c r="P396" s="164"/>
      <c r="Q396" s="164"/>
      <c r="R396" s="164"/>
      <c r="S396" s="164"/>
      <c r="T396" s="164"/>
      <c r="U396" s="164"/>
      <c r="V396" s="164"/>
      <c r="W396" s="164"/>
      <c r="X396" s="164"/>
    </row>
    <row r="397" spans="1:24" ht="12">
      <c r="A397" s="164"/>
      <c r="B397" s="132"/>
      <c r="C397" s="164"/>
      <c r="D397" s="164"/>
      <c r="E397" s="164"/>
      <c r="F397" s="164"/>
      <c r="G397" s="164"/>
      <c r="H397" s="164"/>
      <c r="I397" s="164"/>
      <c r="J397" s="164"/>
      <c r="K397" s="164"/>
      <c r="L397" s="164"/>
      <c r="M397" s="164"/>
      <c r="N397" s="164"/>
      <c r="O397" s="164"/>
      <c r="P397" s="164"/>
      <c r="Q397" s="164"/>
      <c r="R397" s="164"/>
      <c r="S397" s="164"/>
      <c r="T397" s="164"/>
      <c r="U397" s="164"/>
      <c r="V397" s="164"/>
      <c r="W397" s="164"/>
      <c r="X397" s="164"/>
    </row>
    <row r="398" spans="1:24" ht="12">
      <c r="A398" s="164"/>
      <c r="B398" s="132"/>
      <c r="C398" s="164"/>
      <c r="D398" s="164"/>
      <c r="E398" s="164"/>
      <c r="F398" s="164"/>
      <c r="G398" s="164"/>
      <c r="H398" s="164"/>
      <c r="I398" s="164"/>
      <c r="J398" s="164"/>
      <c r="K398" s="164"/>
      <c r="L398" s="164"/>
      <c r="M398" s="164"/>
      <c r="N398" s="164"/>
      <c r="O398" s="164"/>
      <c r="P398" s="164"/>
      <c r="Q398" s="164"/>
      <c r="R398" s="164"/>
      <c r="S398" s="164"/>
      <c r="T398" s="164"/>
      <c r="U398" s="164"/>
      <c r="V398" s="164"/>
      <c r="W398" s="164"/>
      <c r="X398" s="164"/>
    </row>
    <row r="399" spans="1:24" ht="12">
      <c r="A399" s="164"/>
      <c r="B399" s="132"/>
      <c r="C399" s="164"/>
      <c r="D399" s="164"/>
      <c r="E399" s="164"/>
      <c r="F399" s="164"/>
      <c r="G399" s="164"/>
      <c r="H399" s="164"/>
      <c r="I399" s="164"/>
      <c r="J399" s="164"/>
      <c r="K399" s="164"/>
      <c r="L399" s="164"/>
      <c r="M399" s="164"/>
      <c r="N399" s="164"/>
      <c r="O399" s="164"/>
      <c r="P399" s="164"/>
      <c r="Q399" s="164"/>
      <c r="R399" s="164"/>
      <c r="S399" s="164"/>
      <c r="T399" s="164"/>
      <c r="U399" s="164"/>
      <c r="V399" s="164"/>
      <c r="W399" s="164"/>
      <c r="X399" s="164"/>
    </row>
    <row r="400" spans="1:24" ht="12">
      <c r="A400" s="164"/>
      <c r="B400" s="132"/>
      <c r="C400" s="164"/>
      <c r="D400" s="164"/>
      <c r="E400" s="164"/>
      <c r="F400" s="164"/>
      <c r="G400" s="164"/>
      <c r="H400" s="164"/>
      <c r="I400" s="164"/>
      <c r="J400" s="164"/>
      <c r="K400" s="164"/>
      <c r="L400" s="164"/>
      <c r="M400" s="164"/>
      <c r="N400" s="164"/>
      <c r="O400" s="164"/>
      <c r="P400" s="164"/>
      <c r="Q400" s="164"/>
      <c r="R400" s="164"/>
      <c r="S400" s="164"/>
      <c r="T400" s="164"/>
      <c r="U400" s="164"/>
      <c r="V400" s="164"/>
      <c r="W400" s="164"/>
      <c r="X400" s="164"/>
    </row>
    <row r="401" spans="1:24" ht="12">
      <c r="A401" s="164"/>
      <c r="B401" s="132"/>
      <c r="C401" s="164"/>
      <c r="D401" s="164"/>
      <c r="E401" s="164"/>
      <c r="F401" s="164"/>
      <c r="G401" s="164"/>
      <c r="H401" s="164"/>
      <c r="I401" s="164"/>
      <c r="J401" s="164"/>
      <c r="K401" s="164"/>
      <c r="L401" s="164"/>
      <c r="M401" s="164"/>
      <c r="N401" s="164"/>
      <c r="O401" s="164"/>
      <c r="P401" s="164"/>
      <c r="Q401" s="164"/>
      <c r="R401" s="164"/>
      <c r="S401" s="164"/>
      <c r="T401" s="164"/>
      <c r="U401" s="164"/>
      <c r="V401" s="164"/>
      <c r="W401" s="164"/>
      <c r="X401" s="164"/>
    </row>
    <row r="402" spans="1:24" ht="12">
      <c r="A402" s="164"/>
      <c r="B402" s="132"/>
      <c r="C402" s="164"/>
      <c r="D402" s="164"/>
      <c r="E402" s="164"/>
      <c r="F402" s="164"/>
      <c r="G402" s="164"/>
      <c r="H402" s="164"/>
      <c r="I402" s="164"/>
      <c r="J402" s="164"/>
      <c r="K402" s="164"/>
      <c r="L402" s="164"/>
      <c r="M402" s="164"/>
      <c r="N402" s="164"/>
      <c r="O402" s="164"/>
      <c r="P402" s="164"/>
      <c r="Q402" s="164"/>
      <c r="R402" s="164"/>
      <c r="S402" s="164"/>
      <c r="T402" s="164"/>
      <c r="U402" s="164"/>
      <c r="V402" s="164"/>
      <c r="W402" s="164"/>
      <c r="X402" s="164"/>
    </row>
    <row r="403" spans="1:24" ht="12">
      <c r="A403" s="164"/>
      <c r="B403" s="132"/>
      <c r="C403" s="164"/>
      <c r="D403" s="164"/>
      <c r="E403" s="164"/>
      <c r="F403" s="164"/>
      <c r="G403" s="164"/>
      <c r="H403" s="164"/>
      <c r="I403" s="164"/>
      <c r="J403" s="164"/>
      <c r="K403" s="164"/>
      <c r="L403" s="164"/>
      <c r="M403" s="164"/>
      <c r="N403" s="164"/>
      <c r="O403" s="164"/>
      <c r="P403" s="164"/>
      <c r="Q403" s="164"/>
      <c r="R403" s="164"/>
      <c r="S403" s="164"/>
      <c r="T403" s="164"/>
      <c r="U403" s="164"/>
      <c r="V403" s="164"/>
      <c r="W403" s="164"/>
      <c r="X403" s="164"/>
    </row>
    <row r="404" spans="1:24" ht="12">
      <c r="A404" s="164"/>
      <c r="B404" s="132"/>
      <c r="C404" s="164"/>
      <c r="D404" s="164"/>
      <c r="E404" s="164"/>
      <c r="F404" s="164"/>
      <c r="G404" s="164"/>
      <c r="H404" s="164"/>
      <c r="I404" s="164"/>
      <c r="J404" s="164"/>
      <c r="K404" s="164"/>
      <c r="L404" s="164"/>
      <c r="M404" s="164"/>
      <c r="N404" s="164"/>
      <c r="O404" s="164"/>
      <c r="P404" s="164"/>
      <c r="Q404" s="164"/>
      <c r="R404" s="164"/>
      <c r="S404" s="164"/>
      <c r="T404" s="164"/>
      <c r="U404" s="164"/>
      <c r="V404" s="164"/>
      <c r="W404" s="164"/>
      <c r="X404" s="164"/>
    </row>
    <row r="405" spans="1:24" ht="12">
      <c r="A405" s="164"/>
      <c r="B405" s="132"/>
      <c r="C405" s="164"/>
      <c r="D405" s="164"/>
      <c r="E405" s="164"/>
      <c r="F405" s="164"/>
      <c r="G405" s="164"/>
      <c r="H405" s="164"/>
      <c r="I405" s="164"/>
      <c r="J405" s="164"/>
      <c r="K405" s="164"/>
      <c r="L405" s="164"/>
      <c r="M405" s="164"/>
      <c r="N405" s="164"/>
      <c r="O405" s="164"/>
      <c r="P405" s="164"/>
      <c r="Q405" s="164"/>
      <c r="R405" s="164"/>
      <c r="S405" s="164"/>
      <c r="T405" s="164"/>
      <c r="U405" s="164"/>
      <c r="V405" s="164"/>
      <c r="W405" s="164"/>
      <c r="X405" s="164"/>
    </row>
    <row r="406" spans="1:24" ht="12">
      <c r="A406" s="164"/>
      <c r="B406" s="132"/>
      <c r="C406" s="164"/>
      <c r="D406" s="164"/>
      <c r="E406" s="164"/>
      <c r="F406" s="164"/>
      <c r="G406" s="164"/>
      <c r="H406" s="164"/>
      <c r="I406" s="164"/>
      <c r="J406" s="164"/>
      <c r="K406" s="164"/>
      <c r="L406" s="164"/>
      <c r="M406" s="164"/>
      <c r="N406" s="164"/>
      <c r="O406" s="164"/>
      <c r="P406" s="164"/>
      <c r="Q406" s="164"/>
      <c r="R406" s="164"/>
      <c r="S406" s="164"/>
      <c r="T406" s="164"/>
      <c r="U406" s="164"/>
      <c r="V406" s="164"/>
      <c r="W406" s="164"/>
      <c r="X406" s="164"/>
    </row>
    <row r="407" spans="1:24" ht="12">
      <c r="A407" s="164"/>
      <c r="B407" s="132"/>
      <c r="C407" s="164"/>
      <c r="D407" s="164"/>
      <c r="E407" s="164"/>
      <c r="F407" s="164"/>
      <c r="G407" s="164"/>
      <c r="H407" s="164"/>
      <c r="I407" s="164"/>
      <c r="J407" s="164"/>
      <c r="K407" s="164"/>
      <c r="L407" s="164"/>
      <c r="M407" s="164"/>
      <c r="N407" s="164"/>
      <c r="O407" s="164"/>
      <c r="P407" s="164"/>
      <c r="Q407" s="164"/>
      <c r="R407" s="164"/>
      <c r="S407" s="164"/>
      <c r="T407" s="164"/>
      <c r="U407" s="164"/>
      <c r="V407" s="164"/>
      <c r="W407" s="164"/>
      <c r="X407" s="164"/>
    </row>
    <row r="408" spans="1:24" ht="12">
      <c r="A408" s="164"/>
      <c r="B408" s="132"/>
      <c r="C408" s="164"/>
      <c r="D408" s="164"/>
      <c r="E408" s="164"/>
      <c r="F408" s="164"/>
      <c r="G408" s="164"/>
      <c r="H408" s="164"/>
      <c r="I408" s="164"/>
      <c r="J408" s="164"/>
      <c r="K408" s="164"/>
      <c r="L408" s="164"/>
      <c r="M408" s="164"/>
      <c r="N408" s="164"/>
      <c r="O408" s="164"/>
      <c r="P408" s="164"/>
      <c r="Q408" s="164"/>
      <c r="R408" s="164"/>
      <c r="S408" s="164"/>
      <c r="T408" s="164"/>
      <c r="U408" s="164"/>
      <c r="V408" s="164"/>
      <c r="W408" s="164"/>
      <c r="X408" s="164"/>
    </row>
    <row r="409" spans="1:24" ht="12">
      <c r="A409" s="164"/>
      <c r="B409" s="132"/>
      <c r="C409" s="164"/>
      <c r="D409" s="164"/>
      <c r="E409" s="164"/>
      <c r="F409" s="164"/>
      <c r="G409" s="164"/>
      <c r="H409" s="164"/>
      <c r="I409" s="164"/>
      <c r="J409" s="164"/>
      <c r="K409" s="164"/>
      <c r="L409" s="164"/>
      <c r="M409" s="164"/>
      <c r="N409" s="164"/>
      <c r="O409" s="164"/>
      <c r="P409" s="164"/>
      <c r="Q409" s="164"/>
      <c r="R409" s="164"/>
      <c r="S409" s="164"/>
      <c r="T409" s="164"/>
      <c r="U409" s="164"/>
      <c r="V409" s="164"/>
      <c r="W409" s="164"/>
      <c r="X409" s="164"/>
    </row>
    <row r="410" spans="1:24" ht="12">
      <c r="A410" s="164"/>
      <c r="B410" s="132"/>
      <c r="C410" s="164"/>
      <c r="D410" s="164"/>
      <c r="E410" s="164"/>
      <c r="F410" s="164"/>
      <c r="G410" s="164"/>
      <c r="H410" s="164"/>
      <c r="I410" s="164"/>
      <c r="J410" s="164"/>
      <c r="K410" s="164"/>
      <c r="L410" s="164"/>
      <c r="M410" s="164"/>
      <c r="N410" s="164"/>
      <c r="O410" s="164"/>
      <c r="P410" s="164"/>
      <c r="Q410" s="164"/>
      <c r="R410" s="164"/>
      <c r="S410" s="164"/>
      <c r="T410" s="164"/>
      <c r="U410" s="164"/>
      <c r="V410" s="164"/>
      <c r="W410" s="164"/>
      <c r="X410" s="164"/>
    </row>
    <row r="411" spans="1:24" ht="12">
      <c r="A411" s="164"/>
      <c r="B411" s="132"/>
      <c r="C411" s="164"/>
      <c r="D411" s="164"/>
      <c r="E411" s="164"/>
      <c r="F411" s="164"/>
      <c r="G411" s="164"/>
      <c r="H411" s="164"/>
      <c r="I411" s="164"/>
      <c r="J411" s="164"/>
      <c r="K411" s="164"/>
      <c r="L411" s="164"/>
      <c r="M411" s="164"/>
      <c r="N411" s="164"/>
      <c r="O411" s="164"/>
      <c r="P411" s="164"/>
      <c r="Q411" s="164"/>
      <c r="R411" s="164"/>
      <c r="S411" s="164"/>
      <c r="T411" s="164"/>
      <c r="U411" s="164"/>
      <c r="V411" s="164"/>
      <c r="W411" s="164"/>
      <c r="X411" s="164"/>
    </row>
    <row r="412" spans="1:24" ht="12">
      <c r="A412" s="164"/>
      <c r="B412" s="132"/>
      <c r="C412" s="164"/>
      <c r="D412" s="164"/>
      <c r="E412" s="164"/>
      <c r="F412" s="164"/>
      <c r="G412" s="164"/>
      <c r="H412" s="164"/>
      <c r="I412" s="164"/>
      <c r="J412" s="164"/>
      <c r="K412" s="164"/>
      <c r="L412" s="164"/>
      <c r="M412" s="164"/>
      <c r="N412" s="164"/>
      <c r="O412" s="164"/>
      <c r="P412" s="164"/>
      <c r="Q412" s="164"/>
      <c r="R412" s="164"/>
      <c r="S412" s="164"/>
      <c r="T412" s="164"/>
      <c r="U412" s="164"/>
      <c r="V412" s="164"/>
      <c r="W412" s="164"/>
      <c r="X412" s="164"/>
    </row>
    <row r="413" spans="1:24" ht="12">
      <c r="A413" s="164"/>
      <c r="B413" s="132"/>
      <c r="C413" s="164"/>
      <c r="D413" s="164"/>
      <c r="E413" s="164"/>
      <c r="F413" s="164"/>
      <c r="G413" s="164"/>
      <c r="H413" s="164"/>
      <c r="I413" s="164"/>
      <c r="J413" s="164"/>
      <c r="K413" s="164"/>
      <c r="L413" s="164"/>
      <c r="M413" s="164"/>
      <c r="N413" s="164"/>
      <c r="O413" s="164"/>
      <c r="P413" s="164"/>
      <c r="Q413" s="164"/>
      <c r="R413" s="164"/>
      <c r="S413" s="164"/>
      <c r="T413" s="164"/>
      <c r="U413" s="164"/>
      <c r="V413" s="164"/>
      <c r="W413" s="164"/>
      <c r="X413" s="164"/>
    </row>
    <row r="414" spans="1:24" ht="12">
      <c r="A414" s="164"/>
      <c r="B414" s="132"/>
      <c r="C414" s="164"/>
      <c r="D414" s="164"/>
      <c r="E414" s="164"/>
      <c r="F414" s="164"/>
      <c r="G414" s="164"/>
      <c r="H414" s="164"/>
      <c r="I414" s="164"/>
      <c r="J414" s="164"/>
      <c r="K414" s="164"/>
      <c r="L414" s="164"/>
      <c r="M414" s="164"/>
      <c r="N414" s="164"/>
      <c r="O414" s="164"/>
      <c r="P414" s="164"/>
      <c r="Q414" s="164"/>
      <c r="R414" s="164"/>
      <c r="S414" s="164"/>
      <c r="T414" s="164"/>
      <c r="U414" s="164"/>
      <c r="V414" s="164"/>
      <c r="W414" s="164"/>
      <c r="X414" s="164"/>
    </row>
    <row r="415" spans="1:24" ht="12">
      <c r="A415" s="164"/>
      <c r="B415" s="132"/>
      <c r="C415" s="164"/>
      <c r="D415" s="164"/>
      <c r="E415" s="164"/>
      <c r="F415" s="164"/>
      <c r="G415" s="164"/>
      <c r="H415" s="164"/>
      <c r="I415" s="164"/>
      <c r="J415" s="164"/>
      <c r="K415" s="164"/>
      <c r="L415" s="164"/>
      <c r="M415" s="164"/>
      <c r="N415" s="164"/>
      <c r="O415" s="164"/>
      <c r="P415" s="164"/>
      <c r="Q415" s="164"/>
      <c r="R415" s="164"/>
      <c r="S415" s="164"/>
      <c r="T415" s="164"/>
      <c r="U415" s="164"/>
      <c r="V415" s="164"/>
      <c r="W415" s="164"/>
      <c r="X415" s="164"/>
    </row>
    <row r="416" spans="1:24" ht="12">
      <c r="A416" s="164"/>
      <c r="B416" s="132"/>
      <c r="C416" s="164"/>
      <c r="D416" s="164"/>
      <c r="E416" s="164"/>
      <c r="F416" s="164"/>
      <c r="G416" s="164"/>
      <c r="H416" s="164"/>
      <c r="I416" s="164"/>
      <c r="J416" s="164"/>
      <c r="K416" s="164"/>
      <c r="L416" s="164"/>
      <c r="M416" s="164"/>
      <c r="N416" s="164"/>
      <c r="O416" s="164"/>
      <c r="P416" s="164"/>
      <c r="Q416" s="164"/>
      <c r="R416" s="164"/>
      <c r="S416" s="164"/>
      <c r="T416" s="164"/>
      <c r="U416" s="164"/>
      <c r="V416" s="164"/>
      <c r="W416" s="164"/>
      <c r="X416" s="164"/>
    </row>
    <row r="417" spans="1:24" ht="12">
      <c r="A417" s="164"/>
      <c r="B417" s="132"/>
      <c r="C417" s="164"/>
      <c r="D417" s="164"/>
      <c r="E417" s="164"/>
      <c r="F417" s="164"/>
      <c r="G417" s="164"/>
      <c r="H417" s="164"/>
      <c r="I417" s="164"/>
      <c r="J417" s="164"/>
      <c r="K417" s="164"/>
      <c r="L417" s="164"/>
      <c r="M417" s="164"/>
      <c r="N417" s="164"/>
      <c r="O417" s="164"/>
      <c r="P417" s="164"/>
      <c r="Q417" s="164"/>
      <c r="R417" s="164"/>
      <c r="S417" s="164"/>
      <c r="T417" s="164"/>
      <c r="U417" s="164"/>
      <c r="V417" s="164"/>
      <c r="W417" s="164"/>
      <c r="X417" s="164"/>
    </row>
    <row r="418" spans="1:24" ht="12">
      <c r="A418" s="164"/>
      <c r="B418" s="132"/>
      <c r="C418" s="164"/>
      <c r="D418" s="164"/>
      <c r="E418" s="164"/>
      <c r="F418" s="164"/>
      <c r="G418" s="164"/>
      <c r="H418" s="164"/>
      <c r="I418" s="164"/>
      <c r="J418" s="164"/>
      <c r="K418" s="164"/>
      <c r="L418" s="164"/>
      <c r="M418" s="164"/>
      <c r="N418" s="164"/>
      <c r="O418" s="164"/>
      <c r="P418" s="164"/>
      <c r="Q418" s="164"/>
      <c r="R418" s="164"/>
      <c r="S418" s="164"/>
      <c r="T418" s="164"/>
      <c r="U418" s="164"/>
      <c r="V418" s="164"/>
      <c r="W418" s="164"/>
      <c r="X418" s="164"/>
    </row>
    <row r="419" spans="1:24" ht="12">
      <c r="A419" s="164"/>
      <c r="B419" s="132"/>
      <c r="C419" s="164"/>
      <c r="D419" s="164"/>
      <c r="E419" s="164"/>
      <c r="F419" s="164"/>
      <c r="G419" s="164"/>
      <c r="H419" s="164"/>
      <c r="I419" s="164"/>
      <c r="J419" s="164"/>
      <c r="K419" s="164"/>
      <c r="L419" s="164"/>
      <c r="M419" s="164"/>
      <c r="N419" s="164"/>
      <c r="O419" s="164"/>
      <c r="P419" s="164"/>
      <c r="Q419" s="164"/>
      <c r="R419" s="164"/>
      <c r="S419" s="164"/>
      <c r="T419" s="164"/>
      <c r="U419" s="164"/>
      <c r="V419" s="164"/>
      <c r="W419" s="164"/>
      <c r="X419" s="164"/>
    </row>
    <row r="420" spans="1:24" ht="12">
      <c r="A420" s="164"/>
      <c r="B420" s="132"/>
      <c r="C420" s="164"/>
      <c r="D420" s="164"/>
      <c r="E420" s="164"/>
      <c r="F420" s="164"/>
      <c r="G420" s="164"/>
      <c r="H420" s="164"/>
      <c r="I420" s="164"/>
      <c r="J420" s="164"/>
      <c r="K420" s="164"/>
      <c r="L420" s="164"/>
      <c r="M420" s="164"/>
      <c r="N420" s="164"/>
      <c r="O420" s="164"/>
      <c r="P420" s="164"/>
      <c r="Q420" s="164"/>
      <c r="R420" s="164"/>
      <c r="S420" s="164"/>
      <c r="T420" s="164"/>
      <c r="U420" s="164"/>
      <c r="V420" s="164"/>
      <c r="W420" s="164"/>
      <c r="X420" s="164"/>
    </row>
    <row r="421" spans="1:24" ht="12">
      <c r="A421" s="164"/>
      <c r="B421" s="132"/>
      <c r="C421" s="164"/>
      <c r="D421" s="164"/>
      <c r="E421" s="164"/>
      <c r="F421" s="164"/>
      <c r="G421" s="164"/>
      <c r="H421" s="164"/>
      <c r="I421" s="164"/>
      <c r="J421" s="164"/>
      <c r="K421" s="164"/>
      <c r="L421" s="164"/>
      <c r="M421" s="164"/>
      <c r="N421" s="164"/>
      <c r="O421" s="164"/>
      <c r="P421" s="164"/>
      <c r="Q421" s="164"/>
      <c r="R421" s="164"/>
      <c r="S421" s="164"/>
      <c r="T421" s="164"/>
      <c r="U421" s="164"/>
      <c r="V421" s="164"/>
      <c r="W421" s="164"/>
      <c r="X421" s="164"/>
    </row>
    <row r="422" spans="1:24" ht="12">
      <c r="A422" s="164"/>
      <c r="B422" s="132"/>
      <c r="C422" s="164"/>
      <c r="D422" s="164"/>
      <c r="E422" s="164"/>
      <c r="F422" s="164"/>
      <c r="G422" s="164"/>
      <c r="H422" s="164"/>
      <c r="I422" s="164"/>
      <c r="J422" s="164"/>
      <c r="K422" s="164"/>
      <c r="L422" s="164"/>
      <c r="M422" s="164"/>
      <c r="N422" s="164"/>
      <c r="O422" s="164"/>
      <c r="P422" s="164"/>
      <c r="Q422" s="164"/>
      <c r="R422" s="164"/>
      <c r="S422" s="164"/>
      <c r="T422" s="164"/>
      <c r="U422" s="164"/>
      <c r="V422" s="164"/>
      <c r="W422" s="164"/>
      <c r="X422" s="164"/>
    </row>
    <row r="423" spans="1:24" ht="12">
      <c r="A423" s="164"/>
      <c r="B423" s="132"/>
      <c r="C423" s="164"/>
      <c r="D423" s="164"/>
      <c r="E423" s="164"/>
      <c r="F423" s="164"/>
      <c r="G423" s="164"/>
      <c r="H423" s="164"/>
      <c r="I423" s="164"/>
      <c r="J423" s="164"/>
      <c r="K423" s="164"/>
      <c r="L423" s="164"/>
      <c r="M423" s="164"/>
      <c r="N423" s="164"/>
      <c r="O423" s="164"/>
      <c r="P423" s="164"/>
      <c r="Q423" s="164"/>
      <c r="R423" s="164"/>
      <c r="S423" s="164"/>
      <c r="T423" s="164"/>
      <c r="U423" s="164"/>
      <c r="V423" s="164"/>
      <c r="W423" s="164"/>
      <c r="X423" s="164"/>
    </row>
    <row r="424" spans="1:24" ht="12">
      <c r="A424" s="164"/>
      <c r="B424" s="132"/>
      <c r="C424" s="164"/>
      <c r="D424" s="164"/>
      <c r="E424" s="164"/>
      <c r="F424" s="164"/>
      <c r="G424" s="164"/>
      <c r="H424" s="164"/>
      <c r="I424" s="164"/>
      <c r="J424" s="164"/>
      <c r="K424" s="164"/>
      <c r="L424" s="164"/>
      <c r="M424" s="164"/>
      <c r="N424" s="164"/>
      <c r="O424" s="164"/>
      <c r="P424" s="164"/>
      <c r="Q424" s="164"/>
      <c r="R424" s="164"/>
      <c r="S424" s="164"/>
      <c r="T424" s="164"/>
      <c r="U424" s="164"/>
      <c r="V424" s="164"/>
      <c r="W424" s="164"/>
      <c r="X424" s="164"/>
    </row>
    <row r="425" spans="1:24" ht="12">
      <c r="A425" s="164"/>
      <c r="B425" s="132"/>
      <c r="C425" s="164"/>
      <c r="D425" s="164"/>
      <c r="E425" s="164"/>
      <c r="F425" s="164"/>
      <c r="G425" s="164"/>
      <c r="H425" s="164"/>
      <c r="I425" s="164"/>
      <c r="J425" s="164"/>
      <c r="K425" s="164"/>
      <c r="L425" s="164"/>
      <c r="M425" s="164"/>
      <c r="N425" s="164"/>
      <c r="O425" s="164"/>
      <c r="P425" s="164"/>
      <c r="Q425" s="164"/>
      <c r="R425" s="164"/>
      <c r="S425" s="164"/>
      <c r="T425" s="164"/>
      <c r="U425" s="164"/>
      <c r="V425" s="164"/>
      <c r="W425" s="164"/>
      <c r="X425" s="164"/>
    </row>
    <row r="426" spans="1:24" ht="12">
      <c r="A426" s="164"/>
      <c r="B426" s="132"/>
      <c r="C426" s="164"/>
      <c r="D426" s="164"/>
      <c r="E426" s="164"/>
      <c r="F426" s="164"/>
      <c r="G426" s="164"/>
      <c r="H426" s="164"/>
      <c r="I426" s="164"/>
      <c r="J426" s="164"/>
      <c r="K426" s="164"/>
      <c r="L426" s="164"/>
      <c r="M426" s="164"/>
      <c r="N426" s="164"/>
      <c r="O426" s="164"/>
      <c r="P426" s="164"/>
      <c r="Q426" s="164"/>
      <c r="R426" s="164"/>
      <c r="S426" s="164"/>
      <c r="T426" s="164"/>
      <c r="U426" s="164"/>
      <c r="V426" s="164"/>
      <c r="W426" s="164"/>
      <c r="X426" s="164"/>
    </row>
    <row r="427" spans="1:24" ht="12">
      <c r="A427" s="164"/>
      <c r="B427" s="132"/>
      <c r="C427" s="164"/>
      <c r="D427" s="164"/>
      <c r="E427" s="164"/>
      <c r="F427" s="164"/>
      <c r="G427" s="164"/>
      <c r="H427" s="164"/>
      <c r="I427" s="164"/>
      <c r="J427" s="164"/>
      <c r="K427" s="164"/>
      <c r="L427" s="164"/>
      <c r="M427" s="164"/>
      <c r="N427" s="164"/>
      <c r="O427" s="164"/>
      <c r="P427" s="164"/>
      <c r="Q427" s="164"/>
      <c r="R427" s="164"/>
      <c r="S427" s="164"/>
      <c r="T427" s="164"/>
      <c r="U427" s="164"/>
      <c r="V427" s="164"/>
      <c r="W427" s="164"/>
      <c r="X427" s="164"/>
    </row>
    <row r="428" spans="1:24" ht="12">
      <c r="A428" s="164"/>
      <c r="B428" s="132"/>
      <c r="C428" s="164"/>
      <c r="D428" s="164"/>
      <c r="E428" s="164"/>
      <c r="F428" s="164"/>
      <c r="G428" s="164"/>
      <c r="H428" s="164"/>
      <c r="I428" s="164"/>
      <c r="J428" s="164"/>
      <c r="K428" s="164"/>
      <c r="L428" s="164"/>
      <c r="M428" s="164"/>
      <c r="N428" s="164"/>
      <c r="O428" s="164"/>
      <c r="P428" s="164"/>
      <c r="Q428" s="164"/>
      <c r="R428" s="164"/>
      <c r="S428" s="164"/>
      <c r="T428" s="164"/>
      <c r="U428" s="164"/>
      <c r="V428" s="164"/>
      <c r="W428" s="164"/>
      <c r="X428" s="164"/>
    </row>
    <row r="429" spans="1:24" ht="12">
      <c r="A429" s="164"/>
      <c r="B429" s="132"/>
      <c r="C429" s="164"/>
      <c r="D429" s="164"/>
      <c r="E429" s="164"/>
      <c r="F429" s="164"/>
      <c r="G429" s="164"/>
      <c r="H429" s="164"/>
      <c r="I429" s="164"/>
      <c r="J429" s="164"/>
      <c r="K429" s="164"/>
      <c r="L429" s="164"/>
      <c r="M429" s="164"/>
      <c r="N429" s="164"/>
      <c r="O429" s="164"/>
      <c r="P429" s="164"/>
      <c r="Q429" s="164"/>
      <c r="R429" s="164"/>
      <c r="S429" s="164"/>
      <c r="T429" s="164"/>
      <c r="U429" s="164"/>
      <c r="V429" s="164"/>
      <c r="W429" s="164"/>
      <c r="X429" s="164"/>
    </row>
    <row r="430" spans="1:24" ht="12">
      <c r="A430" s="164"/>
      <c r="B430" s="132"/>
      <c r="C430" s="164"/>
      <c r="D430" s="164"/>
      <c r="E430" s="164"/>
      <c r="F430" s="164"/>
      <c r="G430" s="164"/>
      <c r="H430" s="164"/>
      <c r="I430" s="164"/>
      <c r="J430" s="164"/>
      <c r="K430" s="164"/>
      <c r="L430" s="164"/>
      <c r="M430" s="164"/>
      <c r="N430" s="164"/>
      <c r="O430" s="164"/>
      <c r="P430" s="164"/>
      <c r="Q430" s="164"/>
      <c r="R430" s="164"/>
      <c r="S430" s="164"/>
      <c r="T430" s="164"/>
      <c r="U430" s="164"/>
      <c r="V430" s="164"/>
      <c r="W430" s="164"/>
      <c r="X430" s="164"/>
    </row>
    <row r="431" spans="1:24" ht="12">
      <c r="A431" s="164"/>
      <c r="B431" s="132"/>
      <c r="C431" s="164"/>
      <c r="D431" s="164"/>
      <c r="E431" s="164"/>
      <c r="F431" s="164"/>
      <c r="G431" s="164"/>
      <c r="H431" s="164"/>
      <c r="I431" s="164"/>
      <c r="J431" s="164"/>
      <c r="K431" s="164"/>
      <c r="L431" s="164"/>
      <c r="M431" s="164"/>
      <c r="N431" s="164"/>
      <c r="O431" s="164"/>
      <c r="P431" s="164"/>
      <c r="Q431" s="164"/>
      <c r="R431" s="164"/>
      <c r="S431" s="164"/>
      <c r="T431" s="164"/>
      <c r="U431" s="164"/>
      <c r="V431" s="164"/>
      <c r="W431" s="164"/>
      <c r="X431" s="164"/>
    </row>
    <row r="432" spans="1:24" ht="12">
      <c r="A432" s="164"/>
      <c r="B432" s="132"/>
      <c r="C432" s="164"/>
      <c r="D432" s="164"/>
      <c r="E432" s="164"/>
      <c r="F432" s="164"/>
      <c r="G432" s="164"/>
      <c r="H432" s="164"/>
      <c r="I432" s="164"/>
      <c r="J432" s="164"/>
      <c r="K432" s="164"/>
      <c r="L432" s="164"/>
      <c r="M432" s="164"/>
      <c r="N432" s="164"/>
      <c r="O432" s="164"/>
      <c r="P432" s="164"/>
      <c r="Q432" s="164"/>
      <c r="R432" s="164"/>
      <c r="S432" s="164"/>
      <c r="T432" s="164"/>
      <c r="U432" s="164"/>
      <c r="V432" s="164"/>
      <c r="W432" s="164"/>
      <c r="X432" s="164"/>
    </row>
    <row r="433" spans="1:24" ht="12">
      <c r="A433" s="164"/>
      <c r="B433" s="132"/>
      <c r="C433" s="164"/>
      <c r="D433" s="164"/>
      <c r="E433" s="164"/>
      <c r="F433" s="164"/>
      <c r="G433" s="164"/>
      <c r="H433" s="164"/>
      <c r="I433" s="164"/>
      <c r="J433" s="164"/>
      <c r="K433" s="164"/>
      <c r="L433" s="164"/>
      <c r="M433" s="164"/>
      <c r="N433" s="164"/>
      <c r="O433" s="164"/>
      <c r="P433" s="164"/>
      <c r="Q433" s="164"/>
      <c r="R433" s="164"/>
      <c r="S433" s="164"/>
      <c r="T433" s="164"/>
      <c r="U433" s="164"/>
      <c r="V433" s="164"/>
      <c r="W433" s="164"/>
      <c r="X433" s="164"/>
    </row>
    <row r="434" spans="1:24" ht="12">
      <c r="A434" s="164"/>
      <c r="B434" s="132"/>
      <c r="C434" s="164"/>
      <c r="D434" s="164"/>
      <c r="E434" s="164"/>
      <c r="F434" s="164"/>
      <c r="G434" s="164"/>
      <c r="H434" s="164"/>
      <c r="I434" s="164"/>
      <c r="J434" s="164"/>
      <c r="K434" s="164"/>
      <c r="L434" s="164"/>
      <c r="M434" s="164"/>
      <c r="N434" s="164"/>
      <c r="O434" s="164"/>
      <c r="P434" s="164"/>
      <c r="Q434" s="164"/>
      <c r="R434" s="164"/>
      <c r="S434" s="164"/>
      <c r="T434" s="164"/>
      <c r="U434" s="164"/>
      <c r="V434" s="164"/>
      <c r="W434" s="164"/>
      <c r="X434" s="164"/>
    </row>
    <row r="435" spans="1:24" ht="12">
      <c r="A435" s="164"/>
      <c r="B435" s="132"/>
      <c r="C435" s="164"/>
      <c r="D435" s="164"/>
      <c r="E435" s="164"/>
      <c r="F435" s="164"/>
      <c r="G435" s="164"/>
      <c r="H435" s="164"/>
      <c r="I435" s="164"/>
      <c r="J435" s="164"/>
      <c r="K435" s="164"/>
      <c r="L435" s="164"/>
      <c r="M435" s="164"/>
      <c r="N435" s="164"/>
      <c r="O435" s="164"/>
      <c r="P435" s="164"/>
      <c r="Q435" s="164"/>
      <c r="R435" s="164"/>
      <c r="S435" s="164"/>
      <c r="T435" s="164"/>
      <c r="U435" s="164"/>
      <c r="V435" s="164"/>
      <c r="W435" s="164"/>
      <c r="X435" s="164"/>
    </row>
    <row r="436" spans="1:24" ht="12">
      <c r="A436" s="164"/>
      <c r="B436" s="132"/>
      <c r="C436" s="164"/>
      <c r="D436" s="164"/>
      <c r="E436" s="164"/>
      <c r="F436" s="164"/>
      <c r="G436" s="164"/>
      <c r="H436" s="164"/>
      <c r="I436" s="164"/>
      <c r="J436" s="164"/>
      <c r="K436" s="164"/>
      <c r="L436" s="164"/>
      <c r="M436" s="164"/>
      <c r="N436" s="164"/>
      <c r="O436" s="164"/>
      <c r="P436" s="164"/>
      <c r="Q436" s="164"/>
      <c r="R436" s="164"/>
      <c r="S436" s="164"/>
      <c r="T436" s="164"/>
      <c r="U436" s="164"/>
      <c r="V436" s="164"/>
      <c r="W436" s="164"/>
      <c r="X436" s="164"/>
    </row>
    <row r="437" spans="1:24" ht="12">
      <c r="A437" s="164"/>
      <c r="B437" s="132"/>
      <c r="C437" s="164"/>
      <c r="D437" s="164"/>
      <c r="E437" s="164"/>
      <c r="F437" s="164"/>
      <c r="G437" s="164"/>
      <c r="H437" s="164"/>
      <c r="I437" s="164"/>
      <c r="J437" s="164"/>
      <c r="K437" s="164"/>
      <c r="L437" s="164"/>
      <c r="M437" s="164"/>
      <c r="N437" s="164"/>
      <c r="O437" s="164"/>
      <c r="P437" s="164"/>
      <c r="Q437" s="164"/>
      <c r="R437" s="164"/>
      <c r="S437" s="164"/>
      <c r="T437" s="164"/>
      <c r="U437" s="164"/>
      <c r="V437" s="164"/>
      <c r="W437" s="164"/>
      <c r="X437" s="164"/>
    </row>
    <row r="438" spans="1:24" ht="12">
      <c r="A438" s="164"/>
      <c r="B438" s="132"/>
      <c r="C438" s="164"/>
      <c r="D438" s="164"/>
      <c r="E438" s="164"/>
      <c r="F438" s="164"/>
      <c r="G438" s="164"/>
      <c r="H438" s="164"/>
      <c r="I438" s="164"/>
      <c r="J438" s="164"/>
      <c r="K438" s="164"/>
      <c r="L438" s="164"/>
      <c r="M438" s="164"/>
      <c r="N438" s="164"/>
      <c r="O438" s="164"/>
      <c r="P438" s="164"/>
      <c r="Q438" s="164"/>
      <c r="R438" s="164"/>
      <c r="S438" s="164"/>
      <c r="T438" s="164"/>
      <c r="U438" s="164"/>
      <c r="V438" s="164"/>
      <c r="W438" s="164"/>
      <c r="X438" s="164"/>
    </row>
    <row r="439" spans="1:24" ht="12">
      <c r="A439" s="164"/>
      <c r="B439" s="132"/>
      <c r="C439" s="164"/>
      <c r="D439" s="164"/>
      <c r="E439" s="164"/>
      <c r="F439" s="164"/>
      <c r="G439" s="164"/>
      <c r="H439" s="164"/>
      <c r="I439" s="164"/>
      <c r="J439" s="164"/>
      <c r="K439" s="164"/>
      <c r="L439" s="164"/>
      <c r="M439" s="164"/>
      <c r="N439" s="164"/>
      <c r="O439" s="164"/>
      <c r="P439" s="164"/>
      <c r="Q439" s="164"/>
      <c r="R439" s="164"/>
      <c r="S439" s="164"/>
      <c r="T439" s="164"/>
      <c r="U439" s="164"/>
      <c r="V439" s="164"/>
      <c r="W439" s="164"/>
      <c r="X439" s="164"/>
    </row>
    <row r="440" spans="1:24" ht="12">
      <c r="A440" s="164"/>
      <c r="B440" s="132"/>
      <c r="C440" s="164"/>
      <c r="D440" s="164"/>
      <c r="E440" s="164"/>
      <c r="F440" s="164"/>
      <c r="G440" s="164"/>
      <c r="H440" s="164"/>
      <c r="I440" s="164"/>
      <c r="J440" s="164"/>
      <c r="K440" s="164"/>
      <c r="L440" s="164"/>
      <c r="M440" s="164"/>
      <c r="N440" s="164"/>
      <c r="O440" s="164"/>
      <c r="P440" s="164"/>
      <c r="Q440" s="164"/>
      <c r="R440" s="164"/>
      <c r="S440" s="164"/>
      <c r="T440" s="164"/>
      <c r="U440" s="164"/>
      <c r="V440" s="164"/>
      <c r="W440" s="164"/>
      <c r="X440" s="164"/>
    </row>
    <row r="441" spans="1:24" ht="12">
      <c r="A441" s="164"/>
      <c r="B441" s="132"/>
      <c r="C441" s="164"/>
      <c r="D441" s="164"/>
      <c r="E441" s="164"/>
      <c r="F441" s="164"/>
      <c r="G441" s="164"/>
      <c r="H441" s="164"/>
      <c r="I441" s="164"/>
      <c r="J441" s="164"/>
      <c r="K441" s="164"/>
      <c r="L441" s="164"/>
      <c r="M441" s="164"/>
      <c r="N441" s="164"/>
      <c r="O441" s="164"/>
      <c r="P441" s="164"/>
      <c r="Q441" s="164"/>
      <c r="R441" s="164"/>
      <c r="S441" s="164"/>
      <c r="T441" s="164"/>
      <c r="U441" s="164"/>
      <c r="V441" s="164"/>
      <c r="W441" s="164"/>
      <c r="X441" s="164"/>
    </row>
    <row r="442" spans="1:24" ht="12">
      <c r="A442" s="164"/>
      <c r="B442" s="132"/>
      <c r="C442" s="164"/>
      <c r="D442" s="164"/>
      <c r="E442" s="164"/>
      <c r="F442" s="164"/>
      <c r="G442" s="164"/>
      <c r="H442" s="164"/>
      <c r="I442" s="164"/>
      <c r="J442" s="164"/>
      <c r="K442" s="164"/>
      <c r="L442" s="164"/>
      <c r="M442" s="164"/>
      <c r="N442" s="164"/>
      <c r="O442" s="164"/>
      <c r="P442" s="164"/>
      <c r="Q442" s="164"/>
      <c r="R442" s="164"/>
      <c r="S442" s="164"/>
      <c r="T442" s="164"/>
      <c r="U442" s="164"/>
      <c r="V442" s="164"/>
      <c r="W442" s="164"/>
      <c r="X442" s="164"/>
    </row>
    <row r="443" spans="1:24" ht="12">
      <c r="A443" s="164"/>
      <c r="B443" s="132"/>
      <c r="C443" s="164"/>
      <c r="D443" s="164"/>
      <c r="E443" s="164"/>
      <c r="F443" s="164"/>
      <c r="G443" s="164"/>
      <c r="H443" s="164"/>
      <c r="I443" s="164"/>
      <c r="J443" s="164"/>
      <c r="K443" s="164"/>
      <c r="L443" s="164"/>
      <c r="M443" s="164"/>
      <c r="N443" s="164"/>
      <c r="O443" s="164"/>
      <c r="P443" s="164"/>
      <c r="Q443" s="164"/>
      <c r="R443" s="164"/>
      <c r="S443" s="164"/>
      <c r="T443" s="164"/>
      <c r="U443" s="164"/>
      <c r="V443" s="164"/>
      <c r="W443" s="164"/>
      <c r="X443" s="164"/>
    </row>
    <row r="444" spans="1:24" ht="12">
      <c r="A444" s="164"/>
      <c r="B444" s="132"/>
      <c r="C444" s="164"/>
      <c r="D444" s="164"/>
      <c r="E444" s="164"/>
      <c r="F444" s="164"/>
      <c r="G444" s="164"/>
      <c r="H444" s="164"/>
      <c r="I444" s="164"/>
      <c r="J444" s="164"/>
      <c r="K444" s="164"/>
      <c r="L444" s="164"/>
      <c r="M444" s="164"/>
      <c r="N444" s="164"/>
      <c r="O444" s="164"/>
      <c r="P444" s="164"/>
      <c r="Q444" s="164"/>
      <c r="R444" s="164"/>
      <c r="S444" s="164"/>
      <c r="T444" s="164"/>
      <c r="U444" s="164"/>
      <c r="V444" s="164"/>
      <c r="W444" s="164"/>
      <c r="X444" s="164"/>
    </row>
    <row r="445" spans="1:24" ht="12">
      <c r="A445" s="164"/>
      <c r="B445" s="132"/>
      <c r="C445" s="164"/>
      <c r="D445" s="164"/>
      <c r="E445" s="164"/>
      <c r="F445" s="164"/>
      <c r="G445" s="164"/>
      <c r="H445" s="164"/>
      <c r="I445" s="164"/>
      <c r="J445" s="164"/>
      <c r="K445" s="164"/>
      <c r="L445" s="164"/>
      <c r="M445" s="164"/>
      <c r="N445" s="164"/>
      <c r="O445" s="164"/>
      <c r="P445" s="164"/>
      <c r="Q445" s="164"/>
      <c r="R445" s="164"/>
      <c r="S445" s="164"/>
      <c r="T445" s="164"/>
      <c r="U445" s="164"/>
      <c r="V445" s="164"/>
      <c r="W445" s="164"/>
      <c r="X445" s="164"/>
    </row>
    <row r="446" spans="1:24" ht="12">
      <c r="A446" s="164"/>
      <c r="B446" s="132"/>
      <c r="C446" s="164"/>
      <c r="D446" s="164"/>
      <c r="E446" s="164"/>
      <c r="F446" s="164"/>
      <c r="G446" s="164"/>
      <c r="H446" s="164"/>
      <c r="I446" s="164"/>
      <c r="J446" s="164"/>
      <c r="K446" s="164"/>
      <c r="L446" s="164"/>
      <c r="M446" s="164"/>
      <c r="N446" s="164"/>
      <c r="O446" s="164"/>
      <c r="P446" s="164"/>
      <c r="Q446" s="164"/>
      <c r="R446" s="164"/>
      <c r="S446" s="164"/>
      <c r="T446" s="164"/>
      <c r="U446" s="164"/>
      <c r="V446" s="164"/>
      <c r="W446" s="164"/>
      <c r="X446" s="164"/>
    </row>
    <row r="447" spans="1:24" ht="12">
      <c r="A447" s="164"/>
      <c r="B447" s="132"/>
      <c r="C447" s="164"/>
      <c r="D447" s="164"/>
      <c r="E447" s="164"/>
      <c r="F447" s="164"/>
      <c r="G447" s="164"/>
      <c r="H447" s="164"/>
      <c r="I447" s="164"/>
      <c r="J447" s="164"/>
      <c r="K447" s="164"/>
      <c r="L447" s="164"/>
      <c r="M447" s="164"/>
      <c r="N447" s="164"/>
      <c r="O447" s="164"/>
      <c r="P447" s="164"/>
      <c r="Q447" s="164"/>
      <c r="R447" s="164"/>
      <c r="S447" s="164"/>
      <c r="T447" s="164"/>
      <c r="U447" s="164"/>
      <c r="V447" s="164"/>
      <c r="W447" s="164"/>
      <c r="X447" s="164"/>
    </row>
    <row r="448" spans="1:24" ht="12">
      <c r="A448" s="164"/>
      <c r="B448" s="132"/>
      <c r="C448" s="164"/>
      <c r="D448" s="164"/>
      <c r="E448" s="164"/>
      <c r="F448" s="164"/>
      <c r="G448" s="164"/>
      <c r="H448" s="164"/>
      <c r="I448" s="164"/>
      <c r="J448" s="164"/>
      <c r="K448" s="164"/>
      <c r="L448" s="164"/>
      <c r="M448" s="164"/>
      <c r="N448" s="164"/>
      <c r="O448" s="164"/>
      <c r="P448" s="164"/>
      <c r="Q448" s="164"/>
      <c r="R448" s="164"/>
      <c r="S448" s="164"/>
      <c r="T448" s="164"/>
      <c r="U448" s="164"/>
      <c r="V448" s="164"/>
      <c r="W448" s="164"/>
      <c r="X448" s="164"/>
    </row>
    <row r="449" spans="1:24" ht="12">
      <c r="A449" s="164"/>
      <c r="B449" s="132"/>
      <c r="C449" s="164"/>
      <c r="D449" s="164"/>
      <c r="E449" s="164"/>
      <c r="F449" s="164"/>
      <c r="G449" s="164"/>
      <c r="H449" s="164"/>
      <c r="I449" s="164"/>
      <c r="J449" s="164"/>
      <c r="K449" s="164"/>
      <c r="L449" s="164"/>
      <c r="M449" s="164"/>
      <c r="N449" s="164"/>
      <c r="O449" s="164"/>
      <c r="P449" s="164"/>
      <c r="Q449" s="164"/>
      <c r="R449" s="164"/>
      <c r="S449" s="164"/>
      <c r="T449" s="164"/>
      <c r="U449" s="164"/>
      <c r="V449" s="164"/>
      <c r="W449" s="164"/>
      <c r="X449" s="164"/>
    </row>
    <row r="450" spans="1:24" ht="12">
      <c r="A450" s="164"/>
      <c r="B450" s="132"/>
      <c r="C450" s="164"/>
      <c r="D450" s="164"/>
      <c r="E450" s="164"/>
      <c r="F450" s="164"/>
      <c r="G450" s="164"/>
      <c r="H450" s="164"/>
      <c r="I450" s="164"/>
      <c r="J450" s="164"/>
      <c r="K450" s="164"/>
      <c r="L450" s="164"/>
      <c r="M450" s="164"/>
      <c r="N450" s="164"/>
      <c r="O450" s="164"/>
      <c r="P450" s="164"/>
      <c r="Q450" s="164"/>
      <c r="R450" s="164"/>
      <c r="S450" s="164"/>
      <c r="T450" s="164"/>
      <c r="U450" s="164"/>
      <c r="V450" s="164"/>
      <c r="W450" s="164"/>
      <c r="X450" s="164"/>
    </row>
    <row r="451" spans="1:24" ht="12">
      <c r="A451" s="164"/>
      <c r="B451" s="132"/>
      <c r="C451" s="164"/>
      <c r="D451" s="164"/>
      <c r="E451" s="164"/>
      <c r="F451" s="164"/>
      <c r="G451" s="164"/>
      <c r="H451" s="164"/>
      <c r="I451" s="164"/>
      <c r="J451" s="164"/>
      <c r="K451" s="164"/>
      <c r="L451" s="164"/>
      <c r="M451" s="164"/>
      <c r="N451" s="164"/>
      <c r="O451" s="164"/>
      <c r="P451" s="164"/>
      <c r="Q451" s="164"/>
      <c r="R451" s="164"/>
      <c r="S451" s="164"/>
      <c r="T451" s="164"/>
      <c r="U451" s="164"/>
      <c r="V451" s="164"/>
      <c r="W451" s="164"/>
      <c r="X451" s="164"/>
    </row>
    <row r="452" spans="1:24" ht="12">
      <c r="A452" s="164"/>
      <c r="B452" s="132"/>
      <c r="C452" s="164"/>
      <c r="D452" s="164"/>
      <c r="E452" s="164"/>
      <c r="F452" s="164"/>
      <c r="G452" s="164"/>
      <c r="H452" s="164"/>
      <c r="I452" s="164"/>
      <c r="J452" s="164"/>
      <c r="K452" s="164"/>
      <c r="L452" s="164"/>
      <c r="M452" s="164"/>
      <c r="N452" s="164"/>
      <c r="O452" s="164"/>
      <c r="P452" s="164"/>
      <c r="Q452" s="164"/>
      <c r="R452" s="164"/>
      <c r="S452" s="164"/>
      <c r="T452" s="164"/>
      <c r="U452" s="164"/>
      <c r="V452" s="164"/>
      <c r="W452" s="164"/>
      <c r="X452" s="164"/>
    </row>
    <row r="453" spans="1:24" ht="12">
      <c r="A453" s="164"/>
      <c r="B453" s="132"/>
      <c r="C453" s="164"/>
      <c r="D453" s="164"/>
      <c r="E453" s="164"/>
      <c r="F453" s="164"/>
      <c r="G453" s="164"/>
      <c r="H453" s="164"/>
      <c r="I453" s="164"/>
      <c r="J453" s="164"/>
      <c r="K453" s="164"/>
      <c r="L453" s="164"/>
      <c r="M453" s="164"/>
      <c r="N453" s="164"/>
      <c r="O453" s="164"/>
      <c r="P453" s="164"/>
      <c r="Q453" s="164"/>
      <c r="R453" s="164"/>
      <c r="S453" s="164"/>
      <c r="T453" s="164"/>
      <c r="U453" s="164"/>
      <c r="V453" s="164"/>
      <c r="W453" s="164"/>
      <c r="X453" s="164"/>
    </row>
    <row r="454" spans="1:24" ht="12">
      <c r="A454" s="164"/>
      <c r="B454" s="132"/>
      <c r="C454" s="164"/>
      <c r="D454" s="164"/>
      <c r="E454" s="164"/>
      <c r="F454" s="164"/>
      <c r="G454" s="164"/>
      <c r="H454" s="164"/>
      <c r="I454" s="164"/>
      <c r="J454" s="164"/>
      <c r="K454" s="164"/>
      <c r="L454" s="164"/>
      <c r="M454" s="164"/>
      <c r="N454" s="164"/>
      <c r="O454" s="164"/>
      <c r="P454" s="164"/>
      <c r="Q454" s="164"/>
      <c r="R454" s="164"/>
      <c r="S454" s="164"/>
      <c r="T454" s="164"/>
      <c r="U454" s="164"/>
      <c r="V454" s="164"/>
      <c r="W454" s="164"/>
      <c r="X454" s="164"/>
    </row>
    <row r="455" spans="1:24" ht="12">
      <c r="A455" s="164"/>
      <c r="B455" s="132"/>
      <c r="C455" s="164"/>
      <c r="D455" s="164"/>
      <c r="E455" s="164"/>
      <c r="F455" s="164"/>
      <c r="G455" s="164"/>
      <c r="H455" s="164"/>
      <c r="I455" s="164"/>
      <c r="J455" s="164"/>
      <c r="K455" s="164"/>
      <c r="L455" s="164"/>
      <c r="M455" s="164"/>
      <c r="N455" s="164"/>
      <c r="O455" s="164"/>
      <c r="P455" s="164"/>
      <c r="Q455" s="164"/>
      <c r="R455" s="164"/>
      <c r="S455" s="164"/>
      <c r="T455" s="164"/>
      <c r="U455" s="164"/>
      <c r="V455" s="164"/>
      <c r="W455" s="164"/>
      <c r="X455" s="164"/>
    </row>
    <row r="456" spans="1:24" ht="12">
      <c r="A456" s="164"/>
      <c r="B456" s="132"/>
      <c r="C456" s="164"/>
      <c r="D456" s="164"/>
      <c r="E456" s="164"/>
      <c r="F456" s="164"/>
      <c r="G456" s="164"/>
      <c r="H456" s="164"/>
      <c r="I456" s="164"/>
      <c r="J456" s="164"/>
      <c r="K456" s="164"/>
      <c r="L456" s="164"/>
      <c r="M456" s="164"/>
      <c r="N456" s="164"/>
      <c r="O456" s="164"/>
      <c r="P456" s="164"/>
      <c r="Q456" s="164"/>
      <c r="R456" s="164"/>
      <c r="S456" s="164"/>
      <c r="T456" s="164"/>
      <c r="U456" s="164"/>
      <c r="V456" s="164"/>
      <c r="W456" s="164"/>
      <c r="X456" s="164"/>
    </row>
    <row r="457" spans="1:24" ht="12">
      <c r="A457" s="164"/>
      <c r="B457" s="132"/>
      <c r="C457" s="164"/>
      <c r="D457" s="164"/>
      <c r="E457" s="164"/>
      <c r="F457" s="164"/>
      <c r="G457" s="164"/>
      <c r="H457" s="164"/>
      <c r="I457" s="164"/>
      <c r="J457" s="164"/>
      <c r="K457" s="164"/>
      <c r="L457" s="164"/>
      <c r="M457" s="164"/>
      <c r="N457" s="164"/>
      <c r="O457" s="164"/>
      <c r="P457" s="164"/>
      <c r="Q457" s="164"/>
      <c r="R457" s="164"/>
      <c r="S457" s="164"/>
      <c r="T457" s="164"/>
      <c r="U457" s="164"/>
      <c r="V457" s="164"/>
      <c r="W457" s="164"/>
      <c r="X457" s="164"/>
    </row>
    <row r="458" spans="1:24" ht="12">
      <c r="A458" s="164"/>
      <c r="B458" s="132"/>
      <c r="C458" s="164"/>
      <c r="D458" s="164"/>
      <c r="E458" s="164"/>
      <c r="F458" s="164"/>
      <c r="G458" s="164"/>
      <c r="H458" s="164"/>
      <c r="I458" s="164"/>
      <c r="J458" s="164"/>
      <c r="K458" s="164"/>
      <c r="L458" s="164"/>
      <c r="M458" s="164"/>
      <c r="N458" s="164"/>
      <c r="O458" s="164"/>
      <c r="P458" s="164"/>
      <c r="Q458" s="164"/>
      <c r="R458" s="164"/>
      <c r="S458" s="164"/>
      <c r="T458" s="164"/>
      <c r="U458" s="164"/>
      <c r="V458" s="164"/>
      <c r="W458" s="164"/>
      <c r="X458" s="164"/>
    </row>
    <row r="459" spans="1:24" ht="12">
      <c r="A459" s="164"/>
      <c r="B459" s="132"/>
      <c r="C459" s="164"/>
      <c r="D459" s="164"/>
      <c r="E459" s="164"/>
      <c r="F459" s="164"/>
      <c r="G459" s="164"/>
      <c r="H459" s="164"/>
      <c r="I459" s="164"/>
      <c r="J459" s="164"/>
      <c r="K459" s="164"/>
      <c r="L459" s="164"/>
      <c r="M459" s="164"/>
      <c r="N459" s="164"/>
      <c r="O459" s="164"/>
      <c r="P459" s="164"/>
      <c r="Q459" s="164"/>
      <c r="R459" s="164"/>
      <c r="S459" s="164"/>
      <c r="T459" s="164"/>
      <c r="U459" s="164"/>
      <c r="V459" s="164"/>
      <c r="W459" s="164"/>
      <c r="X459" s="164"/>
    </row>
    <row r="460" spans="1:24" ht="12">
      <c r="A460" s="164"/>
      <c r="B460" s="132"/>
      <c r="C460" s="164"/>
      <c r="D460" s="164"/>
      <c r="E460" s="164"/>
      <c r="F460" s="164"/>
      <c r="G460" s="164"/>
      <c r="H460" s="164"/>
      <c r="I460" s="164"/>
      <c r="J460" s="164"/>
      <c r="K460" s="164"/>
      <c r="L460" s="164"/>
      <c r="M460" s="164"/>
      <c r="N460" s="164"/>
      <c r="O460" s="164"/>
      <c r="P460" s="164"/>
      <c r="Q460" s="164"/>
      <c r="R460" s="164"/>
      <c r="S460" s="164"/>
      <c r="T460" s="164"/>
      <c r="U460" s="164"/>
      <c r="V460" s="164"/>
      <c r="W460" s="164"/>
      <c r="X460" s="164"/>
    </row>
    <row r="461" spans="1:24" ht="12">
      <c r="A461" s="164"/>
      <c r="B461" s="132"/>
      <c r="C461" s="164"/>
      <c r="D461" s="164"/>
      <c r="E461" s="164"/>
      <c r="F461" s="164"/>
      <c r="G461" s="164"/>
      <c r="H461" s="164"/>
      <c r="I461" s="164"/>
      <c r="J461" s="164"/>
      <c r="K461" s="164"/>
      <c r="L461" s="164"/>
      <c r="M461" s="164"/>
      <c r="N461" s="164"/>
      <c r="O461" s="164"/>
      <c r="P461" s="164"/>
      <c r="Q461" s="164"/>
      <c r="R461" s="164"/>
      <c r="S461" s="164"/>
      <c r="T461" s="164"/>
      <c r="U461" s="164"/>
      <c r="V461" s="164"/>
      <c r="W461" s="164"/>
      <c r="X461" s="164"/>
    </row>
    <row r="462" spans="1:24" ht="12">
      <c r="A462" s="164"/>
      <c r="B462" s="132"/>
      <c r="C462" s="164"/>
      <c r="D462" s="164"/>
      <c r="E462" s="164"/>
      <c r="F462" s="164"/>
      <c r="G462" s="164"/>
      <c r="H462" s="164"/>
      <c r="I462" s="164"/>
      <c r="J462" s="164"/>
      <c r="K462" s="164"/>
      <c r="L462" s="164"/>
      <c r="M462" s="164"/>
      <c r="N462" s="164"/>
      <c r="O462" s="164"/>
      <c r="P462" s="164"/>
      <c r="Q462" s="164"/>
      <c r="R462" s="164"/>
      <c r="S462" s="164"/>
      <c r="T462" s="164"/>
      <c r="U462" s="164"/>
      <c r="V462" s="164"/>
      <c r="W462" s="164"/>
      <c r="X462" s="164"/>
    </row>
    <row r="463" spans="1:24" ht="12">
      <c r="A463" s="164"/>
      <c r="B463" s="132"/>
      <c r="C463" s="164"/>
      <c r="D463" s="164"/>
      <c r="E463" s="164"/>
      <c r="F463" s="164"/>
      <c r="G463" s="164"/>
      <c r="H463" s="164"/>
      <c r="I463" s="164"/>
      <c r="J463" s="164"/>
      <c r="K463" s="164"/>
      <c r="L463" s="164"/>
      <c r="M463" s="164"/>
      <c r="N463" s="164"/>
      <c r="O463" s="164"/>
      <c r="P463" s="164"/>
      <c r="Q463" s="164"/>
      <c r="R463" s="164"/>
      <c r="S463" s="164"/>
      <c r="T463" s="164"/>
      <c r="U463" s="164"/>
      <c r="V463" s="164"/>
      <c r="W463" s="164"/>
      <c r="X463" s="164"/>
    </row>
    <row r="464" spans="1:24" ht="12">
      <c r="A464" s="164"/>
      <c r="B464" s="132"/>
      <c r="C464" s="164"/>
      <c r="D464" s="164"/>
      <c r="E464" s="164"/>
      <c r="F464" s="164"/>
      <c r="G464" s="164"/>
      <c r="H464" s="164"/>
      <c r="I464" s="164"/>
      <c r="J464" s="164"/>
      <c r="K464" s="164"/>
      <c r="L464" s="164"/>
      <c r="M464" s="164"/>
      <c r="N464" s="164"/>
      <c r="O464" s="164"/>
      <c r="P464" s="164"/>
      <c r="Q464" s="164"/>
      <c r="R464" s="164"/>
      <c r="S464" s="164"/>
      <c r="T464" s="164"/>
      <c r="U464" s="164"/>
      <c r="V464" s="164"/>
      <c r="W464" s="164"/>
      <c r="X464" s="164"/>
    </row>
    <row r="465" spans="1:24" ht="12">
      <c r="A465" s="164"/>
      <c r="B465" s="132"/>
      <c r="C465" s="164"/>
      <c r="D465" s="164"/>
      <c r="E465" s="164"/>
      <c r="F465" s="164"/>
      <c r="G465" s="164"/>
      <c r="H465" s="164"/>
      <c r="I465" s="164"/>
      <c r="J465" s="164"/>
      <c r="K465" s="164"/>
      <c r="L465" s="164"/>
      <c r="M465" s="164"/>
      <c r="N465" s="164"/>
      <c r="O465" s="164"/>
      <c r="P465" s="164"/>
      <c r="Q465" s="164"/>
      <c r="R465" s="164"/>
      <c r="S465" s="164"/>
      <c r="T465" s="164"/>
      <c r="U465" s="164"/>
      <c r="V465" s="164"/>
      <c r="W465" s="164"/>
      <c r="X465" s="164"/>
    </row>
    <row r="466" spans="1:24" ht="12">
      <c r="A466" s="164"/>
      <c r="B466" s="132"/>
      <c r="C466" s="164"/>
      <c r="D466" s="164"/>
      <c r="E466" s="164"/>
      <c r="F466" s="164"/>
      <c r="G466" s="164"/>
      <c r="H466" s="164"/>
      <c r="I466" s="164"/>
      <c r="J466" s="164"/>
      <c r="K466" s="164"/>
      <c r="L466" s="164"/>
      <c r="M466" s="164"/>
      <c r="N466" s="164"/>
      <c r="O466" s="164"/>
      <c r="P466" s="164"/>
      <c r="Q466" s="164"/>
      <c r="R466" s="164"/>
      <c r="S466" s="164"/>
      <c r="T466" s="164"/>
      <c r="U466" s="164"/>
      <c r="V466" s="164"/>
      <c r="W466" s="164"/>
      <c r="X466" s="164"/>
    </row>
    <row r="467" spans="1:24" ht="12">
      <c r="A467" s="164"/>
      <c r="B467" s="132"/>
      <c r="C467" s="164"/>
      <c r="D467" s="164"/>
      <c r="E467" s="164"/>
      <c r="F467" s="164"/>
      <c r="G467" s="164"/>
      <c r="H467" s="164"/>
      <c r="I467" s="164"/>
      <c r="J467" s="164"/>
      <c r="K467" s="164"/>
      <c r="L467" s="164"/>
      <c r="M467" s="164"/>
      <c r="N467" s="164"/>
      <c r="O467" s="164"/>
      <c r="P467" s="164"/>
      <c r="Q467" s="164"/>
      <c r="R467" s="164"/>
      <c r="S467" s="164"/>
      <c r="T467" s="164"/>
      <c r="U467" s="164"/>
      <c r="V467" s="164"/>
      <c r="W467" s="164"/>
      <c r="X467" s="164"/>
    </row>
    <row r="468" spans="1:24" ht="12">
      <c r="A468" s="164"/>
      <c r="B468" s="132"/>
      <c r="C468" s="164"/>
      <c r="D468" s="164"/>
      <c r="E468" s="164"/>
      <c r="F468" s="164"/>
      <c r="G468" s="164"/>
      <c r="H468" s="164"/>
      <c r="I468" s="164"/>
      <c r="J468" s="164"/>
      <c r="K468" s="164"/>
      <c r="L468" s="164"/>
      <c r="M468" s="164"/>
      <c r="N468" s="164"/>
      <c r="O468" s="164"/>
      <c r="P468" s="164"/>
      <c r="Q468" s="164"/>
      <c r="R468" s="164"/>
      <c r="S468" s="164"/>
      <c r="T468" s="164"/>
      <c r="U468" s="164"/>
      <c r="V468" s="164"/>
      <c r="W468" s="164"/>
      <c r="X468" s="164"/>
    </row>
    <row r="469" spans="1:24" ht="12">
      <c r="A469" s="164"/>
      <c r="B469" s="132"/>
      <c r="C469" s="164"/>
      <c r="D469" s="164"/>
      <c r="E469" s="164"/>
      <c r="F469" s="164"/>
      <c r="G469" s="164"/>
      <c r="H469" s="164"/>
      <c r="I469" s="164"/>
      <c r="J469" s="164"/>
      <c r="K469" s="164"/>
      <c r="L469" s="164"/>
      <c r="M469" s="164"/>
      <c r="N469" s="164"/>
      <c r="O469" s="164"/>
      <c r="P469" s="164"/>
      <c r="Q469" s="164"/>
      <c r="R469" s="164"/>
      <c r="S469" s="164"/>
      <c r="T469" s="164"/>
      <c r="U469" s="164"/>
      <c r="V469" s="164"/>
      <c r="W469" s="164"/>
      <c r="X469" s="164"/>
    </row>
    <row r="470" spans="1:24" ht="12">
      <c r="A470" s="164"/>
      <c r="B470" s="132"/>
      <c r="C470" s="164"/>
      <c r="D470" s="164"/>
      <c r="E470" s="164"/>
      <c r="F470" s="164"/>
      <c r="G470" s="164"/>
      <c r="H470" s="164"/>
      <c r="I470" s="164"/>
      <c r="J470" s="164"/>
      <c r="K470" s="164"/>
      <c r="L470" s="164"/>
      <c r="M470" s="164"/>
      <c r="N470" s="164"/>
      <c r="O470" s="164"/>
      <c r="P470" s="164"/>
      <c r="Q470" s="164"/>
      <c r="R470" s="164"/>
      <c r="S470" s="164"/>
      <c r="T470" s="164"/>
      <c r="U470" s="164"/>
      <c r="V470" s="164"/>
      <c r="W470" s="164"/>
      <c r="X470" s="164"/>
    </row>
    <row r="471" spans="1:24" ht="12">
      <c r="A471" s="164"/>
      <c r="B471" s="132"/>
      <c r="C471" s="164"/>
      <c r="D471" s="164"/>
      <c r="E471" s="164"/>
      <c r="F471" s="164"/>
      <c r="G471" s="164"/>
      <c r="H471" s="164"/>
      <c r="I471" s="164"/>
      <c r="J471" s="164"/>
      <c r="K471" s="164"/>
      <c r="L471" s="164"/>
      <c r="M471" s="164"/>
      <c r="N471" s="164"/>
      <c r="O471" s="164"/>
      <c r="P471" s="164"/>
      <c r="Q471" s="164"/>
      <c r="R471" s="164"/>
      <c r="S471" s="164"/>
      <c r="T471" s="164"/>
      <c r="U471" s="164"/>
      <c r="V471" s="164"/>
      <c r="W471" s="164"/>
      <c r="X471" s="164"/>
    </row>
    <row r="472" spans="1:24" ht="12">
      <c r="A472" s="164"/>
      <c r="B472" s="132"/>
      <c r="C472" s="164"/>
      <c r="D472" s="164"/>
      <c r="E472" s="164"/>
      <c r="F472" s="164"/>
      <c r="G472" s="164"/>
      <c r="H472" s="164"/>
      <c r="I472" s="164"/>
      <c r="J472" s="164"/>
      <c r="K472" s="164"/>
      <c r="L472" s="164"/>
      <c r="M472" s="164"/>
      <c r="N472" s="164"/>
      <c r="O472" s="164"/>
      <c r="P472" s="164"/>
      <c r="Q472" s="164"/>
      <c r="R472" s="164"/>
      <c r="S472" s="164"/>
      <c r="T472" s="164"/>
      <c r="U472" s="164"/>
      <c r="V472" s="164"/>
      <c r="W472" s="164"/>
      <c r="X472" s="164"/>
    </row>
    <row r="473" spans="1:24" ht="12">
      <c r="A473" s="164"/>
      <c r="B473" s="132"/>
      <c r="C473" s="164"/>
      <c r="D473" s="164"/>
      <c r="E473" s="164"/>
      <c r="F473" s="164"/>
      <c r="G473" s="164"/>
      <c r="H473" s="164"/>
      <c r="I473" s="164"/>
      <c r="J473" s="164"/>
      <c r="K473" s="164"/>
      <c r="L473" s="164"/>
      <c r="M473" s="164"/>
      <c r="N473" s="164"/>
      <c r="O473" s="164"/>
      <c r="P473" s="164"/>
      <c r="Q473" s="164"/>
      <c r="R473" s="164"/>
      <c r="S473" s="164"/>
      <c r="T473" s="164"/>
      <c r="U473" s="164"/>
      <c r="V473" s="164"/>
      <c r="W473" s="164"/>
      <c r="X473" s="164"/>
    </row>
    <row r="474" spans="1:24" ht="12">
      <c r="A474" s="164"/>
      <c r="B474" s="132"/>
      <c r="C474" s="164"/>
      <c r="D474" s="164"/>
      <c r="E474" s="164"/>
      <c r="F474" s="164"/>
      <c r="G474" s="164"/>
      <c r="H474" s="164"/>
      <c r="I474" s="164"/>
      <c r="J474" s="164"/>
      <c r="K474" s="164"/>
      <c r="L474" s="164"/>
      <c r="M474" s="164"/>
      <c r="N474" s="164"/>
      <c r="O474" s="164"/>
      <c r="P474" s="164"/>
      <c r="Q474" s="164"/>
      <c r="R474" s="164"/>
      <c r="S474" s="164"/>
      <c r="T474" s="164"/>
      <c r="U474" s="164"/>
      <c r="V474" s="164"/>
      <c r="W474" s="164"/>
      <c r="X474" s="164"/>
    </row>
    <row r="475" spans="1:24" ht="12">
      <c r="A475" s="164"/>
      <c r="B475" s="132"/>
      <c r="C475" s="164"/>
      <c r="D475" s="164"/>
      <c r="E475" s="164"/>
      <c r="F475" s="164"/>
      <c r="G475" s="164"/>
      <c r="H475" s="164"/>
      <c r="I475" s="164"/>
      <c r="J475" s="164"/>
      <c r="K475" s="164"/>
      <c r="L475" s="164"/>
      <c r="M475" s="164"/>
      <c r="N475" s="164"/>
      <c r="O475" s="164"/>
      <c r="P475" s="164"/>
      <c r="Q475" s="164"/>
      <c r="R475" s="164"/>
      <c r="S475" s="164"/>
      <c r="T475" s="164"/>
      <c r="U475" s="164"/>
      <c r="V475" s="164"/>
      <c r="W475" s="164"/>
      <c r="X475" s="164"/>
    </row>
    <row r="476" spans="1:24" ht="12">
      <c r="A476" s="164"/>
      <c r="B476" s="132"/>
      <c r="C476" s="164"/>
      <c r="D476" s="164"/>
      <c r="E476" s="164"/>
      <c r="F476" s="164"/>
      <c r="G476" s="164"/>
      <c r="H476" s="164"/>
      <c r="I476" s="164"/>
      <c r="J476" s="164"/>
      <c r="K476" s="164"/>
      <c r="L476" s="164"/>
      <c r="M476" s="164"/>
      <c r="N476" s="164"/>
      <c r="O476" s="164"/>
      <c r="P476" s="164"/>
      <c r="Q476" s="164"/>
      <c r="R476" s="164"/>
      <c r="S476" s="164"/>
      <c r="T476" s="164"/>
      <c r="U476" s="164"/>
      <c r="V476" s="164"/>
      <c r="W476" s="164"/>
      <c r="X476" s="164"/>
    </row>
    <row r="477" spans="1:24" ht="12">
      <c r="A477" s="164"/>
      <c r="B477" s="132"/>
      <c r="C477" s="164"/>
      <c r="D477" s="164"/>
      <c r="E477" s="164"/>
      <c r="F477" s="164"/>
      <c r="G477" s="164"/>
      <c r="H477" s="164"/>
      <c r="I477" s="164"/>
      <c r="J477" s="164"/>
      <c r="K477" s="164"/>
      <c r="L477" s="164"/>
      <c r="M477" s="164"/>
      <c r="N477" s="164"/>
      <c r="O477" s="164"/>
      <c r="P477" s="164"/>
      <c r="Q477" s="164"/>
      <c r="R477" s="164"/>
      <c r="S477" s="164"/>
      <c r="T477" s="164"/>
      <c r="U477" s="164"/>
      <c r="V477" s="164"/>
      <c r="W477" s="164"/>
      <c r="X477" s="164"/>
    </row>
    <row r="478" spans="1:24" ht="12">
      <c r="A478" s="164"/>
      <c r="B478" s="132"/>
      <c r="C478" s="164"/>
      <c r="D478" s="164"/>
      <c r="E478" s="164"/>
      <c r="F478" s="164"/>
      <c r="G478" s="164"/>
      <c r="H478" s="164"/>
      <c r="I478" s="164"/>
      <c r="J478" s="164"/>
      <c r="K478" s="164"/>
      <c r="L478" s="164"/>
      <c r="M478" s="164"/>
      <c r="N478" s="164"/>
      <c r="O478" s="164"/>
      <c r="P478" s="164"/>
      <c r="Q478" s="164"/>
      <c r="R478" s="164"/>
      <c r="S478" s="164"/>
      <c r="T478" s="164"/>
      <c r="U478" s="164"/>
      <c r="V478" s="164"/>
      <c r="W478" s="164"/>
      <c r="X478" s="164"/>
    </row>
    <row r="479" spans="1:24" ht="12">
      <c r="A479" s="164"/>
      <c r="B479" s="132"/>
      <c r="C479" s="164"/>
      <c r="D479" s="164"/>
      <c r="E479" s="164"/>
      <c r="F479" s="164"/>
      <c r="G479" s="164"/>
      <c r="H479" s="164"/>
      <c r="I479" s="164"/>
      <c r="J479" s="164"/>
      <c r="K479" s="164"/>
      <c r="L479" s="164"/>
      <c r="M479" s="164"/>
      <c r="N479" s="164"/>
      <c r="O479" s="164"/>
      <c r="P479" s="164"/>
      <c r="Q479" s="164"/>
      <c r="R479" s="164"/>
      <c r="S479" s="164"/>
      <c r="T479" s="164"/>
      <c r="U479" s="164"/>
      <c r="V479" s="164"/>
      <c r="W479" s="164"/>
      <c r="X479" s="164"/>
    </row>
    <row r="480" spans="1:24" ht="12">
      <c r="A480" s="164"/>
      <c r="B480" s="132"/>
      <c r="C480" s="164"/>
      <c r="D480" s="164"/>
      <c r="E480" s="164"/>
      <c r="F480" s="164"/>
      <c r="G480" s="164"/>
      <c r="H480" s="164"/>
      <c r="I480" s="164"/>
      <c r="J480" s="164"/>
      <c r="K480" s="164"/>
      <c r="L480" s="164"/>
      <c r="M480" s="164"/>
      <c r="N480" s="164"/>
      <c r="O480" s="164"/>
      <c r="P480" s="164"/>
      <c r="Q480" s="164"/>
      <c r="R480" s="164"/>
      <c r="S480" s="164"/>
      <c r="T480" s="164"/>
      <c r="U480" s="164"/>
      <c r="V480" s="164"/>
      <c r="W480" s="164"/>
      <c r="X480" s="164"/>
    </row>
    <row r="481" spans="1:24" ht="12">
      <c r="A481" s="164"/>
      <c r="B481" s="132"/>
      <c r="C481" s="164"/>
      <c r="D481" s="164"/>
      <c r="E481" s="164"/>
      <c r="F481" s="164"/>
      <c r="G481" s="164"/>
      <c r="H481" s="164"/>
      <c r="I481" s="164"/>
      <c r="J481" s="164"/>
      <c r="K481" s="164"/>
      <c r="L481" s="164"/>
      <c r="M481" s="164"/>
      <c r="N481" s="164"/>
      <c r="O481" s="164"/>
      <c r="P481" s="164"/>
      <c r="Q481" s="164"/>
      <c r="R481" s="164"/>
      <c r="S481" s="164"/>
      <c r="T481" s="164"/>
      <c r="U481" s="164"/>
      <c r="V481" s="164"/>
      <c r="W481" s="164"/>
      <c r="X481" s="164"/>
    </row>
    <row r="482" spans="1:24" ht="12">
      <c r="A482" s="164"/>
      <c r="B482" s="132"/>
      <c r="C482" s="164"/>
      <c r="D482" s="164"/>
      <c r="E482" s="164"/>
      <c r="F482" s="164"/>
      <c r="G482" s="164"/>
      <c r="H482" s="164"/>
      <c r="I482" s="164"/>
      <c r="J482" s="164"/>
      <c r="K482" s="164"/>
      <c r="L482" s="164"/>
      <c r="M482" s="164"/>
      <c r="N482" s="164"/>
      <c r="O482" s="164"/>
      <c r="P482" s="164"/>
      <c r="Q482" s="164"/>
      <c r="R482" s="164"/>
      <c r="S482" s="164"/>
      <c r="T482" s="164"/>
      <c r="U482" s="164"/>
      <c r="V482" s="164"/>
      <c r="W482" s="164"/>
      <c r="X482" s="164"/>
    </row>
    <row r="483" spans="1:24" ht="12">
      <c r="A483" s="164"/>
      <c r="B483" s="132"/>
      <c r="C483" s="164"/>
      <c r="D483" s="164"/>
      <c r="E483" s="164"/>
      <c r="F483" s="164"/>
      <c r="G483" s="164"/>
      <c r="H483" s="164"/>
      <c r="I483" s="164"/>
      <c r="J483" s="164"/>
      <c r="K483" s="164"/>
      <c r="L483" s="164"/>
      <c r="M483" s="164"/>
      <c r="N483" s="164"/>
      <c r="O483" s="164"/>
      <c r="P483" s="164"/>
      <c r="Q483" s="164"/>
      <c r="R483" s="164"/>
      <c r="S483" s="164"/>
      <c r="T483" s="164"/>
      <c r="U483" s="164"/>
      <c r="V483" s="164"/>
      <c r="W483" s="164"/>
      <c r="X483" s="164"/>
    </row>
    <row r="484" spans="1:24" ht="12">
      <c r="A484" s="164"/>
      <c r="B484" s="132"/>
      <c r="C484" s="164"/>
      <c r="D484" s="164"/>
      <c r="E484" s="164"/>
      <c r="F484" s="164"/>
      <c r="G484" s="164"/>
      <c r="H484" s="164"/>
      <c r="I484" s="164"/>
      <c r="J484" s="164"/>
      <c r="K484" s="164"/>
      <c r="L484" s="164"/>
      <c r="M484" s="164"/>
      <c r="N484" s="164"/>
      <c r="O484" s="164"/>
      <c r="P484" s="164"/>
      <c r="Q484" s="164"/>
      <c r="R484" s="164"/>
      <c r="S484" s="164"/>
      <c r="T484" s="164"/>
      <c r="U484" s="164"/>
      <c r="V484" s="164"/>
      <c r="W484" s="164"/>
      <c r="X484" s="164"/>
    </row>
    <row r="485" spans="1:24" ht="12">
      <c r="A485" s="164"/>
      <c r="B485" s="132"/>
      <c r="C485" s="164"/>
      <c r="D485" s="164"/>
      <c r="E485" s="164"/>
      <c r="F485" s="164"/>
      <c r="G485" s="164"/>
      <c r="H485" s="164"/>
      <c r="I485" s="164"/>
      <c r="J485" s="164"/>
      <c r="K485" s="164"/>
      <c r="L485" s="164"/>
      <c r="M485" s="164"/>
      <c r="N485" s="164"/>
      <c r="O485" s="164"/>
      <c r="P485" s="164"/>
      <c r="Q485" s="164"/>
      <c r="R485" s="164"/>
      <c r="S485" s="164"/>
      <c r="T485" s="164"/>
      <c r="U485" s="164"/>
      <c r="V485" s="164"/>
      <c r="W485" s="164"/>
      <c r="X485" s="164"/>
    </row>
    <row r="486" spans="1:24" ht="12">
      <c r="A486" s="164"/>
      <c r="B486" s="132"/>
      <c r="C486" s="164"/>
      <c r="D486" s="164"/>
      <c r="E486" s="164"/>
      <c r="F486" s="164"/>
      <c r="G486" s="164"/>
      <c r="H486" s="164"/>
      <c r="I486" s="164"/>
      <c r="J486" s="164"/>
      <c r="K486" s="164"/>
      <c r="L486" s="164"/>
      <c r="M486" s="164"/>
      <c r="N486" s="164"/>
      <c r="O486" s="164"/>
      <c r="P486" s="164"/>
      <c r="Q486" s="164"/>
      <c r="R486" s="164"/>
      <c r="S486" s="164"/>
      <c r="T486" s="164"/>
      <c r="U486" s="164"/>
      <c r="V486" s="164"/>
      <c r="W486" s="164"/>
      <c r="X486" s="164"/>
    </row>
    <row r="487" spans="1:24" ht="12">
      <c r="A487" s="164"/>
      <c r="B487" s="132"/>
      <c r="C487" s="164"/>
      <c r="D487" s="164"/>
      <c r="E487" s="164"/>
      <c r="F487" s="164"/>
      <c r="G487" s="164"/>
      <c r="H487" s="164"/>
      <c r="I487" s="164"/>
      <c r="J487" s="164"/>
      <c r="K487" s="164"/>
      <c r="L487" s="164"/>
      <c r="M487" s="164"/>
      <c r="N487" s="164"/>
      <c r="O487" s="164"/>
      <c r="P487" s="164"/>
      <c r="Q487" s="164"/>
      <c r="R487" s="164"/>
      <c r="S487" s="164"/>
      <c r="T487" s="164"/>
      <c r="U487" s="164"/>
      <c r="V487" s="164"/>
      <c r="W487" s="164"/>
      <c r="X487" s="164"/>
    </row>
    <row r="488" spans="1:24" ht="12">
      <c r="A488" s="164"/>
      <c r="B488" s="132"/>
      <c r="C488" s="164"/>
      <c r="D488" s="164"/>
      <c r="E488" s="164"/>
      <c r="F488" s="164"/>
      <c r="G488" s="164"/>
      <c r="H488" s="164"/>
      <c r="I488" s="164"/>
      <c r="J488" s="164"/>
      <c r="K488" s="164"/>
      <c r="L488" s="164"/>
      <c r="M488" s="164"/>
      <c r="N488" s="164"/>
      <c r="O488" s="164"/>
      <c r="P488" s="164"/>
      <c r="Q488" s="164"/>
      <c r="R488" s="164"/>
      <c r="S488" s="164"/>
      <c r="T488" s="164"/>
      <c r="U488" s="164"/>
      <c r="V488" s="164"/>
      <c r="W488" s="164"/>
      <c r="X488" s="164"/>
    </row>
    <row r="489" spans="1:24" ht="12">
      <c r="A489" s="164"/>
      <c r="B489" s="132"/>
      <c r="C489" s="164"/>
      <c r="D489" s="164"/>
      <c r="E489" s="164"/>
      <c r="F489" s="164"/>
      <c r="G489" s="164"/>
      <c r="H489" s="164"/>
      <c r="I489" s="164"/>
      <c r="J489" s="164"/>
      <c r="K489" s="164"/>
      <c r="L489" s="164"/>
      <c r="M489" s="164"/>
      <c r="N489" s="164"/>
      <c r="O489" s="164"/>
      <c r="P489" s="164"/>
      <c r="Q489" s="164"/>
      <c r="R489" s="164"/>
      <c r="S489" s="164"/>
      <c r="T489" s="164"/>
      <c r="U489" s="164"/>
      <c r="V489" s="164"/>
      <c r="W489" s="164"/>
      <c r="X489" s="164"/>
    </row>
    <row r="490" spans="1:24" ht="12">
      <c r="A490" s="164"/>
      <c r="B490" s="132"/>
      <c r="C490" s="164"/>
      <c r="D490" s="164"/>
      <c r="E490" s="164"/>
      <c r="F490" s="164"/>
      <c r="G490" s="164"/>
      <c r="H490" s="164"/>
      <c r="I490" s="164"/>
      <c r="J490" s="164"/>
      <c r="K490" s="164"/>
      <c r="L490" s="164"/>
      <c r="M490" s="164"/>
      <c r="N490" s="164"/>
      <c r="O490" s="164"/>
      <c r="P490" s="164"/>
      <c r="Q490" s="164"/>
      <c r="R490" s="164"/>
      <c r="S490" s="164"/>
      <c r="T490" s="164"/>
      <c r="U490" s="164"/>
      <c r="V490" s="164"/>
      <c r="W490" s="164"/>
      <c r="X490" s="164"/>
    </row>
    <row r="491" spans="1:24" ht="12">
      <c r="A491" s="164"/>
      <c r="B491" s="132"/>
      <c r="C491" s="164"/>
      <c r="D491" s="164"/>
      <c r="E491" s="164"/>
      <c r="F491" s="164"/>
      <c r="G491" s="164"/>
      <c r="H491" s="164"/>
      <c r="I491" s="164"/>
      <c r="J491" s="164"/>
      <c r="K491" s="164"/>
      <c r="L491" s="164"/>
      <c r="M491" s="164"/>
      <c r="N491" s="164"/>
      <c r="O491" s="164"/>
      <c r="P491" s="164"/>
      <c r="Q491" s="164"/>
      <c r="R491" s="164"/>
      <c r="S491" s="164"/>
      <c r="T491" s="164"/>
      <c r="U491" s="164"/>
      <c r="V491" s="164"/>
      <c r="W491" s="164"/>
      <c r="X491" s="164"/>
    </row>
    <row r="492" spans="1:24" ht="12">
      <c r="A492" s="164"/>
      <c r="B492" s="132"/>
      <c r="C492" s="164"/>
      <c r="D492" s="164"/>
      <c r="E492" s="164"/>
      <c r="F492" s="164"/>
      <c r="G492" s="164"/>
      <c r="H492" s="164"/>
      <c r="I492" s="164"/>
      <c r="J492" s="164"/>
      <c r="K492" s="164"/>
      <c r="L492" s="164"/>
      <c r="M492" s="164"/>
      <c r="N492" s="164"/>
      <c r="O492" s="164"/>
      <c r="P492" s="164"/>
      <c r="Q492" s="164"/>
      <c r="R492" s="164"/>
      <c r="S492" s="164"/>
      <c r="T492" s="164"/>
      <c r="U492" s="164"/>
      <c r="V492" s="164"/>
      <c r="W492" s="164"/>
      <c r="X492" s="164"/>
    </row>
    <row r="493" spans="1:24" ht="12">
      <c r="A493" s="164"/>
      <c r="B493" s="132"/>
      <c r="C493" s="164"/>
      <c r="D493" s="164"/>
      <c r="E493" s="164"/>
      <c r="F493" s="164"/>
      <c r="G493" s="164"/>
      <c r="H493" s="164"/>
      <c r="I493" s="164"/>
      <c r="J493" s="164"/>
      <c r="K493" s="164"/>
      <c r="L493" s="164"/>
      <c r="M493" s="164"/>
      <c r="N493" s="164"/>
      <c r="O493" s="164"/>
      <c r="P493" s="164"/>
      <c r="Q493" s="164"/>
      <c r="R493" s="164"/>
      <c r="S493" s="164"/>
      <c r="T493" s="164"/>
      <c r="U493" s="164"/>
      <c r="V493" s="164"/>
      <c r="W493" s="164"/>
      <c r="X493" s="164"/>
    </row>
    <row r="494" spans="1:24" ht="12">
      <c r="A494" s="164"/>
      <c r="B494" s="132"/>
      <c r="C494" s="164"/>
      <c r="D494" s="164"/>
      <c r="E494" s="164"/>
      <c r="F494" s="164"/>
      <c r="G494" s="164"/>
      <c r="H494" s="164"/>
      <c r="I494" s="164"/>
      <c r="J494" s="164"/>
      <c r="K494" s="164"/>
      <c r="L494" s="164"/>
      <c r="M494" s="164"/>
      <c r="N494" s="164"/>
      <c r="O494" s="164"/>
      <c r="P494" s="164"/>
      <c r="Q494" s="164"/>
      <c r="R494" s="164"/>
      <c r="S494" s="164"/>
      <c r="T494" s="164"/>
      <c r="U494" s="164"/>
      <c r="V494" s="164"/>
      <c r="W494" s="164"/>
      <c r="X494" s="164"/>
    </row>
    <row r="495" spans="1:24" ht="12">
      <c r="A495" s="164"/>
      <c r="B495" s="132"/>
      <c r="C495" s="164"/>
      <c r="D495" s="164"/>
      <c r="E495" s="164"/>
      <c r="F495" s="164"/>
      <c r="G495" s="164"/>
      <c r="H495" s="164"/>
      <c r="I495" s="164"/>
      <c r="J495" s="164"/>
      <c r="K495" s="164"/>
      <c r="L495" s="164"/>
      <c r="M495" s="164"/>
      <c r="N495" s="164"/>
      <c r="O495" s="164"/>
      <c r="P495" s="164"/>
      <c r="Q495" s="164"/>
      <c r="R495" s="164"/>
      <c r="S495" s="164"/>
      <c r="T495" s="164"/>
      <c r="U495" s="164"/>
      <c r="V495" s="164"/>
      <c r="W495" s="164"/>
      <c r="X495" s="164"/>
    </row>
    <row r="496" spans="1:24" ht="12">
      <c r="A496" s="164"/>
      <c r="B496" s="132"/>
      <c r="C496" s="164"/>
      <c r="D496" s="164"/>
      <c r="E496" s="164"/>
      <c r="F496" s="164"/>
      <c r="G496" s="164"/>
      <c r="H496" s="164"/>
      <c r="I496" s="164"/>
      <c r="J496" s="164"/>
      <c r="K496" s="164"/>
      <c r="L496" s="164"/>
      <c r="M496" s="164"/>
      <c r="N496" s="164"/>
      <c r="O496" s="164"/>
      <c r="P496" s="164"/>
      <c r="Q496" s="164"/>
      <c r="R496" s="164"/>
      <c r="S496" s="164"/>
      <c r="T496" s="164"/>
      <c r="U496" s="164"/>
      <c r="V496" s="164"/>
      <c r="W496" s="164"/>
      <c r="X496" s="164"/>
    </row>
    <row r="497" spans="1:24" ht="12">
      <c r="A497" s="164"/>
      <c r="B497" s="132"/>
      <c r="C497" s="164"/>
      <c r="D497" s="164"/>
      <c r="E497" s="164"/>
      <c r="F497" s="164"/>
      <c r="G497" s="164"/>
      <c r="H497" s="164"/>
      <c r="I497" s="164"/>
      <c r="J497" s="164"/>
      <c r="K497" s="164"/>
      <c r="L497" s="164"/>
      <c r="M497" s="164"/>
      <c r="N497" s="164"/>
      <c r="O497" s="164"/>
      <c r="P497" s="164"/>
      <c r="Q497" s="164"/>
      <c r="R497" s="164"/>
      <c r="S497" s="164"/>
      <c r="T497" s="164"/>
      <c r="U497" s="164"/>
      <c r="V497" s="164"/>
      <c r="W497" s="164"/>
      <c r="X497" s="164"/>
    </row>
    <row r="498" spans="1:24" ht="12">
      <c r="A498" s="164"/>
      <c r="B498" s="132"/>
      <c r="C498" s="164"/>
      <c r="D498" s="164"/>
      <c r="E498" s="164"/>
      <c r="F498" s="164"/>
      <c r="G498" s="164"/>
      <c r="H498" s="164"/>
      <c r="I498" s="164"/>
      <c r="J498" s="164"/>
      <c r="K498" s="164"/>
      <c r="L498" s="164"/>
      <c r="M498" s="164"/>
      <c r="N498" s="164"/>
      <c r="O498" s="164"/>
      <c r="P498" s="164"/>
      <c r="Q498" s="164"/>
      <c r="R498" s="164"/>
      <c r="S498" s="164"/>
      <c r="T498" s="164"/>
      <c r="U498" s="164"/>
      <c r="V498" s="164"/>
      <c r="W498" s="164"/>
      <c r="X498" s="164"/>
    </row>
    <row r="499" spans="1:24" ht="12">
      <c r="A499" s="164"/>
      <c r="B499" s="132"/>
      <c r="C499" s="164"/>
      <c r="D499" s="164"/>
      <c r="E499" s="164"/>
      <c r="F499" s="164"/>
      <c r="G499" s="164"/>
      <c r="H499" s="164"/>
      <c r="I499" s="164"/>
      <c r="J499" s="164"/>
      <c r="K499" s="164"/>
      <c r="L499" s="164"/>
      <c r="M499" s="164"/>
      <c r="N499" s="164"/>
      <c r="O499" s="164"/>
      <c r="P499" s="164"/>
      <c r="Q499" s="164"/>
      <c r="R499" s="164"/>
      <c r="S499" s="164"/>
      <c r="T499" s="164"/>
      <c r="U499" s="164"/>
      <c r="V499" s="164"/>
      <c r="W499" s="164"/>
      <c r="X499" s="164"/>
    </row>
    <row r="500" spans="1:24" ht="12">
      <c r="A500" s="164"/>
      <c r="B500" s="132"/>
      <c r="C500" s="164"/>
      <c r="D500" s="164"/>
      <c r="E500" s="164"/>
      <c r="F500" s="164"/>
      <c r="G500" s="164"/>
      <c r="H500" s="164"/>
      <c r="I500" s="164"/>
      <c r="J500" s="164"/>
      <c r="K500" s="164"/>
      <c r="L500" s="164"/>
      <c r="M500" s="164"/>
      <c r="N500" s="164"/>
      <c r="O500" s="164"/>
      <c r="P500" s="164"/>
      <c r="Q500" s="164"/>
      <c r="R500" s="164"/>
      <c r="S500" s="164"/>
      <c r="T500" s="164"/>
      <c r="U500" s="164"/>
      <c r="V500" s="164"/>
      <c r="W500" s="164"/>
      <c r="X500" s="164"/>
    </row>
    <row r="501" spans="1:24" ht="12">
      <c r="A501" s="164"/>
      <c r="B501" s="132"/>
      <c r="C501" s="164"/>
      <c r="D501" s="164"/>
      <c r="E501" s="164"/>
      <c r="F501" s="164"/>
      <c r="G501" s="164"/>
      <c r="H501" s="164"/>
      <c r="I501" s="164"/>
      <c r="J501" s="164"/>
      <c r="K501" s="164"/>
      <c r="L501" s="164"/>
      <c r="M501" s="164"/>
      <c r="N501" s="164"/>
      <c r="O501" s="164"/>
      <c r="P501" s="164"/>
      <c r="Q501" s="164"/>
      <c r="R501" s="164"/>
      <c r="S501" s="164"/>
      <c r="T501" s="164"/>
      <c r="U501" s="164"/>
      <c r="V501" s="164"/>
      <c r="W501" s="164"/>
      <c r="X501" s="164"/>
    </row>
    <row r="502" spans="1:24" ht="12">
      <c r="A502" s="164"/>
      <c r="B502" s="132"/>
      <c r="C502" s="164"/>
      <c r="D502" s="164"/>
      <c r="E502" s="164"/>
      <c r="F502" s="164"/>
      <c r="G502" s="164"/>
      <c r="H502" s="164"/>
      <c r="I502" s="164"/>
      <c r="J502" s="164"/>
      <c r="K502" s="164"/>
      <c r="L502" s="164"/>
      <c r="M502" s="164"/>
      <c r="N502" s="164"/>
      <c r="O502" s="164"/>
      <c r="P502" s="164"/>
      <c r="Q502" s="164"/>
      <c r="R502" s="164"/>
      <c r="S502" s="164"/>
      <c r="T502" s="164"/>
      <c r="U502" s="164"/>
      <c r="V502" s="164"/>
      <c r="W502" s="164"/>
      <c r="X502" s="164"/>
    </row>
    <row r="503" spans="1:24" ht="12">
      <c r="A503" s="164"/>
      <c r="B503" s="132"/>
      <c r="C503" s="164"/>
      <c r="D503" s="164"/>
      <c r="E503" s="164"/>
      <c r="F503" s="164"/>
      <c r="G503" s="164"/>
      <c r="H503" s="164"/>
      <c r="I503" s="164"/>
      <c r="J503" s="164"/>
      <c r="K503" s="164"/>
      <c r="L503" s="164"/>
      <c r="M503" s="164"/>
      <c r="N503" s="164"/>
      <c r="O503" s="164"/>
      <c r="P503" s="164"/>
      <c r="Q503" s="164"/>
      <c r="R503" s="164"/>
      <c r="S503" s="164"/>
      <c r="T503" s="164"/>
      <c r="U503" s="164"/>
      <c r="V503" s="164"/>
      <c r="W503" s="164"/>
      <c r="X503" s="164"/>
    </row>
    <row r="504" spans="1:24" ht="12">
      <c r="A504" s="164"/>
      <c r="B504" s="132"/>
      <c r="C504" s="164"/>
      <c r="D504" s="164"/>
      <c r="E504" s="164"/>
      <c r="F504" s="164"/>
      <c r="G504" s="164"/>
      <c r="H504" s="164"/>
      <c r="I504" s="164"/>
      <c r="J504" s="164"/>
      <c r="K504" s="164"/>
      <c r="L504" s="164"/>
      <c r="M504" s="164"/>
      <c r="N504" s="164"/>
      <c r="O504" s="164"/>
      <c r="P504" s="164"/>
      <c r="Q504" s="164"/>
      <c r="R504" s="164"/>
      <c r="S504" s="164"/>
      <c r="T504" s="164"/>
      <c r="U504" s="164"/>
      <c r="V504" s="164"/>
      <c r="W504" s="164"/>
      <c r="X504" s="164"/>
    </row>
    <row r="505" spans="1:24" ht="12">
      <c r="A505" s="164"/>
      <c r="B505" s="132"/>
      <c r="C505" s="164"/>
      <c r="D505" s="164"/>
      <c r="E505" s="164"/>
      <c r="F505" s="164"/>
      <c r="G505" s="164"/>
      <c r="H505" s="164"/>
      <c r="I505" s="164"/>
      <c r="J505" s="164"/>
      <c r="K505" s="164"/>
      <c r="L505" s="164"/>
      <c r="M505" s="164"/>
      <c r="N505" s="164"/>
      <c r="O505" s="164"/>
      <c r="P505" s="164"/>
      <c r="Q505" s="164"/>
      <c r="R505" s="164"/>
      <c r="S505" s="164"/>
      <c r="T505" s="164"/>
      <c r="U505" s="164"/>
      <c r="V505" s="164"/>
      <c r="W505" s="164"/>
      <c r="X505" s="164"/>
    </row>
    <row r="506" spans="1:24" ht="12">
      <c r="A506" s="164"/>
      <c r="B506" s="132"/>
      <c r="C506" s="164"/>
      <c r="D506" s="164"/>
      <c r="E506" s="164"/>
      <c r="F506" s="164"/>
      <c r="G506" s="164"/>
      <c r="H506" s="164"/>
      <c r="I506" s="164"/>
      <c r="J506" s="164"/>
      <c r="K506" s="164"/>
      <c r="L506" s="164"/>
      <c r="M506" s="164"/>
      <c r="N506" s="164"/>
      <c r="O506" s="164"/>
      <c r="P506" s="164"/>
      <c r="Q506" s="164"/>
      <c r="R506" s="164"/>
      <c r="S506" s="164"/>
      <c r="T506" s="164"/>
      <c r="U506" s="164"/>
      <c r="V506" s="164"/>
      <c r="W506" s="164"/>
      <c r="X506" s="164"/>
    </row>
    <row r="507" spans="1:24" ht="12">
      <c r="A507" s="164"/>
      <c r="B507" s="132"/>
      <c r="C507" s="164"/>
      <c r="D507" s="164"/>
      <c r="E507" s="164"/>
      <c r="F507" s="164"/>
      <c r="G507" s="164"/>
      <c r="H507" s="164"/>
      <c r="I507" s="164"/>
      <c r="J507" s="164"/>
      <c r="K507" s="164"/>
      <c r="L507" s="164"/>
      <c r="M507" s="164"/>
      <c r="N507" s="164"/>
      <c r="O507" s="164"/>
      <c r="P507" s="164"/>
      <c r="Q507" s="164"/>
      <c r="R507" s="164"/>
      <c r="S507" s="164"/>
      <c r="T507" s="164"/>
      <c r="U507" s="164"/>
      <c r="V507" s="164"/>
      <c r="W507" s="164"/>
      <c r="X507" s="164"/>
    </row>
    <row r="508" spans="1:24" ht="12">
      <c r="A508" s="164"/>
      <c r="B508" s="132"/>
      <c r="C508" s="164"/>
      <c r="D508" s="164"/>
      <c r="E508" s="164"/>
      <c r="F508" s="164"/>
      <c r="G508" s="164"/>
      <c r="H508" s="164"/>
      <c r="I508" s="164"/>
      <c r="J508" s="164"/>
      <c r="K508" s="164"/>
      <c r="L508" s="164"/>
      <c r="M508" s="164"/>
      <c r="N508" s="164"/>
      <c r="O508" s="164"/>
      <c r="P508" s="164"/>
      <c r="Q508" s="164"/>
      <c r="R508" s="164"/>
      <c r="S508" s="164"/>
      <c r="T508" s="164"/>
      <c r="U508" s="164"/>
      <c r="V508" s="164"/>
      <c r="W508" s="164"/>
      <c r="X508" s="164"/>
    </row>
    <row r="509" spans="1:24" ht="12">
      <c r="A509" s="164"/>
      <c r="B509" s="132"/>
      <c r="C509" s="164"/>
      <c r="D509" s="164"/>
      <c r="E509" s="164"/>
      <c r="F509" s="164"/>
      <c r="G509" s="164"/>
      <c r="H509" s="164"/>
      <c r="I509" s="164"/>
      <c r="J509" s="164"/>
      <c r="K509" s="164"/>
      <c r="L509" s="164"/>
      <c r="M509" s="164"/>
      <c r="N509" s="164"/>
      <c r="O509" s="164"/>
      <c r="P509" s="164"/>
      <c r="Q509" s="164"/>
      <c r="R509" s="164"/>
      <c r="S509" s="164"/>
      <c r="T509" s="164"/>
      <c r="U509" s="164"/>
      <c r="V509" s="164"/>
      <c r="W509" s="164"/>
      <c r="X509" s="164"/>
    </row>
    <row r="510" spans="1:24" ht="12">
      <c r="A510" s="164"/>
      <c r="B510" s="132"/>
      <c r="C510" s="164"/>
      <c r="D510" s="164"/>
      <c r="E510" s="164"/>
      <c r="F510" s="164"/>
      <c r="G510" s="164"/>
      <c r="H510" s="164"/>
      <c r="I510" s="164"/>
      <c r="J510" s="164"/>
      <c r="K510" s="164"/>
      <c r="L510" s="164"/>
      <c r="M510" s="164"/>
      <c r="N510" s="164"/>
      <c r="O510" s="164"/>
      <c r="P510" s="164"/>
      <c r="Q510" s="164"/>
      <c r="R510" s="164"/>
      <c r="S510" s="164"/>
      <c r="T510" s="164"/>
      <c r="U510" s="164"/>
      <c r="V510" s="164"/>
      <c r="W510" s="164"/>
      <c r="X510" s="164"/>
    </row>
    <row r="511" spans="1:24" ht="12">
      <c r="A511" s="164"/>
      <c r="B511" s="132"/>
      <c r="C511" s="164"/>
      <c r="D511" s="164"/>
      <c r="E511" s="164"/>
      <c r="F511" s="164"/>
      <c r="G511" s="164"/>
      <c r="H511" s="164"/>
      <c r="I511" s="164"/>
      <c r="J511" s="164"/>
      <c r="K511" s="164"/>
      <c r="L511" s="164"/>
      <c r="M511" s="164"/>
      <c r="N511" s="164"/>
      <c r="O511" s="164"/>
      <c r="P511" s="164"/>
      <c r="Q511" s="164"/>
      <c r="R511" s="164"/>
      <c r="S511" s="164"/>
      <c r="T511" s="164"/>
      <c r="U511" s="164"/>
      <c r="V511" s="164"/>
      <c r="W511" s="164"/>
      <c r="X511" s="164"/>
    </row>
    <row r="512" spans="1:24" ht="12">
      <c r="A512" s="164"/>
      <c r="B512" s="132"/>
      <c r="C512" s="164"/>
      <c r="D512" s="164"/>
      <c r="E512" s="164"/>
      <c r="F512" s="164"/>
      <c r="G512" s="164"/>
      <c r="H512" s="164"/>
      <c r="I512" s="164"/>
      <c r="J512" s="164"/>
      <c r="K512" s="164"/>
      <c r="L512" s="164"/>
      <c r="M512" s="164"/>
      <c r="N512" s="164"/>
      <c r="O512" s="164"/>
      <c r="P512" s="164"/>
      <c r="Q512" s="164"/>
      <c r="R512" s="164"/>
      <c r="S512" s="164"/>
      <c r="T512" s="164"/>
      <c r="U512" s="164"/>
      <c r="V512" s="164"/>
      <c r="W512" s="164"/>
      <c r="X512" s="164"/>
    </row>
    <row r="513" spans="1:24" ht="12">
      <c r="A513" s="164"/>
      <c r="B513" s="132"/>
      <c r="C513" s="164"/>
      <c r="D513" s="164"/>
      <c r="E513" s="164"/>
      <c r="F513" s="164"/>
      <c r="G513" s="164"/>
      <c r="H513" s="164"/>
      <c r="I513" s="164"/>
      <c r="J513" s="164"/>
      <c r="K513" s="164"/>
      <c r="L513" s="164"/>
      <c r="M513" s="164"/>
      <c r="N513" s="164"/>
      <c r="O513" s="164"/>
      <c r="P513" s="164"/>
      <c r="Q513" s="164"/>
      <c r="R513" s="164"/>
      <c r="S513" s="164"/>
      <c r="T513" s="164"/>
      <c r="U513" s="164"/>
      <c r="V513" s="164"/>
      <c r="W513" s="164"/>
      <c r="X513" s="164"/>
    </row>
    <row r="514" spans="1:24" ht="12">
      <c r="A514" s="164"/>
      <c r="B514" s="132"/>
      <c r="C514" s="164"/>
      <c r="D514" s="164"/>
      <c r="E514" s="164"/>
      <c r="F514" s="164"/>
      <c r="G514" s="164"/>
      <c r="H514" s="164"/>
      <c r="I514" s="164"/>
      <c r="J514" s="164"/>
      <c r="K514" s="164"/>
      <c r="L514" s="164"/>
      <c r="M514" s="164"/>
      <c r="N514" s="164"/>
      <c r="O514" s="164"/>
      <c r="P514" s="164"/>
      <c r="Q514" s="164"/>
      <c r="R514" s="164"/>
      <c r="S514" s="164"/>
      <c r="T514" s="164"/>
      <c r="U514" s="164"/>
      <c r="V514" s="164"/>
      <c r="W514" s="164"/>
      <c r="X514" s="164"/>
    </row>
    <row r="515" spans="1:24" ht="12">
      <c r="A515" s="164"/>
      <c r="B515" s="132"/>
      <c r="C515" s="164"/>
      <c r="D515" s="164"/>
      <c r="E515" s="164"/>
      <c r="F515" s="164"/>
      <c r="G515" s="164"/>
      <c r="H515" s="164"/>
      <c r="I515" s="164"/>
      <c r="J515" s="164"/>
      <c r="K515" s="164"/>
      <c r="L515" s="164"/>
      <c r="M515" s="164"/>
      <c r="N515" s="164"/>
      <c r="O515" s="164"/>
      <c r="P515" s="164"/>
      <c r="Q515" s="164"/>
      <c r="R515" s="164"/>
      <c r="S515" s="164"/>
      <c r="T515" s="164"/>
      <c r="U515" s="164"/>
      <c r="V515" s="164"/>
      <c r="W515" s="164"/>
      <c r="X515" s="164"/>
    </row>
    <row r="516" spans="1:24" ht="12">
      <c r="A516" s="164"/>
      <c r="B516" s="132"/>
      <c r="C516" s="164"/>
      <c r="D516" s="164"/>
      <c r="E516" s="164"/>
      <c r="F516" s="164"/>
      <c r="G516" s="164"/>
      <c r="H516" s="164"/>
      <c r="I516" s="164"/>
      <c r="J516" s="164"/>
      <c r="K516" s="164"/>
      <c r="L516" s="164"/>
      <c r="M516" s="164"/>
      <c r="N516" s="164"/>
      <c r="O516" s="164"/>
      <c r="P516" s="164"/>
      <c r="Q516" s="164"/>
      <c r="R516" s="164"/>
      <c r="S516" s="164"/>
      <c r="T516" s="164"/>
      <c r="U516" s="164"/>
      <c r="V516" s="164"/>
      <c r="W516" s="164"/>
      <c r="X516" s="164"/>
    </row>
    <row r="517" spans="1:24" ht="12">
      <c r="A517" s="164"/>
      <c r="B517" s="132"/>
      <c r="C517" s="164"/>
      <c r="D517" s="164"/>
      <c r="E517" s="164"/>
      <c r="F517" s="164"/>
      <c r="G517" s="164"/>
      <c r="H517" s="164"/>
      <c r="I517" s="164"/>
      <c r="J517" s="164"/>
      <c r="K517" s="164"/>
      <c r="L517" s="164"/>
      <c r="M517" s="164"/>
      <c r="N517" s="164"/>
      <c r="O517" s="164"/>
      <c r="P517" s="164"/>
      <c r="Q517" s="164"/>
      <c r="R517" s="164"/>
      <c r="S517" s="164"/>
      <c r="T517" s="164"/>
      <c r="U517" s="164"/>
      <c r="V517" s="164"/>
      <c r="W517" s="164"/>
      <c r="X517" s="164"/>
    </row>
    <row r="518" spans="1:24" ht="12">
      <c r="A518" s="164"/>
      <c r="B518" s="132"/>
      <c r="C518" s="164"/>
      <c r="D518" s="164"/>
      <c r="E518" s="164"/>
      <c r="F518" s="164"/>
      <c r="G518" s="164"/>
      <c r="H518" s="164"/>
      <c r="I518" s="164"/>
      <c r="J518" s="164"/>
      <c r="K518" s="164"/>
      <c r="L518" s="164"/>
      <c r="M518" s="164"/>
      <c r="N518" s="164"/>
      <c r="O518" s="164"/>
      <c r="P518" s="164"/>
      <c r="Q518" s="164"/>
      <c r="R518" s="164"/>
      <c r="S518" s="164"/>
      <c r="T518" s="164"/>
      <c r="U518" s="164"/>
      <c r="V518" s="164"/>
      <c r="W518" s="164"/>
      <c r="X518" s="164"/>
    </row>
    <row r="519" spans="1:24" ht="12">
      <c r="A519" s="164"/>
      <c r="B519" s="132"/>
      <c r="C519" s="164"/>
      <c r="D519" s="164"/>
      <c r="E519" s="164"/>
      <c r="F519" s="164"/>
      <c r="G519" s="164"/>
      <c r="H519" s="164"/>
      <c r="I519" s="164"/>
      <c r="J519" s="164"/>
      <c r="K519" s="164"/>
      <c r="L519" s="164"/>
      <c r="M519" s="164"/>
      <c r="N519" s="164"/>
      <c r="O519" s="164"/>
      <c r="P519" s="164"/>
      <c r="Q519" s="164"/>
      <c r="R519" s="164"/>
      <c r="S519" s="164"/>
      <c r="T519" s="164"/>
      <c r="U519" s="164"/>
      <c r="V519" s="164"/>
      <c r="W519" s="164"/>
      <c r="X519" s="164"/>
    </row>
    <row r="520" spans="1:24" ht="12">
      <c r="A520" s="164"/>
      <c r="B520" s="132"/>
      <c r="C520" s="164"/>
      <c r="D520" s="164"/>
      <c r="E520" s="164"/>
      <c r="F520" s="164"/>
      <c r="G520" s="164"/>
      <c r="H520" s="164"/>
      <c r="I520" s="164"/>
      <c r="J520" s="164"/>
      <c r="K520" s="164"/>
      <c r="L520" s="164"/>
      <c r="M520" s="164"/>
      <c r="N520" s="164"/>
      <c r="O520" s="164"/>
      <c r="P520" s="164"/>
      <c r="Q520" s="164"/>
      <c r="R520" s="164"/>
      <c r="S520" s="164"/>
      <c r="T520" s="164"/>
      <c r="U520" s="164"/>
      <c r="V520" s="164"/>
      <c r="W520" s="164"/>
      <c r="X520" s="164"/>
    </row>
    <row r="521" spans="1:24" ht="12">
      <c r="A521" s="164"/>
      <c r="B521" s="132"/>
      <c r="C521" s="164"/>
      <c r="D521" s="164"/>
      <c r="E521" s="164"/>
      <c r="F521" s="164"/>
      <c r="G521" s="164"/>
      <c r="H521" s="164"/>
      <c r="I521" s="164"/>
      <c r="J521" s="164"/>
      <c r="K521" s="164"/>
      <c r="L521" s="164"/>
      <c r="M521" s="164"/>
      <c r="N521" s="164"/>
      <c r="O521" s="164"/>
      <c r="P521" s="164"/>
      <c r="Q521" s="164"/>
      <c r="R521" s="164"/>
      <c r="S521" s="164"/>
      <c r="T521" s="164"/>
      <c r="U521" s="164"/>
      <c r="V521" s="164"/>
      <c r="W521" s="164"/>
      <c r="X521" s="164"/>
    </row>
    <row r="522" spans="1:24" ht="12">
      <c r="A522" s="164"/>
      <c r="B522" s="132"/>
      <c r="C522" s="164"/>
      <c r="D522" s="164"/>
      <c r="E522" s="164"/>
      <c r="F522" s="164"/>
      <c r="G522" s="164"/>
      <c r="H522" s="164"/>
      <c r="I522" s="164"/>
      <c r="J522" s="164"/>
      <c r="K522" s="164"/>
      <c r="L522" s="164"/>
      <c r="M522" s="164"/>
      <c r="N522" s="164"/>
      <c r="O522" s="164"/>
      <c r="P522" s="164"/>
      <c r="Q522" s="164"/>
      <c r="R522" s="164"/>
      <c r="S522" s="164"/>
      <c r="T522" s="164"/>
      <c r="U522" s="164"/>
      <c r="V522" s="164"/>
      <c r="W522" s="164"/>
      <c r="X522" s="164"/>
    </row>
    <row r="523" spans="1:24" ht="12">
      <c r="A523" s="164"/>
      <c r="B523" s="132"/>
      <c r="C523" s="164"/>
      <c r="D523" s="164"/>
      <c r="E523" s="164"/>
      <c r="F523" s="164"/>
      <c r="G523" s="164"/>
      <c r="H523" s="164"/>
      <c r="I523" s="164"/>
      <c r="J523" s="164"/>
      <c r="K523" s="164"/>
      <c r="L523" s="164"/>
      <c r="M523" s="164"/>
      <c r="N523" s="164"/>
      <c r="O523" s="164"/>
      <c r="P523" s="164"/>
      <c r="Q523" s="164"/>
      <c r="R523" s="164"/>
      <c r="S523" s="164"/>
      <c r="T523" s="164"/>
      <c r="U523" s="164"/>
      <c r="V523" s="164"/>
      <c r="W523" s="164"/>
      <c r="X523" s="164"/>
    </row>
    <row r="524" spans="1:24" ht="12">
      <c r="A524" s="164"/>
      <c r="B524" s="132"/>
      <c r="C524" s="164"/>
      <c r="D524" s="164"/>
      <c r="E524" s="164"/>
      <c r="F524" s="164"/>
      <c r="G524" s="164"/>
      <c r="H524" s="164"/>
      <c r="I524" s="164"/>
      <c r="J524" s="164"/>
      <c r="K524" s="164"/>
      <c r="L524" s="164"/>
      <c r="M524" s="164"/>
      <c r="N524" s="164"/>
      <c r="O524" s="164"/>
      <c r="P524" s="164"/>
      <c r="Q524" s="164"/>
      <c r="R524" s="164"/>
      <c r="S524" s="164"/>
      <c r="T524" s="164"/>
      <c r="U524" s="164"/>
      <c r="V524" s="164"/>
      <c r="W524" s="164"/>
      <c r="X524" s="164"/>
    </row>
    <row r="525" spans="1:24" ht="12">
      <c r="A525" s="164"/>
      <c r="B525" s="132"/>
      <c r="C525" s="164"/>
      <c r="D525" s="164"/>
      <c r="E525" s="164"/>
      <c r="F525" s="164"/>
      <c r="G525" s="164"/>
      <c r="H525" s="164"/>
      <c r="I525" s="164"/>
      <c r="J525" s="164"/>
      <c r="K525" s="164"/>
      <c r="L525" s="164"/>
      <c r="M525" s="164"/>
      <c r="N525" s="164"/>
      <c r="O525" s="164"/>
      <c r="P525" s="164"/>
      <c r="Q525" s="164"/>
      <c r="R525" s="164"/>
      <c r="S525" s="164"/>
      <c r="T525" s="164"/>
      <c r="U525" s="164"/>
      <c r="V525" s="164"/>
      <c r="W525" s="164"/>
      <c r="X525" s="164"/>
    </row>
    <row r="526" spans="1:24" ht="12">
      <c r="A526" s="164"/>
      <c r="B526" s="132"/>
      <c r="C526" s="164"/>
      <c r="D526" s="164"/>
      <c r="E526" s="164"/>
      <c r="F526" s="164"/>
      <c r="G526" s="164"/>
      <c r="H526" s="164"/>
      <c r="I526" s="164"/>
      <c r="J526" s="164"/>
      <c r="K526" s="164"/>
      <c r="L526" s="164"/>
      <c r="M526" s="164"/>
      <c r="N526" s="164"/>
      <c r="O526" s="164"/>
      <c r="P526" s="164"/>
      <c r="Q526" s="164"/>
      <c r="R526" s="164"/>
      <c r="S526" s="164"/>
      <c r="T526" s="164"/>
      <c r="U526" s="164"/>
      <c r="V526" s="164"/>
      <c r="W526" s="164"/>
      <c r="X526" s="164"/>
    </row>
    <row r="527" spans="1:24" ht="12">
      <c r="A527" s="164"/>
      <c r="B527" s="132"/>
      <c r="C527" s="164"/>
      <c r="D527" s="164"/>
      <c r="E527" s="164"/>
      <c r="F527" s="164"/>
      <c r="G527" s="164"/>
      <c r="H527" s="164"/>
      <c r="I527" s="164"/>
      <c r="J527" s="164"/>
      <c r="K527" s="164"/>
      <c r="L527" s="164"/>
      <c r="M527" s="164"/>
      <c r="N527" s="164"/>
      <c r="O527" s="164"/>
      <c r="P527" s="164"/>
      <c r="Q527" s="164"/>
      <c r="R527" s="164"/>
      <c r="S527" s="164"/>
      <c r="T527" s="164"/>
      <c r="U527" s="164"/>
      <c r="V527" s="164"/>
      <c r="W527" s="164"/>
      <c r="X527" s="164"/>
    </row>
    <row r="528" spans="1:24" ht="12">
      <c r="A528" s="164"/>
      <c r="B528" s="132"/>
      <c r="C528" s="164"/>
      <c r="D528" s="164"/>
      <c r="E528" s="164"/>
      <c r="F528" s="164"/>
      <c r="G528" s="164"/>
      <c r="H528" s="164"/>
      <c r="I528" s="164"/>
      <c r="J528" s="164"/>
      <c r="K528" s="164"/>
      <c r="L528" s="164"/>
      <c r="M528" s="164"/>
      <c r="N528" s="164"/>
      <c r="O528" s="164"/>
      <c r="P528" s="164"/>
      <c r="Q528" s="164"/>
      <c r="R528" s="164"/>
      <c r="S528" s="164"/>
      <c r="T528" s="164"/>
      <c r="U528" s="164"/>
      <c r="V528" s="164"/>
      <c r="W528" s="164"/>
      <c r="X528" s="164"/>
    </row>
    <row r="529" spans="1:24" ht="12">
      <c r="A529" s="164"/>
      <c r="B529" s="132"/>
      <c r="C529" s="164"/>
      <c r="D529" s="164"/>
      <c r="E529" s="164"/>
      <c r="F529" s="164"/>
      <c r="G529" s="164"/>
      <c r="H529" s="164"/>
      <c r="I529" s="164"/>
      <c r="J529" s="164"/>
      <c r="K529" s="164"/>
      <c r="L529" s="164"/>
      <c r="M529" s="164"/>
      <c r="N529" s="164"/>
      <c r="O529" s="164"/>
      <c r="P529" s="164"/>
      <c r="Q529" s="164"/>
      <c r="R529" s="164"/>
      <c r="S529" s="164"/>
      <c r="T529" s="164"/>
      <c r="U529" s="164"/>
      <c r="V529" s="164"/>
      <c r="W529" s="164"/>
      <c r="X529" s="164"/>
    </row>
    <row r="530" spans="1:24" ht="12">
      <c r="A530" s="164"/>
      <c r="B530" s="132"/>
      <c r="C530" s="164"/>
      <c r="D530" s="164"/>
      <c r="E530" s="164"/>
      <c r="F530" s="164"/>
      <c r="G530" s="164"/>
      <c r="H530" s="164"/>
      <c r="I530" s="164"/>
      <c r="J530" s="164"/>
      <c r="K530" s="164"/>
      <c r="L530" s="164"/>
      <c r="M530" s="164"/>
      <c r="N530" s="164"/>
      <c r="O530" s="164"/>
      <c r="P530" s="164"/>
      <c r="Q530" s="164"/>
      <c r="R530" s="164"/>
      <c r="S530" s="164"/>
      <c r="T530" s="164"/>
      <c r="U530" s="164"/>
      <c r="V530" s="164"/>
      <c r="W530" s="164"/>
      <c r="X530" s="164"/>
    </row>
    <row r="531" spans="1:24" ht="12">
      <c r="A531" s="164"/>
      <c r="B531" s="132"/>
      <c r="C531" s="164"/>
      <c r="D531" s="164"/>
      <c r="E531" s="164"/>
      <c r="F531" s="164"/>
      <c r="G531" s="164"/>
      <c r="H531" s="164"/>
      <c r="I531" s="164"/>
      <c r="J531" s="164"/>
      <c r="K531" s="164"/>
      <c r="L531" s="164"/>
      <c r="M531" s="164"/>
      <c r="N531" s="164"/>
      <c r="O531" s="164"/>
      <c r="P531" s="164"/>
      <c r="Q531" s="164"/>
      <c r="R531" s="164"/>
      <c r="S531" s="164"/>
      <c r="T531" s="164"/>
      <c r="U531" s="164"/>
      <c r="V531" s="164"/>
      <c r="W531" s="164"/>
      <c r="X531" s="164"/>
    </row>
    <row r="532" spans="1:24" ht="12">
      <c r="A532" s="164"/>
      <c r="B532" s="132"/>
      <c r="C532" s="164"/>
      <c r="D532" s="164"/>
      <c r="E532" s="164"/>
      <c r="F532" s="164"/>
      <c r="G532" s="164"/>
      <c r="H532" s="164"/>
      <c r="I532" s="164"/>
      <c r="J532" s="164"/>
      <c r="K532" s="164"/>
      <c r="L532" s="164"/>
      <c r="M532" s="164"/>
      <c r="N532" s="164"/>
      <c r="O532" s="164"/>
      <c r="P532" s="164"/>
      <c r="Q532" s="164"/>
      <c r="R532" s="164"/>
      <c r="S532" s="164"/>
      <c r="T532" s="164"/>
      <c r="U532" s="164"/>
      <c r="V532" s="164"/>
      <c r="W532" s="164"/>
      <c r="X532" s="164"/>
    </row>
    <row r="533" spans="1:24" ht="12">
      <c r="A533" s="164"/>
      <c r="B533" s="132"/>
      <c r="C533" s="164"/>
      <c r="D533" s="164"/>
      <c r="E533" s="164"/>
      <c r="F533" s="164"/>
      <c r="G533" s="164"/>
      <c r="H533" s="164"/>
      <c r="I533" s="164"/>
      <c r="J533" s="164"/>
      <c r="K533" s="164"/>
      <c r="L533" s="164"/>
      <c r="M533" s="164"/>
      <c r="N533" s="164"/>
      <c r="O533" s="164"/>
      <c r="P533" s="164"/>
      <c r="Q533" s="164"/>
      <c r="R533" s="164"/>
      <c r="S533" s="164"/>
      <c r="T533" s="164"/>
      <c r="U533" s="164"/>
      <c r="V533" s="164"/>
      <c r="W533" s="164"/>
      <c r="X533" s="164"/>
    </row>
    <row r="534" spans="1:24" ht="12">
      <c r="A534" s="164"/>
      <c r="B534" s="132"/>
      <c r="C534" s="164"/>
      <c r="D534" s="164"/>
      <c r="E534" s="164"/>
      <c r="F534" s="164"/>
      <c r="G534" s="164"/>
      <c r="H534" s="164"/>
      <c r="I534" s="164"/>
      <c r="J534" s="164"/>
      <c r="K534" s="164"/>
      <c r="L534" s="164"/>
      <c r="M534" s="164"/>
      <c r="N534" s="164"/>
      <c r="O534" s="164"/>
      <c r="P534" s="164"/>
      <c r="Q534" s="164"/>
      <c r="R534" s="164"/>
      <c r="S534" s="164"/>
      <c r="T534" s="164"/>
      <c r="U534" s="164"/>
      <c r="V534" s="164"/>
      <c r="W534" s="164"/>
      <c r="X534" s="164"/>
    </row>
    <row r="535" spans="1:24" ht="12">
      <c r="A535" s="164"/>
      <c r="B535" s="132"/>
      <c r="C535" s="164"/>
      <c r="D535" s="164"/>
      <c r="E535" s="164"/>
      <c r="F535" s="164"/>
      <c r="G535" s="164"/>
      <c r="H535" s="164"/>
      <c r="I535" s="164"/>
      <c r="J535" s="164"/>
      <c r="K535" s="164"/>
      <c r="L535" s="164"/>
      <c r="M535" s="164"/>
      <c r="N535" s="164"/>
      <c r="O535" s="164"/>
      <c r="P535" s="164"/>
      <c r="Q535" s="164"/>
      <c r="R535" s="164"/>
      <c r="S535" s="164"/>
      <c r="T535" s="164"/>
      <c r="U535" s="164"/>
      <c r="V535" s="164"/>
      <c r="W535" s="164"/>
      <c r="X535" s="164"/>
    </row>
    <row r="536" spans="1:24" ht="12">
      <c r="A536" s="164"/>
      <c r="B536" s="132"/>
      <c r="C536" s="164"/>
      <c r="D536" s="164"/>
      <c r="E536" s="164"/>
      <c r="F536" s="164"/>
      <c r="G536" s="164"/>
      <c r="H536" s="164"/>
      <c r="I536" s="164"/>
      <c r="J536" s="164"/>
      <c r="K536" s="164"/>
      <c r="L536" s="164"/>
      <c r="M536" s="164"/>
      <c r="N536" s="164"/>
      <c r="O536" s="164"/>
      <c r="P536" s="164"/>
      <c r="Q536" s="164"/>
      <c r="R536" s="164"/>
      <c r="S536" s="164"/>
      <c r="T536" s="164"/>
      <c r="U536" s="164"/>
      <c r="V536" s="164"/>
      <c r="W536" s="164"/>
      <c r="X536" s="164"/>
    </row>
    <row r="537" spans="1:24" ht="12">
      <c r="A537" s="164"/>
      <c r="B537" s="132"/>
      <c r="C537" s="164"/>
      <c r="D537" s="164"/>
      <c r="E537" s="164"/>
      <c r="F537" s="164"/>
      <c r="G537" s="164"/>
      <c r="H537" s="164"/>
      <c r="I537" s="164"/>
      <c r="J537" s="164"/>
      <c r="K537" s="164"/>
      <c r="L537" s="164"/>
      <c r="M537" s="164"/>
      <c r="N537" s="164"/>
      <c r="O537" s="164"/>
      <c r="P537" s="164"/>
      <c r="Q537" s="164"/>
      <c r="R537" s="164"/>
      <c r="S537" s="164"/>
      <c r="T537" s="164"/>
      <c r="U537" s="164"/>
      <c r="V537" s="164"/>
      <c r="W537" s="164"/>
      <c r="X537" s="164"/>
    </row>
    <row r="538" spans="1:24" ht="12">
      <c r="A538" s="164"/>
      <c r="B538" s="132"/>
      <c r="C538" s="164"/>
      <c r="D538" s="164"/>
      <c r="E538" s="164"/>
      <c r="F538" s="164"/>
      <c r="G538" s="164"/>
      <c r="H538" s="164"/>
      <c r="I538" s="164"/>
      <c r="J538" s="164"/>
      <c r="K538" s="164"/>
      <c r="L538" s="164"/>
      <c r="M538" s="164"/>
      <c r="N538" s="164"/>
      <c r="O538" s="164"/>
      <c r="P538" s="164"/>
      <c r="Q538" s="164"/>
      <c r="R538" s="164"/>
      <c r="S538" s="164"/>
      <c r="T538" s="164"/>
      <c r="U538" s="164"/>
      <c r="V538" s="164"/>
      <c r="W538" s="164"/>
      <c r="X538" s="164"/>
    </row>
    <row r="539" spans="1:24" ht="12">
      <c r="A539" s="164"/>
      <c r="B539" s="132"/>
      <c r="C539" s="164"/>
      <c r="D539" s="164"/>
      <c r="E539" s="164"/>
      <c r="F539" s="164"/>
      <c r="G539" s="164"/>
      <c r="H539" s="164"/>
      <c r="I539" s="164"/>
      <c r="J539" s="164"/>
      <c r="K539" s="164"/>
      <c r="L539" s="164"/>
      <c r="M539" s="164"/>
      <c r="N539" s="164"/>
      <c r="O539" s="164"/>
      <c r="P539" s="164"/>
      <c r="Q539" s="164"/>
      <c r="R539" s="164"/>
      <c r="S539" s="164"/>
      <c r="T539" s="164"/>
      <c r="U539" s="164"/>
      <c r="V539" s="164"/>
      <c r="W539" s="164"/>
      <c r="X539" s="164"/>
    </row>
    <row r="540" spans="1:24" ht="12">
      <c r="A540" s="164"/>
      <c r="B540" s="132"/>
      <c r="C540" s="164"/>
      <c r="D540" s="164"/>
      <c r="E540" s="164"/>
      <c r="F540" s="164"/>
      <c r="G540" s="164"/>
      <c r="H540" s="164"/>
      <c r="I540" s="164"/>
      <c r="J540" s="164"/>
      <c r="K540" s="164"/>
      <c r="L540" s="164"/>
      <c r="M540" s="164"/>
      <c r="N540" s="164"/>
      <c r="O540" s="164"/>
      <c r="P540" s="164"/>
      <c r="Q540" s="164"/>
      <c r="R540" s="164"/>
      <c r="S540" s="164"/>
      <c r="T540" s="164"/>
      <c r="U540" s="164"/>
      <c r="V540" s="164"/>
      <c r="W540" s="164"/>
      <c r="X540" s="164"/>
    </row>
    <row r="541" spans="1:24" ht="12">
      <c r="A541" s="164"/>
      <c r="B541" s="132"/>
      <c r="C541" s="164"/>
      <c r="D541" s="164"/>
      <c r="E541" s="164"/>
      <c r="F541" s="164"/>
      <c r="G541" s="164"/>
      <c r="H541" s="164"/>
      <c r="I541" s="164"/>
      <c r="J541" s="164"/>
      <c r="K541" s="164"/>
      <c r="L541" s="164"/>
      <c r="M541" s="164"/>
      <c r="N541" s="164"/>
      <c r="O541" s="164"/>
      <c r="P541" s="164"/>
      <c r="Q541" s="164"/>
      <c r="R541" s="164"/>
      <c r="S541" s="164"/>
      <c r="T541" s="164"/>
      <c r="U541" s="164"/>
      <c r="V541" s="164"/>
      <c r="W541" s="164"/>
      <c r="X541" s="164"/>
    </row>
    <row r="542" spans="1:24" ht="12">
      <c r="A542" s="164"/>
      <c r="B542" s="132"/>
      <c r="C542" s="164"/>
      <c r="D542" s="164"/>
      <c r="E542" s="164"/>
      <c r="F542" s="164"/>
      <c r="G542" s="164"/>
      <c r="H542" s="164"/>
      <c r="I542" s="164"/>
      <c r="J542" s="164"/>
      <c r="K542" s="164"/>
      <c r="L542" s="164"/>
      <c r="M542" s="164"/>
      <c r="N542" s="164"/>
      <c r="O542" s="164"/>
      <c r="P542" s="164"/>
      <c r="Q542" s="164"/>
      <c r="R542" s="164"/>
      <c r="S542" s="164"/>
      <c r="T542" s="164"/>
      <c r="U542" s="164"/>
      <c r="V542" s="164"/>
      <c r="W542" s="164"/>
      <c r="X542" s="164"/>
    </row>
    <row r="543" spans="1:24" ht="12">
      <c r="A543" s="164"/>
      <c r="B543" s="132"/>
      <c r="C543" s="164"/>
      <c r="D543" s="164"/>
      <c r="E543" s="164"/>
      <c r="F543" s="164"/>
      <c r="G543" s="164"/>
      <c r="H543" s="164"/>
      <c r="I543" s="164"/>
      <c r="J543" s="164"/>
      <c r="K543" s="164"/>
      <c r="L543" s="164"/>
      <c r="M543" s="164"/>
      <c r="N543" s="164"/>
      <c r="O543" s="164"/>
      <c r="P543" s="164"/>
      <c r="Q543" s="164"/>
      <c r="R543" s="164"/>
      <c r="S543" s="164"/>
      <c r="T543" s="164"/>
      <c r="U543" s="164"/>
      <c r="V543" s="164"/>
      <c r="W543" s="164"/>
      <c r="X543" s="164"/>
    </row>
    <row r="544" spans="1:24" ht="12">
      <c r="A544" s="164"/>
      <c r="B544" s="132"/>
      <c r="C544" s="164"/>
      <c r="D544" s="164"/>
      <c r="E544" s="164"/>
      <c r="F544" s="164"/>
      <c r="G544" s="164"/>
      <c r="H544" s="164"/>
      <c r="I544" s="164"/>
      <c r="J544" s="164"/>
      <c r="K544" s="164"/>
      <c r="L544" s="164"/>
      <c r="M544" s="164"/>
      <c r="N544" s="164"/>
      <c r="O544" s="164"/>
      <c r="P544" s="164"/>
      <c r="Q544" s="164"/>
      <c r="R544" s="164"/>
      <c r="S544" s="164"/>
      <c r="T544" s="164"/>
      <c r="U544" s="164"/>
      <c r="V544" s="164"/>
      <c r="W544" s="164"/>
      <c r="X544" s="164"/>
    </row>
    <row r="545" spans="1:24" ht="12">
      <c r="A545" s="164"/>
      <c r="B545" s="132"/>
      <c r="C545" s="164"/>
      <c r="D545" s="164"/>
      <c r="E545" s="164"/>
      <c r="F545" s="164"/>
      <c r="G545" s="164"/>
      <c r="H545" s="164"/>
      <c r="I545" s="164"/>
      <c r="J545" s="164"/>
      <c r="K545" s="164"/>
      <c r="L545" s="164"/>
      <c r="M545" s="164"/>
      <c r="N545" s="164"/>
      <c r="O545" s="164"/>
      <c r="P545" s="164"/>
      <c r="Q545" s="164"/>
      <c r="R545" s="164"/>
      <c r="S545" s="164"/>
      <c r="T545" s="164"/>
      <c r="U545" s="164"/>
      <c r="V545" s="164"/>
      <c r="W545" s="164"/>
      <c r="X545" s="164"/>
    </row>
    <row r="546" spans="1:24" ht="12">
      <c r="A546" s="164"/>
      <c r="B546" s="132"/>
      <c r="C546" s="164"/>
      <c r="D546" s="164"/>
      <c r="E546" s="164"/>
      <c r="F546" s="164"/>
      <c r="G546" s="164"/>
      <c r="H546" s="164"/>
      <c r="I546" s="164"/>
      <c r="J546" s="164"/>
      <c r="K546" s="164"/>
      <c r="L546" s="164"/>
      <c r="M546" s="164"/>
      <c r="N546" s="164"/>
      <c r="O546" s="164"/>
      <c r="P546" s="164"/>
      <c r="Q546" s="164"/>
      <c r="R546" s="164"/>
      <c r="S546" s="164"/>
      <c r="T546" s="164"/>
      <c r="U546" s="164"/>
      <c r="V546" s="164"/>
      <c r="W546" s="164"/>
      <c r="X546" s="164"/>
    </row>
    <row r="547" spans="1:24" ht="12">
      <c r="A547" s="164"/>
      <c r="B547" s="132"/>
      <c r="C547" s="164"/>
      <c r="D547" s="164"/>
      <c r="E547" s="164"/>
      <c r="F547" s="164"/>
      <c r="G547" s="164"/>
      <c r="H547" s="164"/>
      <c r="I547" s="164"/>
      <c r="J547" s="164"/>
      <c r="K547" s="164"/>
      <c r="L547" s="164"/>
      <c r="M547" s="164"/>
      <c r="N547" s="164"/>
      <c r="O547" s="164"/>
      <c r="P547" s="164"/>
      <c r="Q547" s="164"/>
      <c r="R547" s="164"/>
      <c r="S547" s="164"/>
      <c r="T547" s="164"/>
      <c r="U547" s="164"/>
      <c r="V547" s="164"/>
      <c r="W547" s="164"/>
      <c r="X547" s="164"/>
    </row>
    <row r="548" spans="1:24" ht="12">
      <c r="A548" s="164"/>
      <c r="B548" s="132"/>
      <c r="C548" s="164"/>
      <c r="D548" s="164"/>
      <c r="E548" s="164"/>
      <c r="F548" s="164"/>
      <c r="G548" s="164"/>
      <c r="H548" s="164"/>
      <c r="I548" s="164"/>
      <c r="J548" s="164"/>
      <c r="K548" s="164"/>
      <c r="L548" s="164"/>
      <c r="M548" s="164"/>
      <c r="N548" s="164"/>
      <c r="O548" s="164"/>
      <c r="P548" s="164"/>
      <c r="Q548" s="164"/>
      <c r="R548" s="164"/>
      <c r="S548" s="164"/>
      <c r="T548" s="164"/>
      <c r="U548" s="164"/>
      <c r="V548" s="164"/>
      <c r="W548" s="164"/>
      <c r="X548" s="164"/>
    </row>
    <row r="549" spans="1:24" ht="12">
      <c r="A549" s="164"/>
      <c r="B549" s="132"/>
      <c r="C549" s="164"/>
      <c r="D549" s="164"/>
      <c r="E549" s="164"/>
      <c r="F549" s="164"/>
      <c r="G549" s="164"/>
      <c r="H549" s="164"/>
      <c r="I549" s="164"/>
      <c r="J549" s="164"/>
      <c r="K549" s="164"/>
      <c r="L549" s="164"/>
      <c r="M549" s="164"/>
      <c r="N549" s="164"/>
      <c r="O549" s="164"/>
      <c r="P549" s="164"/>
      <c r="Q549" s="164"/>
      <c r="R549" s="164"/>
      <c r="S549" s="164"/>
      <c r="T549" s="164"/>
      <c r="U549" s="164"/>
      <c r="V549" s="164"/>
      <c r="W549" s="164"/>
      <c r="X549" s="164"/>
    </row>
    <row r="550" spans="1:24" ht="12">
      <c r="A550" s="164"/>
      <c r="B550" s="132"/>
      <c r="C550" s="164"/>
      <c r="D550" s="164"/>
      <c r="E550" s="164"/>
      <c r="F550" s="164"/>
      <c r="G550" s="164"/>
      <c r="H550" s="164"/>
      <c r="I550" s="164"/>
      <c r="J550" s="164"/>
      <c r="K550" s="164"/>
      <c r="L550" s="164"/>
      <c r="M550" s="164"/>
      <c r="N550" s="164"/>
      <c r="O550" s="164"/>
      <c r="P550" s="164"/>
      <c r="Q550" s="164"/>
      <c r="R550" s="164"/>
      <c r="S550" s="164"/>
      <c r="T550" s="164"/>
      <c r="U550" s="164"/>
      <c r="V550" s="164"/>
      <c r="W550" s="164"/>
      <c r="X550" s="164"/>
    </row>
    <row r="551" spans="1:24" ht="12">
      <c r="A551" s="164"/>
      <c r="B551" s="132"/>
      <c r="C551" s="164"/>
      <c r="D551" s="164"/>
      <c r="E551" s="164"/>
      <c r="F551" s="164"/>
      <c r="G551" s="164"/>
      <c r="H551" s="164"/>
      <c r="I551" s="164"/>
      <c r="J551" s="164"/>
      <c r="K551" s="164"/>
      <c r="L551" s="164"/>
      <c r="M551" s="164"/>
      <c r="N551" s="164"/>
      <c r="O551" s="164"/>
      <c r="P551" s="164"/>
      <c r="Q551" s="164"/>
      <c r="R551" s="164"/>
      <c r="S551" s="164"/>
      <c r="T551" s="164"/>
      <c r="U551" s="164"/>
      <c r="V551" s="164"/>
      <c r="W551" s="164"/>
      <c r="X551" s="164"/>
    </row>
    <row r="552" spans="1:24" ht="12">
      <c r="A552" s="164"/>
      <c r="B552" s="132"/>
      <c r="C552" s="164"/>
      <c r="D552" s="164"/>
      <c r="E552" s="164"/>
      <c r="F552" s="164"/>
      <c r="G552" s="164"/>
      <c r="H552" s="164"/>
      <c r="I552" s="164"/>
      <c r="J552" s="164"/>
      <c r="K552" s="164"/>
      <c r="L552" s="164"/>
      <c r="M552" s="164"/>
      <c r="N552" s="164"/>
      <c r="O552" s="164"/>
      <c r="P552" s="164"/>
      <c r="Q552" s="164"/>
      <c r="R552" s="164"/>
      <c r="S552" s="164"/>
      <c r="T552" s="164"/>
      <c r="U552" s="164"/>
      <c r="V552" s="164"/>
      <c r="W552" s="164"/>
      <c r="X552" s="164"/>
    </row>
    <row r="553" spans="1:24" ht="12">
      <c r="A553" s="164"/>
      <c r="B553" s="132"/>
      <c r="C553" s="164"/>
      <c r="D553" s="164"/>
      <c r="E553" s="164"/>
      <c r="F553" s="164"/>
      <c r="G553" s="164"/>
      <c r="H553" s="164"/>
      <c r="I553" s="164"/>
      <c r="J553" s="164"/>
      <c r="K553" s="164"/>
      <c r="L553" s="164"/>
      <c r="M553" s="164"/>
      <c r="N553" s="164"/>
      <c r="O553" s="164"/>
      <c r="P553" s="164"/>
      <c r="Q553" s="164"/>
      <c r="R553" s="164"/>
      <c r="S553" s="164"/>
      <c r="T553" s="164"/>
      <c r="U553" s="164"/>
      <c r="V553" s="164"/>
      <c r="W553" s="164"/>
      <c r="X553" s="164"/>
    </row>
    <row r="554" spans="1:24" ht="12">
      <c r="A554" s="164"/>
      <c r="B554" s="132"/>
      <c r="C554" s="164"/>
      <c r="D554" s="164"/>
      <c r="E554" s="164"/>
      <c r="F554" s="164"/>
      <c r="G554" s="164"/>
      <c r="H554" s="164"/>
      <c r="I554" s="164"/>
      <c r="J554" s="164"/>
      <c r="K554" s="164"/>
      <c r="L554" s="164"/>
      <c r="M554" s="164"/>
      <c r="N554" s="164"/>
      <c r="O554" s="164"/>
      <c r="P554" s="164"/>
      <c r="Q554" s="164"/>
      <c r="R554" s="164"/>
      <c r="S554" s="164"/>
      <c r="T554" s="164"/>
      <c r="U554" s="164"/>
      <c r="V554" s="164"/>
      <c r="W554" s="164"/>
      <c r="X554" s="164"/>
    </row>
    <row r="555" spans="1:24" ht="12">
      <c r="A555" s="164"/>
      <c r="B555" s="132"/>
      <c r="C555" s="164"/>
      <c r="D555" s="164"/>
      <c r="E555" s="164"/>
      <c r="F555" s="164"/>
      <c r="G555" s="164"/>
      <c r="H555" s="164"/>
      <c r="I555" s="164"/>
      <c r="J555" s="164"/>
      <c r="K555" s="164"/>
      <c r="L555" s="164"/>
      <c r="M555" s="164"/>
      <c r="N555" s="164"/>
      <c r="O555" s="164"/>
      <c r="P555" s="164"/>
      <c r="Q555" s="164"/>
      <c r="R555" s="164"/>
      <c r="S555" s="164"/>
      <c r="T555" s="164"/>
      <c r="U555" s="164"/>
      <c r="V555" s="164"/>
      <c r="W555" s="164"/>
      <c r="X555" s="164"/>
    </row>
    <row r="556" spans="1:24" ht="12">
      <c r="A556" s="164"/>
      <c r="B556" s="132"/>
      <c r="C556" s="164"/>
      <c r="D556" s="164"/>
      <c r="E556" s="164"/>
      <c r="F556" s="164"/>
      <c r="G556" s="164"/>
      <c r="H556" s="164"/>
      <c r="I556" s="164"/>
      <c r="J556" s="164"/>
      <c r="K556" s="164"/>
      <c r="L556" s="164"/>
      <c r="M556" s="164"/>
      <c r="N556" s="164"/>
      <c r="O556" s="164"/>
      <c r="P556" s="164"/>
      <c r="Q556" s="164"/>
      <c r="R556" s="164"/>
      <c r="S556" s="164"/>
      <c r="T556" s="164"/>
      <c r="U556" s="164"/>
      <c r="V556" s="164"/>
      <c r="W556" s="164"/>
      <c r="X556" s="164"/>
    </row>
    <row r="557" spans="1:24" ht="12">
      <c r="A557" s="164"/>
      <c r="B557" s="132"/>
      <c r="C557" s="164"/>
      <c r="D557" s="164"/>
      <c r="E557" s="164"/>
      <c r="F557" s="164"/>
      <c r="G557" s="164"/>
      <c r="H557" s="164"/>
      <c r="I557" s="164"/>
      <c r="J557" s="164"/>
      <c r="K557" s="164"/>
      <c r="L557" s="164"/>
      <c r="M557" s="164"/>
      <c r="N557" s="164"/>
      <c r="O557" s="164"/>
      <c r="P557" s="164"/>
      <c r="Q557" s="164"/>
      <c r="R557" s="164"/>
      <c r="S557" s="164"/>
      <c r="T557" s="164"/>
      <c r="U557" s="164"/>
      <c r="V557" s="164"/>
      <c r="W557" s="164"/>
      <c r="X557" s="164"/>
    </row>
    <row r="558" spans="1:24" ht="12">
      <c r="A558" s="164"/>
      <c r="B558" s="132"/>
      <c r="C558" s="164"/>
      <c r="D558" s="164"/>
      <c r="E558" s="164"/>
      <c r="F558" s="164"/>
      <c r="G558" s="164"/>
      <c r="H558" s="164"/>
      <c r="I558" s="164"/>
      <c r="J558" s="164"/>
      <c r="K558" s="164"/>
      <c r="L558" s="164"/>
      <c r="M558" s="164"/>
      <c r="N558" s="164"/>
      <c r="O558" s="164"/>
      <c r="P558" s="164"/>
      <c r="Q558" s="164"/>
      <c r="R558" s="164"/>
      <c r="S558" s="164"/>
      <c r="T558" s="164"/>
      <c r="U558" s="164"/>
      <c r="V558" s="164"/>
      <c r="W558" s="164"/>
      <c r="X558" s="164"/>
    </row>
    <row r="559" spans="1:24" ht="12">
      <c r="A559" s="164"/>
      <c r="B559" s="132"/>
      <c r="C559" s="164"/>
      <c r="D559" s="164"/>
      <c r="E559" s="164"/>
      <c r="F559" s="164"/>
      <c r="G559" s="164"/>
      <c r="H559" s="164"/>
      <c r="I559" s="164"/>
      <c r="J559" s="164"/>
      <c r="K559" s="164"/>
      <c r="L559" s="164"/>
      <c r="M559" s="164"/>
      <c r="N559" s="164"/>
      <c r="O559" s="164"/>
      <c r="P559" s="164"/>
      <c r="Q559" s="164"/>
      <c r="R559" s="164"/>
      <c r="S559" s="164"/>
      <c r="T559" s="164"/>
      <c r="U559" s="164"/>
      <c r="V559" s="164"/>
      <c r="W559" s="164"/>
      <c r="X559" s="164"/>
    </row>
    <row r="560" spans="1:24" ht="12">
      <c r="A560" s="164"/>
      <c r="B560" s="132"/>
      <c r="C560" s="164"/>
      <c r="D560" s="164"/>
      <c r="E560" s="164"/>
      <c r="F560" s="164"/>
      <c r="G560" s="164"/>
      <c r="H560" s="164"/>
      <c r="I560" s="164"/>
      <c r="J560" s="164"/>
      <c r="K560" s="164"/>
      <c r="L560" s="164"/>
      <c r="M560" s="164"/>
      <c r="N560" s="164"/>
      <c r="O560" s="164"/>
      <c r="P560" s="164"/>
      <c r="Q560" s="164"/>
      <c r="R560" s="164"/>
      <c r="S560" s="164"/>
      <c r="T560" s="164"/>
      <c r="U560" s="164"/>
      <c r="V560" s="164"/>
      <c r="W560" s="164"/>
      <c r="X560" s="164"/>
    </row>
    <row r="561" spans="1:24" ht="12">
      <c r="A561" s="164"/>
      <c r="B561" s="132"/>
      <c r="C561" s="164"/>
      <c r="D561" s="164"/>
      <c r="E561" s="164"/>
      <c r="F561" s="164"/>
      <c r="G561" s="164"/>
      <c r="H561" s="164"/>
      <c r="I561" s="164"/>
      <c r="J561" s="164"/>
      <c r="K561" s="164"/>
      <c r="L561" s="164"/>
      <c r="M561" s="164"/>
      <c r="N561" s="164"/>
      <c r="O561" s="164"/>
      <c r="P561" s="164"/>
      <c r="Q561" s="164"/>
      <c r="R561" s="164"/>
      <c r="S561" s="164"/>
      <c r="T561" s="164"/>
      <c r="U561" s="164"/>
      <c r="V561" s="164"/>
      <c r="W561" s="164"/>
      <c r="X561" s="164"/>
    </row>
    <row r="562" spans="1:24" ht="12">
      <c r="A562" s="164"/>
      <c r="B562" s="132"/>
      <c r="C562" s="164"/>
      <c r="D562" s="164"/>
      <c r="E562" s="164"/>
      <c r="F562" s="164"/>
      <c r="G562" s="164"/>
      <c r="H562" s="164"/>
      <c r="I562" s="164"/>
      <c r="J562" s="164"/>
      <c r="K562" s="164"/>
      <c r="L562" s="164"/>
      <c r="M562" s="164"/>
      <c r="N562" s="164"/>
      <c r="O562" s="164"/>
      <c r="P562" s="164"/>
      <c r="Q562" s="164"/>
      <c r="R562" s="164"/>
      <c r="S562" s="164"/>
      <c r="T562" s="164"/>
      <c r="U562" s="164"/>
      <c r="V562" s="164"/>
      <c r="W562" s="164"/>
      <c r="X562" s="164"/>
    </row>
    <row r="563" spans="1:24" ht="12">
      <c r="A563" s="164"/>
      <c r="B563" s="132"/>
      <c r="C563" s="164"/>
      <c r="D563" s="164"/>
      <c r="E563" s="164"/>
      <c r="F563" s="164"/>
      <c r="G563" s="164"/>
      <c r="H563" s="164"/>
      <c r="I563" s="164"/>
      <c r="J563" s="164"/>
      <c r="K563" s="164"/>
      <c r="L563" s="164"/>
      <c r="M563" s="164"/>
      <c r="N563" s="164"/>
      <c r="O563" s="164"/>
      <c r="P563" s="164"/>
      <c r="Q563" s="164"/>
      <c r="R563" s="164"/>
      <c r="S563" s="164"/>
      <c r="T563" s="164"/>
      <c r="U563" s="164"/>
      <c r="V563" s="164"/>
      <c r="W563" s="164"/>
      <c r="X563" s="164"/>
    </row>
    <row r="564" spans="1:24" ht="12">
      <c r="A564" s="164"/>
      <c r="B564" s="132"/>
      <c r="C564" s="164"/>
      <c r="D564" s="164"/>
      <c r="E564" s="164"/>
      <c r="F564" s="164"/>
      <c r="G564" s="164"/>
      <c r="H564" s="164"/>
      <c r="I564" s="164"/>
      <c r="J564" s="164"/>
      <c r="K564" s="164"/>
      <c r="L564" s="164"/>
      <c r="M564" s="164"/>
      <c r="N564" s="164"/>
      <c r="O564" s="164"/>
      <c r="P564" s="164"/>
      <c r="Q564" s="164"/>
      <c r="R564" s="164"/>
      <c r="S564" s="164"/>
      <c r="T564" s="164"/>
      <c r="U564" s="164"/>
      <c r="V564" s="164"/>
      <c r="W564" s="164"/>
      <c r="X564" s="164"/>
    </row>
    <row r="565" spans="1:24" ht="12">
      <c r="A565" s="164"/>
      <c r="B565" s="132"/>
      <c r="C565" s="164"/>
      <c r="D565" s="164"/>
      <c r="E565" s="164"/>
      <c r="F565" s="164"/>
      <c r="G565" s="164"/>
      <c r="H565" s="164"/>
      <c r="I565" s="164"/>
      <c r="J565" s="164"/>
      <c r="K565" s="164"/>
      <c r="L565" s="164"/>
      <c r="M565" s="164"/>
      <c r="N565" s="164"/>
      <c r="O565" s="164"/>
      <c r="P565" s="164"/>
      <c r="Q565" s="164"/>
      <c r="R565" s="164"/>
      <c r="S565" s="164"/>
      <c r="T565" s="164"/>
      <c r="U565" s="164"/>
      <c r="V565" s="164"/>
      <c r="W565" s="164"/>
      <c r="X565" s="164"/>
    </row>
    <row r="566" spans="1:24" ht="12">
      <c r="A566" s="164"/>
      <c r="B566" s="132"/>
      <c r="C566" s="164"/>
      <c r="D566" s="164"/>
      <c r="E566" s="164"/>
      <c r="F566" s="164"/>
      <c r="G566" s="164"/>
      <c r="H566" s="164"/>
      <c r="I566" s="164"/>
      <c r="J566" s="164"/>
      <c r="K566" s="164"/>
      <c r="L566" s="164"/>
      <c r="M566" s="164"/>
      <c r="N566" s="164"/>
      <c r="O566" s="164"/>
      <c r="P566" s="164"/>
      <c r="Q566" s="164"/>
      <c r="R566" s="164"/>
      <c r="S566" s="164"/>
      <c r="T566" s="164"/>
      <c r="U566" s="164"/>
      <c r="V566" s="164"/>
      <c r="W566" s="164"/>
      <c r="X566" s="164"/>
    </row>
    <row r="567" spans="1:24" ht="12">
      <c r="A567" s="164"/>
      <c r="B567" s="132"/>
      <c r="C567" s="164"/>
      <c r="D567" s="164"/>
      <c r="E567" s="164"/>
      <c r="F567" s="164"/>
      <c r="G567" s="164"/>
      <c r="H567" s="164"/>
      <c r="I567" s="164"/>
      <c r="J567" s="164"/>
      <c r="K567" s="164"/>
      <c r="L567" s="164"/>
      <c r="M567" s="164"/>
      <c r="N567" s="164"/>
      <c r="O567" s="164"/>
      <c r="P567" s="164"/>
      <c r="Q567" s="164"/>
      <c r="R567" s="164"/>
      <c r="S567" s="164"/>
      <c r="T567" s="164"/>
      <c r="U567" s="164"/>
      <c r="V567" s="164"/>
      <c r="W567" s="164"/>
      <c r="X567" s="164"/>
    </row>
    <row r="568" spans="1:24" ht="12">
      <c r="A568" s="164"/>
      <c r="B568" s="132"/>
      <c r="C568" s="164"/>
      <c r="D568" s="164"/>
      <c r="E568" s="164"/>
      <c r="F568" s="164"/>
      <c r="G568" s="164"/>
      <c r="H568" s="164"/>
      <c r="I568" s="164"/>
      <c r="J568" s="164"/>
      <c r="K568" s="164"/>
      <c r="L568" s="164"/>
      <c r="M568" s="164"/>
      <c r="N568" s="164"/>
      <c r="O568" s="164"/>
      <c r="P568" s="164"/>
      <c r="Q568" s="164"/>
      <c r="R568" s="164"/>
      <c r="S568" s="164"/>
      <c r="T568" s="164"/>
      <c r="U568" s="164"/>
      <c r="V568" s="164"/>
      <c r="W568" s="164"/>
      <c r="X568" s="164"/>
    </row>
    <row r="569" spans="1:24" ht="12">
      <c r="A569" s="164"/>
      <c r="B569" s="132"/>
      <c r="C569" s="164"/>
      <c r="D569" s="164"/>
      <c r="E569" s="164"/>
      <c r="F569" s="164"/>
      <c r="G569" s="164"/>
      <c r="H569" s="164"/>
      <c r="I569" s="164"/>
      <c r="J569" s="164"/>
      <c r="K569" s="164"/>
      <c r="L569" s="164"/>
      <c r="M569" s="164"/>
      <c r="N569" s="164"/>
      <c r="O569" s="164"/>
      <c r="P569" s="164"/>
      <c r="Q569" s="164"/>
      <c r="R569" s="164"/>
      <c r="S569" s="164"/>
      <c r="T569" s="164"/>
      <c r="U569" s="164"/>
      <c r="V569" s="164"/>
      <c r="W569" s="164"/>
      <c r="X569" s="164"/>
    </row>
    <row r="570" spans="1:24" ht="12">
      <c r="A570" s="164"/>
      <c r="B570" s="132"/>
      <c r="C570" s="164"/>
      <c r="D570" s="164"/>
      <c r="E570" s="164"/>
      <c r="F570" s="164"/>
      <c r="G570" s="164"/>
      <c r="H570" s="164"/>
      <c r="I570" s="164"/>
      <c r="J570" s="164"/>
      <c r="K570" s="164"/>
      <c r="L570" s="164"/>
      <c r="M570" s="164"/>
      <c r="N570" s="164"/>
      <c r="O570" s="164"/>
      <c r="P570" s="164"/>
      <c r="Q570" s="164"/>
      <c r="R570" s="164"/>
      <c r="S570" s="164"/>
      <c r="T570" s="164"/>
      <c r="U570" s="164"/>
      <c r="V570" s="164"/>
      <c r="W570" s="164"/>
      <c r="X570" s="164"/>
    </row>
    <row r="571" spans="1:24" ht="12">
      <c r="A571" s="164"/>
      <c r="B571" s="132"/>
      <c r="C571" s="164"/>
      <c r="D571" s="164"/>
      <c r="E571" s="164"/>
      <c r="F571" s="164"/>
      <c r="G571" s="164"/>
      <c r="H571" s="164"/>
      <c r="I571" s="164"/>
      <c r="J571" s="164"/>
      <c r="K571" s="164"/>
      <c r="L571" s="164"/>
      <c r="M571" s="164"/>
      <c r="N571" s="164"/>
      <c r="O571" s="164"/>
      <c r="P571" s="164"/>
      <c r="Q571" s="164"/>
      <c r="R571" s="164"/>
      <c r="S571" s="164"/>
      <c r="T571" s="164"/>
      <c r="U571" s="164"/>
      <c r="V571" s="164"/>
      <c r="W571" s="164"/>
      <c r="X571" s="164"/>
    </row>
    <row r="572" spans="1:24" ht="12">
      <c r="A572" s="164"/>
      <c r="B572" s="132"/>
      <c r="C572" s="164"/>
      <c r="D572" s="164"/>
      <c r="E572" s="164"/>
      <c r="F572" s="164"/>
      <c r="G572" s="164"/>
      <c r="H572" s="164"/>
      <c r="I572" s="164"/>
      <c r="J572" s="164"/>
      <c r="K572" s="164"/>
      <c r="L572" s="164"/>
      <c r="M572" s="164"/>
      <c r="N572" s="164"/>
      <c r="O572" s="164"/>
      <c r="P572" s="164"/>
      <c r="Q572" s="164"/>
      <c r="R572" s="164"/>
      <c r="S572" s="164"/>
      <c r="T572" s="164"/>
      <c r="U572" s="164"/>
      <c r="V572" s="164"/>
      <c r="W572" s="164"/>
      <c r="X572" s="164"/>
    </row>
    <row r="573" spans="1:24" ht="12">
      <c r="A573" s="164"/>
      <c r="B573" s="132"/>
      <c r="C573" s="164"/>
      <c r="D573" s="164"/>
      <c r="E573" s="164"/>
      <c r="F573" s="164"/>
      <c r="G573" s="164"/>
      <c r="H573" s="164"/>
      <c r="I573" s="164"/>
      <c r="J573" s="164"/>
      <c r="K573" s="164"/>
      <c r="L573" s="164"/>
      <c r="M573" s="164"/>
      <c r="N573" s="164"/>
      <c r="O573" s="164"/>
      <c r="P573" s="164"/>
      <c r="Q573" s="164"/>
      <c r="R573" s="164"/>
      <c r="S573" s="164"/>
      <c r="T573" s="164"/>
      <c r="U573" s="164"/>
      <c r="V573" s="164"/>
      <c r="W573" s="164"/>
      <c r="X573" s="164"/>
    </row>
    <row r="574" spans="1:24" ht="12">
      <c r="A574" s="164"/>
      <c r="B574" s="132"/>
      <c r="C574" s="164"/>
      <c r="D574" s="164"/>
      <c r="E574" s="164"/>
      <c r="F574" s="164"/>
      <c r="G574" s="164"/>
      <c r="H574" s="164"/>
      <c r="I574" s="164"/>
      <c r="J574" s="164"/>
      <c r="K574" s="164"/>
      <c r="L574" s="164"/>
      <c r="M574" s="164"/>
      <c r="N574" s="164"/>
      <c r="O574" s="164"/>
      <c r="P574" s="164"/>
      <c r="Q574" s="164"/>
      <c r="R574" s="164"/>
      <c r="S574" s="164"/>
      <c r="T574" s="164"/>
      <c r="U574" s="164"/>
      <c r="V574" s="164"/>
      <c r="W574" s="164"/>
      <c r="X574" s="164"/>
    </row>
    <row r="575" spans="1:24" ht="12">
      <c r="A575" s="164"/>
      <c r="B575" s="132"/>
      <c r="C575" s="164"/>
      <c r="D575" s="164"/>
      <c r="E575" s="164"/>
      <c r="F575" s="164"/>
      <c r="G575" s="164"/>
      <c r="H575" s="164"/>
      <c r="I575" s="164"/>
      <c r="J575" s="164"/>
      <c r="K575" s="164"/>
      <c r="L575" s="164"/>
      <c r="M575" s="164"/>
      <c r="N575" s="164"/>
      <c r="O575" s="164"/>
      <c r="P575" s="164"/>
      <c r="Q575" s="164"/>
      <c r="R575" s="164"/>
      <c r="S575" s="164"/>
      <c r="T575" s="164"/>
      <c r="U575" s="164"/>
      <c r="V575" s="164"/>
      <c r="W575" s="164"/>
      <c r="X575" s="164"/>
    </row>
    <row r="576" spans="1:24" ht="12">
      <c r="A576" s="164"/>
      <c r="B576" s="132"/>
      <c r="C576" s="164"/>
      <c r="D576" s="164"/>
      <c r="E576" s="164"/>
      <c r="F576" s="164"/>
      <c r="G576" s="164"/>
      <c r="H576" s="164"/>
      <c r="I576" s="164"/>
      <c r="J576" s="164"/>
      <c r="K576" s="164"/>
      <c r="L576" s="164"/>
      <c r="M576" s="164"/>
      <c r="N576" s="164"/>
      <c r="O576" s="164"/>
      <c r="P576" s="164"/>
      <c r="Q576" s="164"/>
      <c r="R576" s="164"/>
      <c r="S576" s="164"/>
      <c r="T576" s="164"/>
      <c r="U576" s="164"/>
      <c r="V576" s="164"/>
      <c r="W576" s="164"/>
      <c r="X576" s="164"/>
    </row>
    <row r="577" spans="1:24" ht="12">
      <c r="A577" s="164"/>
      <c r="B577" s="132"/>
      <c r="C577" s="164"/>
      <c r="D577" s="164"/>
      <c r="E577" s="164"/>
      <c r="F577" s="164"/>
      <c r="G577" s="164"/>
      <c r="H577" s="164"/>
      <c r="I577" s="164"/>
      <c r="J577" s="164"/>
      <c r="K577" s="164"/>
      <c r="L577" s="164"/>
      <c r="M577" s="164"/>
      <c r="N577" s="164"/>
      <c r="O577" s="164"/>
      <c r="P577" s="164"/>
      <c r="Q577" s="164"/>
      <c r="R577" s="164"/>
      <c r="S577" s="164"/>
      <c r="T577" s="164"/>
      <c r="U577" s="164"/>
      <c r="V577" s="164"/>
      <c r="W577" s="164"/>
      <c r="X577" s="164"/>
    </row>
    <row r="578" spans="1:24" ht="12">
      <c r="A578" s="164"/>
      <c r="B578" s="132"/>
      <c r="C578" s="164"/>
      <c r="D578" s="164"/>
      <c r="E578" s="164"/>
      <c r="F578" s="164"/>
      <c r="G578" s="164"/>
      <c r="H578" s="164"/>
      <c r="I578" s="164"/>
      <c r="J578" s="164"/>
      <c r="K578" s="164"/>
      <c r="L578" s="164"/>
      <c r="M578" s="164"/>
      <c r="N578" s="164"/>
      <c r="O578" s="164"/>
      <c r="P578" s="164"/>
      <c r="Q578" s="164"/>
      <c r="R578" s="164"/>
      <c r="S578" s="164"/>
      <c r="T578" s="164"/>
      <c r="U578" s="164"/>
      <c r="V578" s="164"/>
      <c r="W578" s="164"/>
      <c r="X578" s="164"/>
    </row>
    <row r="579" spans="1:24" ht="12">
      <c r="A579" s="164"/>
      <c r="B579" s="132"/>
      <c r="C579" s="164"/>
      <c r="D579" s="164"/>
      <c r="E579" s="164"/>
      <c r="F579" s="164"/>
      <c r="G579" s="164"/>
      <c r="H579" s="164"/>
      <c r="I579" s="164"/>
      <c r="J579" s="164"/>
      <c r="K579" s="164"/>
      <c r="L579" s="164"/>
      <c r="M579" s="164"/>
      <c r="N579" s="164"/>
      <c r="O579" s="164"/>
      <c r="P579" s="164"/>
      <c r="Q579" s="164"/>
      <c r="R579" s="164"/>
      <c r="S579" s="164"/>
      <c r="T579" s="164"/>
      <c r="U579" s="164"/>
      <c r="V579" s="164"/>
      <c r="W579" s="164"/>
      <c r="X579" s="164"/>
    </row>
    <row r="580" spans="1:24" ht="12">
      <c r="A580" s="164"/>
      <c r="B580" s="132"/>
      <c r="C580" s="164"/>
      <c r="D580" s="164"/>
      <c r="E580" s="164"/>
      <c r="F580" s="164"/>
      <c r="G580" s="164"/>
      <c r="H580" s="164"/>
      <c r="I580" s="164"/>
      <c r="J580" s="164"/>
      <c r="K580" s="164"/>
      <c r="L580" s="164"/>
      <c r="M580" s="164"/>
      <c r="N580" s="164"/>
      <c r="O580" s="164"/>
      <c r="P580" s="164"/>
      <c r="Q580" s="164"/>
      <c r="R580" s="164"/>
      <c r="S580" s="164"/>
      <c r="T580" s="164"/>
      <c r="U580" s="164"/>
      <c r="V580" s="164"/>
      <c r="W580" s="164"/>
      <c r="X580" s="164"/>
    </row>
    <row r="581" spans="1:24" ht="12">
      <c r="A581" s="164"/>
      <c r="B581" s="132"/>
      <c r="C581" s="164"/>
      <c r="D581" s="164"/>
      <c r="E581" s="164"/>
      <c r="F581" s="164"/>
      <c r="G581" s="164"/>
      <c r="H581" s="164"/>
      <c r="I581" s="164"/>
      <c r="J581" s="164"/>
      <c r="K581" s="164"/>
      <c r="L581" s="164"/>
      <c r="M581" s="164"/>
      <c r="N581" s="164"/>
      <c r="O581" s="164"/>
      <c r="P581" s="164"/>
      <c r="Q581" s="164"/>
      <c r="R581" s="164"/>
      <c r="S581" s="164"/>
      <c r="T581" s="164"/>
      <c r="U581" s="164"/>
      <c r="V581" s="164"/>
      <c r="W581" s="164"/>
      <c r="X581" s="164"/>
    </row>
    <row r="582" spans="1:24" ht="12">
      <c r="A582" s="164"/>
      <c r="B582" s="132"/>
      <c r="C582" s="164"/>
      <c r="D582" s="164"/>
      <c r="E582" s="164"/>
      <c r="F582" s="164"/>
      <c r="G582" s="164"/>
      <c r="H582" s="164"/>
      <c r="I582" s="164"/>
      <c r="J582" s="164"/>
      <c r="K582" s="164"/>
      <c r="L582" s="164"/>
      <c r="M582" s="164"/>
      <c r="N582" s="164"/>
      <c r="O582" s="164"/>
      <c r="P582" s="164"/>
      <c r="Q582" s="164"/>
      <c r="R582" s="164"/>
      <c r="S582" s="164"/>
      <c r="T582" s="164"/>
      <c r="U582" s="164"/>
      <c r="V582" s="164"/>
      <c r="W582" s="164"/>
      <c r="X582" s="164"/>
    </row>
    <row r="583" spans="1:24" ht="12">
      <c r="A583" s="164"/>
      <c r="B583" s="132"/>
      <c r="C583" s="164"/>
      <c r="D583" s="164"/>
      <c r="E583" s="164"/>
      <c r="F583" s="164"/>
      <c r="G583" s="164"/>
      <c r="H583" s="164"/>
      <c r="I583" s="164"/>
      <c r="J583" s="164"/>
      <c r="K583" s="164"/>
      <c r="L583" s="164"/>
      <c r="M583" s="164"/>
      <c r="N583" s="164"/>
      <c r="O583" s="164"/>
      <c r="P583" s="164"/>
      <c r="Q583" s="164"/>
      <c r="R583" s="164"/>
      <c r="S583" s="164"/>
      <c r="T583" s="164"/>
      <c r="U583" s="164"/>
      <c r="V583" s="164"/>
      <c r="W583" s="164"/>
      <c r="X583" s="164"/>
    </row>
    <row r="584" spans="1:24" ht="12">
      <c r="A584" s="164"/>
      <c r="B584" s="132"/>
      <c r="C584" s="164"/>
      <c r="D584" s="164"/>
      <c r="E584" s="164"/>
      <c r="F584" s="164"/>
      <c r="G584" s="164"/>
      <c r="H584" s="164"/>
      <c r="I584" s="164"/>
      <c r="J584" s="164"/>
      <c r="K584" s="164"/>
      <c r="L584" s="164"/>
      <c r="M584" s="164"/>
      <c r="N584" s="164"/>
      <c r="O584" s="164"/>
      <c r="P584" s="164"/>
      <c r="Q584" s="164"/>
      <c r="R584" s="164"/>
      <c r="S584" s="164"/>
      <c r="T584" s="164"/>
      <c r="U584" s="164"/>
      <c r="V584" s="164"/>
      <c r="W584" s="164"/>
      <c r="X584" s="164"/>
    </row>
    <row r="585" spans="1:24" ht="12">
      <c r="A585" s="164"/>
      <c r="B585" s="132"/>
      <c r="C585" s="164"/>
      <c r="D585" s="164"/>
      <c r="E585" s="164"/>
      <c r="F585" s="164"/>
      <c r="G585" s="164"/>
      <c r="H585" s="164"/>
      <c r="I585" s="164"/>
      <c r="J585" s="164"/>
      <c r="K585" s="164"/>
      <c r="L585" s="164"/>
      <c r="M585" s="164"/>
      <c r="N585" s="164"/>
      <c r="O585" s="164"/>
      <c r="P585" s="164"/>
      <c r="Q585" s="164"/>
      <c r="R585" s="164"/>
      <c r="S585" s="164"/>
      <c r="T585" s="164"/>
      <c r="U585" s="164"/>
      <c r="V585" s="164"/>
      <c r="W585" s="164"/>
      <c r="X585" s="164"/>
    </row>
    <row r="586" spans="1:24" ht="12">
      <c r="A586" s="164"/>
      <c r="B586" s="132"/>
      <c r="C586" s="164"/>
      <c r="D586" s="164"/>
      <c r="E586" s="164"/>
      <c r="F586" s="164"/>
      <c r="G586" s="164"/>
      <c r="H586" s="164"/>
      <c r="I586" s="164"/>
      <c r="J586" s="164"/>
      <c r="K586" s="164"/>
      <c r="L586" s="164"/>
      <c r="M586" s="164"/>
      <c r="N586" s="164"/>
      <c r="O586" s="164"/>
      <c r="P586" s="164"/>
      <c r="Q586" s="164"/>
      <c r="R586" s="164"/>
      <c r="S586" s="164"/>
      <c r="T586" s="164"/>
      <c r="U586" s="164"/>
      <c r="V586" s="164"/>
      <c r="W586" s="164"/>
      <c r="X586" s="164"/>
    </row>
    <row r="587" spans="1:24" ht="12">
      <c r="A587" s="164"/>
      <c r="B587" s="132"/>
      <c r="C587" s="164"/>
      <c r="D587" s="164"/>
      <c r="E587" s="164"/>
      <c r="F587" s="164"/>
      <c r="G587" s="164"/>
      <c r="H587" s="164"/>
      <c r="I587" s="164"/>
      <c r="J587" s="164"/>
      <c r="K587" s="164"/>
      <c r="L587" s="164"/>
      <c r="M587" s="164"/>
      <c r="N587" s="164"/>
      <c r="O587" s="164"/>
      <c r="P587" s="164"/>
      <c r="Q587" s="164"/>
      <c r="R587" s="164"/>
      <c r="S587" s="164"/>
      <c r="T587" s="164"/>
      <c r="U587" s="164"/>
      <c r="V587" s="164"/>
      <c r="W587" s="164"/>
      <c r="X587" s="164"/>
    </row>
    <row r="588" spans="1:24" ht="12">
      <c r="A588" s="164"/>
      <c r="B588" s="132"/>
      <c r="C588" s="164"/>
      <c r="D588" s="164"/>
      <c r="E588" s="164"/>
      <c r="F588" s="164"/>
      <c r="G588" s="164"/>
      <c r="H588" s="164"/>
      <c r="I588" s="164"/>
      <c r="J588" s="164"/>
      <c r="K588" s="164"/>
      <c r="L588" s="164"/>
      <c r="M588" s="164"/>
      <c r="N588" s="164"/>
      <c r="O588" s="164"/>
      <c r="P588" s="164"/>
      <c r="Q588" s="164"/>
      <c r="R588" s="164"/>
      <c r="S588" s="164"/>
      <c r="T588" s="164"/>
      <c r="U588" s="164"/>
      <c r="V588" s="164"/>
      <c r="W588" s="164"/>
      <c r="X588" s="164"/>
    </row>
    <row r="589" spans="1:24" ht="12">
      <c r="A589" s="164"/>
      <c r="B589" s="132"/>
      <c r="C589" s="164"/>
      <c r="D589" s="164"/>
      <c r="E589" s="164"/>
      <c r="F589" s="164"/>
      <c r="G589" s="164"/>
      <c r="H589" s="164"/>
      <c r="I589" s="164"/>
      <c r="J589" s="164"/>
      <c r="K589" s="164"/>
      <c r="L589" s="164"/>
      <c r="M589" s="164"/>
      <c r="N589" s="164"/>
      <c r="O589" s="164"/>
      <c r="P589" s="164"/>
      <c r="Q589" s="164"/>
      <c r="R589" s="164"/>
      <c r="S589" s="164"/>
      <c r="T589" s="164"/>
      <c r="U589" s="164"/>
      <c r="V589" s="164"/>
      <c r="W589" s="164"/>
      <c r="X589" s="164"/>
    </row>
    <row r="590" spans="1:24" ht="12">
      <c r="A590" s="164"/>
      <c r="B590" s="132"/>
      <c r="C590" s="164"/>
      <c r="D590" s="164"/>
      <c r="E590" s="164"/>
      <c r="F590" s="164"/>
      <c r="G590" s="164"/>
      <c r="H590" s="164"/>
      <c r="I590" s="164"/>
      <c r="J590" s="164"/>
      <c r="K590" s="164"/>
      <c r="L590" s="164"/>
      <c r="M590" s="164"/>
      <c r="N590" s="164"/>
      <c r="O590" s="164"/>
      <c r="P590" s="164"/>
      <c r="Q590" s="164"/>
      <c r="R590" s="164"/>
      <c r="S590" s="164"/>
      <c r="T590" s="164"/>
      <c r="U590" s="164"/>
      <c r="V590" s="164"/>
      <c r="W590" s="164"/>
      <c r="X590" s="164"/>
    </row>
    <row r="591" spans="1:24" ht="12">
      <c r="A591" s="164"/>
      <c r="B591" s="132"/>
      <c r="C591" s="164"/>
      <c r="D591" s="164"/>
      <c r="E591" s="164"/>
      <c r="F591" s="164"/>
      <c r="G591" s="164"/>
      <c r="H591" s="164"/>
      <c r="I591" s="164"/>
      <c r="J591" s="164"/>
      <c r="K591" s="164"/>
      <c r="L591" s="164"/>
      <c r="M591" s="164"/>
      <c r="N591" s="164"/>
      <c r="O591" s="164"/>
      <c r="P591" s="164"/>
      <c r="Q591" s="164"/>
      <c r="R591" s="164"/>
      <c r="S591" s="164"/>
      <c r="T591" s="164"/>
      <c r="U591" s="164"/>
      <c r="V591" s="164"/>
      <c r="W591" s="164"/>
      <c r="X591" s="164"/>
    </row>
    <row r="592" spans="1:24" ht="12">
      <c r="A592" s="164"/>
      <c r="B592" s="132"/>
      <c r="C592" s="164"/>
      <c r="D592" s="164"/>
      <c r="E592" s="164"/>
      <c r="F592" s="164"/>
      <c r="G592" s="164"/>
      <c r="H592" s="164"/>
      <c r="I592" s="164"/>
      <c r="J592" s="164"/>
      <c r="K592" s="164"/>
      <c r="L592" s="164"/>
      <c r="M592" s="164"/>
      <c r="N592" s="164"/>
      <c r="O592" s="164"/>
      <c r="P592" s="164"/>
      <c r="Q592" s="164"/>
      <c r="R592" s="164"/>
      <c r="S592" s="164"/>
      <c r="T592" s="164"/>
      <c r="U592" s="164"/>
      <c r="V592" s="164"/>
      <c r="W592" s="164"/>
      <c r="X592" s="164"/>
    </row>
    <row r="593" spans="1:24" ht="12">
      <c r="A593" s="164"/>
      <c r="B593" s="132"/>
      <c r="C593" s="164"/>
      <c r="D593" s="164"/>
      <c r="E593" s="164"/>
      <c r="F593" s="164"/>
      <c r="G593" s="164"/>
      <c r="H593" s="164"/>
      <c r="I593" s="164"/>
      <c r="J593" s="164"/>
      <c r="K593" s="164"/>
      <c r="L593" s="164"/>
      <c r="M593" s="164"/>
      <c r="N593" s="164"/>
      <c r="O593" s="164"/>
      <c r="P593" s="164"/>
      <c r="Q593" s="164"/>
      <c r="R593" s="164"/>
      <c r="S593" s="164"/>
      <c r="T593" s="164"/>
      <c r="U593" s="164"/>
      <c r="V593" s="164"/>
      <c r="W593" s="164"/>
      <c r="X593" s="164"/>
    </row>
    <row r="594" spans="1:24" ht="12">
      <c r="A594" s="164"/>
      <c r="B594" s="132"/>
      <c r="C594" s="164"/>
      <c r="D594" s="164"/>
      <c r="E594" s="164"/>
      <c r="F594" s="164"/>
      <c r="G594" s="164"/>
      <c r="H594" s="164"/>
      <c r="I594" s="164"/>
      <c r="J594" s="164"/>
      <c r="K594" s="164"/>
      <c r="L594" s="164"/>
      <c r="M594" s="164"/>
      <c r="N594" s="164"/>
      <c r="O594" s="164"/>
      <c r="P594" s="164"/>
      <c r="Q594" s="164"/>
      <c r="R594" s="164"/>
      <c r="S594" s="164"/>
      <c r="T594" s="164"/>
      <c r="U594" s="164"/>
      <c r="V594" s="164"/>
      <c r="W594" s="164"/>
      <c r="X594" s="164"/>
    </row>
    <row r="595" spans="1:24" ht="12">
      <c r="A595" s="164"/>
      <c r="B595" s="132"/>
      <c r="C595" s="164"/>
      <c r="D595" s="164"/>
      <c r="E595" s="164"/>
      <c r="F595" s="164"/>
      <c r="G595" s="164"/>
      <c r="H595" s="164"/>
      <c r="I595" s="164"/>
      <c r="J595" s="164"/>
      <c r="K595" s="164"/>
      <c r="L595" s="164"/>
      <c r="M595" s="164"/>
      <c r="N595" s="164"/>
      <c r="O595" s="164"/>
      <c r="P595" s="164"/>
      <c r="Q595" s="164"/>
      <c r="R595" s="164"/>
      <c r="S595" s="164"/>
      <c r="T595" s="164"/>
      <c r="U595" s="164"/>
      <c r="V595" s="164"/>
      <c r="W595" s="164"/>
      <c r="X595" s="164"/>
    </row>
    <row r="596" spans="1:24" ht="12">
      <c r="A596" s="164"/>
      <c r="B596" s="132"/>
      <c r="C596" s="164"/>
      <c r="D596" s="164"/>
      <c r="E596" s="164"/>
      <c r="F596" s="164"/>
      <c r="G596" s="164"/>
      <c r="H596" s="164"/>
      <c r="I596" s="164"/>
      <c r="J596" s="164"/>
      <c r="K596" s="164"/>
      <c r="L596" s="164"/>
      <c r="M596" s="164"/>
      <c r="N596" s="164"/>
      <c r="O596" s="164"/>
      <c r="P596" s="164"/>
      <c r="Q596" s="164"/>
      <c r="R596" s="164"/>
      <c r="S596" s="164"/>
      <c r="T596" s="164"/>
      <c r="U596" s="164"/>
      <c r="V596" s="164"/>
      <c r="W596" s="164"/>
      <c r="X596" s="164"/>
    </row>
    <row r="597" spans="1:24" ht="12">
      <c r="A597" s="164"/>
      <c r="B597" s="132"/>
      <c r="C597" s="164"/>
      <c r="D597" s="164"/>
      <c r="E597" s="164"/>
      <c r="F597" s="164"/>
      <c r="G597" s="164"/>
      <c r="H597" s="164"/>
      <c r="I597" s="164"/>
      <c r="J597" s="164"/>
      <c r="K597" s="164"/>
      <c r="L597" s="164"/>
      <c r="M597" s="164"/>
      <c r="N597" s="164"/>
      <c r="O597" s="164"/>
      <c r="P597" s="164"/>
      <c r="Q597" s="164"/>
      <c r="R597" s="164"/>
      <c r="S597" s="164"/>
      <c r="T597" s="164"/>
      <c r="U597" s="164"/>
      <c r="V597" s="164"/>
      <c r="W597" s="164"/>
      <c r="X597" s="164"/>
    </row>
    <row r="598" spans="1:24" ht="12">
      <c r="A598" s="164"/>
      <c r="B598" s="132"/>
      <c r="C598" s="164"/>
      <c r="D598" s="164"/>
      <c r="E598" s="164"/>
      <c r="F598" s="164"/>
      <c r="G598" s="164"/>
      <c r="H598" s="164"/>
      <c r="I598" s="164"/>
      <c r="J598" s="164"/>
      <c r="K598" s="164"/>
      <c r="L598" s="164"/>
      <c r="M598" s="164"/>
      <c r="N598" s="164"/>
      <c r="O598" s="164"/>
      <c r="P598" s="164"/>
      <c r="Q598" s="164"/>
      <c r="R598" s="164"/>
      <c r="S598" s="164"/>
      <c r="T598" s="164"/>
      <c r="U598" s="164"/>
      <c r="V598" s="164"/>
      <c r="W598" s="164"/>
      <c r="X598" s="164"/>
    </row>
    <row r="599" spans="1:24" ht="12">
      <c r="A599" s="164"/>
      <c r="B599" s="132"/>
      <c r="C599" s="164"/>
      <c r="D599" s="164"/>
      <c r="E599" s="164"/>
      <c r="F599" s="164"/>
      <c r="G599" s="164"/>
      <c r="H599" s="164"/>
      <c r="I599" s="164"/>
      <c r="J599" s="164"/>
      <c r="K599" s="164"/>
      <c r="L599" s="164"/>
      <c r="M599" s="164"/>
      <c r="N599" s="164"/>
      <c r="O599" s="164"/>
      <c r="P599" s="164"/>
      <c r="Q599" s="164"/>
      <c r="R599" s="164"/>
      <c r="S599" s="164"/>
      <c r="T599" s="164"/>
      <c r="U599" s="164"/>
      <c r="V599" s="164"/>
      <c r="W599" s="164"/>
      <c r="X599" s="164"/>
    </row>
    <row r="600" spans="1:24" ht="12">
      <c r="A600" s="164"/>
      <c r="B600" s="132"/>
      <c r="C600" s="164"/>
      <c r="D600" s="164"/>
      <c r="E600" s="164"/>
      <c r="F600" s="164"/>
      <c r="G600" s="164"/>
      <c r="H600" s="164"/>
      <c r="I600" s="164"/>
      <c r="J600" s="164"/>
      <c r="K600" s="164"/>
      <c r="L600" s="164"/>
      <c r="M600" s="164"/>
      <c r="N600" s="164"/>
      <c r="O600" s="164"/>
      <c r="P600" s="164"/>
      <c r="Q600" s="164"/>
      <c r="R600" s="164"/>
      <c r="S600" s="164"/>
      <c r="T600" s="164"/>
      <c r="U600" s="164"/>
      <c r="V600" s="164"/>
      <c r="W600" s="164"/>
      <c r="X600" s="164"/>
    </row>
    <row r="601" spans="1:24" ht="12">
      <c r="A601" s="164"/>
      <c r="B601" s="132"/>
      <c r="C601" s="164"/>
      <c r="D601" s="164"/>
      <c r="E601" s="164"/>
      <c r="F601" s="164"/>
      <c r="G601" s="164"/>
      <c r="H601" s="164"/>
      <c r="I601" s="164"/>
      <c r="J601" s="164"/>
      <c r="K601" s="164"/>
      <c r="L601" s="164"/>
      <c r="M601" s="164"/>
      <c r="N601" s="164"/>
      <c r="O601" s="164"/>
      <c r="P601" s="164"/>
      <c r="Q601" s="164"/>
      <c r="R601" s="164"/>
      <c r="S601" s="164"/>
      <c r="T601" s="164"/>
      <c r="U601" s="164"/>
      <c r="V601" s="164"/>
      <c r="W601" s="164"/>
      <c r="X601" s="164"/>
    </row>
    <row r="602" spans="1:24" ht="12">
      <c r="A602" s="164"/>
      <c r="B602" s="132"/>
      <c r="C602" s="164"/>
      <c r="D602" s="164"/>
      <c r="E602" s="164"/>
      <c r="F602" s="164"/>
      <c r="G602" s="164"/>
      <c r="H602" s="164"/>
      <c r="I602" s="164"/>
      <c r="J602" s="164"/>
      <c r="K602" s="164"/>
      <c r="L602" s="164"/>
      <c r="M602" s="164"/>
      <c r="N602" s="164"/>
      <c r="O602" s="164"/>
      <c r="P602" s="164"/>
      <c r="Q602" s="164"/>
      <c r="R602" s="164"/>
      <c r="S602" s="164"/>
      <c r="T602" s="164"/>
      <c r="U602" s="164"/>
      <c r="V602" s="164"/>
      <c r="W602" s="164"/>
      <c r="X602" s="164"/>
    </row>
    <row r="603" spans="1:24" ht="12">
      <c r="A603" s="164"/>
      <c r="B603" s="132"/>
      <c r="C603" s="164"/>
      <c r="D603" s="164"/>
      <c r="E603" s="164"/>
      <c r="F603" s="164"/>
      <c r="G603" s="164"/>
      <c r="H603" s="164"/>
      <c r="I603" s="164"/>
      <c r="J603" s="164"/>
      <c r="K603" s="164"/>
      <c r="L603" s="164"/>
      <c r="M603" s="164"/>
      <c r="N603" s="164"/>
      <c r="O603" s="164"/>
      <c r="P603" s="164"/>
      <c r="Q603" s="164"/>
      <c r="R603" s="164"/>
      <c r="S603" s="164"/>
      <c r="T603" s="164"/>
      <c r="U603" s="164"/>
      <c r="V603" s="164"/>
      <c r="W603" s="164"/>
      <c r="X603" s="164"/>
    </row>
    <row r="604" spans="1:24" ht="12">
      <c r="A604" s="164"/>
      <c r="B604" s="132"/>
      <c r="C604" s="164"/>
      <c r="D604" s="164"/>
      <c r="E604" s="164"/>
      <c r="F604" s="164"/>
      <c r="G604" s="164"/>
      <c r="H604" s="164"/>
      <c r="I604" s="164"/>
      <c r="J604" s="164"/>
      <c r="K604" s="164"/>
      <c r="L604" s="164"/>
      <c r="M604" s="164"/>
      <c r="N604" s="164"/>
      <c r="O604" s="164"/>
      <c r="P604" s="164"/>
      <c r="Q604" s="164"/>
      <c r="R604" s="164"/>
      <c r="S604" s="164"/>
      <c r="T604" s="164"/>
      <c r="U604" s="164"/>
      <c r="V604" s="164"/>
      <c r="W604" s="164"/>
      <c r="X604" s="164"/>
    </row>
    <row r="605" spans="1:24" ht="12">
      <c r="A605" s="164"/>
      <c r="B605" s="132"/>
      <c r="C605" s="164"/>
      <c r="D605" s="164"/>
      <c r="E605" s="164"/>
      <c r="F605" s="164"/>
      <c r="G605" s="164"/>
      <c r="H605" s="164"/>
      <c r="I605" s="164"/>
      <c r="J605" s="164"/>
      <c r="K605" s="164"/>
      <c r="L605" s="164"/>
      <c r="M605" s="164"/>
      <c r="N605" s="164"/>
      <c r="O605" s="164"/>
      <c r="P605" s="164"/>
      <c r="Q605" s="164"/>
      <c r="R605" s="164"/>
      <c r="S605" s="164"/>
      <c r="T605" s="164"/>
      <c r="U605" s="164"/>
      <c r="V605" s="164"/>
      <c r="W605" s="164"/>
      <c r="X605" s="164"/>
    </row>
    <row r="606" spans="1:24" ht="12">
      <c r="A606" s="164"/>
      <c r="B606" s="132"/>
      <c r="C606" s="164"/>
      <c r="D606" s="164"/>
      <c r="E606" s="164"/>
      <c r="F606" s="164"/>
      <c r="G606" s="164"/>
      <c r="H606" s="164"/>
      <c r="I606" s="164"/>
      <c r="J606" s="164"/>
      <c r="K606" s="164"/>
      <c r="L606" s="164"/>
      <c r="M606" s="164"/>
      <c r="N606" s="164"/>
      <c r="O606" s="164"/>
      <c r="P606" s="164"/>
      <c r="Q606" s="164"/>
      <c r="R606" s="164"/>
      <c r="S606" s="164"/>
      <c r="T606" s="164"/>
      <c r="U606" s="164"/>
      <c r="V606" s="164"/>
      <c r="W606" s="164"/>
      <c r="X606" s="164"/>
    </row>
    <row r="607" spans="1:24" ht="12">
      <c r="A607" s="164"/>
      <c r="B607" s="132"/>
      <c r="C607" s="164"/>
      <c r="D607" s="164"/>
      <c r="E607" s="164"/>
      <c r="F607" s="164"/>
      <c r="G607" s="164"/>
      <c r="H607" s="164"/>
      <c r="I607" s="164"/>
      <c r="J607" s="164"/>
      <c r="K607" s="164"/>
      <c r="L607" s="164"/>
      <c r="M607" s="164"/>
      <c r="N607" s="164"/>
      <c r="O607" s="164"/>
      <c r="P607" s="164"/>
      <c r="Q607" s="164"/>
      <c r="R607" s="164"/>
      <c r="S607" s="164"/>
      <c r="T607" s="164"/>
      <c r="U607" s="164"/>
      <c r="V607" s="164"/>
      <c r="W607" s="164"/>
      <c r="X607" s="164"/>
    </row>
    <row r="608" spans="1:24" ht="12">
      <c r="A608" s="164"/>
      <c r="B608" s="132"/>
      <c r="C608" s="164"/>
      <c r="D608" s="164"/>
      <c r="E608" s="164"/>
      <c r="F608" s="164"/>
      <c r="G608" s="164"/>
      <c r="H608" s="164"/>
      <c r="I608" s="164"/>
      <c r="J608" s="164"/>
      <c r="K608" s="164"/>
      <c r="L608" s="164"/>
      <c r="M608" s="164"/>
      <c r="N608" s="164"/>
      <c r="O608" s="164"/>
      <c r="P608" s="164"/>
      <c r="Q608" s="164"/>
      <c r="R608" s="164"/>
      <c r="S608" s="164"/>
      <c r="T608" s="164"/>
      <c r="U608" s="164"/>
      <c r="V608" s="164"/>
      <c r="W608" s="164"/>
      <c r="X608" s="164"/>
    </row>
    <row r="609" spans="1:24" ht="12">
      <c r="A609" s="164"/>
      <c r="B609" s="132"/>
      <c r="C609" s="164"/>
      <c r="D609" s="164"/>
      <c r="E609" s="164"/>
      <c r="F609" s="164"/>
      <c r="G609" s="164"/>
      <c r="H609" s="164"/>
      <c r="I609" s="164"/>
      <c r="J609" s="164"/>
      <c r="K609" s="164"/>
      <c r="L609" s="164"/>
      <c r="M609" s="164"/>
      <c r="N609" s="164"/>
      <c r="O609" s="164"/>
      <c r="P609" s="164"/>
      <c r="Q609" s="164"/>
      <c r="R609" s="164"/>
      <c r="S609" s="164"/>
      <c r="T609" s="164"/>
      <c r="U609" s="164"/>
      <c r="V609" s="164"/>
      <c r="W609" s="164"/>
      <c r="X609" s="164"/>
    </row>
    <row r="610" spans="1:24" ht="12">
      <c r="A610" s="164"/>
      <c r="B610" s="132"/>
      <c r="C610" s="164"/>
      <c r="D610" s="164"/>
      <c r="E610" s="164"/>
      <c r="F610" s="164"/>
      <c r="G610" s="164"/>
      <c r="H610" s="164"/>
      <c r="I610" s="164"/>
      <c r="J610" s="164"/>
      <c r="K610" s="164"/>
      <c r="L610" s="164"/>
      <c r="M610" s="164"/>
      <c r="N610" s="164"/>
      <c r="O610" s="164"/>
      <c r="P610" s="164"/>
      <c r="Q610" s="164"/>
      <c r="R610" s="164"/>
      <c r="S610" s="164"/>
      <c r="T610" s="164"/>
      <c r="U610" s="164"/>
      <c r="V610" s="164"/>
      <c r="W610" s="164"/>
      <c r="X610" s="164"/>
    </row>
    <row r="611" spans="1:24" ht="12">
      <c r="A611" s="164"/>
      <c r="B611" s="132"/>
      <c r="C611" s="164"/>
      <c r="D611" s="164"/>
      <c r="E611" s="164"/>
      <c r="F611" s="164"/>
      <c r="G611" s="164"/>
      <c r="H611" s="164"/>
      <c r="I611" s="164"/>
      <c r="J611" s="164"/>
      <c r="K611" s="164"/>
      <c r="L611" s="164"/>
      <c r="M611" s="164"/>
      <c r="N611" s="164"/>
      <c r="O611" s="164"/>
      <c r="P611" s="164"/>
      <c r="Q611" s="164"/>
      <c r="R611" s="164"/>
      <c r="S611" s="164"/>
      <c r="T611" s="164"/>
      <c r="U611" s="164"/>
      <c r="V611" s="164"/>
      <c r="W611" s="164"/>
      <c r="X611" s="164"/>
    </row>
    <row r="612" spans="1:24" ht="12">
      <c r="A612" s="164"/>
      <c r="B612" s="132"/>
      <c r="C612" s="164"/>
      <c r="D612" s="164"/>
      <c r="E612" s="164"/>
      <c r="F612" s="164"/>
      <c r="G612" s="164"/>
      <c r="H612" s="164"/>
      <c r="I612" s="164"/>
      <c r="J612" s="164"/>
      <c r="K612" s="164"/>
      <c r="L612" s="164"/>
      <c r="M612" s="164"/>
      <c r="N612" s="164"/>
      <c r="O612" s="164"/>
      <c r="P612" s="164"/>
      <c r="Q612" s="164"/>
      <c r="R612" s="164"/>
      <c r="S612" s="164"/>
      <c r="T612" s="164"/>
      <c r="U612" s="164"/>
      <c r="V612" s="164"/>
      <c r="W612" s="164"/>
      <c r="X612" s="164"/>
    </row>
    <row r="613" spans="1:24" ht="12">
      <c r="A613" s="164"/>
      <c r="B613" s="132"/>
      <c r="C613" s="164"/>
      <c r="D613" s="164"/>
      <c r="E613" s="164"/>
      <c r="F613" s="164"/>
      <c r="G613" s="164"/>
      <c r="H613" s="164"/>
      <c r="I613" s="164"/>
      <c r="J613" s="164"/>
      <c r="K613" s="164"/>
      <c r="L613" s="164"/>
      <c r="M613" s="164"/>
      <c r="N613" s="164"/>
      <c r="O613" s="164"/>
      <c r="P613" s="164"/>
      <c r="Q613" s="164"/>
      <c r="R613" s="164"/>
      <c r="S613" s="164"/>
      <c r="T613" s="164"/>
      <c r="U613" s="164"/>
      <c r="V613" s="164"/>
      <c r="W613" s="164"/>
      <c r="X613" s="164"/>
    </row>
    <row r="614" spans="1:24" ht="12">
      <c r="A614" s="164"/>
      <c r="B614" s="132"/>
      <c r="C614" s="164"/>
      <c r="D614" s="164"/>
      <c r="E614" s="164"/>
      <c r="F614" s="164"/>
      <c r="G614" s="164"/>
      <c r="H614" s="164"/>
      <c r="I614" s="164"/>
      <c r="J614" s="164"/>
      <c r="K614" s="164"/>
      <c r="L614" s="164"/>
      <c r="M614" s="164"/>
      <c r="N614" s="164"/>
      <c r="O614" s="164"/>
      <c r="P614" s="164"/>
      <c r="Q614" s="164"/>
      <c r="R614" s="164"/>
      <c r="S614" s="164"/>
      <c r="T614" s="164"/>
      <c r="U614" s="164"/>
      <c r="V614" s="164"/>
      <c r="W614" s="164"/>
      <c r="X614" s="164"/>
    </row>
    <row r="615" spans="1:24" ht="12">
      <c r="A615" s="164"/>
      <c r="B615" s="132"/>
      <c r="C615" s="164"/>
      <c r="D615" s="164"/>
      <c r="E615" s="164"/>
      <c r="F615" s="164"/>
      <c r="G615" s="164"/>
      <c r="H615" s="164"/>
      <c r="I615" s="164"/>
      <c r="J615" s="164"/>
      <c r="K615" s="164"/>
      <c r="L615" s="164"/>
      <c r="M615" s="164"/>
      <c r="N615" s="164"/>
      <c r="O615" s="164"/>
      <c r="P615" s="164"/>
      <c r="Q615" s="164"/>
      <c r="R615" s="164"/>
      <c r="S615" s="164"/>
      <c r="T615" s="164"/>
      <c r="U615" s="164"/>
      <c r="V615" s="164"/>
      <c r="W615" s="164"/>
      <c r="X615" s="164"/>
    </row>
    <row r="616" spans="1:24" ht="12">
      <c r="A616" s="164"/>
      <c r="B616" s="132"/>
      <c r="C616" s="164"/>
      <c r="D616" s="164"/>
      <c r="E616" s="164"/>
      <c r="F616" s="164"/>
      <c r="G616" s="164"/>
      <c r="H616" s="164"/>
      <c r="I616" s="164"/>
      <c r="J616" s="164"/>
      <c r="K616" s="164"/>
      <c r="L616" s="164"/>
      <c r="M616" s="164"/>
      <c r="N616" s="164"/>
      <c r="O616" s="164"/>
      <c r="P616" s="164"/>
      <c r="Q616" s="164"/>
      <c r="R616" s="164"/>
      <c r="S616" s="164"/>
      <c r="T616" s="164"/>
      <c r="U616" s="164"/>
      <c r="V616" s="164"/>
      <c r="W616" s="164"/>
      <c r="X616" s="164"/>
    </row>
    <row r="617" spans="1:24" ht="12">
      <c r="A617" s="164"/>
      <c r="B617" s="132"/>
      <c r="C617" s="164"/>
      <c r="D617" s="164"/>
      <c r="E617" s="164"/>
      <c r="F617" s="164"/>
      <c r="G617" s="164"/>
      <c r="H617" s="164"/>
      <c r="I617" s="164"/>
      <c r="J617" s="164"/>
      <c r="K617" s="164"/>
      <c r="L617" s="164"/>
      <c r="M617" s="164"/>
      <c r="N617" s="164"/>
      <c r="O617" s="164"/>
      <c r="P617" s="164"/>
      <c r="Q617" s="164"/>
      <c r="R617" s="164"/>
      <c r="S617" s="164"/>
      <c r="T617" s="164"/>
      <c r="U617" s="164"/>
      <c r="V617" s="164"/>
      <c r="W617" s="164"/>
      <c r="X617" s="164"/>
    </row>
    <row r="618" spans="1:24" ht="12">
      <c r="A618" s="164"/>
      <c r="B618" s="132"/>
      <c r="C618" s="164"/>
      <c r="D618" s="164"/>
      <c r="E618" s="164"/>
      <c r="F618" s="164"/>
      <c r="G618" s="164"/>
      <c r="H618" s="164"/>
      <c r="I618" s="164"/>
      <c r="J618" s="164"/>
      <c r="K618" s="164"/>
      <c r="L618" s="164"/>
      <c r="M618" s="164"/>
      <c r="N618" s="164"/>
      <c r="O618" s="164"/>
      <c r="P618" s="164"/>
      <c r="Q618" s="164"/>
      <c r="R618" s="164"/>
      <c r="S618" s="164"/>
      <c r="T618" s="164"/>
      <c r="U618" s="164"/>
      <c r="V618" s="164"/>
      <c r="W618" s="164"/>
      <c r="X618" s="164"/>
    </row>
    <row r="619" spans="1:24" ht="12">
      <c r="A619" s="164"/>
      <c r="B619" s="132"/>
      <c r="C619" s="164"/>
      <c r="D619" s="164"/>
      <c r="E619" s="164"/>
      <c r="F619" s="164"/>
      <c r="G619" s="164"/>
      <c r="H619" s="164"/>
      <c r="I619" s="164"/>
      <c r="J619" s="164"/>
      <c r="K619" s="164"/>
      <c r="L619" s="164"/>
      <c r="M619" s="164"/>
      <c r="N619" s="164"/>
      <c r="O619" s="164"/>
      <c r="P619" s="164"/>
      <c r="Q619" s="164"/>
      <c r="R619" s="164"/>
      <c r="S619" s="164"/>
      <c r="T619" s="164"/>
      <c r="U619" s="164"/>
      <c r="V619" s="164"/>
      <c r="W619" s="164"/>
      <c r="X619" s="164"/>
    </row>
    <row r="620" spans="1:24" ht="12">
      <c r="A620" s="164"/>
      <c r="B620" s="132"/>
      <c r="C620" s="164"/>
      <c r="D620" s="164"/>
      <c r="E620" s="164"/>
      <c r="F620" s="164"/>
      <c r="G620" s="164"/>
      <c r="H620" s="164"/>
      <c r="I620" s="164"/>
      <c r="J620" s="164"/>
      <c r="K620" s="164"/>
      <c r="L620" s="164"/>
      <c r="M620" s="164"/>
      <c r="N620" s="164"/>
      <c r="O620" s="164"/>
      <c r="P620" s="164"/>
      <c r="Q620" s="164"/>
      <c r="R620" s="164"/>
      <c r="S620" s="164"/>
      <c r="T620" s="164"/>
      <c r="U620" s="164"/>
      <c r="V620" s="164"/>
      <c r="W620" s="164"/>
      <c r="X620" s="164"/>
    </row>
    <row r="621" spans="1:24" ht="12">
      <c r="A621" s="164"/>
      <c r="B621" s="132"/>
      <c r="C621" s="164"/>
      <c r="D621" s="164"/>
      <c r="E621" s="164"/>
      <c r="F621" s="164"/>
      <c r="G621" s="164"/>
      <c r="H621" s="164"/>
      <c r="I621" s="164"/>
      <c r="J621" s="164"/>
      <c r="K621" s="164"/>
      <c r="L621" s="164"/>
      <c r="M621" s="164"/>
      <c r="N621" s="164"/>
      <c r="O621" s="164"/>
      <c r="P621" s="164"/>
      <c r="Q621" s="164"/>
      <c r="R621" s="164"/>
      <c r="S621" s="164"/>
      <c r="T621" s="164"/>
      <c r="U621" s="164"/>
      <c r="V621" s="164"/>
      <c r="W621" s="164"/>
      <c r="X621" s="164"/>
    </row>
    <row r="622" spans="1:24" ht="12">
      <c r="A622" s="164"/>
      <c r="B622" s="132"/>
      <c r="C622" s="164"/>
      <c r="D622" s="164"/>
      <c r="E622" s="164"/>
      <c r="F622" s="164"/>
      <c r="G622" s="164"/>
      <c r="H622" s="164"/>
      <c r="I622" s="164"/>
      <c r="J622" s="164"/>
      <c r="K622" s="164"/>
      <c r="L622" s="164"/>
      <c r="M622" s="164"/>
      <c r="N622" s="164"/>
      <c r="O622" s="164"/>
      <c r="P622" s="164"/>
      <c r="Q622" s="164"/>
      <c r="R622" s="164"/>
      <c r="S622" s="164"/>
      <c r="T622" s="164"/>
      <c r="U622" s="164"/>
      <c r="V622" s="164"/>
      <c r="W622" s="164"/>
      <c r="X622" s="164"/>
    </row>
    <row r="623" spans="1:24" ht="12">
      <c r="A623" s="164"/>
      <c r="B623" s="132"/>
      <c r="C623" s="164"/>
      <c r="D623" s="164"/>
      <c r="E623" s="164"/>
      <c r="F623" s="164"/>
      <c r="G623" s="164"/>
      <c r="H623" s="164"/>
      <c r="I623" s="164"/>
      <c r="J623" s="164"/>
      <c r="K623" s="164"/>
      <c r="L623" s="164"/>
      <c r="M623" s="164"/>
      <c r="N623" s="164"/>
      <c r="O623" s="164"/>
      <c r="P623" s="164"/>
      <c r="Q623" s="164"/>
      <c r="R623" s="164"/>
      <c r="S623" s="164"/>
      <c r="T623" s="164"/>
      <c r="U623" s="164"/>
      <c r="V623" s="164"/>
      <c r="W623" s="164"/>
      <c r="X623" s="164"/>
    </row>
    <row r="624" spans="1:24" ht="12">
      <c r="A624" s="164"/>
      <c r="B624" s="132"/>
      <c r="C624" s="164"/>
      <c r="D624" s="164"/>
      <c r="E624" s="164"/>
      <c r="F624" s="164"/>
      <c r="G624" s="164"/>
      <c r="H624" s="164"/>
      <c r="I624" s="164"/>
      <c r="J624" s="164"/>
      <c r="K624" s="164"/>
      <c r="L624" s="164"/>
      <c r="M624" s="164"/>
      <c r="N624" s="164"/>
      <c r="O624" s="164"/>
      <c r="P624" s="164"/>
      <c r="Q624" s="164"/>
      <c r="R624" s="164"/>
      <c r="S624" s="164"/>
      <c r="T624" s="164"/>
      <c r="U624" s="164"/>
      <c r="V624" s="164"/>
      <c r="W624" s="164"/>
      <c r="X624" s="164"/>
    </row>
    <row r="625" spans="1:24" ht="12">
      <c r="A625" s="164"/>
      <c r="B625" s="132"/>
      <c r="C625" s="164"/>
      <c r="D625" s="164"/>
      <c r="E625" s="164"/>
      <c r="F625" s="164"/>
      <c r="G625" s="164"/>
      <c r="H625" s="164"/>
      <c r="I625" s="164"/>
      <c r="J625" s="164"/>
      <c r="K625" s="164"/>
      <c r="L625" s="164"/>
      <c r="M625" s="164"/>
      <c r="N625" s="164"/>
      <c r="O625" s="164"/>
      <c r="P625" s="164"/>
      <c r="Q625" s="164"/>
      <c r="R625" s="164"/>
      <c r="S625" s="164"/>
      <c r="T625" s="164"/>
      <c r="U625" s="164"/>
      <c r="V625" s="164"/>
      <c r="W625" s="164"/>
      <c r="X625" s="164"/>
    </row>
    <row r="626" spans="1:24" ht="12">
      <c r="A626" s="164"/>
      <c r="B626" s="132"/>
      <c r="C626" s="164"/>
      <c r="D626" s="164"/>
      <c r="E626" s="164"/>
      <c r="F626" s="164"/>
      <c r="G626" s="164"/>
      <c r="H626" s="164"/>
      <c r="I626" s="164"/>
      <c r="J626" s="164"/>
      <c r="K626" s="164"/>
      <c r="L626" s="164"/>
      <c r="M626" s="164"/>
      <c r="N626" s="164"/>
      <c r="O626" s="164"/>
      <c r="P626" s="164"/>
      <c r="Q626" s="164"/>
      <c r="R626" s="164"/>
      <c r="S626" s="164"/>
      <c r="T626" s="164"/>
      <c r="U626" s="164"/>
      <c r="V626" s="164"/>
      <c r="W626" s="164"/>
      <c r="X626" s="164"/>
    </row>
    <row r="627" spans="1:24" ht="12">
      <c r="A627" s="164"/>
      <c r="B627" s="132"/>
      <c r="C627" s="164"/>
      <c r="D627" s="164"/>
      <c r="E627" s="164"/>
      <c r="F627" s="164"/>
      <c r="G627" s="164"/>
      <c r="H627" s="164"/>
      <c r="I627" s="164"/>
      <c r="J627" s="164"/>
      <c r="K627" s="164"/>
      <c r="L627" s="164"/>
      <c r="M627" s="164"/>
      <c r="N627" s="164"/>
      <c r="O627" s="164"/>
      <c r="P627" s="164"/>
      <c r="Q627" s="164"/>
      <c r="R627" s="164"/>
      <c r="S627" s="164"/>
      <c r="T627" s="164"/>
      <c r="U627" s="164"/>
      <c r="V627" s="164"/>
      <c r="W627" s="164"/>
      <c r="X627" s="164"/>
    </row>
    <row r="628" spans="1:24" ht="12">
      <c r="A628" s="164"/>
      <c r="B628" s="132"/>
      <c r="C628" s="164"/>
      <c r="D628" s="164"/>
      <c r="E628" s="164"/>
      <c r="F628" s="164"/>
      <c r="G628" s="164"/>
      <c r="H628" s="164"/>
      <c r="I628" s="164"/>
      <c r="J628" s="164"/>
      <c r="K628" s="164"/>
      <c r="L628" s="164"/>
      <c r="M628" s="164"/>
      <c r="N628" s="164"/>
      <c r="O628" s="164"/>
      <c r="P628" s="164"/>
      <c r="Q628" s="164"/>
      <c r="R628" s="164"/>
      <c r="S628" s="164"/>
      <c r="T628" s="164"/>
      <c r="U628" s="164"/>
      <c r="V628" s="164"/>
      <c r="W628" s="164"/>
      <c r="X628" s="164"/>
    </row>
    <row r="629" spans="1:24" ht="12">
      <c r="A629" s="164"/>
      <c r="B629" s="132"/>
      <c r="C629" s="164"/>
      <c r="D629" s="164"/>
      <c r="E629" s="164"/>
      <c r="F629" s="164"/>
      <c r="G629" s="164"/>
      <c r="H629" s="164"/>
      <c r="I629" s="164"/>
      <c r="J629" s="164"/>
      <c r="K629" s="164"/>
      <c r="L629" s="164"/>
      <c r="M629" s="164"/>
      <c r="N629" s="164"/>
      <c r="O629" s="164"/>
      <c r="P629" s="164"/>
      <c r="Q629" s="164"/>
      <c r="R629" s="164"/>
      <c r="S629" s="164"/>
      <c r="T629" s="164"/>
      <c r="U629" s="164"/>
      <c r="V629" s="164"/>
      <c r="W629" s="164"/>
      <c r="X629" s="164"/>
    </row>
    <row r="630" spans="1:24" ht="12">
      <c r="A630" s="164"/>
      <c r="B630" s="132"/>
      <c r="C630" s="164"/>
      <c r="D630" s="164"/>
      <c r="E630" s="164"/>
      <c r="F630" s="164"/>
      <c r="G630" s="164"/>
      <c r="H630" s="164"/>
      <c r="I630" s="164"/>
      <c r="J630" s="164"/>
      <c r="K630" s="164"/>
      <c r="L630" s="164"/>
      <c r="M630" s="164"/>
      <c r="N630" s="164"/>
      <c r="O630" s="164"/>
      <c r="P630" s="164"/>
      <c r="Q630" s="164"/>
      <c r="R630" s="164"/>
      <c r="S630" s="164"/>
      <c r="T630" s="164"/>
      <c r="U630" s="164"/>
      <c r="V630" s="164"/>
      <c r="W630" s="164"/>
      <c r="X630" s="164"/>
    </row>
    <row r="631" spans="1:24" ht="12">
      <c r="A631" s="164"/>
      <c r="B631" s="132"/>
      <c r="C631" s="164"/>
      <c r="D631" s="164"/>
      <c r="E631" s="164"/>
      <c r="F631" s="164"/>
      <c r="G631" s="164"/>
      <c r="H631" s="164"/>
      <c r="I631" s="164"/>
      <c r="J631" s="164"/>
      <c r="K631" s="164"/>
      <c r="L631" s="164"/>
      <c r="M631" s="164"/>
      <c r="N631" s="164"/>
      <c r="O631" s="164"/>
      <c r="P631" s="164"/>
      <c r="Q631" s="164"/>
      <c r="R631" s="164"/>
      <c r="S631" s="164"/>
      <c r="T631" s="164"/>
      <c r="U631" s="164"/>
      <c r="V631" s="164"/>
      <c r="W631" s="164"/>
      <c r="X631" s="164"/>
    </row>
    <row r="632" spans="1:24" ht="12">
      <c r="A632" s="164"/>
      <c r="B632" s="132"/>
      <c r="C632" s="164"/>
      <c r="D632" s="164"/>
      <c r="E632" s="164"/>
      <c r="F632" s="164"/>
      <c r="G632" s="164"/>
      <c r="H632" s="164"/>
      <c r="I632" s="164"/>
      <c r="J632" s="164"/>
      <c r="K632" s="164"/>
      <c r="L632" s="164"/>
      <c r="M632" s="164"/>
      <c r="N632" s="164"/>
      <c r="O632" s="164"/>
      <c r="P632" s="164"/>
      <c r="Q632" s="164"/>
      <c r="R632" s="164"/>
      <c r="S632" s="164"/>
      <c r="T632" s="164"/>
      <c r="U632" s="164"/>
      <c r="V632" s="164"/>
      <c r="W632" s="164"/>
      <c r="X632" s="164"/>
    </row>
    <row r="633" spans="1:24" ht="12">
      <c r="A633" s="164"/>
      <c r="B633" s="132"/>
      <c r="C633" s="164"/>
      <c r="D633" s="164"/>
      <c r="E633" s="164"/>
      <c r="F633" s="164"/>
      <c r="G633" s="164"/>
      <c r="H633" s="164"/>
      <c r="I633" s="164"/>
      <c r="J633" s="164"/>
      <c r="K633" s="164"/>
      <c r="L633" s="164"/>
      <c r="M633" s="164"/>
      <c r="N633" s="164"/>
      <c r="O633" s="164"/>
      <c r="P633" s="164"/>
      <c r="Q633" s="164"/>
      <c r="R633" s="164"/>
      <c r="S633" s="164"/>
      <c r="T633" s="164"/>
      <c r="U633" s="164"/>
      <c r="V633" s="164"/>
      <c r="W633" s="164"/>
      <c r="X633" s="164"/>
    </row>
    <row r="634" spans="1:24" ht="12">
      <c r="A634" s="164"/>
      <c r="B634" s="132"/>
      <c r="C634" s="164"/>
      <c r="D634" s="164"/>
      <c r="E634" s="164"/>
      <c r="F634" s="164"/>
      <c r="G634" s="164"/>
      <c r="H634" s="164"/>
      <c r="I634" s="164"/>
      <c r="J634" s="164"/>
      <c r="K634" s="164"/>
      <c r="L634" s="164"/>
      <c r="M634" s="164"/>
      <c r="N634" s="164"/>
      <c r="O634" s="164"/>
      <c r="P634" s="164"/>
      <c r="Q634" s="164"/>
      <c r="R634" s="164"/>
      <c r="S634" s="164"/>
      <c r="T634" s="164"/>
      <c r="U634" s="164"/>
      <c r="V634" s="164"/>
      <c r="W634" s="164"/>
      <c r="X634" s="164"/>
    </row>
    <row r="635" spans="1:24" ht="12">
      <c r="A635" s="164"/>
      <c r="B635" s="132"/>
      <c r="C635" s="164"/>
      <c r="D635" s="164"/>
      <c r="E635" s="164"/>
      <c r="F635" s="164"/>
      <c r="G635" s="164"/>
      <c r="H635" s="164"/>
      <c r="I635" s="164"/>
      <c r="J635" s="164"/>
      <c r="K635" s="164"/>
      <c r="L635" s="164"/>
      <c r="M635" s="164"/>
      <c r="N635" s="164"/>
      <c r="O635" s="164"/>
      <c r="P635" s="164"/>
      <c r="Q635" s="164"/>
      <c r="R635" s="164"/>
      <c r="S635" s="164"/>
      <c r="T635" s="164"/>
      <c r="U635" s="164"/>
      <c r="V635" s="164"/>
      <c r="W635" s="164"/>
      <c r="X635" s="164"/>
    </row>
    <row r="636" spans="1:24" ht="12">
      <c r="A636" s="164"/>
      <c r="B636" s="132"/>
      <c r="C636" s="164"/>
      <c r="D636" s="164"/>
      <c r="E636" s="164"/>
      <c r="F636" s="164"/>
      <c r="G636" s="164"/>
      <c r="H636" s="164"/>
      <c r="I636" s="164"/>
      <c r="J636" s="164"/>
      <c r="K636" s="164"/>
      <c r="L636" s="164"/>
      <c r="M636" s="164"/>
      <c r="N636" s="164"/>
      <c r="O636" s="164"/>
      <c r="P636" s="164"/>
      <c r="Q636" s="164"/>
      <c r="R636" s="164"/>
      <c r="S636" s="164"/>
      <c r="T636" s="164"/>
      <c r="U636" s="164"/>
      <c r="V636" s="164"/>
      <c r="W636" s="164"/>
      <c r="X636" s="164"/>
    </row>
    <row r="637" spans="1:24" ht="12">
      <c r="A637" s="164"/>
      <c r="B637" s="132"/>
      <c r="C637" s="164"/>
      <c r="D637" s="164"/>
      <c r="E637" s="164"/>
      <c r="F637" s="164"/>
      <c r="G637" s="164"/>
      <c r="H637" s="164"/>
      <c r="I637" s="164"/>
      <c r="J637" s="164"/>
      <c r="K637" s="164"/>
      <c r="L637" s="164"/>
      <c r="M637" s="164"/>
      <c r="N637" s="164"/>
      <c r="O637" s="164"/>
      <c r="P637" s="164"/>
      <c r="Q637" s="164"/>
      <c r="R637" s="164"/>
      <c r="S637" s="164"/>
      <c r="T637" s="164"/>
      <c r="U637" s="164"/>
      <c r="V637" s="164"/>
      <c r="W637" s="164"/>
      <c r="X637" s="164"/>
    </row>
    <row r="638" spans="1:24" ht="12">
      <c r="A638" s="164"/>
      <c r="B638" s="132"/>
      <c r="C638" s="164"/>
      <c r="D638" s="164"/>
      <c r="E638" s="164"/>
      <c r="F638" s="164"/>
      <c r="G638" s="164"/>
      <c r="H638" s="164"/>
      <c r="I638" s="164"/>
      <c r="J638" s="164"/>
      <c r="K638" s="164"/>
      <c r="L638" s="164"/>
      <c r="M638" s="164"/>
      <c r="N638" s="164"/>
      <c r="O638" s="164"/>
      <c r="P638" s="164"/>
      <c r="Q638" s="164"/>
      <c r="R638" s="164"/>
      <c r="S638" s="164"/>
      <c r="T638" s="164"/>
      <c r="U638" s="164"/>
      <c r="V638" s="164"/>
      <c r="W638" s="164"/>
      <c r="X638" s="164"/>
    </row>
    <row r="639" spans="1:24" ht="12">
      <c r="A639" s="164"/>
      <c r="B639" s="132"/>
      <c r="C639" s="164"/>
      <c r="D639" s="164"/>
      <c r="E639" s="164"/>
      <c r="F639" s="164"/>
      <c r="G639" s="164"/>
      <c r="H639" s="164"/>
      <c r="I639" s="164"/>
      <c r="J639" s="164"/>
      <c r="K639" s="164"/>
      <c r="L639" s="164"/>
      <c r="M639" s="164"/>
      <c r="N639" s="164"/>
      <c r="O639" s="164"/>
      <c r="P639" s="164"/>
      <c r="Q639" s="164"/>
      <c r="R639" s="164"/>
      <c r="S639" s="164"/>
      <c r="T639" s="164"/>
      <c r="U639" s="164"/>
      <c r="V639" s="164"/>
      <c r="W639" s="164"/>
      <c r="X639" s="164"/>
    </row>
    <row r="640" spans="1:24" ht="12">
      <c r="A640" s="164"/>
      <c r="B640" s="132"/>
      <c r="C640" s="164"/>
      <c r="D640" s="164"/>
      <c r="E640" s="164"/>
      <c r="F640" s="164"/>
      <c r="G640" s="164"/>
      <c r="H640" s="164"/>
      <c r="I640" s="164"/>
      <c r="J640" s="164"/>
      <c r="K640" s="164"/>
      <c r="L640" s="164"/>
      <c r="M640" s="164"/>
      <c r="N640" s="164"/>
      <c r="O640" s="164"/>
      <c r="P640" s="164"/>
      <c r="Q640" s="164"/>
      <c r="R640" s="164"/>
      <c r="S640" s="164"/>
      <c r="T640" s="164"/>
      <c r="U640" s="164"/>
      <c r="V640" s="164"/>
      <c r="W640" s="164"/>
      <c r="X640" s="164"/>
    </row>
    <row r="641" spans="1:24" ht="12">
      <c r="A641" s="164"/>
      <c r="B641" s="132"/>
      <c r="C641" s="164"/>
      <c r="D641" s="164"/>
      <c r="E641" s="164"/>
      <c r="F641" s="164"/>
      <c r="G641" s="164"/>
      <c r="H641" s="164"/>
      <c r="I641" s="164"/>
      <c r="J641" s="164"/>
      <c r="K641" s="164"/>
      <c r="L641" s="164"/>
      <c r="M641" s="164"/>
      <c r="N641" s="164"/>
      <c r="O641" s="164"/>
      <c r="P641" s="164"/>
      <c r="Q641" s="164"/>
      <c r="R641" s="164"/>
      <c r="S641" s="164"/>
      <c r="T641" s="164"/>
      <c r="U641" s="164"/>
      <c r="V641" s="164"/>
      <c r="W641" s="164"/>
      <c r="X641" s="164"/>
    </row>
    <row r="642" spans="1:24" ht="12">
      <c r="A642" s="164"/>
      <c r="B642" s="132"/>
      <c r="C642" s="164"/>
      <c r="D642" s="164"/>
      <c r="E642" s="164"/>
      <c r="F642" s="164"/>
      <c r="G642" s="164"/>
      <c r="H642" s="164"/>
      <c r="I642" s="164"/>
      <c r="J642" s="164"/>
      <c r="K642" s="164"/>
      <c r="L642" s="164"/>
      <c r="M642" s="164"/>
      <c r="N642" s="164"/>
      <c r="O642" s="164"/>
      <c r="P642" s="164"/>
      <c r="Q642" s="164"/>
      <c r="R642" s="164"/>
      <c r="S642" s="164"/>
      <c r="T642" s="164"/>
      <c r="U642" s="164"/>
      <c r="V642" s="164"/>
      <c r="W642" s="164"/>
      <c r="X642" s="164"/>
    </row>
    <row r="643" spans="1:24" ht="12">
      <c r="A643" s="164"/>
      <c r="B643" s="132"/>
      <c r="C643" s="164"/>
      <c r="D643" s="164"/>
      <c r="E643" s="164"/>
      <c r="F643" s="164"/>
      <c r="G643" s="164"/>
      <c r="H643" s="164"/>
      <c r="I643" s="164"/>
      <c r="J643" s="164"/>
      <c r="K643" s="164"/>
      <c r="L643" s="164"/>
      <c r="M643" s="164"/>
      <c r="N643" s="164"/>
      <c r="O643" s="164"/>
      <c r="P643" s="164"/>
      <c r="Q643" s="164"/>
      <c r="R643" s="164"/>
      <c r="S643" s="164"/>
      <c r="T643" s="164"/>
      <c r="U643" s="164"/>
      <c r="V643" s="164"/>
      <c r="W643" s="164"/>
      <c r="X643" s="164"/>
    </row>
    <row r="644" spans="1:24" ht="12">
      <c r="A644" s="164"/>
      <c r="B644" s="132"/>
      <c r="C644" s="164"/>
      <c r="D644" s="164"/>
      <c r="E644" s="164"/>
      <c r="F644" s="164"/>
      <c r="G644" s="164"/>
      <c r="H644" s="164"/>
      <c r="I644" s="164"/>
      <c r="J644" s="164"/>
      <c r="K644" s="164"/>
      <c r="L644" s="164"/>
      <c r="M644" s="164"/>
      <c r="N644" s="164"/>
      <c r="O644" s="164"/>
      <c r="P644" s="164"/>
      <c r="Q644" s="164"/>
      <c r="R644" s="164"/>
      <c r="S644" s="164"/>
      <c r="T644" s="164"/>
      <c r="U644" s="164"/>
      <c r="V644" s="164"/>
      <c r="W644" s="164"/>
      <c r="X644" s="164"/>
    </row>
    <row r="645" spans="1:24" ht="12">
      <c r="A645" s="164"/>
      <c r="B645" s="132"/>
      <c r="C645" s="164"/>
      <c r="D645" s="164"/>
      <c r="E645" s="164"/>
      <c r="F645" s="164"/>
      <c r="G645" s="164"/>
      <c r="H645" s="164"/>
      <c r="I645" s="164"/>
      <c r="J645" s="164"/>
      <c r="K645" s="164"/>
      <c r="L645" s="164"/>
      <c r="M645" s="164"/>
      <c r="N645" s="164"/>
      <c r="O645" s="164"/>
      <c r="P645" s="164"/>
      <c r="Q645" s="164"/>
      <c r="R645" s="164"/>
      <c r="S645" s="164"/>
      <c r="T645" s="164"/>
      <c r="U645" s="164"/>
      <c r="V645" s="164"/>
      <c r="W645" s="164"/>
      <c r="X645" s="164"/>
    </row>
    <row r="646" spans="1:24" ht="12">
      <c r="A646" s="164"/>
      <c r="B646" s="132"/>
      <c r="C646" s="164"/>
      <c r="D646" s="164"/>
      <c r="E646" s="164"/>
      <c r="F646" s="164"/>
      <c r="G646" s="164"/>
      <c r="H646" s="164"/>
      <c r="I646" s="164"/>
      <c r="J646" s="164"/>
      <c r="K646" s="164"/>
      <c r="L646" s="164"/>
      <c r="M646" s="164"/>
      <c r="N646" s="164"/>
      <c r="O646" s="164"/>
      <c r="P646" s="164"/>
      <c r="Q646" s="164"/>
      <c r="R646" s="164"/>
      <c r="S646" s="164"/>
      <c r="T646" s="164"/>
      <c r="U646" s="164"/>
      <c r="V646" s="164"/>
      <c r="W646" s="164"/>
      <c r="X646" s="164"/>
    </row>
    <row r="647" spans="1:24" ht="12">
      <c r="A647" s="164"/>
      <c r="B647" s="132"/>
      <c r="C647" s="164"/>
      <c r="D647" s="164"/>
      <c r="E647" s="164"/>
      <c r="F647" s="164"/>
      <c r="G647" s="164"/>
      <c r="H647" s="164"/>
      <c r="I647" s="164"/>
      <c r="J647" s="164"/>
      <c r="K647" s="164"/>
      <c r="L647" s="164"/>
      <c r="M647" s="164"/>
      <c r="N647" s="164"/>
      <c r="O647" s="164"/>
      <c r="P647" s="164"/>
      <c r="Q647" s="164"/>
      <c r="R647" s="164"/>
      <c r="S647" s="164"/>
      <c r="T647" s="164"/>
      <c r="U647" s="164"/>
      <c r="V647" s="164"/>
      <c r="W647" s="164"/>
      <c r="X647" s="164"/>
    </row>
    <row r="648" spans="1:24" ht="12">
      <c r="A648" s="164"/>
      <c r="B648" s="132"/>
      <c r="C648" s="164"/>
      <c r="D648" s="164"/>
      <c r="E648" s="164"/>
      <c r="F648" s="164"/>
      <c r="G648" s="164"/>
      <c r="H648" s="164"/>
      <c r="I648" s="164"/>
      <c r="J648" s="164"/>
      <c r="K648" s="164"/>
      <c r="L648" s="164"/>
      <c r="M648" s="164"/>
      <c r="N648" s="164"/>
      <c r="O648" s="164"/>
      <c r="P648" s="164"/>
      <c r="Q648" s="164"/>
      <c r="R648" s="164"/>
      <c r="S648" s="164"/>
      <c r="T648" s="164"/>
      <c r="U648" s="164"/>
      <c r="V648" s="164"/>
      <c r="W648" s="164"/>
      <c r="X648" s="164"/>
    </row>
    <row r="649" spans="1:24" ht="12">
      <c r="A649" s="164"/>
      <c r="B649" s="132"/>
      <c r="C649" s="164"/>
      <c r="D649" s="164"/>
      <c r="E649" s="164"/>
      <c r="F649" s="164"/>
      <c r="G649" s="164"/>
      <c r="H649" s="164"/>
      <c r="I649" s="164"/>
      <c r="J649" s="164"/>
      <c r="K649" s="164"/>
      <c r="L649" s="164"/>
      <c r="M649" s="164"/>
      <c r="N649" s="164"/>
      <c r="O649" s="164"/>
      <c r="P649" s="164"/>
      <c r="Q649" s="164"/>
      <c r="R649" s="164"/>
      <c r="S649" s="164"/>
      <c r="T649" s="164"/>
      <c r="U649" s="164"/>
      <c r="V649" s="164"/>
      <c r="W649" s="164"/>
      <c r="X649" s="164"/>
    </row>
    <row r="650" spans="1:24" ht="12">
      <c r="A650" s="164"/>
      <c r="B650" s="132"/>
      <c r="C650" s="164"/>
      <c r="D650" s="164"/>
      <c r="E650" s="164"/>
      <c r="F650" s="164"/>
      <c r="G650" s="164"/>
      <c r="H650" s="164"/>
      <c r="I650" s="164"/>
      <c r="J650" s="164"/>
      <c r="K650" s="164"/>
      <c r="L650" s="164"/>
      <c r="M650" s="164"/>
      <c r="N650" s="164"/>
      <c r="O650" s="164"/>
      <c r="P650" s="164"/>
      <c r="Q650" s="164"/>
      <c r="R650" s="164"/>
      <c r="S650" s="164"/>
      <c r="T650" s="164"/>
      <c r="U650" s="164"/>
      <c r="V650" s="164"/>
      <c r="W650" s="164"/>
      <c r="X650" s="164"/>
    </row>
    <row r="651" spans="1:24" ht="12">
      <c r="A651" s="164"/>
      <c r="B651" s="132"/>
      <c r="C651" s="164"/>
      <c r="D651" s="164"/>
      <c r="E651" s="164"/>
      <c r="F651" s="164"/>
      <c r="G651" s="164"/>
      <c r="H651" s="164"/>
      <c r="I651" s="164"/>
      <c r="J651" s="164"/>
      <c r="K651" s="164"/>
      <c r="L651" s="164"/>
      <c r="M651" s="164"/>
      <c r="N651" s="164"/>
      <c r="O651" s="164"/>
      <c r="P651" s="164"/>
      <c r="Q651" s="164"/>
      <c r="R651" s="164"/>
      <c r="S651" s="164"/>
      <c r="T651" s="164"/>
      <c r="U651" s="164"/>
      <c r="V651" s="164"/>
      <c r="W651" s="164"/>
      <c r="X651" s="164"/>
    </row>
    <row r="652" spans="1:24" ht="12">
      <c r="A652" s="164"/>
      <c r="B652" s="132"/>
      <c r="C652" s="164"/>
      <c r="D652" s="164"/>
      <c r="E652" s="164"/>
      <c r="F652" s="164"/>
      <c r="G652" s="164"/>
      <c r="H652" s="164"/>
      <c r="I652" s="164"/>
      <c r="J652" s="164"/>
      <c r="K652" s="164"/>
      <c r="L652" s="164"/>
      <c r="M652" s="164"/>
      <c r="N652" s="164"/>
      <c r="O652" s="164"/>
      <c r="P652" s="164"/>
      <c r="Q652" s="164"/>
      <c r="R652" s="164"/>
      <c r="S652" s="164"/>
      <c r="T652" s="164"/>
      <c r="U652" s="164"/>
      <c r="V652" s="164"/>
      <c r="W652" s="164"/>
      <c r="X652" s="164"/>
    </row>
    <row r="653" spans="1:24" ht="12">
      <c r="A653" s="164"/>
      <c r="B653" s="132"/>
      <c r="C653" s="164"/>
      <c r="D653" s="164"/>
      <c r="E653" s="164"/>
      <c r="F653" s="164"/>
      <c r="G653" s="164"/>
      <c r="H653" s="164"/>
      <c r="I653" s="164"/>
      <c r="J653" s="164"/>
      <c r="K653" s="164"/>
      <c r="L653" s="164"/>
      <c r="M653" s="164"/>
      <c r="N653" s="164"/>
      <c r="O653" s="164"/>
      <c r="P653" s="164"/>
      <c r="Q653" s="164"/>
      <c r="R653" s="164"/>
      <c r="S653" s="164"/>
      <c r="T653" s="164"/>
      <c r="U653" s="164"/>
      <c r="V653" s="164"/>
      <c r="W653" s="164"/>
      <c r="X653" s="164"/>
    </row>
    <row r="654" spans="1:24" ht="12">
      <c r="A654" s="164"/>
      <c r="B654" s="132"/>
      <c r="C654" s="164"/>
      <c r="D654" s="164"/>
      <c r="E654" s="164"/>
      <c r="F654" s="164"/>
      <c r="G654" s="164"/>
      <c r="H654" s="164"/>
      <c r="I654" s="164"/>
      <c r="J654" s="164"/>
      <c r="K654" s="164"/>
      <c r="L654" s="164"/>
      <c r="M654" s="164"/>
      <c r="N654" s="164"/>
      <c r="O654" s="164"/>
      <c r="P654" s="164"/>
      <c r="Q654" s="164"/>
      <c r="R654" s="164"/>
      <c r="S654" s="164"/>
      <c r="T654" s="164"/>
      <c r="U654" s="164"/>
      <c r="V654" s="164"/>
      <c r="W654" s="164"/>
      <c r="X654" s="164"/>
    </row>
    <row r="655" spans="1:24" ht="12">
      <c r="A655" s="164"/>
      <c r="B655" s="132"/>
      <c r="C655" s="164"/>
      <c r="D655" s="164"/>
      <c r="E655" s="164"/>
      <c r="F655" s="164"/>
      <c r="G655" s="164"/>
      <c r="H655" s="164"/>
      <c r="I655" s="164"/>
      <c r="J655" s="164"/>
      <c r="K655" s="164"/>
      <c r="L655" s="164"/>
      <c r="M655" s="164"/>
      <c r="N655" s="164"/>
      <c r="O655" s="164"/>
      <c r="P655" s="164"/>
      <c r="Q655" s="164"/>
      <c r="R655" s="164"/>
      <c r="S655" s="164"/>
      <c r="T655" s="164"/>
      <c r="U655" s="164"/>
      <c r="V655" s="164"/>
      <c r="W655" s="164"/>
      <c r="X655" s="164"/>
    </row>
    <row r="656" spans="1:24" ht="12">
      <c r="A656" s="164"/>
      <c r="B656" s="132"/>
      <c r="C656" s="164"/>
      <c r="D656" s="164"/>
      <c r="E656" s="164"/>
      <c r="F656" s="164"/>
      <c r="G656" s="164"/>
      <c r="H656" s="164"/>
      <c r="I656" s="164"/>
      <c r="J656" s="164"/>
      <c r="K656" s="164"/>
      <c r="L656" s="164"/>
      <c r="M656" s="164"/>
      <c r="N656" s="164"/>
      <c r="O656" s="164"/>
      <c r="P656" s="164"/>
      <c r="Q656" s="164"/>
      <c r="R656" s="164"/>
      <c r="S656" s="164"/>
      <c r="T656" s="164"/>
      <c r="U656" s="164"/>
      <c r="V656" s="164"/>
      <c r="W656" s="164"/>
      <c r="X656" s="164"/>
    </row>
    <row r="657" spans="1:24" ht="12">
      <c r="A657" s="164"/>
      <c r="B657" s="132"/>
      <c r="C657" s="164"/>
      <c r="D657" s="164"/>
      <c r="E657" s="164"/>
      <c r="F657" s="164"/>
      <c r="G657" s="164"/>
      <c r="H657" s="164"/>
      <c r="I657" s="164"/>
      <c r="J657" s="164"/>
      <c r="K657" s="164"/>
      <c r="L657" s="164"/>
      <c r="M657" s="164"/>
      <c r="N657" s="164"/>
      <c r="O657" s="164"/>
      <c r="P657" s="164"/>
      <c r="Q657" s="164"/>
      <c r="R657" s="164"/>
      <c r="S657" s="164"/>
      <c r="T657" s="164"/>
      <c r="U657" s="164"/>
      <c r="V657" s="164"/>
      <c r="W657" s="164"/>
      <c r="X657" s="164"/>
    </row>
    <row r="658" spans="1:24" ht="12">
      <c r="A658" s="164"/>
      <c r="B658" s="132"/>
      <c r="C658" s="164"/>
      <c r="D658" s="164"/>
      <c r="E658" s="164"/>
      <c r="F658" s="164"/>
      <c r="G658" s="164"/>
      <c r="H658" s="164"/>
      <c r="I658" s="164"/>
      <c r="J658" s="164"/>
      <c r="K658" s="164"/>
      <c r="L658" s="164"/>
      <c r="M658" s="164"/>
      <c r="N658" s="164"/>
      <c r="O658" s="164"/>
      <c r="P658" s="164"/>
      <c r="Q658" s="164"/>
      <c r="R658" s="164"/>
      <c r="S658" s="164"/>
      <c r="T658" s="164"/>
      <c r="U658" s="164"/>
      <c r="V658" s="164"/>
      <c r="W658" s="164"/>
      <c r="X658" s="164"/>
    </row>
    <row r="659" spans="1:24" ht="12">
      <c r="A659" s="164"/>
      <c r="B659" s="132"/>
      <c r="C659" s="164"/>
      <c r="D659" s="164"/>
      <c r="E659" s="164"/>
      <c r="F659" s="164"/>
      <c r="G659" s="164"/>
      <c r="H659" s="164"/>
      <c r="I659" s="164"/>
      <c r="J659" s="164"/>
      <c r="K659" s="164"/>
      <c r="L659" s="164"/>
      <c r="M659" s="164"/>
      <c r="N659" s="164"/>
      <c r="O659" s="164"/>
      <c r="P659" s="164"/>
      <c r="Q659" s="164"/>
      <c r="R659" s="164"/>
      <c r="S659" s="164"/>
      <c r="T659" s="164"/>
      <c r="U659" s="164"/>
      <c r="V659" s="164"/>
      <c r="W659" s="164"/>
      <c r="X659" s="164"/>
    </row>
    <row r="660" spans="1:24" ht="12">
      <c r="A660" s="164"/>
      <c r="B660" s="132"/>
      <c r="C660" s="164"/>
      <c r="D660" s="164"/>
      <c r="E660" s="164"/>
      <c r="F660" s="164"/>
      <c r="G660" s="164"/>
      <c r="H660" s="164"/>
      <c r="I660" s="164"/>
      <c r="J660" s="164"/>
      <c r="K660" s="164"/>
      <c r="L660" s="164"/>
      <c r="M660" s="164"/>
      <c r="N660" s="164"/>
      <c r="O660" s="164"/>
      <c r="P660" s="164"/>
      <c r="Q660" s="164"/>
      <c r="R660" s="164"/>
      <c r="S660" s="164"/>
      <c r="T660" s="164"/>
      <c r="U660" s="164"/>
      <c r="V660" s="164"/>
      <c r="W660" s="164"/>
      <c r="X660" s="164"/>
    </row>
    <row r="661" spans="1:24" ht="12">
      <c r="A661" s="164"/>
      <c r="B661" s="132"/>
      <c r="C661" s="164"/>
      <c r="D661" s="164"/>
      <c r="E661" s="164"/>
      <c r="F661" s="164"/>
      <c r="G661" s="164"/>
      <c r="H661" s="164"/>
      <c r="I661" s="164"/>
      <c r="J661" s="164"/>
      <c r="K661" s="164"/>
      <c r="L661" s="164"/>
      <c r="M661" s="164"/>
      <c r="N661" s="164"/>
      <c r="O661" s="164"/>
      <c r="P661" s="164"/>
      <c r="Q661" s="164"/>
      <c r="R661" s="164"/>
      <c r="S661" s="164"/>
      <c r="T661" s="164"/>
      <c r="U661" s="164"/>
      <c r="V661" s="164"/>
      <c r="W661" s="164"/>
      <c r="X661" s="164"/>
    </row>
    <row r="662" spans="1:24" ht="12">
      <c r="A662" s="164"/>
      <c r="B662" s="132"/>
      <c r="C662" s="164"/>
      <c r="D662" s="164"/>
      <c r="E662" s="164"/>
      <c r="F662" s="164"/>
      <c r="G662" s="164"/>
      <c r="H662" s="164"/>
      <c r="I662" s="164"/>
      <c r="J662" s="164"/>
      <c r="K662" s="164"/>
      <c r="L662" s="164"/>
      <c r="M662" s="164"/>
      <c r="N662" s="164"/>
      <c r="O662" s="164"/>
      <c r="P662" s="164"/>
      <c r="Q662" s="164"/>
      <c r="R662" s="164"/>
      <c r="S662" s="164"/>
      <c r="T662" s="164"/>
      <c r="U662" s="164"/>
      <c r="V662" s="164"/>
      <c r="W662" s="164"/>
      <c r="X662" s="164"/>
    </row>
    <row r="663" spans="1:24" ht="12">
      <c r="A663" s="164"/>
      <c r="B663" s="132"/>
      <c r="C663" s="164"/>
      <c r="D663" s="164"/>
      <c r="E663" s="164"/>
      <c r="F663" s="164"/>
      <c r="G663" s="164"/>
      <c r="H663" s="164"/>
      <c r="I663" s="164"/>
      <c r="J663" s="164"/>
      <c r="K663" s="164"/>
      <c r="L663" s="164"/>
      <c r="M663" s="164"/>
      <c r="N663" s="164"/>
      <c r="O663" s="164"/>
      <c r="P663" s="164"/>
      <c r="Q663" s="164"/>
      <c r="R663" s="164"/>
      <c r="S663" s="164"/>
      <c r="T663" s="164"/>
      <c r="U663" s="164"/>
      <c r="V663" s="164"/>
      <c r="W663" s="164"/>
      <c r="X663" s="164"/>
    </row>
    <row r="664" spans="1:24" ht="12">
      <c r="A664" s="164"/>
      <c r="B664" s="132"/>
      <c r="C664" s="164"/>
      <c r="D664" s="164"/>
      <c r="E664" s="164"/>
      <c r="F664" s="164"/>
      <c r="G664" s="164"/>
      <c r="H664" s="164"/>
      <c r="I664" s="164"/>
      <c r="J664" s="164"/>
      <c r="K664" s="164"/>
      <c r="L664" s="164"/>
      <c r="M664" s="164"/>
      <c r="N664" s="164"/>
      <c r="O664" s="164"/>
      <c r="P664" s="164"/>
      <c r="Q664" s="164"/>
      <c r="R664" s="164"/>
      <c r="S664" s="164"/>
      <c r="T664" s="164"/>
      <c r="U664" s="164"/>
      <c r="V664" s="164"/>
      <c r="W664" s="164"/>
      <c r="X664" s="164"/>
    </row>
    <row r="665" spans="1:24" ht="12">
      <c r="A665" s="164"/>
      <c r="B665" s="132"/>
      <c r="C665" s="164"/>
      <c r="D665" s="164"/>
      <c r="E665" s="164"/>
      <c r="F665" s="164"/>
      <c r="G665" s="164"/>
      <c r="H665" s="164"/>
      <c r="I665" s="164"/>
      <c r="J665" s="164"/>
      <c r="K665" s="164"/>
      <c r="L665" s="164"/>
      <c r="M665" s="164"/>
      <c r="N665" s="164"/>
      <c r="O665" s="164"/>
      <c r="P665" s="164"/>
      <c r="Q665" s="164"/>
      <c r="R665" s="164"/>
      <c r="S665" s="164"/>
      <c r="T665" s="164"/>
      <c r="U665" s="164"/>
      <c r="V665" s="164"/>
      <c r="W665" s="164"/>
      <c r="X665" s="164"/>
    </row>
    <row r="666" spans="1:24" ht="12">
      <c r="A666" s="164"/>
      <c r="B666" s="132"/>
      <c r="C666" s="164"/>
      <c r="D666" s="164"/>
      <c r="E666" s="164"/>
      <c r="F666" s="164"/>
      <c r="G666" s="164"/>
      <c r="H666" s="164"/>
      <c r="I666" s="164"/>
      <c r="J666" s="164"/>
      <c r="K666" s="164"/>
      <c r="L666" s="164"/>
      <c r="M666" s="164"/>
      <c r="N666" s="164"/>
      <c r="O666" s="164"/>
      <c r="P666" s="164"/>
      <c r="Q666" s="164"/>
      <c r="R666" s="164"/>
      <c r="S666" s="164"/>
      <c r="T666" s="164"/>
      <c r="U666" s="164"/>
      <c r="V666" s="164"/>
      <c r="W666" s="164"/>
      <c r="X666" s="164"/>
    </row>
    <row r="667" spans="1:24" ht="12">
      <c r="A667" s="164"/>
      <c r="B667" s="132"/>
      <c r="C667" s="164"/>
      <c r="D667" s="164"/>
      <c r="E667" s="164"/>
      <c r="F667" s="164"/>
      <c r="G667" s="164"/>
      <c r="H667" s="164"/>
      <c r="I667" s="164"/>
      <c r="J667" s="164"/>
      <c r="K667" s="164"/>
      <c r="L667" s="164"/>
      <c r="M667" s="164"/>
      <c r="N667" s="164"/>
      <c r="O667" s="164"/>
      <c r="P667" s="164"/>
      <c r="Q667" s="164"/>
      <c r="R667" s="164"/>
      <c r="S667" s="164"/>
      <c r="T667" s="164"/>
      <c r="U667" s="164"/>
      <c r="V667" s="164"/>
      <c r="W667" s="164"/>
      <c r="X667" s="164"/>
    </row>
    <row r="668" spans="1:24" ht="12">
      <c r="A668" s="164"/>
      <c r="B668" s="132"/>
      <c r="C668" s="164"/>
      <c r="D668" s="164"/>
      <c r="E668" s="164"/>
      <c r="F668" s="164"/>
      <c r="G668" s="164"/>
      <c r="H668" s="164"/>
      <c r="I668" s="164"/>
      <c r="J668" s="164"/>
      <c r="K668" s="164"/>
      <c r="L668" s="164"/>
      <c r="M668" s="164"/>
      <c r="N668" s="164"/>
      <c r="O668" s="164"/>
      <c r="P668" s="164"/>
      <c r="Q668" s="164"/>
      <c r="R668" s="164"/>
      <c r="S668" s="164"/>
      <c r="T668" s="164"/>
      <c r="U668" s="164"/>
      <c r="V668" s="164"/>
      <c r="W668" s="164"/>
      <c r="X668" s="164"/>
    </row>
    <row r="669" spans="1:24" ht="12">
      <c r="A669" s="164"/>
      <c r="B669" s="132"/>
      <c r="C669" s="164"/>
      <c r="D669" s="164"/>
      <c r="E669" s="164"/>
      <c r="F669" s="164"/>
      <c r="G669" s="164"/>
      <c r="H669" s="164"/>
      <c r="I669" s="164"/>
      <c r="J669" s="164"/>
      <c r="K669" s="164"/>
      <c r="L669" s="164"/>
      <c r="M669" s="164"/>
      <c r="N669" s="164"/>
      <c r="O669" s="164"/>
      <c r="P669" s="164"/>
      <c r="Q669" s="164"/>
      <c r="R669" s="164"/>
      <c r="S669" s="164"/>
      <c r="T669" s="164"/>
      <c r="U669" s="164"/>
      <c r="V669" s="164"/>
      <c r="W669" s="164"/>
      <c r="X669" s="164"/>
    </row>
    <row r="670" spans="1:24" ht="12">
      <c r="A670" s="164"/>
      <c r="B670" s="132"/>
      <c r="C670" s="164"/>
      <c r="D670" s="164"/>
      <c r="E670" s="164"/>
      <c r="F670" s="164"/>
      <c r="G670" s="164"/>
      <c r="H670" s="164"/>
      <c r="I670" s="164"/>
      <c r="J670" s="164"/>
      <c r="K670" s="164"/>
      <c r="L670" s="164"/>
      <c r="M670" s="164"/>
      <c r="N670" s="164"/>
      <c r="O670" s="164"/>
      <c r="P670" s="164"/>
      <c r="Q670" s="164"/>
      <c r="R670" s="164"/>
      <c r="S670" s="164"/>
      <c r="T670" s="164"/>
      <c r="U670" s="164"/>
      <c r="V670" s="164"/>
      <c r="W670" s="164"/>
      <c r="X670" s="164"/>
    </row>
    <row r="671" spans="1:24" ht="12">
      <c r="A671" s="164"/>
      <c r="B671" s="132"/>
      <c r="C671" s="164"/>
      <c r="D671" s="164"/>
      <c r="E671" s="164"/>
      <c r="F671" s="164"/>
      <c r="G671" s="164"/>
      <c r="H671" s="164"/>
      <c r="I671" s="164"/>
      <c r="J671" s="164"/>
      <c r="K671" s="164"/>
      <c r="L671" s="164"/>
      <c r="M671" s="164"/>
      <c r="N671" s="164"/>
      <c r="O671" s="164"/>
      <c r="P671" s="164"/>
      <c r="Q671" s="164"/>
      <c r="R671" s="164"/>
      <c r="S671" s="164"/>
      <c r="T671" s="164"/>
      <c r="U671" s="164"/>
      <c r="V671" s="164"/>
      <c r="W671" s="164"/>
      <c r="X671" s="164"/>
    </row>
    <row r="672" spans="1:24" ht="12">
      <c r="A672" s="164"/>
      <c r="B672" s="132"/>
      <c r="C672" s="164"/>
      <c r="D672" s="164"/>
      <c r="E672" s="164"/>
      <c r="F672" s="164"/>
      <c r="G672" s="164"/>
      <c r="H672" s="164"/>
      <c r="I672" s="164"/>
      <c r="J672" s="164"/>
      <c r="K672" s="164"/>
      <c r="L672" s="164"/>
      <c r="M672" s="164"/>
      <c r="N672" s="164"/>
      <c r="O672" s="164"/>
      <c r="P672" s="164"/>
      <c r="Q672" s="164"/>
      <c r="R672" s="164"/>
      <c r="S672" s="164"/>
      <c r="T672" s="164"/>
      <c r="U672" s="164"/>
      <c r="V672" s="164"/>
      <c r="W672" s="164"/>
      <c r="X672" s="164"/>
    </row>
    <row r="673" spans="1:24" ht="12">
      <c r="A673" s="164"/>
      <c r="B673" s="132"/>
      <c r="C673" s="164"/>
      <c r="D673" s="164"/>
      <c r="E673" s="164"/>
      <c r="F673" s="164"/>
      <c r="G673" s="164"/>
      <c r="H673" s="164"/>
      <c r="I673" s="164"/>
      <c r="J673" s="164"/>
      <c r="K673" s="164"/>
      <c r="L673" s="164"/>
      <c r="M673" s="164"/>
      <c r="N673" s="164"/>
      <c r="O673" s="164"/>
      <c r="P673" s="164"/>
      <c r="Q673" s="164"/>
      <c r="R673" s="164"/>
      <c r="S673" s="164"/>
      <c r="T673" s="164"/>
      <c r="U673" s="164"/>
      <c r="V673" s="164"/>
      <c r="W673" s="164"/>
      <c r="X673" s="164"/>
    </row>
    <row r="674" spans="1:24" ht="12">
      <c r="A674" s="164"/>
      <c r="B674" s="132"/>
      <c r="C674" s="164"/>
      <c r="D674" s="164"/>
      <c r="E674" s="164"/>
      <c r="F674" s="164"/>
      <c r="G674" s="164"/>
      <c r="H674" s="164"/>
      <c r="I674" s="164"/>
      <c r="J674" s="164"/>
      <c r="K674" s="164"/>
      <c r="L674" s="164"/>
      <c r="M674" s="164"/>
      <c r="N674" s="164"/>
      <c r="O674" s="164"/>
      <c r="P674" s="164"/>
      <c r="Q674" s="164"/>
      <c r="R674" s="164"/>
      <c r="S674" s="164"/>
      <c r="T674" s="164"/>
      <c r="U674" s="164"/>
      <c r="V674" s="164"/>
      <c r="W674" s="164"/>
      <c r="X674" s="164"/>
    </row>
    <row r="675" spans="1:24" ht="12">
      <c r="A675" s="164"/>
      <c r="B675" s="132"/>
      <c r="C675" s="164"/>
      <c r="D675" s="164"/>
      <c r="E675" s="164"/>
      <c r="F675" s="164"/>
      <c r="G675" s="164"/>
      <c r="H675" s="164"/>
      <c r="I675" s="164"/>
      <c r="J675" s="164"/>
      <c r="K675" s="164"/>
      <c r="L675" s="164"/>
      <c r="M675" s="164"/>
      <c r="N675" s="164"/>
      <c r="O675" s="164"/>
      <c r="P675" s="164"/>
      <c r="Q675" s="164"/>
      <c r="R675" s="164"/>
      <c r="S675" s="164"/>
      <c r="T675" s="164"/>
      <c r="U675" s="164"/>
      <c r="V675" s="164"/>
      <c r="W675" s="164"/>
      <c r="X675" s="164"/>
    </row>
    <row r="676" spans="1:24" ht="12">
      <c r="A676" s="164"/>
      <c r="B676" s="132"/>
      <c r="C676" s="164"/>
      <c r="D676" s="164"/>
      <c r="E676" s="164"/>
      <c r="F676" s="164"/>
      <c r="G676" s="164"/>
      <c r="H676" s="164"/>
      <c r="I676" s="164"/>
      <c r="J676" s="164"/>
      <c r="K676" s="164"/>
      <c r="L676" s="164"/>
      <c r="M676" s="164"/>
      <c r="N676" s="164"/>
      <c r="O676" s="164"/>
      <c r="P676" s="164"/>
      <c r="Q676" s="164"/>
      <c r="R676" s="164"/>
      <c r="S676" s="164"/>
      <c r="T676" s="164"/>
      <c r="U676" s="164"/>
      <c r="V676" s="164"/>
      <c r="W676" s="164"/>
      <c r="X676" s="164"/>
    </row>
    <row r="677" spans="1:24" ht="12">
      <c r="A677" s="164"/>
      <c r="B677" s="132"/>
      <c r="C677" s="164"/>
      <c r="D677" s="164"/>
      <c r="E677" s="164"/>
      <c r="F677" s="164"/>
      <c r="G677" s="164"/>
      <c r="H677" s="164"/>
      <c r="I677" s="164"/>
      <c r="J677" s="164"/>
      <c r="K677" s="164"/>
      <c r="L677" s="164"/>
      <c r="M677" s="164"/>
      <c r="N677" s="164"/>
      <c r="O677" s="164"/>
      <c r="P677" s="164"/>
      <c r="Q677" s="164"/>
      <c r="R677" s="164"/>
      <c r="S677" s="164"/>
      <c r="T677" s="164"/>
      <c r="U677" s="164"/>
      <c r="V677" s="164"/>
      <c r="W677" s="164"/>
      <c r="X677" s="164"/>
    </row>
    <row r="678" spans="1:24" ht="12">
      <c r="A678" s="164"/>
      <c r="B678" s="132"/>
      <c r="C678" s="164"/>
      <c r="D678" s="164"/>
      <c r="E678" s="164"/>
      <c r="F678" s="164"/>
      <c r="G678" s="164"/>
      <c r="H678" s="164"/>
      <c r="I678" s="164"/>
      <c r="J678" s="164"/>
      <c r="K678" s="164"/>
      <c r="L678" s="164"/>
      <c r="M678" s="164"/>
      <c r="N678" s="164"/>
      <c r="O678" s="164"/>
      <c r="P678" s="164"/>
      <c r="Q678" s="164"/>
      <c r="R678" s="164"/>
      <c r="S678" s="164"/>
      <c r="T678" s="164"/>
      <c r="U678" s="164"/>
      <c r="V678" s="164"/>
      <c r="W678" s="164"/>
      <c r="X678" s="164"/>
    </row>
    <row r="679" spans="1:24" ht="12">
      <c r="A679" s="164"/>
      <c r="B679" s="132"/>
      <c r="C679" s="164"/>
      <c r="D679" s="164"/>
      <c r="E679" s="164"/>
      <c r="F679" s="164"/>
      <c r="G679" s="164"/>
      <c r="H679" s="164"/>
      <c r="I679" s="164"/>
      <c r="J679" s="164"/>
      <c r="K679" s="164"/>
      <c r="L679" s="164"/>
      <c r="M679" s="164"/>
      <c r="N679" s="164"/>
      <c r="O679" s="164"/>
      <c r="P679" s="164"/>
      <c r="Q679" s="164"/>
      <c r="R679" s="164"/>
      <c r="S679" s="164"/>
      <c r="T679" s="164"/>
      <c r="U679" s="164"/>
      <c r="V679" s="164"/>
      <c r="W679" s="164"/>
      <c r="X679" s="164"/>
    </row>
    <row r="680" spans="1:24" ht="12">
      <c r="A680" s="164"/>
      <c r="B680" s="132"/>
      <c r="C680" s="164"/>
      <c r="D680" s="164"/>
      <c r="E680" s="164"/>
      <c r="F680" s="164"/>
      <c r="G680" s="164"/>
      <c r="H680" s="164"/>
      <c r="I680" s="164"/>
      <c r="J680" s="164"/>
      <c r="K680" s="164"/>
      <c r="L680" s="164"/>
      <c r="M680" s="164"/>
      <c r="N680" s="164"/>
      <c r="O680" s="164"/>
      <c r="P680" s="164"/>
      <c r="Q680" s="164"/>
      <c r="R680" s="164"/>
      <c r="S680" s="164"/>
      <c r="T680" s="164"/>
      <c r="U680" s="164"/>
      <c r="V680" s="164"/>
      <c r="W680" s="164"/>
      <c r="X680" s="164"/>
    </row>
    <row r="681" spans="1:24" ht="12">
      <c r="A681" s="164"/>
      <c r="B681" s="132"/>
      <c r="C681" s="164"/>
      <c r="D681" s="164"/>
      <c r="E681" s="164"/>
      <c r="F681" s="164"/>
      <c r="G681" s="164"/>
      <c r="H681" s="164"/>
      <c r="I681" s="164"/>
      <c r="J681" s="164"/>
      <c r="K681" s="164"/>
      <c r="L681" s="164"/>
      <c r="M681" s="164"/>
      <c r="N681" s="164"/>
      <c r="O681" s="164"/>
      <c r="P681" s="164"/>
      <c r="Q681" s="164"/>
      <c r="R681" s="164"/>
      <c r="S681" s="164"/>
      <c r="T681" s="164"/>
      <c r="U681" s="164"/>
      <c r="V681" s="164"/>
      <c r="W681" s="164"/>
      <c r="X681" s="164"/>
    </row>
    <row r="682" spans="1:24" ht="12">
      <c r="A682" s="164"/>
      <c r="B682" s="132"/>
      <c r="C682" s="164"/>
      <c r="D682" s="164"/>
      <c r="E682" s="164"/>
      <c r="F682" s="164"/>
      <c r="G682" s="164"/>
      <c r="H682" s="164"/>
      <c r="I682" s="164"/>
      <c r="J682" s="164"/>
      <c r="K682" s="164"/>
      <c r="L682" s="164"/>
      <c r="M682" s="164"/>
      <c r="N682" s="164"/>
      <c r="O682" s="164"/>
      <c r="P682" s="164"/>
      <c r="Q682" s="164"/>
      <c r="R682" s="164"/>
      <c r="S682" s="164"/>
      <c r="T682" s="164"/>
      <c r="U682" s="164"/>
      <c r="V682" s="164"/>
      <c r="W682" s="164"/>
      <c r="X682" s="164"/>
    </row>
    <row r="683" spans="1:24" ht="12">
      <c r="A683" s="164"/>
      <c r="B683" s="132"/>
      <c r="C683" s="164"/>
      <c r="D683" s="164"/>
      <c r="E683" s="164"/>
      <c r="F683" s="164"/>
      <c r="G683" s="164"/>
      <c r="H683" s="164"/>
      <c r="I683" s="164"/>
      <c r="J683" s="164"/>
      <c r="K683" s="164"/>
      <c r="L683" s="164"/>
      <c r="M683" s="164"/>
      <c r="N683" s="164"/>
      <c r="O683" s="164"/>
      <c r="P683" s="164"/>
      <c r="Q683" s="164"/>
      <c r="R683" s="164"/>
      <c r="S683" s="164"/>
      <c r="T683" s="164"/>
      <c r="U683" s="164"/>
      <c r="V683" s="164"/>
      <c r="W683" s="164"/>
      <c r="X683" s="164"/>
    </row>
    <row r="684" spans="1:24" ht="12">
      <c r="A684" s="164"/>
      <c r="B684" s="132"/>
      <c r="C684" s="164"/>
      <c r="D684" s="164"/>
      <c r="E684" s="164"/>
      <c r="F684" s="164"/>
      <c r="G684" s="164"/>
      <c r="H684" s="164"/>
      <c r="I684" s="164"/>
      <c r="J684" s="164"/>
      <c r="K684" s="164"/>
      <c r="L684" s="164"/>
      <c r="M684" s="164"/>
      <c r="N684" s="164"/>
      <c r="O684" s="164"/>
      <c r="P684" s="164"/>
      <c r="Q684" s="164"/>
      <c r="R684" s="164"/>
      <c r="S684" s="164"/>
      <c r="T684" s="164"/>
      <c r="U684" s="164"/>
      <c r="V684" s="164"/>
      <c r="W684" s="164"/>
      <c r="X684" s="164"/>
    </row>
    <row r="685" spans="1:24" ht="12">
      <c r="A685" s="164"/>
      <c r="B685" s="132"/>
      <c r="C685" s="164"/>
      <c r="D685" s="164"/>
      <c r="E685" s="164"/>
      <c r="F685" s="164"/>
      <c r="G685" s="164"/>
      <c r="H685" s="164"/>
      <c r="I685" s="164"/>
      <c r="J685" s="164"/>
      <c r="K685" s="164"/>
      <c r="L685" s="164"/>
      <c r="M685" s="164"/>
      <c r="N685" s="164"/>
      <c r="O685" s="164"/>
      <c r="P685" s="164"/>
      <c r="Q685" s="164"/>
      <c r="R685" s="164"/>
      <c r="S685" s="164"/>
      <c r="T685" s="164"/>
      <c r="U685" s="164"/>
      <c r="V685" s="164"/>
      <c r="W685" s="164"/>
      <c r="X685" s="164"/>
    </row>
    <row r="686" spans="1:24" ht="12">
      <c r="A686" s="164"/>
      <c r="B686" s="132"/>
      <c r="C686" s="164"/>
      <c r="D686" s="164"/>
      <c r="E686" s="164"/>
      <c r="F686" s="164"/>
      <c r="G686" s="164"/>
      <c r="H686" s="164"/>
      <c r="I686" s="164"/>
      <c r="J686" s="164"/>
      <c r="K686" s="164"/>
      <c r="L686" s="164"/>
      <c r="M686" s="164"/>
      <c r="N686" s="164"/>
      <c r="O686" s="164"/>
      <c r="P686" s="164"/>
      <c r="Q686" s="164"/>
      <c r="R686" s="164"/>
      <c r="S686" s="164"/>
      <c r="T686" s="164"/>
      <c r="U686" s="164"/>
      <c r="V686" s="164"/>
      <c r="W686" s="164"/>
      <c r="X686" s="164"/>
    </row>
    <row r="687" spans="1:24" ht="12">
      <c r="A687" s="164"/>
      <c r="B687" s="132"/>
      <c r="C687" s="164"/>
      <c r="D687" s="164"/>
      <c r="E687" s="164"/>
      <c r="F687" s="164"/>
      <c r="G687" s="164"/>
      <c r="H687" s="164"/>
      <c r="I687" s="164"/>
      <c r="J687" s="164"/>
      <c r="K687" s="164"/>
      <c r="L687" s="164"/>
      <c r="M687" s="164"/>
      <c r="N687" s="164"/>
      <c r="O687" s="164"/>
      <c r="P687" s="164"/>
      <c r="Q687" s="164"/>
      <c r="R687" s="164"/>
      <c r="S687" s="164"/>
      <c r="T687" s="164"/>
      <c r="U687" s="164"/>
      <c r="V687" s="164"/>
      <c r="W687" s="164"/>
      <c r="X687" s="164"/>
    </row>
    <row r="688" spans="1:24" ht="12">
      <c r="A688" s="164"/>
      <c r="B688" s="132"/>
      <c r="C688" s="164"/>
      <c r="D688" s="164"/>
      <c r="E688" s="164"/>
      <c r="F688" s="164"/>
      <c r="G688" s="164"/>
      <c r="H688" s="164"/>
      <c r="I688" s="164"/>
      <c r="J688" s="164"/>
      <c r="K688" s="164"/>
      <c r="L688" s="164"/>
      <c r="M688" s="164"/>
      <c r="N688" s="164"/>
      <c r="O688" s="164"/>
      <c r="P688" s="164"/>
      <c r="Q688" s="164"/>
      <c r="R688" s="164"/>
      <c r="S688" s="164"/>
      <c r="T688" s="164"/>
      <c r="U688" s="164"/>
      <c r="V688" s="164"/>
      <c r="W688" s="164"/>
      <c r="X688" s="164"/>
    </row>
    <row r="689" spans="1:24" ht="12">
      <c r="A689" s="164"/>
      <c r="B689" s="132"/>
      <c r="C689" s="164"/>
      <c r="D689" s="164"/>
      <c r="E689" s="164"/>
      <c r="F689" s="164"/>
      <c r="G689" s="164"/>
      <c r="H689" s="164"/>
      <c r="I689" s="164"/>
      <c r="J689" s="164"/>
      <c r="K689" s="164"/>
      <c r="L689" s="164"/>
      <c r="M689" s="164"/>
      <c r="N689" s="164"/>
      <c r="O689" s="164"/>
      <c r="P689" s="164"/>
      <c r="Q689" s="164"/>
      <c r="R689" s="164"/>
      <c r="S689" s="164"/>
      <c r="T689" s="164"/>
      <c r="U689" s="164"/>
      <c r="V689" s="164"/>
      <c r="W689" s="164"/>
      <c r="X689" s="164"/>
    </row>
    <row r="690" spans="1:24" ht="12">
      <c r="A690" s="164"/>
      <c r="B690" s="132"/>
      <c r="C690" s="164"/>
      <c r="D690" s="164"/>
      <c r="E690" s="164"/>
      <c r="F690" s="164"/>
      <c r="G690" s="164"/>
      <c r="H690" s="164"/>
      <c r="I690" s="164"/>
      <c r="J690" s="164"/>
      <c r="K690" s="164"/>
      <c r="L690" s="164"/>
      <c r="M690" s="164"/>
      <c r="N690" s="164"/>
      <c r="O690" s="164"/>
      <c r="P690" s="164"/>
      <c r="Q690" s="164"/>
      <c r="R690" s="164"/>
      <c r="S690" s="164"/>
      <c r="T690" s="164"/>
      <c r="U690" s="164"/>
      <c r="V690" s="164"/>
      <c r="W690" s="164"/>
      <c r="X690" s="164"/>
    </row>
    <row r="691" spans="1:24" ht="12">
      <c r="A691" s="164"/>
      <c r="B691" s="132"/>
      <c r="C691" s="164"/>
      <c r="D691" s="164"/>
      <c r="E691" s="164"/>
      <c r="F691" s="164"/>
      <c r="G691" s="164"/>
      <c r="H691" s="164"/>
      <c r="I691" s="164"/>
      <c r="J691" s="164"/>
      <c r="K691" s="164"/>
      <c r="L691" s="164"/>
      <c r="M691" s="164"/>
      <c r="N691" s="164"/>
      <c r="O691" s="164"/>
      <c r="P691" s="164"/>
      <c r="Q691" s="164"/>
      <c r="R691" s="164"/>
      <c r="S691" s="164"/>
      <c r="T691" s="164"/>
      <c r="U691" s="164"/>
      <c r="V691" s="164"/>
      <c r="W691" s="164"/>
      <c r="X691" s="164"/>
    </row>
    <row r="692" spans="1:24" ht="12">
      <c r="A692" s="164"/>
      <c r="B692" s="132"/>
      <c r="C692" s="164"/>
      <c r="D692" s="164"/>
      <c r="E692" s="164"/>
      <c r="F692" s="164"/>
      <c r="G692" s="164"/>
      <c r="H692" s="164"/>
      <c r="I692" s="164"/>
      <c r="J692" s="164"/>
      <c r="K692" s="164"/>
      <c r="L692" s="164"/>
      <c r="M692" s="164"/>
      <c r="N692" s="164"/>
      <c r="O692" s="164"/>
      <c r="P692" s="164"/>
      <c r="Q692" s="164"/>
      <c r="R692" s="164"/>
      <c r="S692" s="164"/>
      <c r="T692" s="164"/>
      <c r="U692" s="164"/>
      <c r="V692" s="164"/>
      <c r="W692" s="164"/>
      <c r="X692" s="164"/>
    </row>
    <row r="693" spans="1:24" ht="12">
      <c r="A693" s="164"/>
      <c r="B693" s="132"/>
      <c r="C693" s="164"/>
      <c r="D693" s="164"/>
      <c r="E693" s="164"/>
      <c r="F693" s="164"/>
      <c r="G693" s="164"/>
      <c r="H693" s="164"/>
      <c r="I693" s="164"/>
      <c r="J693" s="164"/>
      <c r="K693" s="164"/>
      <c r="L693" s="164"/>
      <c r="M693" s="164"/>
      <c r="N693" s="164"/>
      <c r="O693" s="164"/>
      <c r="P693" s="164"/>
      <c r="Q693" s="164"/>
      <c r="R693" s="164"/>
      <c r="S693" s="164"/>
      <c r="T693" s="164"/>
      <c r="U693" s="164"/>
      <c r="V693" s="164"/>
      <c r="W693" s="164"/>
      <c r="X693" s="164"/>
    </row>
    <row r="694" spans="1:24" ht="12">
      <c r="A694" s="164"/>
      <c r="B694" s="132"/>
      <c r="C694" s="164"/>
      <c r="D694" s="164"/>
      <c r="E694" s="164"/>
      <c r="F694" s="164"/>
      <c r="G694" s="164"/>
      <c r="H694" s="164"/>
      <c r="I694" s="164"/>
      <c r="J694" s="164"/>
      <c r="K694" s="164"/>
      <c r="L694" s="164"/>
      <c r="M694" s="164"/>
      <c r="N694" s="164"/>
      <c r="O694" s="164"/>
      <c r="P694" s="164"/>
      <c r="Q694" s="164"/>
      <c r="R694" s="164"/>
      <c r="S694" s="164"/>
      <c r="T694" s="164"/>
      <c r="U694" s="164"/>
      <c r="V694" s="164"/>
      <c r="W694" s="164"/>
      <c r="X694" s="164"/>
    </row>
    <row r="695" spans="1:24" ht="12">
      <c r="A695" s="164"/>
      <c r="B695" s="132"/>
      <c r="C695" s="164"/>
      <c r="D695" s="164"/>
      <c r="E695" s="164"/>
      <c r="F695" s="164"/>
      <c r="G695" s="164"/>
      <c r="H695" s="164"/>
      <c r="I695" s="164"/>
      <c r="J695" s="164"/>
      <c r="K695" s="164"/>
      <c r="L695" s="164"/>
      <c r="M695" s="164"/>
      <c r="N695" s="164"/>
      <c r="O695" s="164"/>
      <c r="P695" s="164"/>
      <c r="Q695" s="164"/>
      <c r="R695" s="164"/>
      <c r="S695" s="164"/>
      <c r="T695" s="164"/>
      <c r="U695" s="164"/>
      <c r="V695" s="164"/>
      <c r="W695" s="164"/>
      <c r="X695" s="164"/>
    </row>
    <row r="696" spans="1:24" ht="12">
      <c r="A696" s="164"/>
      <c r="B696" s="132"/>
      <c r="C696" s="164"/>
      <c r="D696" s="164"/>
      <c r="E696" s="164"/>
      <c r="F696" s="164"/>
      <c r="G696" s="164"/>
      <c r="H696" s="164"/>
      <c r="I696" s="164"/>
      <c r="J696" s="164"/>
      <c r="K696" s="164"/>
      <c r="L696" s="164"/>
      <c r="M696" s="164"/>
      <c r="N696" s="164"/>
      <c r="O696" s="164"/>
      <c r="P696" s="164"/>
      <c r="Q696" s="164"/>
      <c r="R696" s="164"/>
      <c r="S696" s="164"/>
      <c r="T696" s="164"/>
      <c r="U696" s="164"/>
      <c r="V696" s="164"/>
      <c r="W696" s="164"/>
      <c r="X696" s="164"/>
    </row>
    <row r="697" spans="1:24" ht="12">
      <c r="A697" s="164"/>
      <c r="B697" s="132"/>
      <c r="C697" s="164"/>
      <c r="D697" s="164"/>
      <c r="E697" s="164"/>
      <c r="F697" s="164"/>
      <c r="G697" s="164"/>
      <c r="H697" s="164"/>
      <c r="I697" s="164"/>
      <c r="J697" s="164"/>
      <c r="K697" s="164"/>
      <c r="L697" s="164"/>
      <c r="M697" s="164"/>
      <c r="N697" s="164"/>
      <c r="O697" s="164"/>
      <c r="P697" s="164"/>
      <c r="Q697" s="164"/>
      <c r="R697" s="164"/>
      <c r="S697" s="164"/>
      <c r="T697" s="164"/>
      <c r="U697" s="164"/>
      <c r="V697" s="164"/>
      <c r="W697" s="164"/>
      <c r="X697" s="164"/>
    </row>
    <row r="698" spans="1:24" ht="12">
      <c r="A698" s="164"/>
      <c r="B698" s="132"/>
      <c r="C698" s="164"/>
      <c r="D698" s="164"/>
      <c r="E698" s="164"/>
      <c r="F698" s="164"/>
      <c r="G698" s="164"/>
      <c r="H698" s="164"/>
      <c r="I698" s="164"/>
      <c r="J698" s="164"/>
      <c r="K698" s="164"/>
      <c r="L698" s="164"/>
      <c r="M698" s="164"/>
      <c r="N698" s="164"/>
      <c r="O698" s="164"/>
      <c r="P698" s="164"/>
      <c r="Q698" s="164"/>
      <c r="R698" s="164"/>
      <c r="S698" s="164"/>
      <c r="T698" s="164"/>
      <c r="U698" s="164"/>
      <c r="V698" s="164"/>
      <c r="W698" s="164"/>
      <c r="X698" s="164"/>
    </row>
    <row r="699" spans="1:24" ht="12">
      <c r="A699" s="164"/>
      <c r="B699" s="132"/>
      <c r="C699" s="164"/>
      <c r="D699" s="164"/>
      <c r="E699" s="164"/>
      <c r="F699" s="164"/>
      <c r="G699" s="164"/>
      <c r="H699" s="164"/>
      <c r="I699" s="164"/>
      <c r="J699" s="164"/>
      <c r="K699" s="164"/>
      <c r="L699" s="164"/>
      <c r="M699" s="164"/>
      <c r="N699" s="164"/>
      <c r="O699" s="164"/>
      <c r="P699" s="164"/>
      <c r="Q699" s="164"/>
      <c r="R699" s="164"/>
      <c r="S699" s="164"/>
      <c r="T699" s="164"/>
      <c r="U699" s="164"/>
      <c r="V699" s="164"/>
      <c r="W699" s="164"/>
      <c r="X699" s="164"/>
    </row>
    <row r="700" spans="1:24" ht="12">
      <c r="A700" s="164"/>
      <c r="B700" s="132"/>
      <c r="C700" s="164"/>
      <c r="D700" s="164"/>
      <c r="E700" s="164"/>
      <c r="F700" s="164"/>
      <c r="G700" s="164"/>
      <c r="H700" s="164"/>
      <c r="I700" s="164"/>
      <c r="J700" s="164"/>
      <c r="K700" s="164"/>
      <c r="L700" s="164"/>
      <c r="M700" s="164"/>
      <c r="N700" s="164"/>
      <c r="O700" s="164"/>
      <c r="P700" s="164"/>
      <c r="Q700" s="164"/>
      <c r="R700" s="164"/>
      <c r="S700" s="164"/>
      <c r="T700" s="164"/>
      <c r="U700" s="164"/>
      <c r="V700" s="164"/>
      <c r="W700" s="164"/>
      <c r="X700" s="164"/>
    </row>
    <row r="701" spans="1:24" ht="12">
      <c r="A701" s="164"/>
      <c r="B701" s="132"/>
      <c r="C701" s="164"/>
      <c r="D701" s="164"/>
      <c r="E701" s="164"/>
      <c r="F701" s="164"/>
      <c r="G701" s="164"/>
      <c r="H701" s="164"/>
      <c r="I701" s="164"/>
      <c r="J701" s="164"/>
      <c r="K701" s="164"/>
      <c r="L701" s="164"/>
      <c r="M701" s="164"/>
      <c r="N701" s="164"/>
      <c r="O701" s="164"/>
      <c r="P701" s="164"/>
      <c r="Q701" s="164"/>
      <c r="R701" s="164"/>
      <c r="S701" s="164"/>
      <c r="T701" s="164"/>
      <c r="U701" s="164"/>
      <c r="V701" s="164"/>
      <c r="W701" s="164"/>
      <c r="X701" s="164"/>
    </row>
    <row r="702" spans="1:24" ht="12">
      <c r="A702" s="164"/>
      <c r="B702" s="132"/>
      <c r="C702" s="164"/>
      <c r="D702" s="164"/>
      <c r="E702" s="164"/>
      <c r="F702" s="164"/>
      <c r="G702" s="164"/>
      <c r="H702" s="164"/>
      <c r="I702" s="164"/>
      <c r="J702" s="164"/>
      <c r="K702" s="164"/>
      <c r="L702" s="164"/>
      <c r="M702" s="164"/>
      <c r="N702" s="164"/>
      <c r="O702" s="164"/>
      <c r="P702" s="164"/>
      <c r="Q702" s="164"/>
      <c r="R702" s="164"/>
      <c r="S702" s="164"/>
      <c r="T702" s="164"/>
      <c r="U702" s="164"/>
      <c r="V702" s="164"/>
      <c r="W702" s="164"/>
      <c r="X702" s="164"/>
    </row>
    <row r="703" spans="1:24" ht="12">
      <c r="A703" s="164"/>
      <c r="B703" s="132"/>
      <c r="C703" s="164"/>
      <c r="D703" s="164"/>
      <c r="E703" s="164"/>
      <c r="F703" s="164"/>
      <c r="G703" s="164"/>
      <c r="H703" s="164"/>
      <c r="I703" s="164"/>
      <c r="J703" s="164"/>
      <c r="K703" s="164"/>
      <c r="L703" s="164"/>
      <c r="M703" s="164"/>
      <c r="N703" s="164"/>
      <c r="O703" s="164"/>
      <c r="P703" s="164"/>
      <c r="Q703" s="164"/>
      <c r="R703" s="164"/>
      <c r="S703" s="164"/>
      <c r="T703" s="164"/>
      <c r="U703" s="164"/>
      <c r="V703" s="164"/>
      <c r="W703" s="164"/>
      <c r="X703" s="164"/>
    </row>
    <row r="704" spans="1:24" ht="12">
      <c r="A704" s="164"/>
      <c r="B704" s="132"/>
      <c r="C704" s="164"/>
      <c r="D704" s="164"/>
      <c r="E704" s="164"/>
      <c r="F704" s="164"/>
      <c r="G704" s="164"/>
      <c r="H704" s="164"/>
      <c r="I704" s="164"/>
      <c r="J704" s="164"/>
      <c r="K704" s="164"/>
      <c r="L704" s="164"/>
      <c r="M704" s="164"/>
      <c r="N704" s="164"/>
      <c r="O704" s="164"/>
      <c r="P704" s="164"/>
      <c r="Q704" s="164"/>
      <c r="R704" s="164"/>
      <c r="S704" s="164"/>
      <c r="T704" s="164"/>
      <c r="U704" s="164"/>
      <c r="V704" s="164"/>
      <c r="W704" s="164"/>
      <c r="X704" s="164"/>
    </row>
    <row r="705" spans="1:24" ht="12">
      <c r="A705" s="164"/>
      <c r="B705" s="132"/>
      <c r="C705" s="164"/>
      <c r="D705" s="164"/>
      <c r="E705" s="164"/>
      <c r="F705" s="164"/>
      <c r="G705" s="164"/>
      <c r="H705" s="164"/>
      <c r="I705" s="164"/>
      <c r="J705" s="164"/>
      <c r="K705" s="164"/>
      <c r="L705" s="164"/>
      <c r="M705" s="164"/>
      <c r="N705" s="164"/>
      <c r="O705" s="164"/>
      <c r="P705" s="164"/>
      <c r="Q705" s="164"/>
      <c r="R705" s="164"/>
      <c r="S705" s="164"/>
      <c r="T705" s="164"/>
      <c r="U705" s="164"/>
      <c r="V705" s="164"/>
      <c r="W705" s="164"/>
      <c r="X705" s="164"/>
    </row>
    <row r="706" spans="1:24" ht="12">
      <c r="A706" s="164"/>
      <c r="B706" s="132"/>
      <c r="C706" s="164"/>
      <c r="D706" s="164"/>
      <c r="E706" s="164"/>
      <c r="F706" s="164"/>
      <c r="G706" s="164"/>
      <c r="H706" s="164"/>
      <c r="I706" s="164"/>
      <c r="J706" s="164"/>
      <c r="K706" s="164"/>
      <c r="L706" s="164"/>
      <c r="M706" s="164"/>
      <c r="N706" s="164"/>
      <c r="O706" s="164"/>
      <c r="P706" s="164"/>
      <c r="Q706" s="164"/>
      <c r="R706" s="164"/>
      <c r="S706" s="164"/>
      <c r="T706" s="164"/>
      <c r="U706" s="164"/>
      <c r="V706" s="164"/>
      <c r="W706" s="164"/>
      <c r="X706" s="164"/>
    </row>
    <row r="707" spans="1:24" ht="12">
      <c r="A707" s="164"/>
      <c r="B707" s="132"/>
      <c r="C707" s="164"/>
      <c r="D707" s="164"/>
      <c r="E707" s="164"/>
      <c r="F707" s="164"/>
      <c r="G707" s="164"/>
      <c r="H707" s="164"/>
      <c r="I707" s="164"/>
      <c r="J707" s="164"/>
      <c r="K707" s="164"/>
      <c r="L707" s="164"/>
      <c r="M707" s="164"/>
      <c r="N707" s="164"/>
      <c r="O707" s="164"/>
      <c r="P707" s="164"/>
      <c r="Q707" s="164"/>
      <c r="R707" s="164"/>
      <c r="S707" s="164"/>
      <c r="T707" s="164"/>
      <c r="U707" s="164"/>
      <c r="V707" s="164"/>
      <c r="W707" s="164"/>
      <c r="X707" s="164"/>
    </row>
    <row r="708" spans="1:24" ht="12">
      <c r="A708" s="164"/>
      <c r="B708" s="132"/>
      <c r="C708" s="164"/>
      <c r="D708" s="164"/>
      <c r="E708" s="164"/>
      <c r="F708" s="164"/>
      <c r="G708" s="164"/>
      <c r="H708" s="164"/>
      <c r="I708" s="164"/>
      <c r="J708" s="164"/>
      <c r="K708" s="164"/>
      <c r="L708" s="164"/>
      <c r="M708" s="164"/>
      <c r="N708" s="164"/>
      <c r="O708" s="164"/>
      <c r="P708" s="164"/>
      <c r="Q708" s="164"/>
      <c r="R708" s="164"/>
      <c r="S708" s="164"/>
      <c r="T708" s="164"/>
      <c r="U708" s="164"/>
      <c r="V708" s="164"/>
      <c r="W708" s="164"/>
      <c r="X708" s="164"/>
    </row>
    <row r="709" spans="1:24" ht="12">
      <c r="A709" s="164"/>
      <c r="B709" s="132"/>
      <c r="C709" s="164"/>
      <c r="D709" s="164"/>
      <c r="E709" s="164"/>
      <c r="F709" s="164"/>
      <c r="G709" s="164"/>
      <c r="H709" s="164"/>
      <c r="I709" s="164"/>
      <c r="J709" s="164"/>
      <c r="K709" s="164"/>
      <c r="L709" s="164"/>
      <c r="M709" s="164"/>
      <c r="N709" s="164"/>
      <c r="O709" s="164"/>
      <c r="P709" s="164"/>
      <c r="Q709" s="164"/>
      <c r="R709" s="164"/>
      <c r="S709" s="164"/>
      <c r="T709" s="164"/>
      <c r="U709" s="164"/>
      <c r="V709" s="164"/>
      <c r="W709" s="164"/>
      <c r="X709" s="164"/>
    </row>
    <row r="710" spans="1:24" ht="12">
      <c r="A710" s="164"/>
      <c r="B710" s="132"/>
      <c r="C710" s="164"/>
      <c r="D710" s="164"/>
      <c r="E710" s="164"/>
      <c r="F710" s="164"/>
      <c r="G710" s="164"/>
      <c r="H710" s="164"/>
      <c r="I710" s="164"/>
      <c r="J710" s="164"/>
      <c r="K710" s="164"/>
      <c r="L710" s="164"/>
      <c r="M710" s="164"/>
      <c r="N710" s="164"/>
      <c r="O710" s="164"/>
      <c r="P710" s="164"/>
      <c r="Q710" s="164"/>
      <c r="R710" s="164"/>
      <c r="S710" s="164"/>
      <c r="T710" s="164"/>
      <c r="U710" s="164"/>
      <c r="V710" s="164"/>
      <c r="W710" s="164"/>
      <c r="X710" s="164"/>
    </row>
    <row r="711" spans="1:24" ht="12">
      <c r="A711" s="164"/>
      <c r="B711" s="132"/>
      <c r="C711" s="164"/>
      <c r="D711" s="164"/>
      <c r="E711" s="164"/>
      <c r="F711" s="164"/>
      <c r="G711" s="164"/>
      <c r="H711" s="164"/>
      <c r="I711" s="164"/>
      <c r="J711" s="164"/>
      <c r="K711" s="164"/>
      <c r="L711" s="164"/>
      <c r="M711" s="164"/>
      <c r="N711" s="164"/>
      <c r="O711" s="164"/>
      <c r="P711" s="164"/>
      <c r="Q711" s="164"/>
      <c r="R711" s="164"/>
      <c r="S711" s="164"/>
      <c r="T711" s="164"/>
      <c r="U711" s="164"/>
      <c r="V711" s="164"/>
      <c r="W711" s="164"/>
      <c r="X711" s="164"/>
    </row>
    <row r="712" spans="1:24" ht="12">
      <c r="A712" s="164"/>
      <c r="B712" s="132"/>
      <c r="C712" s="164"/>
      <c r="D712" s="164"/>
      <c r="E712" s="164"/>
      <c r="F712" s="164"/>
      <c r="G712" s="164"/>
      <c r="H712" s="164"/>
      <c r="I712" s="164"/>
      <c r="J712" s="164"/>
      <c r="K712" s="164"/>
      <c r="L712" s="164"/>
      <c r="M712" s="164"/>
      <c r="N712" s="164"/>
      <c r="O712" s="164"/>
      <c r="P712" s="164"/>
      <c r="Q712" s="164"/>
      <c r="R712" s="164"/>
      <c r="S712" s="164"/>
      <c r="T712" s="164"/>
      <c r="U712" s="164"/>
      <c r="V712" s="164"/>
      <c r="W712" s="164"/>
      <c r="X712" s="164"/>
    </row>
    <row r="713" spans="1:24" ht="12">
      <c r="A713" s="164"/>
      <c r="B713" s="132"/>
      <c r="C713" s="164"/>
      <c r="D713" s="164"/>
      <c r="E713" s="164"/>
      <c r="F713" s="164"/>
      <c r="G713" s="164"/>
      <c r="H713" s="164"/>
      <c r="I713" s="164"/>
      <c r="J713" s="164"/>
      <c r="K713" s="164"/>
      <c r="L713" s="164"/>
      <c r="M713" s="164"/>
      <c r="N713" s="164"/>
      <c r="O713" s="164"/>
      <c r="P713" s="164"/>
      <c r="Q713" s="164"/>
      <c r="R713" s="164"/>
      <c r="S713" s="164"/>
      <c r="T713" s="164"/>
      <c r="U713" s="164"/>
      <c r="V713" s="164"/>
      <c r="W713" s="164"/>
      <c r="X713" s="164"/>
    </row>
    <row r="714" spans="1:24" ht="12">
      <c r="A714" s="164"/>
      <c r="B714" s="132"/>
      <c r="C714" s="164"/>
      <c r="D714" s="164"/>
      <c r="E714" s="164"/>
      <c r="F714" s="164"/>
      <c r="G714" s="164"/>
      <c r="H714" s="164"/>
      <c r="I714" s="164"/>
      <c r="J714" s="164"/>
      <c r="K714" s="164"/>
      <c r="L714" s="164"/>
      <c r="M714" s="164"/>
      <c r="N714" s="164"/>
      <c r="O714" s="164"/>
      <c r="P714" s="164"/>
      <c r="Q714" s="164"/>
      <c r="R714" s="164"/>
      <c r="S714" s="164"/>
      <c r="T714" s="164"/>
      <c r="U714" s="164"/>
      <c r="V714" s="164"/>
      <c r="W714" s="164"/>
      <c r="X714" s="164"/>
    </row>
    <row r="715" spans="1:24" ht="12">
      <c r="A715" s="164"/>
      <c r="B715" s="132"/>
      <c r="C715" s="164"/>
      <c r="D715" s="164"/>
      <c r="E715" s="164"/>
      <c r="F715" s="164"/>
      <c r="G715" s="164"/>
      <c r="H715" s="164"/>
      <c r="I715" s="164"/>
      <c r="J715" s="164"/>
      <c r="K715" s="164"/>
      <c r="L715" s="164"/>
      <c r="M715" s="164"/>
      <c r="N715" s="164"/>
      <c r="O715" s="164"/>
      <c r="P715" s="164"/>
      <c r="Q715" s="164"/>
      <c r="R715" s="164"/>
      <c r="S715" s="164"/>
      <c r="T715" s="164"/>
      <c r="U715" s="164"/>
      <c r="V715" s="164"/>
      <c r="W715" s="164"/>
      <c r="X715" s="164"/>
    </row>
    <row r="716" spans="1:24" ht="12">
      <c r="A716" s="164"/>
      <c r="B716" s="132"/>
      <c r="C716" s="164"/>
      <c r="D716" s="164"/>
      <c r="E716" s="164"/>
      <c r="F716" s="164"/>
      <c r="G716" s="164"/>
      <c r="H716" s="164"/>
      <c r="I716" s="164"/>
      <c r="J716" s="164"/>
      <c r="K716" s="164"/>
      <c r="L716" s="164"/>
      <c r="M716" s="164"/>
      <c r="N716" s="164"/>
      <c r="O716" s="164"/>
      <c r="P716" s="164"/>
      <c r="Q716" s="164"/>
      <c r="R716" s="164"/>
      <c r="S716" s="164"/>
      <c r="T716" s="164"/>
      <c r="U716" s="164"/>
      <c r="V716" s="164"/>
      <c r="W716" s="164"/>
      <c r="X716" s="164"/>
    </row>
    <row r="717" spans="1:24" ht="12">
      <c r="A717" s="164"/>
      <c r="B717" s="132"/>
      <c r="C717" s="164"/>
      <c r="D717" s="164"/>
      <c r="E717" s="164"/>
      <c r="F717" s="164"/>
      <c r="G717" s="164"/>
      <c r="H717" s="164"/>
      <c r="I717" s="164"/>
      <c r="J717" s="164"/>
      <c r="K717" s="164"/>
      <c r="L717" s="164"/>
      <c r="M717" s="164"/>
      <c r="N717" s="164"/>
      <c r="O717" s="164"/>
      <c r="P717" s="164"/>
      <c r="Q717" s="164"/>
      <c r="R717" s="164"/>
      <c r="S717" s="164"/>
      <c r="T717" s="164"/>
      <c r="U717" s="164"/>
      <c r="V717" s="164"/>
      <c r="W717" s="164"/>
      <c r="X717" s="164"/>
    </row>
    <row r="718" spans="1:24" ht="12">
      <c r="A718" s="164"/>
      <c r="B718" s="132"/>
      <c r="C718" s="164"/>
      <c r="D718" s="164"/>
      <c r="E718" s="164"/>
      <c r="F718" s="164"/>
      <c r="G718" s="164"/>
      <c r="H718" s="164"/>
      <c r="I718" s="164"/>
      <c r="J718" s="164"/>
      <c r="K718" s="164"/>
      <c r="L718" s="164"/>
      <c r="M718" s="164"/>
      <c r="N718" s="164"/>
      <c r="O718" s="164"/>
      <c r="P718" s="164"/>
      <c r="Q718" s="164"/>
      <c r="R718" s="164"/>
      <c r="S718" s="164"/>
      <c r="T718" s="164"/>
      <c r="U718" s="164"/>
      <c r="V718" s="164"/>
      <c r="W718" s="164"/>
      <c r="X718" s="164"/>
    </row>
    <row r="719" spans="1:24" ht="12">
      <c r="A719" s="164"/>
      <c r="B719" s="132"/>
      <c r="C719" s="164"/>
      <c r="D719" s="164"/>
      <c r="E719" s="164"/>
      <c r="F719" s="164"/>
      <c r="G719" s="164"/>
      <c r="H719" s="164"/>
      <c r="I719" s="164"/>
      <c r="J719" s="164"/>
      <c r="K719" s="164"/>
      <c r="L719" s="164"/>
      <c r="M719" s="164"/>
      <c r="N719" s="164"/>
      <c r="O719" s="164"/>
      <c r="P719" s="164"/>
      <c r="Q719" s="164"/>
      <c r="R719" s="164"/>
      <c r="S719" s="164"/>
      <c r="T719" s="164"/>
      <c r="U719" s="164"/>
      <c r="V719" s="164"/>
      <c r="W719" s="164"/>
      <c r="X719" s="164"/>
    </row>
    <row r="720" spans="1:24" ht="12">
      <c r="A720" s="164"/>
      <c r="B720" s="132"/>
      <c r="C720" s="164"/>
      <c r="D720" s="164"/>
      <c r="E720" s="164"/>
      <c r="F720" s="164"/>
      <c r="G720" s="164"/>
      <c r="H720" s="164"/>
      <c r="I720" s="164"/>
      <c r="J720" s="164"/>
      <c r="K720" s="164"/>
      <c r="L720" s="164"/>
      <c r="M720" s="164"/>
      <c r="N720" s="164"/>
      <c r="O720" s="164"/>
      <c r="P720" s="164"/>
      <c r="Q720" s="164"/>
      <c r="R720" s="164"/>
      <c r="S720" s="164"/>
      <c r="T720" s="164"/>
      <c r="U720" s="164"/>
      <c r="V720" s="164"/>
      <c r="W720" s="164"/>
      <c r="X720" s="164"/>
    </row>
    <row r="721" spans="1:24" ht="12">
      <c r="A721" s="164"/>
      <c r="B721" s="132"/>
      <c r="C721" s="164"/>
      <c r="D721" s="164"/>
      <c r="E721" s="164"/>
      <c r="F721" s="164"/>
      <c r="G721" s="164"/>
      <c r="H721" s="164"/>
      <c r="I721" s="164"/>
      <c r="J721" s="164"/>
      <c r="K721" s="164"/>
      <c r="L721" s="164"/>
      <c r="M721" s="164"/>
      <c r="N721" s="164"/>
      <c r="O721" s="164"/>
      <c r="P721" s="164"/>
      <c r="Q721" s="164"/>
      <c r="R721" s="164"/>
      <c r="S721" s="164"/>
      <c r="T721" s="164"/>
      <c r="U721" s="164"/>
      <c r="V721" s="164"/>
      <c r="W721" s="164"/>
      <c r="X721" s="164"/>
    </row>
    <row r="722" spans="1:24" ht="12">
      <c r="A722" s="164"/>
      <c r="B722" s="132"/>
      <c r="C722" s="164"/>
      <c r="D722" s="164"/>
      <c r="E722" s="164"/>
      <c r="F722" s="164"/>
      <c r="G722" s="164"/>
      <c r="H722" s="164"/>
      <c r="I722" s="164"/>
      <c r="J722" s="164"/>
      <c r="K722" s="164"/>
      <c r="L722" s="164"/>
      <c r="M722" s="164"/>
      <c r="N722" s="164"/>
      <c r="O722" s="164"/>
      <c r="P722" s="164"/>
      <c r="Q722" s="164"/>
      <c r="R722" s="164"/>
      <c r="S722" s="164"/>
      <c r="T722" s="164"/>
      <c r="U722" s="164"/>
      <c r="V722" s="164"/>
      <c r="W722" s="164"/>
      <c r="X722" s="164"/>
    </row>
    <row r="723" spans="1:24" ht="12">
      <c r="A723" s="164"/>
      <c r="B723" s="132"/>
      <c r="C723" s="164"/>
      <c r="D723" s="164"/>
      <c r="E723" s="164"/>
      <c r="F723" s="164"/>
      <c r="G723" s="164"/>
      <c r="H723" s="164"/>
      <c r="I723" s="164"/>
      <c r="J723" s="164"/>
      <c r="K723" s="164"/>
      <c r="L723" s="164"/>
      <c r="M723" s="164"/>
      <c r="N723" s="164"/>
      <c r="O723" s="164"/>
      <c r="P723" s="164"/>
      <c r="Q723" s="164"/>
      <c r="R723" s="164"/>
      <c r="S723" s="164"/>
      <c r="T723" s="164"/>
      <c r="U723" s="164"/>
      <c r="V723" s="164"/>
      <c r="W723" s="164"/>
      <c r="X723" s="164"/>
    </row>
    <row r="724" spans="1:24" ht="12">
      <c r="A724" s="164"/>
      <c r="B724" s="132"/>
      <c r="C724" s="164"/>
      <c r="D724" s="164"/>
      <c r="E724" s="164"/>
      <c r="F724" s="164"/>
      <c r="G724" s="164"/>
      <c r="H724" s="164"/>
      <c r="I724" s="164"/>
      <c r="J724" s="164"/>
      <c r="K724" s="164"/>
      <c r="L724" s="164"/>
      <c r="M724" s="164"/>
      <c r="N724" s="164"/>
      <c r="O724" s="164"/>
      <c r="P724" s="164"/>
      <c r="Q724" s="164"/>
      <c r="R724" s="164"/>
      <c r="S724" s="164"/>
      <c r="T724" s="164"/>
      <c r="U724" s="164"/>
      <c r="V724" s="164"/>
      <c r="W724" s="164"/>
      <c r="X724" s="164"/>
    </row>
    <row r="725" spans="1:24" ht="12">
      <c r="A725" s="164"/>
      <c r="B725" s="132"/>
      <c r="C725" s="164"/>
      <c r="D725" s="164"/>
      <c r="E725" s="164"/>
      <c r="F725" s="164"/>
      <c r="G725" s="164"/>
      <c r="H725" s="164"/>
      <c r="I725" s="164"/>
      <c r="J725" s="164"/>
      <c r="K725" s="164"/>
      <c r="L725" s="164"/>
      <c r="M725" s="164"/>
      <c r="N725" s="164"/>
      <c r="O725" s="164"/>
      <c r="P725" s="164"/>
      <c r="Q725" s="164"/>
      <c r="R725" s="164"/>
      <c r="S725" s="164"/>
      <c r="T725" s="164"/>
      <c r="U725" s="164"/>
      <c r="V725" s="164"/>
      <c r="W725" s="164"/>
      <c r="X725" s="164"/>
    </row>
    <row r="726" spans="1:24" ht="12">
      <c r="A726" s="164"/>
      <c r="B726" s="132"/>
      <c r="C726" s="164"/>
      <c r="D726" s="164"/>
      <c r="E726" s="164"/>
      <c r="F726" s="164"/>
      <c r="G726" s="164"/>
      <c r="H726" s="164"/>
      <c r="I726" s="164"/>
      <c r="J726" s="164"/>
      <c r="K726" s="164"/>
      <c r="L726" s="164"/>
      <c r="M726" s="164"/>
      <c r="N726" s="164"/>
      <c r="O726" s="164"/>
      <c r="P726" s="164"/>
      <c r="Q726" s="164"/>
      <c r="R726" s="164"/>
      <c r="S726" s="164"/>
      <c r="T726" s="164"/>
      <c r="U726" s="164"/>
      <c r="V726" s="164"/>
      <c r="W726" s="164"/>
      <c r="X726" s="164"/>
    </row>
    <row r="727" spans="1:24" ht="12">
      <c r="A727" s="164"/>
      <c r="B727" s="132"/>
      <c r="C727" s="164"/>
      <c r="D727" s="164"/>
      <c r="E727" s="164"/>
      <c r="F727" s="164"/>
      <c r="G727" s="164"/>
      <c r="H727" s="164"/>
      <c r="I727" s="164"/>
      <c r="J727" s="164"/>
      <c r="K727" s="164"/>
      <c r="L727" s="164"/>
      <c r="M727" s="164"/>
      <c r="N727" s="164"/>
      <c r="O727" s="164"/>
      <c r="P727" s="164"/>
      <c r="Q727" s="164"/>
      <c r="R727" s="164"/>
      <c r="S727" s="164"/>
      <c r="T727" s="164"/>
      <c r="U727" s="164"/>
      <c r="V727" s="164"/>
      <c r="W727" s="164"/>
      <c r="X727" s="164"/>
    </row>
    <row r="728" spans="1:24" ht="12">
      <c r="A728" s="164"/>
      <c r="B728" s="132"/>
      <c r="C728" s="164"/>
      <c r="D728" s="164"/>
      <c r="E728" s="164"/>
      <c r="F728" s="164"/>
      <c r="G728" s="164"/>
      <c r="H728" s="164"/>
      <c r="I728" s="164"/>
      <c r="J728" s="164"/>
      <c r="K728" s="164"/>
      <c r="L728" s="164"/>
      <c r="M728" s="164"/>
      <c r="N728" s="164"/>
      <c r="O728" s="164"/>
      <c r="P728" s="164"/>
      <c r="Q728" s="164"/>
      <c r="R728" s="164"/>
      <c r="S728" s="164"/>
      <c r="T728" s="164"/>
      <c r="U728" s="164"/>
      <c r="V728" s="164"/>
      <c r="W728" s="164"/>
      <c r="X728" s="164"/>
    </row>
    <row r="729" spans="1:24" ht="12">
      <c r="A729" s="164"/>
      <c r="B729" s="132"/>
      <c r="C729" s="164"/>
      <c r="D729" s="164"/>
      <c r="E729" s="164"/>
      <c r="F729" s="164"/>
      <c r="G729" s="164"/>
      <c r="H729" s="164"/>
      <c r="I729" s="164"/>
      <c r="J729" s="164"/>
      <c r="K729" s="164"/>
      <c r="L729" s="164"/>
      <c r="M729" s="164"/>
      <c r="N729" s="164"/>
      <c r="O729" s="164"/>
      <c r="P729" s="164"/>
      <c r="Q729" s="164"/>
      <c r="R729" s="164"/>
      <c r="S729" s="164"/>
      <c r="T729" s="164"/>
      <c r="U729" s="164"/>
      <c r="V729" s="164"/>
      <c r="W729" s="164"/>
      <c r="X729" s="164"/>
    </row>
    <row r="730" spans="1:24" ht="12">
      <c r="A730" s="164"/>
      <c r="B730" s="132"/>
      <c r="C730" s="164"/>
      <c r="D730" s="164"/>
      <c r="E730" s="164"/>
      <c r="F730" s="164"/>
      <c r="G730" s="164"/>
      <c r="H730" s="164"/>
      <c r="I730" s="164"/>
      <c r="J730" s="164"/>
      <c r="K730" s="164"/>
      <c r="L730" s="164"/>
      <c r="M730" s="164"/>
      <c r="N730" s="164"/>
      <c r="O730" s="164"/>
      <c r="P730" s="164"/>
      <c r="Q730" s="164"/>
      <c r="R730" s="164"/>
      <c r="S730" s="164"/>
      <c r="T730" s="164"/>
      <c r="U730" s="164"/>
      <c r="V730" s="164"/>
      <c r="W730" s="164"/>
      <c r="X730" s="164"/>
    </row>
    <row r="731" spans="1:24" ht="12">
      <c r="A731" s="164"/>
      <c r="B731" s="132"/>
      <c r="C731" s="164"/>
      <c r="D731" s="164"/>
      <c r="E731" s="164"/>
      <c r="F731" s="164"/>
      <c r="G731" s="164"/>
      <c r="H731" s="164"/>
      <c r="I731" s="164"/>
      <c r="J731" s="164"/>
      <c r="K731" s="164"/>
      <c r="L731" s="164"/>
      <c r="M731" s="164"/>
      <c r="N731" s="164"/>
      <c r="O731" s="164"/>
      <c r="P731" s="164"/>
      <c r="Q731" s="164"/>
      <c r="R731" s="164"/>
      <c r="S731" s="164"/>
      <c r="T731" s="164"/>
      <c r="U731" s="164"/>
      <c r="V731" s="164"/>
      <c r="W731" s="164"/>
      <c r="X731" s="164"/>
    </row>
    <row r="732" spans="1:24" ht="12">
      <c r="A732" s="164"/>
      <c r="B732" s="132"/>
      <c r="C732" s="164"/>
      <c r="D732" s="164"/>
      <c r="E732" s="164"/>
      <c r="F732" s="164"/>
      <c r="G732" s="164"/>
      <c r="H732" s="164"/>
      <c r="I732" s="164"/>
      <c r="J732" s="164"/>
      <c r="K732" s="164"/>
      <c r="L732" s="164"/>
      <c r="M732" s="164"/>
      <c r="N732" s="164"/>
      <c r="O732" s="164"/>
      <c r="P732" s="164"/>
      <c r="Q732" s="164"/>
      <c r="R732" s="164"/>
      <c r="S732" s="164"/>
      <c r="T732" s="164"/>
      <c r="U732" s="164"/>
      <c r="V732" s="164"/>
      <c r="W732" s="164"/>
      <c r="X732" s="164"/>
    </row>
    <row r="733" spans="1:24" ht="12">
      <c r="A733" s="164"/>
      <c r="B733" s="132"/>
      <c r="C733" s="164"/>
      <c r="D733" s="164"/>
      <c r="E733" s="164"/>
      <c r="F733" s="164"/>
      <c r="G733" s="164"/>
      <c r="H733" s="164"/>
      <c r="I733" s="164"/>
      <c r="J733" s="164"/>
      <c r="K733" s="164"/>
      <c r="L733" s="164"/>
      <c r="M733" s="164"/>
      <c r="N733" s="164"/>
      <c r="O733" s="164"/>
      <c r="P733" s="164"/>
      <c r="Q733" s="164"/>
      <c r="R733" s="164"/>
      <c r="S733" s="164"/>
      <c r="T733" s="164"/>
      <c r="U733" s="164"/>
      <c r="V733" s="164"/>
      <c r="W733" s="164"/>
      <c r="X733" s="164"/>
    </row>
    <row r="734" spans="1:24" ht="12">
      <c r="A734" s="164"/>
      <c r="B734" s="132"/>
      <c r="C734" s="164"/>
      <c r="D734" s="164"/>
      <c r="E734" s="164"/>
      <c r="F734" s="164"/>
      <c r="G734" s="164"/>
      <c r="H734" s="164"/>
      <c r="I734" s="164"/>
      <c r="J734" s="164"/>
      <c r="K734" s="164"/>
      <c r="L734" s="164"/>
      <c r="M734" s="164"/>
      <c r="N734" s="164"/>
      <c r="O734" s="164"/>
      <c r="P734" s="164"/>
      <c r="Q734" s="164"/>
      <c r="R734" s="164"/>
      <c r="S734" s="164"/>
      <c r="T734" s="164"/>
      <c r="U734" s="164"/>
      <c r="V734" s="164"/>
      <c r="W734" s="164"/>
      <c r="X734" s="164"/>
    </row>
    <row r="735" spans="1:24" ht="12">
      <c r="A735" s="164"/>
      <c r="B735" s="132"/>
      <c r="C735" s="164"/>
      <c r="D735" s="164"/>
      <c r="E735" s="164"/>
      <c r="F735" s="164"/>
      <c r="G735" s="164"/>
      <c r="H735" s="164"/>
      <c r="I735" s="164"/>
      <c r="J735" s="164"/>
      <c r="K735" s="164"/>
      <c r="L735" s="164"/>
      <c r="M735" s="164"/>
      <c r="N735" s="164"/>
      <c r="O735" s="164"/>
      <c r="P735" s="164"/>
      <c r="Q735" s="164"/>
      <c r="R735" s="164"/>
      <c r="S735" s="164"/>
      <c r="T735" s="164"/>
      <c r="U735" s="164"/>
      <c r="V735" s="164"/>
      <c r="W735" s="164"/>
      <c r="X735" s="164"/>
    </row>
    <row r="736" spans="1:24" ht="12">
      <c r="A736" s="164"/>
      <c r="B736" s="132"/>
      <c r="C736" s="164"/>
      <c r="D736" s="164"/>
      <c r="E736" s="164"/>
      <c r="F736" s="164"/>
      <c r="G736" s="164"/>
      <c r="H736" s="164"/>
      <c r="I736" s="164"/>
      <c r="J736" s="164"/>
      <c r="K736" s="164"/>
      <c r="L736" s="164"/>
      <c r="M736" s="164"/>
      <c r="N736" s="164"/>
      <c r="O736" s="164"/>
      <c r="P736" s="164"/>
      <c r="Q736" s="164"/>
      <c r="R736" s="164"/>
      <c r="S736" s="164"/>
      <c r="T736" s="164"/>
      <c r="U736" s="164"/>
      <c r="V736" s="164"/>
      <c r="W736" s="164"/>
      <c r="X736" s="164"/>
    </row>
    <row r="737" spans="1:24" ht="12">
      <c r="A737" s="164"/>
      <c r="B737" s="132"/>
      <c r="C737" s="164"/>
      <c r="D737" s="164"/>
      <c r="E737" s="164"/>
      <c r="F737" s="164"/>
      <c r="G737" s="164"/>
      <c r="H737" s="164"/>
      <c r="I737" s="164"/>
      <c r="J737" s="164"/>
      <c r="K737" s="164"/>
      <c r="L737" s="164"/>
      <c r="M737" s="164"/>
      <c r="N737" s="164"/>
      <c r="O737" s="164"/>
      <c r="P737" s="164"/>
      <c r="Q737" s="164"/>
      <c r="R737" s="164"/>
      <c r="S737" s="164"/>
      <c r="T737" s="164"/>
      <c r="U737" s="164"/>
      <c r="V737" s="164"/>
      <c r="W737" s="164"/>
      <c r="X737" s="164"/>
    </row>
    <row r="738" spans="1:24" ht="12">
      <c r="A738" s="164"/>
      <c r="B738" s="132"/>
      <c r="C738" s="164"/>
      <c r="D738" s="164"/>
      <c r="E738" s="164"/>
      <c r="F738" s="164"/>
      <c r="G738" s="164"/>
      <c r="H738" s="164"/>
      <c r="I738" s="164"/>
      <c r="J738" s="164"/>
      <c r="K738" s="164"/>
      <c r="L738" s="164"/>
      <c r="M738" s="164"/>
      <c r="N738" s="164"/>
      <c r="O738" s="164"/>
      <c r="P738" s="164"/>
      <c r="Q738" s="164"/>
      <c r="R738" s="164"/>
      <c r="S738" s="164"/>
      <c r="T738" s="164"/>
      <c r="U738" s="164"/>
      <c r="V738" s="164"/>
      <c r="W738" s="164"/>
      <c r="X738" s="164"/>
    </row>
    <row r="739" spans="1:24" ht="12">
      <c r="A739" s="164"/>
      <c r="B739" s="132"/>
      <c r="C739" s="164"/>
      <c r="D739" s="164"/>
      <c r="E739" s="164"/>
      <c r="F739" s="164"/>
      <c r="G739" s="164"/>
      <c r="H739" s="164"/>
      <c r="I739" s="164"/>
      <c r="J739" s="164"/>
      <c r="K739" s="164"/>
      <c r="L739" s="164"/>
      <c r="M739" s="164"/>
      <c r="N739" s="164"/>
      <c r="O739" s="164"/>
      <c r="P739" s="164"/>
      <c r="Q739" s="164"/>
      <c r="R739" s="164"/>
      <c r="S739" s="164"/>
      <c r="T739" s="164"/>
      <c r="U739" s="164"/>
      <c r="V739" s="164"/>
      <c r="W739" s="164"/>
      <c r="X739" s="164"/>
    </row>
    <row r="740" spans="1:24" ht="12">
      <c r="A740" s="164"/>
      <c r="B740" s="132"/>
      <c r="C740" s="164"/>
      <c r="D740" s="164"/>
      <c r="E740" s="164"/>
      <c r="F740" s="164"/>
      <c r="G740" s="164"/>
      <c r="H740" s="164"/>
      <c r="I740" s="164"/>
      <c r="J740" s="164"/>
      <c r="K740" s="164"/>
      <c r="L740" s="164"/>
      <c r="M740" s="164"/>
      <c r="N740" s="164"/>
      <c r="O740" s="164"/>
      <c r="P740" s="164"/>
      <c r="Q740" s="164"/>
      <c r="R740" s="164"/>
      <c r="S740" s="164"/>
      <c r="T740" s="164"/>
      <c r="U740" s="164"/>
      <c r="V740" s="164"/>
      <c r="W740" s="164"/>
      <c r="X740" s="164"/>
    </row>
    <row r="741" spans="1:24" ht="12">
      <c r="A741" s="164"/>
      <c r="B741" s="132"/>
      <c r="C741" s="164"/>
      <c r="D741" s="164"/>
      <c r="E741" s="164"/>
      <c r="F741" s="164"/>
      <c r="G741" s="164"/>
      <c r="H741" s="164"/>
      <c r="I741" s="164"/>
      <c r="J741" s="164"/>
      <c r="K741" s="164"/>
      <c r="L741" s="164"/>
      <c r="M741" s="164"/>
      <c r="N741" s="164"/>
      <c r="O741" s="164"/>
      <c r="P741" s="164"/>
      <c r="Q741" s="164"/>
      <c r="R741" s="164"/>
      <c r="S741" s="164"/>
      <c r="T741" s="164"/>
      <c r="U741" s="164"/>
      <c r="V741" s="164"/>
      <c r="W741" s="164"/>
      <c r="X741" s="164"/>
    </row>
    <row r="742" spans="1:24" ht="12">
      <c r="A742" s="164"/>
      <c r="B742" s="132"/>
      <c r="C742" s="164"/>
      <c r="D742" s="164"/>
      <c r="E742" s="164"/>
      <c r="F742" s="164"/>
      <c r="G742" s="164"/>
      <c r="H742" s="164"/>
      <c r="I742" s="164"/>
      <c r="J742" s="164"/>
      <c r="K742" s="164"/>
      <c r="L742" s="164"/>
      <c r="M742" s="164"/>
      <c r="N742" s="164"/>
      <c r="O742" s="164"/>
      <c r="P742" s="164"/>
      <c r="Q742" s="164"/>
      <c r="R742" s="164"/>
      <c r="S742" s="164"/>
      <c r="T742" s="164"/>
      <c r="U742" s="164"/>
      <c r="V742" s="164"/>
      <c r="W742" s="164"/>
      <c r="X742" s="164"/>
    </row>
    <row r="743" spans="1:24" ht="12">
      <c r="A743" s="164"/>
      <c r="B743" s="132"/>
      <c r="C743" s="164"/>
      <c r="D743" s="164"/>
      <c r="E743" s="164"/>
      <c r="F743" s="164"/>
      <c r="G743" s="164"/>
      <c r="H743" s="164"/>
      <c r="I743" s="164"/>
      <c r="J743" s="164"/>
      <c r="K743" s="164"/>
      <c r="L743" s="164"/>
      <c r="M743" s="164"/>
      <c r="N743" s="164"/>
      <c r="O743" s="164"/>
      <c r="P743" s="164"/>
      <c r="Q743" s="164"/>
      <c r="R743" s="164"/>
      <c r="S743" s="164"/>
      <c r="T743" s="164"/>
      <c r="U743" s="164"/>
      <c r="V743" s="164"/>
      <c r="W743" s="164"/>
      <c r="X743" s="164"/>
    </row>
    <row r="744" spans="1:24" ht="12">
      <c r="A744" s="164"/>
      <c r="B744" s="132"/>
      <c r="C744" s="164"/>
      <c r="D744" s="164"/>
      <c r="E744" s="164"/>
      <c r="F744" s="164"/>
      <c r="G744" s="164"/>
      <c r="H744" s="164"/>
      <c r="I744" s="164"/>
      <c r="J744" s="164"/>
      <c r="K744" s="164"/>
      <c r="L744" s="164"/>
      <c r="M744" s="164"/>
      <c r="N744" s="164"/>
      <c r="O744" s="164"/>
      <c r="P744" s="164"/>
      <c r="Q744" s="164"/>
      <c r="R744" s="164"/>
      <c r="S744" s="164"/>
      <c r="T744" s="164"/>
      <c r="U744" s="164"/>
      <c r="V744" s="164"/>
      <c r="W744" s="164"/>
      <c r="X744" s="164"/>
    </row>
    <row r="745" spans="1:24" ht="12">
      <c r="A745" s="164"/>
      <c r="B745" s="132"/>
      <c r="C745" s="164"/>
      <c r="D745" s="164"/>
      <c r="E745" s="164"/>
      <c r="F745" s="164"/>
      <c r="G745" s="164"/>
      <c r="H745" s="164"/>
      <c r="I745" s="164"/>
      <c r="J745" s="164"/>
      <c r="K745" s="164"/>
      <c r="L745" s="164"/>
      <c r="M745" s="164"/>
      <c r="N745" s="164"/>
      <c r="O745" s="164"/>
      <c r="P745" s="164"/>
      <c r="Q745" s="164"/>
      <c r="R745" s="164"/>
      <c r="S745" s="164"/>
      <c r="T745" s="164"/>
      <c r="U745" s="164"/>
      <c r="V745" s="164"/>
      <c r="W745" s="164"/>
      <c r="X745" s="164"/>
    </row>
    <row r="746" spans="1:24" ht="12">
      <c r="A746" s="164"/>
      <c r="B746" s="132"/>
      <c r="C746" s="164"/>
      <c r="D746" s="164"/>
      <c r="E746" s="164"/>
      <c r="F746" s="164"/>
      <c r="G746" s="164"/>
      <c r="H746" s="164"/>
      <c r="I746" s="164"/>
      <c r="J746" s="164"/>
      <c r="K746" s="164"/>
      <c r="L746" s="164"/>
      <c r="M746" s="164"/>
      <c r="N746" s="164"/>
      <c r="O746" s="164"/>
      <c r="P746" s="164"/>
      <c r="Q746" s="164"/>
      <c r="R746" s="164"/>
      <c r="S746" s="164"/>
      <c r="T746" s="164"/>
      <c r="U746" s="164"/>
      <c r="V746" s="164"/>
      <c r="W746" s="164"/>
      <c r="X746" s="164"/>
    </row>
    <row r="747" spans="1:24" ht="12">
      <c r="A747" s="164"/>
      <c r="B747" s="132"/>
      <c r="C747" s="164"/>
      <c r="D747" s="164"/>
      <c r="E747" s="164"/>
      <c r="F747" s="164"/>
      <c r="G747" s="164"/>
      <c r="H747" s="164"/>
      <c r="I747" s="164"/>
      <c r="J747" s="164"/>
      <c r="K747" s="164"/>
      <c r="L747" s="164"/>
      <c r="M747" s="164"/>
      <c r="N747" s="164"/>
      <c r="O747" s="164"/>
      <c r="P747" s="164"/>
      <c r="Q747" s="164"/>
      <c r="R747" s="164"/>
      <c r="S747" s="164"/>
      <c r="T747" s="164"/>
      <c r="U747" s="164"/>
      <c r="V747" s="164"/>
      <c r="W747" s="164"/>
      <c r="X747" s="164"/>
    </row>
    <row r="748" spans="1:24" ht="12">
      <c r="A748" s="164"/>
      <c r="B748" s="132"/>
      <c r="C748" s="164"/>
      <c r="D748" s="164"/>
      <c r="E748" s="164"/>
      <c r="F748" s="164"/>
      <c r="G748" s="164"/>
      <c r="H748" s="164"/>
      <c r="I748" s="164"/>
      <c r="J748" s="164"/>
      <c r="K748" s="164"/>
      <c r="L748" s="164"/>
      <c r="M748" s="164"/>
      <c r="N748" s="164"/>
      <c r="O748" s="164"/>
      <c r="P748" s="164"/>
      <c r="Q748" s="164"/>
      <c r="R748" s="164"/>
      <c r="S748" s="164"/>
      <c r="T748" s="164"/>
      <c r="U748" s="164"/>
      <c r="V748" s="164"/>
      <c r="W748" s="164"/>
      <c r="X748" s="164"/>
    </row>
    <row r="749" spans="1:24" ht="12">
      <c r="A749" s="164"/>
      <c r="B749" s="132"/>
      <c r="C749" s="164"/>
      <c r="D749" s="164"/>
      <c r="E749" s="164"/>
      <c r="F749" s="164"/>
      <c r="G749" s="164"/>
      <c r="H749" s="164"/>
      <c r="I749" s="164"/>
      <c r="J749" s="164"/>
      <c r="K749" s="164"/>
      <c r="L749" s="164"/>
      <c r="M749" s="164"/>
      <c r="N749" s="164"/>
      <c r="O749" s="164"/>
      <c r="P749" s="164"/>
      <c r="Q749" s="164"/>
      <c r="R749" s="164"/>
      <c r="S749" s="164"/>
      <c r="T749" s="164"/>
      <c r="U749" s="164"/>
      <c r="V749" s="164"/>
      <c r="W749" s="164"/>
      <c r="X749" s="164"/>
    </row>
    <row r="750" spans="1:24" ht="12">
      <c r="A750" s="164"/>
      <c r="B750" s="132"/>
      <c r="C750" s="164"/>
      <c r="D750" s="164"/>
      <c r="E750" s="164"/>
      <c r="F750" s="164"/>
      <c r="G750" s="164"/>
      <c r="H750" s="164"/>
      <c r="I750" s="164"/>
      <c r="J750" s="164"/>
      <c r="K750" s="164"/>
      <c r="L750" s="164"/>
      <c r="M750" s="164"/>
      <c r="N750" s="164"/>
      <c r="O750" s="164"/>
      <c r="P750" s="164"/>
      <c r="Q750" s="164"/>
      <c r="R750" s="164"/>
      <c r="S750" s="164"/>
      <c r="T750" s="164"/>
      <c r="U750" s="164"/>
      <c r="V750" s="164"/>
      <c r="W750" s="164"/>
      <c r="X750" s="164"/>
    </row>
    <row r="751" spans="1:24" ht="12">
      <c r="A751" s="164"/>
      <c r="B751" s="132"/>
      <c r="C751" s="164"/>
      <c r="D751" s="164"/>
      <c r="E751" s="164"/>
      <c r="F751" s="164"/>
      <c r="G751" s="164"/>
      <c r="H751" s="164"/>
      <c r="I751" s="164"/>
      <c r="J751" s="164"/>
      <c r="K751" s="164"/>
      <c r="L751" s="164"/>
      <c r="M751" s="164"/>
      <c r="N751" s="164"/>
      <c r="O751" s="164"/>
      <c r="P751" s="164"/>
      <c r="Q751" s="164"/>
      <c r="R751" s="164"/>
      <c r="S751" s="164"/>
      <c r="T751" s="164"/>
      <c r="U751" s="164"/>
      <c r="V751" s="164"/>
      <c r="W751" s="164"/>
      <c r="X751" s="164"/>
    </row>
    <row r="752" spans="1:24" ht="12">
      <c r="A752" s="164"/>
      <c r="B752" s="132"/>
      <c r="C752" s="164"/>
      <c r="D752" s="164"/>
      <c r="E752" s="164"/>
      <c r="F752" s="164"/>
      <c r="G752" s="164"/>
      <c r="H752" s="164"/>
      <c r="I752" s="164"/>
      <c r="J752" s="164"/>
      <c r="K752" s="164"/>
      <c r="L752" s="164"/>
      <c r="M752" s="164"/>
      <c r="N752" s="164"/>
      <c r="O752" s="164"/>
      <c r="P752" s="164"/>
      <c r="Q752" s="164"/>
      <c r="R752" s="164"/>
      <c r="S752" s="164"/>
      <c r="T752" s="164"/>
      <c r="U752" s="164"/>
      <c r="V752" s="164"/>
      <c r="W752" s="164"/>
      <c r="X752" s="164"/>
    </row>
    <row r="753" spans="1:24" ht="12">
      <c r="A753" s="164"/>
      <c r="B753" s="132"/>
      <c r="C753" s="164"/>
      <c r="D753" s="164"/>
      <c r="E753" s="164"/>
      <c r="F753" s="164"/>
      <c r="G753" s="164"/>
      <c r="H753" s="164"/>
      <c r="I753" s="164"/>
      <c r="J753" s="164"/>
      <c r="K753" s="164"/>
      <c r="L753" s="164"/>
      <c r="M753" s="164"/>
      <c r="N753" s="164"/>
      <c r="O753" s="164"/>
      <c r="P753" s="164"/>
      <c r="Q753" s="164"/>
      <c r="R753" s="164"/>
      <c r="S753" s="164"/>
      <c r="T753" s="164"/>
      <c r="U753" s="164"/>
      <c r="V753" s="164"/>
      <c r="W753" s="164"/>
      <c r="X753" s="164"/>
    </row>
    <row r="754" spans="1:24" ht="12">
      <c r="A754" s="164"/>
      <c r="B754" s="132"/>
      <c r="C754" s="164"/>
      <c r="D754" s="164"/>
      <c r="E754" s="164"/>
      <c r="F754" s="164"/>
      <c r="G754" s="164"/>
      <c r="H754" s="164"/>
      <c r="I754" s="164"/>
      <c r="J754" s="164"/>
      <c r="K754" s="164"/>
      <c r="L754" s="164"/>
      <c r="M754" s="164"/>
      <c r="N754" s="164"/>
      <c r="O754" s="164"/>
      <c r="P754" s="164"/>
      <c r="Q754" s="164"/>
      <c r="R754" s="164"/>
      <c r="S754" s="164"/>
      <c r="T754" s="164"/>
      <c r="U754" s="164"/>
      <c r="V754" s="164"/>
      <c r="W754" s="164"/>
      <c r="X754" s="164"/>
    </row>
    <row r="755" spans="1:24" ht="12">
      <c r="A755" s="164"/>
      <c r="B755" s="132"/>
      <c r="C755" s="164"/>
      <c r="D755" s="164"/>
      <c r="E755" s="164"/>
      <c r="F755" s="164"/>
      <c r="G755" s="164"/>
      <c r="H755" s="164"/>
      <c r="I755" s="164"/>
      <c r="J755" s="164"/>
      <c r="K755" s="164"/>
      <c r="L755" s="164"/>
      <c r="M755" s="164"/>
      <c r="N755" s="164"/>
      <c r="O755" s="164"/>
      <c r="P755" s="164"/>
      <c r="Q755" s="164"/>
      <c r="R755" s="164"/>
      <c r="S755" s="164"/>
      <c r="T755" s="164"/>
      <c r="U755" s="164"/>
      <c r="V755" s="164"/>
      <c r="W755" s="164"/>
      <c r="X755" s="164"/>
    </row>
    <row r="756" spans="1:24" ht="12">
      <c r="A756" s="164"/>
      <c r="B756" s="132"/>
      <c r="C756" s="164"/>
      <c r="D756" s="164"/>
      <c r="E756" s="164"/>
      <c r="F756" s="164"/>
      <c r="G756" s="164"/>
      <c r="H756" s="164"/>
      <c r="I756" s="164"/>
      <c r="J756" s="164"/>
      <c r="K756" s="164"/>
      <c r="L756" s="164"/>
      <c r="M756" s="164"/>
      <c r="N756" s="164"/>
      <c r="O756" s="164"/>
      <c r="P756" s="164"/>
      <c r="Q756" s="164"/>
      <c r="R756" s="164"/>
      <c r="S756" s="164"/>
      <c r="T756" s="164"/>
      <c r="U756" s="164"/>
      <c r="V756" s="164"/>
      <c r="W756" s="164"/>
      <c r="X756" s="164"/>
    </row>
    <row r="757" spans="1:24" ht="12">
      <c r="A757" s="164"/>
      <c r="B757" s="132"/>
      <c r="C757" s="164"/>
      <c r="D757" s="164"/>
      <c r="E757" s="164"/>
      <c r="F757" s="164"/>
      <c r="G757" s="164"/>
      <c r="H757" s="164"/>
      <c r="I757" s="164"/>
      <c r="J757" s="164"/>
      <c r="K757" s="164"/>
      <c r="L757" s="164"/>
      <c r="M757" s="164"/>
      <c r="N757" s="164"/>
      <c r="O757" s="164"/>
      <c r="P757" s="164"/>
      <c r="Q757" s="164"/>
      <c r="R757" s="164"/>
      <c r="S757" s="164"/>
      <c r="T757" s="164"/>
      <c r="U757" s="164"/>
      <c r="V757" s="164"/>
      <c r="W757" s="164"/>
      <c r="X757" s="164"/>
    </row>
    <row r="758" spans="1:24" ht="12">
      <c r="A758" s="164"/>
      <c r="B758" s="132"/>
      <c r="C758" s="164"/>
      <c r="D758" s="164"/>
      <c r="E758" s="164"/>
      <c r="F758" s="164"/>
      <c r="G758" s="164"/>
      <c r="H758" s="164"/>
      <c r="I758" s="164"/>
      <c r="J758" s="164"/>
      <c r="K758" s="164"/>
      <c r="L758" s="164"/>
      <c r="M758" s="164"/>
      <c r="N758" s="164"/>
      <c r="O758" s="164"/>
      <c r="P758" s="164"/>
      <c r="Q758" s="164"/>
      <c r="R758" s="164"/>
      <c r="S758" s="164"/>
      <c r="T758" s="164"/>
      <c r="U758" s="164"/>
      <c r="V758" s="164"/>
      <c r="W758" s="164"/>
      <c r="X758" s="164"/>
    </row>
    <row r="759" spans="1:24" ht="12">
      <c r="A759" s="164"/>
      <c r="B759" s="132"/>
      <c r="C759" s="164"/>
      <c r="D759" s="164"/>
      <c r="E759" s="164"/>
      <c r="F759" s="164"/>
      <c r="G759" s="164"/>
      <c r="H759" s="164"/>
      <c r="I759" s="164"/>
      <c r="J759" s="164"/>
      <c r="K759" s="164"/>
      <c r="L759" s="164"/>
      <c r="M759" s="164"/>
      <c r="N759" s="164"/>
      <c r="O759" s="164"/>
      <c r="P759" s="164"/>
      <c r="Q759" s="164"/>
      <c r="R759" s="164"/>
      <c r="S759" s="164"/>
      <c r="T759" s="164"/>
      <c r="U759" s="164"/>
      <c r="V759" s="164"/>
      <c r="W759" s="164"/>
      <c r="X759" s="164"/>
    </row>
    <row r="760" spans="1:24" ht="12">
      <c r="A760" s="164"/>
      <c r="B760" s="132"/>
      <c r="C760" s="164"/>
      <c r="D760" s="164"/>
      <c r="E760" s="164"/>
      <c r="F760" s="164"/>
      <c r="G760" s="164"/>
      <c r="H760" s="164"/>
      <c r="I760" s="164"/>
      <c r="J760" s="164"/>
      <c r="K760" s="164"/>
      <c r="L760" s="164"/>
      <c r="M760" s="164"/>
      <c r="N760" s="164"/>
      <c r="O760" s="164"/>
      <c r="P760" s="164"/>
      <c r="Q760" s="164"/>
      <c r="R760" s="164"/>
      <c r="S760" s="164"/>
      <c r="T760" s="164"/>
      <c r="U760" s="164"/>
      <c r="V760" s="164"/>
      <c r="W760" s="164"/>
      <c r="X760" s="164"/>
    </row>
    <row r="761" spans="1:24" ht="12">
      <c r="A761" s="164"/>
      <c r="B761" s="132"/>
      <c r="C761" s="164"/>
      <c r="D761" s="164"/>
      <c r="E761" s="164"/>
      <c r="F761" s="164"/>
      <c r="G761" s="164"/>
      <c r="H761" s="164"/>
      <c r="I761" s="164"/>
      <c r="J761" s="164"/>
      <c r="K761" s="164"/>
      <c r="L761" s="164"/>
      <c r="M761" s="164"/>
      <c r="N761" s="164"/>
      <c r="O761" s="164"/>
      <c r="P761" s="164"/>
      <c r="Q761" s="164"/>
      <c r="R761" s="164"/>
      <c r="S761" s="164"/>
      <c r="T761" s="164"/>
      <c r="U761" s="164"/>
      <c r="V761" s="164"/>
      <c r="W761" s="164"/>
      <c r="X761" s="164"/>
    </row>
    <row r="762" spans="1:24" ht="12">
      <c r="A762" s="164"/>
      <c r="B762" s="132"/>
      <c r="C762" s="164"/>
      <c r="D762" s="164"/>
      <c r="E762" s="164"/>
      <c r="F762" s="164"/>
      <c r="G762" s="164"/>
      <c r="H762" s="164"/>
      <c r="I762" s="164"/>
      <c r="J762" s="164"/>
      <c r="K762" s="164"/>
      <c r="L762" s="164"/>
      <c r="M762" s="164"/>
      <c r="N762" s="164"/>
      <c r="O762" s="164"/>
      <c r="P762" s="164"/>
      <c r="Q762" s="164"/>
      <c r="R762" s="164"/>
      <c r="S762" s="164"/>
      <c r="T762" s="164"/>
      <c r="U762" s="164"/>
      <c r="V762" s="164"/>
      <c r="W762" s="164"/>
      <c r="X762" s="164"/>
    </row>
    <row r="763" spans="1:24" ht="12">
      <c r="A763" s="164"/>
      <c r="B763" s="132"/>
      <c r="C763" s="164"/>
      <c r="D763" s="164"/>
      <c r="E763" s="164"/>
      <c r="F763" s="164"/>
      <c r="G763" s="164"/>
      <c r="H763" s="164"/>
      <c r="I763" s="164"/>
      <c r="J763" s="164"/>
      <c r="K763" s="164"/>
      <c r="L763" s="164"/>
      <c r="M763" s="164"/>
      <c r="N763" s="164"/>
      <c r="O763" s="164"/>
      <c r="P763" s="164"/>
      <c r="Q763" s="164"/>
      <c r="R763" s="164"/>
      <c r="S763" s="164"/>
      <c r="T763" s="164"/>
      <c r="U763" s="164"/>
      <c r="V763" s="164"/>
      <c r="W763" s="164"/>
      <c r="X763" s="164"/>
    </row>
    <row r="764" spans="1:24" ht="12">
      <c r="A764" s="164"/>
      <c r="B764" s="132"/>
      <c r="C764" s="164"/>
      <c r="D764" s="164"/>
      <c r="E764" s="164"/>
      <c r="F764" s="164"/>
      <c r="G764" s="164"/>
      <c r="H764" s="164"/>
      <c r="I764" s="164"/>
      <c r="J764" s="164"/>
      <c r="K764" s="164"/>
      <c r="L764" s="164"/>
      <c r="M764" s="164"/>
      <c r="N764" s="164"/>
      <c r="O764" s="164"/>
      <c r="P764" s="164"/>
      <c r="Q764" s="164"/>
      <c r="R764" s="164"/>
      <c r="S764" s="164"/>
      <c r="T764" s="164"/>
      <c r="U764" s="164"/>
      <c r="V764" s="164"/>
      <c r="W764" s="164"/>
      <c r="X764" s="164"/>
    </row>
    <row r="765" spans="1:24" ht="12">
      <c r="A765" s="164"/>
      <c r="B765" s="132"/>
      <c r="C765" s="164"/>
      <c r="D765" s="164"/>
      <c r="E765" s="164"/>
      <c r="F765" s="164"/>
      <c r="G765" s="164"/>
      <c r="H765" s="164"/>
      <c r="I765" s="164"/>
      <c r="J765" s="164"/>
      <c r="K765" s="164"/>
      <c r="L765" s="164"/>
      <c r="M765" s="164"/>
      <c r="N765" s="164"/>
      <c r="O765" s="164"/>
      <c r="P765" s="164"/>
      <c r="Q765" s="164"/>
      <c r="R765" s="164"/>
      <c r="S765" s="164"/>
      <c r="T765" s="164"/>
      <c r="U765" s="164"/>
      <c r="V765" s="164"/>
      <c r="W765" s="164"/>
      <c r="X765" s="164"/>
    </row>
    <row r="766" spans="1:24" ht="12">
      <c r="A766" s="164"/>
      <c r="B766" s="132"/>
      <c r="C766" s="164"/>
      <c r="D766" s="164"/>
      <c r="E766" s="164"/>
      <c r="F766" s="164"/>
      <c r="G766" s="164"/>
      <c r="H766" s="164"/>
      <c r="I766" s="164"/>
      <c r="J766" s="164"/>
      <c r="K766" s="164"/>
      <c r="L766" s="164"/>
      <c r="M766" s="164"/>
      <c r="N766" s="164"/>
      <c r="O766" s="164"/>
      <c r="P766" s="164"/>
      <c r="Q766" s="164"/>
      <c r="R766" s="164"/>
      <c r="S766" s="164"/>
      <c r="T766" s="164"/>
      <c r="U766" s="164"/>
      <c r="V766" s="164"/>
      <c r="W766" s="164"/>
      <c r="X766" s="164"/>
    </row>
    <row r="767" spans="1:24" ht="12">
      <c r="A767" s="164"/>
      <c r="B767" s="132"/>
      <c r="C767" s="164"/>
      <c r="D767" s="164"/>
      <c r="E767" s="164"/>
      <c r="F767" s="164"/>
      <c r="G767" s="164"/>
      <c r="H767" s="164"/>
      <c r="I767" s="164"/>
      <c r="J767" s="164"/>
      <c r="K767" s="164"/>
      <c r="L767" s="164"/>
      <c r="M767" s="164"/>
      <c r="N767" s="164"/>
      <c r="O767" s="164"/>
      <c r="P767" s="164"/>
      <c r="Q767" s="164"/>
      <c r="R767" s="164"/>
      <c r="S767" s="164"/>
      <c r="T767" s="164"/>
      <c r="U767" s="164"/>
      <c r="V767" s="164"/>
      <c r="W767" s="164"/>
      <c r="X767" s="164"/>
    </row>
    <row r="768" spans="1:24" ht="12">
      <c r="A768" s="164"/>
      <c r="B768" s="132"/>
      <c r="C768" s="164"/>
      <c r="D768" s="164"/>
      <c r="E768" s="164"/>
      <c r="F768" s="164"/>
      <c r="G768" s="164"/>
      <c r="H768" s="164"/>
      <c r="I768" s="164"/>
      <c r="J768" s="164"/>
      <c r="K768" s="164"/>
      <c r="L768" s="164"/>
      <c r="M768" s="164"/>
      <c r="N768" s="164"/>
      <c r="O768" s="164"/>
      <c r="P768" s="164"/>
      <c r="Q768" s="164"/>
      <c r="R768" s="164"/>
      <c r="S768" s="164"/>
      <c r="T768" s="164"/>
      <c r="U768" s="164"/>
      <c r="V768" s="164"/>
      <c r="W768" s="164"/>
      <c r="X768" s="164"/>
    </row>
    <row r="769" spans="1:24" ht="12">
      <c r="A769" s="164"/>
      <c r="B769" s="132"/>
      <c r="C769" s="164"/>
      <c r="D769" s="164"/>
      <c r="E769" s="164"/>
      <c r="F769" s="164"/>
      <c r="G769" s="164"/>
      <c r="H769" s="164"/>
      <c r="I769" s="164"/>
      <c r="J769" s="164"/>
      <c r="K769" s="164"/>
      <c r="L769" s="164"/>
      <c r="M769" s="164"/>
      <c r="N769" s="164"/>
      <c r="O769" s="164"/>
      <c r="P769" s="164"/>
      <c r="Q769" s="164"/>
      <c r="R769" s="164"/>
      <c r="S769" s="164"/>
      <c r="T769" s="164"/>
      <c r="U769" s="164"/>
      <c r="V769" s="164"/>
      <c r="W769" s="164"/>
      <c r="X769" s="164"/>
    </row>
    <row r="770" spans="1:24" ht="12">
      <c r="A770" s="164"/>
      <c r="B770" s="132"/>
      <c r="C770" s="164"/>
      <c r="D770" s="164"/>
      <c r="E770" s="164"/>
      <c r="F770" s="164"/>
      <c r="G770" s="164"/>
      <c r="H770" s="164"/>
      <c r="I770" s="164"/>
      <c r="J770" s="164"/>
      <c r="K770" s="164"/>
      <c r="L770" s="164"/>
      <c r="M770" s="164"/>
      <c r="N770" s="164"/>
      <c r="O770" s="164"/>
      <c r="P770" s="164"/>
      <c r="Q770" s="164"/>
      <c r="R770" s="164"/>
      <c r="S770" s="164"/>
      <c r="T770" s="164"/>
      <c r="U770" s="164"/>
      <c r="V770" s="164"/>
      <c r="W770" s="164"/>
      <c r="X770" s="164"/>
    </row>
    <row r="771" spans="1:24" ht="12">
      <c r="A771" s="164"/>
      <c r="B771" s="132"/>
      <c r="C771" s="164"/>
      <c r="D771" s="164"/>
      <c r="E771" s="164"/>
      <c r="F771" s="164"/>
      <c r="G771" s="164"/>
      <c r="H771" s="164"/>
      <c r="I771" s="164"/>
      <c r="J771" s="164"/>
      <c r="K771" s="164"/>
      <c r="L771" s="164"/>
      <c r="M771" s="164"/>
      <c r="N771" s="164"/>
      <c r="O771" s="164"/>
      <c r="P771" s="164"/>
      <c r="Q771" s="164"/>
      <c r="R771" s="164"/>
      <c r="S771" s="164"/>
      <c r="T771" s="164"/>
      <c r="U771" s="164"/>
      <c r="V771" s="164"/>
      <c r="W771" s="164"/>
      <c r="X771" s="164"/>
    </row>
    <row r="772" spans="1:24" ht="12">
      <c r="A772" s="164"/>
      <c r="B772" s="132"/>
      <c r="C772" s="164"/>
      <c r="D772" s="164"/>
      <c r="E772" s="164"/>
      <c r="F772" s="164"/>
      <c r="G772" s="164"/>
      <c r="H772" s="164"/>
      <c r="I772" s="164"/>
      <c r="J772" s="164"/>
      <c r="K772" s="164"/>
      <c r="L772" s="164"/>
      <c r="M772" s="164"/>
      <c r="N772" s="164"/>
      <c r="O772" s="164"/>
      <c r="P772" s="164"/>
      <c r="Q772" s="164"/>
      <c r="R772" s="164"/>
      <c r="S772" s="164"/>
      <c r="T772" s="164"/>
      <c r="U772" s="164"/>
      <c r="V772" s="164"/>
      <c r="W772" s="164"/>
      <c r="X772" s="164"/>
    </row>
    <row r="773" spans="1:24" ht="12">
      <c r="A773" s="164"/>
      <c r="B773" s="132"/>
      <c r="C773" s="164"/>
      <c r="D773" s="164"/>
      <c r="E773" s="164"/>
      <c r="F773" s="164"/>
      <c r="G773" s="164"/>
      <c r="H773" s="164"/>
      <c r="I773" s="164"/>
      <c r="J773" s="164"/>
      <c r="K773" s="164"/>
      <c r="L773" s="164"/>
      <c r="M773" s="164"/>
      <c r="N773" s="164"/>
      <c r="O773" s="164"/>
      <c r="P773" s="164"/>
      <c r="Q773" s="164"/>
      <c r="R773" s="164"/>
      <c r="S773" s="164"/>
      <c r="T773" s="164"/>
      <c r="U773" s="164"/>
      <c r="V773" s="164"/>
      <c r="W773" s="164"/>
      <c r="X773" s="164"/>
    </row>
    <row r="774" spans="1:24" ht="12">
      <c r="A774" s="164"/>
      <c r="B774" s="132"/>
      <c r="C774" s="164"/>
      <c r="D774" s="164"/>
      <c r="E774" s="164"/>
      <c r="F774" s="164"/>
      <c r="G774" s="164"/>
      <c r="H774" s="164"/>
      <c r="I774" s="164"/>
      <c r="J774" s="164"/>
      <c r="K774" s="164"/>
      <c r="L774" s="164"/>
      <c r="M774" s="164"/>
      <c r="N774" s="164"/>
      <c r="O774" s="164"/>
      <c r="P774" s="164"/>
      <c r="Q774" s="164"/>
      <c r="R774" s="164"/>
      <c r="S774" s="164"/>
      <c r="T774" s="164"/>
      <c r="U774" s="164"/>
      <c r="V774" s="164"/>
      <c r="W774" s="164"/>
      <c r="X774" s="164"/>
    </row>
    <row r="775" spans="1:24" ht="12">
      <c r="A775" s="164"/>
      <c r="B775" s="132"/>
      <c r="C775" s="164"/>
      <c r="D775" s="164"/>
      <c r="E775" s="164"/>
      <c r="F775" s="164"/>
      <c r="G775" s="164"/>
      <c r="H775" s="164"/>
      <c r="I775" s="164"/>
      <c r="J775" s="164"/>
      <c r="K775" s="164"/>
      <c r="L775" s="164"/>
      <c r="M775" s="164"/>
      <c r="N775" s="164"/>
      <c r="O775" s="164"/>
      <c r="P775" s="164"/>
      <c r="Q775" s="164"/>
      <c r="R775" s="164"/>
      <c r="S775" s="164"/>
      <c r="T775" s="164"/>
      <c r="U775" s="164"/>
      <c r="V775" s="164"/>
      <c r="W775" s="164"/>
      <c r="X775" s="164"/>
    </row>
    <row r="776" spans="1:24" ht="12">
      <c r="A776" s="164"/>
      <c r="B776" s="132"/>
      <c r="C776" s="164"/>
      <c r="D776" s="164"/>
      <c r="E776" s="164"/>
      <c r="F776" s="164"/>
      <c r="G776" s="164"/>
      <c r="H776" s="164"/>
      <c r="I776" s="164"/>
      <c r="J776" s="164"/>
      <c r="K776" s="164"/>
      <c r="L776" s="164"/>
      <c r="M776" s="164"/>
      <c r="N776" s="164"/>
      <c r="O776" s="164"/>
      <c r="P776" s="164"/>
      <c r="Q776" s="164"/>
      <c r="R776" s="164"/>
      <c r="S776" s="164"/>
      <c r="T776" s="164"/>
      <c r="U776" s="164"/>
      <c r="V776" s="164"/>
      <c r="W776" s="164"/>
      <c r="X776" s="164"/>
    </row>
    <row r="777" spans="1:24" ht="12">
      <c r="A777" s="164"/>
      <c r="B777" s="132"/>
      <c r="C777" s="164"/>
      <c r="D777" s="164"/>
      <c r="E777" s="164"/>
      <c r="F777" s="164"/>
      <c r="G777" s="164"/>
      <c r="H777" s="164"/>
      <c r="I777" s="164"/>
      <c r="J777" s="164"/>
      <c r="K777" s="164"/>
      <c r="L777" s="164"/>
      <c r="M777" s="164"/>
      <c r="N777" s="164"/>
      <c r="O777" s="164"/>
      <c r="P777" s="164"/>
      <c r="Q777" s="164"/>
      <c r="R777" s="164"/>
      <c r="S777" s="164"/>
      <c r="T777" s="164"/>
      <c r="U777" s="164"/>
      <c r="V777" s="164"/>
      <c r="W777" s="164"/>
      <c r="X777" s="164"/>
    </row>
    <row r="778" spans="1:24" ht="12">
      <c r="A778" s="164"/>
      <c r="B778" s="132"/>
      <c r="C778" s="164"/>
      <c r="D778" s="164"/>
      <c r="E778" s="164"/>
      <c r="F778" s="164"/>
      <c r="G778" s="164"/>
      <c r="H778" s="164"/>
      <c r="I778" s="164"/>
      <c r="J778" s="164"/>
      <c r="K778" s="164"/>
      <c r="L778" s="164"/>
      <c r="M778" s="164"/>
      <c r="N778" s="164"/>
      <c r="O778" s="164"/>
      <c r="P778" s="164"/>
      <c r="Q778" s="164"/>
      <c r="R778" s="164"/>
      <c r="S778" s="164"/>
      <c r="T778" s="164"/>
      <c r="U778" s="164"/>
      <c r="V778" s="164"/>
      <c r="W778" s="164"/>
      <c r="X778" s="164"/>
    </row>
    <row r="779" spans="1:24" ht="12">
      <c r="A779" s="164"/>
      <c r="B779" s="132"/>
      <c r="C779" s="164"/>
      <c r="D779" s="164"/>
      <c r="E779" s="164"/>
      <c r="F779" s="164"/>
      <c r="G779" s="164"/>
      <c r="H779" s="164"/>
      <c r="I779" s="164"/>
      <c r="J779" s="164"/>
      <c r="K779" s="164"/>
      <c r="L779" s="164"/>
      <c r="M779" s="164"/>
      <c r="N779" s="164"/>
      <c r="O779" s="164"/>
      <c r="P779" s="164"/>
      <c r="Q779" s="164"/>
      <c r="R779" s="164"/>
      <c r="S779" s="164"/>
      <c r="T779" s="164"/>
      <c r="U779" s="164"/>
      <c r="V779" s="164"/>
      <c r="W779" s="164"/>
      <c r="X779" s="164"/>
    </row>
    <row r="780" spans="1:24" ht="12">
      <c r="A780" s="164"/>
      <c r="B780" s="132"/>
      <c r="C780" s="164"/>
      <c r="D780" s="164"/>
      <c r="E780" s="164"/>
      <c r="F780" s="164"/>
      <c r="G780" s="164"/>
      <c r="H780" s="164"/>
      <c r="I780" s="164"/>
      <c r="J780" s="164"/>
      <c r="K780" s="164"/>
      <c r="L780" s="164"/>
      <c r="M780" s="164"/>
      <c r="N780" s="164"/>
      <c r="O780" s="164"/>
      <c r="P780" s="164"/>
      <c r="Q780" s="164"/>
      <c r="R780" s="164"/>
      <c r="S780" s="164"/>
      <c r="T780" s="164"/>
      <c r="U780" s="164"/>
      <c r="V780" s="164"/>
      <c r="W780" s="164"/>
      <c r="X780" s="164"/>
    </row>
    <row r="781" spans="1:24" ht="12">
      <c r="A781" s="164"/>
      <c r="B781" s="132"/>
      <c r="C781" s="164"/>
      <c r="D781" s="164"/>
      <c r="E781" s="164"/>
      <c r="F781" s="164"/>
      <c r="G781" s="164"/>
      <c r="H781" s="164"/>
      <c r="I781" s="164"/>
      <c r="J781" s="164"/>
      <c r="K781" s="164"/>
      <c r="L781" s="164"/>
      <c r="M781" s="164"/>
      <c r="N781" s="164"/>
      <c r="O781" s="164"/>
      <c r="P781" s="164"/>
      <c r="Q781" s="164"/>
      <c r="R781" s="164"/>
      <c r="S781" s="164"/>
      <c r="T781" s="164"/>
      <c r="U781" s="164"/>
      <c r="V781" s="164"/>
      <c r="W781" s="164"/>
      <c r="X781" s="164"/>
    </row>
    <row r="782" spans="1:24" ht="12">
      <c r="A782" s="164"/>
      <c r="B782" s="132"/>
      <c r="C782" s="164"/>
      <c r="D782" s="164"/>
      <c r="E782" s="164"/>
      <c r="F782" s="164"/>
      <c r="G782" s="164"/>
      <c r="H782" s="164"/>
      <c r="I782" s="164"/>
      <c r="J782" s="164"/>
      <c r="K782" s="164"/>
      <c r="L782" s="164"/>
      <c r="M782" s="164"/>
      <c r="N782" s="164"/>
      <c r="O782" s="164"/>
      <c r="P782" s="164"/>
      <c r="Q782" s="164"/>
      <c r="R782" s="164"/>
      <c r="S782" s="164"/>
      <c r="T782" s="164"/>
      <c r="U782" s="164"/>
      <c r="V782" s="164"/>
      <c r="W782" s="164"/>
      <c r="X782" s="164"/>
    </row>
    <row r="783" spans="1:24" ht="12">
      <c r="A783" s="164"/>
      <c r="B783" s="132"/>
      <c r="C783" s="164"/>
      <c r="D783" s="164"/>
      <c r="E783" s="164"/>
      <c r="F783" s="164"/>
      <c r="G783" s="164"/>
      <c r="H783" s="164"/>
      <c r="I783" s="164"/>
      <c r="J783" s="164"/>
      <c r="K783" s="164"/>
      <c r="L783" s="164"/>
      <c r="M783" s="164"/>
      <c r="N783" s="164"/>
      <c r="O783" s="164"/>
      <c r="P783" s="164"/>
      <c r="Q783" s="164"/>
      <c r="R783" s="164"/>
      <c r="S783" s="164"/>
      <c r="T783" s="164"/>
      <c r="U783" s="164"/>
      <c r="V783" s="164"/>
      <c r="W783" s="164"/>
      <c r="X783" s="164"/>
    </row>
    <row r="784" spans="1:24" ht="12">
      <c r="A784" s="164"/>
      <c r="B784" s="132"/>
      <c r="C784" s="164"/>
      <c r="D784" s="164"/>
      <c r="E784" s="164"/>
      <c r="F784" s="164"/>
      <c r="G784" s="164"/>
      <c r="H784" s="164"/>
      <c r="I784" s="164"/>
      <c r="J784" s="164"/>
      <c r="K784" s="164"/>
      <c r="L784" s="164"/>
      <c r="M784" s="164"/>
      <c r="N784" s="164"/>
      <c r="O784" s="164"/>
      <c r="P784" s="164"/>
      <c r="Q784" s="164"/>
      <c r="R784" s="164"/>
      <c r="S784" s="164"/>
      <c r="T784" s="164"/>
      <c r="U784" s="164"/>
      <c r="V784" s="164"/>
      <c r="W784" s="164"/>
      <c r="X784" s="164"/>
    </row>
    <row r="785" spans="1:24" ht="12">
      <c r="A785" s="164"/>
      <c r="B785" s="132"/>
      <c r="C785" s="164"/>
      <c r="D785" s="164"/>
      <c r="E785" s="164"/>
      <c r="F785" s="164"/>
      <c r="G785" s="164"/>
      <c r="H785" s="164"/>
      <c r="I785" s="164"/>
      <c r="J785" s="164"/>
      <c r="K785" s="164"/>
      <c r="L785" s="164"/>
      <c r="M785" s="164"/>
      <c r="N785" s="164"/>
      <c r="O785" s="164"/>
      <c r="P785" s="164"/>
      <c r="Q785" s="164"/>
      <c r="R785" s="164"/>
      <c r="S785" s="164"/>
      <c r="T785" s="164"/>
      <c r="U785" s="164"/>
      <c r="V785" s="164"/>
      <c r="W785" s="164"/>
      <c r="X785" s="164"/>
    </row>
    <row r="786" spans="1:24" ht="12">
      <c r="A786" s="164"/>
      <c r="B786" s="132"/>
      <c r="C786" s="164"/>
      <c r="D786" s="164"/>
      <c r="E786" s="164"/>
      <c r="F786" s="164"/>
      <c r="G786" s="164"/>
      <c r="H786" s="164"/>
      <c r="I786" s="164"/>
      <c r="J786" s="164"/>
      <c r="K786" s="164"/>
      <c r="L786" s="164"/>
      <c r="M786" s="164"/>
      <c r="N786" s="164"/>
      <c r="O786" s="164"/>
      <c r="P786" s="164"/>
      <c r="Q786" s="164"/>
      <c r="R786" s="164"/>
      <c r="S786" s="164"/>
      <c r="T786" s="164"/>
      <c r="U786" s="164"/>
      <c r="V786" s="164"/>
      <c r="W786" s="164"/>
      <c r="X786" s="164"/>
    </row>
    <row r="787" spans="1:24" ht="12">
      <c r="A787" s="164"/>
      <c r="B787" s="132"/>
      <c r="C787" s="164"/>
      <c r="D787" s="164"/>
      <c r="E787" s="164"/>
      <c r="F787" s="164"/>
      <c r="G787" s="164"/>
      <c r="H787" s="164"/>
      <c r="I787" s="164"/>
      <c r="J787" s="164"/>
      <c r="K787" s="164"/>
      <c r="L787" s="164"/>
      <c r="M787" s="164"/>
      <c r="N787" s="164"/>
      <c r="O787" s="164"/>
      <c r="P787" s="164"/>
      <c r="Q787" s="164"/>
      <c r="R787" s="164"/>
      <c r="S787" s="164"/>
      <c r="T787" s="164"/>
      <c r="U787" s="164"/>
      <c r="V787" s="164"/>
      <c r="W787" s="164"/>
      <c r="X787" s="164"/>
    </row>
    <row r="788" spans="1:24" ht="12">
      <c r="A788" s="164"/>
      <c r="B788" s="132"/>
      <c r="C788" s="164"/>
      <c r="D788" s="164"/>
      <c r="E788" s="164"/>
      <c r="F788" s="164"/>
      <c r="G788" s="164"/>
      <c r="H788" s="164"/>
      <c r="I788" s="164"/>
      <c r="J788" s="164"/>
      <c r="K788" s="164"/>
      <c r="L788" s="164"/>
      <c r="M788" s="164"/>
      <c r="N788" s="164"/>
      <c r="O788" s="164"/>
      <c r="P788" s="164"/>
      <c r="Q788" s="164"/>
      <c r="R788" s="164"/>
      <c r="S788" s="164"/>
      <c r="T788" s="164"/>
      <c r="U788" s="164"/>
      <c r="V788" s="164"/>
      <c r="W788" s="164"/>
      <c r="X788" s="164"/>
    </row>
    <row r="789" spans="1:24" ht="12">
      <c r="A789" s="164"/>
      <c r="B789" s="132"/>
      <c r="C789" s="164"/>
      <c r="D789" s="164"/>
      <c r="E789" s="164"/>
      <c r="F789" s="164"/>
      <c r="G789" s="164"/>
      <c r="H789" s="164"/>
      <c r="I789" s="164"/>
      <c r="J789" s="164"/>
      <c r="K789" s="164"/>
      <c r="L789" s="164"/>
      <c r="M789" s="164"/>
      <c r="N789" s="164"/>
      <c r="O789" s="164"/>
      <c r="P789" s="164"/>
      <c r="Q789" s="164"/>
      <c r="R789" s="164"/>
      <c r="S789" s="164"/>
      <c r="T789" s="164"/>
      <c r="U789" s="164"/>
      <c r="V789" s="164"/>
      <c r="W789" s="164"/>
      <c r="X789" s="164"/>
    </row>
    <row r="790" spans="1:24" ht="12">
      <c r="A790" s="164"/>
      <c r="B790" s="132"/>
      <c r="C790" s="164"/>
      <c r="D790" s="164"/>
      <c r="E790" s="164"/>
      <c r="F790" s="164"/>
      <c r="G790" s="164"/>
      <c r="H790" s="164"/>
      <c r="I790" s="164"/>
      <c r="J790" s="164"/>
      <c r="K790" s="164"/>
      <c r="L790" s="164"/>
      <c r="M790" s="164"/>
      <c r="N790" s="164"/>
      <c r="O790" s="164"/>
      <c r="P790" s="164"/>
      <c r="Q790" s="164"/>
      <c r="R790" s="164"/>
      <c r="S790" s="164"/>
      <c r="T790" s="164"/>
      <c r="U790" s="164"/>
      <c r="V790" s="164"/>
      <c r="W790" s="164"/>
      <c r="X790" s="164"/>
    </row>
    <row r="791" spans="1:24" ht="12">
      <c r="A791" s="164"/>
      <c r="B791" s="132"/>
      <c r="C791" s="164"/>
      <c r="D791" s="164"/>
      <c r="E791" s="164"/>
      <c r="F791" s="164"/>
      <c r="G791" s="164"/>
      <c r="H791" s="164"/>
      <c r="I791" s="164"/>
      <c r="J791" s="164"/>
      <c r="K791" s="164"/>
      <c r="L791" s="164"/>
      <c r="M791" s="164"/>
      <c r="N791" s="164"/>
      <c r="O791" s="164"/>
      <c r="P791" s="164"/>
      <c r="Q791" s="164"/>
      <c r="R791" s="164"/>
      <c r="S791" s="164"/>
      <c r="T791" s="164"/>
      <c r="U791" s="164"/>
      <c r="V791" s="164"/>
      <c r="W791" s="164"/>
      <c r="X791" s="164"/>
    </row>
    <row r="792" spans="1:24" ht="12">
      <c r="A792" s="164"/>
      <c r="B792" s="132"/>
      <c r="C792" s="164"/>
      <c r="D792" s="164"/>
      <c r="E792" s="164"/>
      <c r="F792" s="164"/>
      <c r="G792" s="164"/>
      <c r="H792" s="164"/>
      <c r="I792" s="164"/>
      <c r="J792" s="164"/>
      <c r="K792" s="164"/>
      <c r="L792" s="164"/>
      <c r="M792" s="164"/>
      <c r="N792" s="164"/>
      <c r="O792" s="164"/>
      <c r="P792" s="164"/>
      <c r="Q792" s="164"/>
      <c r="R792" s="164"/>
      <c r="S792" s="164"/>
      <c r="T792" s="164"/>
      <c r="U792" s="164"/>
      <c r="V792" s="164"/>
      <c r="W792" s="164"/>
      <c r="X792" s="164"/>
    </row>
    <row r="793" spans="1:24" ht="12">
      <c r="A793" s="164"/>
      <c r="B793" s="132"/>
      <c r="C793" s="164"/>
      <c r="D793" s="164"/>
      <c r="E793" s="164"/>
      <c r="F793" s="164"/>
      <c r="G793" s="164"/>
      <c r="H793" s="164"/>
      <c r="I793" s="164"/>
      <c r="J793" s="164"/>
      <c r="K793" s="164"/>
      <c r="L793" s="164"/>
      <c r="M793" s="164"/>
      <c r="N793" s="164"/>
      <c r="O793" s="164"/>
      <c r="P793" s="164"/>
      <c r="Q793" s="164"/>
      <c r="R793" s="164"/>
      <c r="S793" s="164"/>
      <c r="T793" s="164"/>
      <c r="U793" s="164"/>
      <c r="V793" s="164"/>
      <c r="W793" s="164"/>
      <c r="X793" s="164"/>
    </row>
    <row r="794" spans="1:24" ht="12">
      <c r="A794" s="164"/>
      <c r="B794" s="132"/>
      <c r="C794" s="164"/>
      <c r="D794" s="164"/>
      <c r="E794" s="164"/>
      <c r="F794" s="164"/>
      <c r="G794" s="164"/>
      <c r="H794" s="164"/>
      <c r="I794" s="164"/>
      <c r="J794" s="164"/>
      <c r="K794" s="164"/>
      <c r="L794" s="164"/>
      <c r="M794" s="164"/>
      <c r="N794" s="164"/>
      <c r="O794" s="164"/>
      <c r="P794" s="164"/>
      <c r="Q794" s="164"/>
      <c r="R794" s="164"/>
      <c r="S794" s="164"/>
      <c r="T794" s="164"/>
      <c r="U794" s="164"/>
      <c r="V794" s="164"/>
      <c r="W794" s="164"/>
      <c r="X794" s="164"/>
    </row>
    <row r="795" spans="1:24" ht="12">
      <c r="A795" s="164"/>
      <c r="B795" s="132"/>
      <c r="C795" s="164"/>
      <c r="D795" s="164"/>
      <c r="E795" s="164"/>
      <c r="F795" s="164"/>
      <c r="G795" s="164"/>
      <c r="H795" s="164"/>
      <c r="I795" s="164"/>
      <c r="J795" s="164"/>
      <c r="K795" s="164"/>
      <c r="L795" s="164"/>
      <c r="M795" s="164"/>
      <c r="N795" s="164"/>
      <c r="O795" s="164"/>
      <c r="P795" s="164"/>
      <c r="Q795" s="164"/>
      <c r="R795" s="164"/>
      <c r="S795" s="164"/>
      <c r="T795" s="164"/>
      <c r="U795" s="164"/>
      <c r="V795" s="164"/>
      <c r="W795" s="164"/>
      <c r="X795" s="164"/>
    </row>
    <row r="796" spans="1:24" ht="12">
      <c r="A796" s="164"/>
      <c r="B796" s="132"/>
      <c r="C796" s="164"/>
      <c r="D796" s="164"/>
      <c r="E796" s="164"/>
      <c r="F796" s="164"/>
      <c r="G796" s="164"/>
      <c r="H796" s="164"/>
      <c r="I796" s="164"/>
      <c r="J796" s="164"/>
      <c r="K796" s="164"/>
      <c r="L796" s="164"/>
      <c r="M796" s="164"/>
      <c r="N796" s="164"/>
      <c r="O796" s="164"/>
      <c r="P796" s="164"/>
      <c r="Q796" s="164"/>
      <c r="R796" s="164"/>
      <c r="S796" s="164"/>
      <c r="T796" s="164"/>
      <c r="U796" s="164"/>
      <c r="V796" s="164"/>
      <c r="W796" s="164"/>
      <c r="X796" s="164"/>
    </row>
    <row r="797" spans="1:24" ht="12">
      <c r="A797" s="164"/>
      <c r="B797" s="132"/>
      <c r="C797" s="164"/>
      <c r="D797" s="164"/>
      <c r="E797" s="164"/>
      <c r="F797" s="164"/>
      <c r="G797" s="164"/>
      <c r="H797" s="164"/>
      <c r="I797" s="164"/>
      <c r="J797" s="164"/>
      <c r="K797" s="164"/>
      <c r="L797" s="164"/>
      <c r="M797" s="164"/>
      <c r="N797" s="164"/>
      <c r="O797" s="164"/>
      <c r="P797" s="164"/>
      <c r="Q797" s="164"/>
      <c r="R797" s="164"/>
      <c r="S797" s="164"/>
      <c r="T797" s="164"/>
      <c r="U797" s="164"/>
      <c r="V797" s="164"/>
      <c r="W797" s="164"/>
      <c r="X797" s="164"/>
    </row>
    <row r="798" spans="1:24" ht="12">
      <c r="A798" s="164"/>
      <c r="B798" s="132"/>
      <c r="C798" s="164"/>
      <c r="D798" s="164"/>
      <c r="E798" s="164"/>
      <c r="F798" s="164"/>
      <c r="G798" s="164"/>
      <c r="H798" s="164"/>
      <c r="I798" s="164"/>
      <c r="J798" s="164"/>
      <c r="K798" s="164"/>
      <c r="L798" s="164"/>
      <c r="M798" s="164"/>
      <c r="N798" s="164"/>
      <c r="O798" s="164"/>
      <c r="P798" s="164"/>
      <c r="Q798" s="164"/>
      <c r="R798" s="164"/>
      <c r="S798" s="164"/>
      <c r="T798" s="164"/>
      <c r="U798" s="164"/>
      <c r="V798" s="164"/>
      <c r="W798" s="164"/>
      <c r="X798" s="164"/>
    </row>
    <row r="799" spans="1:24" ht="12">
      <c r="A799" s="164"/>
      <c r="B799" s="132"/>
      <c r="C799" s="164"/>
      <c r="D799" s="164"/>
      <c r="E799" s="164"/>
      <c r="F799" s="164"/>
      <c r="G799" s="164"/>
      <c r="H799" s="164"/>
      <c r="I799" s="164"/>
      <c r="J799" s="164"/>
      <c r="K799" s="164"/>
      <c r="L799" s="164"/>
      <c r="M799" s="164"/>
      <c r="N799" s="164"/>
      <c r="O799" s="164"/>
      <c r="P799" s="164"/>
      <c r="Q799" s="164"/>
      <c r="R799" s="164"/>
      <c r="S799" s="164"/>
      <c r="T799" s="164"/>
      <c r="U799" s="164"/>
      <c r="V799" s="164"/>
      <c r="W799" s="164"/>
      <c r="X799" s="164"/>
    </row>
    <row r="800" spans="1:24" ht="12">
      <c r="A800" s="164"/>
      <c r="B800" s="132"/>
      <c r="C800" s="164"/>
      <c r="D800" s="164"/>
      <c r="E800" s="164"/>
      <c r="F800" s="164"/>
      <c r="G800" s="164"/>
      <c r="H800" s="164"/>
      <c r="I800" s="164"/>
      <c r="J800" s="164"/>
      <c r="K800" s="164"/>
      <c r="L800" s="164"/>
      <c r="M800" s="164"/>
      <c r="N800" s="164"/>
      <c r="O800" s="164"/>
      <c r="P800" s="164"/>
      <c r="Q800" s="164"/>
      <c r="R800" s="164"/>
      <c r="S800" s="164"/>
      <c r="T800" s="164"/>
      <c r="U800" s="164"/>
      <c r="V800" s="164"/>
      <c r="W800" s="164"/>
      <c r="X800" s="164"/>
    </row>
    <row r="801" spans="1:24" ht="12">
      <c r="A801" s="164"/>
      <c r="B801" s="132"/>
      <c r="C801" s="164"/>
      <c r="D801" s="164"/>
      <c r="E801" s="164"/>
      <c r="F801" s="164"/>
      <c r="G801" s="164"/>
      <c r="H801" s="164"/>
      <c r="I801" s="164"/>
      <c r="J801" s="164"/>
      <c r="K801" s="164"/>
      <c r="L801" s="164"/>
      <c r="M801" s="164"/>
      <c r="N801" s="164"/>
      <c r="O801" s="164"/>
      <c r="P801" s="164"/>
      <c r="Q801" s="164"/>
      <c r="R801" s="164"/>
      <c r="S801" s="164"/>
      <c r="T801" s="164"/>
      <c r="U801" s="164"/>
      <c r="V801" s="164"/>
      <c r="W801" s="164"/>
      <c r="X801" s="164"/>
    </row>
    <row r="802" spans="1:24" ht="12">
      <c r="A802" s="164"/>
      <c r="B802" s="132"/>
      <c r="C802" s="164"/>
      <c r="D802" s="164"/>
      <c r="E802" s="164"/>
      <c r="F802" s="164"/>
      <c r="G802" s="164"/>
      <c r="H802" s="164"/>
      <c r="I802" s="164"/>
      <c r="J802" s="164"/>
      <c r="K802" s="164"/>
      <c r="L802" s="164"/>
      <c r="M802" s="164"/>
      <c r="N802" s="164"/>
      <c r="O802" s="164"/>
      <c r="P802" s="164"/>
      <c r="Q802" s="164"/>
      <c r="R802" s="164"/>
      <c r="S802" s="164"/>
      <c r="T802" s="164"/>
      <c r="U802" s="164"/>
      <c r="V802" s="164"/>
      <c r="W802" s="164"/>
      <c r="X802" s="164"/>
    </row>
    <row r="803" spans="1:24" ht="12">
      <c r="A803" s="164"/>
      <c r="B803" s="132"/>
      <c r="C803" s="164"/>
      <c r="D803" s="164"/>
      <c r="E803" s="164"/>
      <c r="F803" s="164"/>
      <c r="G803" s="164"/>
      <c r="H803" s="164"/>
      <c r="I803" s="164"/>
      <c r="J803" s="164"/>
      <c r="K803" s="164"/>
      <c r="L803" s="164"/>
      <c r="M803" s="164"/>
      <c r="N803" s="164"/>
      <c r="O803" s="164"/>
      <c r="P803" s="164"/>
      <c r="Q803" s="164"/>
      <c r="R803" s="164"/>
      <c r="S803" s="164"/>
      <c r="T803" s="164"/>
      <c r="U803" s="164"/>
      <c r="V803" s="164"/>
      <c r="W803" s="164"/>
      <c r="X803" s="164"/>
    </row>
    <row r="804" spans="1:24" ht="12">
      <c r="A804" s="164"/>
      <c r="B804" s="132"/>
      <c r="C804" s="164"/>
      <c r="D804" s="164"/>
      <c r="E804" s="164"/>
      <c r="F804" s="164"/>
      <c r="G804" s="164"/>
      <c r="H804" s="164"/>
      <c r="I804" s="164"/>
      <c r="J804" s="164"/>
      <c r="K804" s="164"/>
      <c r="L804" s="164"/>
      <c r="M804" s="164"/>
      <c r="N804" s="164"/>
      <c r="O804" s="164"/>
      <c r="P804" s="164"/>
      <c r="Q804" s="164"/>
      <c r="R804" s="164"/>
      <c r="S804" s="164"/>
      <c r="T804" s="164"/>
      <c r="U804" s="164"/>
      <c r="V804" s="164"/>
      <c r="W804" s="164"/>
      <c r="X804" s="164"/>
    </row>
    <row r="805" spans="1:24" ht="12">
      <c r="A805" s="164"/>
      <c r="B805" s="132"/>
      <c r="C805" s="164"/>
      <c r="D805" s="164"/>
      <c r="E805" s="164"/>
      <c r="F805" s="164"/>
      <c r="G805" s="164"/>
      <c r="H805" s="164"/>
      <c r="I805" s="164"/>
      <c r="J805" s="164"/>
      <c r="K805" s="164"/>
      <c r="L805" s="164"/>
      <c r="M805" s="164"/>
      <c r="N805" s="164"/>
      <c r="O805" s="164"/>
      <c r="P805" s="164"/>
      <c r="Q805" s="164"/>
      <c r="R805" s="164"/>
      <c r="S805" s="164"/>
      <c r="T805" s="164"/>
      <c r="U805" s="164"/>
      <c r="V805" s="164"/>
      <c r="W805" s="164"/>
      <c r="X805" s="164"/>
    </row>
    <row r="806" spans="1:24" ht="12">
      <c r="A806" s="164"/>
      <c r="B806" s="132"/>
      <c r="C806" s="164"/>
      <c r="D806" s="164"/>
      <c r="E806" s="164"/>
      <c r="F806" s="164"/>
      <c r="G806" s="164"/>
      <c r="H806" s="164"/>
      <c r="I806" s="164"/>
      <c r="J806" s="164"/>
      <c r="K806" s="164"/>
      <c r="L806" s="164"/>
      <c r="M806" s="164"/>
      <c r="N806" s="164"/>
      <c r="O806" s="164"/>
      <c r="P806" s="164"/>
      <c r="Q806" s="164"/>
      <c r="R806" s="164"/>
      <c r="S806" s="164"/>
      <c r="T806" s="164"/>
      <c r="U806" s="164"/>
      <c r="V806" s="164"/>
      <c r="W806" s="164"/>
      <c r="X806" s="164"/>
    </row>
    <row r="807" spans="1:24" ht="12">
      <c r="A807" s="164"/>
      <c r="B807" s="132"/>
      <c r="C807" s="164"/>
      <c r="D807" s="164"/>
      <c r="E807" s="164"/>
      <c r="F807" s="164"/>
      <c r="G807" s="164"/>
      <c r="H807" s="164"/>
      <c r="I807" s="164"/>
      <c r="J807" s="164"/>
      <c r="K807" s="164"/>
      <c r="L807" s="164"/>
      <c r="M807" s="164"/>
      <c r="N807" s="164"/>
      <c r="O807" s="164"/>
      <c r="P807" s="164"/>
      <c r="Q807" s="164"/>
      <c r="R807" s="164"/>
      <c r="S807" s="164"/>
      <c r="T807" s="164"/>
      <c r="U807" s="164"/>
      <c r="V807" s="164"/>
      <c r="W807" s="164"/>
      <c r="X807" s="164"/>
    </row>
    <row r="808" spans="1:24" ht="12">
      <c r="A808" s="164"/>
      <c r="B808" s="132"/>
      <c r="C808" s="164"/>
      <c r="D808" s="164"/>
      <c r="E808" s="164"/>
      <c r="F808" s="164"/>
      <c r="G808" s="164"/>
      <c r="H808" s="164"/>
      <c r="I808" s="164"/>
      <c r="J808" s="164"/>
      <c r="K808" s="164"/>
      <c r="L808" s="164"/>
      <c r="M808" s="164"/>
      <c r="N808" s="164"/>
      <c r="O808" s="164"/>
      <c r="P808" s="164"/>
      <c r="Q808" s="164"/>
      <c r="R808" s="164"/>
      <c r="S808" s="164"/>
      <c r="T808" s="164"/>
      <c r="U808" s="164"/>
      <c r="V808" s="164"/>
      <c r="W808" s="164"/>
      <c r="X808" s="164"/>
    </row>
    <row r="809" spans="1:24" ht="12">
      <c r="A809" s="164"/>
      <c r="B809" s="132"/>
      <c r="C809" s="164"/>
      <c r="D809" s="164"/>
      <c r="E809" s="164"/>
      <c r="F809" s="164"/>
      <c r="G809" s="164"/>
      <c r="H809" s="164"/>
      <c r="I809" s="164"/>
      <c r="J809" s="164"/>
      <c r="K809" s="164"/>
      <c r="L809" s="164"/>
      <c r="M809" s="164"/>
      <c r="N809" s="164"/>
      <c r="O809" s="164"/>
      <c r="P809" s="164"/>
      <c r="Q809" s="164"/>
      <c r="R809" s="164"/>
      <c r="S809" s="164"/>
      <c r="T809" s="164"/>
      <c r="U809" s="164"/>
      <c r="V809" s="164"/>
      <c r="W809" s="164"/>
      <c r="X809" s="164"/>
    </row>
    <row r="810" spans="1:24" ht="12">
      <c r="A810" s="164"/>
      <c r="B810" s="132"/>
      <c r="C810" s="164"/>
      <c r="D810" s="164"/>
      <c r="E810" s="164"/>
      <c r="F810" s="164"/>
      <c r="G810" s="164"/>
      <c r="H810" s="164"/>
      <c r="I810" s="164"/>
      <c r="J810" s="164"/>
      <c r="K810" s="164"/>
      <c r="L810" s="164"/>
      <c r="M810" s="164"/>
      <c r="N810" s="164"/>
      <c r="O810" s="164"/>
      <c r="P810" s="164"/>
      <c r="Q810" s="164"/>
      <c r="R810" s="164"/>
      <c r="S810" s="164"/>
      <c r="T810" s="164"/>
      <c r="U810" s="164"/>
      <c r="V810" s="164"/>
      <c r="W810" s="164"/>
      <c r="X810" s="164"/>
    </row>
    <row r="811" spans="1:24" ht="12">
      <c r="A811" s="164"/>
      <c r="B811" s="132"/>
      <c r="C811" s="164"/>
      <c r="D811" s="164"/>
      <c r="E811" s="164"/>
      <c r="F811" s="164"/>
      <c r="G811" s="164"/>
      <c r="H811" s="164"/>
      <c r="I811" s="164"/>
      <c r="J811" s="164"/>
      <c r="K811" s="164"/>
      <c r="L811" s="164"/>
      <c r="M811" s="164"/>
      <c r="N811" s="164"/>
      <c r="O811" s="164"/>
      <c r="P811" s="164"/>
      <c r="Q811" s="164"/>
      <c r="R811" s="164"/>
      <c r="S811" s="164"/>
      <c r="T811" s="164"/>
      <c r="U811" s="164"/>
      <c r="V811" s="164"/>
      <c r="W811" s="164"/>
      <c r="X811" s="164"/>
    </row>
    <row r="812" spans="1:24" ht="12">
      <c r="A812" s="164"/>
      <c r="B812" s="132"/>
      <c r="C812" s="164"/>
      <c r="D812" s="164"/>
      <c r="E812" s="164"/>
      <c r="F812" s="164"/>
      <c r="G812" s="164"/>
      <c r="H812" s="164"/>
      <c r="I812" s="164"/>
      <c r="J812" s="164"/>
      <c r="K812" s="164"/>
      <c r="L812" s="164"/>
      <c r="M812" s="164"/>
      <c r="N812" s="164"/>
      <c r="O812" s="164"/>
      <c r="P812" s="164"/>
      <c r="Q812" s="164"/>
      <c r="R812" s="164"/>
      <c r="S812" s="164"/>
      <c r="T812" s="164"/>
      <c r="U812" s="164"/>
      <c r="V812" s="164"/>
      <c r="W812" s="164"/>
      <c r="X812" s="164"/>
    </row>
    <row r="813" spans="1:24" ht="12">
      <c r="A813" s="164"/>
      <c r="B813" s="132"/>
      <c r="C813" s="164"/>
      <c r="D813" s="164"/>
      <c r="E813" s="164"/>
      <c r="F813" s="164"/>
      <c r="G813" s="164"/>
      <c r="H813" s="164"/>
      <c r="I813" s="164"/>
      <c r="J813" s="164"/>
      <c r="K813" s="164"/>
      <c r="L813" s="164"/>
      <c r="M813" s="164"/>
      <c r="N813" s="164"/>
      <c r="O813" s="164"/>
      <c r="P813" s="164"/>
      <c r="Q813" s="164"/>
      <c r="R813" s="164"/>
      <c r="S813" s="164"/>
      <c r="T813" s="164"/>
      <c r="U813" s="164"/>
      <c r="V813" s="164"/>
      <c r="W813" s="164"/>
      <c r="X813" s="164"/>
    </row>
    <row r="814" spans="1:24" ht="12">
      <c r="A814" s="164"/>
      <c r="B814" s="132"/>
      <c r="C814" s="164"/>
      <c r="D814" s="164"/>
      <c r="E814" s="164"/>
      <c r="F814" s="164"/>
      <c r="G814" s="164"/>
      <c r="H814" s="164"/>
      <c r="I814" s="164"/>
      <c r="J814" s="164"/>
      <c r="K814" s="164"/>
      <c r="L814" s="164"/>
      <c r="M814" s="164"/>
      <c r="N814" s="164"/>
      <c r="O814" s="164"/>
      <c r="P814" s="164"/>
      <c r="Q814" s="164"/>
      <c r="R814" s="164"/>
      <c r="S814" s="164"/>
      <c r="T814" s="164"/>
      <c r="U814" s="164"/>
      <c r="V814" s="164"/>
      <c r="W814" s="164"/>
      <c r="X814" s="164"/>
    </row>
    <row r="815" spans="1:24" ht="12">
      <c r="A815" s="164"/>
      <c r="B815" s="132"/>
      <c r="C815" s="164"/>
      <c r="D815" s="164"/>
      <c r="E815" s="164"/>
      <c r="F815" s="164"/>
      <c r="G815" s="164"/>
      <c r="H815" s="164"/>
      <c r="I815" s="164"/>
      <c r="J815" s="164"/>
      <c r="K815" s="164"/>
      <c r="L815" s="164"/>
      <c r="M815" s="164"/>
      <c r="N815" s="164"/>
      <c r="O815" s="164"/>
      <c r="P815" s="164"/>
      <c r="Q815" s="164"/>
      <c r="R815" s="164"/>
      <c r="S815" s="164"/>
      <c r="T815" s="164"/>
      <c r="U815" s="164"/>
      <c r="V815" s="164"/>
      <c r="W815" s="164"/>
      <c r="X815" s="164"/>
    </row>
    <row r="816" spans="1:24" ht="12">
      <c r="A816" s="164"/>
      <c r="B816" s="132"/>
      <c r="C816" s="164"/>
      <c r="D816" s="164"/>
      <c r="E816" s="164"/>
      <c r="F816" s="164"/>
      <c r="G816" s="164"/>
      <c r="H816" s="164"/>
      <c r="I816" s="164"/>
      <c r="J816" s="164"/>
      <c r="K816" s="164"/>
      <c r="L816" s="164"/>
      <c r="M816" s="164"/>
      <c r="N816" s="164"/>
      <c r="O816" s="164"/>
      <c r="P816" s="164"/>
      <c r="Q816" s="164"/>
      <c r="R816" s="164"/>
      <c r="S816" s="164"/>
      <c r="T816" s="164"/>
      <c r="U816" s="164"/>
      <c r="V816" s="164"/>
      <c r="W816" s="164"/>
      <c r="X816" s="164"/>
    </row>
    <row r="817" spans="1:24" ht="12">
      <c r="A817" s="164"/>
      <c r="B817" s="132"/>
      <c r="C817" s="164"/>
      <c r="D817" s="164"/>
      <c r="E817" s="164"/>
      <c r="F817" s="164"/>
      <c r="G817" s="164"/>
      <c r="H817" s="164"/>
      <c r="I817" s="164"/>
      <c r="J817" s="164"/>
      <c r="K817" s="164"/>
      <c r="L817" s="164"/>
      <c r="M817" s="164"/>
      <c r="N817" s="164"/>
      <c r="O817" s="164"/>
      <c r="P817" s="164"/>
      <c r="Q817" s="164"/>
      <c r="R817" s="164"/>
      <c r="S817" s="164"/>
      <c r="T817" s="164"/>
      <c r="U817" s="164"/>
      <c r="V817" s="164"/>
      <c r="W817" s="164"/>
      <c r="X817" s="164"/>
    </row>
    <row r="818" spans="1:24" ht="12">
      <c r="A818" s="164"/>
      <c r="B818" s="132"/>
      <c r="C818" s="164"/>
      <c r="D818" s="164"/>
      <c r="E818" s="164"/>
      <c r="F818" s="164"/>
      <c r="G818" s="164"/>
      <c r="H818" s="164"/>
      <c r="I818" s="164"/>
      <c r="J818" s="164"/>
      <c r="K818" s="164"/>
      <c r="L818" s="164"/>
      <c r="M818" s="164"/>
      <c r="N818" s="164"/>
      <c r="O818" s="164"/>
      <c r="P818" s="164"/>
      <c r="Q818" s="164"/>
      <c r="R818" s="164"/>
      <c r="S818" s="164"/>
      <c r="T818" s="164"/>
      <c r="U818" s="164"/>
      <c r="V818" s="164"/>
      <c r="W818" s="164"/>
      <c r="X818" s="164"/>
    </row>
    <row r="819" spans="1:24" ht="12">
      <c r="A819" s="164"/>
      <c r="B819" s="132"/>
      <c r="C819" s="164"/>
      <c r="D819" s="164"/>
      <c r="E819" s="164"/>
      <c r="F819" s="164"/>
      <c r="G819" s="164"/>
      <c r="H819" s="164"/>
      <c r="I819" s="164"/>
      <c r="J819" s="164"/>
      <c r="K819" s="164"/>
      <c r="L819" s="164"/>
      <c r="M819" s="164"/>
      <c r="N819" s="164"/>
      <c r="O819" s="164"/>
      <c r="P819" s="164"/>
      <c r="Q819" s="164"/>
      <c r="R819" s="164"/>
      <c r="S819" s="164"/>
      <c r="T819" s="164"/>
      <c r="U819" s="164"/>
      <c r="V819" s="164"/>
      <c r="W819" s="164"/>
      <c r="X819" s="164"/>
    </row>
    <row r="820" spans="1:24" ht="12">
      <c r="A820" s="164"/>
      <c r="B820" s="132"/>
      <c r="C820" s="164"/>
      <c r="D820" s="164"/>
      <c r="E820" s="164"/>
      <c r="F820" s="164"/>
      <c r="G820" s="164"/>
      <c r="H820" s="164"/>
      <c r="I820" s="164"/>
      <c r="J820" s="164"/>
      <c r="K820" s="164"/>
      <c r="L820" s="164"/>
      <c r="M820" s="164"/>
      <c r="N820" s="164"/>
      <c r="O820" s="164"/>
      <c r="P820" s="164"/>
      <c r="Q820" s="164"/>
      <c r="R820" s="164"/>
      <c r="S820" s="164"/>
      <c r="T820" s="164"/>
      <c r="U820" s="164"/>
      <c r="V820" s="164"/>
      <c r="W820" s="164"/>
      <c r="X820" s="164"/>
    </row>
    <row r="821" spans="1:24" ht="12">
      <c r="A821" s="164"/>
      <c r="B821" s="132"/>
      <c r="C821" s="164"/>
      <c r="D821" s="164"/>
      <c r="E821" s="164"/>
      <c r="F821" s="164"/>
      <c r="G821" s="164"/>
      <c r="H821" s="164"/>
      <c r="I821" s="164"/>
      <c r="J821" s="164"/>
      <c r="K821" s="164"/>
      <c r="L821" s="164"/>
      <c r="M821" s="164"/>
      <c r="N821" s="164"/>
      <c r="O821" s="164"/>
      <c r="P821" s="164"/>
      <c r="Q821" s="164"/>
      <c r="R821" s="164"/>
      <c r="S821" s="164"/>
      <c r="T821" s="164"/>
      <c r="U821" s="164"/>
      <c r="V821" s="164"/>
      <c r="W821" s="164"/>
      <c r="X821" s="164"/>
    </row>
    <row r="822" spans="1:24" ht="12">
      <c r="A822" s="164"/>
      <c r="B822" s="132"/>
      <c r="C822" s="164"/>
      <c r="D822" s="164"/>
      <c r="E822" s="164"/>
      <c r="F822" s="164"/>
      <c r="G822" s="164"/>
      <c r="H822" s="164"/>
      <c r="I822" s="164"/>
      <c r="J822" s="164"/>
      <c r="K822" s="164"/>
      <c r="L822" s="164"/>
      <c r="M822" s="164"/>
      <c r="N822" s="164"/>
      <c r="O822" s="164"/>
      <c r="P822" s="164"/>
      <c r="Q822" s="164"/>
      <c r="R822" s="164"/>
      <c r="S822" s="164"/>
      <c r="T822" s="164"/>
      <c r="U822" s="164"/>
      <c r="V822" s="164"/>
      <c r="W822" s="164"/>
      <c r="X822" s="164"/>
    </row>
    <row r="823" spans="1:24" ht="12">
      <c r="A823" s="164"/>
      <c r="B823" s="132"/>
      <c r="C823" s="164"/>
      <c r="D823" s="164"/>
      <c r="E823" s="164"/>
      <c r="F823" s="164"/>
      <c r="G823" s="164"/>
      <c r="H823" s="164"/>
      <c r="I823" s="164"/>
      <c r="J823" s="164"/>
      <c r="K823" s="164"/>
      <c r="L823" s="164"/>
      <c r="M823" s="164"/>
      <c r="N823" s="164"/>
      <c r="O823" s="164"/>
      <c r="P823" s="164"/>
      <c r="Q823" s="164"/>
      <c r="R823" s="164"/>
      <c r="S823" s="164"/>
      <c r="T823" s="164"/>
      <c r="U823" s="164"/>
      <c r="V823" s="164"/>
      <c r="W823" s="164"/>
      <c r="X823" s="164"/>
    </row>
    <row r="824" spans="1:24" ht="12">
      <c r="A824" s="164"/>
      <c r="B824" s="132"/>
      <c r="C824" s="164"/>
      <c r="D824" s="164"/>
      <c r="E824" s="164"/>
      <c r="F824" s="164"/>
      <c r="G824" s="164"/>
      <c r="H824" s="164"/>
      <c r="I824" s="164"/>
      <c r="J824" s="164"/>
      <c r="K824" s="164"/>
      <c r="L824" s="164"/>
      <c r="M824" s="164"/>
      <c r="N824" s="164"/>
      <c r="O824" s="164"/>
      <c r="P824" s="164"/>
      <c r="Q824" s="164"/>
      <c r="R824" s="164"/>
      <c r="S824" s="164"/>
      <c r="T824" s="164"/>
      <c r="U824" s="164"/>
      <c r="V824" s="164"/>
      <c r="W824" s="164"/>
      <c r="X824" s="164"/>
    </row>
    <row r="825" spans="1:24" ht="12">
      <c r="A825" s="164"/>
      <c r="B825" s="132"/>
      <c r="C825" s="164"/>
      <c r="D825" s="164"/>
      <c r="E825" s="164"/>
      <c r="F825" s="164"/>
      <c r="G825" s="164"/>
      <c r="H825" s="164"/>
      <c r="I825" s="164"/>
      <c r="J825" s="164"/>
      <c r="K825" s="164"/>
      <c r="L825" s="164"/>
      <c r="M825" s="164"/>
      <c r="N825" s="164"/>
      <c r="O825" s="164"/>
      <c r="P825" s="164"/>
      <c r="Q825" s="164"/>
      <c r="R825" s="164"/>
      <c r="S825" s="164"/>
      <c r="T825" s="164"/>
      <c r="U825" s="164"/>
      <c r="V825" s="164"/>
      <c r="W825" s="164"/>
      <c r="X825" s="164"/>
    </row>
    <row r="826" spans="1:24" ht="12">
      <c r="A826" s="164"/>
      <c r="B826" s="132"/>
      <c r="C826" s="164"/>
      <c r="D826" s="164"/>
      <c r="E826" s="164"/>
      <c r="F826" s="164"/>
      <c r="G826" s="164"/>
      <c r="H826" s="164"/>
      <c r="I826" s="164"/>
      <c r="J826" s="164"/>
      <c r="K826" s="164"/>
      <c r="L826" s="164"/>
      <c r="M826" s="164"/>
      <c r="N826" s="164"/>
      <c r="O826" s="164"/>
      <c r="P826" s="164"/>
      <c r="Q826" s="164"/>
      <c r="R826" s="164"/>
      <c r="S826" s="164"/>
      <c r="T826" s="164"/>
      <c r="U826" s="164"/>
      <c r="V826" s="164"/>
      <c r="W826" s="164"/>
      <c r="X826" s="164"/>
    </row>
    <row r="827" spans="1:24" ht="12">
      <c r="A827" s="164"/>
      <c r="B827" s="132"/>
      <c r="C827" s="164"/>
      <c r="D827" s="164"/>
      <c r="E827" s="164"/>
      <c r="F827" s="164"/>
      <c r="G827" s="164"/>
      <c r="H827" s="164"/>
      <c r="I827" s="164"/>
      <c r="J827" s="164"/>
      <c r="K827" s="164"/>
      <c r="L827" s="164"/>
      <c r="M827" s="164"/>
      <c r="N827" s="164"/>
      <c r="O827" s="164"/>
      <c r="P827" s="164"/>
      <c r="Q827" s="164"/>
      <c r="R827" s="164"/>
      <c r="S827" s="164"/>
      <c r="T827" s="164"/>
      <c r="U827" s="164"/>
      <c r="V827" s="164"/>
      <c r="W827" s="164"/>
      <c r="X827" s="164"/>
    </row>
    <row r="828" spans="1:24" ht="12">
      <c r="A828" s="164"/>
      <c r="B828" s="132"/>
      <c r="C828" s="164"/>
      <c r="D828" s="164"/>
      <c r="E828" s="164"/>
      <c r="F828" s="164"/>
      <c r="G828" s="164"/>
      <c r="H828" s="164"/>
      <c r="I828" s="164"/>
      <c r="J828" s="164"/>
      <c r="K828" s="164"/>
      <c r="L828" s="164"/>
      <c r="M828" s="164"/>
      <c r="N828" s="164"/>
      <c r="O828" s="164"/>
      <c r="P828" s="164"/>
      <c r="Q828" s="164"/>
      <c r="R828" s="164"/>
      <c r="S828" s="164"/>
      <c r="T828" s="164"/>
      <c r="U828" s="164"/>
      <c r="V828" s="164"/>
      <c r="W828" s="164"/>
      <c r="X828" s="164"/>
    </row>
    <row r="829" spans="1:24" ht="12">
      <c r="A829" s="164"/>
      <c r="B829" s="132"/>
      <c r="C829" s="164"/>
      <c r="D829" s="164"/>
      <c r="E829" s="164"/>
      <c r="F829" s="164"/>
      <c r="G829" s="164"/>
      <c r="H829" s="164"/>
      <c r="I829" s="164"/>
      <c r="J829" s="164"/>
      <c r="K829" s="164"/>
      <c r="L829" s="164"/>
      <c r="M829" s="164"/>
      <c r="N829" s="164"/>
      <c r="O829" s="164"/>
      <c r="P829" s="164"/>
      <c r="Q829" s="164"/>
      <c r="R829" s="164"/>
      <c r="S829" s="164"/>
      <c r="T829" s="164"/>
      <c r="U829" s="164"/>
      <c r="V829" s="164"/>
      <c r="W829" s="164"/>
      <c r="X829" s="164"/>
    </row>
    <row r="830" spans="1:24" ht="12">
      <c r="A830" s="164"/>
      <c r="B830" s="132"/>
      <c r="C830" s="164"/>
      <c r="D830" s="164"/>
      <c r="E830" s="164"/>
      <c r="F830" s="164"/>
      <c r="G830" s="164"/>
      <c r="H830" s="164"/>
      <c r="I830" s="164"/>
      <c r="J830" s="164"/>
      <c r="K830" s="164"/>
      <c r="L830" s="164"/>
      <c r="M830" s="164"/>
      <c r="N830" s="164"/>
      <c r="O830" s="164"/>
      <c r="P830" s="164"/>
      <c r="Q830" s="164"/>
      <c r="R830" s="164"/>
      <c r="S830" s="164"/>
      <c r="T830" s="164"/>
      <c r="U830" s="164"/>
      <c r="V830" s="164"/>
      <c r="W830" s="164"/>
      <c r="X830" s="164"/>
    </row>
    <row r="831" spans="1:24" ht="12">
      <c r="A831" s="164"/>
      <c r="B831" s="132"/>
      <c r="C831" s="164"/>
      <c r="D831" s="164"/>
      <c r="E831" s="164"/>
      <c r="F831" s="164"/>
      <c r="G831" s="164"/>
      <c r="H831" s="164"/>
      <c r="I831" s="164"/>
      <c r="J831" s="164"/>
      <c r="K831" s="164"/>
      <c r="L831" s="164"/>
      <c r="M831" s="164"/>
      <c r="N831" s="164"/>
      <c r="O831" s="164"/>
      <c r="P831" s="164"/>
      <c r="Q831" s="164"/>
      <c r="R831" s="164"/>
      <c r="S831" s="164"/>
      <c r="T831" s="164"/>
      <c r="U831" s="164"/>
      <c r="V831" s="164"/>
      <c r="W831" s="164"/>
      <c r="X831" s="164"/>
    </row>
    <row r="832" spans="1:24" ht="12">
      <c r="A832" s="164"/>
      <c r="B832" s="132"/>
      <c r="C832" s="164"/>
      <c r="D832" s="164"/>
      <c r="E832" s="164"/>
      <c r="F832" s="164"/>
      <c r="G832" s="164"/>
      <c r="H832" s="164"/>
      <c r="I832" s="164"/>
      <c r="J832" s="164"/>
      <c r="K832" s="164"/>
      <c r="L832" s="164"/>
      <c r="M832" s="164"/>
      <c r="N832" s="164"/>
      <c r="O832" s="164"/>
      <c r="P832" s="164"/>
      <c r="Q832" s="164"/>
      <c r="R832" s="164"/>
      <c r="S832" s="164"/>
      <c r="T832" s="164"/>
      <c r="U832" s="164"/>
      <c r="V832" s="164"/>
      <c r="W832" s="164"/>
      <c r="X832" s="164"/>
    </row>
    <row r="833" spans="1:24" ht="12">
      <c r="A833" s="164"/>
      <c r="B833" s="132"/>
      <c r="C833" s="164"/>
      <c r="D833" s="164"/>
      <c r="E833" s="164"/>
      <c r="F833" s="164"/>
      <c r="G833" s="164"/>
      <c r="H833" s="164"/>
      <c r="I833" s="164"/>
      <c r="J833" s="164"/>
      <c r="K833" s="164"/>
      <c r="L833" s="164"/>
      <c r="M833" s="164"/>
      <c r="N833" s="164"/>
      <c r="O833" s="164"/>
      <c r="P833" s="164"/>
      <c r="Q833" s="164"/>
      <c r="R833" s="164"/>
      <c r="S833" s="164"/>
      <c r="T833" s="164"/>
      <c r="U833" s="164"/>
      <c r="V833" s="164"/>
      <c r="W833" s="164"/>
      <c r="X833" s="164"/>
    </row>
    <row r="834" spans="1:24" ht="12">
      <c r="A834" s="164"/>
      <c r="B834" s="132"/>
      <c r="C834" s="164"/>
      <c r="D834" s="164"/>
      <c r="E834" s="164"/>
      <c r="F834" s="164"/>
      <c r="G834" s="164"/>
      <c r="H834" s="164"/>
      <c r="I834" s="164"/>
      <c r="J834" s="164"/>
      <c r="K834" s="164"/>
      <c r="L834" s="164"/>
      <c r="M834" s="164"/>
      <c r="N834" s="164"/>
      <c r="O834" s="164"/>
      <c r="P834" s="164"/>
      <c r="Q834" s="164"/>
      <c r="R834" s="164"/>
      <c r="S834" s="164"/>
      <c r="T834" s="164"/>
      <c r="U834" s="164"/>
      <c r="V834" s="164"/>
      <c r="W834" s="164"/>
      <c r="X834" s="164"/>
    </row>
    <row r="835" spans="1:24" ht="12">
      <c r="A835" s="164"/>
      <c r="B835" s="132"/>
      <c r="C835" s="164"/>
      <c r="D835" s="164"/>
      <c r="E835" s="164"/>
      <c r="F835" s="164"/>
      <c r="G835" s="164"/>
      <c r="H835" s="164"/>
      <c r="I835" s="164"/>
      <c r="J835" s="164"/>
      <c r="K835" s="164"/>
      <c r="L835" s="164"/>
      <c r="M835" s="164"/>
      <c r="N835" s="164"/>
      <c r="O835" s="164"/>
      <c r="P835" s="164"/>
      <c r="Q835" s="164"/>
      <c r="R835" s="164"/>
      <c r="S835" s="164"/>
      <c r="T835" s="164"/>
      <c r="U835" s="164"/>
      <c r="V835" s="164"/>
      <c r="W835" s="164"/>
      <c r="X835" s="164"/>
    </row>
    <row r="836" spans="1:24" ht="12">
      <c r="A836" s="164"/>
      <c r="B836" s="132"/>
      <c r="C836" s="164"/>
      <c r="D836" s="164"/>
      <c r="E836" s="164"/>
      <c r="F836" s="164"/>
      <c r="G836" s="164"/>
      <c r="H836" s="164"/>
      <c r="I836" s="164"/>
      <c r="J836" s="164"/>
      <c r="K836" s="164"/>
      <c r="L836" s="164"/>
      <c r="M836" s="164"/>
      <c r="N836" s="164"/>
      <c r="O836" s="164"/>
      <c r="P836" s="164"/>
      <c r="Q836" s="164"/>
      <c r="R836" s="164"/>
      <c r="S836" s="164"/>
      <c r="T836" s="164"/>
      <c r="U836" s="164"/>
      <c r="V836" s="164"/>
      <c r="W836" s="164"/>
      <c r="X836" s="164"/>
    </row>
    <row r="837" spans="1:24" ht="12">
      <c r="A837" s="164"/>
      <c r="B837" s="132"/>
      <c r="C837" s="164"/>
      <c r="D837" s="164"/>
      <c r="E837" s="164"/>
      <c r="F837" s="164"/>
      <c r="G837" s="164"/>
      <c r="H837" s="164"/>
      <c r="I837" s="164"/>
      <c r="J837" s="164"/>
      <c r="K837" s="164"/>
      <c r="L837" s="164"/>
      <c r="M837" s="164"/>
      <c r="N837" s="164"/>
      <c r="O837" s="164"/>
      <c r="P837" s="164"/>
      <c r="Q837" s="164"/>
      <c r="R837" s="164"/>
      <c r="S837" s="164"/>
      <c r="T837" s="164"/>
      <c r="U837" s="164"/>
      <c r="V837" s="164"/>
      <c r="W837" s="164"/>
      <c r="X837" s="164"/>
    </row>
    <row r="838" spans="1:24" ht="12">
      <c r="A838" s="164"/>
      <c r="B838" s="132"/>
      <c r="C838" s="164"/>
      <c r="D838" s="164"/>
      <c r="E838" s="164"/>
      <c r="F838" s="164"/>
      <c r="G838" s="164"/>
      <c r="H838" s="164"/>
      <c r="I838" s="164"/>
      <c r="J838" s="164"/>
      <c r="K838" s="164"/>
      <c r="L838" s="164"/>
      <c r="M838" s="164"/>
      <c r="N838" s="164"/>
      <c r="O838" s="164"/>
      <c r="P838" s="164"/>
      <c r="Q838" s="164"/>
      <c r="R838" s="164"/>
      <c r="S838" s="164"/>
      <c r="T838" s="164"/>
      <c r="U838" s="164"/>
      <c r="V838" s="164"/>
      <c r="W838" s="164"/>
      <c r="X838" s="164"/>
    </row>
    <row r="839" spans="1:24" ht="12">
      <c r="A839" s="164"/>
      <c r="B839" s="132"/>
      <c r="C839" s="164"/>
      <c r="D839" s="164"/>
      <c r="E839" s="164"/>
      <c r="F839" s="164"/>
      <c r="G839" s="164"/>
      <c r="H839" s="164"/>
      <c r="I839" s="164"/>
      <c r="J839" s="164"/>
      <c r="K839" s="164"/>
      <c r="L839" s="164"/>
      <c r="M839" s="164"/>
      <c r="N839" s="164"/>
      <c r="O839" s="164"/>
      <c r="P839" s="164"/>
      <c r="Q839" s="164"/>
      <c r="R839" s="164"/>
      <c r="S839" s="164"/>
      <c r="T839" s="164"/>
      <c r="U839" s="164"/>
      <c r="V839" s="164"/>
      <c r="W839" s="164"/>
      <c r="X839" s="164"/>
    </row>
    <row r="840" spans="1:24" ht="12">
      <c r="A840" s="164"/>
      <c r="B840" s="132"/>
      <c r="C840" s="164"/>
      <c r="D840" s="164"/>
      <c r="E840" s="164"/>
      <c r="F840" s="164"/>
      <c r="G840" s="164"/>
      <c r="H840" s="164"/>
      <c r="I840" s="164"/>
      <c r="J840" s="164"/>
      <c r="K840" s="164"/>
      <c r="L840" s="164"/>
      <c r="M840" s="164"/>
      <c r="N840" s="164"/>
      <c r="O840" s="164"/>
      <c r="P840" s="164"/>
      <c r="Q840" s="164"/>
      <c r="R840" s="164"/>
      <c r="S840" s="164"/>
      <c r="T840" s="164"/>
      <c r="U840" s="164"/>
      <c r="V840" s="164"/>
      <c r="W840" s="164"/>
      <c r="X840" s="164"/>
    </row>
    <row r="841" spans="1:24" ht="12">
      <c r="A841" s="164"/>
      <c r="B841" s="132"/>
      <c r="C841" s="164"/>
      <c r="D841" s="164"/>
      <c r="E841" s="164"/>
      <c r="F841" s="164"/>
      <c r="G841" s="164"/>
      <c r="H841" s="164"/>
      <c r="I841" s="164"/>
      <c r="J841" s="164"/>
      <c r="K841" s="164"/>
      <c r="L841" s="164"/>
      <c r="M841" s="164"/>
      <c r="N841" s="164"/>
      <c r="O841" s="164"/>
      <c r="P841" s="164"/>
      <c r="Q841" s="164"/>
      <c r="R841" s="164"/>
      <c r="S841" s="164"/>
      <c r="T841" s="164"/>
      <c r="U841" s="164"/>
      <c r="V841" s="164"/>
      <c r="W841" s="164"/>
      <c r="X841" s="164"/>
    </row>
    <row r="842" spans="1:24" ht="12">
      <c r="A842" s="164"/>
      <c r="B842" s="132"/>
      <c r="C842" s="164"/>
      <c r="D842" s="164"/>
      <c r="E842" s="164"/>
      <c r="F842" s="164"/>
      <c r="G842" s="164"/>
      <c r="H842" s="164"/>
      <c r="I842" s="164"/>
      <c r="J842" s="164"/>
      <c r="K842" s="164"/>
      <c r="L842" s="164"/>
      <c r="M842" s="164"/>
      <c r="N842" s="164"/>
      <c r="O842" s="164"/>
      <c r="P842" s="164"/>
      <c r="Q842" s="164"/>
      <c r="R842" s="164"/>
      <c r="S842" s="164"/>
      <c r="T842" s="164"/>
      <c r="U842" s="164"/>
      <c r="V842" s="164"/>
      <c r="W842" s="164"/>
      <c r="X842" s="164"/>
    </row>
    <row r="843" spans="1:24" ht="12">
      <c r="A843" s="164"/>
      <c r="B843" s="132"/>
      <c r="C843" s="164"/>
      <c r="D843" s="164"/>
      <c r="E843" s="164"/>
      <c r="F843" s="164"/>
      <c r="G843" s="164"/>
      <c r="H843" s="164"/>
      <c r="I843" s="164"/>
      <c r="J843" s="164"/>
      <c r="K843" s="164"/>
      <c r="L843" s="164"/>
      <c r="M843" s="164"/>
      <c r="N843" s="164"/>
      <c r="O843" s="164"/>
      <c r="P843" s="164"/>
      <c r="Q843" s="164"/>
      <c r="R843" s="164"/>
      <c r="S843" s="164"/>
      <c r="T843" s="164"/>
      <c r="U843" s="164"/>
      <c r="V843" s="164"/>
      <c r="W843" s="164"/>
      <c r="X843" s="164"/>
    </row>
    <row r="844" spans="1:24" ht="12">
      <c r="A844" s="164"/>
      <c r="B844" s="132"/>
      <c r="C844" s="164"/>
      <c r="D844" s="164"/>
      <c r="E844" s="164"/>
      <c r="F844" s="164"/>
      <c r="G844" s="164"/>
      <c r="H844" s="164"/>
      <c r="I844" s="164"/>
      <c r="J844" s="164"/>
      <c r="K844" s="164"/>
      <c r="L844" s="164"/>
      <c r="M844" s="164"/>
      <c r="N844" s="164"/>
      <c r="O844" s="164"/>
      <c r="P844" s="164"/>
      <c r="Q844" s="164"/>
      <c r="R844" s="164"/>
      <c r="S844" s="164"/>
      <c r="T844" s="164"/>
      <c r="U844" s="164"/>
      <c r="V844" s="164"/>
      <c r="W844" s="164"/>
      <c r="X844" s="164"/>
    </row>
    <row r="845" spans="1:24" ht="12">
      <c r="A845" s="164"/>
      <c r="B845" s="132"/>
      <c r="C845" s="164"/>
      <c r="D845" s="164"/>
      <c r="E845" s="164"/>
      <c r="F845" s="164"/>
      <c r="G845" s="164"/>
      <c r="H845" s="164"/>
      <c r="I845" s="164"/>
      <c r="J845" s="164"/>
      <c r="K845" s="164"/>
      <c r="L845" s="164"/>
      <c r="M845" s="164"/>
      <c r="N845" s="164"/>
      <c r="O845" s="164"/>
      <c r="P845" s="164"/>
      <c r="Q845" s="164"/>
      <c r="R845" s="164"/>
      <c r="S845" s="164"/>
      <c r="T845" s="164"/>
      <c r="U845" s="164"/>
      <c r="V845" s="164"/>
      <c r="W845" s="164"/>
      <c r="X845" s="164"/>
    </row>
    <row r="846" spans="1:24" ht="12">
      <c r="A846" s="164"/>
      <c r="B846" s="132"/>
      <c r="C846" s="164"/>
      <c r="D846" s="164"/>
      <c r="E846" s="164"/>
      <c r="F846" s="164"/>
      <c r="G846" s="164"/>
      <c r="H846" s="164"/>
      <c r="I846" s="164"/>
      <c r="J846" s="164"/>
      <c r="K846" s="164"/>
      <c r="L846" s="164"/>
      <c r="M846" s="164"/>
      <c r="N846" s="164"/>
      <c r="O846" s="164"/>
      <c r="P846" s="164"/>
      <c r="Q846" s="164"/>
      <c r="R846" s="164"/>
      <c r="S846" s="164"/>
      <c r="T846" s="164"/>
      <c r="U846" s="164"/>
      <c r="V846" s="164"/>
      <c r="W846" s="164"/>
      <c r="X846" s="164"/>
    </row>
    <row r="847" spans="1:24" ht="12">
      <c r="A847" s="164"/>
      <c r="B847" s="132"/>
      <c r="C847" s="164"/>
      <c r="D847" s="164"/>
      <c r="E847" s="164"/>
      <c r="F847" s="164"/>
      <c r="G847" s="164"/>
      <c r="H847" s="164"/>
      <c r="I847" s="164"/>
      <c r="J847" s="164"/>
      <c r="K847" s="164"/>
      <c r="L847" s="164"/>
      <c r="M847" s="164"/>
      <c r="N847" s="164"/>
      <c r="O847" s="164"/>
      <c r="P847" s="164"/>
      <c r="Q847" s="164"/>
      <c r="R847" s="164"/>
      <c r="S847" s="164"/>
      <c r="T847" s="164"/>
      <c r="U847" s="164"/>
      <c r="V847" s="164"/>
      <c r="W847" s="164"/>
      <c r="X847" s="164"/>
    </row>
    <row r="848" spans="1:24" ht="12">
      <c r="A848" s="164"/>
      <c r="B848" s="132"/>
      <c r="C848" s="164"/>
      <c r="D848" s="164"/>
      <c r="E848" s="164"/>
      <c r="F848" s="164"/>
      <c r="G848" s="164"/>
      <c r="H848" s="164"/>
      <c r="I848" s="164"/>
      <c r="J848" s="164"/>
      <c r="K848" s="164"/>
      <c r="L848" s="164"/>
      <c r="M848" s="164"/>
      <c r="N848" s="164"/>
      <c r="O848" s="164"/>
      <c r="P848" s="164"/>
      <c r="Q848" s="164"/>
      <c r="R848" s="164"/>
      <c r="S848" s="164"/>
      <c r="T848" s="164"/>
      <c r="U848" s="164"/>
      <c r="V848" s="164"/>
      <c r="W848" s="164"/>
      <c r="X848" s="164"/>
    </row>
    <row r="849" spans="1:24" ht="12">
      <c r="A849" s="164"/>
      <c r="B849" s="132"/>
      <c r="C849" s="164"/>
      <c r="D849" s="164"/>
      <c r="E849" s="164"/>
      <c r="F849" s="164"/>
      <c r="G849" s="164"/>
      <c r="H849" s="164"/>
      <c r="I849" s="164"/>
      <c r="J849" s="164"/>
      <c r="K849" s="164"/>
      <c r="L849" s="164"/>
      <c r="M849" s="164"/>
      <c r="N849" s="164"/>
      <c r="O849" s="164"/>
      <c r="P849" s="164"/>
      <c r="Q849" s="164"/>
      <c r="R849" s="164"/>
      <c r="S849" s="164"/>
      <c r="T849" s="164"/>
      <c r="U849" s="164"/>
      <c r="V849" s="164"/>
      <c r="W849" s="164"/>
      <c r="X849" s="164"/>
    </row>
    <row r="850" spans="1:24" ht="12">
      <c r="A850" s="164"/>
      <c r="B850" s="132"/>
      <c r="C850" s="164"/>
      <c r="D850" s="164"/>
      <c r="E850" s="164"/>
      <c r="F850" s="164"/>
      <c r="G850" s="164"/>
      <c r="H850" s="164"/>
      <c r="I850" s="164"/>
      <c r="J850" s="164"/>
      <c r="K850" s="164"/>
      <c r="L850" s="164"/>
      <c r="M850" s="164"/>
      <c r="N850" s="164"/>
      <c r="O850" s="164"/>
      <c r="P850" s="164"/>
      <c r="Q850" s="164"/>
      <c r="R850" s="164"/>
      <c r="S850" s="164"/>
      <c r="T850" s="164"/>
      <c r="U850" s="164"/>
      <c r="V850" s="164"/>
      <c r="W850" s="164"/>
      <c r="X850" s="164"/>
    </row>
    <row r="851" spans="1:24" ht="12">
      <c r="A851" s="164"/>
      <c r="B851" s="132"/>
      <c r="C851" s="164"/>
      <c r="D851" s="164"/>
      <c r="E851" s="164"/>
      <c r="F851" s="164"/>
      <c r="G851" s="164"/>
      <c r="H851" s="164"/>
      <c r="I851" s="164"/>
      <c r="J851" s="164"/>
      <c r="K851" s="164"/>
      <c r="L851" s="164"/>
      <c r="M851" s="164"/>
      <c r="N851" s="164"/>
      <c r="O851" s="164"/>
      <c r="P851" s="164"/>
      <c r="Q851" s="164"/>
      <c r="R851" s="164"/>
      <c r="S851" s="164"/>
      <c r="T851" s="164"/>
      <c r="U851" s="164"/>
      <c r="V851" s="164"/>
      <c r="W851" s="164"/>
      <c r="X851" s="164"/>
    </row>
    <row r="852" spans="1:24" ht="12">
      <c r="A852" s="164"/>
      <c r="B852" s="132"/>
      <c r="C852" s="164"/>
      <c r="D852" s="164"/>
      <c r="E852" s="164"/>
      <c r="F852" s="164"/>
      <c r="G852" s="164"/>
      <c r="H852" s="164"/>
      <c r="I852" s="164"/>
      <c r="J852" s="164"/>
      <c r="K852" s="164"/>
      <c r="L852" s="164"/>
      <c r="M852" s="164"/>
      <c r="N852" s="164"/>
      <c r="O852" s="164"/>
      <c r="P852" s="164"/>
      <c r="Q852" s="164"/>
      <c r="R852" s="164"/>
      <c r="S852" s="164"/>
      <c r="T852" s="164"/>
      <c r="U852" s="164"/>
      <c r="V852" s="164"/>
      <c r="W852" s="164"/>
      <c r="X852" s="164"/>
    </row>
    <row r="853" spans="1:24" ht="12">
      <c r="A853" s="164"/>
      <c r="B853" s="132"/>
      <c r="C853" s="164"/>
      <c r="D853" s="164"/>
      <c r="E853" s="164"/>
      <c r="F853" s="164"/>
      <c r="G853" s="164"/>
      <c r="H853" s="164"/>
      <c r="I853" s="164"/>
      <c r="J853" s="164"/>
      <c r="K853" s="164"/>
      <c r="L853" s="164"/>
      <c r="M853" s="164"/>
      <c r="N853" s="164"/>
      <c r="O853" s="164"/>
      <c r="P853" s="164"/>
      <c r="Q853" s="164"/>
      <c r="R853" s="164"/>
      <c r="S853" s="164"/>
      <c r="T853" s="164"/>
      <c r="U853" s="164"/>
      <c r="V853" s="164"/>
      <c r="W853" s="164"/>
      <c r="X853" s="164"/>
    </row>
    <row r="854" spans="1:24" ht="12">
      <c r="A854" s="164"/>
      <c r="B854" s="132"/>
      <c r="C854" s="164"/>
      <c r="D854" s="164"/>
      <c r="E854" s="164"/>
      <c r="F854" s="164"/>
      <c r="G854" s="164"/>
      <c r="H854" s="164"/>
      <c r="I854" s="164"/>
      <c r="J854" s="164"/>
      <c r="K854" s="164"/>
      <c r="L854" s="164"/>
      <c r="M854" s="164"/>
      <c r="N854" s="164"/>
      <c r="O854" s="164"/>
      <c r="P854" s="164"/>
      <c r="Q854" s="164"/>
      <c r="R854" s="164"/>
      <c r="S854" s="164"/>
      <c r="T854" s="164"/>
      <c r="U854" s="164"/>
      <c r="V854" s="164"/>
      <c r="W854" s="164"/>
      <c r="X854" s="164"/>
    </row>
    <row r="855" spans="1:24" ht="12">
      <c r="A855" s="164"/>
      <c r="B855" s="132"/>
      <c r="C855" s="164"/>
      <c r="D855" s="164"/>
      <c r="E855" s="164"/>
      <c r="F855" s="164"/>
      <c r="G855" s="164"/>
      <c r="H855" s="164"/>
      <c r="I855" s="164"/>
      <c r="J855" s="164"/>
      <c r="K855" s="164"/>
      <c r="L855" s="164"/>
      <c r="M855" s="164"/>
      <c r="N855" s="164"/>
      <c r="O855" s="164"/>
      <c r="P855" s="164"/>
      <c r="Q855" s="164"/>
      <c r="R855" s="164"/>
      <c r="S855" s="164"/>
      <c r="T855" s="164"/>
      <c r="U855" s="164"/>
      <c r="V855" s="164"/>
      <c r="W855" s="164"/>
      <c r="X855" s="164"/>
    </row>
    <row r="856" spans="1:24" ht="12">
      <c r="A856" s="164"/>
      <c r="B856" s="132"/>
      <c r="C856" s="164"/>
      <c r="D856" s="164"/>
      <c r="E856" s="164"/>
      <c r="F856" s="164"/>
      <c r="G856" s="164"/>
      <c r="H856" s="164"/>
      <c r="I856" s="164"/>
      <c r="J856" s="164"/>
      <c r="K856" s="164"/>
      <c r="L856" s="164"/>
      <c r="M856" s="164"/>
      <c r="N856" s="164"/>
      <c r="O856" s="164"/>
      <c r="P856" s="164"/>
      <c r="Q856" s="164"/>
      <c r="R856" s="164"/>
      <c r="S856" s="164"/>
      <c r="T856" s="164"/>
      <c r="U856" s="164"/>
      <c r="V856" s="164"/>
      <c r="W856" s="164"/>
      <c r="X856" s="164"/>
    </row>
    <row r="857" spans="1:24" ht="12">
      <c r="A857" s="164"/>
      <c r="B857" s="132"/>
      <c r="C857" s="164"/>
      <c r="D857" s="164"/>
      <c r="E857" s="164"/>
      <c r="F857" s="164"/>
      <c r="G857" s="164"/>
      <c r="H857" s="164"/>
      <c r="I857" s="164"/>
      <c r="J857" s="164"/>
      <c r="K857" s="164"/>
      <c r="L857" s="164"/>
      <c r="M857" s="164"/>
      <c r="N857" s="164"/>
      <c r="O857" s="164"/>
      <c r="P857" s="164"/>
      <c r="Q857" s="164"/>
      <c r="R857" s="164"/>
      <c r="S857" s="164"/>
      <c r="T857" s="164"/>
      <c r="U857" s="164"/>
      <c r="V857" s="164"/>
      <c r="W857" s="164"/>
      <c r="X857" s="164"/>
    </row>
    <row r="858" spans="1:24" ht="12">
      <c r="A858" s="164"/>
      <c r="B858" s="132"/>
      <c r="C858" s="164"/>
      <c r="D858" s="164"/>
      <c r="E858" s="164"/>
      <c r="F858" s="164"/>
      <c r="G858" s="164"/>
      <c r="H858" s="164"/>
      <c r="I858" s="164"/>
      <c r="J858" s="164"/>
      <c r="K858" s="164"/>
      <c r="L858" s="164"/>
      <c r="M858" s="164"/>
      <c r="N858" s="164"/>
      <c r="O858" s="164"/>
      <c r="P858" s="164"/>
      <c r="Q858" s="164"/>
      <c r="R858" s="164"/>
      <c r="S858" s="164"/>
      <c r="T858" s="164"/>
      <c r="U858" s="164"/>
      <c r="V858" s="164"/>
      <c r="W858" s="164"/>
      <c r="X858" s="164"/>
    </row>
    <row r="859" spans="1:24" ht="12">
      <c r="A859" s="164"/>
      <c r="B859" s="132"/>
      <c r="C859" s="164"/>
      <c r="D859" s="164"/>
      <c r="E859" s="164"/>
      <c r="F859" s="164"/>
      <c r="G859" s="164"/>
      <c r="H859" s="164"/>
      <c r="I859" s="164"/>
      <c r="J859" s="164"/>
      <c r="K859" s="164"/>
      <c r="L859" s="164"/>
      <c r="M859" s="164"/>
      <c r="N859" s="164"/>
      <c r="O859" s="164"/>
      <c r="P859" s="164"/>
      <c r="Q859" s="164"/>
      <c r="R859" s="164"/>
      <c r="S859" s="164"/>
      <c r="T859" s="164"/>
      <c r="U859" s="164"/>
      <c r="V859" s="164"/>
      <c r="W859" s="164"/>
      <c r="X859" s="164"/>
    </row>
    <row r="860" spans="1:24" ht="12">
      <c r="A860" s="164"/>
      <c r="B860" s="132"/>
      <c r="C860" s="164"/>
      <c r="D860" s="164"/>
      <c r="E860" s="164"/>
      <c r="F860" s="164"/>
      <c r="G860" s="164"/>
      <c r="H860" s="164"/>
      <c r="I860" s="164"/>
      <c r="J860" s="164"/>
      <c r="K860" s="164"/>
      <c r="L860" s="164"/>
      <c r="M860" s="164"/>
      <c r="N860" s="164"/>
      <c r="O860" s="164"/>
      <c r="P860" s="164"/>
      <c r="Q860" s="164"/>
      <c r="R860" s="164"/>
      <c r="S860" s="164"/>
      <c r="T860" s="164"/>
      <c r="U860" s="164"/>
      <c r="V860" s="164"/>
      <c r="W860" s="164"/>
      <c r="X860" s="164"/>
    </row>
    <row r="861" spans="1:24" ht="12">
      <c r="A861" s="164"/>
      <c r="B861" s="132"/>
      <c r="C861" s="164"/>
      <c r="D861" s="164"/>
      <c r="E861" s="164"/>
      <c r="F861" s="164"/>
      <c r="G861" s="164"/>
      <c r="H861" s="164"/>
      <c r="I861" s="164"/>
      <c r="J861" s="164"/>
      <c r="K861" s="164"/>
      <c r="L861" s="164"/>
      <c r="M861" s="164"/>
      <c r="N861" s="164"/>
      <c r="O861" s="164"/>
      <c r="P861" s="164"/>
      <c r="Q861" s="164"/>
      <c r="R861" s="164"/>
      <c r="S861" s="164"/>
      <c r="T861" s="164"/>
      <c r="U861" s="164"/>
      <c r="V861" s="164"/>
      <c r="W861" s="164"/>
      <c r="X861" s="164"/>
    </row>
    <row r="862" spans="1:24" ht="12">
      <c r="A862" s="164"/>
      <c r="B862" s="132"/>
      <c r="C862" s="164"/>
      <c r="D862" s="164"/>
      <c r="E862" s="164"/>
      <c r="F862" s="164"/>
      <c r="G862" s="164"/>
      <c r="H862" s="164"/>
      <c r="I862" s="164"/>
      <c r="J862" s="164"/>
      <c r="K862" s="164"/>
      <c r="L862" s="164"/>
      <c r="M862" s="164"/>
      <c r="N862" s="164"/>
      <c r="O862" s="164"/>
      <c r="P862" s="164"/>
      <c r="Q862" s="164"/>
      <c r="R862" s="164"/>
      <c r="S862" s="164"/>
      <c r="T862" s="164"/>
      <c r="U862" s="164"/>
      <c r="V862" s="164"/>
      <c r="W862" s="164"/>
      <c r="X862" s="164"/>
    </row>
    <row r="863" spans="1:24" ht="12">
      <c r="A863" s="164"/>
      <c r="B863" s="132"/>
      <c r="C863" s="164"/>
      <c r="D863" s="164"/>
      <c r="E863" s="164"/>
      <c r="F863" s="164"/>
      <c r="G863" s="164"/>
      <c r="H863" s="164"/>
      <c r="I863" s="164"/>
      <c r="J863" s="164"/>
      <c r="K863" s="164"/>
      <c r="L863" s="164"/>
      <c r="M863" s="164"/>
      <c r="N863" s="164"/>
      <c r="O863" s="164"/>
      <c r="P863" s="164"/>
      <c r="Q863" s="164"/>
      <c r="R863" s="164"/>
      <c r="S863" s="164"/>
      <c r="T863" s="164"/>
      <c r="U863" s="164"/>
      <c r="V863" s="164"/>
      <c r="W863" s="164"/>
      <c r="X863" s="164"/>
    </row>
    <row r="864" spans="1:24" ht="12">
      <c r="A864" s="164"/>
      <c r="B864" s="132"/>
      <c r="C864" s="164"/>
      <c r="D864" s="164"/>
      <c r="E864" s="164"/>
      <c r="F864" s="164"/>
      <c r="G864" s="164"/>
      <c r="H864" s="164"/>
      <c r="I864" s="164"/>
      <c r="J864" s="164"/>
      <c r="K864" s="164"/>
      <c r="L864" s="164"/>
      <c r="M864" s="164"/>
      <c r="N864" s="164"/>
      <c r="O864" s="164"/>
      <c r="P864" s="164"/>
      <c r="Q864" s="164"/>
      <c r="R864" s="164"/>
      <c r="S864" s="164"/>
      <c r="T864" s="164"/>
      <c r="U864" s="164"/>
      <c r="V864" s="164"/>
      <c r="W864" s="164"/>
      <c r="X864" s="164"/>
    </row>
    <row r="865" spans="1:24" ht="12">
      <c r="A865" s="164"/>
      <c r="B865" s="132"/>
      <c r="C865" s="164"/>
      <c r="D865" s="164"/>
      <c r="E865" s="164"/>
      <c r="F865" s="164"/>
      <c r="G865" s="164"/>
      <c r="H865" s="164"/>
      <c r="I865" s="164"/>
      <c r="J865" s="164"/>
      <c r="K865" s="164"/>
      <c r="L865" s="164"/>
      <c r="M865" s="164"/>
      <c r="N865" s="164"/>
      <c r="O865" s="164"/>
      <c r="P865" s="164"/>
      <c r="Q865" s="164"/>
      <c r="R865" s="164"/>
      <c r="S865" s="164"/>
      <c r="T865" s="164"/>
      <c r="U865" s="164"/>
      <c r="V865" s="164"/>
      <c r="W865" s="164"/>
      <c r="X865" s="164"/>
    </row>
    <row r="866" spans="1:24" ht="12">
      <c r="A866" s="164"/>
      <c r="B866" s="132"/>
      <c r="C866" s="164"/>
      <c r="D866" s="164"/>
      <c r="E866" s="164"/>
      <c r="F866" s="164"/>
      <c r="G866" s="164"/>
      <c r="H866" s="164"/>
      <c r="I866" s="164"/>
      <c r="J866" s="164"/>
      <c r="K866" s="164"/>
      <c r="L866" s="164"/>
      <c r="M866" s="164"/>
      <c r="N866" s="164"/>
      <c r="O866" s="164"/>
      <c r="P866" s="164"/>
      <c r="Q866" s="164"/>
      <c r="R866" s="164"/>
      <c r="S866" s="164"/>
      <c r="T866" s="164"/>
      <c r="U866" s="164"/>
      <c r="V866" s="164"/>
      <c r="W866" s="164"/>
      <c r="X866" s="164"/>
    </row>
    <row r="867" spans="1:24" ht="12">
      <c r="A867" s="164"/>
      <c r="B867" s="132"/>
      <c r="C867" s="164"/>
      <c r="D867" s="164"/>
      <c r="E867" s="164"/>
      <c r="F867" s="164"/>
      <c r="G867" s="164"/>
      <c r="H867" s="164"/>
      <c r="I867" s="164"/>
      <c r="J867" s="164"/>
      <c r="K867" s="164"/>
      <c r="L867" s="164"/>
      <c r="M867" s="164"/>
      <c r="N867" s="164"/>
      <c r="O867" s="164"/>
      <c r="P867" s="164"/>
      <c r="Q867" s="164"/>
      <c r="R867" s="164"/>
      <c r="S867" s="164"/>
      <c r="T867" s="164"/>
      <c r="U867" s="164"/>
      <c r="V867" s="164"/>
      <c r="W867" s="164"/>
      <c r="X867" s="164"/>
    </row>
    <row r="868" spans="1:24" ht="12">
      <c r="A868" s="164"/>
      <c r="B868" s="132"/>
      <c r="C868" s="164"/>
      <c r="D868" s="164"/>
      <c r="E868" s="164"/>
      <c r="F868" s="164"/>
      <c r="G868" s="164"/>
      <c r="H868" s="164"/>
      <c r="I868" s="164"/>
      <c r="J868" s="164"/>
      <c r="K868" s="164"/>
      <c r="L868" s="164"/>
      <c r="M868" s="164"/>
      <c r="N868" s="164"/>
      <c r="O868" s="164"/>
      <c r="P868" s="164"/>
      <c r="Q868" s="164"/>
      <c r="R868" s="164"/>
      <c r="S868" s="164"/>
      <c r="T868" s="164"/>
      <c r="U868" s="164"/>
      <c r="V868" s="164"/>
      <c r="W868" s="164"/>
      <c r="X868" s="164"/>
    </row>
    <row r="869" spans="1:24" ht="12">
      <c r="A869" s="164"/>
      <c r="B869" s="132"/>
      <c r="C869" s="164"/>
      <c r="D869" s="164"/>
      <c r="E869" s="164"/>
      <c r="F869" s="164"/>
      <c r="G869" s="164"/>
      <c r="H869" s="164"/>
      <c r="I869" s="164"/>
      <c r="J869" s="164"/>
      <c r="K869" s="164"/>
      <c r="L869" s="164"/>
      <c r="M869" s="164"/>
      <c r="N869" s="164"/>
      <c r="O869" s="164"/>
      <c r="P869" s="164"/>
      <c r="Q869" s="164"/>
      <c r="R869" s="164"/>
      <c r="S869" s="164"/>
      <c r="T869" s="164"/>
      <c r="U869" s="164"/>
      <c r="V869" s="164"/>
      <c r="W869" s="164"/>
      <c r="X869" s="164"/>
    </row>
    <row r="870" spans="1:24" ht="12">
      <c r="A870" s="164"/>
      <c r="B870" s="132"/>
      <c r="C870" s="164"/>
      <c r="D870" s="164"/>
      <c r="E870" s="164"/>
      <c r="F870" s="164"/>
      <c r="G870" s="164"/>
      <c r="H870" s="164"/>
      <c r="I870" s="164"/>
      <c r="J870" s="164"/>
      <c r="K870" s="164"/>
      <c r="L870" s="164"/>
      <c r="M870" s="164"/>
      <c r="N870" s="164"/>
      <c r="O870" s="164"/>
      <c r="P870" s="164"/>
      <c r="Q870" s="164"/>
      <c r="R870" s="164"/>
      <c r="S870" s="164"/>
      <c r="T870" s="164"/>
      <c r="U870" s="164"/>
      <c r="V870" s="164"/>
      <c r="W870" s="164"/>
      <c r="X870" s="164"/>
    </row>
    <row r="871" spans="1:24" ht="12">
      <c r="A871" s="164"/>
      <c r="B871" s="132"/>
      <c r="C871" s="164"/>
      <c r="D871" s="164"/>
      <c r="E871" s="164"/>
      <c r="F871" s="164"/>
      <c r="G871" s="164"/>
      <c r="H871" s="164"/>
      <c r="I871" s="164"/>
      <c r="J871" s="164"/>
      <c r="K871" s="164"/>
      <c r="L871" s="164"/>
      <c r="M871" s="164"/>
      <c r="N871" s="164"/>
      <c r="O871" s="164"/>
      <c r="P871" s="164"/>
      <c r="Q871" s="164"/>
      <c r="R871" s="164"/>
      <c r="S871" s="164"/>
      <c r="T871" s="164"/>
      <c r="U871" s="164"/>
      <c r="V871" s="164"/>
      <c r="W871" s="164"/>
      <c r="X871" s="164"/>
    </row>
    <row r="872" spans="1:24" ht="12">
      <c r="A872" s="164"/>
      <c r="B872" s="132"/>
      <c r="C872" s="164"/>
      <c r="D872" s="164"/>
      <c r="E872" s="164"/>
      <c r="F872" s="164"/>
      <c r="G872" s="164"/>
      <c r="H872" s="164"/>
      <c r="I872" s="164"/>
      <c r="J872" s="164"/>
      <c r="K872" s="164"/>
      <c r="L872" s="164"/>
      <c r="M872" s="164"/>
      <c r="N872" s="164"/>
      <c r="O872" s="164"/>
      <c r="P872" s="164"/>
      <c r="Q872" s="164"/>
      <c r="R872" s="164"/>
      <c r="S872" s="164"/>
      <c r="T872" s="164"/>
      <c r="U872" s="164"/>
      <c r="V872" s="164"/>
      <c r="W872" s="164"/>
      <c r="X872" s="164"/>
    </row>
    <row r="873" spans="1:24" ht="12">
      <c r="A873" s="164"/>
      <c r="B873" s="132"/>
      <c r="C873" s="164"/>
      <c r="D873" s="164"/>
      <c r="E873" s="164"/>
      <c r="F873" s="164"/>
      <c r="G873" s="164"/>
      <c r="H873" s="164"/>
      <c r="I873" s="164"/>
      <c r="J873" s="164"/>
      <c r="K873" s="164"/>
      <c r="L873" s="164"/>
      <c r="M873" s="164"/>
      <c r="N873" s="164"/>
      <c r="O873" s="164"/>
      <c r="P873" s="164"/>
      <c r="Q873" s="164"/>
      <c r="R873" s="164"/>
      <c r="S873" s="164"/>
      <c r="T873" s="164"/>
      <c r="U873" s="164"/>
      <c r="V873" s="164"/>
      <c r="W873" s="164"/>
      <c r="X873" s="164"/>
    </row>
    <row r="874" spans="1:24" ht="12">
      <c r="A874" s="164"/>
      <c r="B874" s="132"/>
      <c r="C874" s="164"/>
      <c r="D874" s="164"/>
      <c r="E874" s="164"/>
      <c r="F874" s="164"/>
      <c r="G874" s="164"/>
      <c r="H874" s="164"/>
      <c r="I874" s="164"/>
      <c r="J874" s="164"/>
      <c r="K874" s="164"/>
      <c r="L874" s="164"/>
      <c r="M874" s="164"/>
      <c r="N874" s="164"/>
      <c r="O874" s="164"/>
      <c r="P874" s="164"/>
      <c r="Q874" s="164"/>
      <c r="R874" s="164"/>
      <c r="S874" s="164"/>
      <c r="T874" s="164"/>
      <c r="U874" s="164"/>
      <c r="V874" s="164"/>
      <c r="W874" s="164"/>
      <c r="X874" s="164"/>
    </row>
    <row r="875" spans="1:24" ht="12">
      <c r="A875" s="164"/>
      <c r="B875" s="132"/>
      <c r="C875" s="164"/>
      <c r="D875" s="164"/>
      <c r="E875" s="164"/>
      <c r="F875" s="164"/>
      <c r="G875" s="164"/>
      <c r="H875" s="164"/>
      <c r="I875" s="164"/>
      <c r="J875" s="164"/>
      <c r="K875" s="164"/>
      <c r="L875" s="164"/>
      <c r="M875" s="164"/>
      <c r="N875" s="164"/>
      <c r="O875" s="164"/>
      <c r="P875" s="164"/>
      <c r="Q875" s="164"/>
      <c r="R875" s="164"/>
      <c r="S875" s="164"/>
      <c r="T875" s="164"/>
      <c r="U875" s="164"/>
      <c r="V875" s="164"/>
      <c r="W875" s="164"/>
      <c r="X875" s="164"/>
    </row>
    <row r="876" spans="1:24" ht="12">
      <c r="A876" s="164"/>
      <c r="B876" s="132"/>
      <c r="C876" s="164"/>
      <c r="D876" s="164"/>
      <c r="E876" s="164"/>
      <c r="F876" s="164"/>
      <c r="G876" s="164"/>
      <c r="H876" s="164"/>
      <c r="I876" s="164"/>
      <c r="J876" s="164"/>
      <c r="K876" s="164"/>
      <c r="L876" s="164"/>
      <c r="M876" s="164"/>
      <c r="N876" s="164"/>
      <c r="O876" s="164"/>
      <c r="P876" s="164"/>
      <c r="Q876" s="164"/>
      <c r="R876" s="164"/>
      <c r="S876" s="164"/>
      <c r="T876" s="164"/>
      <c r="U876" s="164"/>
      <c r="V876" s="164"/>
      <c r="W876" s="164"/>
      <c r="X876" s="164"/>
    </row>
    <row r="877" spans="1:24" ht="12">
      <c r="A877" s="164"/>
      <c r="B877" s="132"/>
      <c r="C877" s="164"/>
      <c r="D877" s="164"/>
      <c r="E877" s="164"/>
      <c r="F877" s="164"/>
      <c r="G877" s="164"/>
      <c r="H877" s="164"/>
      <c r="I877" s="164"/>
      <c r="J877" s="164"/>
      <c r="K877" s="164"/>
      <c r="L877" s="164"/>
      <c r="M877" s="164"/>
      <c r="N877" s="164"/>
      <c r="O877" s="164"/>
      <c r="P877" s="164"/>
      <c r="Q877" s="164"/>
      <c r="R877" s="164"/>
      <c r="S877" s="164"/>
      <c r="T877" s="164"/>
      <c r="U877" s="164"/>
      <c r="V877" s="164"/>
      <c r="W877" s="164"/>
      <c r="X877" s="164"/>
    </row>
    <row r="878" spans="1:24" ht="12">
      <c r="A878" s="164"/>
      <c r="B878" s="132"/>
      <c r="C878" s="164"/>
      <c r="D878" s="164"/>
      <c r="E878" s="164"/>
      <c r="F878" s="164"/>
      <c r="G878" s="164"/>
      <c r="H878" s="164"/>
      <c r="I878" s="164"/>
      <c r="J878" s="164"/>
      <c r="K878" s="164"/>
      <c r="L878" s="164"/>
      <c r="M878" s="164"/>
      <c r="N878" s="164"/>
      <c r="O878" s="164"/>
      <c r="P878" s="164"/>
      <c r="Q878" s="164"/>
      <c r="R878" s="164"/>
      <c r="S878" s="164"/>
      <c r="T878" s="164"/>
      <c r="U878" s="164"/>
      <c r="V878" s="164"/>
      <c r="W878" s="164"/>
      <c r="X878" s="164"/>
    </row>
    <row r="879" spans="1:24" ht="12">
      <c r="A879" s="164"/>
      <c r="B879" s="132"/>
      <c r="C879" s="164"/>
      <c r="D879" s="164"/>
      <c r="E879" s="164"/>
      <c r="F879" s="164"/>
      <c r="G879" s="164"/>
      <c r="H879" s="164"/>
      <c r="I879" s="164"/>
      <c r="J879" s="164"/>
      <c r="K879" s="164"/>
      <c r="L879" s="164"/>
      <c r="M879" s="164"/>
      <c r="N879" s="164"/>
      <c r="O879" s="164"/>
      <c r="P879" s="164"/>
      <c r="Q879" s="164"/>
      <c r="R879" s="164"/>
      <c r="S879" s="164"/>
      <c r="T879" s="164"/>
      <c r="U879" s="164"/>
      <c r="V879" s="164"/>
      <c r="W879" s="164"/>
      <c r="X879" s="164"/>
    </row>
    <row r="880" spans="1:24" ht="12">
      <c r="A880" s="164"/>
      <c r="B880" s="132"/>
      <c r="C880" s="164"/>
      <c r="D880" s="164"/>
      <c r="E880" s="164"/>
      <c r="F880" s="164"/>
      <c r="G880" s="164"/>
      <c r="H880" s="164"/>
      <c r="I880" s="164"/>
      <c r="J880" s="164"/>
      <c r="K880" s="164"/>
      <c r="L880" s="164"/>
      <c r="M880" s="164"/>
      <c r="N880" s="164"/>
      <c r="O880" s="164"/>
      <c r="P880" s="164"/>
      <c r="Q880" s="164"/>
      <c r="R880" s="164"/>
      <c r="S880" s="164"/>
      <c r="T880" s="164"/>
      <c r="U880" s="164"/>
      <c r="V880" s="164"/>
      <c r="W880" s="164"/>
      <c r="X880" s="164"/>
    </row>
    <row r="881" spans="1:24" ht="12">
      <c r="A881" s="164"/>
      <c r="B881" s="132"/>
      <c r="C881" s="164"/>
      <c r="D881" s="164"/>
      <c r="E881" s="164"/>
      <c r="F881" s="164"/>
      <c r="G881" s="164"/>
      <c r="H881" s="164"/>
      <c r="I881" s="164"/>
      <c r="J881" s="164"/>
      <c r="K881" s="164"/>
      <c r="L881" s="164"/>
      <c r="M881" s="164"/>
      <c r="N881" s="164"/>
      <c r="O881" s="164"/>
      <c r="P881" s="164"/>
      <c r="Q881" s="164"/>
      <c r="R881" s="164"/>
      <c r="S881" s="164"/>
      <c r="T881" s="164"/>
      <c r="U881" s="164"/>
      <c r="V881" s="164"/>
      <c r="W881" s="164"/>
      <c r="X881" s="164"/>
    </row>
    <row r="882" spans="1:24" ht="12">
      <c r="A882" s="164"/>
      <c r="B882" s="132"/>
      <c r="C882" s="164"/>
      <c r="D882" s="164"/>
      <c r="E882" s="164"/>
      <c r="F882" s="164"/>
      <c r="G882" s="164"/>
      <c r="H882" s="164"/>
      <c r="I882" s="164"/>
      <c r="J882" s="164"/>
      <c r="K882" s="164"/>
      <c r="L882" s="164"/>
      <c r="M882" s="164"/>
      <c r="N882" s="164"/>
      <c r="O882" s="164"/>
      <c r="P882" s="164"/>
      <c r="Q882" s="164"/>
      <c r="R882" s="164"/>
      <c r="S882" s="164"/>
      <c r="T882" s="164"/>
      <c r="U882" s="164"/>
      <c r="V882" s="164"/>
      <c r="W882" s="164"/>
      <c r="X882" s="164"/>
    </row>
    <row r="883" spans="1:24" ht="12">
      <c r="A883" s="164"/>
      <c r="B883" s="132"/>
      <c r="C883" s="164"/>
      <c r="D883" s="164"/>
      <c r="E883" s="164"/>
      <c r="F883" s="164"/>
      <c r="G883" s="164"/>
      <c r="H883" s="164"/>
      <c r="I883" s="164"/>
      <c r="J883" s="164"/>
      <c r="K883" s="164"/>
      <c r="L883" s="164"/>
      <c r="M883" s="164"/>
      <c r="N883" s="164"/>
      <c r="O883" s="164"/>
      <c r="P883" s="164"/>
      <c r="Q883" s="164"/>
      <c r="R883" s="164"/>
      <c r="S883" s="164"/>
      <c r="T883" s="164"/>
      <c r="U883" s="164"/>
      <c r="V883" s="164"/>
      <c r="W883" s="164"/>
      <c r="X883" s="164"/>
    </row>
    <row r="884" spans="1:24" ht="12">
      <c r="A884" s="164"/>
      <c r="B884" s="132"/>
      <c r="C884" s="164"/>
      <c r="D884" s="164"/>
      <c r="E884" s="164"/>
      <c r="F884" s="164"/>
      <c r="G884" s="164"/>
      <c r="H884" s="164"/>
      <c r="I884" s="164"/>
      <c r="J884" s="164"/>
      <c r="K884" s="164"/>
      <c r="L884" s="164"/>
      <c r="M884" s="164"/>
      <c r="N884" s="164"/>
      <c r="O884" s="164"/>
      <c r="P884" s="164"/>
      <c r="Q884" s="164"/>
      <c r="R884" s="164"/>
      <c r="S884" s="164"/>
      <c r="T884" s="164"/>
      <c r="U884" s="164"/>
      <c r="V884" s="164"/>
      <c r="W884" s="164"/>
      <c r="X884" s="164"/>
    </row>
    <row r="885" spans="1:24" ht="12">
      <c r="A885" s="164"/>
      <c r="B885" s="132"/>
      <c r="C885" s="164"/>
      <c r="D885" s="164"/>
      <c r="E885" s="164"/>
      <c r="F885" s="164"/>
      <c r="G885" s="164"/>
      <c r="H885" s="164"/>
      <c r="I885" s="164"/>
      <c r="J885" s="164"/>
      <c r="K885" s="164"/>
      <c r="L885" s="164"/>
      <c r="M885" s="164"/>
      <c r="N885" s="164"/>
      <c r="O885" s="164"/>
      <c r="P885" s="164"/>
      <c r="Q885" s="164"/>
      <c r="R885" s="164"/>
      <c r="S885" s="164"/>
      <c r="T885" s="164"/>
      <c r="U885" s="164"/>
      <c r="V885" s="164"/>
      <c r="W885" s="164"/>
      <c r="X885" s="164"/>
    </row>
    <row r="886" spans="1:24" ht="12">
      <c r="A886" s="164"/>
      <c r="B886" s="132"/>
      <c r="C886" s="164"/>
      <c r="D886" s="164"/>
      <c r="E886" s="164"/>
      <c r="F886" s="164"/>
      <c r="G886" s="164"/>
      <c r="H886" s="164"/>
      <c r="I886" s="164"/>
      <c r="J886" s="164"/>
      <c r="K886" s="164"/>
      <c r="L886" s="164"/>
      <c r="M886" s="164"/>
      <c r="N886" s="164"/>
      <c r="O886" s="164"/>
      <c r="P886" s="164"/>
      <c r="Q886" s="164"/>
      <c r="R886" s="164"/>
      <c r="S886" s="164"/>
      <c r="T886" s="164"/>
      <c r="U886" s="164"/>
      <c r="V886" s="164"/>
      <c r="W886" s="164"/>
      <c r="X886" s="164"/>
    </row>
    <row r="887" spans="1:24" ht="12">
      <c r="A887" s="164"/>
      <c r="B887" s="132"/>
      <c r="C887" s="164"/>
      <c r="D887" s="164"/>
      <c r="E887" s="164"/>
      <c r="F887" s="164"/>
      <c r="G887" s="164"/>
      <c r="H887" s="164"/>
      <c r="I887" s="164"/>
      <c r="J887" s="164"/>
      <c r="K887" s="164"/>
      <c r="L887" s="164"/>
      <c r="M887" s="164"/>
      <c r="N887" s="164"/>
      <c r="O887" s="164"/>
      <c r="P887" s="164"/>
      <c r="Q887" s="164"/>
      <c r="R887" s="164"/>
      <c r="S887" s="164"/>
      <c r="T887" s="164"/>
      <c r="U887" s="164"/>
      <c r="V887" s="164"/>
      <c r="W887" s="164"/>
      <c r="X887" s="164"/>
    </row>
    <row r="888" spans="1:24" ht="12">
      <c r="A888" s="164"/>
      <c r="B888" s="132"/>
      <c r="C888" s="164"/>
      <c r="D888" s="164"/>
      <c r="E888" s="164"/>
      <c r="F888" s="164"/>
      <c r="G888" s="164"/>
      <c r="H888" s="164"/>
      <c r="I888" s="164"/>
      <c r="J888" s="164"/>
      <c r="K888" s="164"/>
      <c r="L888" s="164"/>
      <c r="M888" s="164"/>
      <c r="N888" s="164"/>
      <c r="O888" s="164"/>
      <c r="P888" s="164"/>
      <c r="Q888" s="164"/>
      <c r="R888" s="164"/>
      <c r="S888" s="164"/>
      <c r="T888" s="164"/>
      <c r="U888" s="164"/>
      <c r="V888" s="164"/>
      <c r="W888" s="164"/>
      <c r="X888" s="164"/>
    </row>
    <row r="889" spans="1:24" ht="12">
      <c r="A889" s="164"/>
      <c r="B889" s="132"/>
      <c r="C889" s="164"/>
      <c r="D889" s="164"/>
      <c r="E889" s="164"/>
      <c r="F889" s="164"/>
      <c r="G889" s="164"/>
      <c r="H889" s="164"/>
      <c r="I889" s="164"/>
      <c r="J889" s="164"/>
      <c r="K889" s="164"/>
      <c r="L889" s="164"/>
      <c r="M889" s="164"/>
      <c r="N889" s="164"/>
      <c r="O889" s="164"/>
      <c r="P889" s="164"/>
      <c r="Q889" s="164"/>
      <c r="R889" s="164"/>
      <c r="S889" s="164"/>
      <c r="T889" s="164"/>
      <c r="U889" s="164"/>
      <c r="V889" s="164"/>
      <c r="W889" s="164"/>
      <c r="X889" s="164"/>
    </row>
    <row r="890" spans="1:24" ht="12">
      <c r="A890" s="164"/>
      <c r="B890" s="132"/>
      <c r="C890" s="164"/>
      <c r="D890" s="164"/>
      <c r="E890" s="164"/>
      <c r="F890" s="164"/>
      <c r="G890" s="164"/>
      <c r="H890" s="164"/>
      <c r="I890" s="164"/>
      <c r="J890" s="164"/>
      <c r="K890" s="164"/>
      <c r="L890" s="164"/>
      <c r="M890" s="164"/>
      <c r="N890" s="164"/>
      <c r="O890" s="164"/>
      <c r="P890" s="164"/>
      <c r="Q890" s="164"/>
      <c r="R890" s="164"/>
      <c r="S890" s="164"/>
      <c r="T890" s="164"/>
      <c r="U890" s="164"/>
      <c r="V890" s="164"/>
      <c r="W890" s="164"/>
      <c r="X890" s="164"/>
    </row>
    <row r="891" spans="1:24" ht="12">
      <c r="A891" s="164"/>
      <c r="B891" s="132"/>
      <c r="C891" s="164"/>
      <c r="D891" s="164"/>
      <c r="E891" s="164"/>
      <c r="F891" s="164"/>
      <c r="G891" s="164"/>
      <c r="H891" s="164"/>
      <c r="I891" s="164"/>
      <c r="J891" s="164"/>
      <c r="K891" s="164"/>
      <c r="L891" s="164"/>
      <c r="M891" s="164"/>
      <c r="N891" s="164"/>
      <c r="O891" s="164"/>
      <c r="P891" s="164"/>
      <c r="Q891" s="164"/>
      <c r="R891" s="164"/>
      <c r="S891" s="164"/>
      <c r="T891" s="164"/>
      <c r="U891" s="164"/>
      <c r="V891" s="164"/>
      <c r="W891" s="164"/>
      <c r="X891" s="164"/>
    </row>
    <row r="892" spans="1:24" ht="12">
      <c r="A892" s="164"/>
      <c r="B892" s="132"/>
      <c r="C892" s="164"/>
      <c r="D892" s="164"/>
      <c r="E892" s="164"/>
      <c r="F892" s="164"/>
      <c r="G892" s="164"/>
      <c r="H892" s="164"/>
      <c r="I892" s="164"/>
      <c r="J892" s="164"/>
      <c r="K892" s="164"/>
      <c r="L892" s="164"/>
      <c r="M892" s="164"/>
      <c r="N892" s="164"/>
      <c r="O892" s="164"/>
      <c r="P892" s="164"/>
      <c r="Q892" s="164"/>
      <c r="R892" s="164"/>
      <c r="S892" s="164"/>
      <c r="T892" s="164"/>
      <c r="U892" s="164"/>
      <c r="V892" s="164"/>
      <c r="W892" s="164"/>
      <c r="X892" s="164"/>
    </row>
    <row r="893" spans="1:24" ht="12">
      <c r="A893" s="164"/>
      <c r="B893" s="132"/>
      <c r="C893" s="164"/>
      <c r="D893" s="164"/>
      <c r="E893" s="164"/>
      <c r="F893" s="164"/>
      <c r="G893" s="164"/>
      <c r="H893" s="164"/>
      <c r="I893" s="164"/>
      <c r="J893" s="164"/>
      <c r="K893" s="164"/>
      <c r="L893" s="164"/>
      <c r="M893" s="164"/>
      <c r="N893" s="164"/>
      <c r="O893" s="164"/>
      <c r="P893" s="164"/>
      <c r="Q893" s="164"/>
      <c r="R893" s="164"/>
      <c r="S893" s="164"/>
      <c r="T893" s="164"/>
      <c r="U893" s="164"/>
      <c r="V893" s="164"/>
      <c r="W893" s="164"/>
      <c r="X893" s="164"/>
    </row>
    <row r="894" spans="1:24" ht="12">
      <c r="A894" s="164"/>
      <c r="B894" s="132"/>
      <c r="C894" s="164"/>
      <c r="D894" s="164"/>
      <c r="E894" s="164"/>
      <c r="F894" s="164"/>
      <c r="G894" s="164"/>
      <c r="H894" s="164"/>
      <c r="I894" s="164"/>
      <c r="J894" s="164"/>
      <c r="K894" s="164"/>
      <c r="L894" s="164"/>
      <c r="M894" s="164"/>
      <c r="N894" s="164"/>
      <c r="O894" s="164"/>
      <c r="P894" s="164"/>
      <c r="Q894" s="164"/>
      <c r="R894" s="164"/>
      <c r="S894" s="164"/>
      <c r="T894" s="164"/>
      <c r="U894" s="164"/>
      <c r="V894" s="164"/>
      <c r="W894" s="164"/>
      <c r="X894" s="164"/>
    </row>
    <row r="895" spans="1:24" ht="12">
      <c r="A895" s="164"/>
      <c r="B895" s="132"/>
      <c r="C895" s="164"/>
      <c r="D895" s="164"/>
      <c r="E895" s="164"/>
      <c r="F895" s="164"/>
      <c r="G895" s="164"/>
      <c r="H895" s="164"/>
      <c r="I895" s="164"/>
      <c r="J895" s="164"/>
      <c r="K895" s="164"/>
      <c r="L895" s="164"/>
      <c r="M895" s="164"/>
      <c r="N895" s="164"/>
      <c r="O895" s="164"/>
      <c r="P895" s="164"/>
      <c r="Q895" s="164"/>
      <c r="R895" s="164"/>
      <c r="S895" s="164"/>
      <c r="T895" s="164"/>
      <c r="U895" s="164"/>
      <c r="V895" s="164"/>
      <c r="W895" s="164"/>
      <c r="X895" s="164"/>
    </row>
    <row r="896" spans="1:24" ht="12">
      <c r="A896" s="164"/>
      <c r="B896" s="132"/>
      <c r="C896" s="164"/>
      <c r="D896" s="164"/>
      <c r="E896" s="164"/>
      <c r="F896" s="164"/>
      <c r="G896" s="164"/>
      <c r="H896" s="164"/>
      <c r="I896" s="164"/>
      <c r="J896" s="164"/>
      <c r="K896" s="164"/>
      <c r="L896" s="164"/>
      <c r="M896" s="164"/>
      <c r="N896" s="164"/>
      <c r="O896" s="164"/>
      <c r="P896" s="164"/>
      <c r="Q896" s="164"/>
      <c r="R896" s="164"/>
      <c r="S896" s="164"/>
      <c r="T896" s="164"/>
      <c r="U896" s="164"/>
      <c r="V896" s="164"/>
      <c r="W896" s="164"/>
      <c r="X896" s="164"/>
    </row>
    <row r="897" spans="1:24" ht="12">
      <c r="A897" s="164"/>
      <c r="B897" s="132"/>
      <c r="C897" s="164"/>
      <c r="D897" s="164"/>
      <c r="E897" s="164"/>
      <c r="F897" s="164"/>
      <c r="G897" s="164"/>
      <c r="H897" s="164"/>
      <c r="I897" s="164"/>
      <c r="J897" s="164"/>
      <c r="K897" s="164"/>
      <c r="L897" s="164"/>
      <c r="M897" s="164"/>
      <c r="N897" s="164"/>
      <c r="O897" s="164"/>
      <c r="P897" s="164"/>
      <c r="Q897" s="164"/>
      <c r="R897" s="164"/>
      <c r="S897" s="164"/>
      <c r="T897" s="164"/>
      <c r="U897" s="164"/>
      <c r="V897" s="164"/>
      <c r="W897" s="164"/>
      <c r="X897" s="164"/>
    </row>
    <row r="898" spans="1:24" ht="12">
      <c r="A898" s="164"/>
      <c r="B898" s="132"/>
      <c r="C898" s="164"/>
      <c r="D898" s="164"/>
      <c r="E898" s="164"/>
      <c r="F898" s="164"/>
      <c r="G898" s="164"/>
      <c r="H898" s="164"/>
      <c r="I898" s="164"/>
      <c r="J898" s="164"/>
      <c r="K898" s="164"/>
      <c r="L898" s="164"/>
      <c r="M898" s="164"/>
      <c r="N898" s="164"/>
      <c r="O898" s="164"/>
      <c r="P898" s="164"/>
      <c r="Q898" s="164"/>
      <c r="R898" s="164"/>
      <c r="S898" s="164"/>
      <c r="T898" s="164"/>
      <c r="U898" s="164"/>
      <c r="V898" s="164"/>
      <c r="W898" s="164"/>
      <c r="X898" s="164"/>
    </row>
    <row r="899" spans="1:24" ht="12">
      <c r="A899" s="164"/>
      <c r="B899" s="132"/>
      <c r="C899" s="164"/>
      <c r="D899" s="164"/>
      <c r="E899" s="164"/>
      <c r="F899" s="164"/>
      <c r="G899" s="164"/>
      <c r="H899" s="164"/>
      <c r="I899" s="164"/>
      <c r="J899" s="164"/>
      <c r="K899" s="164"/>
      <c r="L899" s="164"/>
      <c r="M899" s="164"/>
      <c r="N899" s="164"/>
      <c r="O899" s="164"/>
      <c r="P899" s="164"/>
      <c r="Q899" s="164"/>
      <c r="R899" s="164"/>
      <c r="S899" s="164"/>
      <c r="T899" s="164"/>
      <c r="U899" s="164"/>
      <c r="V899" s="164"/>
      <c r="W899" s="164"/>
      <c r="X899" s="164"/>
    </row>
    <row r="900" spans="1:24" ht="12">
      <c r="A900" s="164"/>
      <c r="B900" s="132"/>
      <c r="C900" s="164"/>
      <c r="D900" s="164"/>
      <c r="E900" s="164"/>
      <c r="F900" s="164"/>
      <c r="G900" s="164"/>
      <c r="H900" s="164"/>
      <c r="I900" s="164"/>
      <c r="J900" s="164"/>
      <c r="K900" s="164"/>
      <c r="L900" s="164"/>
      <c r="M900" s="164"/>
      <c r="N900" s="164"/>
      <c r="O900" s="164"/>
      <c r="P900" s="164"/>
      <c r="Q900" s="164"/>
      <c r="R900" s="164"/>
      <c r="S900" s="164"/>
      <c r="T900" s="164"/>
      <c r="U900" s="164"/>
      <c r="V900" s="164"/>
      <c r="W900" s="164"/>
      <c r="X900" s="164"/>
    </row>
    <row r="901" spans="1:24" ht="12">
      <c r="A901" s="164"/>
      <c r="B901" s="132"/>
      <c r="C901" s="164"/>
      <c r="D901" s="164"/>
      <c r="E901" s="164"/>
      <c r="F901" s="164"/>
      <c r="G901" s="164"/>
      <c r="H901" s="164"/>
      <c r="I901" s="164"/>
      <c r="J901" s="164"/>
      <c r="K901" s="164"/>
      <c r="L901" s="164"/>
      <c r="M901" s="164"/>
      <c r="N901" s="164"/>
      <c r="O901" s="164"/>
      <c r="P901" s="164"/>
      <c r="Q901" s="164"/>
      <c r="R901" s="164"/>
      <c r="S901" s="164"/>
      <c r="T901" s="164"/>
      <c r="U901" s="164"/>
      <c r="V901" s="164"/>
      <c r="W901" s="164"/>
      <c r="X901" s="164"/>
    </row>
    <row r="902" spans="1:24" ht="12">
      <c r="A902" s="164"/>
      <c r="B902" s="132"/>
      <c r="C902" s="164"/>
      <c r="D902" s="164"/>
      <c r="E902" s="164"/>
      <c r="F902" s="164"/>
      <c r="G902" s="164"/>
      <c r="H902" s="164"/>
      <c r="I902" s="164"/>
      <c r="J902" s="164"/>
      <c r="K902" s="164"/>
      <c r="L902" s="164"/>
      <c r="M902" s="164"/>
      <c r="N902" s="164"/>
      <c r="O902" s="164"/>
      <c r="P902" s="164"/>
      <c r="Q902" s="164"/>
      <c r="R902" s="164"/>
      <c r="S902" s="164"/>
      <c r="T902" s="164"/>
      <c r="U902" s="164"/>
      <c r="V902" s="164"/>
      <c r="W902" s="164"/>
      <c r="X902" s="164"/>
    </row>
    <row r="903" spans="1:24" ht="12">
      <c r="A903" s="164"/>
      <c r="B903" s="132"/>
      <c r="C903" s="164"/>
      <c r="D903" s="164"/>
      <c r="E903" s="164"/>
      <c r="F903" s="164"/>
      <c r="G903" s="164"/>
      <c r="H903" s="164"/>
      <c r="I903" s="164"/>
      <c r="J903" s="164"/>
      <c r="K903" s="164"/>
      <c r="L903" s="164"/>
      <c r="M903" s="164"/>
      <c r="N903" s="164"/>
      <c r="O903" s="164"/>
      <c r="P903" s="164"/>
      <c r="Q903" s="164"/>
      <c r="R903" s="164"/>
      <c r="S903" s="164"/>
      <c r="T903" s="164"/>
      <c r="U903" s="164"/>
      <c r="V903" s="164"/>
      <c r="W903" s="164"/>
      <c r="X903" s="164"/>
    </row>
    <row r="904" spans="1:24" ht="12">
      <c r="A904" s="164"/>
      <c r="B904" s="132"/>
      <c r="C904" s="164"/>
      <c r="D904" s="164"/>
      <c r="E904" s="164"/>
      <c r="F904" s="164"/>
      <c r="G904" s="164"/>
      <c r="H904" s="164"/>
      <c r="I904" s="164"/>
      <c r="J904" s="164"/>
      <c r="K904" s="164"/>
      <c r="L904" s="164"/>
      <c r="M904" s="164"/>
      <c r="N904" s="164"/>
      <c r="O904" s="164"/>
      <c r="P904" s="164"/>
      <c r="Q904" s="164"/>
      <c r="R904" s="164"/>
      <c r="S904" s="164"/>
      <c r="T904" s="164"/>
      <c r="U904" s="164"/>
      <c r="V904" s="164"/>
      <c r="W904" s="164"/>
      <c r="X904" s="164"/>
    </row>
    <row r="905" spans="1:24" ht="12">
      <c r="A905" s="164"/>
      <c r="B905" s="132"/>
      <c r="C905" s="164"/>
      <c r="D905" s="164"/>
      <c r="E905" s="164"/>
      <c r="F905" s="164"/>
      <c r="G905" s="164"/>
      <c r="H905" s="164"/>
      <c r="I905" s="164"/>
      <c r="J905" s="164"/>
      <c r="K905" s="164"/>
      <c r="L905" s="164"/>
      <c r="M905" s="164"/>
      <c r="N905" s="164"/>
      <c r="O905" s="164"/>
      <c r="P905" s="164"/>
      <c r="Q905" s="164"/>
      <c r="R905" s="164"/>
      <c r="S905" s="164"/>
      <c r="T905" s="164"/>
      <c r="U905" s="164"/>
      <c r="V905" s="164"/>
      <c r="W905" s="164"/>
      <c r="X905" s="164"/>
    </row>
    <row r="906" spans="1:24" ht="12">
      <c r="A906" s="164"/>
      <c r="B906" s="132"/>
      <c r="C906" s="164"/>
      <c r="D906" s="164"/>
      <c r="E906" s="164"/>
      <c r="F906" s="164"/>
      <c r="G906" s="164"/>
      <c r="H906" s="164"/>
      <c r="I906" s="164"/>
      <c r="J906" s="164"/>
      <c r="K906" s="164"/>
      <c r="L906" s="164"/>
      <c r="M906" s="164"/>
      <c r="N906" s="164"/>
      <c r="O906" s="164"/>
      <c r="P906" s="164"/>
      <c r="Q906" s="164"/>
      <c r="R906" s="164"/>
      <c r="S906" s="164"/>
      <c r="T906" s="164"/>
      <c r="U906" s="164"/>
      <c r="V906" s="164"/>
      <c r="W906" s="164"/>
      <c r="X906" s="164"/>
    </row>
    <row r="907" spans="1:24" ht="12">
      <c r="A907" s="164"/>
      <c r="B907" s="132"/>
      <c r="C907" s="164"/>
      <c r="D907" s="164"/>
      <c r="E907" s="164"/>
      <c r="F907" s="164"/>
      <c r="G907" s="164"/>
      <c r="H907" s="164"/>
      <c r="I907" s="164"/>
      <c r="J907" s="164"/>
      <c r="K907" s="164"/>
      <c r="L907" s="164"/>
      <c r="M907" s="164"/>
      <c r="N907" s="164"/>
      <c r="O907" s="164"/>
      <c r="P907" s="164"/>
      <c r="Q907" s="164"/>
      <c r="R907" s="164"/>
      <c r="S907" s="164"/>
      <c r="T907" s="164"/>
      <c r="U907" s="164"/>
      <c r="V907" s="164"/>
      <c r="W907" s="164"/>
      <c r="X907" s="164"/>
    </row>
    <row r="908" spans="1:24" ht="12">
      <c r="A908" s="164"/>
      <c r="B908" s="132"/>
      <c r="C908" s="164"/>
      <c r="D908" s="164"/>
      <c r="E908" s="164"/>
      <c r="F908" s="164"/>
      <c r="G908" s="164"/>
      <c r="H908" s="164"/>
      <c r="I908" s="164"/>
      <c r="J908" s="164"/>
      <c r="K908" s="164"/>
      <c r="L908" s="164"/>
      <c r="M908" s="164"/>
      <c r="N908" s="164"/>
      <c r="O908" s="164"/>
      <c r="P908" s="164"/>
      <c r="Q908" s="164"/>
      <c r="R908" s="164"/>
      <c r="S908" s="164"/>
      <c r="T908" s="164"/>
      <c r="U908" s="164"/>
      <c r="V908" s="164"/>
      <c r="W908" s="164"/>
      <c r="X908" s="164"/>
    </row>
    <row r="909" spans="1:24" ht="12">
      <c r="A909" s="164"/>
      <c r="B909" s="132"/>
      <c r="C909" s="164"/>
      <c r="D909" s="164"/>
      <c r="E909" s="164"/>
      <c r="F909" s="164"/>
      <c r="G909" s="164"/>
      <c r="H909" s="164"/>
      <c r="I909" s="164"/>
      <c r="J909" s="164"/>
      <c r="K909" s="164"/>
      <c r="L909" s="164"/>
      <c r="M909" s="164"/>
      <c r="N909" s="164"/>
      <c r="O909" s="164"/>
      <c r="P909" s="164"/>
      <c r="Q909" s="164"/>
      <c r="R909" s="164"/>
      <c r="S909" s="164"/>
      <c r="T909" s="164"/>
      <c r="U909" s="164"/>
      <c r="V909" s="164"/>
      <c r="W909" s="164"/>
      <c r="X909" s="164"/>
    </row>
    <row r="910" spans="1:24" ht="12">
      <c r="A910" s="164"/>
      <c r="B910" s="132"/>
      <c r="C910" s="164"/>
      <c r="D910" s="164"/>
      <c r="E910" s="164"/>
      <c r="F910" s="164"/>
      <c r="G910" s="164"/>
      <c r="H910" s="164"/>
      <c r="I910" s="164"/>
      <c r="J910" s="164"/>
      <c r="K910" s="164"/>
      <c r="L910" s="164"/>
      <c r="M910" s="164"/>
      <c r="N910" s="164"/>
      <c r="O910" s="164"/>
      <c r="P910" s="164"/>
      <c r="Q910" s="164"/>
      <c r="R910" s="164"/>
      <c r="S910" s="164"/>
      <c r="T910" s="164"/>
      <c r="U910" s="164"/>
      <c r="V910" s="164"/>
      <c r="W910" s="164"/>
      <c r="X910" s="164"/>
    </row>
    <row r="911" spans="1:24" ht="12">
      <c r="A911" s="164"/>
      <c r="B911" s="132"/>
      <c r="C911" s="164"/>
      <c r="D911" s="164"/>
      <c r="E911" s="164"/>
      <c r="F911" s="164"/>
      <c r="G911" s="164"/>
      <c r="H911" s="164"/>
      <c r="I911" s="164"/>
      <c r="J911" s="164"/>
      <c r="K911" s="164"/>
      <c r="L911" s="164"/>
      <c r="M911" s="164"/>
      <c r="N911" s="164"/>
      <c r="O911" s="164"/>
      <c r="P911" s="164"/>
      <c r="Q911" s="164"/>
      <c r="R911" s="164"/>
      <c r="S911" s="164"/>
      <c r="T911" s="164"/>
      <c r="U911" s="164"/>
      <c r="V911" s="164"/>
      <c r="W911" s="164"/>
      <c r="X911" s="164"/>
    </row>
    <row r="912" spans="1:24" ht="12">
      <c r="A912" s="164"/>
      <c r="B912" s="132"/>
      <c r="C912" s="164"/>
      <c r="D912" s="164"/>
      <c r="E912" s="164"/>
      <c r="F912" s="164"/>
      <c r="G912" s="164"/>
      <c r="H912" s="164"/>
      <c r="I912" s="164"/>
      <c r="J912" s="164"/>
      <c r="K912" s="164"/>
      <c r="L912" s="164"/>
      <c r="M912" s="164"/>
      <c r="N912" s="164"/>
      <c r="O912" s="164"/>
      <c r="P912" s="164"/>
      <c r="Q912" s="164"/>
      <c r="R912" s="164"/>
      <c r="S912" s="164"/>
      <c r="T912" s="164"/>
      <c r="U912" s="164"/>
      <c r="V912" s="164"/>
      <c r="W912" s="164"/>
      <c r="X912" s="164"/>
    </row>
    <row r="913" spans="1:24" ht="12">
      <c r="A913" s="164"/>
      <c r="B913" s="132"/>
      <c r="C913" s="164"/>
      <c r="D913" s="164"/>
      <c r="E913" s="164"/>
      <c r="F913" s="164"/>
      <c r="G913" s="164"/>
      <c r="H913" s="164"/>
      <c r="I913" s="164"/>
      <c r="J913" s="164"/>
      <c r="K913" s="164"/>
      <c r="L913" s="164"/>
      <c r="M913" s="164"/>
      <c r="N913" s="164"/>
      <c r="O913" s="164"/>
      <c r="P913" s="164"/>
      <c r="Q913" s="164"/>
      <c r="R913" s="164"/>
      <c r="S913" s="164"/>
      <c r="T913" s="164"/>
      <c r="U913" s="164"/>
      <c r="V913" s="164"/>
      <c r="W913" s="164"/>
      <c r="X913" s="164"/>
    </row>
    <row r="914" spans="1:24" ht="12">
      <c r="A914" s="164"/>
      <c r="B914" s="132"/>
      <c r="C914" s="164"/>
      <c r="D914" s="164"/>
      <c r="E914" s="164"/>
      <c r="F914" s="164"/>
      <c r="G914" s="164"/>
      <c r="H914" s="164"/>
      <c r="I914" s="164"/>
      <c r="J914" s="164"/>
      <c r="K914" s="164"/>
      <c r="L914" s="164"/>
      <c r="M914" s="164"/>
      <c r="N914" s="164"/>
      <c r="O914" s="164"/>
      <c r="P914" s="164"/>
      <c r="Q914" s="164"/>
      <c r="R914" s="164"/>
      <c r="S914" s="164"/>
      <c r="T914" s="164"/>
      <c r="U914" s="164"/>
      <c r="V914" s="164"/>
      <c r="W914" s="164"/>
      <c r="X914" s="164"/>
    </row>
    <row r="915" spans="1:24" ht="12">
      <c r="A915" s="164"/>
      <c r="B915" s="132"/>
      <c r="C915" s="164"/>
      <c r="D915" s="164"/>
      <c r="E915" s="164"/>
      <c r="F915" s="164"/>
      <c r="G915" s="164"/>
      <c r="H915" s="164"/>
      <c r="I915" s="164"/>
      <c r="J915" s="164"/>
      <c r="K915" s="164"/>
      <c r="L915" s="164"/>
      <c r="M915" s="164"/>
      <c r="N915" s="164"/>
      <c r="O915" s="164"/>
      <c r="P915" s="164"/>
      <c r="Q915" s="164"/>
      <c r="R915" s="164"/>
      <c r="S915" s="164"/>
      <c r="T915" s="164"/>
      <c r="U915" s="164"/>
      <c r="V915" s="164"/>
      <c r="W915" s="164"/>
      <c r="X915" s="164"/>
    </row>
    <row r="916" spans="1:24" ht="12">
      <c r="A916" s="164"/>
      <c r="B916" s="132"/>
      <c r="C916" s="164"/>
      <c r="D916" s="164"/>
      <c r="E916" s="164"/>
      <c r="F916" s="164"/>
      <c r="G916" s="164"/>
      <c r="H916" s="164"/>
      <c r="I916" s="164"/>
      <c r="J916" s="164"/>
      <c r="K916" s="164"/>
      <c r="L916" s="164"/>
      <c r="M916" s="164"/>
      <c r="N916" s="164"/>
      <c r="O916" s="164"/>
      <c r="P916" s="164"/>
      <c r="Q916" s="164"/>
      <c r="R916" s="164"/>
      <c r="S916" s="164"/>
      <c r="T916" s="164"/>
      <c r="U916" s="164"/>
      <c r="V916" s="164"/>
      <c r="W916" s="164"/>
      <c r="X916" s="164"/>
    </row>
    <row r="917" spans="1:24" ht="12">
      <c r="A917" s="164"/>
      <c r="B917" s="132"/>
      <c r="C917" s="164"/>
      <c r="D917" s="164"/>
      <c r="E917" s="164"/>
      <c r="F917" s="164"/>
      <c r="G917" s="164"/>
      <c r="H917" s="164"/>
      <c r="I917" s="164"/>
      <c r="J917" s="164"/>
      <c r="K917" s="164"/>
      <c r="L917" s="164"/>
      <c r="M917" s="164"/>
      <c r="N917" s="164"/>
      <c r="O917" s="164"/>
      <c r="P917" s="164"/>
      <c r="Q917" s="164"/>
      <c r="R917" s="164"/>
      <c r="S917" s="164"/>
      <c r="T917" s="164"/>
      <c r="U917" s="164"/>
      <c r="V917" s="164"/>
      <c r="W917" s="164"/>
      <c r="X917" s="164"/>
    </row>
    <row r="918" spans="1:24" ht="12">
      <c r="A918" s="164"/>
      <c r="B918" s="132"/>
      <c r="C918" s="164"/>
      <c r="D918" s="164"/>
      <c r="E918" s="164"/>
      <c r="F918" s="164"/>
      <c r="G918" s="164"/>
      <c r="H918" s="164"/>
      <c r="I918" s="164"/>
      <c r="J918" s="164"/>
      <c r="K918" s="164"/>
      <c r="L918" s="164"/>
      <c r="M918" s="164"/>
      <c r="N918" s="164"/>
      <c r="O918" s="164"/>
      <c r="P918" s="164"/>
      <c r="Q918" s="164"/>
      <c r="R918" s="164"/>
      <c r="S918" s="164"/>
      <c r="T918" s="164"/>
      <c r="U918" s="164"/>
      <c r="V918" s="164"/>
      <c r="W918" s="164"/>
      <c r="X918" s="164"/>
    </row>
    <row r="919" spans="1:24" ht="12">
      <c r="A919" s="164"/>
      <c r="B919" s="132"/>
      <c r="C919" s="164"/>
      <c r="D919" s="164"/>
      <c r="E919" s="164"/>
      <c r="F919" s="164"/>
      <c r="G919" s="164"/>
      <c r="H919" s="164"/>
      <c r="I919" s="164"/>
      <c r="J919" s="164"/>
      <c r="K919" s="164"/>
      <c r="L919" s="164"/>
      <c r="M919" s="164"/>
      <c r="N919" s="164"/>
      <c r="O919" s="164"/>
      <c r="P919" s="164"/>
      <c r="Q919" s="164"/>
      <c r="R919" s="164"/>
      <c r="S919" s="164"/>
      <c r="T919" s="164"/>
      <c r="U919" s="164"/>
      <c r="V919" s="164"/>
      <c r="W919" s="164"/>
      <c r="X919" s="164"/>
    </row>
    <row r="920" spans="1:24" ht="12">
      <c r="A920" s="164"/>
      <c r="B920" s="132"/>
      <c r="C920" s="164"/>
      <c r="D920" s="164"/>
      <c r="E920" s="164"/>
      <c r="F920" s="164"/>
      <c r="G920" s="164"/>
      <c r="H920" s="164"/>
      <c r="I920" s="164"/>
      <c r="J920" s="164"/>
      <c r="K920" s="164"/>
      <c r="L920" s="164"/>
      <c r="M920" s="164"/>
      <c r="N920" s="164"/>
      <c r="O920" s="164"/>
      <c r="P920" s="164"/>
      <c r="Q920" s="164"/>
      <c r="R920" s="164"/>
      <c r="S920" s="164"/>
      <c r="T920" s="164"/>
      <c r="U920" s="164"/>
      <c r="V920" s="164"/>
      <c r="W920" s="164"/>
      <c r="X920" s="164"/>
    </row>
    <row r="921" spans="1:24" ht="12">
      <c r="A921" s="164"/>
      <c r="B921" s="132"/>
      <c r="C921" s="164"/>
      <c r="D921" s="164"/>
      <c r="E921" s="164"/>
      <c r="F921" s="164"/>
      <c r="G921" s="164"/>
      <c r="H921" s="164"/>
      <c r="I921" s="164"/>
      <c r="J921" s="164"/>
      <c r="K921" s="164"/>
      <c r="L921" s="164"/>
      <c r="M921" s="164"/>
      <c r="N921" s="164"/>
      <c r="O921" s="164"/>
      <c r="P921" s="164"/>
      <c r="Q921" s="164"/>
      <c r="R921" s="164"/>
      <c r="S921" s="164"/>
      <c r="T921" s="164"/>
      <c r="U921" s="164"/>
      <c r="V921" s="164"/>
      <c r="W921" s="164"/>
      <c r="X921" s="164"/>
    </row>
    <row r="922" spans="1:24" ht="12">
      <c r="A922" s="164"/>
      <c r="B922" s="132"/>
      <c r="C922" s="164"/>
      <c r="D922" s="164"/>
      <c r="E922" s="164"/>
      <c r="F922" s="164"/>
      <c r="G922" s="164"/>
      <c r="H922" s="164"/>
      <c r="I922" s="164"/>
      <c r="J922" s="164"/>
      <c r="K922" s="164"/>
      <c r="L922" s="164"/>
      <c r="M922" s="164"/>
      <c r="N922" s="164"/>
      <c r="O922" s="164"/>
      <c r="P922" s="164"/>
      <c r="Q922" s="164"/>
      <c r="R922" s="164"/>
      <c r="S922" s="164"/>
      <c r="T922" s="164"/>
      <c r="U922" s="164"/>
      <c r="V922" s="164"/>
      <c r="W922" s="164"/>
      <c r="X922" s="164"/>
    </row>
    <row r="923" spans="1:24" ht="12">
      <c r="A923" s="164"/>
      <c r="B923" s="132"/>
      <c r="C923" s="164"/>
      <c r="D923" s="164"/>
      <c r="E923" s="164"/>
      <c r="F923" s="164"/>
      <c r="G923" s="164"/>
      <c r="H923" s="164"/>
      <c r="I923" s="164"/>
      <c r="J923" s="164"/>
      <c r="K923" s="164"/>
      <c r="L923" s="164"/>
      <c r="M923" s="164"/>
      <c r="N923" s="164"/>
      <c r="O923" s="164"/>
      <c r="P923" s="164"/>
      <c r="Q923" s="164"/>
      <c r="R923" s="164"/>
      <c r="S923" s="164"/>
      <c r="T923" s="164"/>
      <c r="U923" s="164"/>
      <c r="V923" s="164"/>
      <c r="W923" s="164"/>
      <c r="X923" s="164"/>
    </row>
    <row r="924" spans="1:24" ht="12">
      <c r="A924" s="164"/>
      <c r="B924" s="132"/>
      <c r="C924" s="164"/>
      <c r="D924" s="164"/>
      <c r="E924" s="164"/>
      <c r="F924" s="164"/>
      <c r="G924" s="164"/>
      <c r="H924" s="164"/>
      <c r="I924" s="164"/>
      <c r="J924" s="164"/>
      <c r="K924" s="164"/>
      <c r="L924" s="164"/>
      <c r="M924" s="164"/>
      <c r="N924" s="164"/>
      <c r="O924" s="164"/>
      <c r="P924" s="164"/>
      <c r="Q924" s="164"/>
      <c r="R924" s="164"/>
      <c r="S924" s="164"/>
      <c r="T924" s="164"/>
      <c r="U924" s="164"/>
      <c r="V924" s="164"/>
      <c r="W924" s="164"/>
      <c r="X924" s="164"/>
    </row>
    <row r="925" spans="1:24" ht="12">
      <c r="A925" s="164"/>
      <c r="B925" s="132"/>
      <c r="C925" s="164"/>
      <c r="D925" s="164"/>
      <c r="E925" s="164"/>
      <c r="F925" s="164"/>
      <c r="G925" s="164"/>
      <c r="H925" s="164"/>
      <c r="I925" s="164"/>
      <c r="J925" s="164"/>
      <c r="K925" s="164"/>
      <c r="L925" s="164"/>
      <c r="M925" s="164"/>
      <c r="N925" s="164"/>
      <c r="O925" s="164"/>
      <c r="P925" s="164"/>
      <c r="Q925" s="164"/>
      <c r="R925" s="164"/>
      <c r="S925" s="164"/>
      <c r="T925" s="164"/>
      <c r="U925" s="164"/>
      <c r="V925" s="164"/>
      <c r="W925" s="164"/>
      <c r="X925" s="164"/>
    </row>
    <row r="926" spans="1:24" ht="12">
      <c r="A926" s="164"/>
      <c r="B926" s="132"/>
      <c r="C926" s="164"/>
      <c r="D926" s="164"/>
      <c r="E926" s="164"/>
      <c r="F926" s="164"/>
      <c r="G926" s="164"/>
      <c r="H926" s="164"/>
      <c r="I926" s="164"/>
      <c r="J926" s="164"/>
      <c r="K926" s="164"/>
      <c r="L926" s="164"/>
      <c r="M926" s="164"/>
      <c r="N926" s="164"/>
      <c r="O926" s="164"/>
      <c r="P926" s="164"/>
      <c r="Q926" s="164"/>
      <c r="R926" s="164"/>
      <c r="S926" s="164"/>
      <c r="T926" s="164"/>
      <c r="U926" s="164"/>
      <c r="V926" s="164"/>
      <c r="W926" s="164"/>
      <c r="X926" s="164"/>
    </row>
    <row r="927" spans="1:24" ht="12">
      <c r="A927" s="164"/>
      <c r="B927" s="132"/>
      <c r="C927" s="164"/>
      <c r="D927" s="164"/>
      <c r="E927" s="164"/>
      <c r="F927" s="164"/>
      <c r="G927" s="164"/>
      <c r="H927" s="164"/>
      <c r="I927" s="164"/>
      <c r="J927" s="164"/>
      <c r="K927" s="164"/>
      <c r="L927" s="164"/>
      <c r="M927" s="164"/>
      <c r="N927" s="164"/>
      <c r="O927" s="164"/>
      <c r="P927" s="164"/>
      <c r="Q927" s="164"/>
      <c r="R927" s="164"/>
      <c r="S927" s="164"/>
      <c r="T927" s="164"/>
      <c r="U927" s="164"/>
      <c r="V927" s="164"/>
      <c r="W927" s="164"/>
      <c r="X927" s="164"/>
    </row>
    <row r="928" spans="1:24" ht="12">
      <c r="A928" s="164"/>
      <c r="B928" s="132"/>
      <c r="C928" s="164"/>
      <c r="D928" s="164"/>
      <c r="E928" s="164"/>
      <c r="F928" s="164"/>
      <c r="G928" s="164"/>
      <c r="H928" s="164"/>
      <c r="I928" s="164"/>
      <c r="J928" s="164"/>
      <c r="K928" s="164"/>
      <c r="L928" s="164"/>
      <c r="M928" s="164"/>
      <c r="N928" s="164"/>
      <c r="O928" s="164"/>
      <c r="P928" s="164"/>
      <c r="Q928" s="164"/>
      <c r="R928" s="164"/>
      <c r="S928" s="164"/>
      <c r="T928" s="164"/>
      <c r="U928" s="164"/>
      <c r="V928" s="164"/>
      <c r="W928" s="164"/>
      <c r="X928" s="164"/>
    </row>
    <row r="929" spans="1:24" ht="12">
      <c r="A929" s="164"/>
      <c r="B929" s="132"/>
      <c r="C929" s="164"/>
      <c r="D929" s="164"/>
      <c r="E929" s="164"/>
      <c r="F929" s="164"/>
      <c r="G929" s="164"/>
      <c r="H929" s="164"/>
      <c r="I929" s="164"/>
      <c r="J929" s="164"/>
      <c r="K929" s="164"/>
      <c r="L929" s="164"/>
      <c r="M929" s="164"/>
      <c r="N929" s="164"/>
      <c r="O929" s="164"/>
      <c r="P929" s="164"/>
      <c r="Q929" s="164"/>
      <c r="R929" s="164"/>
      <c r="S929" s="164"/>
      <c r="T929" s="164"/>
      <c r="U929" s="164"/>
      <c r="V929" s="164"/>
      <c r="W929" s="164"/>
      <c r="X929" s="164"/>
    </row>
    <row r="930" spans="1:24" ht="12">
      <c r="A930" s="164"/>
      <c r="B930" s="132"/>
      <c r="C930" s="164"/>
      <c r="D930" s="164"/>
      <c r="E930" s="164"/>
      <c r="F930" s="164"/>
      <c r="G930" s="164"/>
      <c r="H930" s="164"/>
      <c r="I930" s="164"/>
      <c r="J930" s="164"/>
      <c r="K930" s="164"/>
      <c r="L930" s="164"/>
      <c r="M930" s="164"/>
      <c r="N930" s="164"/>
      <c r="O930" s="164"/>
      <c r="P930" s="164"/>
      <c r="Q930" s="164"/>
      <c r="R930" s="164"/>
      <c r="S930" s="164"/>
      <c r="T930" s="164"/>
      <c r="U930" s="164"/>
      <c r="V930" s="164"/>
      <c r="W930" s="164"/>
      <c r="X930" s="164"/>
    </row>
    <row r="931" spans="1:24" ht="12">
      <c r="A931" s="164"/>
      <c r="B931" s="132"/>
      <c r="C931" s="164"/>
      <c r="D931" s="164"/>
      <c r="E931" s="164"/>
      <c r="F931" s="164"/>
      <c r="G931" s="164"/>
      <c r="H931" s="164"/>
      <c r="I931" s="164"/>
      <c r="J931" s="164"/>
      <c r="K931" s="164"/>
      <c r="L931" s="164"/>
      <c r="M931" s="164"/>
      <c r="N931" s="164"/>
      <c r="O931" s="164"/>
      <c r="P931" s="164"/>
      <c r="Q931" s="164"/>
      <c r="R931" s="164"/>
      <c r="S931" s="164"/>
      <c r="T931" s="164"/>
      <c r="U931" s="164"/>
      <c r="V931" s="164"/>
      <c r="W931" s="164"/>
      <c r="X931" s="164"/>
    </row>
    <row r="932" spans="1:24" ht="12">
      <c r="A932" s="164"/>
      <c r="B932" s="132"/>
      <c r="C932" s="164"/>
      <c r="D932" s="164"/>
      <c r="E932" s="164"/>
      <c r="F932" s="164"/>
      <c r="G932" s="164"/>
      <c r="H932" s="164"/>
      <c r="I932" s="164"/>
      <c r="J932" s="164"/>
      <c r="K932" s="164"/>
      <c r="L932" s="164"/>
      <c r="M932" s="164"/>
      <c r="N932" s="164"/>
      <c r="O932" s="164"/>
      <c r="P932" s="164"/>
      <c r="Q932" s="164"/>
      <c r="R932" s="164"/>
      <c r="S932" s="164"/>
      <c r="T932" s="164"/>
      <c r="U932" s="164"/>
      <c r="V932" s="164"/>
      <c r="W932" s="164"/>
      <c r="X932" s="164"/>
    </row>
    <row r="933" spans="1:24" ht="12">
      <c r="A933" s="164"/>
      <c r="B933" s="132"/>
      <c r="C933" s="164"/>
      <c r="D933" s="164"/>
      <c r="E933" s="164"/>
      <c r="F933" s="164"/>
      <c r="G933" s="164"/>
      <c r="H933" s="164"/>
      <c r="I933" s="164"/>
      <c r="J933" s="164"/>
      <c r="K933" s="164"/>
      <c r="L933" s="164"/>
      <c r="M933" s="164"/>
      <c r="N933" s="164"/>
      <c r="O933" s="164"/>
      <c r="P933" s="164"/>
      <c r="Q933" s="164"/>
      <c r="R933" s="164"/>
      <c r="S933" s="164"/>
      <c r="T933" s="164"/>
      <c r="U933" s="164"/>
      <c r="V933" s="164"/>
      <c r="W933" s="164"/>
      <c r="X933" s="164"/>
    </row>
    <row r="934" spans="1:24" ht="12">
      <c r="A934" s="164"/>
      <c r="B934" s="132"/>
      <c r="C934" s="164"/>
      <c r="D934" s="164"/>
      <c r="E934" s="164"/>
      <c r="F934" s="164"/>
      <c r="G934" s="164"/>
      <c r="H934" s="164"/>
      <c r="I934" s="164"/>
      <c r="J934" s="164"/>
      <c r="K934" s="164"/>
      <c r="L934" s="164"/>
      <c r="M934" s="164"/>
      <c r="N934" s="164"/>
      <c r="O934" s="164"/>
      <c r="P934" s="164"/>
      <c r="Q934" s="164"/>
      <c r="R934" s="164"/>
      <c r="S934" s="164"/>
      <c r="T934" s="164"/>
      <c r="U934" s="164"/>
      <c r="V934" s="164"/>
      <c r="W934" s="164"/>
      <c r="X934" s="164"/>
    </row>
    <row r="935" spans="1:24" ht="12">
      <c r="A935" s="164"/>
      <c r="B935" s="132"/>
      <c r="C935" s="164"/>
      <c r="D935" s="164"/>
      <c r="E935" s="164"/>
      <c r="F935" s="164"/>
      <c r="G935" s="164"/>
      <c r="H935" s="164"/>
      <c r="I935" s="164"/>
      <c r="J935" s="164"/>
      <c r="K935" s="164"/>
      <c r="L935" s="164"/>
      <c r="M935" s="164"/>
      <c r="N935" s="164"/>
      <c r="O935" s="164"/>
      <c r="P935" s="164"/>
      <c r="Q935" s="164"/>
      <c r="R935" s="164"/>
      <c r="S935" s="164"/>
      <c r="T935" s="164"/>
      <c r="U935" s="164"/>
      <c r="V935" s="164"/>
      <c r="W935" s="164"/>
      <c r="X935" s="164"/>
    </row>
    <row r="936" spans="1:24" ht="12">
      <c r="A936" s="164"/>
      <c r="B936" s="132"/>
      <c r="C936" s="164"/>
      <c r="D936" s="164"/>
      <c r="E936" s="164"/>
      <c r="F936" s="164"/>
      <c r="G936" s="164"/>
      <c r="H936" s="164"/>
      <c r="I936" s="164"/>
      <c r="J936" s="164"/>
      <c r="K936" s="164"/>
      <c r="L936" s="164"/>
      <c r="M936" s="164"/>
      <c r="N936" s="164"/>
      <c r="O936" s="164"/>
      <c r="P936" s="164"/>
      <c r="Q936" s="164"/>
      <c r="R936" s="164"/>
      <c r="S936" s="164"/>
      <c r="T936" s="164"/>
      <c r="U936" s="164"/>
      <c r="V936" s="164"/>
      <c r="W936" s="164"/>
      <c r="X936" s="164"/>
    </row>
    <row r="937" spans="1:24" ht="12">
      <c r="A937" s="164"/>
      <c r="B937" s="132"/>
      <c r="C937" s="164"/>
      <c r="D937" s="164"/>
      <c r="E937" s="164"/>
      <c r="F937" s="164"/>
      <c r="G937" s="164"/>
      <c r="H937" s="164"/>
      <c r="I937" s="164"/>
      <c r="J937" s="164"/>
      <c r="K937" s="164"/>
      <c r="L937" s="164"/>
      <c r="M937" s="164"/>
      <c r="N937" s="164"/>
      <c r="O937" s="164"/>
      <c r="P937" s="164"/>
      <c r="Q937" s="164"/>
      <c r="R937" s="164"/>
      <c r="S937" s="164"/>
      <c r="T937" s="164"/>
      <c r="U937" s="164"/>
      <c r="V937" s="164"/>
      <c r="W937" s="164"/>
      <c r="X937" s="164"/>
    </row>
    <row r="938" spans="1:24" ht="12">
      <c r="A938" s="164"/>
      <c r="B938" s="132"/>
      <c r="C938" s="164"/>
      <c r="D938" s="164"/>
      <c r="E938" s="164"/>
      <c r="F938" s="164"/>
      <c r="G938" s="164"/>
      <c r="H938" s="164"/>
      <c r="I938" s="164"/>
      <c r="J938" s="164"/>
      <c r="K938" s="164"/>
      <c r="L938" s="164"/>
      <c r="M938" s="164"/>
      <c r="N938" s="164"/>
      <c r="O938" s="164"/>
      <c r="P938" s="164"/>
      <c r="Q938" s="164"/>
      <c r="R938" s="164"/>
      <c r="S938" s="164"/>
      <c r="T938" s="164"/>
      <c r="U938" s="164"/>
      <c r="V938" s="164"/>
      <c r="W938" s="164"/>
      <c r="X938" s="164"/>
    </row>
    <row r="939" spans="1:24" ht="12">
      <c r="A939" s="164"/>
      <c r="B939" s="132"/>
      <c r="C939" s="164"/>
      <c r="D939" s="164"/>
      <c r="E939" s="164"/>
      <c r="F939" s="164"/>
      <c r="G939" s="164"/>
      <c r="H939" s="164"/>
      <c r="I939" s="164"/>
      <c r="J939" s="164"/>
      <c r="K939" s="164"/>
      <c r="L939" s="164"/>
      <c r="M939" s="164"/>
      <c r="N939" s="164"/>
      <c r="O939" s="164"/>
      <c r="P939" s="164"/>
      <c r="Q939" s="164"/>
      <c r="R939" s="164"/>
      <c r="S939" s="164"/>
      <c r="T939" s="164"/>
      <c r="U939" s="164"/>
      <c r="V939" s="164"/>
      <c r="W939" s="164"/>
      <c r="X939" s="164"/>
    </row>
    <row r="940" spans="1:24" ht="12">
      <c r="A940" s="164"/>
      <c r="B940" s="132"/>
      <c r="C940" s="164"/>
      <c r="D940" s="164"/>
      <c r="E940" s="164"/>
      <c r="F940" s="164"/>
      <c r="G940" s="164"/>
      <c r="H940" s="164"/>
      <c r="I940" s="164"/>
      <c r="J940" s="164"/>
      <c r="K940" s="164"/>
      <c r="L940" s="164"/>
      <c r="M940" s="164"/>
      <c r="N940" s="164"/>
      <c r="O940" s="164"/>
      <c r="P940" s="164"/>
      <c r="Q940" s="164"/>
      <c r="R940" s="164"/>
      <c r="S940" s="164"/>
      <c r="T940" s="164"/>
      <c r="U940" s="164"/>
      <c r="V940" s="164"/>
      <c r="W940" s="164"/>
      <c r="X940" s="164"/>
    </row>
    <row r="941" spans="1:24" ht="12">
      <c r="A941" s="164"/>
      <c r="B941" s="132"/>
      <c r="C941" s="164"/>
      <c r="D941" s="164"/>
      <c r="E941" s="164"/>
      <c r="F941" s="164"/>
      <c r="G941" s="164"/>
      <c r="H941" s="164"/>
      <c r="I941" s="164"/>
      <c r="J941" s="164"/>
      <c r="K941" s="164"/>
      <c r="L941" s="164"/>
      <c r="M941" s="164"/>
      <c r="N941" s="164"/>
      <c r="O941" s="164"/>
      <c r="P941" s="164"/>
      <c r="Q941" s="164"/>
      <c r="R941" s="164"/>
      <c r="S941" s="164"/>
      <c r="T941" s="164"/>
      <c r="U941" s="164"/>
      <c r="V941" s="164"/>
      <c r="W941" s="164"/>
      <c r="X941" s="164"/>
    </row>
    <row r="942" spans="1:24" ht="12">
      <c r="A942" s="164"/>
      <c r="B942" s="132"/>
      <c r="C942" s="164"/>
      <c r="D942" s="164"/>
      <c r="E942" s="164"/>
      <c r="F942" s="164"/>
      <c r="G942" s="164"/>
      <c r="H942" s="164"/>
      <c r="I942" s="164"/>
      <c r="J942" s="164"/>
      <c r="K942" s="164"/>
      <c r="L942" s="164"/>
      <c r="M942" s="164"/>
      <c r="N942" s="164"/>
      <c r="O942" s="164"/>
      <c r="P942" s="164"/>
      <c r="Q942" s="164"/>
      <c r="R942" s="164"/>
      <c r="S942" s="164"/>
      <c r="T942" s="164"/>
      <c r="U942" s="164"/>
      <c r="V942" s="164"/>
      <c r="W942" s="164"/>
      <c r="X942" s="164"/>
    </row>
    <row r="943" spans="1:24" ht="12">
      <c r="A943" s="164"/>
      <c r="B943" s="132"/>
      <c r="C943" s="164"/>
      <c r="D943" s="164"/>
      <c r="E943" s="164"/>
      <c r="F943" s="164"/>
      <c r="G943" s="164"/>
      <c r="H943" s="164"/>
      <c r="I943" s="164"/>
      <c r="J943" s="164"/>
      <c r="K943" s="164"/>
      <c r="L943" s="164"/>
      <c r="M943" s="164"/>
      <c r="N943" s="164"/>
      <c r="O943" s="164"/>
      <c r="P943" s="164"/>
      <c r="Q943" s="164"/>
      <c r="R943" s="164"/>
      <c r="S943" s="164"/>
      <c r="T943" s="164"/>
      <c r="U943" s="164"/>
      <c r="V943" s="164"/>
      <c r="W943" s="164"/>
      <c r="X943" s="164"/>
    </row>
    <row r="944" spans="1:24" ht="12">
      <c r="A944" s="164"/>
      <c r="B944" s="132"/>
      <c r="C944" s="164"/>
      <c r="D944" s="164"/>
      <c r="E944" s="164"/>
      <c r="F944" s="164"/>
      <c r="G944" s="164"/>
      <c r="H944" s="164"/>
      <c r="I944" s="164"/>
      <c r="J944" s="164"/>
      <c r="K944" s="164"/>
      <c r="L944" s="164"/>
      <c r="M944" s="164"/>
      <c r="N944" s="164"/>
      <c r="O944" s="164"/>
      <c r="P944" s="164"/>
      <c r="Q944" s="164"/>
      <c r="R944" s="164"/>
      <c r="S944" s="164"/>
      <c r="T944" s="164"/>
      <c r="U944" s="164"/>
      <c r="V944" s="164"/>
      <c r="W944" s="164"/>
      <c r="X944" s="164"/>
    </row>
    <row r="945" spans="1:24" ht="12">
      <c r="A945" s="164"/>
      <c r="B945" s="132"/>
      <c r="C945" s="164"/>
      <c r="D945" s="164"/>
      <c r="E945" s="164"/>
      <c r="F945" s="164"/>
      <c r="G945" s="164"/>
      <c r="H945" s="164"/>
      <c r="I945" s="164"/>
      <c r="J945" s="164"/>
      <c r="K945" s="164"/>
      <c r="L945" s="164"/>
      <c r="M945" s="164"/>
      <c r="N945" s="164"/>
      <c r="O945" s="164"/>
      <c r="P945" s="164"/>
      <c r="Q945" s="164"/>
      <c r="R945" s="164"/>
      <c r="S945" s="164"/>
      <c r="T945" s="164"/>
      <c r="U945" s="164"/>
      <c r="V945" s="164"/>
      <c r="W945" s="164"/>
      <c r="X945" s="164"/>
    </row>
    <row r="946" spans="1:24" ht="12">
      <c r="A946" s="164"/>
      <c r="B946" s="132"/>
      <c r="C946" s="164"/>
      <c r="D946" s="164"/>
      <c r="E946" s="164"/>
      <c r="F946" s="164"/>
      <c r="G946" s="164"/>
      <c r="H946" s="164"/>
      <c r="I946" s="164"/>
      <c r="J946" s="164"/>
      <c r="K946" s="164"/>
      <c r="L946" s="164"/>
      <c r="M946" s="164"/>
      <c r="N946" s="164"/>
      <c r="O946" s="164"/>
      <c r="P946" s="164"/>
      <c r="Q946" s="164"/>
      <c r="R946" s="164"/>
      <c r="S946" s="164"/>
      <c r="T946" s="164"/>
      <c r="U946" s="164"/>
      <c r="V946" s="164"/>
      <c r="W946" s="164"/>
      <c r="X946" s="164"/>
    </row>
    <row r="947" spans="1:24" ht="12">
      <c r="A947" s="164"/>
      <c r="B947" s="132"/>
      <c r="C947" s="164"/>
      <c r="D947" s="164"/>
      <c r="E947" s="164"/>
      <c r="F947" s="164"/>
      <c r="G947" s="164"/>
      <c r="H947" s="164"/>
      <c r="I947" s="164"/>
      <c r="J947" s="164"/>
      <c r="K947" s="164"/>
      <c r="L947" s="164"/>
      <c r="M947" s="164"/>
      <c r="N947" s="164"/>
      <c r="O947" s="164"/>
      <c r="P947" s="164"/>
      <c r="Q947" s="164"/>
      <c r="R947" s="164"/>
      <c r="S947" s="164"/>
      <c r="T947" s="164"/>
      <c r="U947" s="164"/>
      <c r="V947" s="164"/>
      <c r="W947" s="164"/>
      <c r="X947" s="164"/>
    </row>
    <row r="948" spans="1:24" ht="12">
      <c r="A948" s="164"/>
      <c r="B948" s="132"/>
      <c r="C948" s="164"/>
      <c r="D948" s="164"/>
      <c r="E948" s="164"/>
      <c r="F948" s="164"/>
      <c r="G948" s="164"/>
      <c r="H948" s="164"/>
      <c r="I948" s="164"/>
      <c r="J948" s="164"/>
      <c r="K948" s="164"/>
      <c r="L948" s="164"/>
      <c r="M948" s="164"/>
      <c r="N948" s="164"/>
      <c r="O948" s="164"/>
      <c r="P948" s="164"/>
      <c r="Q948" s="164"/>
      <c r="R948" s="164"/>
      <c r="S948" s="164"/>
      <c r="T948" s="164"/>
      <c r="U948" s="164"/>
      <c r="V948" s="164"/>
      <c r="W948" s="164"/>
      <c r="X948" s="164"/>
    </row>
    <row r="949" spans="1:24" ht="12">
      <c r="A949" s="164"/>
      <c r="B949" s="132"/>
      <c r="C949" s="164"/>
      <c r="D949" s="164"/>
      <c r="E949" s="164"/>
      <c r="F949" s="164"/>
      <c r="G949" s="164"/>
      <c r="H949" s="164"/>
      <c r="I949" s="164"/>
      <c r="J949" s="164"/>
      <c r="K949" s="164"/>
      <c r="L949" s="164"/>
      <c r="M949" s="164"/>
      <c r="N949" s="164"/>
      <c r="O949" s="164"/>
      <c r="P949" s="164"/>
      <c r="Q949" s="164"/>
      <c r="R949" s="164"/>
      <c r="S949" s="164"/>
      <c r="T949" s="164"/>
      <c r="U949" s="164"/>
      <c r="V949" s="164"/>
      <c r="W949" s="164"/>
      <c r="X949" s="164"/>
    </row>
    <row r="950" spans="1:24" ht="12">
      <c r="A950" s="164"/>
      <c r="B950" s="132"/>
      <c r="C950" s="164"/>
      <c r="D950" s="164"/>
      <c r="E950" s="164"/>
      <c r="F950" s="164"/>
      <c r="G950" s="164"/>
      <c r="H950" s="164"/>
      <c r="I950" s="164"/>
      <c r="J950" s="164"/>
      <c r="K950" s="164"/>
      <c r="L950" s="164"/>
      <c r="M950" s="164"/>
      <c r="N950" s="164"/>
      <c r="O950" s="164"/>
      <c r="P950" s="164"/>
      <c r="Q950" s="164"/>
      <c r="R950" s="164"/>
      <c r="S950" s="164"/>
      <c r="T950" s="164"/>
      <c r="U950" s="164"/>
      <c r="V950" s="164"/>
      <c r="W950" s="164"/>
      <c r="X950" s="164"/>
    </row>
    <row r="951" spans="1:24" ht="12">
      <c r="A951" s="164"/>
      <c r="B951" s="132"/>
      <c r="C951" s="164"/>
      <c r="D951" s="164"/>
      <c r="E951" s="164"/>
      <c r="F951" s="164"/>
      <c r="G951" s="164"/>
      <c r="H951" s="164"/>
      <c r="I951" s="164"/>
      <c r="J951" s="164"/>
      <c r="K951" s="164"/>
      <c r="L951" s="164"/>
      <c r="M951" s="164"/>
      <c r="N951" s="164"/>
      <c r="O951" s="164"/>
      <c r="P951" s="164"/>
      <c r="Q951" s="164"/>
      <c r="R951" s="164"/>
      <c r="S951" s="164"/>
      <c r="T951" s="164"/>
      <c r="U951" s="164"/>
      <c r="V951" s="164"/>
      <c r="W951" s="164"/>
      <c r="X951" s="164"/>
    </row>
    <row r="952" spans="1:24" ht="12">
      <c r="A952" s="164"/>
      <c r="B952" s="132"/>
      <c r="C952" s="164"/>
      <c r="D952" s="164"/>
      <c r="E952" s="164"/>
      <c r="F952" s="164"/>
      <c r="G952" s="164"/>
      <c r="H952" s="164"/>
      <c r="I952" s="164"/>
      <c r="J952" s="164"/>
      <c r="K952" s="164"/>
      <c r="L952" s="164"/>
      <c r="M952" s="164"/>
      <c r="N952" s="164"/>
      <c r="O952" s="164"/>
      <c r="P952" s="164"/>
      <c r="Q952" s="164"/>
      <c r="R952" s="164"/>
      <c r="S952" s="164"/>
      <c r="T952" s="164"/>
      <c r="U952" s="164"/>
      <c r="V952" s="164"/>
      <c r="W952" s="164"/>
      <c r="X952" s="164"/>
    </row>
    <row r="953" spans="1:24" ht="12">
      <c r="A953" s="164"/>
      <c r="B953" s="132"/>
      <c r="C953" s="164"/>
      <c r="D953" s="164"/>
      <c r="E953" s="164"/>
      <c r="F953" s="164"/>
      <c r="G953" s="164"/>
      <c r="H953" s="164"/>
      <c r="I953" s="164"/>
      <c r="J953" s="164"/>
      <c r="K953" s="164"/>
      <c r="L953" s="164"/>
      <c r="M953" s="164"/>
      <c r="N953" s="164"/>
      <c r="O953" s="164"/>
      <c r="P953" s="164"/>
      <c r="Q953" s="164"/>
      <c r="R953" s="164"/>
      <c r="S953" s="164"/>
      <c r="T953" s="164"/>
      <c r="U953" s="164"/>
      <c r="V953" s="164"/>
      <c r="W953" s="164"/>
      <c r="X953" s="164"/>
    </row>
    <row r="954" spans="1:24" ht="12">
      <c r="A954" s="164"/>
      <c r="B954" s="132"/>
      <c r="C954" s="164"/>
      <c r="D954" s="164"/>
      <c r="E954" s="164"/>
      <c r="F954" s="164"/>
      <c r="G954" s="164"/>
      <c r="H954" s="164"/>
      <c r="I954" s="164"/>
      <c r="J954" s="164"/>
      <c r="K954" s="164"/>
      <c r="L954" s="164"/>
      <c r="M954" s="164"/>
      <c r="N954" s="164"/>
      <c r="O954" s="164"/>
      <c r="P954" s="164"/>
      <c r="Q954" s="164"/>
      <c r="R954" s="164"/>
      <c r="S954" s="164"/>
      <c r="T954" s="164"/>
      <c r="U954" s="164"/>
      <c r="V954" s="164"/>
      <c r="W954" s="164"/>
      <c r="X954" s="164"/>
    </row>
    <row r="955" spans="1:24" ht="12">
      <c r="A955" s="164"/>
      <c r="B955" s="132"/>
      <c r="C955" s="164"/>
      <c r="D955" s="164"/>
      <c r="E955" s="164"/>
      <c r="F955" s="164"/>
      <c r="G955" s="164"/>
      <c r="H955" s="164"/>
      <c r="I955" s="164"/>
      <c r="J955" s="164"/>
      <c r="K955" s="164"/>
      <c r="L955" s="164"/>
      <c r="M955" s="164"/>
      <c r="N955" s="164"/>
      <c r="O955" s="164"/>
      <c r="P955" s="164"/>
      <c r="Q955" s="164"/>
      <c r="R955" s="164"/>
      <c r="S955" s="164"/>
      <c r="T955" s="164"/>
      <c r="U955" s="164"/>
      <c r="V955" s="164"/>
      <c r="W955" s="164"/>
      <c r="X955" s="164"/>
    </row>
    <row r="956" spans="1:24" ht="12">
      <c r="A956" s="164"/>
      <c r="B956" s="132"/>
      <c r="C956" s="164"/>
      <c r="D956" s="164"/>
      <c r="E956" s="164"/>
      <c r="F956" s="164"/>
      <c r="G956" s="164"/>
      <c r="H956" s="164"/>
      <c r="I956" s="164"/>
      <c r="J956" s="164"/>
      <c r="K956" s="164"/>
      <c r="L956" s="164"/>
      <c r="M956" s="164"/>
      <c r="N956" s="164"/>
      <c r="O956" s="164"/>
      <c r="P956" s="164"/>
      <c r="Q956" s="164"/>
      <c r="R956" s="164"/>
      <c r="S956" s="164"/>
      <c r="T956" s="164"/>
      <c r="U956" s="164"/>
      <c r="V956" s="164"/>
      <c r="W956" s="164"/>
      <c r="X956" s="164"/>
    </row>
    <row r="957" spans="1:24" ht="12">
      <c r="A957" s="164"/>
      <c r="B957" s="132"/>
      <c r="C957" s="164"/>
      <c r="D957" s="164"/>
      <c r="E957" s="164"/>
      <c r="F957" s="164"/>
      <c r="G957" s="164"/>
      <c r="H957" s="164"/>
      <c r="I957" s="164"/>
      <c r="J957" s="164"/>
      <c r="K957" s="164"/>
      <c r="L957" s="164"/>
      <c r="M957" s="164"/>
      <c r="N957" s="164"/>
      <c r="O957" s="164"/>
      <c r="P957" s="164"/>
      <c r="Q957" s="164"/>
      <c r="R957" s="164"/>
      <c r="S957" s="164"/>
      <c r="T957" s="164"/>
      <c r="U957" s="164"/>
      <c r="V957" s="164"/>
      <c r="W957" s="164"/>
      <c r="X957" s="164"/>
    </row>
    <row r="958" spans="1:24" ht="12">
      <c r="A958" s="164"/>
      <c r="B958" s="132"/>
      <c r="C958" s="164"/>
      <c r="D958" s="164"/>
      <c r="E958" s="164"/>
      <c r="F958" s="164"/>
      <c r="G958" s="164"/>
      <c r="H958" s="164"/>
      <c r="I958" s="164"/>
      <c r="J958" s="164"/>
      <c r="K958" s="164"/>
      <c r="L958" s="164"/>
      <c r="M958" s="164"/>
      <c r="N958" s="164"/>
      <c r="O958" s="164"/>
      <c r="P958" s="164"/>
      <c r="Q958" s="164"/>
      <c r="R958" s="164"/>
      <c r="S958" s="164"/>
      <c r="T958" s="164"/>
      <c r="U958" s="164"/>
      <c r="V958" s="164"/>
      <c r="W958" s="164"/>
      <c r="X958" s="164"/>
    </row>
    <row r="959" spans="1:24" ht="12">
      <c r="A959" s="164"/>
      <c r="B959" s="132"/>
      <c r="C959" s="164"/>
      <c r="D959" s="164"/>
      <c r="E959" s="164"/>
      <c r="F959" s="164"/>
      <c r="G959" s="164"/>
      <c r="H959" s="164"/>
      <c r="I959" s="164"/>
      <c r="J959" s="164"/>
      <c r="K959" s="164"/>
      <c r="L959" s="164"/>
      <c r="M959" s="164"/>
      <c r="N959" s="164"/>
      <c r="O959" s="164"/>
      <c r="P959" s="164"/>
      <c r="Q959" s="164"/>
      <c r="R959" s="164"/>
      <c r="S959" s="164"/>
      <c r="T959" s="164"/>
      <c r="U959" s="164"/>
      <c r="V959" s="164"/>
      <c r="W959" s="164"/>
      <c r="X959" s="164"/>
    </row>
    <row r="960" spans="1:24" ht="12">
      <c r="A960" s="164"/>
      <c r="B960" s="132"/>
      <c r="C960" s="164"/>
      <c r="D960" s="164"/>
      <c r="E960" s="164"/>
      <c r="F960" s="164"/>
      <c r="G960" s="164"/>
      <c r="H960" s="164"/>
      <c r="I960" s="164"/>
      <c r="J960" s="164"/>
      <c r="K960" s="164"/>
      <c r="L960" s="164"/>
      <c r="M960" s="164"/>
      <c r="N960" s="164"/>
      <c r="O960" s="164"/>
      <c r="P960" s="164"/>
      <c r="Q960" s="164"/>
      <c r="R960" s="164"/>
      <c r="S960" s="164"/>
      <c r="T960" s="164"/>
      <c r="U960" s="164"/>
      <c r="V960" s="164"/>
      <c r="W960" s="164"/>
      <c r="X960" s="164"/>
    </row>
    <row r="961" spans="1:24" ht="12">
      <c r="A961" s="164"/>
      <c r="B961" s="132"/>
      <c r="C961" s="164"/>
      <c r="D961" s="164"/>
      <c r="E961" s="164"/>
      <c r="F961" s="164"/>
      <c r="G961" s="164"/>
      <c r="H961" s="164"/>
      <c r="I961" s="164"/>
      <c r="J961" s="164"/>
      <c r="K961" s="164"/>
      <c r="L961" s="164"/>
      <c r="M961" s="164"/>
      <c r="N961" s="164"/>
      <c r="O961" s="164"/>
      <c r="P961" s="164"/>
      <c r="Q961" s="164"/>
      <c r="R961" s="164"/>
      <c r="S961" s="164"/>
      <c r="T961" s="164"/>
      <c r="U961" s="164"/>
      <c r="V961" s="164"/>
      <c r="W961" s="164"/>
      <c r="X961" s="164"/>
    </row>
    <row r="962" spans="1:24" ht="12">
      <c r="A962" s="164"/>
      <c r="B962" s="132"/>
      <c r="C962" s="164"/>
      <c r="D962" s="164"/>
      <c r="E962" s="164"/>
      <c r="F962" s="164"/>
      <c r="G962" s="164"/>
      <c r="H962" s="164"/>
      <c r="I962" s="164"/>
      <c r="J962" s="164"/>
      <c r="K962" s="164"/>
      <c r="L962" s="164"/>
      <c r="M962" s="164"/>
      <c r="N962" s="164"/>
      <c r="O962" s="164"/>
      <c r="P962" s="164"/>
      <c r="Q962" s="164"/>
      <c r="R962" s="164"/>
      <c r="S962" s="164"/>
      <c r="T962" s="164"/>
      <c r="U962" s="164"/>
      <c r="V962" s="164"/>
      <c r="W962" s="164"/>
      <c r="X962" s="164"/>
    </row>
    <row r="963" spans="1:24" ht="12">
      <c r="A963" s="164"/>
      <c r="B963" s="132"/>
      <c r="C963" s="164"/>
      <c r="D963" s="164"/>
      <c r="E963" s="164"/>
      <c r="F963" s="164"/>
      <c r="G963" s="164"/>
      <c r="H963" s="164"/>
      <c r="I963" s="164"/>
      <c r="J963" s="164"/>
      <c r="K963" s="164"/>
      <c r="L963" s="164"/>
      <c r="M963" s="164"/>
      <c r="N963" s="164"/>
      <c r="O963" s="164"/>
      <c r="P963" s="164"/>
      <c r="Q963" s="164"/>
      <c r="R963" s="164"/>
      <c r="S963" s="164"/>
      <c r="T963" s="164"/>
      <c r="U963" s="164"/>
      <c r="V963" s="164"/>
      <c r="W963" s="164"/>
      <c r="X963" s="164"/>
    </row>
    <row r="964" spans="1:24" ht="12">
      <c r="A964" s="164"/>
      <c r="B964" s="132"/>
      <c r="C964" s="164"/>
      <c r="D964" s="164"/>
      <c r="E964" s="164"/>
      <c r="F964" s="164"/>
      <c r="G964" s="164"/>
      <c r="H964" s="164"/>
      <c r="I964" s="164"/>
      <c r="J964" s="164"/>
      <c r="K964" s="164"/>
      <c r="L964" s="164"/>
      <c r="M964" s="164"/>
      <c r="N964" s="164"/>
      <c r="O964" s="164"/>
      <c r="P964" s="164"/>
      <c r="Q964" s="164"/>
      <c r="R964" s="164"/>
      <c r="S964" s="164"/>
      <c r="T964" s="164"/>
      <c r="U964" s="164"/>
      <c r="V964" s="164"/>
      <c r="W964" s="164"/>
      <c r="X964" s="164"/>
    </row>
    <row r="965" spans="1:24" ht="12">
      <c r="A965" s="164"/>
      <c r="B965" s="132"/>
      <c r="C965" s="164"/>
      <c r="D965" s="164"/>
      <c r="E965" s="164"/>
      <c r="F965" s="164"/>
      <c r="G965" s="164"/>
      <c r="H965" s="164"/>
      <c r="I965" s="164"/>
      <c r="J965" s="164"/>
      <c r="K965" s="164"/>
      <c r="L965" s="164"/>
      <c r="M965" s="164"/>
      <c r="N965" s="164"/>
      <c r="O965" s="164"/>
      <c r="P965" s="164"/>
      <c r="Q965" s="164"/>
      <c r="R965" s="164"/>
      <c r="S965" s="164"/>
      <c r="T965" s="164"/>
      <c r="U965" s="164"/>
      <c r="V965" s="164"/>
      <c r="W965" s="164"/>
      <c r="X965" s="164"/>
    </row>
    <row r="966" spans="1:24" ht="12">
      <c r="A966" s="164"/>
      <c r="B966" s="132"/>
      <c r="C966" s="164"/>
      <c r="D966" s="164"/>
      <c r="E966" s="164"/>
      <c r="F966" s="164"/>
      <c r="G966" s="164"/>
      <c r="H966" s="164"/>
      <c r="I966" s="164"/>
      <c r="J966" s="164"/>
      <c r="K966" s="164"/>
      <c r="L966" s="164"/>
      <c r="M966" s="164"/>
      <c r="N966" s="164"/>
      <c r="O966" s="164"/>
      <c r="P966" s="164"/>
      <c r="Q966" s="164"/>
      <c r="R966" s="164"/>
      <c r="S966" s="164"/>
      <c r="T966" s="164"/>
      <c r="U966" s="164"/>
      <c r="V966" s="164"/>
      <c r="W966" s="164"/>
      <c r="X966" s="164"/>
    </row>
    <row r="967" spans="1:24" ht="12">
      <c r="A967" s="164"/>
      <c r="B967" s="132"/>
      <c r="C967" s="164"/>
      <c r="D967" s="164"/>
      <c r="E967" s="164"/>
      <c r="F967" s="164"/>
      <c r="G967" s="164"/>
      <c r="H967" s="164"/>
      <c r="I967" s="164"/>
      <c r="J967" s="164"/>
      <c r="K967" s="164"/>
      <c r="L967" s="164"/>
      <c r="M967" s="164"/>
      <c r="N967" s="164"/>
      <c r="O967" s="164"/>
      <c r="P967" s="164"/>
      <c r="Q967" s="164"/>
      <c r="R967" s="164"/>
      <c r="S967" s="164"/>
      <c r="T967" s="164"/>
      <c r="U967" s="164"/>
      <c r="V967" s="164"/>
      <c r="W967" s="164"/>
      <c r="X967" s="164"/>
    </row>
    <row r="968" spans="1:24" ht="12">
      <c r="A968" s="164"/>
      <c r="B968" s="132"/>
      <c r="C968" s="164"/>
      <c r="D968" s="164"/>
      <c r="E968" s="164"/>
      <c r="F968" s="164"/>
      <c r="G968" s="164"/>
      <c r="H968" s="164"/>
      <c r="I968" s="164"/>
      <c r="J968" s="164"/>
      <c r="K968" s="164"/>
      <c r="L968" s="164"/>
      <c r="M968" s="164"/>
      <c r="N968" s="164"/>
      <c r="O968" s="164"/>
      <c r="P968" s="164"/>
      <c r="Q968" s="164"/>
      <c r="R968" s="164"/>
      <c r="S968" s="164"/>
      <c r="T968" s="164"/>
      <c r="U968" s="164"/>
      <c r="V968" s="164"/>
      <c r="W968" s="164"/>
      <c r="X968" s="164"/>
    </row>
    <row r="969" spans="1:24" ht="12">
      <c r="A969" s="164"/>
      <c r="B969" s="132"/>
      <c r="C969" s="164"/>
      <c r="D969" s="164"/>
      <c r="E969" s="164"/>
      <c r="F969" s="164"/>
      <c r="G969" s="164"/>
      <c r="H969" s="164"/>
      <c r="I969" s="164"/>
      <c r="J969" s="164"/>
      <c r="K969" s="164"/>
      <c r="L969" s="164"/>
      <c r="M969" s="164"/>
      <c r="N969" s="164"/>
      <c r="O969" s="164"/>
      <c r="P969" s="164"/>
      <c r="Q969" s="164"/>
      <c r="R969" s="164"/>
      <c r="S969" s="164"/>
      <c r="T969" s="164"/>
      <c r="U969" s="164"/>
      <c r="V969" s="164"/>
      <c r="W969" s="164"/>
      <c r="X969" s="164"/>
    </row>
    <row r="970" spans="1:24" ht="12">
      <c r="A970" s="164"/>
      <c r="B970" s="132"/>
      <c r="C970" s="164"/>
      <c r="D970" s="164"/>
      <c r="E970" s="164"/>
      <c r="F970" s="164"/>
      <c r="G970" s="164"/>
      <c r="H970" s="164"/>
      <c r="I970" s="164"/>
      <c r="J970" s="164"/>
      <c r="K970" s="164"/>
      <c r="L970" s="164"/>
      <c r="M970" s="164"/>
      <c r="N970" s="164"/>
      <c r="O970" s="164"/>
      <c r="P970" s="164"/>
      <c r="Q970" s="164"/>
      <c r="R970" s="164"/>
      <c r="S970" s="164"/>
      <c r="T970" s="164"/>
      <c r="U970" s="164"/>
      <c r="V970" s="164"/>
      <c r="W970" s="164"/>
      <c r="X970" s="164"/>
    </row>
    <row r="971" spans="1:24" ht="12">
      <c r="A971" s="164"/>
      <c r="B971" s="132"/>
      <c r="C971" s="164"/>
      <c r="D971" s="164"/>
      <c r="E971" s="164"/>
      <c r="F971" s="164"/>
      <c r="G971" s="164"/>
      <c r="H971" s="164"/>
      <c r="I971" s="164"/>
      <c r="J971" s="164"/>
      <c r="K971" s="164"/>
      <c r="L971" s="164"/>
      <c r="M971" s="164"/>
      <c r="N971" s="164"/>
      <c r="O971" s="164"/>
      <c r="P971" s="164"/>
      <c r="Q971" s="164"/>
      <c r="R971" s="164"/>
      <c r="S971" s="164"/>
      <c r="T971" s="164"/>
      <c r="U971" s="164"/>
      <c r="V971" s="164"/>
      <c r="W971" s="164"/>
      <c r="X971" s="164"/>
    </row>
    <row r="972" spans="1:24" ht="12">
      <c r="A972" s="164"/>
      <c r="B972" s="132"/>
      <c r="C972" s="164"/>
      <c r="D972" s="164"/>
      <c r="E972" s="164"/>
      <c r="F972" s="164"/>
      <c r="G972" s="164"/>
      <c r="H972" s="164"/>
      <c r="I972" s="164"/>
      <c r="J972" s="164"/>
      <c r="K972" s="164"/>
      <c r="L972" s="164"/>
      <c r="M972" s="164"/>
      <c r="N972" s="164"/>
      <c r="O972" s="164"/>
      <c r="P972" s="164"/>
      <c r="Q972" s="164"/>
      <c r="R972" s="164"/>
      <c r="S972" s="164"/>
      <c r="T972" s="164"/>
      <c r="U972" s="164"/>
      <c r="V972" s="164"/>
      <c r="W972" s="164"/>
      <c r="X972" s="164"/>
    </row>
    <row r="973" spans="1:24" ht="12">
      <c r="A973" s="164"/>
      <c r="B973" s="132"/>
      <c r="C973" s="164"/>
      <c r="D973" s="164"/>
      <c r="E973" s="164"/>
      <c r="F973" s="164"/>
      <c r="G973" s="164"/>
      <c r="H973" s="164"/>
      <c r="I973" s="164"/>
      <c r="J973" s="164"/>
      <c r="K973" s="164"/>
      <c r="L973" s="164"/>
      <c r="M973" s="164"/>
      <c r="N973" s="164"/>
      <c r="O973" s="164"/>
      <c r="P973" s="164"/>
      <c r="Q973" s="164"/>
      <c r="R973" s="164"/>
      <c r="S973" s="164"/>
      <c r="T973" s="164"/>
      <c r="U973" s="164"/>
      <c r="V973" s="164"/>
      <c r="W973" s="164"/>
      <c r="X973" s="164"/>
    </row>
    <row r="974" spans="1:24" ht="12">
      <c r="A974" s="164"/>
      <c r="B974" s="132"/>
      <c r="C974" s="164"/>
      <c r="D974" s="164"/>
      <c r="E974" s="164"/>
      <c r="F974" s="164"/>
      <c r="G974" s="164"/>
      <c r="H974" s="164"/>
      <c r="I974" s="164"/>
      <c r="J974" s="164"/>
      <c r="K974" s="164"/>
      <c r="L974" s="164"/>
      <c r="M974" s="164"/>
      <c r="N974" s="164"/>
      <c r="O974" s="164"/>
      <c r="P974" s="164"/>
      <c r="Q974" s="164"/>
      <c r="R974" s="164"/>
      <c r="S974" s="164"/>
      <c r="T974" s="164"/>
      <c r="U974" s="164"/>
      <c r="V974" s="164"/>
      <c r="W974" s="164"/>
      <c r="X974" s="164"/>
    </row>
    <row r="975" spans="1:24" ht="12">
      <c r="A975" s="164"/>
      <c r="B975" s="132"/>
      <c r="C975" s="164"/>
      <c r="D975" s="164"/>
      <c r="E975" s="164"/>
      <c r="F975" s="164"/>
      <c r="G975" s="164"/>
      <c r="H975" s="164"/>
      <c r="I975" s="164"/>
      <c r="J975" s="164"/>
      <c r="K975" s="164"/>
      <c r="L975" s="164"/>
      <c r="M975" s="164"/>
      <c r="N975" s="164"/>
      <c r="O975" s="164"/>
      <c r="P975" s="164"/>
      <c r="Q975" s="164"/>
      <c r="R975" s="164"/>
      <c r="S975" s="164"/>
      <c r="T975" s="164"/>
      <c r="U975" s="164"/>
      <c r="V975" s="164"/>
      <c r="W975" s="164"/>
      <c r="X975" s="164"/>
    </row>
    <row r="976" spans="1:24" ht="12">
      <c r="A976" s="164"/>
      <c r="B976" s="132"/>
      <c r="C976" s="164"/>
      <c r="D976" s="164"/>
      <c r="E976" s="164"/>
      <c r="F976" s="164"/>
      <c r="G976" s="164"/>
      <c r="H976" s="164"/>
      <c r="I976" s="164"/>
      <c r="J976" s="164"/>
      <c r="K976" s="164"/>
      <c r="L976" s="164"/>
      <c r="M976" s="164"/>
      <c r="N976" s="164"/>
      <c r="O976" s="164"/>
      <c r="P976" s="164"/>
      <c r="Q976" s="164"/>
      <c r="R976" s="164"/>
      <c r="S976" s="164"/>
      <c r="T976" s="164"/>
      <c r="U976" s="164"/>
      <c r="V976" s="164"/>
      <c r="W976" s="164"/>
      <c r="X976" s="164"/>
    </row>
    <row r="977" spans="1:24" ht="12">
      <c r="A977" s="164"/>
      <c r="B977" s="132"/>
      <c r="C977" s="164"/>
      <c r="D977" s="164"/>
      <c r="E977" s="164"/>
      <c r="F977" s="164"/>
      <c r="G977" s="164"/>
      <c r="H977" s="164"/>
      <c r="I977" s="164"/>
      <c r="J977" s="164"/>
      <c r="K977" s="164"/>
      <c r="L977" s="164"/>
      <c r="M977" s="164"/>
      <c r="N977" s="164"/>
      <c r="O977" s="164"/>
      <c r="P977" s="164"/>
      <c r="Q977" s="164"/>
      <c r="R977" s="164"/>
      <c r="S977" s="164"/>
      <c r="T977" s="164"/>
      <c r="U977" s="164"/>
      <c r="V977" s="164"/>
      <c r="W977" s="164"/>
      <c r="X977" s="164"/>
    </row>
    <row r="978" spans="1:24" ht="12">
      <c r="A978" s="164"/>
      <c r="B978" s="132"/>
      <c r="C978" s="164"/>
      <c r="D978" s="164"/>
      <c r="E978" s="164"/>
      <c r="F978" s="164"/>
      <c r="G978" s="164"/>
      <c r="H978" s="164"/>
      <c r="I978" s="164"/>
      <c r="J978" s="164"/>
      <c r="K978" s="164"/>
      <c r="L978" s="164"/>
      <c r="M978" s="164"/>
      <c r="N978" s="164"/>
      <c r="O978" s="164"/>
      <c r="P978" s="164"/>
      <c r="Q978" s="164"/>
      <c r="R978" s="164"/>
      <c r="S978" s="164"/>
      <c r="T978" s="164"/>
      <c r="U978" s="164"/>
      <c r="V978" s="164"/>
      <c r="W978" s="164"/>
      <c r="X978" s="164"/>
    </row>
    <row r="979" spans="1:24" ht="12">
      <c r="A979" s="164"/>
      <c r="B979" s="132"/>
      <c r="C979" s="164"/>
      <c r="D979" s="164"/>
      <c r="E979" s="164"/>
      <c r="F979" s="164"/>
      <c r="G979" s="164"/>
      <c r="H979" s="164"/>
      <c r="I979" s="164"/>
      <c r="J979" s="164"/>
      <c r="K979" s="164"/>
      <c r="L979" s="164"/>
      <c r="M979" s="164"/>
      <c r="N979" s="164"/>
      <c r="O979" s="164"/>
      <c r="P979" s="164"/>
      <c r="Q979" s="164"/>
      <c r="R979" s="164"/>
      <c r="S979" s="164"/>
      <c r="T979" s="164"/>
      <c r="U979" s="164"/>
      <c r="V979" s="164"/>
      <c r="W979" s="164"/>
      <c r="X979" s="164"/>
    </row>
    <row r="980" spans="1:24" ht="12">
      <c r="A980" s="164"/>
      <c r="B980" s="132"/>
      <c r="C980" s="164"/>
      <c r="D980" s="164"/>
      <c r="E980" s="164"/>
      <c r="F980" s="164"/>
      <c r="G980" s="164"/>
      <c r="H980" s="164"/>
      <c r="I980" s="164"/>
      <c r="J980" s="164"/>
      <c r="K980" s="164"/>
      <c r="L980" s="164"/>
      <c r="M980" s="164"/>
      <c r="N980" s="164"/>
      <c r="O980" s="164"/>
      <c r="P980" s="164"/>
      <c r="Q980" s="164"/>
      <c r="R980" s="164"/>
      <c r="S980" s="164"/>
      <c r="T980" s="164"/>
      <c r="U980" s="164"/>
      <c r="V980" s="164"/>
      <c r="W980" s="164"/>
      <c r="X980" s="164"/>
    </row>
    <row r="981" spans="1:24" ht="12">
      <c r="A981" s="164"/>
      <c r="B981" s="132"/>
      <c r="C981" s="164"/>
      <c r="D981" s="164"/>
      <c r="E981" s="164"/>
      <c r="F981" s="164"/>
      <c r="G981" s="164"/>
      <c r="H981" s="164"/>
      <c r="I981" s="164"/>
      <c r="J981" s="164"/>
      <c r="K981" s="164"/>
      <c r="L981" s="164"/>
      <c r="M981" s="164"/>
      <c r="N981" s="164"/>
      <c r="O981" s="164"/>
      <c r="P981" s="164"/>
      <c r="Q981" s="164"/>
      <c r="R981" s="164"/>
      <c r="S981" s="164"/>
      <c r="T981" s="164"/>
      <c r="U981" s="164"/>
      <c r="V981" s="164"/>
      <c r="W981" s="164"/>
      <c r="X981" s="164"/>
    </row>
    <row r="982" spans="1:24" ht="12">
      <c r="A982" s="164"/>
      <c r="B982" s="132"/>
      <c r="C982" s="164"/>
      <c r="D982" s="164"/>
      <c r="E982" s="164"/>
      <c r="F982" s="164"/>
      <c r="G982" s="164"/>
      <c r="H982" s="164"/>
      <c r="I982" s="164"/>
      <c r="J982" s="164"/>
      <c r="K982" s="164"/>
      <c r="L982" s="164"/>
      <c r="M982" s="164"/>
      <c r="N982" s="164"/>
      <c r="O982" s="164"/>
      <c r="P982" s="164"/>
      <c r="Q982" s="164"/>
      <c r="R982" s="164"/>
      <c r="S982" s="164"/>
      <c r="T982" s="164"/>
      <c r="U982" s="164"/>
      <c r="V982" s="164"/>
      <c r="W982" s="164"/>
      <c r="X982" s="164"/>
    </row>
    <row r="983" spans="1:24" ht="12">
      <c r="A983" s="164"/>
      <c r="B983" s="132"/>
      <c r="C983" s="164"/>
      <c r="D983" s="164"/>
      <c r="E983" s="164"/>
      <c r="F983" s="164"/>
      <c r="G983" s="164"/>
      <c r="H983" s="164"/>
      <c r="I983" s="164"/>
      <c r="J983" s="164"/>
      <c r="K983" s="164"/>
      <c r="L983" s="164"/>
      <c r="M983" s="164"/>
      <c r="N983" s="164"/>
      <c r="O983" s="164"/>
      <c r="P983" s="164"/>
      <c r="Q983" s="164"/>
      <c r="R983" s="164"/>
      <c r="S983" s="164"/>
      <c r="T983" s="164"/>
      <c r="U983" s="164"/>
      <c r="V983" s="164"/>
      <c r="W983" s="164"/>
      <c r="X983" s="164"/>
    </row>
    <row r="984" spans="1:24" ht="12">
      <c r="A984" s="164"/>
      <c r="B984" s="132"/>
      <c r="C984" s="164"/>
      <c r="D984" s="164"/>
      <c r="E984" s="164"/>
      <c r="F984" s="164"/>
      <c r="G984" s="164"/>
      <c r="H984" s="164"/>
      <c r="I984" s="164"/>
      <c r="J984" s="164"/>
      <c r="K984" s="164"/>
      <c r="L984" s="164"/>
      <c r="M984" s="164"/>
      <c r="N984" s="164"/>
      <c r="O984" s="164"/>
      <c r="P984" s="164"/>
      <c r="Q984" s="164"/>
      <c r="R984" s="164"/>
      <c r="S984" s="164"/>
      <c r="T984" s="164"/>
      <c r="U984" s="164"/>
      <c r="V984" s="164"/>
      <c r="W984" s="164"/>
      <c r="X984" s="164"/>
    </row>
    <row r="985" spans="1:24" ht="12">
      <c r="A985" s="164"/>
      <c r="B985" s="132"/>
      <c r="C985" s="164"/>
      <c r="D985" s="164"/>
      <c r="E985" s="164"/>
      <c r="F985" s="164"/>
      <c r="G985" s="164"/>
      <c r="H985" s="164"/>
      <c r="I985" s="164"/>
      <c r="J985" s="164"/>
      <c r="K985" s="164"/>
      <c r="L985" s="164"/>
      <c r="M985" s="164"/>
      <c r="N985" s="164"/>
      <c r="O985" s="164"/>
      <c r="P985" s="164"/>
      <c r="Q985" s="164"/>
      <c r="R985" s="164"/>
      <c r="S985" s="164"/>
      <c r="T985" s="164"/>
      <c r="U985" s="164"/>
      <c r="V985" s="164"/>
      <c r="W985" s="164"/>
      <c r="X985" s="164"/>
    </row>
    <row r="986" spans="1:24" ht="12">
      <c r="A986" s="164"/>
      <c r="B986" s="132"/>
      <c r="C986" s="164"/>
      <c r="D986" s="164"/>
      <c r="E986" s="164"/>
      <c r="F986" s="164"/>
      <c r="G986" s="164"/>
      <c r="H986" s="164"/>
      <c r="I986" s="164"/>
      <c r="J986" s="164"/>
      <c r="K986" s="164"/>
      <c r="L986" s="164"/>
      <c r="M986" s="164"/>
      <c r="N986" s="164"/>
      <c r="O986" s="164"/>
      <c r="P986" s="164"/>
      <c r="Q986" s="164"/>
      <c r="R986" s="164"/>
      <c r="S986" s="164"/>
      <c r="T986" s="164"/>
      <c r="U986" s="164"/>
      <c r="V986" s="164"/>
      <c r="W986" s="164"/>
      <c r="X986" s="164"/>
    </row>
    <row r="987" spans="1:24" ht="12">
      <c r="A987" s="164"/>
      <c r="B987" s="132"/>
      <c r="C987" s="164"/>
      <c r="D987" s="164"/>
      <c r="E987" s="164"/>
      <c r="F987" s="164"/>
      <c r="G987" s="164"/>
      <c r="H987" s="164"/>
      <c r="I987" s="164"/>
      <c r="J987" s="164"/>
      <c r="K987" s="164"/>
      <c r="L987" s="164"/>
      <c r="M987" s="164"/>
      <c r="N987" s="164"/>
      <c r="O987" s="164"/>
      <c r="P987" s="164"/>
      <c r="Q987" s="164"/>
      <c r="R987" s="164"/>
      <c r="S987" s="164"/>
      <c r="T987" s="164"/>
      <c r="U987" s="164"/>
      <c r="V987" s="164"/>
      <c r="W987" s="164"/>
      <c r="X987" s="164"/>
    </row>
    <row r="988" spans="1:24" ht="12">
      <c r="A988" s="164"/>
      <c r="B988" s="132"/>
      <c r="C988" s="164"/>
      <c r="D988" s="164"/>
      <c r="E988" s="164"/>
      <c r="F988" s="164"/>
      <c r="G988" s="164"/>
      <c r="H988" s="164"/>
      <c r="I988" s="164"/>
      <c r="J988" s="164"/>
      <c r="K988" s="164"/>
      <c r="L988" s="164"/>
      <c r="M988" s="164"/>
      <c r="N988" s="164"/>
      <c r="O988" s="164"/>
      <c r="P988" s="164"/>
      <c r="Q988" s="164"/>
      <c r="R988" s="164"/>
      <c r="S988" s="164"/>
      <c r="T988" s="164"/>
      <c r="U988" s="164"/>
      <c r="V988" s="164"/>
      <c r="W988" s="164"/>
      <c r="X988" s="164"/>
    </row>
    <row r="989" spans="1:24" ht="12">
      <c r="A989" s="164"/>
      <c r="B989" s="132"/>
      <c r="C989" s="164"/>
      <c r="D989" s="164"/>
      <c r="E989" s="164"/>
      <c r="F989" s="164"/>
      <c r="G989" s="164"/>
      <c r="H989" s="164"/>
      <c r="I989" s="164"/>
      <c r="J989" s="164"/>
      <c r="K989" s="164"/>
      <c r="L989" s="164"/>
      <c r="M989" s="164"/>
      <c r="N989" s="164"/>
      <c r="O989" s="164"/>
      <c r="P989" s="164"/>
      <c r="Q989" s="164"/>
      <c r="R989" s="164"/>
      <c r="S989" s="164"/>
      <c r="T989" s="164"/>
      <c r="U989" s="164"/>
      <c r="V989" s="164"/>
      <c r="W989" s="164"/>
      <c r="X989" s="164"/>
    </row>
    <row r="990" spans="1:24" ht="12">
      <c r="A990" s="164"/>
      <c r="B990" s="132"/>
      <c r="C990" s="164"/>
      <c r="D990" s="164"/>
      <c r="E990" s="164"/>
      <c r="F990" s="164"/>
      <c r="G990" s="164"/>
      <c r="H990" s="164"/>
      <c r="I990" s="164"/>
      <c r="J990" s="164"/>
      <c r="K990" s="164"/>
      <c r="L990" s="164"/>
      <c r="M990" s="164"/>
      <c r="N990" s="164"/>
      <c r="O990" s="164"/>
      <c r="P990" s="164"/>
      <c r="Q990" s="164"/>
      <c r="R990" s="164"/>
      <c r="S990" s="164"/>
      <c r="T990" s="164"/>
      <c r="U990" s="164"/>
      <c r="V990" s="164"/>
      <c r="W990" s="164"/>
      <c r="X990" s="164"/>
    </row>
    <row r="991" spans="1:24" ht="12">
      <c r="A991" s="164"/>
      <c r="B991" s="132"/>
      <c r="C991" s="164"/>
      <c r="D991" s="164"/>
      <c r="E991" s="164"/>
      <c r="F991" s="164"/>
      <c r="G991" s="164"/>
      <c r="H991" s="164"/>
      <c r="I991" s="164"/>
      <c r="J991" s="164"/>
      <c r="K991" s="164"/>
      <c r="L991" s="164"/>
      <c r="M991" s="164"/>
      <c r="N991" s="164"/>
      <c r="O991" s="164"/>
      <c r="P991" s="164"/>
      <c r="Q991" s="164"/>
      <c r="R991" s="164"/>
      <c r="S991" s="164"/>
      <c r="T991" s="164"/>
      <c r="U991" s="164"/>
      <c r="V991" s="164"/>
      <c r="W991" s="164"/>
      <c r="X991" s="164"/>
    </row>
    <row r="992" spans="1:24" ht="12">
      <c r="A992" s="164"/>
      <c r="B992" s="132"/>
      <c r="C992" s="164"/>
      <c r="D992" s="164"/>
      <c r="E992" s="164"/>
      <c r="F992" s="164"/>
      <c r="G992" s="164"/>
      <c r="H992" s="164"/>
      <c r="I992" s="164"/>
      <c r="J992" s="164"/>
      <c r="K992" s="164"/>
      <c r="L992" s="164"/>
      <c r="M992" s="164"/>
      <c r="N992" s="164"/>
      <c r="O992" s="164"/>
      <c r="P992" s="164"/>
      <c r="Q992" s="164"/>
      <c r="R992" s="164"/>
      <c r="S992" s="164"/>
      <c r="T992" s="164"/>
      <c r="U992" s="164"/>
      <c r="V992" s="164"/>
      <c r="W992" s="164"/>
      <c r="X992" s="164"/>
    </row>
    <row r="993" spans="1:24" ht="12">
      <c r="A993" s="164"/>
      <c r="B993" s="132"/>
      <c r="C993" s="164"/>
      <c r="D993" s="164"/>
      <c r="E993" s="164"/>
      <c r="F993" s="164"/>
      <c r="G993" s="164"/>
      <c r="H993" s="164"/>
      <c r="I993" s="164"/>
      <c r="J993" s="164"/>
      <c r="K993" s="164"/>
      <c r="L993" s="164"/>
      <c r="M993" s="164"/>
      <c r="N993" s="164"/>
      <c r="O993" s="164"/>
      <c r="P993" s="164"/>
      <c r="Q993" s="164"/>
      <c r="R993" s="164"/>
      <c r="S993" s="164"/>
      <c r="T993" s="164"/>
      <c r="U993" s="164"/>
      <c r="V993" s="164"/>
      <c r="W993" s="164"/>
      <c r="X993" s="164"/>
    </row>
    <row r="994" spans="1:24" ht="12">
      <c r="A994" s="164"/>
      <c r="B994" s="132"/>
      <c r="C994" s="164"/>
      <c r="D994" s="164"/>
      <c r="E994" s="164"/>
      <c r="F994" s="164"/>
      <c r="G994" s="164"/>
      <c r="H994" s="164"/>
      <c r="I994" s="164"/>
      <c r="J994" s="164"/>
      <c r="K994" s="164"/>
      <c r="L994" s="164"/>
      <c r="M994" s="164"/>
      <c r="N994" s="164"/>
      <c r="O994" s="164"/>
      <c r="P994" s="164"/>
      <c r="Q994" s="164"/>
      <c r="R994" s="164"/>
      <c r="S994" s="164"/>
      <c r="T994" s="164"/>
      <c r="U994" s="164"/>
      <c r="V994" s="164"/>
      <c r="W994" s="164"/>
      <c r="X994" s="164"/>
    </row>
    <row r="995" spans="1:24" ht="12">
      <c r="A995" s="164"/>
      <c r="B995" s="132"/>
      <c r="C995" s="164"/>
      <c r="D995" s="164"/>
      <c r="E995" s="164"/>
      <c r="F995" s="164"/>
      <c r="G995" s="164"/>
      <c r="H995" s="164"/>
      <c r="I995" s="164"/>
      <c r="J995" s="164"/>
      <c r="K995" s="164"/>
      <c r="L995" s="164"/>
      <c r="M995" s="164"/>
      <c r="N995" s="164"/>
      <c r="O995" s="164"/>
      <c r="P995" s="164"/>
      <c r="Q995" s="164"/>
      <c r="R995" s="164"/>
      <c r="S995" s="164"/>
      <c r="T995" s="164"/>
      <c r="U995" s="164"/>
      <c r="V995" s="164"/>
      <c r="W995" s="164"/>
      <c r="X995" s="164"/>
    </row>
    <row r="996" spans="1:24" ht="12">
      <c r="A996" s="164"/>
      <c r="B996" s="132"/>
      <c r="C996" s="164"/>
      <c r="D996" s="164"/>
      <c r="E996" s="164"/>
      <c r="F996" s="164"/>
      <c r="G996" s="164"/>
      <c r="H996" s="164"/>
      <c r="I996" s="164"/>
      <c r="J996" s="164"/>
      <c r="K996" s="164"/>
      <c r="L996" s="164"/>
      <c r="M996" s="164"/>
      <c r="N996" s="164"/>
      <c r="O996" s="164"/>
      <c r="P996" s="164"/>
      <c r="Q996" s="164"/>
      <c r="R996" s="164"/>
      <c r="S996" s="164"/>
      <c r="T996" s="164"/>
      <c r="U996" s="164"/>
      <c r="V996" s="164"/>
      <c r="W996" s="164"/>
      <c r="X996" s="164"/>
    </row>
    <row r="997" spans="1:24" ht="12">
      <c r="A997" s="164"/>
      <c r="B997" s="132"/>
      <c r="C997" s="164"/>
      <c r="D997" s="164"/>
      <c r="E997" s="164"/>
      <c r="F997" s="164"/>
      <c r="G997" s="164"/>
      <c r="H997" s="164"/>
      <c r="I997" s="164"/>
      <c r="J997" s="164"/>
      <c r="K997" s="164"/>
      <c r="L997" s="164"/>
      <c r="M997" s="164"/>
      <c r="N997" s="164"/>
      <c r="O997" s="164"/>
      <c r="P997" s="164"/>
      <c r="Q997" s="164"/>
      <c r="R997" s="164"/>
      <c r="S997" s="164"/>
      <c r="T997" s="164"/>
      <c r="U997" s="164"/>
      <c r="V997" s="164"/>
      <c r="W997" s="164"/>
      <c r="X997" s="164"/>
    </row>
    <row r="998" spans="1:24" ht="12">
      <c r="A998" s="164"/>
      <c r="B998" s="132"/>
      <c r="C998" s="164"/>
      <c r="D998" s="164"/>
      <c r="E998" s="164"/>
      <c r="F998" s="164"/>
      <c r="G998" s="164"/>
      <c r="H998" s="164"/>
      <c r="I998" s="164"/>
      <c r="J998" s="164"/>
      <c r="K998" s="164"/>
      <c r="L998" s="164"/>
      <c r="M998" s="164"/>
      <c r="N998" s="164"/>
      <c r="O998" s="164"/>
      <c r="P998" s="164"/>
      <c r="Q998" s="164"/>
      <c r="R998" s="164"/>
      <c r="S998" s="164"/>
      <c r="T998" s="164"/>
      <c r="U998" s="164"/>
      <c r="V998" s="164"/>
      <c r="W998" s="164"/>
      <c r="X998" s="164"/>
    </row>
    <row r="999" spans="1:24" ht="12">
      <c r="A999" s="164"/>
      <c r="B999" s="132"/>
      <c r="C999" s="164"/>
      <c r="D999" s="164"/>
      <c r="E999" s="164"/>
      <c r="F999" s="164"/>
      <c r="G999" s="164"/>
      <c r="H999" s="164"/>
      <c r="I999" s="164"/>
      <c r="J999" s="164"/>
      <c r="K999" s="164"/>
      <c r="L999" s="164"/>
      <c r="M999" s="164"/>
      <c r="N999" s="164"/>
      <c r="O999" s="164"/>
      <c r="P999" s="164"/>
      <c r="Q999" s="164"/>
      <c r="R999" s="164"/>
      <c r="S999" s="164"/>
      <c r="T999" s="164"/>
      <c r="U999" s="164"/>
      <c r="V999" s="164"/>
      <c r="W999" s="164"/>
      <c r="X999" s="164"/>
    </row>
    <row r="1000" spans="1:24" ht="12">
      <c r="A1000" s="164"/>
      <c r="B1000" s="132"/>
      <c r="C1000" s="164"/>
      <c r="D1000" s="164"/>
      <c r="E1000" s="164"/>
      <c r="F1000" s="164"/>
      <c r="G1000" s="164"/>
      <c r="H1000" s="164"/>
      <c r="I1000" s="164"/>
      <c r="J1000" s="164"/>
      <c r="K1000" s="164"/>
      <c r="L1000" s="164"/>
      <c r="M1000" s="164"/>
      <c r="N1000" s="164"/>
      <c r="O1000" s="164"/>
      <c r="P1000" s="164"/>
      <c r="Q1000" s="164"/>
      <c r="R1000" s="164"/>
      <c r="S1000" s="164"/>
      <c r="T1000" s="164"/>
      <c r="U1000" s="164"/>
      <c r="V1000" s="164"/>
      <c r="W1000" s="164"/>
      <c r="X1000" s="164"/>
    </row>
    <row r="1001" spans="1:24" ht="12">
      <c r="A1001" s="164"/>
      <c r="B1001" s="132"/>
      <c r="C1001" s="164"/>
      <c r="D1001" s="164"/>
      <c r="E1001" s="164"/>
      <c r="F1001" s="164"/>
      <c r="G1001" s="164"/>
      <c r="H1001" s="164"/>
      <c r="I1001" s="164"/>
      <c r="J1001" s="164"/>
      <c r="K1001" s="164"/>
      <c r="L1001" s="164"/>
      <c r="M1001" s="164"/>
      <c r="N1001" s="164"/>
      <c r="O1001" s="164"/>
      <c r="P1001" s="164"/>
      <c r="Q1001" s="164"/>
      <c r="R1001" s="164"/>
      <c r="S1001" s="164"/>
      <c r="T1001" s="164"/>
      <c r="U1001" s="164"/>
      <c r="V1001" s="164"/>
      <c r="W1001" s="164"/>
      <c r="X1001" s="164"/>
    </row>
    <row r="1002" spans="1:24" ht="12">
      <c r="A1002" s="164"/>
      <c r="B1002" s="132"/>
      <c r="C1002" s="164"/>
      <c r="D1002" s="164"/>
      <c r="E1002" s="164"/>
      <c r="F1002" s="164"/>
      <c r="G1002" s="164"/>
      <c r="H1002" s="164"/>
      <c r="I1002" s="164"/>
      <c r="J1002" s="164"/>
      <c r="K1002" s="164"/>
      <c r="L1002" s="164"/>
      <c r="M1002" s="164"/>
      <c r="N1002" s="164"/>
      <c r="O1002" s="164"/>
      <c r="P1002" s="164"/>
      <c r="Q1002" s="164"/>
      <c r="R1002" s="164"/>
      <c r="S1002" s="164"/>
      <c r="T1002" s="164"/>
      <c r="U1002" s="164"/>
      <c r="V1002" s="164"/>
      <c r="W1002" s="164"/>
      <c r="X1002" s="164"/>
    </row>
    <row r="1003" spans="1:24" ht="12">
      <c r="A1003" s="164"/>
      <c r="B1003" s="132"/>
      <c r="C1003" s="164"/>
      <c r="D1003" s="164"/>
      <c r="E1003" s="164"/>
      <c r="F1003" s="164"/>
      <c r="G1003" s="164"/>
      <c r="H1003" s="164"/>
      <c r="I1003" s="164"/>
      <c r="J1003" s="164"/>
      <c r="K1003" s="164"/>
      <c r="L1003" s="164"/>
      <c r="M1003" s="164"/>
      <c r="N1003" s="164"/>
      <c r="O1003" s="164"/>
      <c r="P1003" s="164"/>
      <c r="Q1003" s="164"/>
      <c r="R1003" s="164"/>
      <c r="S1003" s="164"/>
      <c r="T1003" s="164"/>
      <c r="U1003" s="164"/>
      <c r="V1003" s="164"/>
      <c r="W1003" s="164"/>
      <c r="X1003" s="164"/>
    </row>
    <row r="1004" spans="1:24" ht="12">
      <c r="A1004" s="164"/>
      <c r="B1004" s="132"/>
      <c r="C1004" s="164"/>
      <c r="D1004" s="164"/>
      <c r="E1004" s="164"/>
      <c r="F1004" s="164"/>
      <c r="G1004" s="164"/>
      <c r="H1004" s="164"/>
      <c r="I1004" s="164"/>
      <c r="J1004" s="164"/>
      <c r="K1004" s="164"/>
      <c r="L1004" s="164"/>
      <c r="M1004" s="164"/>
      <c r="N1004" s="164"/>
      <c r="O1004" s="164"/>
      <c r="P1004" s="164"/>
      <c r="Q1004" s="164"/>
      <c r="R1004" s="164"/>
      <c r="S1004" s="164"/>
      <c r="T1004" s="164"/>
      <c r="U1004" s="164"/>
      <c r="V1004" s="164"/>
      <c r="W1004" s="164"/>
      <c r="X1004" s="164"/>
    </row>
    <row r="1005" spans="1:24" ht="12">
      <c r="A1005" s="164"/>
      <c r="B1005" s="132"/>
      <c r="C1005" s="164"/>
      <c r="D1005" s="164"/>
      <c r="E1005" s="164"/>
      <c r="F1005" s="164"/>
      <c r="G1005" s="164"/>
      <c r="H1005" s="164"/>
      <c r="I1005" s="164"/>
      <c r="J1005" s="164"/>
      <c r="K1005" s="164"/>
      <c r="L1005" s="164"/>
      <c r="M1005" s="164"/>
      <c r="N1005" s="164"/>
      <c r="O1005" s="164"/>
      <c r="P1005" s="164"/>
      <c r="Q1005" s="164"/>
      <c r="R1005" s="164"/>
      <c r="S1005" s="164"/>
      <c r="T1005" s="164"/>
      <c r="U1005" s="164"/>
      <c r="V1005" s="164"/>
      <c r="W1005" s="164"/>
      <c r="X1005" s="164"/>
    </row>
    <row r="1006" spans="1:24" ht="12">
      <c r="A1006" s="164"/>
      <c r="B1006" s="132"/>
      <c r="C1006" s="164"/>
      <c r="D1006" s="164"/>
      <c r="E1006" s="164"/>
      <c r="F1006" s="164"/>
      <c r="G1006" s="164"/>
      <c r="H1006" s="164"/>
      <c r="I1006" s="164"/>
      <c r="J1006" s="164"/>
      <c r="K1006" s="164"/>
      <c r="L1006" s="164"/>
      <c r="M1006" s="164"/>
      <c r="N1006" s="164"/>
      <c r="O1006" s="164"/>
      <c r="P1006" s="164"/>
      <c r="Q1006" s="164"/>
      <c r="R1006" s="164"/>
      <c r="S1006" s="164"/>
      <c r="T1006" s="164"/>
      <c r="U1006" s="164"/>
      <c r="V1006" s="164"/>
      <c r="W1006" s="164"/>
      <c r="X1006" s="164"/>
    </row>
    <row r="1007" spans="1:24" ht="12">
      <c r="A1007" s="164"/>
      <c r="B1007" s="132"/>
      <c r="C1007" s="164"/>
      <c r="D1007" s="164"/>
      <c r="E1007" s="164"/>
      <c r="F1007" s="164"/>
      <c r="G1007" s="164"/>
      <c r="H1007" s="164"/>
      <c r="I1007" s="164"/>
      <c r="J1007" s="164"/>
      <c r="K1007" s="164"/>
      <c r="L1007" s="164"/>
      <c r="M1007" s="164"/>
      <c r="N1007" s="164"/>
      <c r="O1007" s="164"/>
      <c r="P1007" s="164"/>
      <c r="Q1007" s="164"/>
      <c r="R1007" s="164"/>
      <c r="S1007" s="164"/>
      <c r="T1007" s="164"/>
      <c r="U1007" s="164"/>
      <c r="V1007" s="164"/>
      <c r="W1007" s="164"/>
      <c r="X1007" s="164"/>
    </row>
    <row r="1008" spans="1:24" ht="12">
      <c r="A1008" s="164"/>
      <c r="B1008" s="132"/>
      <c r="C1008" s="164"/>
      <c r="D1008" s="164"/>
      <c r="E1008" s="164"/>
      <c r="F1008" s="164"/>
      <c r="G1008" s="164"/>
      <c r="H1008" s="164"/>
      <c r="I1008" s="164"/>
      <c r="J1008" s="164"/>
      <c r="K1008" s="164"/>
      <c r="L1008" s="164"/>
      <c r="M1008" s="164"/>
      <c r="N1008" s="164"/>
      <c r="O1008" s="164"/>
      <c r="P1008" s="164"/>
      <c r="Q1008" s="164"/>
      <c r="R1008" s="164"/>
      <c r="S1008" s="164"/>
      <c r="T1008" s="164"/>
      <c r="U1008" s="164"/>
      <c r="V1008" s="164"/>
      <c r="W1008" s="164"/>
      <c r="X1008" s="164"/>
    </row>
    <row r="1009" spans="1:24" ht="12">
      <c r="A1009" s="164"/>
      <c r="B1009" s="132"/>
      <c r="C1009" s="164"/>
      <c r="D1009" s="164"/>
      <c r="E1009" s="164"/>
      <c r="F1009" s="164"/>
      <c r="G1009" s="164"/>
      <c r="H1009" s="164"/>
      <c r="I1009" s="164"/>
      <c r="J1009" s="164"/>
      <c r="K1009" s="164"/>
      <c r="L1009" s="164"/>
      <c r="M1009" s="164"/>
      <c r="N1009" s="164"/>
      <c r="O1009" s="164"/>
      <c r="P1009" s="164"/>
      <c r="Q1009" s="164"/>
      <c r="R1009" s="164"/>
      <c r="S1009" s="164"/>
      <c r="T1009" s="164"/>
      <c r="U1009" s="164"/>
      <c r="V1009" s="164"/>
      <c r="W1009" s="164"/>
      <c r="X1009" s="164"/>
    </row>
    <row r="1010" spans="1:24" ht="12">
      <c r="A1010" s="164"/>
      <c r="B1010" s="132"/>
      <c r="C1010" s="164"/>
      <c r="D1010" s="164"/>
      <c r="E1010" s="164"/>
      <c r="F1010" s="164"/>
      <c r="G1010" s="164"/>
      <c r="H1010" s="164"/>
      <c r="I1010" s="164"/>
      <c r="J1010" s="164"/>
      <c r="K1010" s="164"/>
      <c r="L1010" s="164"/>
      <c r="M1010" s="164"/>
      <c r="N1010" s="164"/>
      <c r="O1010" s="164"/>
      <c r="P1010" s="164"/>
      <c r="Q1010" s="164"/>
      <c r="R1010" s="164"/>
      <c r="S1010" s="164"/>
      <c r="T1010" s="164"/>
      <c r="U1010" s="164"/>
      <c r="V1010" s="164"/>
      <c r="W1010" s="164"/>
      <c r="X1010" s="164"/>
    </row>
    <row r="1011" spans="1:24" ht="12">
      <c r="A1011" s="164"/>
      <c r="B1011" s="132"/>
      <c r="C1011" s="164"/>
      <c r="D1011" s="164"/>
      <c r="E1011" s="164"/>
      <c r="F1011" s="164"/>
      <c r="G1011" s="164"/>
      <c r="H1011" s="164"/>
      <c r="I1011" s="164"/>
      <c r="J1011" s="164"/>
      <c r="K1011" s="164"/>
      <c r="L1011" s="164"/>
      <c r="M1011" s="164"/>
      <c r="N1011" s="164"/>
      <c r="O1011" s="164"/>
      <c r="P1011" s="164"/>
      <c r="Q1011" s="164"/>
      <c r="R1011" s="164"/>
      <c r="S1011" s="164"/>
      <c r="T1011" s="164"/>
      <c r="U1011" s="164"/>
      <c r="V1011" s="164"/>
      <c r="W1011" s="164"/>
      <c r="X1011" s="164"/>
    </row>
    <row r="1012" spans="1:24" ht="12">
      <c r="A1012" s="164"/>
      <c r="B1012" s="132"/>
      <c r="C1012" s="164"/>
      <c r="D1012" s="164"/>
      <c r="E1012" s="164"/>
      <c r="F1012" s="164"/>
      <c r="G1012" s="164"/>
      <c r="H1012" s="164"/>
      <c r="I1012" s="164"/>
      <c r="J1012" s="164"/>
      <c r="K1012" s="164"/>
      <c r="L1012" s="164"/>
      <c r="M1012" s="164"/>
      <c r="N1012" s="164"/>
      <c r="O1012" s="164"/>
      <c r="P1012" s="164"/>
      <c r="Q1012" s="164"/>
      <c r="R1012" s="164"/>
      <c r="S1012" s="164"/>
      <c r="T1012" s="164"/>
      <c r="U1012" s="164"/>
      <c r="V1012" s="164"/>
      <c r="W1012" s="164"/>
      <c r="X1012" s="164"/>
    </row>
    <row r="1013" spans="1:24" ht="12">
      <c r="A1013" s="164"/>
      <c r="B1013" s="132"/>
      <c r="C1013" s="164"/>
      <c r="D1013" s="164"/>
      <c r="E1013" s="164"/>
      <c r="F1013" s="164"/>
      <c r="G1013" s="164"/>
      <c r="H1013" s="164"/>
      <c r="I1013" s="164"/>
      <c r="J1013" s="164"/>
      <c r="K1013" s="164"/>
      <c r="L1013" s="164"/>
      <c r="M1013" s="164"/>
      <c r="N1013" s="164"/>
      <c r="O1013" s="164"/>
      <c r="P1013" s="164"/>
      <c r="Q1013" s="164"/>
      <c r="R1013" s="164"/>
      <c r="S1013" s="164"/>
      <c r="T1013" s="164"/>
      <c r="U1013" s="164"/>
      <c r="V1013" s="164"/>
      <c r="W1013" s="164"/>
      <c r="X1013" s="16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sheetPr>
  <dimension ref="A1:Z1003"/>
  <sheetViews>
    <sheetView topLeftCell="A4" workbookViewId="0"/>
  </sheetViews>
  <sheetFormatPr defaultColWidth="14.42578125" defaultRowHeight="15" customHeight="1"/>
  <cols>
    <col min="1" max="1" width="8.42578125" customWidth="1"/>
    <col min="2" max="2" width="35.42578125" customWidth="1"/>
    <col min="3" max="3" width="46.85546875" customWidth="1"/>
    <col min="4" max="26" width="10.5703125" customWidth="1"/>
  </cols>
  <sheetData>
    <row r="1" spans="1:26" ht="14.45">
      <c r="A1" s="31"/>
      <c r="B1" s="619" t="s">
        <v>9078</v>
      </c>
      <c r="C1" s="666"/>
      <c r="D1" s="666"/>
      <c r="E1" s="666"/>
      <c r="F1" s="66"/>
      <c r="G1" s="66"/>
      <c r="H1" s="66"/>
      <c r="I1" s="66"/>
      <c r="J1" s="66"/>
      <c r="K1" s="66"/>
      <c r="L1" s="66"/>
      <c r="M1" s="66"/>
      <c r="N1" s="66"/>
      <c r="O1" s="66"/>
      <c r="P1" s="66"/>
      <c r="Q1" s="66"/>
      <c r="R1" s="66"/>
      <c r="S1" s="66"/>
      <c r="T1" s="66"/>
      <c r="U1" s="66"/>
      <c r="V1" s="66"/>
      <c r="W1" s="66"/>
      <c r="X1" s="66"/>
      <c r="Y1" s="66"/>
      <c r="Z1" s="66"/>
    </row>
    <row r="2" spans="1:26" ht="26.1">
      <c r="A2" s="7" t="s">
        <v>3971</v>
      </c>
      <c r="B2" s="603" t="s">
        <v>4207</v>
      </c>
      <c r="C2" s="667"/>
      <c r="D2" s="7" t="s">
        <v>51</v>
      </c>
      <c r="E2" s="7" t="s">
        <v>52</v>
      </c>
      <c r="F2" s="66"/>
      <c r="G2" s="66"/>
      <c r="H2" s="66"/>
      <c r="I2" s="66"/>
      <c r="J2" s="66"/>
      <c r="K2" s="66"/>
      <c r="L2" s="66"/>
      <c r="M2" s="66"/>
      <c r="N2" s="66"/>
      <c r="O2" s="66"/>
      <c r="P2" s="66"/>
      <c r="Q2" s="66"/>
      <c r="R2" s="66"/>
      <c r="S2" s="66"/>
      <c r="T2" s="66"/>
      <c r="U2" s="66"/>
      <c r="V2" s="66"/>
      <c r="W2" s="66"/>
      <c r="X2" s="66"/>
      <c r="Y2" s="66"/>
      <c r="Z2" s="66"/>
    </row>
    <row r="3" spans="1:26" ht="14.45">
      <c r="A3" s="53"/>
      <c r="B3" s="626" t="s">
        <v>9079</v>
      </c>
      <c r="C3" s="672"/>
      <c r="D3" s="553"/>
      <c r="E3" s="553"/>
      <c r="F3" s="66"/>
      <c r="G3" s="66"/>
      <c r="H3" s="66"/>
      <c r="I3" s="66"/>
      <c r="J3" s="66"/>
      <c r="K3" s="66"/>
      <c r="L3" s="66"/>
      <c r="M3" s="66"/>
      <c r="N3" s="66"/>
      <c r="O3" s="66"/>
      <c r="P3" s="66"/>
      <c r="Q3" s="66"/>
      <c r="R3" s="66"/>
      <c r="S3" s="66"/>
      <c r="T3" s="66"/>
      <c r="U3" s="66"/>
      <c r="V3" s="66"/>
      <c r="W3" s="66"/>
      <c r="X3" s="66"/>
      <c r="Y3" s="66"/>
      <c r="Z3" s="66"/>
    </row>
    <row r="4" spans="1:26" ht="14.45">
      <c r="A4" s="554">
        <v>1</v>
      </c>
      <c r="B4" s="555" t="s">
        <v>9080</v>
      </c>
      <c r="C4" s="556"/>
      <c r="D4" s="554"/>
      <c r="E4" s="554"/>
      <c r="F4" s="66"/>
      <c r="G4" s="66"/>
      <c r="H4" s="66"/>
      <c r="I4" s="66"/>
      <c r="J4" s="66"/>
      <c r="K4" s="66"/>
      <c r="L4" s="66"/>
      <c r="M4" s="66"/>
      <c r="N4" s="66"/>
      <c r="O4" s="66"/>
      <c r="P4" s="66"/>
      <c r="Q4" s="66"/>
      <c r="R4" s="66"/>
      <c r="S4" s="66"/>
      <c r="T4" s="66"/>
      <c r="U4" s="66"/>
      <c r="V4" s="66"/>
      <c r="W4" s="66"/>
      <c r="X4" s="66"/>
      <c r="Y4" s="66"/>
      <c r="Z4" s="66"/>
    </row>
    <row r="5" spans="1:26" ht="14.45">
      <c r="A5" s="557">
        <v>45658</v>
      </c>
      <c r="B5" s="10" t="s">
        <v>3</v>
      </c>
      <c r="C5" s="17" t="s">
        <v>5372</v>
      </c>
      <c r="D5" s="558"/>
      <c r="E5" s="558"/>
      <c r="F5" s="66"/>
      <c r="G5" s="66"/>
      <c r="H5" s="66"/>
      <c r="I5" s="66"/>
      <c r="J5" s="66"/>
      <c r="K5" s="66"/>
      <c r="L5" s="66"/>
      <c r="M5" s="66"/>
      <c r="N5" s="66"/>
      <c r="O5" s="66"/>
      <c r="P5" s="66"/>
      <c r="Q5" s="66"/>
      <c r="R5" s="66"/>
      <c r="S5" s="66"/>
      <c r="T5" s="66"/>
      <c r="U5" s="66"/>
      <c r="V5" s="66"/>
      <c r="W5" s="66"/>
      <c r="X5" s="66"/>
      <c r="Y5" s="66"/>
      <c r="Z5" s="66"/>
    </row>
    <row r="6" spans="1:26" ht="14.45">
      <c r="A6" s="557">
        <v>45689</v>
      </c>
      <c r="B6" s="10" t="s">
        <v>4209</v>
      </c>
      <c r="C6" s="17" t="s">
        <v>4210</v>
      </c>
      <c r="D6" s="558"/>
      <c r="E6" s="558"/>
      <c r="F6" s="66"/>
      <c r="G6" s="66"/>
      <c r="H6" s="66"/>
      <c r="I6" s="66"/>
      <c r="J6" s="66"/>
      <c r="K6" s="66"/>
      <c r="L6" s="66"/>
      <c r="M6" s="66"/>
      <c r="N6" s="66"/>
      <c r="O6" s="66"/>
      <c r="P6" s="66"/>
      <c r="Q6" s="66"/>
      <c r="R6" s="66"/>
      <c r="S6" s="66"/>
      <c r="T6" s="66"/>
      <c r="U6" s="66"/>
      <c r="V6" s="66"/>
      <c r="W6" s="66"/>
      <c r="X6" s="66"/>
      <c r="Y6" s="66"/>
      <c r="Z6" s="66"/>
    </row>
    <row r="7" spans="1:26" ht="14.45">
      <c r="A7" s="557">
        <v>45717</v>
      </c>
      <c r="B7" s="10" t="s">
        <v>4211</v>
      </c>
      <c r="C7" s="17" t="s">
        <v>4210</v>
      </c>
      <c r="D7" s="558"/>
      <c r="E7" s="558"/>
      <c r="F7" s="66"/>
      <c r="G7" s="66"/>
      <c r="H7" s="66"/>
      <c r="I7" s="66"/>
      <c r="J7" s="66"/>
      <c r="K7" s="66"/>
      <c r="L7" s="66"/>
      <c r="M7" s="66"/>
      <c r="N7" s="66"/>
      <c r="O7" s="66"/>
      <c r="P7" s="66"/>
      <c r="Q7" s="66"/>
      <c r="R7" s="66"/>
      <c r="S7" s="66"/>
      <c r="T7" s="66"/>
      <c r="U7" s="66"/>
      <c r="V7" s="66"/>
      <c r="W7" s="66"/>
      <c r="X7" s="66"/>
      <c r="Y7" s="66"/>
      <c r="Z7" s="66"/>
    </row>
    <row r="8" spans="1:26" ht="14.45">
      <c r="A8" s="557">
        <v>45748</v>
      </c>
      <c r="B8" s="558" t="s">
        <v>5276</v>
      </c>
      <c r="C8" s="549" t="s">
        <v>9081</v>
      </c>
      <c r="D8" s="558"/>
      <c r="E8" s="558"/>
      <c r="F8" s="66"/>
      <c r="G8" s="66"/>
      <c r="H8" s="66"/>
      <c r="I8" s="66"/>
      <c r="J8" s="66"/>
      <c r="K8" s="66"/>
      <c r="L8" s="66"/>
      <c r="M8" s="66"/>
      <c r="N8" s="66"/>
      <c r="O8" s="66"/>
      <c r="P8" s="66"/>
      <c r="Q8" s="66"/>
      <c r="R8" s="66"/>
      <c r="S8" s="66"/>
      <c r="T8" s="66"/>
      <c r="U8" s="66"/>
      <c r="V8" s="66"/>
      <c r="W8" s="66"/>
      <c r="X8" s="66"/>
      <c r="Y8" s="66"/>
      <c r="Z8" s="66"/>
    </row>
    <row r="9" spans="1:26" ht="14.45">
      <c r="A9" s="557">
        <v>45778</v>
      </c>
      <c r="B9" s="558" t="s">
        <v>9082</v>
      </c>
      <c r="C9" s="549" t="s">
        <v>9083</v>
      </c>
      <c r="D9" s="558"/>
      <c r="E9" s="558"/>
      <c r="F9" s="66"/>
      <c r="G9" s="66"/>
      <c r="H9" s="66"/>
      <c r="I9" s="66"/>
      <c r="J9" s="66"/>
      <c r="K9" s="66"/>
      <c r="L9" s="66"/>
      <c r="M9" s="66"/>
      <c r="N9" s="66"/>
      <c r="O9" s="66"/>
      <c r="P9" s="66"/>
      <c r="Q9" s="66"/>
      <c r="R9" s="66"/>
      <c r="S9" s="66"/>
      <c r="T9" s="66"/>
      <c r="U9" s="66"/>
      <c r="V9" s="66"/>
      <c r="W9" s="66"/>
      <c r="X9" s="66"/>
      <c r="Y9" s="66"/>
      <c r="Z9" s="66"/>
    </row>
    <row r="10" spans="1:26" ht="14.45">
      <c r="A10" s="557">
        <v>45809</v>
      </c>
      <c r="B10" s="558" t="s">
        <v>9084</v>
      </c>
      <c r="C10" s="549" t="s">
        <v>9085</v>
      </c>
      <c r="D10" s="558"/>
      <c r="E10" s="558"/>
      <c r="F10" s="66"/>
      <c r="G10" s="66"/>
      <c r="H10" s="66"/>
      <c r="I10" s="66"/>
      <c r="J10" s="66"/>
      <c r="K10" s="66"/>
      <c r="L10" s="66"/>
      <c r="M10" s="66"/>
      <c r="N10" s="66"/>
      <c r="O10" s="66"/>
      <c r="P10" s="66"/>
      <c r="Q10" s="66"/>
      <c r="R10" s="66"/>
      <c r="S10" s="66"/>
      <c r="T10" s="66"/>
      <c r="U10" s="66"/>
      <c r="V10" s="66"/>
      <c r="W10" s="66"/>
      <c r="X10" s="66"/>
      <c r="Y10" s="66"/>
      <c r="Z10" s="66"/>
    </row>
    <row r="11" spans="1:26" ht="29.1">
      <c r="A11" s="557">
        <v>45839</v>
      </c>
      <c r="B11" s="558" t="s">
        <v>9086</v>
      </c>
      <c r="C11" s="549" t="s">
        <v>9087</v>
      </c>
      <c r="D11" s="558"/>
      <c r="E11" s="558"/>
      <c r="F11" s="66"/>
      <c r="G11" s="66"/>
      <c r="H11" s="66"/>
      <c r="I11" s="66"/>
      <c r="J11" s="66"/>
      <c r="K11" s="66"/>
      <c r="L11" s="66"/>
      <c r="M11" s="66"/>
      <c r="N11" s="66"/>
      <c r="O11" s="66"/>
      <c r="P11" s="66"/>
      <c r="Q11" s="66"/>
      <c r="R11" s="66"/>
      <c r="S11" s="66"/>
      <c r="T11" s="66"/>
      <c r="U11" s="66"/>
      <c r="V11" s="66"/>
      <c r="W11" s="66"/>
      <c r="X11" s="66"/>
      <c r="Y11" s="66"/>
      <c r="Z11" s="66"/>
    </row>
    <row r="12" spans="1:26" ht="14.45">
      <c r="A12" s="557">
        <v>45870</v>
      </c>
      <c r="B12" s="558" t="s">
        <v>9088</v>
      </c>
      <c r="C12" s="549" t="s">
        <v>9089</v>
      </c>
      <c r="D12" s="558"/>
      <c r="E12" s="558"/>
      <c r="F12" s="66"/>
      <c r="G12" s="66"/>
      <c r="H12" s="66"/>
      <c r="I12" s="66"/>
      <c r="J12" s="66"/>
      <c r="K12" s="66"/>
      <c r="L12" s="66"/>
      <c r="M12" s="66"/>
      <c r="N12" s="66"/>
      <c r="O12" s="66"/>
      <c r="P12" s="66"/>
      <c r="Q12" s="66"/>
      <c r="R12" s="66"/>
      <c r="S12" s="66"/>
      <c r="T12" s="66"/>
      <c r="U12" s="66"/>
      <c r="V12" s="66"/>
      <c r="W12" s="66"/>
      <c r="X12" s="66"/>
      <c r="Y12" s="66"/>
      <c r="Z12" s="66"/>
    </row>
    <row r="13" spans="1:26" ht="14.45">
      <c r="A13" s="557">
        <v>45901</v>
      </c>
      <c r="B13" s="558" t="s">
        <v>9090</v>
      </c>
      <c r="C13" s="549" t="s">
        <v>9091</v>
      </c>
      <c r="D13" s="558"/>
      <c r="E13" s="558"/>
      <c r="F13" s="66"/>
      <c r="G13" s="66"/>
      <c r="H13" s="66"/>
      <c r="I13" s="66"/>
      <c r="J13" s="66"/>
      <c r="K13" s="66"/>
      <c r="L13" s="66"/>
      <c r="M13" s="66"/>
      <c r="N13" s="66"/>
      <c r="O13" s="66"/>
      <c r="P13" s="66"/>
      <c r="Q13" s="66"/>
      <c r="R13" s="66"/>
      <c r="S13" s="66"/>
      <c r="T13" s="66"/>
      <c r="U13" s="66"/>
      <c r="V13" s="66"/>
      <c r="W13" s="66"/>
      <c r="X13" s="66"/>
      <c r="Y13" s="66"/>
      <c r="Z13" s="66"/>
    </row>
    <row r="14" spans="1:26" ht="43.5">
      <c r="A14" s="557">
        <v>45931</v>
      </c>
      <c r="B14" s="558" t="s">
        <v>9092</v>
      </c>
      <c r="C14" s="549" t="s">
        <v>9093</v>
      </c>
      <c r="D14" s="558"/>
      <c r="E14" s="558"/>
      <c r="F14" s="66"/>
      <c r="G14" s="66"/>
      <c r="H14" s="66"/>
      <c r="I14" s="66"/>
      <c r="J14" s="66"/>
      <c r="K14" s="66"/>
      <c r="L14" s="66"/>
      <c r="M14" s="66"/>
      <c r="N14" s="66"/>
      <c r="O14" s="66"/>
      <c r="P14" s="66"/>
      <c r="Q14" s="66"/>
      <c r="R14" s="66"/>
      <c r="S14" s="66"/>
      <c r="T14" s="66"/>
      <c r="U14" s="66"/>
      <c r="V14" s="66"/>
      <c r="W14" s="66"/>
      <c r="X14" s="66"/>
      <c r="Y14" s="66"/>
      <c r="Z14" s="66"/>
    </row>
    <row r="15" spans="1:26" ht="87">
      <c r="A15" s="557">
        <v>45962</v>
      </c>
      <c r="B15" s="558" t="s">
        <v>9094</v>
      </c>
      <c r="C15" s="549" t="s">
        <v>9095</v>
      </c>
      <c r="D15" s="558"/>
      <c r="E15" s="558"/>
      <c r="F15" s="66"/>
      <c r="G15" s="66"/>
      <c r="H15" s="66"/>
      <c r="I15" s="66"/>
      <c r="J15" s="66"/>
      <c r="K15" s="66"/>
      <c r="L15" s="66"/>
      <c r="M15" s="66"/>
      <c r="N15" s="66"/>
      <c r="O15" s="66"/>
      <c r="P15" s="66"/>
      <c r="Q15" s="66"/>
      <c r="R15" s="66"/>
      <c r="S15" s="66"/>
      <c r="T15" s="66"/>
      <c r="U15" s="66"/>
      <c r="V15" s="66"/>
      <c r="W15" s="66"/>
      <c r="X15" s="66"/>
      <c r="Y15" s="66"/>
      <c r="Z15" s="66"/>
    </row>
    <row r="16" spans="1:26" ht="87">
      <c r="A16" s="557">
        <v>45992</v>
      </c>
      <c r="B16" s="558" t="s">
        <v>9096</v>
      </c>
      <c r="C16" s="549" t="s">
        <v>9097</v>
      </c>
      <c r="D16" s="558"/>
      <c r="E16" s="558"/>
      <c r="F16" s="66"/>
      <c r="G16" s="66"/>
      <c r="H16" s="66"/>
      <c r="I16" s="66"/>
      <c r="J16" s="66"/>
      <c r="K16" s="66"/>
      <c r="L16" s="66"/>
      <c r="M16" s="66"/>
      <c r="N16" s="66"/>
      <c r="O16" s="66"/>
      <c r="P16" s="66"/>
      <c r="Q16" s="66"/>
      <c r="R16" s="66"/>
      <c r="S16" s="66"/>
      <c r="T16" s="66"/>
      <c r="U16" s="66"/>
      <c r="V16" s="66"/>
      <c r="W16" s="66"/>
      <c r="X16" s="66"/>
      <c r="Y16" s="66"/>
      <c r="Z16" s="66"/>
    </row>
    <row r="17" spans="1:26" ht="14.45">
      <c r="A17" s="557">
        <v>46023</v>
      </c>
      <c r="B17" s="558" t="s">
        <v>9098</v>
      </c>
      <c r="C17" s="549" t="s">
        <v>9099</v>
      </c>
      <c r="D17" s="558"/>
      <c r="E17" s="558"/>
      <c r="F17" s="66"/>
      <c r="G17" s="66"/>
      <c r="H17" s="66"/>
      <c r="I17" s="66"/>
      <c r="J17" s="66"/>
      <c r="K17" s="66"/>
      <c r="L17" s="66"/>
      <c r="M17" s="66"/>
      <c r="N17" s="66"/>
      <c r="O17" s="66"/>
      <c r="P17" s="66"/>
      <c r="Q17" s="66"/>
      <c r="R17" s="66"/>
      <c r="S17" s="66"/>
      <c r="T17" s="66"/>
      <c r="U17" s="66"/>
      <c r="V17" s="66"/>
      <c r="W17" s="66"/>
      <c r="X17" s="66"/>
      <c r="Y17" s="66"/>
      <c r="Z17" s="66"/>
    </row>
    <row r="18" spans="1:26" ht="14.45">
      <c r="A18" s="557">
        <v>46054</v>
      </c>
      <c r="B18" s="558" t="s">
        <v>9100</v>
      </c>
      <c r="C18" s="549" t="s">
        <v>9101</v>
      </c>
      <c r="D18" s="558"/>
      <c r="E18" s="558"/>
      <c r="F18" s="66"/>
      <c r="G18" s="66"/>
      <c r="H18" s="66"/>
      <c r="I18" s="66"/>
      <c r="J18" s="66"/>
      <c r="K18" s="66"/>
      <c r="L18" s="66"/>
      <c r="M18" s="66"/>
      <c r="N18" s="66"/>
      <c r="O18" s="66"/>
      <c r="P18" s="66"/>
      <c r="Q18" s="66"/>
      <c r="R18" s="66"/>
      <c r="S18" s="66"/>
      <c r="T18" s="66"/>
      <c r="U18" s="66"/>
      <c r="V18" s="66"/>
      <c r="W18" s="66"/>
      <c r="X18" s="66"/>
      <c r="Y18" s="66"/>
      <c r="Z18" s="66"/>
    </row>
    <row r="19" spans="1:26" ht="29.1">
      <c r="A19" s="557">
        <v>46082</v>
      </c>
      <c r="B19" s="558" t="s">
        <v>9102</v>
      </c>
      <c r="C19" s="549" t="s">
        <v>9103</v>
      </c>
      <c r="D19" s="558"/>
      <c r="E19" s="558"/>
      <c r="F19" s="66"/>
      <c r="G19" s="66"/>
      <c r="H19" s="66"/>
      <c r="I19" s="66"/>
      <c r="J19" s="66"/>
      <c r="K19" s="66"/>
      <c r="L19" s="66"/>
      <c r="M19" s="66"/>
      <c r="N19" s="66"/>
      <c r="O19" s="66"/>
      <c r="P19" s="66"/>
      <c r="Q19" s="66"/>
      <c r="R19" s="66"/>
      <c r="S19" s="66"/>
      <c r="T19" s="66"/>
      <c r="U19" s="66"/>
      <c r="V19" s="66"/>
      <c r="W19" s="66"/>
      <c r="X19" s="66"/>
      <c r="Y19" s="66"/>
      <c r="Z19" s="66"/>
    </row>
    <row r="20" spans="1:26" ht="43.5">
      <c r="A20" s="557">
        <v>46113</v>
      </c>
      <c r="B20" s="558" t="s">
        <v>9104</v>
      </c>
      <c r="C20" s="549" t="s">
        <v>9105</v>
      </c>
      <c r="D20" s="558"/>
      <c r="E20" s="558"/>
      <c r="F20" s="66"/>
      <c r="G20" s="66"/>
      <c r="H20" s="66"/>
      <c r="I20" s="66"/>
      <c r="J20" s="66"/>
      <c r="K20" s="66"/>
      <c r="L20" s="66"/>
      <c r="M20" s="66"/>
      <c r="N20" s="66"/>
      <c r="O20" s="66"/>
      <c r="P20" s="66"/>
      <c r="Q20" s="66"/>
      <c r="R20" s="66"/>
      <c r="S20" s="66"/>
      <c r="T20" s="66"/>
      <c r="U20" s="66"/>
      <c r="V20" s="66"/>
      <c r="W20" s="66"/>
      <c r="X20" s="66"/>
      <c r="Y20" s="66"/>
      <c r="Z20" s="66"/>
    </row>
    <row r="21" spans="1:26" ht="14.45">
      <c r="A21" s="557">
        <v>46143</v>
      </c>
      <c r="B21" s="558" t="s">
        <v>9106</v>
      </c>
      <c r="C21" s="549" t="s">
        <v>9107</v>
      </c>
      <c r="D21" s="558"/>
      <c r="E21" s="558"/>
      <c r="F21" s="66"/>
      <c r="G21" s="66"/>
      <c r="H21" s="66"/>
      <c r="I21" s="66"/>
      <c r="J21" s="66"/>
      <c r="K21" s="66"/>
      <c r="L21" s="66"/>
      <c r="M21" s="66"/>
      <c r="N21" s="66"/>
      <c r="O21" s="66"/>
      <c r="P21" s="66"/>
      <c r="Q21" s="66"/>
      <c r="R21" s="66"/>
      <c r="S21" s="66"/>
      <c r="T21" s="66"/>
      <c r="U21" s="66"/>
      <c r="V21" s="66"/>
      <c r="W21" s="66"/>
      <c r="X21" s="66"/>
      <c r="Y21" s="66"/>
      <c r="Z21" s="66"/>
    </row>
    <row r="22" spans="1:26" ht="29.1">
      <c r="A22" s="557">
        <v>46174</v>
      </c>
      <c r="B22" s="558" t="s">
        <v>9108</v>
      </c>
      <c r="C22" s="549" t="s">
        <v>9109</v>
      </c>
      <c r="D22" s="558"/>
      <c r="E22" s="558"/>
      <c r="F22" s="66"/>
      <c r="G22" s="66"/>
      <c r="H22" s="66"/>
      <c r="I22" s="66"/>
      <c r="J22" s="66"/>
      <c r="K22" s="66"/>
      <c r="L22" s="66"/>
      <c r="M22" s="66"/>
      <c r="N22" s="66"/>
      <c r="O22" s="66"/>
      <c r="P22" s="66"/>
      <c r="Q22" s="66"/>
      <c r="R22" s="66"/>
      <c r="S22" s="66"/>
      <c r="T22" s="66"/>
      <c r="U22" s="66"/>
      <c r="V22" s="66"/>
      <c r="W22" s="66"/>
      <c r="X22" s="66"/>
      <c r="Y22" s="66"/>
      <c r="Z22" s="66"/>
    </row>
    <row r="23" spans="1:26" ht="29.1">
      <c r="A23" s="557">
        <v>46204</v>
      </c>
      <c r="B23" s="558" t="s">
        <v>9110</v>
      </c>
      <c r="C23" s="549" t="s">
        <v>9111</v>
      </c>
      <c r="D23" s="558"/>
      <c r="E23" s="558"/>
      <c r="F23" s="66"/>
      <c r="G23" s="66"/>
      <c r="H23" s="66"/>
      <c r="I23" s="66"/>
      <c r="J23" s="66"/>
      <c r="K23" s="66"/>
      <c r="L23" s="66"/>
      <c r="M23" s="66"/>
      <c r="N23" s="66"/>
      <c r="O23" s="66"/>
      <c r="P23" s="66"/>
      <c r="Q23" s="66"/>
      <c r="R23" s="66"/>
      <c r="S23" s="66"/>
      <c r="T23" s="66"/>
      <c r="U23" s="66"/>
      <c r="V23" s="66"/>
      <c r="W23" s="66"/>
      <c r="X23" s="66"/>
      <c r="Y23" s="66"/>
      <c r="Z23" s="66"/>
    </row>
    <row r="24" spans="1:26" ht="15.75" customHeight="1">
      <c r="A24" s="557">
        <v>46235</v>
      </c>
      <c r="B24" s="558" t="s">
        <v>9112</v>
      </c>
      <c r="C24" s="549" t="s">
        <v>9113</v>
      </c>
      <c r="D24" s="558"/>
      <c r="E24" s="558"/>
      <c r="F24" s="66"/>
      <c r="G24" s="66"/>
      <c r="H24" s="66"/>
      <c r="I24" s="66"/>
      <c r="J24" s="66"/>
      <c r="K24" s="66"/>
      <c r="L24" s="66"/>
      <c r="M24" s="66"/>
      <c r="N24" s="66"/>
      <c r="O24" s="66"/>
      <c r="P24" s="66"/>
      <c r="Q24" s="66"/>
      <c r="R24" s="66"/>
      <c r="S24" s="66"/>
      <c r="T24" s="66"/>
      <c r="U24" s="66"/>
      <c r="V24" s="66"/>
      <c r="W24" s="66"/>
      <c r="X24" s="66"/>
      <c r="Y24" s="66"/>
      <c r="Z24" s="66"/>
    </row>
    <row r="25" spans="1:26" ht="15.75" customHeight="1">
      <c r="A25" s="557">
        <v>46266</v>
      </c>
      <c r="B25" s="558" t="s">
        <v>9114</v>
      </c>
      <c r="C25" s="549" t="s">
        <v>9115</v>
      </c>
      <c r="D25" s="558"/>
      <c r="E25" s="558"/>
      <c r="F25" s="66"/>
      <c r="G25" s="66"/>
      <c r="H25" s="66"/>
      <c r="I25" s="66"/>
      <c r="J25" s="66"/>
      <c r="K25" s="66"/>
      <c r="L25" s="66"/>
      <c r="M25" s="66"/>
      <c r="N25" s="66"/>
      <c r="O25" s="66"/>
      <c r="P25" s="66"/>
      <c r="Q25" s="66"/>
      <c r="R25" s="66"/>
      <c r="S25" s="66"/>
      <c r="T25" s="66"/>
      <c r="U25" s="66"/>
      <c r="V25" s="66"/>
      <c r="W25" s="66"/>
      <c r="X25" s="66"/>
      <c r="Y25" s="66"/>
      <c r="Z25" s="66"/>
    </row>
    <row r="26" spans="1:26" ht="15.75" customHeight="1">
      <c r="A26" s="557">
        <v>46296</v>
      </c>
      <c r="B26" s="558" t="s">
        <v>7331</v>
      </c>
      <c r="C26" s="549" t="s">
        <v>9116</v>
      </c>
      <c r="D26" s="558"/>
      <c r="E26" s="558"/>
      <c r="F26" s="66"/>
      <c r="G26" s="66"/>
      <c r="H26" s="66"/>
      <c r="I26" s="66"/>
      <c r="J26" s="66"/>
      <c r="K26" s="66"/>
      <c r="L26" s="66"/>
      <c r="M26" s="66"/>
      <c r="N26" s="66"/>
      <c r="O26" s="66"/>
      <c r="P26" s="66"/>
      <c r="Q26" s="66"/>
      <c r="R26" s="66"/>
      <c r="S26" s="66"/>
      <c r="T26" s="66"/>
      <c r="U26" s="66"/>
      <c r="V26" s="66"/>
      <c r="W26" s="66"/>
      <c r="X26" s="66"/>
      <c r="Y26" s="66"/>
      <c r="Z26" s="66"/>
    </row>
    <row r="27" spans="1:26" ht="15.75" customHeight="1">
      <c r="A27" s="557">
        <v>46327</v>
      </c>
      <c r="B27" s="558" t="s">
        <v>9117</v>
      </c>
      <c r="C27" s="549" t="s">
        <v>9118</v>
      </c>
      <c r="D27" s="558"/>
      <c r="E27" s="558"/>
      <c r="F27" s="66"/>
      <c r="G27" s="66"/>
      <c r="H27" s="66"/>
      <c r="I27" s="66"/>
      <c r="J27" s="66"/>
      <c r="K27" s="66"/>
      <c r="L27" s="66"/>
      <c r="M27" s="66"/>
      <c r="N27" s="66"/>
      <c r="O27" s="66"/>
      <c r="P27" s="66"/>
      <c r="Q27" s="66"/>
      <c r="R27" s="66"/>
      <c r="S27" s="66"/>
      <c r="T27" s="66"/>
      <c r="U27" s="66"/>
      <c r="V27" s="66"/>
      <c r="W27" s="66"/>
      <c r="X27" s="66"/>
      <c r="Y27" s="66"/>
      <c r="Z27" s="66"/>
    </row>
    <row r="28" spans="1:26" ht="15.75" customHeight="1">
      <c r="A28" s="557">
        <v>46357</v>
      </c>
      <c r="B28" s="558" t="s">
        <v>9119</v>
      </c>
      <c r="C28" s="549" t="s">
        <v>9120</v>
      </c>
      <c r="D28" s="558"/>
      <c r="E28" s="558"/>
      <c r="F28" s="66"/>
      <c r="G28" s="66"/>
      <c r="H28" s="66"/>
      <c r="I28" s="66"/>
      <c r="J28" s="66"/>
      <c r="K28" s="66"/>
      <c r="L28" s="66"/>
      <c r="M28" s="66"/>
      <c r="N28" s="66"/>
      <c r="O28" s="66"/>
      <c r="P28" s="66"/>
      <c r="Q28" s="66"/>
      <c r="R28" s="66"/>
      <c r="S28" s="66"/>
      <c r="T28" s="66"/>
      <c r="U28" s="66"/>
      <c r="V28" s="66"/>
      <c r="W28" s="66"/>
      <c r="X28" s="66"/>
      <c r="Y28" s="66"/>
      <c r="Z28" s="66"/>
    </row>
    <row r="29" spans="1:26" ht="15.75" customHeight="1">
      <c r="A29" s="557">
        <v>46388</v>
      </c>
      <c r="B29" s="558" t="s">
        <v>9121</v>
      </c>
      <c r="C29" s="549" t="s">
        <v>9122</v>
      </c>
      <c r="D29" s="558"/>
      <c r="E29" s="558"/>
      <c r="F29" s="66"/>
      <c r="G29" s="66"/>
      <c r="H29" s="66"/>
      <c r="I29" s="66"/>
      <c r="J29" s="66"/>
      <c r="K29" s="66"/>
      <c r="L29" s="66"/>
      <c r="M29" s="66"/>
      <c r="N29" s="66"/>
      <c r="O29" s="66"/>
      <c r="P29" s="66"/>
      <c r="Q29" s="66"/>
      <c r="R29" s="66"/>
      <c r="S29" s="66"/>
      <c r="T29" s="66"/>
      <c r="U29" s="66"/>
      <c r="V29" s="66"/>
      <c r="W29" s="66"/>
      <c r="X29" s="66"/>
      <c r="Y29" s="66"/>
      <c r="Z29" s="66"/>
    </row>
    <row r="30" spans="1:26" ht="15.75" customHeight="1">
      <c r="A30" s="557">
        <v>46419</v>
      </c>
      <c r="B30" s="558" t="s">
        <v>9123</v>
      </c>
      <c r="C30" s="549" t="s">
        <v>9124</v>
      </c>
      <c r="D30" s="558"/>
      <c r="E30" s="558"/>
      <c r="F30" s="66"/>
      <c r="G30" s="66"/>
      <c r="H30" s="66"/>
      <c r="I30" s="66"/>
      <c r="J30" s="66"/>
      <c r="K30" s="66"/>
      <c r="L30" s="66"/>
      <c r="M30" s="66"/>
      <c r="N30" s="66"/>
      <c r="O30" s="66"/>
      <c r="P30" s="66"/>
      <c r="Q30" s="66"/>
      <c r="R30" s="66"/>
      <c r="S30" s="66"/>
      <c r="T30" s="66"/>
      <c r="U30" s="66"/>
      <c r="V30" s="66"/>
      <c r="W30" s="66"/>
      <c r="X30" s="66"/>
      <c r="Y30" s="66"/>
      <c r="Z30" s="66"/>
    </row>
    <row r="31" spans="1:26" ht="15.75" customHeight="1">
      <c r="A31" s="557">
        <v>46447</v>
      </c>
      <c r="B31" s="558" t="s">
        <v>9125</v>
      </c>
      <c r="C31" s="549" t="s">
        <v>9126</v>
      </c>
      <c r="D31" s="67"/>
      <c r="E31" s="67"/>
      <c r="F31" s="66"/>
      <c r="G31" s="66"/>
      <c r="H31" s="66"/>
      <c r="I31" s="66"/>
      <c r="J31" s="66"/>
      <c r="K31" s="66"/>
      <c r="L31" s="66"/>
      <c r="M31" s="66"/>
      <c r="N31" s="66"/>
      <c r="O31" s="66"/>
      <c r="P31" s="66"/>
      <c r="Q31" s="66"/>
      <c r="R31" s="66"/>
      <c r="S31" s="66"/>
      <c r="T31" s="66"/>
      <c r="U31" s="66"/>
      <c r="V31" s="66"/>
      <c r="W31" s="66"/>
      <c r="X31" s="66"/>
      <c r="Y31" s="66"/>
      <c r="Z31" s="66"/>
    </row>
    <row r="32" spans="1:26" ht="15.75" customHeight="1">
      <c r="A32" s="557">
        <v>46478</v>
      </c>
      <c r="B32" s="558" t="s">
        <v>9127</v>
      </c>
      <c r="C32" s="549" t="s">
        <v>9128</v>
      </c>
      <c r="D32" s="67"/>
      <c r="E32" s="67"/>
      <c r="F32" s="66"/>
      <c r="G32" s="66"/>
      <c r="H32" s="66"/>
      <c r="I32" s="66"/>
      <c r="J32" s="66"/>
      <c r="K32" s="66"/>
      <c r="L32" s="66"/>
      <c r="M32" s="66"/>
      <c r="N32" s="66"/>
      <c r="O32" s="66"/>
      <c r="P32" s="66"/>
      <c r="Q32" s="66"/>
      <c r="R32" s="66"/>
      <c r="S32" s="66"/>
      <c r="T32" s="66"/>
      <c r="U32" s="66"/>
      <c r="V32" s="66"/>
      <c r="W32" s="66"/>
      <c r="X32" s="66"/>
      <c r="Y32" s="66"/>
      <c r="Z32" s="66"/>
    </row>
    <row r="33" spans="1:26" ht="15.75" customHeight="1">
      <c r="A33" s="557">
        <v>46508</v>
      </c>
      <c r="B33" s="558" t="s">
        <v>9129</v>
      </c>
      <c r="C33" s="549" t="s">
        <v>9130</v>
      </c>
      <c r="D33" s="67"/>
      <c r="E33" s="67"/>
      <c r="F33" s="66"/>
      <c r="G33" s="66"/>
      <c r="H33" s="66"/>
      <c r="I33" s="66"/>
      <c r="J33" s="66"/>
      <c r="K33" s="66"/>
      <c r="L33" s="66"/>
      <c r="M33" s="66"/>
      <c r="N33" s="66"/>
      <c r="O33" s="66"/>
      <c r="P33" s="66"/>
      <c r="Q33" s="66"/>
      <c r="R33" s="66"/>
      <c r="S33" s="66"/>
      <c r="T33" s="66"/>
      <c r="U33" s="66"/>
      <c r="V33" s="66"/>
      <c r="W33" s="66"/>
      <c r="X33" s="66"/>
      <c r="Y33" s="66"/>
      <c r="Z33" s="66"/>
    </row>
    <row r="34" spans="1:26" ht="15.75" customHeight="1">
      <c r="A34" s="557">
        <v>46539</v>
      </c>
      <c r="B34" s="558" t="s">
        <v>9131</v>
      </c>
      <c r="C34" s="549" t="s">
        <v>9132</v>
      </c>
      <c r="D34" s="67"/>
      <c r="E34" s="67"/>
      <c r="F34" s="66"/>
      <c r="G34" s="66"/>
      <c r="H34" s="66"/>
      <c r="I34" s="66"/>
      <c r="J34" s="66"/>
      <c r="K34" s="66"/>
      <c r="L34" s="66"/>
      <c r="M34" s="66"/>
      <c r="N34" s="66"/>
      <c r="O34" s="66"/>
      <c r="P34" s="66"/>
      <c r="Q34" s="66"/>
      <c r="R34" s="66"/>
      <c r="S34" s="66"/>
      <c r="T34" s="66"/>
      <c r="U34" s="66"/>
      <c r="V34" s="66"/>
      <c r="W34" s="66"/>
      <c r="X34" s="66"/>
      <c r="Y34" s="66"/>
      <c r="Z34" s="66"/>
    </row>
    <row r="35" spans="1:26" ht="15.75" customHeight="1">
      <c r="A35" s="557">
        <v>46569</v>
      </c>
      <c r="B35" s="67" t="s">
        <v>9133</v>
      </c>
      <c r="C35" s="30" t="s">
        <v>9134</v>
      </c>
      <c r="D35" s="67"/>
      <c r="E35" s="67"/>
      <c r="F35" s="66"/>
      <c r="G35" s="66"/>
      <c r="H35" s="66"/>
      <c r="I35" s="66"/>
      <c r="J35" s="66"/>
      <c r="K35" s="66"/>
      <c r="L35" s="66"/>
      <c r="M35" s="66"/>
      <c r="N35" s="66"/>
      <c r="O35" s="66"/>
      <c r="P35" s="66"/>
      <c r="Q35" s="66"/>
      <c r="R35" s="66"/>
      <c r="S35" s="66"/>
      <c r="T35" s="66"/>
      <c r="U35" s="66"/>
      <c r="V35" s="66"/>
      <c r="W35" s="66"/>
      <c r="X35" s="66"/>
      <c r="Y35" s="66"/>
      <c r="Z35" s="66"/>
    </row>
    <row r="36" spans="1:26" ht="15.75" customHeight="1">
      <c r="A36" s="557">
        <v>46600</v>
      </c>
      <c r="B36" s="67" t="s">
        <v>9135</v>
      </c>
      <c r="C36" s="30" t="s">
        <v>9136</v>
      </c>
      <c r="D36" s="67"/>
      <c r="E36" s="67"/>
      <c r="F36" s="66"/>
      <c r="G36" s="66"/>
      <c r="H36" s="66"/>
      <c r="I36" s="66"/>
      <c r="J36" s="66"/>
      <c r="K36" s="66"/>
      <c r="L36" s="66"/>
      <c r="M36" s="66"/>
      <c r="N36" s="66"/>
      <c r="O36" s="66"/>
      <c r="P36" s="66"/>
      <c r="Q36" s="66"/>
      <c r="R36" s="66"/>
      <c r="S36" s="66"/>
      <c r="T36" s="66"/>
      <c r="U36" s="66"/>
      <c r="V36" s="66"/>
      <c r="W36" s="66"/>
      <c r="X36" s="66"/>
      <c r="Y36" s="66"/>
      <c r="Z36" s="66"/>
    </row>
    <row r="37" spans="1:26" ht="15.75" customHeight="1">
      <c r="A37" s="557">
        <v>46631</v>
      </c>
      <c r="B37" s="9" t="s">
        <v>5738</v>
      </c>
      <c r="C37" s="26" t="s">
        <v>5234</v>
      </c>
      <c r="D37" s="67"/>
      <c r="E37" s="67"/>
      <c r="F37" s="66"/>
      <c r="G37" s="66"/>
      <c r="H37" s="66"/>
      <c r="I37" s="66"/>
      <c r="J37" s="66"/>
      <c r="K37" s="66"/>
      <c r="L37" s="66"/>
      <c r="M37" s="66"/>
      <c r="N37" s="66"/>
      <c r="O37" s="66"/>
      <c r="P37" s="66"/>
      <c r="Q37" s="66"/>
      <c r="R37" s="66"/>
      <c r="S37" s="66"/>
      <c r="T37" s="66"/>
      <c r="U37" s="66"/>
      <c r="V37" s="66"/>
      <c r="W37" s="66"/>
      <c r="X37" s="66"/>
      <c r="Y37" s="66"/>
      <c r="Z37" s="66"/>
    </row>
    <row r="38" spans="1:26" ht="15.75" customHeight="1">
      <c r="A38" s="67"/>
      <c r="B38" s="68" t="s">
        <v>9137</v>
      </c>
      <c r="C38" s="30"/>
      <c r="D38" s="67"/>
      <c r="E38" s="67"/>
      <c r="F38" s="66"/>
      <c r="G38" s="66"/>
      <c r="H38" s="66"/>
      <c r="I38" s="66"/>
      <c r="J38" s="66"/>
      <c r="K38" s="66"/>
      <c r="L38" s="66"/>
      <c r="M38" s="66"/>
      <c r="N38" s="66"/>
      <c r="O38" s="66"/>
      <c r="P38" s="66"/>
      <c r="Q38" s="66"/>
      <c r="R38" s="66"/>
      <c r="S38" s="66"/>
      <c r="T38" s="66"/>
      <c r="U38" s="66"/>
      <c r="V38" s="66"/>
      <c r="W38" s="66"/>
      <c r="X38" s="66"/>
      <c r="Y38" s="66"/>
      <c r="Z38" s="66"/>
    </row>
    <row r="39" spans="1:26" ht="15.75" customHeight="1">
      <c r="A39" s="69">
        <v>45931</v>
      </c>
      <c r="B39" s="10" t="s">
        <v>3</v>
      </c>
      <c r="C39" s="17" t="s">
        <v>5372</v>
      </c>
      <c r="D39" s="67"/>
      <c r="E39" s="67"/>
      <c r="F39" s="66"/>
      <c r="G39" s="66"/>
      <c r="H39" s="66"/>
      <c r="I39" s="66"/>
      <c r="J39" s="66"/>
      <c r="K39" s="66"/>
      <c r="L39" s="66"/>
      <c r="M39" s="66"/>
      <c r="N39" s="66"/>
      <c r="O39" s="66"/>
      <c r="P39" s="66"/>
      <c r="Q39" s="66"/>
      <c r="R39" s="66"/>
      <c r="S39" s="66"/>
      <c r="T39" s="66"/>
      <c r="U39" s="66"/>
      <c r="V39" s="66"/>
      <c r="W39" s="66"/>
      <c r="X39" s="66"/>
      <c r="Y39" s="66"/>
      <c r="Z39" s="66"/>
    </row>
    <row r="40" spans="1:26" ht="15.75" customHeight="1">
      <c r="A40" s="67"/>
      <c r="B40" s="10" t="s">
        <v>4209</v>
      </c>
      <c r="C40" s="17" t="s">
        <v>4210</v>
      </c>
      <c r="D40" s="67"/>
      <c r="E40" s="67"/>
      <c r="F40" s="66"/>
      <c r="G40" s="66"/>
      <c r="H40" s="66"/>
      <c r="I40" s="66"/>
      <c r="J40" s="66"/>
      <c r="K40" s="66"/>
      <c r="L40" s="66"/>
      <c r="M40" s="66"/>
      <c r="N40" s="66"/>
      <c r="O40" s="66"/>
      <c r="P40" s="66"/>
      <c r="Q40" s="66"/>
      <c r="R40" s="66"/>
      <c r="S40" s="66"/>
      <c r="T40" s="66"/>
      <c r="U40" s="66"/>
      <c r="V40" s="66"/>
      <c r="W40" s="66"/>
      <c r="X40" s="66"/>
      <c r="Y40" s="66"/>
      <c r="Z40" s="66"/>
    </row>
    <row r="41" spans="1:26" ht="15.75" customHeight="1">
      <c r="A41" s="67"/>
      <c r="B41" s="10" t="s">
        <v>4211</v>
      </c>
      <c r="C41" s="17" t="s">
        <v>4210</v>
      </c>
      <c r="D41" s="67"/>
      <c r="E41" s="67"/>
      <c r="F41" s="66"/>
      <c r="G41" s="66"/>
      <c r="H41" s="66"/>
      <c r="I41" s="66"/>
      <c r="J41" s="66"/>
      <c r="K41" s="66"/>
      <c r="L41" s="66"/>
      <c r="M41" s="66"/>
      <c r="N41" s="66"/>
      <c r="O41" s="66"/>
      <c r="P41" s="66"/>
      <c r="Q41" s="66"/>
      <c r="R41" s="66"/>
      <c r="S41" s="66"/>
      <c r="T41" s="66"/>
      <c r="U41" s="66"/>
      <c r="V41" s="66"/>
      <c r="W41" s="66"/>
      <c r="X41" s="66"/>
      <c r="Y41" s="66"/>
      <c r="Z41" s="66"/>
    </row>
    <row r="42" spans="1:26" ht="15.75" customHeight="1">
      <c r="A42" s="67"/>
      <c r="B42" s="67" t="s">
        <v>9138</v>
      </c>
      <c r="C42" s="30" t="s">
        <v>9139</v>
      </c>
      <c r="D42" s="67"/>
      <c r="E42" s="67"/>
      <c r="F42" s="66"/>
      <c r="G42" s="66"/>
      <c r="H42" s="66"/>
      <c r="I42" s="66"/>
      <c r="J42" s="66"/>
      <c r="K42" s="66"/>
      <c r="L42" s="66"/>
      <c r="M42" s="66"/>
      <c r="N42" s="66"/>
      <c r="O42" s="66"/>
      <c r="P42" s="66"/>
      <c r="Q42" s="66"/>
      <c r="R42" s="66"/>
      <c r="S42" s="66"/>
      <c r="T42" s="66"/>
      <c r="U42" s="66"/>
      <c r="V42" s="66"/>
      <c r="W42" s="66"/>
      <c r="X42" s="66"/>
      <c r="Y42" s="66"/>
      <c r="Z42" s="66"/>
    </row>
    <row r="43" spans="1:26" ht="15.75" customHeight="1">
      <c r="A43" s="67"/>
      <c r="B43" s="67" t="s">
        <v>9140</v>
      </c>
      <c r="C43" s="30" t="s">
        <v>9141</v>
      </c>
      <c r="D43" s="67"/>
      <c r="E43" s="67"/>
      <c r="F43" s="66"/>
      <c r="G43" s="66"/>
      <c r="H43" s="66"/>
      <c r="I43" s="66"/>
      <c r="J43" s="66"/>
      <c r="K43" s="66"/>
      <c r="L43" s="66"/>
      <c r="M43" s="66"/>
      <c r="N43" s="66"/>
      <c r="O43" s="66"/>
      <c r="P43" s="66"/>
      <c r="Q43" s="66"/>
      <c r="R43" s="66"/>
      <c r="S43" s="66"/>
      <c r="T43" s="66"/>
      <c r="U43" s="66"/>
      <c r="V43" s="66"/>
      <c r="W43" s="66"/>
      <c r="X43" s="66"/>
      <c r="Y43" s="66"/>
      <c r="Z43" s="66"/>
    </row>
    <row r="44" spans="1:26" ht="15.75" customHeight="1">
      <c r="A44" s="67"/>
      <c r="B44" s="67" t="s">
        <v>9142</v>
      </c>
      <c r="C44" s="30" t="s">
        <v>9143</v>
      </c>
      <c r="D44" s="67"/>
      <c r="E44" s="67"/>
      <c r="F44" s="66"/>
      <c r="G44" s="66"/>
      <c r="H44" s="66"/>
      <c r="I44" s="66"/>
      <c r="J44" s="66"/>
      <c r="K44" s="66"/>
      <c r="L44" s="66"/>
      <c r="M44" s="66"/>
      <c r="N44" s="66"/>
      <c r="O44" s="66"/>
      <c r="P44" s="66"/>
      <c r="Q44" s="66"/>
      <c r="R44" s="66"/>
      <c r="S44" s="66"/>
      <c r="T44" s="66"/>
      <c r="U44" s="66"/>
      <c r="V44" s="66"/>
      <c r="W44" s="66"/>
      <c r="X44" s="66"/>
      <c r="Y44" s="66"/>
      <c r="Z44" s="66"/>
    </row>
    <row r="45" spans="1:26" ht="15.75" customHeight="1">
      <c r="A45" s="67"/>
      <c r="B45" s="67" t="s">
        <v>9144</v>
      </c>
      <c r="C45" s="30" t="s">
        <v>9145</v>
      </c>
      <c r="D45" s="67"/>
      <c r="E45" s="67"/>
      <c r="F45" s="66"/>
      <c r="G45" s="66"/>
      <c r="H45" s="66"/>
      <c r="I45" s="66"/>
      <c r="J45" s="66"/>
      <c r="K45" s="66"/>
      <c r="L45" s="66"/>
      <c r="M45" s="66"/>
      <c r="N45" s="66"/>
      <c r="O45" s="66"/>
      <c r="P45" s="66"/>
      <c r="Q45" s="66"/>
      <c r="R45" s="66"/>
      <c r="S45" s="66"/>
      <c r="T45" s="66"/>
      <c r="U45" s="66"/>
      <c r="V45" s="66"/>
      <c r="W45" s="66"/>
      <c r="X45" s="66"/>
      <c r="Y45" s="66"/>
      <c r="Z45" s="66"/>
    </row>
    <row r="46" spans="1:26" ht="15.75" customHeight="1">
      <c r="A46" s="67"/>
      <c r="B46" s="67" t="s">
        <v>6393</v>
      </c>
      <c r="C46" s="30" t="s">
        <v>9146</v>
      </c>
      <c r="D46" s="67"/>
      <c r="E46" s="67"/>
      <c r="F46" s="66"/>
      <c r="G46" s="66"/>
      <c r="H46" s="66"/>
      <c r="I46" s="66"/>
      <c r="J46" s="66"/>
      <c r="K46" s="66"/>
      <c r="L46" s="66"/>
      <c r="M46" s="66"/>
      <c r="N46" s="66"/>
      <c r="O46" s="66"/>
      <c r="P46" s="66"/>
      <c r="Q46" s="66"/>
      <c r="R46" s="66"/>
      <c r="S46" s="66"/>
      <c r="T46" s="66"/>
      <c r="U46" s="66"/>
      <c r="V46" s="66"/>
      <c r="W46" s="66"/>
      <c r="X46" s="66"/>
      <c r="Y46" s="66"/>
      <c r="Z46" s="66"/>
    </row>
    <row r="47" spans="1:26" ht="15.75" customHeight="1">
      <c r="A47" s="67"/>
      <c r="B47" s="67" t="s">
        <v>9147</v>
      </c>
      <c r="C47" s="30" t="s">
        <v>9148</v>
      </c>
      <c r="D47" s="67"/>
      <c r="E47" s="67"/>
      <c r="F47" s="66"/>
      <c r="G47" s="66"/>
      <c r="H47" s="66"/>
      <c r="I47" s="66"/>
      <c r="J47" s="66"/>
      <c r="K47" s="66"/>
      <c r="L47" s="66"/>
      <c r="M47" s="66"/>
      <c r="N47" s="66"/>
      <c r="O47" s="66"/>
      <c r="P47" s="66"/>
      <c r="Q47" s="66"/>
      <c r="R47" s="66"/>
      <c r="S47" s="66"/>
      <c r="T47" s="66"/>
      <c r="U47" s="66"/>
      <c r="V47" s="66"/>
      <c r="W47" s="66"/>
      <c r="X47" s="66"/>
      <c r="Y47" s="66"/>
      <c r="Z47" s="66"/>
    </row>
    <row r="48" spans="1:26" ht="15.75" customHeight="1">
      <c r="A48" s="67"/>
      <c r="B48" s="67" t="s">
        <v>6248</v>
      </c>
      <c r="C48" s="30" t="s">
        <v>9149</v>
      </c>
      <c r="D48" s="67"/>
      <c r="E48" s="67"/>
      <c r="F48" s="66"/>
      <c r="G48" s="66"/>
      <c r="H48" s="66"/>
      <c r="I48" s="66"/>
      <c r="J48" s="66"/>
      <c r="K48" s="66"/>
      <c r="L48" s="66"/>
      <c r="M48" s="66"/>
      <c r="N48" s="66"/>
      <c r="O48" s="66"/>
      <c r="P48" s="66"/>
      <c r="Q48" s="66"/>
      <c r="R48" s="66"/>
      <c r="S48" s="66"/>
      <c r="T48" s="66"/>
      <c r="U48" s="66"/>
      <c r="V48" s="66"/>
      <c r="W48" s="66"/>
      <c r="X48" s="66"/>
      <c r="Y48" s="66"/>
      <c r="Z48" s="66"/>
    </row>
    <row r="49" spans="1:26" ht="15.75" customHeight="1">
      <c r="A49" s="67"/>
      <c r="B49" s="67" t="s">
        <v>8738</v>
      </c>
      <c r="C49" s="549" t="s">
        <v>9132</v>
      </c>
      <c r="D49" s="67"/>
      <c r="E49" s="67"/>
      <c r="F49" s="66"/>
      <c r="G49" s="66"/>
      <c r="H49" s="66"/>
      <c r="I49" s="66"/>
      <c r="J49" s="66"/>
      <c r="K49" s="66"/>
      <c r="L49" s="66"/>
      <c r="M49" s="66"/>
      <c r="N49" s="66"/>
      <c r="O49" s="66"/>
      <c r="P49" s="66"/>
      <c r="Q49" s="66"/>
      <c r="R49" s="66"/>
      <c r="S49" s="66"/>
      <c r="T49" s="66"/>
      <c r="U49" s="66"/>
      <c r="V49" s="66"/>
      <c r="W49" s="66"/>
      <c r="X49" s="66"/>
      <c r="Y49" s="66"/>
      <c r="Z49" s="66"/>
    </row>
    <row r="50" spans="1:26" ht="15.75" customHeight="1">
      <c r="A50" s="67"/>
      <c r="B50" s="558" t="s">
        <v>7029</v>
      </c>
      <c r="C50" s="549" t="s">
        <v>9150</v>
      </c>
      <c r="D50" s="67"/>
      <c r="E50" s="67"/>
      <c r="F50" s="66"/>
      <c r="G50" s="66"/>
      <c r="H50" s="66"/>
      <c r="I50" s="66"/>
      <c r="J50" s="66"/>
      <c r="K50" s="66"/>
      <c r="L50" s="66"/>
      <c r="M50" s="66"/>
      <c r="N50" s="66"/>
      <c r="O50" s="66"/>
      <c r="P50" s="66"/>
      <c r="Q50" s="66"/>
      <c r="R50" s="66"/>
      <c r="S50" s="66"/>
      <c r="T50" s="66"/>
      <c r="U50" s="66"/>
      <c r="V50" s="66"/>
      <c r="W50" s="66"/>
      <c r="X50" s="66"/>
      <c r="Y50" s="66"/>
      <c r="Z50" s="66"/>
    </row>
    <row r="51" spans="1:26" ht="15.75" customHeight="1">
      <c r="A51" s="67"/>
      <c r="B51" s="558" t="s">
        <v>9151</v>
      </c>
      <c r="C51" s="549" t="s">
        <v>9152</v>
      </c>
      <c r="D51" s="67"/>
      <c r="E51" s="67"/>
      <c r="F51" s="66"/>
      <c r="G51" s="66"/>
      <c r="H51" s="66"/>
      <c r="I51" s="66"/>
      <c r="J51" s="66"/>
      <c r="K51" s="66"/>
      <c r="L51" s="66"/>
      <c r="M51" s="66"/>
      <c r="N51" s="66"/>
      <c r="O51" s="66"/>
      <c r="P51" s="66"/>
      <c r="Q51" s="66"/>
      <c r="R51" s="66"/>
      <c r="S51" s="66"/>
      <c r="T51" s="66"/>
      <c r="U51" s="66"/>
      <c r="V51" s="66"/>
      <c r="W51" s="66"/>
      <c r="X51" s="66"/>
      <c r="Y51" s="66"/>
      <c r="Z51" s="66"/>
    </row>
    <row r="52" spans="1:26" ht="15.75" customHeight="1">
      <c r="A52" s="67"/>
      <c r="B52" s="558" t="s">
        <v>9153</v>
      </c>
      <c r="C52" s="549" t="s">
        <v>9154</v>
      </c>
      <c r="D52" s="67"/>
      <c r="E52" s="67"/>
      <c r="F52" s="66"/>
      <c r="G52" s="66"/>
      <c r="H52" s="66"/>
      <c r="I52" s="66"/>
      <c r="J52" s="66"/>
      <c r="K52" s="66"/>
      <c r="L52" s="66"/>
      <c r="M52" s="66"/>
      <c r="N52" s="66"/>
      <c r="O52" s="66"/>
      <c r="P52" s="66"/>
      <c r="Q52" s="66"/>
      <c r="R52" s="66"/>
      <c r="S52" s="66"/>
      <c r="T52" s="66"/>
      <c r="U52" s="66"/>
      <c r="V52" s="66"/>
      <c r="W52" s="66"/>
      <c r="X52" s="66"/>
      <c r="Y52" s="66"/>
      <c r="Z52" s="66"/>
    </row>
    <row r="53" spans="1:26" ht="15.75" customHeight="1">
      <c r="A53" s="67"/>
      <c r="B53" s="558" t="s">
        <v>9155</v>
      </c>
      <c r="C53" s="549" t="s">
        <v>9156</v>
      </c>
      <c r="D53" s="67"/>
      <c r="E53" s="67"/>
      <c r="F53" s="66"/>
      <c r="G53" s="66"/>
      <c r="H53" s="66"/>
      <c r="I53" s="66"/>
      <c r="J53" s="66"/>
      <c r="K53" s="66"/>
      <c r="L53" s="66"/>
      <c r="M53" s="66"/>
      <c r="N53" s="66"/>
      <c r="O53" s="66"/>
      <c r="P53" s="66"/>
      <c r="Q53" s="66"/>
      <c r="R53" s="66"/>
      <c r="S53" s="66"/>
      <c r="T53" s="66"/>
      <c r="U53" s="66"/>
      <c r="V53" s="66"/>
      <c r="W53" s="66"/>
      <c r="X53" s="66"/>
      <c r="Y53" s="66"/>
      <c r="Z53" s="66"/>
    </row>
    <row r="54" spans="1:26" ht="15.75" customHeight="1">
      <c r="A54" s="67"/>
      <c r="B54" s="558" t="s">
        <v>9157</v>
      </c>
      <c r="C54" s="549" t="s">
        <v>9158</v>
      </c>
      <c r="D54" s="67"/>
      <c r="E54" s="67"/>
      <c r="F54" s="66"/>
      <c r="G54" s="66"/>
      <c r="H54" s="66"/>
      <c r="I54" s="66"/>
      <c r="J54" s="66"/>
      <c r="K54" s="66"/>
      <c r="L54" s="66"/>
      <c r="M54" s="66"/>
      <c r="N54" s="66"/>
      <c r="O54" s="66"/>
      <c r="P54" s="66"/>
      <c r="Q54" s="66"/>
      <c r="R54" s="66"/>
      <c r="S54" s="66"/>
      <c r="T54" s="66"/>
      <c r="U54" s="66"/>
      <c r="V54" s="66"/>
      <c r="W54" s="66"/>
      <c r="X54" s="66"/>
      <c r="Y54" s="66"/>
      <c r="Z54" s="66"/>
    </row>
    <row r="55" spans="1:26" ht="15.75" customHeight="1">
      <c r="A55" s="67"/>
      <c r="B55" s="9" t="s">
        <v>5738</v>
      </c>
      <c r="C55" s="26" t="s">
        <v>5234</v>
      </c>
      <c r="D55" s="67"/>
      <c r="E55" s="67"/>
      <c r="F55" s="66"/>
      <c r="G55" s="66"/>
      <c r="H55" s="66"/>
      <c r="I55" s="66"/>
      <c r="J55" s="66"/>
      <c r="K55" s="66"/>
      <c r="L55" s="66"/>
      <c r="M55" s="66"/>
      <c r="N55" s="66"/>
      <c r="O55" s="66"/>
      <c r="P55" s="66"/>
      <c r="Q55" s="66"/>
      <c r="R55" s="66"/>
      <c r="S55" s="66"/>
      <c r="T55" s="66"/>
      <c r="U55" s="66"/>
      <c r="V55" s="66"/>
      <c r="W55" s="66"/>
      <c r="X55" s="66"/>
      <c r="Y55" s="66"/>
      <c r="Z55" s="66"/>
    </row>
    <row r="56" spans="1:26" ht="15.75" customHeight="1">
      <c r="A56" s="67"/>
      <c r="B56" s="68" t="s">
        <v>9159</v>
      </c>
      <c r="C56" s="30"/>
      <c r="D56" s="67"/>
      <c r="E56" s="67"/>
      <c r="F56" s="66"/>
      <c r="G56" s="66"/>
      <c r="H56" s="66"/>
      <c r="I56" s="66"/>
      <c r="J56" s="66"/>
      <c r="K56" s="66"/>
      <c r="L56" s="66"/>
      <c r="M56" s="66"/>
      <c r="N56" s="66"/>
      <c r="O56" s="66"/>
      <c r="P56" s="66"/>
      <c r="Q56" s="66"/>
      <c r="R56" s="66"/>
      <c r="S56" s="66"/>
      <c r="T56" s="66"/>
      <c r="U56" s="66"/>
      <c r="V56" s="66"/>
      <c r="W56" s="66"/>
      <c r="X56" s="66"/>
      <c r="Y56" s="66"/>
      <c r="Z56" s="66"/>
    </row>
    <row r="57" spans="1:26" ht="15.75" customHeight="1">
      <c r="A57" s="67"/>
      <c r="B57" s="10" t="s">
        <v>3</v>
      </c>
      <c r="C57" s="17" t="s">
        <v>5372</v>
      </c>
      <c r="D57" s="67"/>
      <c r="E57" s="67"/>
      <c r="F57" s="66"/>
      <c r="G57" s="66"/>
      <c r="H57" s="66"/>
      <c r="I57" s="66"/>
      <c r="J57" s="66"/>
      <c r="K57" s="66"/>
      <c r="L57" s="66"/>
      <c r="M57" s="66"/>
      <c r="N57" s="66"/>
      <c r="O57" s="66"/>
      <c r="P57" s="66"/>
      <c r="Q57" s="66"/>
      <c r="R57" s="66"/>
      <c r="S57" s="66"/>
      <c r="T57" s="66"/>
      <c r="U57" s="66"/>
      <c r="V57" s="66"/>
      <c r="W57" s="66"/>
      <c r="X57" s="66"/>
      <c r="Y57" s="66"/>
      <c r="Z57" s="66"/>
    </row>
    <row r="58" spans="1:26" ht="15.75" customHeight="1">
      <c r="A58" s="67"/>
      <c r="B58" s="10" t="s">
        <v>4209</v>
      </c>
      <c r="C58" s="17" t="s">
        <v>4210</v>
      </c>
      <c r="D58" s="67"/>
      <c r="E58" s="67"/>
      <c r="F58" s="66"/>
      <c r="G58" s="66"/>
      <c r="H58" s="66"/>
      <c r="I58" s="66"/>
      <c r="J58" s="66"/>
      <c r="K58" s="66"/>
      <c r="L58" s="66"/>
      <c r="M58" s="66"/>
      <c r="N58" s="66"/>
      <c r="O58" s="66"/>
      <c r="P58" s="66"/>
      <c r="Q58" s="66"/>
      <c r="R58" s="66"/>
      <c r="S58" s="66"/>
      <c r="T58" s="66"/>
      <c r="U58" s="66"/>
      <c r="V58" s="66"/>
      <c r="W58" s="66"/>
      <c r="X58" s="66"/>
      <c r="Y58" s="66"/>
      <c r="Z58" s="66"/>
    </row>
    <row r="59" spans="1:26" ht="15.75" customHeight="1">
      <c r="A59" s="67"/>
      <c r="B59" s="10" t="s">
        <v>4211</v>
      </c>
      <c r="C59" s="17" t="s">
        <v>4210</v>
      </c>
      <c r="D59" s="67"/>
      <c r="E59" s="67"/>
      <c r="F59" s="66"/>
      <c r="G59" s="66"/>
      <c r="H59" s="66"/>
      <c r="I59" s="66"/>
      <c r="J59" s="66"/>
      <c r="K59" s="66"/>
      <c r="L59" s="66"/>
      <c r="M59" s="66"/>
      <c r="N59" s="66"/>
      <c r="O59" s="66"/>
      <c r="P59" s="66"/>
      <c r="Q59" s="66"/>
      <c r="R59" s="66"/>
      <c r="S59" s="66"/>
      <c r="T59" s="66"/>
      <c r="U59" s="66"/>
      <c r="V59" s="66"/>
      <c r="W59" s="66"/>
      <c r="X59" s="66"/>
      <c r="Y59" s="66"/>
      <c r="Z59" s="66"/>
    </row>
    <row r="60" spans="1:26" ht="15.75" customHeight="1">
      <c r="A60" s="67"/>
      <c r="B60" s="67" t="s">
        <v>6673</v>
      </c>
      <c r="C60" s="30" t="s">
        <v>9160</v>
      </c>
      <c r="D60" s="67"/>
      <c r="E60" s="67"/>
      <c r="F60" s="66"/>
      <c r="G60" s="66"/>
      <c r="H60" s="66"/>
      <c r="I60" s="66"/>
      <c r="J60" s="66"/>
      <c r="K60" s="66"/>
      <c r="L60" s="66"/>
      <c r="M60" s="66"/>
      <c r="N60" s="66"/>
      <c r="O60" s="66"/>
      <c r="P60" s="66"/>
      <c r="Q60" s="66"/>
      <c r="R60" s="66"/>
      <c r="S60" s="66"/>
      <c r="T60" s="66"/>
      <c r="U60" s="66"/>
      <c r="V60" s="66"/>
      <c r="W60" s="66"/>
      <c r="X60" s="66"/>
      <c r="Y60" s="66"/>
      <c r="Z60" s="66"/>
    </row>
    <row r="61" spans="1:26" ht="15.75" customHeight="1">
      <c r="A61" s="67"/>
      <c r="B61" s="67" t="s">
        <v>9161</v>
      </c>
      <c r="C61" s="30" t="s">
        <v>9162</v>
      </c>
      <c r="D61" s="67"/>
      <c r="E61" s="67"/>
      <c r="F61" s="66"/>
      <c r="G61" s="66"/>
      <c r="H61" s="66"/>
      <c r="I61" s="66"/>
      <c r="J61" s="66"/>
      <c r="K61" s="66"/>
      <c r="L61" s="66"/>
      <c r="M61" s="66"/>
      <c r="N61" s="66"/>
      <c r="O61" s="66"/>
      <c r="P61" s="66"/>
      <c r="Q61" s="66"/>
      <c r="R61" s="66"/>
      <c r="S61" s="66"/>
      <c r="T61" s="66"/>
      <c r="U61" s="66"/>
      <c r="V61" s="66"/>
      <c r="W61" s="66"/>
      <c r="X61" s="66"/>
      <c r="Y61" s="66"/>
      <c r="Z61" s="66"/>
    </row>
    <row r="62" spans="1:26" ht="15.75" customHeight="1">
      <c r="A62" s="67"/>
      <c r="B62" s="67" t="s">
        <v>9163</v>
      </c>
      <c r="C62" s="30" t="s">
        <v>9164</v>
      </c>
      <c r="D62" s="67"/>
      <c r="E62" s="67"/>
      <c r="F62" s="66"/>
      <c r="G62" s="66"/>
      <c r="H62" s="66"/>
      <c r="I62" s="66"/>
      <c r="J62" s="66"/>
      <c r="K62" s="66"/>
      <c r="L62" s="66"/>
      <c r="M62" s="66"/>
      <c r="N62" s="66"/>
      <c r="O62" s="66"/>
      <c r="P62" s="66"/>
      <c r="Q62" s="66"/>
      <c r="R62" s="66"/>
      <c r="S62" s="66"/>
      <c r="T62" s="66"/>
      <c r="U62" s="66"/>
      <c r="V62" s="66"/>
      <c r="W62" s="66"/>
      <c r="X62" s="66"/>
      <c r="Y62" s="66"/>
      <c r="Z62" s="66"/>
    </row>
    <row r="63" spans="1:26" ht="15.75" customHeight="1">
      <c r="A63" s="67"/>
      <c r="B63" s="67" t="s">
        <v>9165</v>
      </c>
      <c r="C63" s="30" t="s">
        <v>9166</v>
      </c>
      <c r="D63" s="67"/>
      <c r="E63" s="67"/>
      <c r="F63" s="66"/>
      <c r="G63" s="66"/>
      <c r="H63" s="66"/>
      <c r="I63" s="66"/>
      <c r="J63" s="66"/>
      <c r="K63" s="66"/>
      <c r="L63" s="66"/>
      <c r="M63" s="66"/>
      <c r="N63" s="66"/>
      <c r="O63" s="66"/>
      <c r="P63" s="66"/>
      <c r="Q63" s="66"/>
      <c r="R63" s="66"/>
      <c r="S63" s="66"/>
      <c r="T63" s="66"/>
      <c r="U63" s="66"/>
      <c r="V63" s="66"/>
      <c r="W63" s="66"/>
      <c r="X63" s="66"/>
      <c r="Y63" s="66"/>
      <c r="Z63" s="66"/>
    </row>
    <row r="64" spans="1:26" ht="15.75" customHeight="1">
      <c r="A64" s="67"/>
      <c r="B64" s="558" t="s">
        <v>7029</v>
      </c>
      <c r="C64" s="30" t="s">
        <v>9167</v>
      </c>
      <c r="D64" s="67"/>
      <c r="E64" s="67"/>
      <c r="F64" s="66"/>
      <c r="G64" s="66"/>
      <c r="H64" s="66"/>
      <c r="I64" s="66"/>
      <c r="J64" s="66"/>
      <c r="K64" s="66"/>
      <c r="L64" s="66"/>
      <c r="M64" s="66"/>
      <c r="N64" s="66"/>
      <c r="O64" s="66"/>
      <c r="P64" s="66"/>
      <c r="Q64" s="66"/>
      <c r="R64" s="66"/>
      <c r="S64" s="66"/>
      <c r="T64" s="66"/>
      <c r="U64" s="66"/>
      <c r="V64" s="66"/>
      <c r="W64" s="66"/>
      <c r="X64" s="66"/>
      <c r="Y64" s="66"/>
      <c r="Z64" s="66"/>
    </row>
    <row r="65" spans="1:26" ht="15.75" customHeight="1">
      <c r="A65" s="67"/>
      <c r="B65" s="67" t="s">
        <v>8738</v>
      </c>
      <c r="C65" s="549" t="s">
        <v>9132</v>
      </c>
      <c r="D65" s="67"/>
      <c r="E65" s="67"/>
      <c r="F65" s="66"/>
      <c r="G65" s="66"/>
      <c r="H65" s="66"/>
      <c r="I65" s="66"/>
      <c r="J65" s="66"/>
      <c r="K65" s="66"/>
      <c r="L65" s="66"/>
      <c r="M65" s="66"/>
      <c r="N65" s="66"/>
      <c r="O65" s="66"/>
      <c r="P65" s="66"/>
      <c r="Q65" s="66"/>
      <c r="R65" s="66"/>
      <c r="S65" s="66"/>
      <c r="T65" s="66"/>
      <c r="U65" s="66"/>
      <c r="V65" s="66"/>
      <c r="W65" s="66"/>
      <c r="X65" s="66"/>
      <c r="Y65" s="66"/>
      <c r="Z65" s="66"/>
    </row>
    <row r="66" spans="1:26" ht="15.75" customHeight="1">
      <c r="A66" s="67"/>
      <c r="B66" s="67" t="s">
        <v>9168</v>
      </c>
      <c r="C66" s="30" t="s">
        <v>9169</v>
      </c>
      <c r="D66" s="67"/>
      <c r="E66" s="67"/>
      <c r="F66" s="66"/>
      <c r="G66" s="66"/>
      <c r="H66" s="66"/>
      <c r="I66" s="66"/>
      <c r="J66" s="66"/>
      <c r="K66" s="66"/>
      <c r="L66" s="66"/>
      <c r="M66" s="66"/>
      <c r="N66" s="66"/>
      <c r="O66" s="66"/>
      <c r="P66" s="66"/>
      <c r="Q66" s="66"/>
      <c r="R66" s="66"/>
      <c r="S66" s="66"/>
      <c r="T66" s="66"/>
      <c r="U66" s="66"/>
      <c r="V66" s="66"/>
      <c r="W66" s="66"/>
      <c r="X66" s="66"/>
      <c r="Y66" s="66"/>
      <c r="Z66" s="66"/>
    </row>
    <row r="67" spans="1:26" ht="15.75" customHeight="1">
      <c r="A67" s="67"/>
      <c r="B67" s="67" t="s">
        <v>6673</v>
      </c>
      <c r="C67" s="30" t="s">
        <v>9170</v>
      </c>
      <c r="D67" s="67"/>
      <c r="E67" s="67"/>
      <c r="F67" s="66"/>
      <c r="G67" s="66"/>
      <c r="H67" s="66"/>
      <c r="I67" s="66"/>
      <c r="J67" s="66"/>
      <c r="K67" s="66"/>
      <c r="L67" s="66"/>
      <c r="M67" s="66"/>
      <c r="N67" s="66"/>
      <c r="O67" s="66"/>
      <c r="P67" s="66"/>
      <c r="Q67" s="66"/>
      <c r="R67" s="66"/>
      <c r="S67" s="66"/>
      <c r="T67" s="66"/>
      <c r="U67" s="66"/>
      <c r="V67" s="66"/>
      <c r="W67" s="66"/>
      <c r="X67" s="66"/>
      <c r="Y67" s="66"/>
      <c r="Z67" s="66"/>
    </row>
    <row r="68" spans="1:26" ht="15.75" customHeight="1">
      <c r="A68" s="67"/>
      <c r="B68" s="67" t="s">
        <v>9171</v>
      </c>
      <c r="C68" s="30" t="s">
        <v>9172</v>
      </c>
      <c r="D68" s="67"/>
      <c r="E68" s="67"/>
      <c r="F68" s="66"/>
      <c r="G68" s="66"/>
      <c r="H68" s="66"/>
      <c r="I68" s="66"/>
      <c r="J68" s="66"/>
      <c r="K68" s="66"/>
      <c r="L68" s="66"/>
      <c r="M68" s="66"/>
      <c r="N68" s="66"/>
      <c r="O68" s="66"/>
      <c r="P68" s="66"/>
      <c r="Q68" s="66"/>
      <c r="R68" s="66"/>
      <c r="S68" s="66"/>
      <c r="T68" s="66"/>
      <c r="U68" s="66"/>
      <c r="V68" s="66"/>
      <c r="W68" s="66"/>
      <c r="X68" s="66"/>
      <c r="Y68" s="66"/>
      <c r="Z68" s="66"/>
    </row>
    <row r="69" spans="1:26" ht="15.75" customHeight="1">
      <c r="A69" s="67"/>
      <c r="B69" s="9" t="s">
        <v>5738</v>
      </c>
      <c r="C69" s="26" t="s">
        <v>5234</v>
      </c>
      <c r="D69" s="67"/>
      <c r="E69" s="67"/>
      <c r="F69" s="66"/>
      <c r="G69" s="66"/>
      <c r="H69" s="66"/>
      <c r="I69" s="66"/>
      <c r="J69" s="66"/>
      <c r="K69" s="66"/>
      <c r="L69" s="66"/>
      <c r="M69" s="66"/>
      <c r="N69" s="66"/>
      <c r="O69" s="66"/>
      <c r="P69" s="66"/>
      <c r="Q69" s="66"/>
      <c r="R69" s="66"/>
      <c r="S69" s="66"/>
      <c r="T69" s="66"/>
      <c r="U69" s="66"/>
      <c r="V69" s="66"/>
      <c r="W69" s="66"/>
      <c r="X69" s="66"/>
      <c r="Y69" s="66"/>
      <c r="Z69" s="66"/>
    </row>
    <row r="70" spans="1:26" ht="15.75" customHeight="1">
      <c r="A70" s="66"/>
      <c r="B70" s="66"/>
      <c r="C70" s="29"/>
      <c r="D70" s="66"/>
      <c r="E70" s="66"/>
      <c r="F70" s="66"/>
      <c r="G70" s="66"/>
      <c r="H70" s="66"/>
      <c r="I70" s="66"/>
      <c r="J70" s="66"/>
      <c r="K70" s="66"/>
      <c r="L70" s="66"/>
      <c r="M70" s="66"/>
      <c r="N70" s="66"/>
      <c r="O70" s="66"/>
      <c r="P70" s="66"/>
      <c r="Q70" s="66"/>
      <c r="R70" s="66"/>
      <c r="S70" s="66"/>
      <c r="T70" s="66"/>
      <c r="U70" s="66"/>
      <c r="V70" s="66"/>
      <c r="W70" s="66"/>
      <c r="X70" s="66"/>
      <c r="Y70" s="66"/>
      <c r="Z70" s="66"/>
    </row>
    <row r="71" spans="1:26" ht="15.75" customHeight="1">
      <c r="A71" s="66"/>
      <c r="B71" s="66"/>
      <c r="C71" s="29"/>
      <c r="D71" s="66"/>
      <c r="E71" s="66"/>
      <c r="F71" s="66"/>
      <c r="G71" s="66"/>
      <c r="H71" s="66"/>
      <c r="I71" s="66"/>
      <c r="J71" s="66"/>
      <c r="K71" s="66"/>
      <c r="L71" s="66"/>
      <c r="M71" s="66"/>
      <c r="N71" s="66"/>
      <c r="O71" s="66"/>
      <c r="P71" s="66"/>
      <c r="Q71" s="66"/>
      <c r="R71" s="66"/>
      <c r="S71" s="66"/>
      <c r="T71" s="66"/>
      <c r="U71" s="66"/>
      <c r="V71" s="66"/>
      <c r="W71" s="66"/>
      <c r="X71" s="66"/>
      <c r="Y71" s="66"/>
      <c r="Z71" s="66"/>
    </row>
    <row r="72" spans="1:26" ht="15.75" customHeight="1">
      <c r="A72" s="66"/>
      <c r="B72" s="66"/>
      <c r="C72" s="29"/>
      <c r="D72" s="66"/>
      <c r="E72" s="66"/>
      <c r="F72" s="66"/>
      <c r="G72" s="66"/>
      <c r="H72" s="66"/>
      <c r="I72" s="66"/>
      <c r="J72" s="66"/>
      <c r="K72" s="66"/>
      <c r="L72" s="66"/>
      <c r="M72" s="66"/>
      <c r="N72" s="66"/>
      <c r="O72" s="66"/>
      <c r="P72" s="66"/>
      <c r="Q72" s="66"/>
      <c r="R72" s="66"/>
      <c r="S72" s="66"/>
      <c r="T72" s="66"/>
      <c r="U72" s="66"/>
      <c r="V72" s="66"/>
      <c r="W72" s="66"/>
      <c r="X72" s="66"/>
      <c r="Y72" s="66"/>
      <c r="Z72" s="66"/>
    </row>
    <row r="73" spans="1:26" ht="15.75" customHeight="1">
      <c r="A73" s="66"/>
      <c r="B73" s="66"/>
      <c r="C73" s="29"/>
      <c r="D73" s="66"/>
      <c r="E73" s="66"/>
      <c r="F73" s="66"/>
      <c r="G73" s="66"/>
      <c r="H73" s="66"/>
      <c r="I73" s="66"/>
      <c r="J73" s="66"/>
      <c r="K73" s="66"/>
      <c r="L73" s="66"/>
      <c r="M73" s="66"/>
      <c r="N73" s="66"/>
      <c r="O73" s="66"/>
      <c r="P73" s="66"/>
      <c r="Q73" s="66"/>
      <c r="R73" s="66"/>
      <c r="S73" s="66"/>
      <c r="T73" s="66"/>
      <c r="U73" s="66"/>
      <c r="V73" s="66"/>
      <c r="W73" s="66"/>
      <c r="X73" s="66"/>
      <c r="Y73" s="66"/>
      <c r="Z73" s="66"/>
    </row>
    <row r="74" spans="1:26" ht="15.75" customHeight="1">
      <c r="A74" s="66"/>
      <c r="B74" s="66"/>
      <c r="C74" s="29"/>
      <c r="D74" s="66"/>
      <c r="E74" s="66"/>
      <c r="F74" s="66"/>
      <c r="G74" s="66"/>
      <c r="H74" s="66"/>
      <c r="I74" s="66"/>
      <c r="J74" s="66"/>
      <c r="K74" s="66"/>
      <c r="L74" s="66"/>
      <c r="M74" s="66"/>
      <c r="N74" s="66"/>
      <c r="O74" s="66"/>
      <c r="P74" s="66"/>
      <c r="Q74" s="66"/>
      <c r="R74" s="66"/>
      <c r="S74" s="66"/>
      <c r="T74" s="66"/>
      <c r="U74" s="66"/>
      <c r="V74" s="66"/>
      <c r="W74" s="66"/>
      <c r="X74" s="66"/>
      <c r="Y74" s="66"/>
      <c r="Z74" s="66"/>
    </row>
    <row r="75" spans="1:26" ht="15.75" customHeight="1">
      <c r="A75" s="66"/>
      <c r="B75" s="66"/>
      <c r="C75" s="29"/>
      <c r="D75" s="66"/>
      <c r="E75" s="66"/>
      <c r="F75" s="66"/>
      <c r="G75" s="66"/>
      <c r="H75" s="66"/>
      <c r="I75" s="66"/>
      <c r="J75" s="66"/>
      <c r="K75" s="66"/>
      <c r="L75" s="66"/>
      <c r="M75" s="66"/>
      <c r="N75" s="66"/>
      <c r="O75" s="66"/>
      <c r="P75" s="66"/>
      <c r="Q75" s="66"/>
      <c r="R75" s="66"/>
      <c r="S75" s="66"/>
      <c r="T75" s="66"/>
      <c r="U75" s="66"/>
      <c r="V75" s="66"/>
      <c r="W75" s="66"/>
      <c r="X75" s="66"/>
      <c r="Y75" s="66"/>
      <c r="Z75" s="66"/>
    </row>
    <row r="76" spans="1:26" ht="15.75" customHeight="1">
      <c r="A76" s="66"/>
      <c r="B76" s="66"/>
      <c r="C76" s="29"/>
      <c r="D76" s="66"/>
      <c r="E76" s="66"/>
      <c r="F76" s="66"/>
      <c r="G76" s="66"/>
      <c r="H76" s="66"/>
      <c r="I76" s="66"/>
      <c r="J76" s="66"/>
      <c r="K76" s="66"/>
      <c r="L76" s="66"/>
      <c r="M76" s="66"/>
      <c r="N76" s="66"/>
      <c r="O76" s="66"/>
      <c r="P76" s="66"/>
      <c r="Q76" s="66"/>
      <c r="R76" s="66"/>
      <c r="S76" s="66"/>
      <c r="T76" s="66"/>
      <c r="U76" s="66"/>
      <c r="V76" s="66"/>
      <c r="W76" s="66"/>
      <c r="X76" s="66"/>
      <c r="Y76" s="66"/>
      <c r="Z76" s="66"/>
    </row>
    <row r="77" spans="1:26" ht="15.75" customHeight="1">
      <c r="A77" s="66"/>
      <c r="B77" s="66"/>
      <c r="C77" s="29"/>
      <c r="D77" s="66"/>
      <c r="E77" s="66"/>
      <c r="F77" s="66"/>
      <c r="G77" s="66"/>
      <c r="H77" s="66"/>
      <c r="I77" s="66"/>
      <c r="J77" s="66"/>
      <c r="K77" s="66"/>
      <c r="L77" s="66"/>
      <c r="M77" s="66"/>
      <c r="N77" s="66"/>
      <c r="O77" s="66"/>
      <c r="P77" s="66"/>
      <c r="Q77" s="66"/>
      <c r="R77" s="66"/>
      <c r="S77" s="66"/>
      <c r="T77" s="66"/>
      <c r="U77" s="66"/>
      <c r="V77" s="66"/>
      <c r="W77" s="66"/>
      <c r="X77" s="66"/>
      <c r="Y77" s="66"/>
      <c r="Z77" s="66"/>
    </row>
    <row r="78" spans="1:26" ht="15.75" customHeight="1">
      <c r="A78" s="66"/>
      <c r="B78" s="66"/>
      <c r="C78" s="29"/>
      <c r="D78" s="66"/>
      <c r="E78" s="66"/>
      <c r="F78" s="66"/>
      <c r="G78" s="66"/>
      <c r="H78" s="66"/>
      <c r="I78" s="66"/>
      <c r="J78" s="66"/>
      <c r="K78" s="66"/>
      <c r="L78" s="66"/>
      <c r="M78" s="66"/>
      <c r="N78" s="66"/>
      <c r="O78" s="66"/>
      <c r="P78" s="66"/>
      <c r="Q78" s="66"/>
      <c r="R78" s="66"/>
      <c r="S78" s="66"/>
      <c r="T78" s="66"/>
      <c r="U78" s="66"/>
      <c r="V78" s="66"/>
      <c r="W78" s="66"/>
      <c r="X78" s="66"/>
      <c r="Y78" s="66"/>
      <c r="Z78" s="66"/>
    </row>
    <row r="79" spans="1:26" ht="15.75" customHeight="1">
      <c r="A79" s="66"/>
      <c r="B79" s="66"/>
      <c r="C79" s="29"/>
      <c r="D79" s="66"/>
      <c r="E79" s="66"/>
      <c r="F79" s="66"/>
      <c r="G79" s="66"/>
      <c r="H79" s="66"/>
      <c r="I79" s="66"/>
      <c r="J79" s="66"/>
      <c r="K79" s="66"/>
      <c r="L79" s="66"/>
      <c r="M79" s="66"/>
      <c r="N79" s="66"/>
      <c r="O79" s="66"/>
      <c r="P79" s="66"/>
      <c r="Q79" s="66"/>
      <c r="R79" s="66"/>
      <c r="S79" s="66"/>
      <c r="T79" s="66"/>
      <c r="U79" s="66"/>
      <c r="V79" s="66"/>
      <c r="W79" s="66"/>
      <c r="X79" s="66"/>
      <c r="Y79" s="66"/>
      <c r="Z79" s="66"/>
    </row>
    <row r="80" spans="1:26" ht="15.75" customHeight="1">
      <c r="A80" s="66"/>
      <c r="B80" s="66"/>
      <c r="C80" s="29"/>
      <c r="D80" s="66"/>
      <c r="E80" s="66"/>
      <c r="F80" s="66"/>
      <c r="G80" s="66"/>
      <c r="H80" s="66"/>
      <c r="I80" s="66"/>
      <c r="J80" s="66"/>
      <c r="K80" s="66"/>
      <c r="L80" s="66"/>
      <c r="M80" s="66"/>
      <c r="N80" s="66"/>
      <c r="O80" s="66"/>
      <c r="P80" s="66"/>
      <c r="Q80" s="66"/>
      <c r="R80" s="66"/>
      <c r="S80" s="66"/>
      <c r="T80" s="66"/>
      <c r="U80" s="66"/>
      <c r="V80" s="66"/>
      <c r="W80" s="66"/>
      <c r="X80" s="66"/>
      <c r="Y80" s="66"/>
      <c r="Z80" s="66"/>
    </row>
    <row r="81" spans="1:26" ht="15.75" customHeight="1">
      <c r="A81" s="66"/>
      <c r="B81" s="66"/>
      <c r="C81" s="29"/>
      <c r="D81" s="66"/>
      <c r="E81" s="66"/>
      <c r="F81" s="66"/>
      <c r="G81" s="66"/>
      <c r="H81" s="66"/>
      <c r="I81" s="66"/>
      <c r="J81" s="66"/>
      <c r="K81" s="66"/>
      <c r="L81" s="66"/>
      <c r="M81" s="66"/>
      <c r="N81" s="66"/>
      <c r="O81" s="66"/>
      <c r="P81" s="66"/>
      <c r="Q81" s="66"/>
      <c r="R81" s="66"/>
      <c r="S81" s="66"/>
      <c r="T81" s="66"/>
      <c r="U81" s="66"/>
      <c r="V81" s="66"/>
      <c r="W81" s="66"/>
      <c r="X81" s="66"/>
      <c r="Y81" s="66"/>
      <c r="Z81" s="66"/>
    </row>
    <row r="82" spans="1:26" ht="15.75" customHeight="1">
      <c r="A82" s="66"/>
      <c r="B82" s="66"/>
      <c r="C82" s="29"/>
      <c r="D82" s="66"/>
      <c r="E82" s="66"/>
      <c r="F82" s="66"/>
      <c r="G82" s="66"/>
      <c r="H82" s="66"/>
      <c r="I82" s="66"/>
      <c r="J82" s="66"/>
      <c r="K82" s="66"/>
      <c r="L82" s="66"/>
      <c r="M82" s="66"/>
      <c r="N82" s="66"/>
      <c r="O82" s="66"/>
      <c r="P82" s="66"/>
      <c r="Q82" s="66"/>
      <c r="R82" s="66"/>
      <c r="S82" s="66"/>
      <c r="T82" s="66"/>
      <c r="U82" s="66"/>
      <c r="V82" s="66"/>
      <c r="W82" s="66"/>
      <c r="X82" s="66"/>
      <c r="Y82" s="66"/>
      <c r="Z82" s="66"/>
    </row>
    <row r="83" spans="1:26" ht="15.75" customHeight="1">
      <c r="A83" s="66"/>
      <c r="B83" s="66"/>
      <c r="C83" s="29"/>
      <c r="D83" s="66"/>
      <c r="E83" s="66"/>
      <c r="F83" s="66"/>
      <c r="G83" s="66"/>
      <c r="H83" s="66"/>
      <c r="I83" s="66"/>
      <c r="J83" s="66"/>
      <c r="K83" s="66"/>
      <c r="L83" s="66"/>
      <c r="M83" s="66"/>
      <c r="N83" s="66"/>
      <c r="O83" s="66"/>
      <c r="P83" s="66"/>
      <c r="Q83" s="66"/>
      <c r="R83" s="66"/>
      <c r="S83" s="66"/>
      <c r="T83" s="66"/>
      <c r="U83" s="66"/>
      <c r="V83" s="66"/>
      <c r="W83" s="66"/>
      <c r="X83" s="66"/>
      <c r="Y83" s="66"/>
      <c r="Z83" s="66"/>
    </row>
    <row r="84" spans="1:26" ht="15.75" customHeight="1">
      <c r="A84" s="66"/>
      <c r="B84" s="66"/>
      <c r="C84" s="29"/>
      <c r="D84" s="66"/>
      <c r="E84" s="66"/>
      <c r="F84" s="66"/>
      <c r="G84" s="66"/>
      <c r="H84" s="66"/>
      <c r="I84" s="66"/>
      <c r="J84" s="66"/>
      <c r="K84" s="66"/>
      <c r="L84" s="66"/>
      <c r="M84" s="66"/>
      <c r="N84" s="66"/>
      <c r="O84" s="66"/>
      <c r="P84" s="66"/>
      <c r="Q84" s="66"/>
      <c r="R84" s="66"/>
      <c r="S84" s="66"/>
      <c r="T84" s="66"/>
      <c r="U84" s="66"/>
      <c r="V84" s="66"/>
      <c r="W84" s="66"/>
      <c r="X84" s="66"/>
      <c r="Y84" s="66"/>
      <c r="Z84" s="66"/>
    </row>
    <row r="85" spans="1:26" ht="15.75" customHeight="1">
      <c r="A85" s="66"/>
      <c r="B85" s="66"/>
      <c r="C85" s="29"/>
      <c r="D85" s="66"/>
      <c r="E85" s="66"/>
      <c r="F85" s="66"/>
      <c r="G85" s="66"/>
      <c r="H85" s="66"/>
      <c r="I85" s="66"/>
      <c r="J85" s="66"/>
      <c r="K85" s="66"/>
      <c r="L85" s="66"/>
      <c r="M85" s="66"/>
      <c r="N85" s="66"/>
      <c r="O85" s="66"/>
      <c r="P85" s="66"/>
      <c r="Q85" s="66"/>
      <c r="R85" s="66"/>
      <c r="S85" s="66"/>
      <c r="T85" s="66"/>
      <c r="U85" s="66"/>
      <c r="V85" s="66"/>
      <c r="W85" s="66"/>
      <c r="X85" s="66"/>
      <c r="Y85" s="66"/>
      <c r="Z85" s="66"/>
    </row>
    <row r="86" spans="1:26" ht="15.75" customHeight="1">
      <c r="A86" s="66"/>
      <c r="B86" s="66"/>
      <c r="C86" s="29"/>
      <c r="D86" s="66"/>
      <c r="E86" s="66"/>
      <c r="F86" s="66"/>
      <c r="G86" s="66"/>
      <c r="H86" s="66"/>
      <c r="I86" s="66"/>
      <c r="J86" s="66"/>
      <c r="K86" s="66"/>
      <c r="L86" s="66"/>
      <c r="M86" s="66"/>
      <c r="N86" s="66"/>
      <c r="O86" s="66"/>
      <c r="P86" s="66"/>
      <c r="Q86" s="66"/>
      <c r="R86" s="66"/>
      <c r="S86" s="66"/>
      <c r="T86" s="66"/>
      <c r="U86" s="66"/>
      <c r="V86" s="66"/>
      <c r="W86" s="66"/>
      <c r="X86" s="66"/>
      <c r="Y86" s="66"/>
      <c r="Z86" s="66"/>
    </row>
    <row r="87" spans="1:26" ht="15.75" customHeight="1">
      <c r="A87" s="66"/>
      <c r="B87" s="66"/>
      <c r="C87" s="29"/>
      <c r="D87" s="66"/>
      <c r="E87" s="66"/>
      <c r="F87" s="66"/>
      <c r="G87" s="66"/>
      <c r="H87" s="66"/>
      <c r="I87" s="66"/>
      <c r="J87" s="66"/>
      <c r="K87" s="66"/>
      <c r="L87" s="66"/>
      <c r="M87" s="66"/>
      <c r="N87" s="66"/>
      <c r="O87" s="66"/>
      <c r="P87" s="66"/>
      <c r="Q87" s="66"/>
      <c r="R87" s="66"/>
      <c r="S87" s="66"/>
      <c r="T87" s="66"/>
      <c r="U87" s="66"/>
      <c r="V87" s="66"/>
      <c r="W87" s="66"/>
      <c r="X87" s="66"/>
      <c r="Y87" s="66"/>
      <c r="Z87" s="66"/>
    </row>
    <row r="88" spans="1:26" ht="15.75" customHeight="1">
      <c r="A88" s="66"/>
      <c r="B88" s="66"/>
      <c r="C88" s="29"/>
      <c r="D88" s="66"/>
      <c r="E88" s="66"/>
      <c r="F88" s="66"/>
      <c r="G88" s="66"/>
      <c r="H88" s="66"/>
      <c r="I88" s="66"/>
      <c r="J88" s="66"/>
      <c r="K88" s="66"/>
      <c r="L88" s="66"/>
      <c r="M88" s="66"/>
      <c r="N88" s="66"/>
      <c r="O88" s="66"/>
      <c r="P88" s="66"/>
      <c r="Q88" s="66"/>
      <c r="R88" s="66"/>
      <c r="S88" s="66"/>
      <c r="T88" s="66"/>
      <c r="U88" s="66"/>
      <c r="V88" s="66"/>
      <c r="W88" s="66"/>
      <c r="X88" s="66"/>
      <c r="Y88" s="66"/>
      <c r="Z88" s="66"/>
    </row>
    <row r="89" spans="1:26" ht="15.75" customHeight="1">
      <c r="A89" s="66"/>
      <c r="B89" s="66"/>
      <c r="C89" s="29"/>
      <c r="D89" s="66"/>
      <c r="E89" s="66"/>
      <c r="F89" s="66"/>
      <c r="G89" s="66"/>
      <c r="H89" s="66"/>
      <c r="I89" s="66"/>
      <c r="J89" s="66"/>
      <c r="K89" s="66"/>
      <c r="L89" s="66"/>
      <c r="M89" s="66"/>
      <c r="N89" s="66"/>
      <c r="O89" s="66"/>
      <c r="P89" s="66"/>
      <c r="Q89" s="66"/>
      <c r="R89" s="66"/>
      <c r="S89" s="66"/>
      <c r="T89" s="66"/>
      <c r="U89" s="66"/>
      <c r="V89" s="66"/>
      <c r="W89" s="66"/>
      <c r="X89" s="66"/>
      <c r="Y89" s="66"/>
      <c r="Z89" s="66"/>
    </row>
    <row r="90" spans="1:26" ht="15.75" customHeight="1">
      <c r="A90" s="66"/>
      <c r="B90" s="66"/>
      <c r="C90" s="29"/>
      <c r="D90" s="66"/>
      <c r="E90" s="66"/>
      <c r="F90" s="66"/>
      <c r="G90" s="66"/>
      <c r="H90" s="66"/>
      <c r="I90" s="66"/>
      <c r="J90" s="66"/>
      <c r="K90" s="66"/>
      <c r="L90" s="66"/>
      <c r="M90" s="66"/>
      <c r="N90" s="66"/>
      <c r="O90" s="66"/>
      <c r="P90" s="66"/>
      <c r="Q90" s="66"/>
      <c r="R90" s="66"/>
      <c r="S90" s="66"/>
      <c r="T90" s="66"/>
      <c r="U90" s="66"/>
      <c r="V90" s="66"/>
      <c r="W90" s="66"/>
      <c r="X90" s="66"/>
      <c r="Y90" s="66"/>
      <c r="Z90" s="66"/>
    </row>
    <row r="91" spans="1:26" ht="15.75" customHeight="1">
      <c r="A91" s="66"/>
      <c r="B91" s="66"/>
      <c r="C91" s="29"/>
      <c r="D91" s="66"/>
      <c r="E91" s="66"/>
      <c r="F91" s="66"/>
      <c r="G91" s="66"/>
      <c r="H91" s="66"/>
      <c r="I91" s="66"/>
      <c r="J91" s="66"/>
      <c r="K91" s="66"/>
      <c r="L91" s="66"/>
      <c r="M91" s="66"/>
      <c r="N91" s="66"/>
      <c r="O91" s="66"/>
      <c r="P91" s="66"/>
      <c r="Q91" s="66"/>
      <c r="R91" s="66"/>
      <c r="S91" s="66"/>
      <c r="T91" s="66"/>
      <c r="U91" s="66"/>
      <c r="V91" s="66"/>
      <c r="W91" s="66"/>
      <c r="X91" s="66"/>
      <c r="Y91" s="66"/>
      <c r="Z91" s="66"/>
    </row>
    <row r="92" spans="1:26" ht="15.75" customHeight="1">
      <c r="A92" s="66"/>
      <c r="B92" s="66"/>
      <c r="C92" s="29"/>
      <c r="D92" s="66"/>
      <c r="E92" s="66"/>
      <c r="F92" s="66"/>
      <c r="G92" s="66"/>
      <c r="H92" s="66"/>
      <c r="I92" s="66"/>
      <c r="J92" s="66"/>
      <c r="K92" s="66"/>
      <c r="L92" s="66"/>
      <c r="M92" s="66"/>
      <c r="N92" s="66"/>
      <c r="O92" s="66"/>
      <c r="P92" s="66"/>
      <c r="Q92" s="66"/>
      <c r="R92" s="66"/>
      <c r="S92" s="66"/>
      <c r="T92" s="66"/>
      <c r="U92" s="66"/>
      <c r="V92" s="66"/>
      <c r="W92" s="66"/>
      <c r="X92" s="66"/>
      <c r="Y92" s="66"/>
      <c r="Z92" s="66"/>
    </row>
    <row r="93" spans="1:26" ht="15.75" customHeight="1">
      <c r="A93" s="66"/>
      <c r="B93" s="66"/>
      <c r="C93" s="29"/>
      <c r="D93" s="66"/>
      <c r="E93" s="66"/>
      <c r="F93" s="66"/>
      <c r="G93" s="66"/>
      <c r="H93" s="66"/>
      <c r="I93" s="66"/>
      <c r="J93" s="66"/>
      <c r="K93" s="66"/>
      <c r="L93" s="66"/>
      <c r="M93" s="66"/>
      <c r="N93" s="66"/>
      <c r="O93" s="66"/>
      <c r="P93" s="66"/>
      <c r="Q93" s="66"/>
      <c r="R93" s="66"/>
      <c r="S93" s="66"/>
      <c r="T93" s="66"/>
      <c r="U93" s="66"/>
      <c r="V93" s="66"/>
      <c r="W93" s="66"/>
      <c r="X93" s="66"/>
      <c r="Y93" s="66"/>
      <c r="Z93" s="66"/>
    </row>
    <row r="94" spans="1:26" ht="15.75" customHeight="1">
      <c r="A94" s="66"/>
      <c r="B94" s="66"/>
      <c r="C94" s="29"/>
      <c r="D94" s="66"/>
      <c r="E94" s="66"/>
      <c r="F94" s="66"/>
      <c r="G94" s="66"/>
      <c r="H94" s="66"/>
      <c r="I94" s="66"/>
      <c r="J94" s="66"/>
      <c r="K94" s="66"/>
      <c r="L94" s="66"/>
      <c r="M94" s="66"/>
      <c r="N94" s="66"/>
      <c r="O94" s="66"/>
      <c r="P94" s="66"/>
      <c r="Q94" s="66"/>
      <c r="R94" s="66"/>
      <c r="S94" s="66"/>
      <c r="T94" s="66"/>
      <c r="U94" s="66"/>
      <c r="V94" s="66"/>
      <c r="W94" s="66"/>
      <c r="X94" s="66"/>
      <c r="Y94" s="66"/>
      <c r="Z94" s="66"/>
    </row>
    <row r="95" spans="1:26" ht="15.75" customHeight="1">
      <c r="A95" s="66"/>
      <c r="B95" s="66"/>
      <c r="C95" s="29"/>
      <c r="D95" s="66"/>
      <c r="E95" s="66"/>
      <c r="F95" s="66"/>
      <c r="G95" s="66"/>
      <c r="H95" s="66"/>
      <c r="I95" s="66"/>
      <c r="J95" s="66"/>
      <c r="K95" s="66"/>
      <c r="L95" s="66"/>
      <c r="M95" s="66"/>
      <c r="N95" s="66"/>
      <c r="O95" s="66"/>
      <c r="P95" s="66"/>
      <c r="Q95" s="66"/>
      <c r="R95" s="66"/>
      <c r="S95" s="66"/>
      <c r="T95" s="66"/>
      <c r="U95" s="66"/>
      <c r="V95" s="66"/>
      <c r="W95" s="66"/>
      <c r="X95" s="66"/>
      <c r="Y95" s="66"/>
      <c r="Z95" s="66"/>
    </row>
    <row r="96" spans="1:26" ht="15.75" customHeight="1">
      <c r="A96" s="66"/>
      <c r="B96" s="66"/>
      <c r="C96" s="29"/>
      <c r="D96" s="66"/>
      <c r="E96" s="66"/>
      <c r="F96" s="66"/>
      <c r="G96" s="66"/>
      <c r="H96" s="66"/>
      <c r="I96" s="66"/>
      <c r="J96" s="66"/>
      <c r="K96" s="66"/>
      <c r="L96" s="66"/>
      <c r="M96" s="66"/>
      <c r="N96" s="66"/>
      <c r="O96" s="66"/>
      <c r="P96" s="66"/>
      <c r="Q96" s="66"/>
      <c r="R96" s="66"/>
      <c r="S96" s="66"/>
      <c r="T96" s="66"/>
      <c r="U96" s="66"/>
      <c r="V96" s="66"/>
      <c r="W96" s="66"/>
      <c r="X96" s="66"/>
      <c r="Y96" s="66"/>
      <c r="Z96" s="66"/>
    </row>
    <row r="97" spans="1:26" ht="15.75" customHeight="1">
      <c r="A97" s="66"/>
      <c r="B97" s="66"/>
      <c r="C97" s="29"/>
      <c r="D97" s="66"/>
      <c r="E97" s="66"/>
      <c r="F97" s="66"/>
      <c r="G97" s="66"/>
      <c r="H97" s="66"/>
      <c r="I97" s="66"/>
      <c r="J97" s="66"/>
      <c r="K97" s="66"/>
      <c r="L97" s="66"/>
      <c r="M97" s="66"/>
      <c r="N97" s="66"/>
      <c r="O97" s="66"/>
      <c r="P97" s="66"/>
      <c r="Q97" s="66"/>
      <c r="R97" s="66"/>
      <c r="S97" s="66"/>
      <c r="T97" s="66"/>
      <c r="U97" s="66"/>
      <c r="V97" s="66"/>
      <c r="W97" s="66"/>
      <c r="X97" s="66"/>
      <c r="Y97" s="66"/>
      <c r="Z97" s="66"/>
    </row>
    <row r="98" spans="1:26" ht="15.75" customHeight="1">
      <c r="A98" s="66"/>
      <c r="B98" s="66"/>
      <c r="C98" s="29"/>
      <c r="D98" s="66"/>
      <c r="E98" s="66"/>
      <c r="F98" s="66"/>
      <c r="G98" s="66"/>
      <c r="H98" s="66"/>
      <c r="I98" s="66"/>
      <c r="J98" s="66"/>
      <c r="K98" s="66"/>
      <c r="L98" s="66"/>
      <c r="M98" s="66"/>
      <c r="N98" s="66"/>
      <c r="O98" s="66"/>
      <c r="P98" s="66"/>
      <c r="Q98" s="66"/>
      <c r="R98" s="66"/>
      <c r="S98" s="66"/>
      <c r="T98" s="66"/>
      <c r="U98" s="66"/>
      <c r="V98" s="66"/>
      <c r="W98" s="66"/>
      <c r="X98" s="66"/>
      <c r="Y98" s="66"/>
      <c r="Z98" s="66"/>
    </row>
    <row r="99" spans="1:26" ht="15.75" customHeight="1">
      <c r="A99" s="66"/>
      <c r="B99" s="66"/>
      <c r="C99" s="29"/>
      <c r="D99" s="66"/>
      <c r="E99" s="66"/>
      <c r="F99" s="66"/>
      <c r="G99" s="66"/>
      <c r="H99" s="66"/>
      <c r="I99" s="66"/>
      <c r="J99" s="66"/>
      <c r="K99" s="66"/>
      <c r="L99" s="66"/>
      <c r="M99" s="66"/>
      <c r="N99" s="66"/>
      <c r="O99" s="66"/>
      <c r="P99" s="66"/>
      <c r="Q99" s="66"/>
      <c r="R99" s="66"/>
      <c r="S99" s="66"/>
      <c r="T99" s="66"/>
      <c r="U99" s="66"/>
      <c r="V99" s="66"/>
      <c r="W99" s="66"/>
      <c r="X99" s="66"/>
      <c r="Y99" s="66"/>
      <c r="Z99" s="66"/>
    </row>
    <row r="100" spans="1:26" ht="15.75" customHeight="1">
      <c r="A100" s="66"/>
      <c r="B100" s="66"/>
      <c r="C100" s="29"/>
      <c r="D100" s="66"/>
      <c r="E100" s="66"/>
      <c r="F100" s="66"/>
      <c r="G100" s="66"/>
      <c r="H100" s="66"/>
      <c r="I100" s="66"/>
      <c r="J100" s="66"/>
      <c r="K100" s="66"/>
      <c r="L100" s="66"/>
      <c r="M100" s="66"/>
      <c r="N100" s="66"/>
      <c r="O100" s="66"/>
      <c r="P100" s="66"/>
      <c r="Q100" s="66"/>
      <c r="R100" s="66"/>
      <c r="S100" s="66"/>
      <c r="T100" s="66"/>
      <c r="U100" s="66"/>
      <c r="V100" s="66"/>
      <c r="W100" s="66"/>
      <c r="X100" s="66"/>
      <c r="Y100" s="66"/>
      <c r="Z100" s="66"/>
    </row>
    <row r="101" spans="1:26" ht="15.75" customHeight="1">
      <c r="A101" s="66"/>
      <c r="B101" s="66"/>
      <c r="C101" s="29"/>
      <c r="D101" s="66"/>
      <c r="E101" s="66"/>
      <c r="F101" s="66"/>
      <c r="G101" s="66"/>
      <c r="H101" s="66"/>
      <c r="I101" s="66"/>
      <c r="J101" s="66"/>
      <c r="K101" s="66"/>
      <c r="L101" s="66"/>
      <c r="M101" s="66"/>
      <c r="N101" s="66"/>
      <c r="O101" s="66"/>
      <c r="P101" s="66"/>
      <c r="Q101" s="66"/>
      <c r="R101" s="66"/>
      <c r="S101" s="66"/>
      <c r="T101" s="66"/>
      <c r="U101" s="66"/>
      <c r="V101" s="66"/>
      <c r="W101" s="66"/>
      <c r="X101" s="66"/>
      <c r="Y101" s="66"/>
      <c r="Z101" s="66"/>
    </row>
    <row r="102" spans="1:26" ht="15.75" customHeight="1">
      <c r="A102" s="66"/>
      <c r="B102" s="66"/>
      <c r="C102" s="29"/>
      <c r="D102" s="66"/>
      <c r="E102" s="66"/>
      <c r="F102" s="66"/>
      <c r="G102" s="66"/>
      <c r="H102" s="66"/>
      <c r="I102" s="66"/>
      <c r="J102" s="66"/>
      <c r="K102" s="66"/>
      <c r="L102" s="66"/>
      <c r="M102" s="66"/>
      <c r="N102" s="66"/>
      <c r="O102" s="66"/>
      <c r="P102" s="66"/>
      <c r="Q102" s="66"/>
      <c r="R102" s="66"/>
      <c r="S102" s="66"/>
      <c r="T102" s="66"/>
      <c r="U102" s="66"/>
      <c r="V102" s="66"/>
      <c r="W102" s="66"/>
      <c r="X102" s="66"/>
      <c r="Y102" s="66"/>
      <c r="Z102" s="66"/>
    </row>
    <row r="103" spans="1:26" ht="15.75" customHeight="1">
      <c r="A103" s="66"/>
      <c r="B103" s="66"/>
      <c r="C103" s="29"/>
      <c r="D103" s="66"/>
      <c r="E103" s="66"/>
      <c r="F103" s="66"/>
      <c r="G103" s="66"/>
      <c r="H103" s="66"/>
      <c r="I103" s="66"/>
      <c r="J103" s="66"/>
      <c r="K103" s="66"/>
      <c r="L103" s="66"/>
      <c r="M103" s="66"/>
      <c r="N103" s="66"/>
      <c r="O103" s="66"/>
      <c r="P103" s="66"/>
      <c r="Q103" s="66"/>
      <c r="R103" s="66"/>
      <c r="S103" s="66"/>
      <c r="T103" s="66"/>
      <c r="U103" s="66"/>
      <c r="V103" s="66"/>
      <c r="W103" s="66"/>
      <c r="X103" s="66"/>
      <c r="Y103" s="66"/>
      <c r="Z103" s="66"/>
    </row>
    <row r="104" spans="1:26" ht="15.75" customHeight="1">
      <c r="A104" s="66"/>
      <c r="B104" s="66"/>
      <c r="C104" s="29"/>
      <c r="D104" s="66"/>
      <c r="E104" s="66"/>
      <c r="F104" s="66"/>
      <c r="G104" s="66"/>
      <c r="H104" s="66"/>
      <c r="I104" s="66"/>
      <c r="J104" s="66"/>
      <c r="K104" s="66"/>
      <c r="L104" s="66"/>
      <c r="M104" s="66"/>
      <c r="N104" s="66"/>
      <c r="O104" s="66"/>
      <c r="P104" s="66"/>
      <c r="Q104" s="66"/>
      <c r="R104" s="66"/>
      <c r="S104" s="66"/>
      <c r="T104" s="66"/>
      <c r="U104" s="66"/>
      <c r="V104" s="66"/>
      <c r="W104" s="66"/>
      <c r="X104" s="66"/>
      <c r="Y104" s="66"/>
      <c r="Z104" s="66"/>
    </row>
    <row r="105" spans="1:26" ht="15.75" customHeight="1">
      <c r="A105" s="66"/>
      <c r="B105" s="66"/>
      <c r="C105" s="29"/>
      <c r="D105" s="66"/>
      <c r="E105" s="66"/>
      <c r="F105" s="66"/>
      <c r="G105" s="66"/>
      <c r="H105" s="66"/>
      <c r="I105" s="66"/>
      <c r="J105" s="66"/>
      <c r="K105" s="66"/>
      <c r="L105" s="66"/>
      <c r="M105" s="66"/>
      <c r="N105" s="66"/>
      <c r="O105" s="66"/>
      <c r="P105" s="66"/>
      <c r="Q105" s="66"/>
      <c r="R105" s="66"/>
      <c r="S105" s="66"/>
      <c r="T105" s="66"/>
      <c r="U105" s="66"/>
      <c r="V105" s="66"/>
      <c r="W105" s="66"/>
      <c r="X105" s="66"/>
      <c r="Y105" s="66"/>
      <c r="Z105" s="66"/>
    </row>
    <row r="106" spans="1:26" ht="15.75" customHeight="1">
      <c r="A106" s="66"/>
      <c r="B106" s="66"/>
      <c r="C106" s="29"/>
      <c r="D106" s="66"/>
      <c r="E106" s="66"/>
      <c r="F106" s="66"/>
      <c r="G106" s="66"/>
      <c r="H106" s="66"/>
      <c r="I106" s="66"/>
      <c r="J106" s="66"/>
      <c r="K106" s="66"/>
      <c r="L106" s="66"/>
      <c r="M106" s="66"/>
      <c r="N106" s="66"/>
      <c r="O106" s="66"/>
      <c r="P106" s="66"/>
      <c r="Q106" s="66"/>
      <c r="R106" s="66"/>
      <c r="S106" s="66"/>
      <c r="T106" s="66"/>
      <c r="U106" s="66"/>
      <c r="V106" s="66"/>
      <c r="W106" s="66"/>
      <c r="X106" s="66"/>
      <c r="Y106" s="66"/>
      <c r="Z106" s="66"/>
    </row>
    <row r="107" spans="1:26" ht="15.75" customHeight="1">
      <c r="A107" s="66"/>
      <c r="B107" s="66"/>
      <c r="C107" s="29"/>
      <c r="D107" s="66"/>
      <c r="E107" s="66"/>
      <c r="F107" s="66"/>
      <c r="G107" s="66"/>
      <c r="H107" s="66"/>
      <c r="I107" s="66"/>
      <c r="J107" s="66"/>
      <c r="K107" s="66"/>
      <c r="L107" s="66"/>
      <c r="M107" s="66"/>
      <c r="N107" s="66"/>
      <c r="O107" s="66"/>
      <c r="P107" s="66"/>
      <c r="Q107" s="66"/>
      <c r="R107" s="66"/>
      <c r="S107" s="66"/>
      <c r="T107" s="66"/>
      <c r="U107" s="66"/>
      <c r="V107" s="66"/>
      <c r="W107" s="66"/>
      <c r="X107" s="66"/>
      <c r="Y107" s="66"/>
      <c r="Z107" s="66"/>
    </row>
    <row r="108" spans="1:26" ht="15.75" customHeight="1">
      <c r="A108" s="66"/>
      <c r="B108" s="66"/>
      <c r="C108" s="29"/>
      <c r="D108" s="66"/>
      <c r="E108" s="66"/>
      <c r="F108" s="66"/>
      <c r="G108" s="66"/>
      <c r="H108" s="66"/>
      <c r="I108" s="66"/>
      <c r="J108" s="66"/>
      <c r="K108" s="66"/>
      <c r="L108" s="66"/>
      <c r="M108" s="66"/>
      <c r="N108" s="66"/>
      <c r="O108" s="66"/>
      <c r="P108" s="66"/>
      <c r="Q108" s="66"/>
      <c r="R108" s="66"/>
      <c r="S108" s="66"/>
      <c r="T108" s="66"/>
      <c r="U108" s="66"/>
      <c r="V108" s="66"/>
      <c r="W108" s="66"/>
      <c r="X108" s="66"/>
      <c r="Y108" s="66"/>
      <c r="Z108" s="66"/>
    </row>
    <row r="109" spans="1:26" ht="15.75" customHeight="1">
      <c r="A109" s="66"/>
      <c r="B109" s="66"/>
      <c r="C109" s="29"/>
      <c r="D109" s="66"/>
      <c r="E109" s="66"/>
      <c r="F109" s="66"/>
      <c r="G109" s="66"/>
      <c r="H109" s="66"/>
      <c r="I109" s="66"/>
      <c r="J109" s="66"/>
      <c r="K109" s="66"/>
      <c r="L109" s="66"/>
      <c r="M109" s="66"/>
      <c r="N109" s="66"/>
      <c r="O109" s="66"/>
      <c r="P109" s="66"/>
      <c r="Q109" s="66"/>
      <c r="R109" s="66"/>
      <c r="S109" s="66"/>
      <c r="T109" s="66"/>
      <c r="U109" s="66"/>
      <c r="V109" s="66"/>
      <c r="W109" s="66"/>
      <c r="X109" s="66"/>
      <c r="Y109" s="66"/>
      <c r="Z109" s="66"/>
    </row>
    <row r="110" spans="1:26" ht="15.75" customHeight="1">
      <c r="A110" s="66"/>
      <c r="B110" s="66"/>
      <c r="C110" s="29"/>
      <c r="D110" s="66"/>
      <c r="E110" s="66"/>
      <c r="F110" s="66"/>
      <c r="G110" s="66"/>
      <c r="H110" s="66"/>
      <c r="I110" s="66"/>
      <c r="J110" s="66"/>
      <c r="K110" s="66"/>
      <c r="L110" s="66"/>
      <c r="M110" s="66"/>
      <c r="N110" s="66"/>
      <c r="O110" s="66"/>
      <c r="P110" s="66"/>
      <c r="Q110" s="66"/>
      <c r="R110" s="66"/>
      <c r="S110" s="66"/>
      <c r="T110" s="66"/>
      <c r="U110" s="66"/>
      <c r="V110" s="66"/>
      <c r="W110" s="66"/>
      <c r="X110" s="66"/>
      <c r="Y110" s="66"/>
      <c r="Z110" s="66"/>
    </row>
    <row r="111" spans="1:26" ht="15.75" customHeight="1">
      <c r="A111" s="66"/>
      <c r="B111" s="66"/>
      <c r="C111" s="29"/>
      <c r="D111" s="66"/>
      <c r="E111" s="66"/>
      <c r="F111" s="66"/>
      <c r="G111" s="66"/>
      <c r="H111" s="66"/>
      <c r="I111" s="66"/>
      <c r="J111" s="66"/>
      <c r="K111" s="66"/>
      <c r="L111" s="66"/>
      <c r="M111" s="66"/>
      <c r="N111" s="66"/>
      <c r="O111" s="66"/>
      <c r="P111" s="66"/>
      <c r="Q111" s="66"/>
      <c r="R111" s="66"/>
      <c r="S111" s="66"/>
      <c r="T111" s="66"/>
      <c r="U111" s="66"/>
      <c r="V111" s="66"/>
      <c r="W111" s="66"/>
      <c r="X111" s="66"/>
      <c r="Y111" s="66"/>
      <c r="Z111" s="66"/>
    </row>
    <row r="112" spans="1:26" ht="15.75" customHeight="1">
      <c r="A112" s="66"/>
      <c r="B112" s="66"/>
      <c r="C112" s="29"/>
      <c r="D112" s="66"/>
      <c r="E112" s="66"/>
      <c r="F112" s="66"/>
      <c r="G112" s="66"/>
      <c r="H112" s="66"/>
      <c r="I112" s="66"/>
      <c r="J112" s="66"/>
      <c r="K112" s="66"/>
      <c r="L112" s="66"/>
      <c r="M112" s="66"/>
      <c r="N112" s="66"/>
      <c r="O112" s="66"/>
      <c r="P112" s="66"/>
      <c r="Q112" s="66"/>
      <c r="R112" s="66"/>
      <c r="S112" s="66"/>
      <c r="T112" s="66"/>
      <c r="U112" s="66"/>
      <c r="V112" s="66"/>
      <c r="W112" s="66"/>
      <c r="X112" s="66"/>
      <c r="Y112" s="66"/>
      <c r="Z112" s="66"/>
    </row>
    <row r="113" spans="1:26" ht="15.75" customHeight="1">
      <c r="A113" s="66"/>
      <c r="B113" s="66"/>
      <c r="C113" s="29"/>
      <c r="D113" s="66"/>
      <c r="E113" s="66"/>
      <c r="F113" s="66"/>
      <c r="G113" s="66"/>
      <c r="H113" s="66"/>
      <c r="I113" s="66"/>
      <c r="J113" s="66"/>
      <c r="K113" s="66"/>
      <c r="L113" s="66"/>
      <c r="M113" s="66"/>
      <c r="N113" s="66"/>
      <c r="O113" s="66"/>
      <c r="P113" s="66"/>
      <c r="Q113" s="66"/>
      <c r="R113" s="66"/>
      <c r="S113" s="66"/>
      <c r="T113" s="66"/>
      <c r="U113" s="66"/>
      <c r="V113" s="66"/>
      <c r="W113" s="66"/>
      <c r="X113" s="66"/>
      <c r="Y113" s="66"/>
      <c r="Z113" s="66"/>
    </row>
    <row r="114" spans="1:26" ht="15.75" customHeight="1">
      <c r="A114" s="66"/>
      <c r="B114" s="66"/>
      <c r="C114" s="29"/>
      <c r="D114" s="66"/>
      <c r="E114" s="66"/>
      <c r="F114" s="66"/>
      <c r="G114" s="66"/>
      <c r="H114" s="66"/>
      <c r="I114" s="66"/>
      <c r="J114" s="66"/>
      <c r="K114" s="66"/>
      <c r="L114" s="66"/>
      <c r="M114" s="66"/>
      <c r="N114" s="66"/>
      <c r="O114" s="66"/>
      <c r="P114" s="66"/>
      <c r="Q114" s="66"/>
      <c r="R114" s="66"/>
      <c r="S114" s="66"/>
      <c r="T114" s="66"/>
      <c r="U114" s="66"/>
      <c r="V114" s="66"/>
      <c r="W114" s="66"/>
      <c r="X114" s="66"/>
      <c r="Y114" s="66"/>
      <c r="Z114" s="66"/>
    </row>
    <row r="115" spans="1:26" ht="15.75" customHeight="1">
      <c r="A115" s="66"/>
      <c r="B115" s="66"/>
      <c r="C115" s="29"/>
      <c r="D115" s="66"/>
      <c r="E115" s="66"/>
      <c r="F115" s="66"/>
      <c r="G115" s="66"/>
      <c r="H115" s="66"/>
      <c r="I115" s="66"/>
      <c r="J115" s="66"/>
      <c r="K115" s="66"/>
      <c r="L115" s="66"/>
      <c r="M115" s="66"/>
      <c r="N115" s="66"/>
      <c r="O115" s="66"/>
      <c r="P115" s="66"/>
      <c r="Q115" s="66"/>
      <c r="R115" s="66"/>
      <c r="S115" s="66"/>
      <c r="T115" s="66"/>
      <c r="U115" s="66"/>
      <c r="V115" s="66"/>
      <c r="W115" s="66"/>
      <c r="X115" s="66"/>
      <c r="Y115" s="66"/>
      <c r="Z115" s="66"/>
    </row>
    <row r="116" spans="1:26" ht="15.75" customHeight="1">
      <c r="A116" s="66"/>
      <c r="B116" s="66"/>
      <c r="C116" s="29"/>
      <c r="D116" s="66"/>
      <c r="E116" s="66"/>
      <c r="F116" s="66"/>
      <c r="G116" s="66"/>
      <c r="H116" s="66"/>
      <c r="I116" s="66"/>
      <c r="J116" s="66"/>
      <c r="K116" s="66"/>
      <c r="L116" s="66"/>
      <c r="M116" s="66"/>
      <c r="N116" s="66"/>
      <c r="O116" s="66"/>
      <c r="P116" s="66"/>
      <c r="Q116" s="66"/>
      <c r="R116" s="66"/>
      <c r="S116" s="66"/>
      <c r="T116" s="66"/>
      <c r="U116" s="66"/>
      <c r="V116" s="66"/>
      <c r="W116" s="66"/>
      <c r="X116" s="66"/>
      <c r="Y116" s="66"/>
      <c r="Z116" s="66"/>
    </row>
    <row r="117" spans="1:26" ht="15.75" customHeight="1">
      <c r="A117" s="66"/>
      <c r="B117" s="66"/>
      <c r="C117" s="29"/>
      <c r="D117" s="66"/>
      <c r="E117" s="66"/>
      <c r="F117" s="66"/>
      <c r="G117" s="66"/>
      <c r="H117" s="66"/>
      <c r="I117" s="66"/>
      <c r="J117" s="66"/>
      <c r="K117" s="66"/>
      <c r="L117" s="66"/>
      <c r="M117" s="66"/>
      <c r="N117" s="66"/>
      <c r="O117" s="66"/>
      <c r="P117" s="66"/>
      <c r="Q117" s="66"/>
      <c r="R117" s="66"/>
      <c r="S117" s="66"/>
      <c r="T117" s="66"/>
      <c r="U117" s="66"/>
      <c r="V117" s="66"/>
      <c r="W117" s="66"/>
      <c r="X117" s="66"/>
      <c r="Y117" s="66"/>
      <c r="Z117" s="66"/>
    </row>
    <row r="118" spans="1:26" ht="15.75" customHeight="1">
      <c r="A118" s="66"/>
      <c r="B118" s="66"/>
      <c r="C118" s="29"/>
      <c r="D118" s="66"/>
      <c r="E118" s="66"/>
      <c r="F118" s="66"/>
      <c r="G118" s="66"/>
      <c r="H118" s="66"/>
      <c r="I118" s="66"/>
      <c r="J118" s="66"/>
      <c r="K118" s="66"/>
      <c r="L118" s="66"/>
      <c r="M118" s="66"/>
      <c r="N118" s="66"/>
      <c r="O118" s="66"/>
      <c r="P118" s="66"/>
      <c r="Q118" s="66"/>
      <c r="R118" s="66"/>
      <c r="S118" s="66"/>
      <c r="T118" s="66"/>
      <c r="U118" s="66"/>
      <c r="V118" s="66"/>
      <c r="W118" s="66"/>
      <c r="X118" s="66"/>
      <c r="Y118" s="66"/>
      <c r="Z118" s="66"/>
    </row>
    <row r="119" spans="1:26" ht="15.75" customHeight="1">
      <c r="A119" s="66"/>
      <c r="B119" s="66"/>
      <c r="C119" s="29"/>
      <c r="D119" s="66"/>
      <c r="E119" s="66"/>
      <c r="F119" s="66"/>
      <c r="G119" s="66"/>
      <c r="H119" s="66"/>
      <c r="I119" s="66"/>
      <c r="J119" s="66"/>
      <c r="K119" s="66"/>
      <c r="L119" s="66"/>
      <c r="M119" s="66"/>
      <c r="N119" s="66"/>
      <c r="O119" s="66"/>
      <c r="P119" s="66"/>
      <c r="Q119" s="66"/>
      <c r="R119" s="66"/>
      <c r="S119" s="66"/>
      <c r="T119" s="66"/>
      <c r="U119" s="66"/>
      <c r="V119" s="66"/>
      <c r="W119" s="66"/>
      <c r="X119" s="66"/>
      <c r="Y119" s="66"/>
      <c r="Z119" s="66"/>
    </row>
    <row r="120" spans="1:26" ht="15.75" customHeight="1">
      <c r="A120" s="66"/>
      <c r="B120" s="66"/>
      <c r="C120" s="29"/>
      <c r="D120" s="66"/>
      <c r="E120" s="66"/>
      <c r="F120" s="66"/>
      <c r="G120" s="66"/>
      <c r="H120" s="66"/>
      <c r="I120" s="66"/>
      <c r="J120" s="66"/>
      <c r="K120" s="66"/>
      <c r="L120" s="66"/>
      <c r="M120" s="66"/>
      <c r="N120" s="66"/>
      <c r="O120" s="66"/>
      <c r="P120" s="66"/>
      <c r="Q120" s="66"/>
      <c r="R120" s="66"/>
      <c r="S120" s="66"/>
      <c r="T120" s="66"/>
      <c r="U120" s="66"/>
      <c r="V120" s="66"/>
      <c r="W120" s="66"/>
      <c r="X120" s="66"/>
      <c r="Y120" s="66"/>
      <c r="Z120" s="66"/>
    </row>
    <row r="121" spans="1:26" ht="15.75" customHeight="1">
      <c r="A121" s="66"/>
      <c r="B121" s="66"/>
      <c r="C121" s="29"/>
      <c r="D121" s="66"/>
      <c r="E121" s="66"/>
      <c r="F121" s="66"/>
      <c r="G121" s="66"/>
      <c r="H121" s="66"/>
      <c r="I121" s="66"/>
      <c r="J121" s="66"/>
      <c r="K121" s="66"/>
      <c r="L121" s="66"/>
      <c r="M121" s="66"/>
      <c r="N121" s="66"/>
      <c r="O121" s="66"/>
      <c r="P121" s="66"/>
      <c r="Q121" s="66"/>
      <c r="R121" s="66"/>
      <c r="S121" s="66"/>
      <c r="T121" s="66"/>
      <c r="U121" s="66"/>
      <c r="V121" s="66"/>
      <c r="W121" s="66"/>
      <c r="X121" s="66"/>
      <c r="Y121" s="66"/>
      <c r="Z121" s="66"/>
    </row>
    <row r="122" spans="1:26" ht="15.75" customHeight="1">
      <c r="A122" s="66"/>
      <c r="B122" s="66"/>
      <c r="C122" s="29"/>
      <c r="D122" s="66"/>
      <c r="E122" s="66"/>
      <c r="F122" s="66"/>
      <c r="G122" s="66"/>
      <c r="H122" s="66"/>
      <c r="I122" s="66"/>
      <c r="J122" s="66"/>
      <c r="K122" s="66"/>
      <c r="L122" s="66"/>
      <c r="M122" s="66"/>
      <c r="N122" s="66"/>
      <c r="O122" s="66"/>
      <c r="P122" s="66"/>
      <c r="Q122" s="66"/>
      <c r="R122" s="66"/>
      <c r="S122" s="66"/>
      <c r="T122" s="66"/>
      <c r="U122" s="66"/>
      <c r="V122" s="66"/>
      <c r="W122" s="66"/>
      <c r="X122" s="66"/>
      <c r="Y122" s="66"/>
      <c r="Z122" s="66"/>
    </row>
    <row r="123" spans="1:26" ht="15.75" customHeight="1">
      <c r="A123" s="66"/>
      <c r="B123" s="66"/>
      <c r="C123" s="29"/>
      <c r="D123" s="66"/>
      <c r="E123" s="66"/>
      <c r="F123" s="66"/>
      <c r="G123" s="66"/>
      <c r="H123" s="66"/>
      <c r="I123" s="66"/>
      <c r="J123" s="66"/>
      <c r="K123" s="66"/>
      <c r="L123" s="66"/>
      <c r="M123" s="66"/>
      <c r="N123" s="66"/>
      <c r="O123" s="66"/>
      <c r="P123" s="66"/>
      <c r="Q123" s="66"/>
      <c r="R123" s="66"/>
      <c r="S123" s="66"/>
      <c r="T123" s="66"/>
      <c r="U123" s="66"/>
      <c r="V123" s="66"/>
      <c r="W123" s="66"/>
      <c r="X123" s="66"/>
      <c r="Y123" s="66"/>
      <c r="Z123" s="66"/>
    </row>
    <row r="124" spans="1:26" ht="15.75" customHeight="1">
      <c r="A124" s="66"/>
      <c r="B124" s="66"/>
      <c r="C124" s="29"/>
      <c r="D124" s="66"/>
      <c r="E124" s="66"/>
      <c r="F124" s="66"/>
      <c r="G124" s="66"/>
      <c r="H124" s="66"/>
      <c r="I124" s="66"/>
      <c r="J124" s="66"/>
      <c r="K124" s="66"/>
      <c r="L124" s="66"/>
      <c r="M124" s="66"/>
      <c r="N124" s="66"/>
      <c r="O124" s="66"/>
      <c r="P124" s="66"/>
      <c r="Q124" s="66"/>
      <c r="R124" s="66"/>
      <c r="S124" s="66"/>
      <c r="T124" s="66"/>
      <c r="U124" s="66"/>
      <c r="V124" s="66"/>
      <c r="W124" s="66"/>
      <c r="X124" s="66"/>
      <c r="Y124" s="66"/>
      <c r="Z124" s="66"/>
    </row>
    <row r="125" spans="1:26" ht="15.75" customHeight="1">
      <c r="A125" s="66"/>
      <c r="B125" s="66"/>
      <c r="C125" s="29"/>
      <c r="D125" s="66"/>
      <c r="E125" s="66"/>
      <c r="F125" s="66"/>
      <c r="G125" s="66"/>
      <c r="H125" s="66"/>
      <c r="I125" s="66"/>
      <c r="J125" s="66"/>
      <c r="K125" s="66"/>
      <c r="L125" s="66"/>
      <c r="M125" s="66"/>
      <c r="N125" s="66"/>
      <c r="O125" s="66"/>
      <c r="P125" s="66"/>
      <c r="Q125" s="66"/>
      <c r="R125" s="66"/>
      <c r="S125" s="66"/>
      <c r="T125" s="66"/>
      <c r="U125" s="66"/>
      <c r="V125" s="66"/>
      <c r="W125" s="66"/>
      <c r="X125" s="66"/>
      <c r="Y125" s="66"/>
      <c r="Z125" s="66"/>
    </row>
    <row r="126" spans="1:26" ht="15.75" customHeight="1">
      <c r="A126" s="66"/>
      <c r="B126" s="66"/>
      <c r="C126" s="29"/>
      <c r="D126" s="66"/>
      <c r="E126" s="66"/>
      <c r="F126" s="66"/>
      <c r="G126" s="66"/>
      <c r="H126" s="66"/>
      <c r="I126" s="66"/>
      <c r="J126" s="66"/>
      <c r="K126" s="66"/>
      <c r="L126" s="66"/>
      <c r="M126" s="66"/>
      <c r="N126" s="66"/>
      <c r="O126" s="66"/>
      <c r="P126" s="66"/>
      <c r="Q126" s="66"/>
      <c r="R126" s="66"/>
      <c r="S126" s="66"/>
      <c r="T126" s="66"/>
      <c r="U126" s="66"/>
      <c r="V126" s="66"/>
      <c r="W126" s="66"/>
      <c r="X126" s="66"/>
      <c r="Y126" s="66"/>
      <c r="Z126" s="66"/>
    </row>
    <row r="127" spans="1:26" ht="15.75" customHeight="1">
      <c r="A127" s="66"/>
      <c r="B127" s="66"/>
      <c r="C127" s="29"/>
      <c r="D127" s="66"/>
      <c r="E127" s="66"/>
      <c r="F127" s="66"/>
      <c r="G127" s="66"/>
      <c r="H127" s="66"/>
      <c r="I127" s="66"/>
      <c r="J127" s="66"/>
      <c r="K127" s="66"/>
      <c r="L127" s="66"/>
      <c r="M127" s="66"/>
      <c r="N127" s="66"/>
      <c r="O127" s="66"/>
      <c r="P127" s="66"/>
      <c r="Q127" s="66"/>
      <c r="R127" s="66"/>
      <c r="S127" s="66"/>
      <c r="T127" s="66"/>
      <c r="U127" s="66"/>
      <c r="V127" s="66"/>
      <c r="W127" s="66"/>
      <c r="X127" s="66"/>
      <c r="Y127" s="66"/>
      <c r="Z127" s="66"/>
    </row>
    <row r="128" spans="1:26" ht="15.75" customHeight="1">
      <c r="A128" s="66"/>
      <c r="B128" s="66"/>
      <c r="C128" s="29"/>
      <c r="D128" s="66"/>
      <c r="E128" s="66"/>
      <c r="F128" s="66"/>
      <c r="G128" s="66"/>
      <c r="H128" s="66"/>
      <c r="I128" s="66"/>
      <c r="J128" s="66"/>
      <c r="K128" s="66"/>
      <c r="L128" s="66"/>
      <c r="M128" s="66"/>
      <c r="N128" s="66"/>
      <c r="O128" s="66"/>
      <c r="P128" s="66"/>
      <c r="Q128" s="66"/>
      <c r="R128" s="66"/>
      <c r="S128" s="66"/>
      <c r="T128" s="66"/>
      <c r="U128" s="66"/>
      <c r="V128" s="66"/>
      <c r="W128" s="66"/>
      <c r="X128" s="66"/>
      <c r="Y128" s="66"/>
      <c r="Z128" s="66"/>
    </row>
    <row r="129" spans="1:26" ht="15.75" customHeight="1">
      <c r="A129" s="66"/>
      <c r="B129" s="66"/>
      <c r="C129" s="29"/>
      <c r="D129" s="66"/>
      <c r="E129" s="66"/>
      <c r="F129" s="66"/>
      <c r="G129" s="66"/>
      <c r="H129" s="66"/>
      <c r="I129" s="66"/>
      <c r="J129" s="66"/>
      <c r="K129" s="66"/>
      <c r="L129" s="66"/>
      <c r="M129" s="66"/>
      <c r="N129" s="66"/>
      <c r="O129" s="66"/>
      <c r="P129" s="66"/>
      <c r="Q129" s="66"/>
      <c r="R129" s="66"/>
      <c r="S129" s="66"/>
      <c r="T129" s="66"/>
      <c r="U129" s="66"/>
      <c r="V129" s="66"/>
      <c r="W129" s="66"/>
      <c r="X129" s="66"/>
      <c r="Y129" s="66"/>
      <c r="Z129" s="66"/>
    </row>
    <row r="130" spans="1:26" ht="15.75" customHeight="1">
      <c r="A130" s="66"/>
      <c r="B130" s="66"/>
      <c r="C130" s="29"/>
      <c r="D130" s="66"/>
      <c r="E130" s="66"/>
      <c r="F130" s="66"/>
      <c r="G130" s="66"/>
      <c r="H130" s="66"/>
      <c r="I130" s="66"/>
      <c r="J130" s="66"/>
      <c r="K130" s="66"/>
      <c r="L130" s="66"/>
      <c r="M130" s="66"/>
      <c r="N130" s="66"/>
      <c r="O130" s="66"/>
      <c r="P130" s="66"/>
      <c r="Q130" s="66"/>
      <c r="R130" s="66"/>
      <c r="S130" s="66"/>
      <c r="T130" s="66"/>
      <c r="U130" s="66"/>
      <c r="V130" s="66"/>
      <c r="W130" s="66"/>
      <c r="X130" s="66"/>
      <c r="Y130" s="66"/>
      <c r="Z130" s="66"/>
    </row>
    <row r="131" spans="1:26" ht="15.75" customHeight="1">
      <c r="A131" s="66"/>
      <c r="B131" s="66"/>
      <c r="C131" s="29"/>
      <c r="D131" s="66"/>
      <c r="E131" s="66"/>
      <c r="F131" s="66"/>
      <c r="G131" s="66"/>
      <c r="H131" s="66"/>
      <c r="I131" s="66"/>
      <c r="J131" s="66"/>
      <c r="K131" s="66"/>
      <c r="L131" s="66"/>
      <c r="M131" s="66"/>
      <c r="N131" s="66"/>
      <c r="O131" s="66"/>
      <c r="P131" s="66"/>
      <c r="Q131" s="66"/>
      <c r="R131" s="66"/>
      <c r="S131" s="66"/>
      <c r="T131" s="66"/>
      <c r="U131" s="66"/>
      <c r="V131" s="66"/>
      <c r="W131" s="66"/>
      <c r="X131" s="66"/>
      <c r="Y131" s="66"/>
      <c r="Z131" s="66"/>
    </row>
    <row r="132" spans="1:26" ht="15.75" customHeight="1">
      <c r="A132" s="66"/>
      <c r="B132" s="66"/>
      <c r="C132" s="29"/>
      <c r="D132" s="66"/>
      <c r="E132" s="66"/>
      <c r="F132" s="66"/>
      <c r="G132" s="66"/>
      <c r="H132" s="66"/>
      <c r="I132" s="66"/>
      <c r="J132" s="66"/>
      <c r="K132" s="66"/>
      <c r="L132" s="66"/>
      <c r="M132" s="66"/>
      <c r="N132" s="66"/>
      <c r="O132" s="66"/>
      <c r="P132" s="66"/>
      <c r="Q132" s="66"/>
      <c r="R132" s="66"/>
      <c r="S132" s="66"/>
      <c r="T132" s="66"/>
      <c r="U132" s="66"/>
      <c r="V132" s="66"/>
      <c r="W132" s="66"/>
      <c r="X132" s="66"/>
      <c r="Y132" s="66"/>
      <c r="Z132" s="66"/>
    </row>
    <row r="133" spans="1:26" ht="15.75" customHeight="1">
      <c r="A133" s="66"/>
      <c r="B133" s="66"/>
      <c r="C133" s="29"/>
      <c r="D133" s="66"/>
      <c r="E133" s="66"/>
      <c r="F133" s="66"/>
      <c r="G133" s="66"/>
      <c r="H133" s="66"/>
      <c r="I133" s="66"/>
      <c r="J133" s="66"/>
      <c r="K133" s="66"/>
      <c r="L133" s="66"/>
      <c r="M133" s="66"/>
      <c r="N133" s="66"/>
      <c r="O133" s="66"/>
      <c r="P133" s="66"/>
      <c r="Q133" s="66"/>
      <c r="R133" s="66"/>
      <c r="S133" s="66"/>
      <c r="T133" s="66"/>
      <c r="U133" s="66"/>
      <c r="V133" s="66"/>
      <c r="W133" s="66"/>
      <c r="X133" s="66"/>
      <c r="Y133" s="66"/>
      <c r="Z133" s="66"/>
    </row>
    <row r="134" spans="1:26" ht="15.75" customHeight="1">
      <c r="A134" s="66"/>
      <c r="B134" s="66"/>
      <c r="C134" s="29"/>
      <c r="D134" s="66"/>
      <c r="E134" s="66"/>
      <c r="F134" s="66"/>
      <c r="G134" s="66"/>
      <c r="H134" s="66"/>
      <c r="I134" s="66"/>
      <c r="J134" s="66"/>
      <c r="K134" s="66"/>
      <c r="L134" s="66"/>
      <c r="M134" s="66"/>
      <c r="N134" s="66"/>
      <c r="O134" s="66"/>
      <c r="P134" s="66"/>
      <c r="Q134" s="66"/>
      <c r="R134" s="66"/>
      <c r="S134" s="66"/>
      <c r="T134" s="66"/>
      <c r="U134" s="66"/>
      <c r="V134" s="66"/>
      <c r="W134" s="66"/>
      <c r="X134" s="66"/>
      <c r="Y134" s="66"/>
      <c r="Z134" s="66"/>
    </row>
    <row r="135" spans="1:26" ht="15.75" customHeight="1">
      <c r="A135" s="66"/>
      <c r="B135" s="66"/>
      <c r="C135" s="29"/>
      <c r="D135" s="66"/>
      <c r="E135" s="66"/>
      <c r="F135" s="66"/>
      <c r="G135" s="66"/>
      <c r="H135" s="66"/>
      <c r="I135" s="66"/>
      <c r="J135" s="66"/>
      <c r="K135" s="66"/>
      <c r="L135" s="66"/>
      <c r="M135" s="66"/>
      <c r="N135" s="66"/>
      <c r="O135" s="66"/>
      <c r="P135" s="66"/>
      <c r="Q135" s="66"/>
      <c r="R135" s="66"/>
      <c r="S135" s="66"/>
      <c r="T135" s="66"/>
      <c r="U135" s="66"/>
      <c r="V135" s="66"/>
      <c r="W135" s="66"/>
      <c r="X135" s="66"/>
      <c r="Y135" s="66"/>
      <c r="Z135" s="66"/>
    </row>
    <row r="136" spans="1:26" ht="15.75" customHeight="1">
      <c r="A136" s="66"/>
      <c r="B136" s="66"/>
      <c r="C136" s="29"/>
      <c r="D136" s="66"/>
      <c r="E136" s="66"/>
      <c r="F136" s="66"/>
      <c r="G136" s="66"/>
      <c r="H136" s="66"/>
      <c r="I136" s="66"/>
      <c r="J136" s="66"/>
      <c r="K136" s="66"/>
      <c r="L136" s="66"/>
      <c r="M136" s="66"/>
      <c r="N136" s="66"/>
      <c r="O136" s="66"/>
      <c r="P136" s="66"/>
      <c r="Q136" s="66"/>
      <c r="R136" s="66"/>
      <c r="S136" s="66"/>
      <c r="T136" s="66"/>
      <c r="U136" s="66"/>
      <c r="V136" s="66"/>
      <c r="W136" s="66"/>
      <c r="X136" s="66"/>
      <c r="Y136" s="66"/>
      <c r="Z136" s="66"/>
    </row>
    <row r="137" spans="1:26" ht="15.75" customHeight="1">
      <c r="A137" s="66"/>
      <c r="B137" s="66"/>
      <c r="C137" s="29"/>
      <c r="D137" s="66"/>
      <c r="E137" s="66"/>
      <c r="F137" s="66"/>
      <c r="G137" s="66"/>
      <c r="H137" s="66"/>
      <c r="I137" s="66"/>
      <c r="J137" s="66"/>
      <c r="K137" s="66"/>
      <c r="L137" s="66"/>
      <c r="M137" s="66"/>
      <c r="N137" s="66"/>
      <c r="O137" s="66"/>
      <c r="P137" s="66"/>
      <c r="Q137" s="66"/>
      <c r="R137" s="66"/>
      <c r="S137" s="66"/>
      <c r="T137" s="66"/>
      <c r="U137" s="66"/>
      <c r="V137" s="66"/>
      <c r="W137" s="66"/>
      <c r="X137" s="66"/>
      <c r="Y137" s="66"/>
      <c r="Z137" s="66"/>
    </row>
    <row r="138" spans="1:26" ht="15.75" customHeight="1">
      <c r="A138" s="66"/>
      <c r="B138" s="66"/>
      <c r="C138" s="29"/>
      <c r="D138" s="66"/>
      <c r="E138" s="66"/>
      <c r="F138" s="66"/>
      <c r="G138" s="66"/>
      <c r="H138" s="66"/>
      <c r="I138" s="66"/>
      <c r="J138" s="66"/>
      <c r="K138" s="66"/>
      <c r="L138" s="66"/>
      <c r="M138" s="66"/>
      <c r="N138" s="66"/>
      <c r="O138" s="66"/>
      <c r="P138" s="66"/>
      <c r="Q138" s="66"/>
      <c r="R138" s="66"/>
      <c r="S138" s="66"/>
      <c r="T138" s="66"/>
      <c r="U138" s="66"/>
      <c r="V138" s="66"/>
      <c r="W138" s="66"/>
      <c r="X138" s="66"/>
      <c r="Y138" s="66"/>
      <c r="Z138" s="66"/>
    </row>
    <row r="139" spans="1:26" ht="15.75" customHeight="1">
      <c r="A139" s="66"/>
      <c r="B139" s="66"/>
      <c r="C139" s="29"/>
      <c r="D139" s="66"/>
      <c r="E139" s="66"/>
      <c r="F139" s="66"/>
      <c r="G139" s="66"/>
      <c r="H139" s="66"/>
      <c r="I139" s="66"/>
      <c r="J139" s="66"/>
      <c r="K139" s="66"/>
      <c r="L139" s="66"/>
      <c r="M139" s="66"/>
      <c r="N139" s="66"/>
      <c r="O139" s="66"/>
      <c r="P139" s="66"/>
      <c r="Q139" s="66"/>
      <c r="R139" s="66"/>
      <c r="S139" s="66"/>
      <c r="T139" s="66"/>
      <c r="U139" s="66"/>
      <c r="V139" s="66"/>
      <c r="W139" s="66"/>
      <c r="X139" s="66"/>
      <c r="Y139" s="66"/>
      <c r="Z139" s="66"/>
    </row>
    <row r="140" spans="1:26" ht="15.75" customHeight="1">
      <c r="A140" s="66"/>
      <c r="B140" s="66"/>
      <c r="C140" s="29"/>
      <c r="D140" s="66"/>
      <c r="E140" s="66"/>
      <c r="F140" s="66"/>
      <c r="G140" s="66"/>
      <c r="H140" s="66"/>
      <c r="I140" s="66"/>
      <c r="J140" s="66"/>
      <c r="K140" s="66"/>
      <c r="L140" s="66"/>
      <c r="M140" s="66"/>
      <c r="N140" s="66"/>
      <c r="O140" s="66"/>
      <c r="P140" s="66"/>
      <c r="Q140" s="66"/>
      <c r="R140" s="66"/>
      <c r="S140" s="66"/>
      <c r="T140" s="66"/>
      <c r="U140" s="66"/>
      <c r="V140" s="66"/>
      <c r="W140" s="66"/>
      <c r="X140" s="66"/>
      <c r="Y140" s="66"/>
      <c r="Z140" s="66"/>
    </row>
    <row r="141" spans="1:26" ht="15.75" customHeight="1">
      <c r="A141" s="66"/>
      <c r="B141" s="66"/>
      <c r="C141" s="29"/>
      <c r="D141" s="66"/>
      <c r="E141" s="66"/>
      <c r="F141" s="66"/>
      <c r="G141" s="66"/>
      <c r="H141" s="66"/>
      <c r="I141" s="66"/>
      <c r="J141" s="66"/>
      <c r="K141" s="66"/>
      <c r="L141" s="66"/>
      <c r="M141" s="66"/>
      <c r="N141" s="66"/>
      <c r="O141" s="66"/>
      <c r="P141" s="66"/>
      <c r="Q141" s="66"/>
      <c r="R141" s="66"/>
      <c r="S141" s="66"/>
      <c r="T141" s="66"/>
      <c r="U141" s="66"/>
      <c r="V141" s="66"/>
      <c r="W141" s="66"/>
      <c r="X141" s="66"/>
      <c r="Y141" s="66"/>
      <c r="Z141" s="66"/>
    </row>
    <row r="142" spans="1:26" ht="15.75" customHeight="1">
      <c r="A142" s="66"/>
      <c r="B142" s="66"/>
      <c r="C142" s="29"/>
      <c r="D142" s="66"/>
      <c r="E142" s="66"/>
      <c r="F142" s="66"/>
      <c r="G142" s="66"/>
      <c r="H142" s="66"/>
      <c r="I142" s="66"/>
      <c r="J142" s="66"/>
      <c r="K142" s="66"/>
      <c r="L142" s="66"/>
      <c r="M142" s="66"/>
      <c r="N142" s="66"/>
      <c r="O142" s="66"/>
      <c r="P142" s="66"/>
      <c r="Q142" s="66"/>
      <c r="R142" s="66"/>
      <c r="S142" s="66"/>
      <c r="T142" s="66"/>
      <c r="U142" s="66"/>
      <c r="V142" s="66"/>
      <c r="W142" s="66"/>
      <c r="X142" s="66"/>
      <c r="Y142" s="66"/>
      <c r="Z142" s="66"/>
    </row>
    <row r="143" spans="1:26" ht="15.75" customHeight="1">
      <c r="A143" s="66"/>
      <c r="B143" s="66"/>
      <c r="C143" s="29"/>
      <c r="D143" s="66"/>
      <c r="E143" s="66"/>
      <c r="F143" s="66"/>
      <c r="G143" s="66"/>
      <c r="H143" s="66"/>
      <c r="I143" s="66"/>
      <c r="J143" s="66"/>
      <c r="K143" s="66"/>
      <c r="L143" s="66"/>
      <c r="M143" s="66"/>
      <c r="N143" s="66"/>
      <c r="O143" s="66"/>
      <c r="P143" s="66"/>
      <c r="Q143" s="66"/>
      <c r="R143" s="66"/>
      <c r="S143" s="66"/>
      <c r="T143" s="66"/>
      <c r="U143" s="66"/>
      <c r="V143" s="66"/>
      <c r="W143" s="66"/>
      <c r="X143" s="66"/>
      <c r="Y143" s="66"/>
      <c r="Z143" s="66"/>
    </row>
    <row r="144" spans="1:26" ht="15.75" customHeight="1">
      <c r="A144" s="66"/>
      <c r="B144" s="66"/>
      <c r="C144" s="29"/>
      <c r="D144" s="66"/>
      <c r="E144" s="66"/>
      <c r="F144" s="66"/>
      <c r="G144" s="66"/>
      <c r="H144" s="66"/>
      <c r="I144" s="66"/>
      <c r="J144" s="66"/>
      <c r="K144" s="66"/>
      <c r="L144" s="66"/>
      <c r="M144" s="66"/>
      <c r="N144" s="66"/>
      <c r="O144" s="66"/>
      <c r="P144" s="66"/>
      <c r="Q144" s="66"/>
      <c r="R144" s="66"/>
      <c r="S144" s="66"/>
      <c r="T144" s="66"/>
      <c r="U144" s="66"/>
      <c r="V144" s="66"/>
      <c r="W144" s="66"/>
      <c r="X144" s="66"/>
      <c r="Y144" s="66"/>
      <c r="Z144" s="66"/>
    </row>
    <row r="145" spans="1:26" ht="15.75" customHeight="1">
      <c r="A145" s="66"/>
      <c r="B145" s="66"/>
      <c r="C145" s="29"/>
      <c r="D145" s="66"/>
      <c r="E145" s="66"/>
      <c r="F145" s="66"/>
      <c r="G145" s="66"/>
      <c r="H145" s="66"/>
      <c r="I145" s="66"/>
      <c r="J145" s="66"/>
      <c r="K145" s="66"/>
      <c r="L145" s="66"/>
      <c r="M145" s="66"/>
      <c r="N145" s="66"/>
      <c r="O145" s="66"/>
      <c r="P145" s="66"/>
      <c r="Q145" s="66"/>
      <c r="R145" s="66"/>
      <c r="S145" s="66"/>
      <c r="T145" s="66"/>
      <c r="U145" s="66"/>
      <c r="V145" s="66"/>
      <c r="W145" s="66"/>
      <c r="X145" s="66"/>
      <c r="Y145" s="66"/>
      <c r="Z145" s="66"/>
    </row>
    <row r="146" spans="1:26" ht="15.75" customHeight="1">
      <c r="A146" s="66"/>
      <c r="B146" s="66"/>
      <c r="C146" s="29"/>
      <c r="D146" s="66"/>
      <c r="E146" s="66"/>
      <c r="F146" s="66"/>
      <c r="G146" s="66"/>
      <c r="H146" s="66"/>
      <c r="I146" s="66"/>
      <c r="J146" s="66"/>
      <c r="K146" s="66"/>
      <c r="L146" s="66"/>
      <c r="M146" s="66"/>
      <c r="N146" s="66"/>
      <c r="O146" s="66"/>
      <c r="P146" s="66"/>
      <c r="Q146" s="66"/>
      <c r="R146" s="66"/>
      <c r="S146" s="66"/>
      <c r="T146" s="66"/>
      <c r="U146" s="66"/>
      <c r="V146" s="66"/>
      <c r="W146" s="66"/>
      <c r="X146" s="66"/>
      <c r="Y146" s="66"/>
      <c r="Z146" s="66"/>
    </row>
    <row r="147" spans="1:26" ht="15.75" customHeight="1">
      <c r="A147" s="66"/>
      <c r="B147" s="66"/>
      <c r="C147" s="29"/>
      <c r="D147" s="66"/>
      <c r="E147" s="66"/>
      <c r="F147" s="66"/>
      <c r="G147" s="66"/>
      <c r="H147" s="66"/>
      <c r="I147" s="66"/>
      <c r="J147" s="66"/>
      <c r="K147" s="66"/>
      <c r="L147" s="66"/>
      <c r="M147" s="66"/>
      <c r="N147" s="66"/>
      <c r="O147" s="66"/>
      <c r="P147" s="66"/>
      <c r="Q147" s="66"/>
      <c r="R147" s="66"/>
      <c r="S147" s="66"/>
      <c r="T147" s="66"/>
      <c r="U147" s="66"/>
      <c r="V147" s="66"/>
      <c r="W147" s="66"/>
      <c r="X147" s="66"/>
      <c r="Y147" s="66"/>
      <c r="Z147" s="66"/>
    </row>
    <row r="148" spans="1:26" ht="15.75" customHeight="1">
      <c r="A148" s="66"/>
      <c r="B148" s="66"/>
      <c r="C148" s="29"/>
      <c r="D148" s="66"/>
      <c r="E148" s="66"/>
      <c r="F148" s="66"/>
      <c r="G148" s="66"/>
      <c r="H148" s="66"/>
      <c r="I148" s="66"/>
      <c r="J148" s="66"/>
      <c r="K148" s="66"/>
      <c r="L148" s="66"/>
      <c r="M148" s="66"/>
      <c r="N148" s="66"/>
      <c r="O148" s="66"/>
      <c r="P148" s="66"/>
      <c r="Q148" s="66"/>
      <c r="R148" s="66"/>
      <c r="S148" s="66"/>
      <c r="T148" s="66"/>
      <c r="U148" s="66"/>
      <c r="V148" s="66"/>
      <c r="W148" s="66"/>
      <c r="X148" s="66"/>
      <c r="Y148" s="66"/>
      <c r="Z148" s="66"/>
    </row>
    <row r="149" spans="1:26" ht="15.75" customHeight="1">
      <c r="A149" s="66"/>
      <c r="B149" s="66"/>
      <c r="C149" s="29"/>
      <c r="D149" s="66"/>
      <c r="E149" s="66"/>
      <c r="F149" s="66"/>
      <c r="G149" s="66"/>
      <c r="H149" s="66"/>
      <c r="I149" s="66"/>
      <c r="J149" s="66"/>
      <c r="K149" s="66"/>
      <c r="L149" s="66"/>
      <c r="M149" s="66"/>
      <c r="N149" s="66"/>
      <c r="O149" s="66"/>
      <c r="P149" s="66"/>
      <c r="Q149" s="66"/>
      <c r="R149" s="66"/>
      <c r="S149" s="66"/>
      <c r="T149" s="66"/>
      <c r="U149" s="66"/>
      <c r="V149" s="66"/>
      <c r="W149" s="66"/>
      <c r="X149" s="66"/>
      <c r="Y149" s="66"/>
      <c r="Z149" s="66"/>
    </row>
    <row r="150" spans="1:26" ht="15.75" customHeight="1">
      <c r="A150" s="66"/>
      <c r="B150" s="66"/>
      <c r="C150" s="29"/>
      <c r="D150" s="66"/>
      <c r="E150" s="66"/>
      <c r="F150" s="66"/>
      <c r="G150" s="66"/>
      <c r="H150" s="66"/>
      <c r="I150" s="66"/>
      <c r="J150" s="66"/>
      <c r="K150" s="66"/>
      <c r="L150" s="66"/>
      <c r="M150" s="66"/>
      <c r="N150" s="66"/>
      <c r="O150" s="66"/>
      <c r="P150" s="66"/>
      <c r="Q150" s="66"/>
      <c r="R150" s="66"/>
      <c r="S150" s="66"/>
      <c r="T150" s="66"/>
      <c r="U150" s="66"/>
      <c r="V150" s="66"/>
      <c r="W150" s="66"/>
      <c r="X150" s="66"/>
      <c r="Y150" s="66"/>
      <c r="Z150" s="66"/>
    </row>
    <row r="151" spans="1:26" ht="15.75" customHeight="1">
      <c r="A151" s="66"/>
      <c r="B151" s="66"/>
      <c r="C151" s="29"/>
      <c r="D151" s="66"/>
      <c r="E151" s="66"/>
      <c r="F151" s="66"/>
      <c r="G151" s="66"/>
      <c r="H151" s="66"/>
      <c r="I151" s="66"/>
      <c r="J151" s="66"/>
      <c r="K151" s="66"/>
      <c r="L151" s="66"/>
      <c r="M151" s="66"/>
      <c r="N151" s="66"/>
      <c r="O151" s="66"/>
      <c r="P151" s="66"/>
      <c r="Q151" s="66"/>
      <c r="R151" s="66"/>
      <c r="S151" s="66"/>
      <c r="T151" s="66"/>
      <c r="U151" s="66"/>
      <c r="V151" s="66"/>
      <c r="W151" s="66"/>
      <c r="X151" s="66"/>
      <c r="Y151" s="66"/>
      <c r="Z151" s="66"/>
    </row>
    <row r="152" spans="1:26" ht="15.75" customHeight="1">
      <c r="A152" s="66"/>
      <c r="B152" s="66"/>
      <c r="C152" s="29"/>
      <c r="D152" s="66"/>
      <c r="E152" s="66"/>
      <c r="F152" s="66"/>
      <c r="G152" s="66"/>
      <c r="H152" s="66"/>
      <c r="I152" s="66"/>
      <c r="J152" s="66"/>
      <c r="K152" s="66"/>
      <c r="L152" s="66"/>
      <c r="M152" s="66"/>
      <c r="N152" s="66"/>
      <c r="O152" s="66"/>
      <c r="P152" s="66"/>
      <c r="Q152" s="66"/>
      <c r="R152" s="66"/>
      <c r="S152" s="66"/>
      <c r="T152" s="66"/>
      <c r="U152" s="66"/>
      <c r="V152" s="66"/>
      <c r="W152" s="66"/>
      <c r="X152" s="66"/>
      <c r="Y152" s="66"/>
      <c r="Z152" s="66"/>
    </row>
    <row r="153" spans="1:26" ht="15.75" customHeight="1">
      <c r="A153" s="66"/>
      <c r="B153" s="66"/>
      <c r="C153" s="29"/>
      <c r="D153" s="66"/>
      <c r="E153" s="66"/>
      <c r="F153" s="66"/>
      <c r="G153" s="66"/>
      <c r="H153" s="66"/>
      <c r="I153" s="66"/>
      <c r="J153" s="66"/>
      <c r="K153" s="66"/>
      <c r="L153" s="66"/>
      <c r="M153" s="66"/>
      <c r="N153" s="66"/>
      <c r="O153" s="66"/>
      <c r="P153" s="66"/>
      <c r="Q153" s="66"/>
      <c r="R153" s="66"/>
      <c r="S153" s="66"/>
      <c r="T153" s="66"/>
      <c r="U153" s="66"/>
      <c r="V153" s="66"/>
      <c r="W153" s="66"/>
      <c r="X153" s="66"/>
      <c r="Y153" s="66"/>
      <c r="Z153" s="66"/>
    </row>
    <row r="154" spans="1:26" ht="15.75" customHeight="1">
      <c r="A154" s="66"/>
      <c r="B154" s="66"/>
      <c r="C154" s="29"/>
      <c r="D154" s="66"/>
      <c r="E154" s="66"/>
      <c r="F154" s="66"/>
      <c r="G154" s="66"/>
      <c r="H154" s="66"/>
      <c r="I154" s="66"/>
      <c r="J154" s="66"/>
      <c r="K154" s="66"/>
      <c r="L154" s="66"/>
      <c r="M154" s="66"/>
      <c r="N154" s="66"/>
      <c r="O154" s="66"/>
      <c r="P154" s="66"/>
      <c r="Q154" s="66"/>
      <c r="R154" s="66"/>
      <c r="S154" s="66"/>
      <c r="T154" s="66"/>
      <c r="U154" s="66"/>
      <c r="V154" s="66"/>
      <c r="W154" s="66"/>
      <c r="X154" s="66"/>
      <c r="Y154" s="66"/>
      <c r="Z154" s="66"/>
    </row>
    <row r="155" spans="1:26" ht="15.75" customHeight="1">
      <c r="A155" s="66"/>
      <c r="B155" s="66"/>
      <c r="C155" s="29"/>
      <c r="D155" s="66"/>
      <c r="E155" s="66"/>
      <c r="F155" s="66"/>
      <c r="G155" s="66"/>
      <c r="H155" s="66"/>
      <c r="I155" s="66"/>
      <c r="J155" s="66"/>
      <c r="K155" s="66"/>
      <c r="L155" s="66"/>
      <c r="M155" s="66"/>
      <c r="N155" s="66"/>
      <c r="O155" s="66"/>
      <c r="P155" s="66"/>
      <c r="Q155" s="66"/>
      <c r="R155" s="66"/>
      <c r="S155" s="66"/>
      <c r="T155" s="66"/>
      <c r="U155" s="66"/>
      <c r="V155" s="66"/>
      <c r="W155" s="66"/>
      <c r="X155" s="66"/>
      <c r="Y155" s="66"/>
      <c r="Z155" s="66"/>
    </row>
    <row r="156" spans="1:26" ht="15.75" customHeight="1">
      <c r="A156" s="66"/>
      <c r="B156" s="66"/>
      <c r="C156" s="29"/>
      <c r="D156" s="66"/>
      <c r="E156" s="66"/>
      <c r="F156" s="66"/>
      <c r="G156" s="66"/>
      <c r="H156" s="66"/>
      <c r="I156" s="66"/>
      <c r="J156" s="66"/>
      <c r="K156" s="66"/>
      <c r="L156" s="66"/>
      <c r="M156" s="66"/>
      <c r="N156" s="66"/>
      <c r="O156" s="66"/>
      <c r="P156" s="66"/>
      <c r="Q156" s="66"/>
      <c r="R156" s="66"/>
      <c r="S156" s="66"/>
      <c r="T156" s="66"/>
      <c r="U156" s="66"/>
      <c r="V156" s="66"/>
      <c r="W156" s="66"/>
      <c r="X156" s="66"/>
      <c r="Y156" s="66"/>
      <c r="Z156" s="66"/>
    </row>
    <row r="157" spans="1:26" ht="15.75" customHeight="1">
      <c r="A157" s="66"/>
      <c r="B157" s="66"/>
      <c r="C157" s="29"/>
      <c r="D157" s="66"/>
      <c r="E157" s="66"/>
      <c r="F157" s="66"/>
      <c r="G157" s="66"/>
      <c r="H157" s="66"/>
      <c r="I157" s="66"/>
      <c r="J157" s="66"/>
      <c r="K157" s="66"/>
      <c r="L157" s="66"/>
      <c r="M157" s="66"/>
      <c r="N157" s="66"/>
      <c r="O157" s="66"/>
      <c r="P157" s="66"/>
      <c r="Q157" s="66"/>
      <c r="R157" s="66"/>
      <c r="S157" s="66"/>
      <c r="T157" s="66"/>
      <c r="U157" s="66"/>
      <c r="V157" s="66"/>
      <c r="W157" s="66"/>
      <c r="X157" s="66"/>
      <c r="Y157" s="66"/>
      <c r="Z157" s="66"/>
    </row>
    <row r="158" spans="1:26" ht="15.75" customHeight="1">
      <c r="A158" s="66"/>
      <c r="B158" s="66"/>
      <c r="C158" s="29"/>
      <c r="D158" s="66"/>
      <c r="E158" s="66"/>
      <c r="F158" s="66"/>
      <c r="G158" s="66"/>
      <c r="H158" s="66"/>
      <c r="I158" s="66"/>
      <c r="J158" s="66"/>
      <c r="K158" s="66"/>
      <c r="L158" s="66"/>
      <c r="M158" s="66"/>
      <c r="N158" s="66"/>
      <c r="O158" s="66"/>
      <c r="P158" s="66"/>
      <c r="Q158" s="66"/>
      <c r="R158" s="66"/>
      <c r="S158" s="66"/>
      <c r="T158" s="66"/>
      <c r="U158" s="66"/>
      <c r="V158" s="66"/>
      <c r="W158" s="66"/>
      <c r="X158" s="66"/>
      <c r="Y158" s="66"/>
      <c r="Z158" s="66"/>
    </row>
    <row r="159" spans="1:26" ht="15.75" customHeight="1">
      <c r="A159" s="66"/>
      <c r="B159" s="66"/>
      <c r="C159" s="29"/>
      <c r="D159" s="66"/>
      <c r="E159" s="66"/>
      <c r="F159" s="66"/>
      <c r="G159" s="66"/>
      <c r="H159" s="66"/>
      <c r="I159" s="66"/>
      <c r="J159" s="66"/>
      <c r="K159" s="66"/>
      <c r="L159" s="66"/>
      <c r="M159" s="66"/>
      <c r="N159" s="66"/>
      <c r="O159" s="66"/>
      <c r="P159" s="66"/>
      <c r="Q159" s="66"/>
      <c r="R159" s="66"/>
      <c r="S159" s="66"/>
      <c r="T159" s="66"/>
      <c r="U159" s="66"/>
      <c r="V159" s="66"/>
      <c r="W159" s="66"/>
      <c r="X159" s="66"/>
      <c r="Y159" s="66"/>
      <c r="Z159" s="66"/>
    </row>
    <row r="160" spans="1:26" ht="15.75" customHeight="1">
      <c r="A160" s="66"/>
      <c r="B160" s="66"/>
      <c r="C160" s="29"/>
      <c r="D160" s="66"/>
      <c r="E160" s="66"/>
      <c r="F160" s="66"/>
      <c r="G160" s="66"/>
      <c r="H160" s="66"/>
      <c r="I160" s="66"/>
      <c r="J160" s="66"/>
      <c r="K160" s="66"/>
      <c r="L160" s="66"/>
      <c r="M160" s="66"/>
      <c r="N160" s="66"/>
      <c r="O160" s="66"/>
      <c r="P160" s="66"/>
      <c r="Q160" s="66"/>
      <c r="R160" s="66"/>
      <c r="S160" s="66"/>
      <c r="T160" s="66"/>
      <c r="U160" s="66"/>
      <c r="V160" s="66"/>
      <c r="W160" s="66"/>
      <c r="X160" s="66"/>
      <c r="Y160" s="66"/>
      <c r="Z160" s="66"/>
    </row>
    <row r="161" spans="1:26" ht="15.75" customHeight="1">
      <c r="A161" s="66"/>
      <c r="B161" s="66"/>
      <c r="C161" s="29"/>
      <c r="D161" s="66"/>
      <c r="E161" s="66"/>
      <c r="F161" s="66"/>
      <c r="G161" s="66"/>
      <c r="H161" s="66"/>
      <c r="I161" s="66"/>
      <c r="J161" s="66"/>
      <c r="K161" s="66"/>
      <c r="L161" s="66"/>
      <c r="M161" s="66"/>
      <c r="N161" s="66"/>
      <c r="O161" s="66"/>
      <c r="P161" s="66"/>
      <c r="Q161" s="66"/>
      <c r="R161" s="66"/>
      <c r="S161" s="66"/>
      <c r="T161" s="66"/>
      <c r="U161" s="66"/>
      <c r="V161" s="66"/>
      <c r="W161" s="66"/>
      <c r="X161" s="66"/>
      <c r="Y161" s="66"/>
      <c r="Z161" s="66"/>
    </row>
    <row r="162" spans="1:26" ht="15.75" customHeight="1">
      <c r="A162" s="66"/>
      <c r="B162" s="66"/>
      <c r="C162" s="29"/>
      <c r="D162" s="66"/>
      <c r="E162" s="66"/>
      <c r="F162" s="66"/>
      <c r="G162" s="66"/>
      <c r="H162" s="66"/>
      <c r="I162" s="66"/>
      <c r="J162" s="66"/>
      <c r="K162" s="66"/>
      <c r="L162" s="66"/>
      <c r="M162" s="66"/>
      <c r="N162" s="66"/>
      <c r="O162" s="66"/>
      <c r="P162" s="66"/>
      <c r="Q162" s="66"/>
      <c r="R162" s="66"/>
      <c r="S162" s="66"/>
      <c r="T162" s="66"/>
      <c r="U162" s="66"/>
      <c r="V162" s="66"/>
      <c r="W162" s="66"/>
      <c r="X162" s="66"/>
      <c r="Y162" s="66"/>
      <c r="Z162" s="66"/>
    </row>
    <row r="163" spans="1:26" ht="15.75" customHeight="1">
      <c r="A163" s="66"/>
      <c r="B163" s="66"/>
      <c r="C163" s="29"/>
      <c r="D163" s="66"/>
      <c r="E163" s="66"/>
      <c r="F163" s="66"/>
      <c r="G163" s="66"/>
      <c r="H163" s="66"/>
      <c r="I163" s="66"/>
      <c r="J163" s="66"/>
      <c r="K163" s="66"/>
      <c r="L163" s="66"/>
      <c r="M163" s="66"/>
      <c r="N163" s="66"/>
      <c r="O163" s="66"/>
      <c r="P163" s="66"/>
      <c r="Q163" s="66"/>
      <c r="R163" s="66"/>
      <c r="S163" s="66"/>
      <c r="T163" s="66"/>
      <c r="U163" s="66"/>
      <c r="V163" s="66"/>
      <c r="W163" s="66"/>
      <c r="X163" s="66"/>
      <c r="Y163" s="66"/>
      <c r="Z163" s="66"/>
    </row>
    <row r="164" spans="1:26" ht="15.75" customHeight="1">
      <c r="A164" s="66"/>
      <c r="B164" s="66"/>
      <c r="C164" s="29"/>
      <c r="D164" s="66"/>
      <c r="E164" s="66"/>
      <c r="F164" s="66"/>
      <c r="G164" s="66"/>
      <c r="H164" s="66"/>
      <c r="I164" s="66"/>
      <c r="J164" s="66"/>
      <c r="K164" s="66"/>
      <c r="L164" s="66"/>
      <c r="M164" s="66"/>
      <c r="N164" s="66"/>
      <c r="O164" s="66"/>
      <c r="P164" s="66"/>
      <c r="Q164" s="66"/>
      <c r="R164" s="66"/>
      <c r="S164" s="66"/>
      <c r="T164" s="66"/>
      <c r="U164" s="66"/>
      <c r="V164" s="66"/>
      <c r="W164" s="66"/>
      <c r="X164" s="66"/>
      <c r="Y164" s="66"/>
      <c r="Z164" s="66"/>
    </row>
    <row r="165" spans="1:26" ht="15.75" customHeight="1">
      <c r="A165" s="66"/>
      <c r="B165" s="66"/>
      <c r="C165" s="29"/>
      <c r="D165" s="66"/>
      <c r="E165" s="66"/>
      <c r="F165" s="66"/>
      <c r="G165" s="66"/>
      <c r="H165" s="66"/>
      <c r="I165" s="66"/>
      <c r="J165" s="66"/>
      <c r="K165" s="66"/>
      <c r="L165" s="66"/>
      <c r="M165" s="66"/>
      <c r="N165" s="66"/>
      <c r="O165" s="66"/>
      <c r="P165" s="66"/>
      <c r="Q165" s="66"/>
      <c r="R165" s="66"/>
      <c r="S165" s="66"/>
      <c r="T165" s="66"/>
      <c r="U165" s="66"/>
      <c r="V165" s="66"/>
      <c r="W165" s="66"/>
      <c r="X165" s="66"/>
      <c r="Y165" s="66"/>
      <c r="Z165" s="66"/>
    </row>
    <row r="166" spans="1:26" ht="15.75" customHeight="1">
      <c r="A166" s="66"/>
      <c r="B166" s="66"/>
      <c r="C166" s="29"/>
      <c r="D166" s="66"/>
      <c r="E166" s="66"/>
      <c r="F166" s="66"/>
      <c r="G166" s="66"/>
      <c r="H166" s="66"/>
      <c r="I166" s="66"/>
      <c r="J166" s="66"/>
      <c r="K166" s="66"/>
      <c r="L166" s="66"/>
      <c r="M166" s="66"/>
      <c r="N166" s="66"/>
      <c r="O166" s="66"/>
      <c r="P166" s="66"/>
      <c r="Q166" s="66"/>
      <c r="R166" s="66"/>
      <c r="S166" s="66"/>
      <c r="T166" s="66"/>
      <c r="U166" s="66"/>
      <c r="V166" s="66"/>
      <c r="W166" s="66"/>
      <c r="X166" s="66"/>
      <c r="Y166" s="66"/>
      <c r="Z166" s="66"/>
    </row>
    <row r="167" spans="1:26" ht="15.75" customHeight="1">
      <c r="A167" s="66"/>
      <c r="B167" s="66"/>
      <c r="C167" s="29"/>
      <c r="D167" s="66"/>
      <c r="E167" s="66"/>
      <c r="F167" s="66"/>
      <c r="G167" s="66"/>
      <c r="H167" s="66"/>
      <c r="I167" s="66"/>
      <c r="J167" s="66"/>
      <c r="K167" s="66"/>
      <c r="L167" s="66"/>
      <c r="M167" s="66"/>
      <c r="N167" s="66"/>
      <c r="O167" s="66"/>
      <c r="P167" s="66"/>
      <c r="Q167" s="66"/>
      <c r="R167" s="66"/>
      <c r="S167" s="66"/>
      <c r="T167" s="66"/>
      <c r="U167" s="66"/>
      <c r="V167" s="66"/>
      <c r="W167" s="66"/>
      <c r="X167" s="66"/>
      <c r="Y167" s="66"/>
      <c r="Z167" s="66"/>
    </row>
    <row r="168" spans="1:26" ht="15.75" customHeight="1">
      <c r="A168" s="66"/>
      <c r="B168" s="66"/>
      <c r="C168" s="29"/>
      <c r="D168" s="66"/>
      <c r="E168" s="66"/>
      <c r="F168" s="66"/>
      <c r="G168" s="66"/>
      <c r="H168" s="66"/>
      <c r="I168" s="66"/>
      <c r="J168" s="66"/>
      <c r="K168" s="66"/>
      <c r="L168" s="66"/>
      <c r="M168" s="66"/>
      <c r="N168" s="66"/>
      <c r="O168" s="66"/>
      <c r="P168" s="66"/>
      <c r="Q168" s="66"/>
      <c r="R168" s="66"/>
      <c r="S168" s="66"/>
      <c r="T168" s="66"/>
      <c r="U168" s="66"/>
      <c r="V168" s="66"/>
      <c r="W168" s="66"/>
      <c r="X168" s="66"/>
      <c r="Y168" s="66"/>
      <c r="Z168" s="66"/>
    </row>
    <row r="169" spans="1:26" ht="15.75" customHeight="1">
      <c r="A169" s="66"/>
      <c r="B169" s="66"/>
      <c r="C169" s="29"/>
      <c r="D169" s="66"/>
      <c r="E169" s="66"/>
      <c r="F169" s="66"/>
      <c r="G169" s="66"/>
      <c r="H169" s="66"/>
      <c r="I169" s="66"/>
      <c r="J169" s="66"/>
      <c r="K169" s="66"/>
      <c r="L169" s="66"/>
      <c r="M169" s="66"/>
      <c r="N169" s="66"/>
      <c r="O169" s="66"/>
      <c r="P169" s="66"/>
      <c r="Q169" s="66"/>
      <c r="R169" s="66"/>
      <c r="S169" s="66"/>
      <c r="T169" s="66"/>
      <c r="U169" s="66"/>
      <c r="V169" s="66"/>
      <c r="W169" s="66"/>
      <c r="X169" s="66"/>
      <c r="Y169" s="66"/>
      <c r="Z169" s="66"/>
    </row>
    <row r="170" spans="1:26" ht="15.75" customHeight="1">
      <c r="A170" s="66"/>
      <c r="B170" s="66"/>
      <c r="C170" s="29"/>
      <c r="D170" s="66"/>
      <c r="E170" s="66"/>
      <c r="F170" s="66"/>
      <c r="G170" s="66"/>
      <c r="H170" s="66"/>
      <c r="I170" s="66"/>
      <c r="J170" s="66"/>
      <c r="K170" s="66"/>
      <c r="L170" s="66"/>
      <c r="M170" s="66"/>
      <c r="N170" s="66"/>
      <c r="O170" s="66"/>
      <c r="P170" s="66"/>
      <c r="Q170" s="66"/>
      <c r="R170" s="66"/>
      <c r="S170" s="66"/>
      <c r="T170" s="66"/>
      <c r="U170" s="66"/>
      <c r="V170" s="66"/>
      <c r="W170" s="66"/>
      <c r="X170" s="66"/>
      <c r="Y170" s="66"/>
      <c r="Z170" s="66"/>
    </row>
    <row r="171" spans="1:26" ht="15.75" customHeight="1">
      <c r="A171" s="66"/>
      <c r="B171" s="66"/>
      <c r="C171" s="29"/>
      <c r="D171" s="66"/>
      <c r="E171" s="66"/>
      <c r="F171" s="66"/>
      <c r="G171" s="66"/>
      <c r="H171" s="66"/>
      <c r="I171" s="66"/>
      <c r="J171" s="66"/>
      <c r="K171" s="66"/>
      <c r="L171" s="66"/>
      <c r="M171" s="66"/>
      <c r="N171" s="66"/>
      <c r="O171" s="66"/>
      <c r="P171" s="66"/>
      <c r="Q171" s="66"/>
      <c r="R171" s="66"/>
      <c r="S171" s="66"/>
      <c r="T171" s="66"/>
      <c r="U171" s="66"/>
      <c r="V171" s="66"/>
      <c r="W171" s="66"/>
      <c r="X171" s="66"/>
      <c r="Y171" s="66"/>
      <c r="Z171" s="66"/>
    </row>
    <row r="172" spans="1:26" ht="15.75" customHeight="1">
      <c r="A172" s="66"/>
      <c r="B172" s="66"/>
      <c r="C172" s="29"/>
      <c r="D172" s="66"/>
      <c r="E172" s="66"/>
      <c r="F172" s="66"/>
      <c r="G172" s="66"/>
      <c r="H172" s="66"/>
      <c r="I172" s="66"/>
      <c r="J172" s="66"/>
      <c r="K172" s="66"/>
      <c r="L172" s="66"/>
      <c r="M172" s="66"/>
      <c r="N172" s="66"/>
      <c r="O172" s="66"/>
      <c r="P172" s="66"/>
      <c r="Q172" s="66"/>
      <c r="R172" s="66"/>
      <c r="S172" s="66"/>
      <c r="T172" s="66"/>
      <c r="U172" s="66"/>
      <c r="V172" s="66"/>
      <c r="W172" s="66"/>
      <c r="X172" s="66"/>
      <c r="Y172" s="66"/>
      <c r="Z172" s="66"/>
    </row>
    <row r="173" spans="1:26" ht="15.75" customHeight="1">
      <c r="A173" s="66"/>
      <c r="B173" s="66"/>
      <c r="C173" s="29"/>
      <c r="D173" s="66"/>
      <c r="E173" s="66"/>
      <c r="F173" s="66"/>
      <c r="G173" s="66"/>
      <c r="H173" s="66"/>
      <c r="I173" s="66"/>
      <c r="J173" s="66"/>
      <c r="K173" s="66"/>
      <c r="L173" s="66"/>
      <c r="M173" s="66"/>
      <c r="N173" s="66"/>
      <c r="O173" s="66"/>
      <c r="P173" s="66"/>
      <c r="Q173" s="66"/>
      <c r="R173" s="66"/>
      <c r="S173" s="66"/>
      <c r="T173" s="66"/>
      <c r="U173" s="66"/>
      <c r="V173" s="66"/>
      <c r="W173" s="66"/>
      <c r="X173" s="66"/>
      <c r="Y173" s="66"/>
      <c r="Z173" s="66"/>
    </row>
    <row r="174" spans="1:26" ht="15.75" customHeight="1">
      <c r="A174" s="66"/>
      <c r="B174" s="66"/>
      <c r="C174" s="29"/>
      <c r="D174" s="66"/>
      <c r="E174" s="66"/>
      <c r="F174" s="66"/>
      <c r="G174" s="66"/>
      <c r="H174" s="66"/>
      <c r="I174" s="66"/>
      <c r="J174" s="66"/>
      <c r="K174" s="66"/>
      <c r="L174" s="66"/>
      <c r="M174" s="66"/>
      <c r="N174" s="66"/>
      <c r="O174" s="66"/>
      <c r="P174" s="66"/>
      <c r="Q174" s="66"/>
      <c r="R174" s="66"/>
      <c r="S174" s="66"/>
      <c r="T174" s="66"/>
      <c r="U174" s="66"/>
      <c r="V174" s="66"/>
      <c r="W174" s="66"/>
      <c r="X174" s="66"/>
      <c r="Y174" s="66"/>
      <c r="Z174" s="66"/>
    </row>
    <row r="175" spans="1:26" ht="15.75" customHeight="1">
      <c r="A175" s="66"/>
      <c r="B175" s="66"/>
      <c r="C175" s="29"/>
      <c r="D175" s="66"/>
      <c r="E175" s="66"/>
      <c r="F175" s="66"/>
      <c r="G175" s="66"/>
      <c r="H175" s="66"/>
      <c r="I175" s="66"/>
      <c r="J175" s="66"/>
      <c r="K175" s="66"/>
      <c r="L175" s="66"/>
      <c r="M175" s="66"/>
      <c r="N175" s="66"/>
      <c r="O175" s="66"/>
      <c r="P175" s="66"/>
      <c r="Q175" s="66"/>
      <c r="R175" s="66"/>
      <c r="S175" s="66"/>
      <c r="T175" s="66"/>
      <c r="U175" s="66"/>
      <c r="V175" s="66"/>
      <c r="W175" s="66"/>
      <c r="X175" s="66"/>
      <c r="Y175" s="66"/>
      <c r="Z175" s="66"/>
    </row>
    <row r="176" spans="1:26" ht="15.75" customHeight="1">
      <c r="A176" s="66"/>
      <c r="B176" s="66"/>
      <c r="C176" s="29"/>
      <c r="D176" s="66"/>
      <c r="E176" s="66"/>
      <c r="F176" s="66"/>
      <c r="G176" s="66"/>
      <c r="H176" s="66"/>
      <c r="I176" s="66"/>
      <c r="J176" s="66"/>
      <c r="K176" s="66"/>
      <c r="L176" s="66"/>
      <c r="M176" s="66"/>
      <c r="N176" s="66"/>
      <c r="O176" s="66"/>
      <c r="P176" s="66"/>
      <c r="Q176" s="66"/>
      <c r="R176" s="66"/>
      <c r="S176" s="66"/>
      <c r="T176" s="66"/>
      <c r="U176" s="66"/>
      <c r="V176" s="66"/>
      <c r="W176" s="66"/>
      <c r="X176" s="66"/>
      <c r="Y176" s="66"/>
      <c r="Z176" s="66"/>
    </row>
    <row r="177" spans="1:26" ht="15.75" customHeight="1">
      <c r="A177" s="66"/>
      <c r="B177" s="66"/>
      <c r="C177" s="29"/>
      <c r="D177" s="66"/>
      <c r="E177" s="66"/>
      <c r="F177" s="66"/>
      <c r="G177" s="66"/>
      <c r="H177" s="66"/>
      <c r="I177" s="66"/>
      <c r="J177" s="66"/>
      <c r="K177" s="66"/>
      <c r="L177" s="66"/>
      <c r="M177" s="66"/>
      <c r="N177" s="66"/>
      <c r="O177" s="66"/>
      <c r="P177" s="66"/>
      <c r="Q177" s="66"/>
      <c r="R177" s="66"/>
      <c r="S177" s="66"/>
      <c r="T177" s="66"/>
      <c r="U177" s="66"/>
      <c r="V177" s="66"/>
      <c r="W177" s="66"/>
      <c r="X177" s="66"/>
      <c r="Y177" s="66"/>
      <c r="Z177" s="66"/>
    </row>
    <row r="178" spans="1:26" ht="15.75" customHeight="1">
      <c r="A178" s="66"/>
      <c r="B178" s="66"/>
      <c r="C178" s="29"/>
      <c r="D178" s="66"/>
      <c r="E178" s="66"/>
      <c r="F178" s="66"/>
      <c r="G178" s="66"/>
      <c r="H178" s="66"/>
      <c r="I178" s="66"/>
      <c r="J178" s="66"/>
      <c r="K178" s="66"/>
      <c r="L178" s="66"/>
      <c r="M178" s="66"/>
      <c r="N178" s="66"/>
      <c r="O178" s="66"/>
      <c r="P178" s="66"/>
      <c r="Q178" s="66"/>
      <c r="R178" s="66"/>
      <c r="S178" s="66"/>
      <c r="T178" s="66"/>
      <c r="U178" s="66"/>
      <c r="V178" s="66"/>
      <c r="W178" s="66"/>
      <c r="X178" s="66"/>
      <c r="Y178" s="66"/>
      <c r="Z178" s="66"/>
    </row>
    <row r="179" spans="1:26" ht="15.75" customHeight="1">
      <c r="A179" s="66"/>
      <c r="B179" s="66"/>
      <c r="C179" s="29"/>
      <c r="D179" s="66"/>
      <c r="E179" s="66"/>
      <c r="F179" s="66"/>
      <c r="G179" s="66"/>
      <c r="H179" s="66"/>
      <c r="I179" s="66"/>
      <c r="J179" s="66"/>
      <c r="K179" s="66"/>
      <c r="L179" s="66"/>
      <c r="M179" s="66"/>
      <c r="N179" s="66"/>
      <c r="O179" s="66"/>
      <c r="P179" s="66"/>
      <c r="Q179" s="66"/>
      <c r="R179" s="66"/>
      <c r="S179" s="66"/>
      <c r="T179" s="66"/>
      <c r="U179" s="66"/>
      <c r="V179" s="66"/>
      <c r="W179" s="66"/>
      <c r="X179" s="66"/>
      <c r="Y179" s="66"/>
      <c r="Z179" s="66"/>
    </row>
    <row r="180" spans="1:26" ht="15.75" customHeight="1">
      <c r="A180" s="66"/>
      <c r="B180" s="66"/>
      <c r="C180" s="29"/>
      <c r="D180" s="66"/>
      <c r="E180" s="66"/>
      <c r="F180" s="66"/>
      <c r="G180" s="66"/>
      <c r="H180" s="66"/>
      <c r="I180" s="66"/>
      <c r="J180" s="66"/>
      <c r="K180" s="66"/>
      <c r="L180" s="66"/>
      <c r="M180" s="66"/>
      <c r="N180" s="66"/>
      <c r="O180" s="66"/>
      <c r="P180" s="66"/>
      <c r="Q180" s="66"/>
      <c r="R180" s="66"/>
      <c r="S180" s="66"/>
      <c r="T180" s="66"/>
      <c r="U180" s="66"/>
      <c r="V180" s="66"/>
      <c r="W180" s="66"/>
      <c r="X180" s="66"/>
      <c r="Y180" s="66"/>
      <c r="Z180" s="66"/>
    </row>
    <row r="181" spans="1:26" ht="15.75" customHeight="1">
      <c r="A181" s="66"/>
      <c r="B181" s="66"/>
      <c r="C181" s="29"/>
      <c r="D181" s="66"/>
      <c r="E181" s="66"/>
      <c r="F181" s="66"/>
      <c r="G181" s="66"/>
      <c r="H181" s="66"/>
      <c r="I181" s="66"/>
      <c r="J181" s="66"/>
      <c r="K181" s="66"/>
      <c r="L181" s="66"/>
      <c r="M181" s="66"/>
      <c r="N181" s="66"/>
      <c r="O181" s="66"/>
      <c r="P181" s="66"/>
      <c r="Q181" s="66"/>
      <c r="R181" s="66"/>
      <c r="S181" s="66"/>
      <c r="T181" s="66"/>
      <c r="U181" s="66"/>
      <c r="V181" s="66"/>
      <c r="W181" s="66"/>
      <c r="X181" s="66"/>
      <c r="Y181" s="66"/>
      <c r="Z181" s="66"/>
    </row>
    <row r="182" spans="1:26" ht="15.75" customHeight="1">
      <c r="A182" s="66"/>
      <c r="B182" s="66"/>
      <c r="C182" s="29"/>
      <c r="D182" s="66"/>
      <c r="E182" s="66"/>
      <c r="F182" s="66"/>
      <c r="G182" s="66"/>
      <c r="H182" s="66"/>
      <c r="I182" s="66"/>
      <c r="J182" s="66"/>
      <c r="K182" s="66"/>
      <c r="L182" s="66"/>
      <c r="M182" s="66"/>
      <c r="N182" s="66"/>
      <c r="O182" s="66"/>
      <c r="P182" s="66"/>
      <c r="Q182" s="66"/>
      <c r="R182" s="66"/>
      <c r="S182" s="66"/>
      <c r="T182" s="66"/>
      <c r="U182" s="66"/>
      <c r="V182" s="66"/>
      <c r="W182" s="66"/>
      <c r="X182" s="66"/>
      <c r="Y182" s="66"/>
      <c r="Z182" s="66"/>
    </row>
    <row r="183" spans="1:26" ht="15.75" customHeight="1">
      <c r="A183" s="66"/>
      <c r="B183" s="66"/>
      <c r="C183" s="29"/>
      <c r="D183" s="66"/>
      <c r="E183" s="66"/>
      <c r="F183" s="66"/>
      <c r="G183" s="66"/>
      <c r="H183" s="66"/>
      <c r="I183" s="66"/>
      <c r="J183" s="66"/>
      <c r="K183" s="66"/>
      <c r="L183" s="66"/>
      <c r="M183" s="66"/>
      <c r="N183" s="66"/>
      <c r="O183" s="66"/>
      <c r="P183" s="66"/>
      <c r="Q183" s="66"/>
      <c r="R183" s="66"/>
      <c r="S183" s="66"/>
      <c r="T183" s="66"/>
      <c r="U183" s="66"/>
      <c r="V183" s="66"/>
      <c r="W183" s="66"/>
      <c r="X183" s="66"/>
      <c r="Y183" s="66"/>
      <c r="Z183" s="66"/>
    </row>
    <row r="184" spans="1:26" ht="15.75" customHeight="1">
      <c r="A184" s="66"/>
      <c r="B184" s="66"/>
      <c r="C184" s="29"/>
      <c r="D184" s="66"/>
      <c r="E184" s="66"/>
      <c r="F184" s="66"/>
      <c r="G184" s="66"/>
      <c r="H184" s="66"/>
      <c r="I184" s="66"/>
      <c r="J184" s="66"/>
      <c r="K184" s="66"/>
      <c r="L184" s="66"/>
      <c r="M184" s="66"/>
      <c r="N184" s="66"/>
      <c r="O184" s="66"/>
      <c r="P184" s="66"/>
      <c r="Q184" s="66"/>
      <c r="R184" s="66"/>
      <c r="S184" s="66"/>
      <c r="T184" s="66"/>
      <c r="U184" s="66"/>
      <c r="V184" s="66"/>
      <c r="W184" s="66"/>
      <c r="X184" s="66"/>
      <c r="Y184" s="66"/>
      <c r="Z184" s="66"/>
    </row>
    <row r="185" spans="1:26" ht="15.75" customHeight="1">
      <c r="A185" s="66"/>
      <c r="B185" s="66"/>
      <c r="C185" s="29"/>
      <c r="D185" s="66"/>
      <c r="E185" s="66"/>
      <c r="F185" s="66"/>
      <c r="G185" s="66"/>
      <c r="H185" s="66"/>
      <c r="I185" s="66"/>
      <c r="J185" s="66"/>
      <c r="K185" s="66"/>
      <c r="L185" s="66"/>
      <c r="M185" s="66"/>
      <c r="N185" s="66"/>
      <c r="O185" s="66"/>
      <c r="P185" s="66"/>
      <c r="Q185" s="66"/>
      <c r="R185" s="66"/>
      <c r="S185" s="66"/>
      <c r="T185" s="66"/>
      <c r="U185" s="66"/>
      <c r="V185" s="66"/>
      <c r="W185" s="66"/>
      <c r="X185" s="66"/>
      <c r="Y185" s="66"/>
      <c r="Z185" s="66"/>
    </row>
    <row r="186" spans="1:26" ht="15.75" customHeight="1">
      <c r="A186" s="66"/>
      <c r="B186" s="66"/>
      <c r="C186" s="29"/>
      <c r="D186" s="66"/>
      <c r="E186" s="66"/>
      <c r="F186" s="66"/>
      <c r="G186" s="66"/>
      <c r="H186" s="66"/>
      <c r="I186" s="66"/>
      <c r="J186" s="66"/>
      <c r="K186" s="66"/>
      <c r="L186" s="66"/>
      <c r="M186" s="66"/>
      <c r="N186" s="66"/>
      <c r="O186" s="66"/>
      <c r="P186" s="66"/>
      <c r="Q186" s="66"/>
      <c r="R186" s="66"/>
      <c r="S186" s="66"/>
      <c r="T186" s="66"/>
      <c r="U186" s="66"/>
      <c r="V186" s="66"/>
      <c r="W186" s="66"/>
      <c r="X186" s="66"/>
      <c r="Y186" s="66"/>
      <c r="Z186" s="66"/>
    </row>
    <row r="187" spans="1:26" ht="15.75" customHeight="1">
      <c r="A187" s="66"/>
      <c r="B187" s="66"/>
      <c r="C187" s="29"/>
      <c r="D187" s="66"/>
      <c r="E187" s="66"/>
      <c r="F187" s="66"/>
      <c r="G187" s="66"/>
      <c r="H187" s="66"/>
      <c r="I187" s="66"/>
      <c r="J187" s="66"/>
      <c r="K187" s="66"/>
      <c r="L187" s="66"/>
      <c r="M187" s="66"/>
      <c r="N187" s="66"/>
      <c r="O187" s="66"/>
      <c r="P187" s="66"/>
      <c r="Q187" s="66"/>
      <c r="R187" s="66"/>
      <c r="S187" s="66"/>
      <c r="T187" s="66"/>
      <c r="U187" s="66"/>
      <c r="V187" s="66"/>
      <c r="W187" s="66"/>
      <c r="X187" s="66"/>
      <c r="Y187" s="66"/>
      <c r="Z187" s="66"/>
    </row>
    <row r="188" spans="1:26" ht="15.75" customHeight="1">
      <c r="A188" s="66"/>
      <c r="B188" s="66"/>
      <c r="C188" s="29"/>
      <c r="D188" s="66"/>
      <c r="E188" s="66"/>
      <c r="F188" s="66"/>
      <c r="G188" s="66"/>
      <c r="H188" s="66"/>
      <c r="I188" s="66"/>
      <c r="J188" s="66"/>
      <c r="K188" s="66"/>
      <c r="L188" s="66"/>
      <c r="M188" s="66"/>
      <c r="N188" s="66"/>
      <c r="O188" s="66"/>
      <c r="P188" s="66"/>
      <c r="Q188" s="66"/>
      <c r="R188" s="66"/>
      <c r="S188" s="66"/>
      <c r="T188" s="66"/>
      <c r="U188" s="66"/>
      <c r="V188" s="66"/>
      <c r="W188" s="66"/>
      <c r="X188" s="66"/>
      <c r="Y188" s="66"/>
      <c r="Z188" s="66"/>
    </row>
    <row r="189" spans="1:26" ht="15.75" customHeight="1">
      <c r="A189" s="66"/>
      <c r="B189" s="66"/>
      <c r="C189" s="29"/>
      <c r="D189" s="66"/>
      <c r="E189" s="66"/>
      <c r="F189" s="66"/>
      <c r="G189" s="66"/>
      <c r="H189" s="66"/>
      <c r="I189" s="66"/>
      <c r="J189" s="66"/>
      <c r="K189" s="66"/>
      <c r="L189" s="66"/>
      <c r="M189" s="66"/>
      <c r="N189" s="66"/>
      <c r="O189" s="66"/>
      <c r="P189" s="66"/>
      <c r="Q189" s="66"/>
      <c r="R189" s="66"/>
      <c r="S189" s="66"/>
      <c r="T189" s="66"/>
      <c r="U189" s="66"/>
      <c r="V189" s="66"/>
      <c r="W189" s="66"/>
      <c r="X189" s="66"/>
      <c r="Y189" s="66"/>
      <c r="Z189" s="66"/>
    </row>
    <row r="190" spans="1:26" ht="15.75" customHeight="1">
      <c r="A190" s="66"/>
      <c r="B190" s="66"/>
      <c r="C190" s="29"/>
      <c r="D190" s="66"/>
      <c r="E190" s="66"/>
      <c r="F190" s="66"/>
      <c r="G190" s="66"/>
      <c r="H190" s="66"/>
      <c r="I190" s="66"/>
      <c r="J190" s="66"/>
      <c r="K190" s="66"/>
      <c r="L190" s="66"/>
      <c r="M190" s="66"/>
      <c r="N190" s="66"/>
      <c r="O190" s="66"/>
      <c r="P190" s="66"/>
      <c r="Q190" s="66"/>
      <c r="R190" s="66"/>
      <c r="S190" s="66"/>
      <c r="T190" s="66"/>
      <c r="U190" s="66"/>
      <c r="V190" s="66"/>
      <c r="W190" s="66"/>
      <c r="X190" s="66"/>
      <c r="Y190" s="66"/>
      <c r="Z190" s="66"/>
    </row>
    <row r="191" spans="1:26" ht="15.75" customHeight="1">
      <c r="A191" s="66"/>
      <c r="B191" s="66"/>
      <c r="C191" s="29"/>
      <c r="D191" s="66"/>
      <c r="E191" s="66"/>
      <c r="F191" s="66"/>
      <c r="G191" s="66"/>
      <c r="H191" s="66"/>
      <c r="I191" s="66"/>
      <c r="J191" s="66"/>
      <c r="K191" s="66"/>
      <c r="L191" s="66"/>
      <c r="M191" s="66"/>
      <c r="N191" s="66"/>
      <c r="O191" s="66"/>
      <c r="P191" s="66"/>
      <c r="Q191" s="66"/>
      <c r="R191" s="66"/>
      <c r="S191" s="66"/>
      <c r="T191" s="66"/>
      <c r="U191" s="66"/>
      <c r="V191" s="66"/>
      <c r="W191" s="66"/>
      <c r="X191" s="66"/>
      <c r="Y191" s="66"/>
      <c r="Z191" s="66"/>
    </row>
    <row r="192" spans="1:26" ht="15.75" customHeight="1">
      <c r="A192" s="66"/>
      <c r="B192" s="66"/>
      <c r="C192" s="29"/>
      <c r="D192" s="66"/>
      <c r="E192" s="66"/>
      <c r="F192" s="66"/>
      <c r="G192" s="66"/>
      <c r="H192" s="66"/>
      <c r="I192" s="66"/>
      <c r="J192" s="66"/>
      <c r="K192" s="66"/>
      <c r="L192" s="66"/>
      <c r="M192" s="66"/>
      <c r="N192" s="66"/>
      <c r="O192" s="66"/>
      <c r="P192" s="66"/>
      <c r="Q192" s="66"/>
      <c r="R192" s="66"/>
      <c r="S192" s="66"/>
      <c r="T192" s="66"/>
      <c r="U192" s="66"/>
      <c r="V192" s="66"/>
      <c r="W192" s="66"/>
      <c r="X192" s="66"/>
      <c r="Y192" s="66"/>
      <c r="Z192" s="66"/>
    </row>
    <row r="193" spans="1:26" ht="15.75" customHeight="1">
      <c r="A193" s="66"/>
      <c r="B193" s="66"/>
      <c r="C193" s="29"/>
      <c r="D193" s="66"/>
      <c r="E193" s="66"/>
      <c r="F193" s="66"/>
      <c r="G193" s="66"/>
      <c r="H193" s="66"/>
      <c r="I193" s="66"/>
      <c r="J193" s="66"/>
      <c r="K193" s="66"/>
      <c r="L193" s="66"/>
      <c r="M193" s="66"/>
      <c r="N193" s="66"/>
      <c r="O193" s="66"/>
      <c r="P193" s="66"/>
      <c r="Q193" s="66"/>
      <c r="R193" s="66"/>
      <c r="S193" s="66"/>
      <c r="T193" s="66"/>
      <c r="U193" s="66"/>
      <c r="V193" s="66"/>
      <c r="W193" s="66"/>
      <c r="X193" s="66"/>
      <c r="Y193" s="66"/>
      <c r="Z193" s="66"/>
    </row>
    <row r="194" spans="1:26" ht="15.75" customHeight="1">
      <c r="A194" s="66"/>
      <c r="B194" s="66"/>
      <c r="C194" s="29"/>
      <c r="D194" s="66"/>
      <c r="E194" s="66"/>
      <c r="F194" s="66"/>
      <c r="G194" s="66"/>
      <c r="H194" s="66"/>
      <c r="I194" s="66"/>
      <c r="J194" s="66"/>
      <c r="K194" s="66"/>
      <c r="L194" s="66"/>
      <c r="M194" s="66"/>
      <c r="N194" s="66"/>
      <c r="O194" s="66"/>
      <c r="P194" s="66"/>
      <c r="Q194" s="66"/>
      <c r="R194" s="66"/>
      <c r="S194" s="66"/>
      <c r="T194" s="66"/>
      <c r="U194" s="66"/>
      <c r="V194" s="66"/>
      <c r="W194" s="66"/>
      <c r="X194" s="66"/>
      <c r="Y194" s="66"/>
      <c r="Z194" s="66"/>
    </row>
    <row r="195" spans="1:26" ht="15.75" customHeight="1">
      <c r="A195" s="66"/>
      <c r="B195" s="66"/>
      <c r="C195" s="29"/>
      <c r="D195" s="66"/>
      <c r="E195" s="66"/>
      <c r="F195" s="66"/>
      <c r="G195" s="66"/>
      <c r="H195" s="66"/>
      <c r="I195" s="66"/>
      <c r="J195" s="66"/>
      <c r="K195" s="66"/>
      <c r="L195" s="66"/>
      <c r="M195" s="66"/>
      <c r="N195" s="66"/>
      <c r="O195" s="66"/>
      <c r="P195" s="66"/>
      <c r="Q195" s="66"/>
      <c r="R195" s="66"/>
      <c r="S195" s="66"/>
      <c r="T195" s="66"/>
      <c r="U195" s="66"/>
      <c r="V195" s="66"/>
      <c r="W195" s="66"/>
      <c r="X195" s="66"/>
      <c r="Y195" s="66"/>
      <c r="Z195" s="66"/>
    </row>
    <row r="196" spans="1:26" ht="15.75" customHeight="1">
      <c r="A196" s="66"/>
      <c r="B196" s="66"/>
      <c r="C196" s="29"/>
      <c r="D196" s="66"/>
      <c r="E196" s="66"/>
      <c r="F196" s="66"/>
      <c r="G196" s="66"/>
      <c r="H196" s="66"/>
      <c r="I196" s="66"/>
      <c r="J196" s="66"/>
      <c r="K196" s="66"/>
      <c r="L196" s="66"/>
      <c r="M196" s="66"/>
      <c r="N196" s="66"/>
      <c r="O196" s="66"/>
      <c r="P196" s="66"/>
      <c r="Q196" s="66"/>
      <c r="R196" s="66"/>
      <c r="S196" s="66"/>
      <c r="T196" s="66"/>
      <c r="U196" s="66"/>
      <c r="V196" s="66"/>
      <c r="W196" s="66"/>
      <c r="X196" s="66"/>
      <c r="Y196" s="66"/>
      <c r="Z196" s="66"/>
    </row>
    <row r="197" spans="1:26" ht="15.75" customHeight="1">
      <c r="A197" s="66"/>
      <c r="B197" s="66"/>
      <c r="C197" s="29"/>
      <c r="D197" s="66"/>
      <c r="E197" s="66"/>
      <c r="F197" s="66"/>
      <c r="G197" s="66"/>
      <c r="H197" s="66"/>
      <c r="I197" s="66"/>
      <c r="J197" s="66"/>
      <c r="K197" s="66"/>
      <c r="L197" s="66"/>
      <c r="M197" s="66"/>
      <c r="N197" s="66"/>
      <c r="O197" s="66"/>
      <c r="P197" s="66"/>
      <c r="Q197" s="66"/>
      <c r="R197" s="66"/>
      <c r="S197" s="66"/>
      <c r="T197" s="66"/>
      <c r="U197" s="66"/>
      <c r="V197" s="66"/>
      <c r="W197" s="66"/>
      <c r="X197" s="66"/>
      <c r="Y197" s="66"/>
      <c r="Z197" s="66"/>
    </row>
    <row r="198" spans="1:26" ht="15.75" customHeight="1">
      <c r="A198" s="66"/>
      <c r="B198" s="66"/>
      <c r="C198" s="29"/>
      <c r="D198" s="66"/>
      <c r="E198" s="66"/>
      <c r="F198" s="66"/>
      <c r="G198" s="66"/>
      <c r="H198" s="66"/>
      <c r="I198" s="66"/>
      <c r="J198" s="66"/>
      <c r="K198" s="66"/>
      <c r="L198" s="66"/>
      <c r="M198" s="66"/>
      <c r="N198" s="66"/>
      <c r="O198" s="66"/>
      <c r="P198" s="66"/>
      <c r="Q198" s="66"/>
      <c r="R198" s="66"/>
      <c r="S198" s="66"/>
      <c r="T198" s="66"/>
      <c r="U198" s="66"/>
      <c r="V198" s="66"/>
      <c r="W198" s="66"/>
      <c r="X198" s="66"/>
      <c r="Y198" s="66"/>
      <c r="Z198" s="66"/>
    </row>
    <row r="199" spans="1:26" ht="15.75" customHeight="1">
      <c r="A199" s="66"/>
      <c r="B199" s="66"/>
      <c r="C199" s="29"/>
      <c r="D199" s="66"/>
      <c r="E199" s="66"/>
      <c r="F199" s="66"/>
      <c r="G199" s="66"/>
      <c r="H199" s="66"/>
      <c r="I199" s="66"/>
      <c r="J199" s="66"/>
      <c r="K199" s="66"/>
      <c r="L199" s="66"/>
      <c r="M199" s="66"/>
      <c r="N199" s="66"/>
      <c r="O199" s="66"/>
      <c r="P199" s="66"/>
      <c r="Q199" s="66"/>
      <c r="R199" s="66"/>
      <c r="S199" s="66"/>
      <c r="T199" s="66"/>
      <c r="U199" s="66"/>
      <c r="V199" s="66"/>
      <c r="W199" s="66"/>
      <c r="X199" s="66"/>
      <c r="Y199" s="66"/>
      <c r="Z199" s="66"/>
    </row>
    <row r="200" spans="1:26" ht="15.75" customHeight="1">
      <c r="A200" s="66"/>
      <c r="B200" s="66"/>
      <c r="C200" s="29"/>
      <c r="D200" s="66"/>
      <c r="E200" s="66"/>
      <c r="F200" s="66"/>
      <c r="G200" s="66"/>
      <c r="H200" s="66"/>
      <c r="I200" s="66"/>
      <c r="J200" s="66"/>
      <c r="K200" s="66"/>
      <c r="L200" s="66"/>
      <c r="M200" s="66"/>
      <c r="N200" s="66"/>
      <c r="O200" s="66"/>
      <c r="P200" s="66"/>
      <c r="Q200" s="66"/>
      <c r="R200" s="66"/>
      <c r="S200" s="66"/>
      <c r="T200" s="66"/>
      <c r="U200" s="66"/>
      <c r="V200" s="66"/>
      <c r="W200" s="66"/>
      <c r="X200" s="66"/>
      <c r="Y200" s="66"/>
      <c r="Z200" s="66"/>
    </row>
    <row r="201" spans="1:26" ht="15.75" customHeight="1">
      <c r="A201" s="66"/>
      <c r="B201" s="66"/>
      <c r="C201" s="29"/>
      <c r="D201" s="66"/>
      <c r="E201" s="66"/>
      <c r="F201" s="66"/>
      <c r="G201" s="66"/>
      <c r="H201" s="66"/>
      <c r="I201" s="66"/>
      <c r="J201" s="66"/>
      <c r="K201" s="66"/>
      <c r="L201" s="66"/>
      <c r="M201" s="66"/>
      <c r="N201" s="66"/>
      <c r="O201" s="66"/>
      <c r="P201" s="66"/>
      <c r="Q201" s="66"/>
      <c r="R201" s="66"/>
      <c r="S201" s="66"/>
      <c r="T201" s="66"/>
      <c r="U201" s="66"/>
      <c r="V201" s="66"/>
      <c r="W201" s="66"/>
      <c r="X201" s="66"/>
      <c r="Y201" s="66"/>
      <c r="Z201" s="66"/>
    </row>
    <row r="202" spans="1:26" ht="15.75" customHeight="1">
      <c r="A202" s="66"/>
      <c r="B202" s="66"/>
      <c r="C202" s="29"/>
      <c r="D202" s="66"/>
      <c r="E202" s="66"/>
      <c r="F202" s="66"/>
      <c r="G202" s="66"/>
      <c r="H202" s="66"/>
      <c r="I202" s="66"/>
      <c r="J202" s="66"/>
      <c r="K202" s="66"/>
      <c r="L202" s="66"/>
      <c r="M202" s="66"/>
      <c r="N202" s="66"/>
      <c r="O202" s="66"/>
      <c r="P202" s="66"/>
      <c r="Q202" s="66"/>
      <c r="R202" s="66"/>
      <c r="S202" s="66"/>
      <c r="T202" s="66"/>
      <c r="U202" s="66"/>
      <c r="V202" s="66"/>
      <c r="W202" s="66"/>
      <c r="X202" s="66"/>
      <c r="Y202" s="66"/>
      <c r="Z202" s="66"/>
    </row>
    <row r="203" spans="1:26" ht="15.75" customHeight="1">
      <c r="A203" s="66"/>
      <c r="B203" s="66"/>
      <c r="C203" s="29"/>
      <c r="D203" s="66"/>
      <c r="E203" s="66"/>
      <c r="F203" s="66"/>
      <c r="G203" s="66"/>
      <c r="H203" s="66"/>
      <c r="I203" s="66"/>
      <c r="J203" s="66"/>
      <c r="K203" s="66"/>
      <c r="L203" s="66"/>
      <c r="M203" s="66"/>
      <c r="N203" s="66"/>
      <c r="O203" s="66"/>
      <c r="P203" s="66"/>
      <c r="Q203" s="66"/>
      <c r="R203" s="66"/>
      <c r="S203" s="66"/>
      <c r="T203" s="66"/>
      <c r="U203" s="66"/>
      <c r="V203" s="66"/>
      <c r="W203" s="66"/>
      <c r="X203" s="66"/>
      <c r="Y203" s="66"/>
      <c r="Z203" s="66"/>
    </row>
    <row r="204" spans="1:26" ht="15.75" customHeight="1">
      <c r="A204" s="66"/>
      <c r="B204" s="66"/>
      <c r="C204" s="29"/>
      <c r="D204" s="66"/>
      <c r="E204" s="66"/>
      <c r="F204" s="66"/>
      <c r="G204" s="66"/>
      <c r="H204" s="66"/>
      <c r="I204" s="66"/>
      <c r="J204" s="66"/>
      <c r="K204" s="66"/>
      <c r="L204" s="66"/>
      <c r="M204" s="66"/>
      <c r="N204" s="66"/>
      <c r="O204" s="66"/>
      <c r="P204" s="66"/>
      <c r="Q204" s="66"/>
      <c r="R204" s="66"/>
      <c r="S204" s="66"/>
      <c r="T204" s="66"/>
      <c r="U204" s="66"/>
      <c r="V204" s="66"/>
      <c r="W204" s="66"/>
      <c r="X204" s="66"/>
      <c r="Y204" s="66"/>
      <c r="Z204" s="66"/>
    </row>
    <row r="205" spans="1:26" ht="15.75" customHeight="1">
      <c r="A205" s="66"/>
      <c r="B205" s="66"/>
      <c r="C205" s="29"/>
      <c r="D205" s="66"/>
      <c r="E205" s="66"/>
      <c r="F205" s="66"/>
      <c r="G205" s="66"/>
      <c r="H205" s="66"/>
      <c r="I205" s="66"/>
      <c r="J205" s="66"/>
      <c r="K205" s="66"/>
      <c r="L205" s="66"/>
      <c r="M205" s="66"/>
      <c r="N205" s="66"/>
      <c r="O205" s="66"/>
      <c r="P205" s="66"/>
      <c r="Q205" s="66"/>
      <c r="R205" s="66"/>
      <c r="S205" s="66"/>
      <c r="T205" s="66"/>
      <c r="U205" s="66"/>
      <c r="V205" s="66"/>
      <c r="W205" s="66"/>
      <c r="X205" s="66"/>
      <c r="Y205" s="66"/>
      <c r="Z205" s="66"/>
    </row>
    <row r="206" spans="1:26" ht="15.75" customHeight="1">
      <c r="A206" s="66"/>
      <c r="B206" s="66"/>
      <c r="C206" s="29"/>
      <c r="D206" s="66"/>
      <c r="E206" s="66"/>
      <c r="F206" s="66"/>
      <c r="G206" s="66"/>
      <c r="H206" s="66"/>
      <c r="I206" s="66"/>
      <c r="J206" s="66"/>
      <c r="K206" s="66"/>
      <c r="L206" s="66"/>
      <c r="M206" s="66"/>
      <c r="N206" s="66"/>
      <c r="O206" s="66"/>
      <c r="P206" s="66"/>
      <c r="Q206" s="66"/>
      <c r="R206" s="66"/>
      <c r="S206" s="66"/>
      <c r="T206" s="66"/>
      <c r="U206" s="66"/>
      <c r="V206" s="66"/>
      <c r="W206" s="66"/>
      <c r="X206" s="66"/>
      <c r="Y206" s="66"/>
      <c r="Z206" s="66"/>
    </row>
    <row r="207" spans="1:26" ht="15.75" customHeight="1">
      <c r="A207" s="66"/>
      <c r="B207" s="66"/>
      <c r="C207" s="29"/>
      <c r="D207" s="66"/>
      <c r="E207" s="66"/>
      <c r="F207" s="66"/>
      <c r="G207" s="66"/>
      <c r="H207" s="66"/>
      <c r="I207" s="66"/>
      <c r="J207" s="66"/>
      <c r="K207" s="66"/>
      <c r="L207" s="66"/>
      <c r="M207" s="66"/>
      <c r="N207" s="66"/>
      <c r="O207" s="66"/>
      <c r="P207" s="66"/>
      <c r="Q207" s="66"/>
      <c r="R207" s="66"/>
      <c r="S207" s="66"/>
      <c r="T207" s="66"/>
      <c r="U207" s="66"/>
      <c r="V207" s="66"/>
      <c r="W207" s="66"/>
      <c r="X207" s="66"/>
      <c r="Y207" s="66"/>
      <c r="Z207" s="66"/>
    </row>
    <row r="208" spans="1:26" ht="15.75" customHeight="1">
      <c r="A208" s="66"/>
      <c r="B208" s="66"/>
      <c r="C208" s="29"/>
      <c r="D208" s="66"/>
      <c r="E208" s="66"/>
      <c r="F208" s="66"/>
      <c r="G208" s="66"/>
      <c r="H208" s="66"/>
      <c r="I208" s="66"/>
      <c r="J208" s="66"/>
      <c r="K208" s="66"/>
      <c r="L208" s="66"/>
      <c r="M208" s="66"/>
      <c r="N208" s="66"/>
      <c r="O208" s="66"/>
      <c r="P208" s="66"/>
      <c r="Q208" s="66"/>
      <c r="R208" s="66"/>
      <c r="S208" s="66"/>
      <c r="T208" s="66"/>
      <c r="U208" s="66"/>
      <c r="V208" s="66"/>
      <c r="W208" s="66"/>
      <c r="X208" s="66"/>
      <c r="Y208" s="66"/>
      <c r="Z208" s="66"/>
    </row>
    <row r="209" spans="1:26" ht="15.75" customHeight="1">
      <c r="A209" s="66"/>
      <c r="B209" s="66"/>
      <c r="C209" s="29"/>
      <c r="D209" s="66"/>
      <c r="E209" s="66"/>
      <c r="F209" s="66"/>
      <c r="G209" s="66"/>
      <c r="H209" s="66"/>
      <c r="I209" s="66"/>
      <c r="J209" s="66"/>
      <c r="K209" s="66"/>
      <c r="L209" s="66"/>
      <c r="M209" s="66"/>
      <c r="N209" s="66"/>
      <c r="O209" s="66"/>
      <c r="P209" s="66"/>
      <c r="Q209" s="66"/>
      <c r="R209" s="66"/>
      <c r="S209" s="66"/>
      <c r="T209" s="66"/>
      <c r="U209" s="66"/>
      <c r="V209" s="66"/>
      <c r="W209" s="66"/>
      <c r="X209" s="66"/>
      <c r="Y209" s="66"/>
      <c r="Z209" s="66"/>
    </row>
    <row r="210" spans="1:26" ht="15.75" customHeight="1">
      <c r="A210" s="66"/>
      <c r="B210" s="66"/>
      <c r="C210" s="29"/>
      <c r="D210" s="66"/>
      <c r="E210" s="66"/>
      <c r="F210" s="66"/>
      <c r="G210" s="66"/>
      <c r="H210" s="66"/>
      <c r="I210" s="66"/>
      <c r="J210" s="66"/>
      <c r="K210" s="66"/>
      <c r="L210" s="66"/>
      <c r="M210" s="66"/>
      <c r="N210" s="66"/>
      <c r="O210" s="66"/>
      <c r="P210" s="66"/>
      <c r="Q210" s="66"/>
      <c r="R210" s="66"/>
      <c r="S210" s="66"/>
      <c r="T210" s="66"/>
      <c r="U210" s="66"/>
      <c r="V210" s="66"/>
      <c r="W210" s="66"/>
      <c r="X210" s="66"/>
      <c r="Y210" s="66"/>
      <c r="Z210" s="66"/>
    </row>
    <row r="211" spans="1:26" ht="15.75" customHeight="1">
      <c r="A211" s="66"/>
      <c r="B211" s="66"/>
      <c r="C211" s="29"/>
      <c r="D211" s="66"/>
      <c r="E211" s="66"/>
      <c r="F211" s="66"/>
      <c r="G211" s="66"/>
      <c r="H211" s="66"/>
      <c r="I211" s="66"/>
      <c r="J211" s="66"/>
      <c r="K211" s="66"/>
      <c r="L211" s="66"/>
      <c r="M211" s="66"/>
      <c r="N211" s="66"/>
      <c r="O211" s="66"/>
      <c r="P211" s="66"/>
      <c r="Q211" s="66"/>
      <c r="R211" s="66"/>
      <c r="S211" s="66"/>
      <c r="T211" s="66"/>
      <c r="U211" s="66"/>
      <c r="V211" s="66"/>
      <c r="W211" s="66"/>
      <c r="X211" s="66"/>
      <c r="Y211" s="66"/>
      <c r="Z211" s="66"/>
    </row>
    <row r="212" spans="1:26" ht="15.75" customHeight="1">
      <c r="A212" s="66"/>
      <c r="B212" s="66"/>
      <c r="C212" s="29"/>
      <c r="D212" s="66"/>
      <c r="E212" s="66"/>
      <c r="F212" s="66"/>
      <c r="G212" s="66"/>
      <c r="H212" s="66"/>
      <c r="I212" s="66"/>
      <c r="J212" s="66"/>
      <c r="K212" s="66"/>
      <c r="L212" s="66"/>
      <c r="M212" s="66"/>
      <c r="N212" s="66"/>
      <c r="O212" s="66"/>
      <c r="P212" s="66"/>
      <c r="Q212" s="66"/>
      <c r="R212" s="66"/>
      <c r="S212" s="66"/>
      <c r="T212" s="66"/>
      <c r="U212" s="66"/>
      <c r="V212" s="66"/>
      <c r="W212" s="66"/>
      <c r="X212" s="66"/>
      <c r="Y212" s="66"/>
      <c r="Z212" s="66"/>
    </row>
    <row r="213" spans="1:26" ht="15.75" customHeight="1">
      <c r="A213" s="66"/>
      <c r="B213" s="66"/>
      <c r="C213" s="29"/>
      <c r="D213" s="66"/>
      <c r="E213" s="66"/>
      <c r="F213" s="66"/>
      <c r="G213" s="66"/>
      <c r="H213" s="66"/>
      <c r="I213" s="66"/>
      <c r="J213" s="66"/>
      <c r="K213" s="66"/>
      <c r="L213" s="66"/>
      <c r="M213" s="66"/>
      <c r="N213" s="66"/>
      <c r="O213" s="66"/>
      <c r="P213" s="66"/>
      <c r="Q213" s="66"/>
      <c r="R213" s="66"/>
      <c r="S213" s="66"/>
      <c r="T213" s="66"/>
      <c r="U213" s="66"/>
      <c r="V213" s="66"/>
      <c r="W213" s="66"/>
      <c r="X213" s="66"/>
      <c r="Y213" s="66"/>
      <c r="Z213" s="66"/>
    </row>
    <row r="214" spans="1:26" ht="15.75" customHeight="1">
      <c r="A214" s="66"/>
      <c r="B214" s="66"/>
      <c r="C214" s="29"/>
      <c r="D214" s="66"/>
      <c r="E214" s="66"/>
      <c r="F214" s="66"/>
      <c r="G214" s="66"/>
      <c r="H214" s="66"/>
      <c r="I214" s="66"/>
      <c r="J214" s="66"/>
      <c r="K214" s="66"/>
      <c r="L214" s="66"/>
      <c r="M214" s="66"/>
      <c r="N214" s="66"/>
      <c r="O214" s="66"/>
      <c r="P214" s="66"/>
      <c r="Q214" s="66"/>
      <c r="R214" s="66"/>
      <c r="S214" s="66"/>
      <c r="T214" s="66"/>
      <c r="U214" s="66"/>
      <c r="V214" s="66"/>
      <c r="W214" s="66"/>
      <c r="X214" s="66"/>
      <c r="Y214" s="66"/>
      <c r="Z214" s="66"/>
    </row>
    <row r="215" spans="1:26" ht="15.75" customHeight="1">
      <c r="A215" s="66"/>
      <c r="B215" s="66"/>
      <c r="C215" s="29"/>
      <c r="D215" s="66"/>
      <c r="E215" s="66"/>
      <c r="F215" s="66"/>
      <c r="G215" s="66"/>
      <c r="H215" s="66"/>
      <c r="I215" s="66"/>
      <c r="J215" s="66"/>
      <c r="K215" s="66"/>
      <c r="L215" s="66"/>
      <c r="M215" s="66"/>
      <c r="N215" s="66"/>
      <c r="O215" s="66"/>
      <c r="P215" s="66"/>
      <c r="Q215" s="66"/>
      <c r="R215" s="66"/>
      <c r="S215" s="66"/>
      <c r="T215" s="66"/>
      <c r="U215" s="66"/>
      <c r="V215" s="66"/>
      <c r="W215" s="66"/>
      <c r="X215" s="66"/>
      <c r="Y215" s="66"/>
      <c r="Z215" s="66"/>
    </row>
    <row r="216" spans="1:26" ht="15.75" customHeight="1">
      <c r="A216" s="66"/>
      <c r="B216" s="66"/>
      <c r="C216" s="29"/>
      <c r="D216" s="66"/>
      <c r="E216" s="66"/>
      <c r="F216" s="66"/>
      <c r="G216" s="66"/>
      <c r="H216" s="66"/>
      <c r="I216" s="66"/>
      <c r="J216" s="66"/>
      <c r="K216" s="66"/>
      <c r="L216" s="66"/>
      <c r="M216" s="66"/>
      <c r="N216" s="66"/>
      <c r="O216" s="66"/>
      <c r="P216" s="66"/>
      <c r="Q216" s="66"/>
      <c r="R216" s="66"/>
      <c r="S216" s="66"/>
      <c r="T216" s="66"/>
      <c r="U216" s="66"/>
      <c r="V216" s="66"/>
      <c r="W216" s="66"/>
      <c r="X216" s="66"/>
      <c r="Y216" s="66"/>
      <c r="Z216" s="66"/>
    </row>
    <row r="217" spans="1:26" ht="15.75" customHeight="1">
      <c r="A217" s="66"/>
      <c r="B217" s="66"/>
      <c r="C217" s="29"/>
      <c r="D217" s="66"/>
      <c r="E217" s="66"/>
      <c r="F217" s="66"/>
      <c r="G217" s="66"/>
      <c r="H217" s="66"/>
      <c r="I217" s="66"/>
      <c r="J217" s="66"/>
      <c r="K217" s="66"/>
      <c r="L217" s="66"/>
      <c r="M217" s="66"/>
      <c r="N217" s="66"/>
      <c r="O217" s="66"/>
      <c r="P217" s="66"/>
      <c r="Q217" s="66"/>
      <c r="R217" s="66"/>
      <c r="S217" s="66"/>
      <c r="T217" s="66"/>
      <c r="U217" s="66"/>
      <c r="V217" s="66"/>
      <c r="W217" s="66"/>
      <c r="X217" s="66"/>
      <c r="Y217" s="66"/>
      <c r="Z217" s="66"/>
    </row>
    <row r="218" spans="1:26" ht="15.75" customHeight="1">
      <c r="A218" s="66"/>
      <c r="B218" s="66"/>
      <c r="C218" s="29"/>
      <c r="D218" s="66"/>
      <c r="E218" s="66"/>
      <c r="F218" s="66"/>
      <c r="G218" s="66"/>
      <c r="H218" s="66"/>
      <c r="I218" s="66"/>
      <c r="J218" s="66"/>
      <c r="K218" s="66"/>
      <c r="L218" s="66"/>
      <c r="M218" s="66"/>
      <c r="N218" s="66"/>
      <c r="O218" s="66"/>
      <c r="P218" s="66"/>
      <c r="Q218" s="66"/>
      <c r="R218" s="66"/>
      <c r="S218" s="66"/>
      <c r="T218" s="66"/>
      <c r="U218" s="66"/>
      <c r="V218" s="66"/>
      <c r="W218" s="66"/>
      <c r="X218" s="66"/>
      <c r="Y218" s="66"/>
      <c r="Z218" s="66"/>
    </row>
    <row r="219" spans="1:26" ht="15.75" customHeight="1">
      <c r="A219" s="66"/>
      <c r="B219" s="66"/>
      <c r="C219" s="29"/>
      <c r="D219" s="66"/>
      <c r="E219" s="66"/>
      <c r="F219" s="66"/>
      <c r="G219" s="66"/>
      <c r="H219" s="66"/>
      <c r="I219" s="66"/>
      <c r="J219" s="66"/>
      <c r="K219" s="66"/>
      <c r="L219" s="66"/>
      <c r="M219" s="66"/>
      <c r="N219" s="66"/>
      <c r="O219" s="66"/>
      <c r="P219" s="66"/>
      <c r="Q219" s="66"/>
      <c r="R219" s="66"/>
      <c r="S219" s="66"/>
      <c r="T219" s="66"/>
      <c r="U219" s="66"/>
      <c r="V219" s="66"/>
      <c r="W219" s="66"/>
      <c r="X219" s="66"/>
      <c r="Y219" s="66"/>
      <c r="Z219" s="66"/>
    </row>
    <row r="220" spans="1:26" ht="15.75" customHeight="1">
      <c r="A220" s="66"/>
      <c r="B220" s="66"/>
      <c r="C220" s="29"/>
      <c r="D220" s="66"/>
      <c r="E220" s="66"/>
      <c r="F220" s="66"/>
      <c r="G220" s="66"/>
      <c r="H220" s="66"/>
      <c r="I220" s="66"/>
      <c r="J220" s="66"/>
      <c r="K220" s="66"/>
      <c r="L220" s="66"/>
      <c r="M220" s="66"/>
      <c r="N220" s="66"/>
      <c r="O220" s="66"/>
      <c r="P220" s="66"/>
      <c r="Q220" s="66"/>
      <c r="R220" s="66"/>
      <c r="S220" s="66"/>
      <c r="T220" s="66"/>
      <c r="U220" s="66"/>
      <c r="V220" s="66"/>
      <c r="W220" s="66"/>
      <c r="X220" s="66"/>
      <c r="Y220" s="66"/>
      <c r="Z220" s="66"/>
    </row>
    <row r="221" spans="1:26" ht="15.75" customHeight="1">
      <c r="A221" s="66"/>
      <c r="B221" s="66"/>
      <c r="C221" s="29"/>
      <c r="D221" s="66"/>
      <c r="E221" s="66"/>
      <c r="F221" s="66"/>
      <c r="G221" s="66"/>
      <c r="H221" s="66"/>
      <c r="I221" s="66"/>
      <c r="J221" s="66"/>
      <c r="K221" s="66"/>
      <c r="L221" s="66"/>
      <c r="M221" s="66"/>
      <c r="N221" s="66"/>
      <c r="O221" s="66"/>
      <c r="P221" s="66"/>
      <c r="Q221" s="66"/>
      <c r="R221" s="66"/>
      <c r="S221" s="66"/>
      <c r="T221" s="66"/>
      <c r="U221" s="66"/>
      <c r="V221" s="66"/>
      <c r="W221" s="66"/>
      <c r="X221" s="66"/>
      <c r="Y221" s="66"/>
      <c r="Z221" s="66"/>
    </row>
    <row r="222" spans="1:26" ht="15.75" customHeight="1">
      <c r="A222" s="66"/>
      <c r="B222" s="66"/>
      <c r="C222" s="29"/>
      <c r="D222" s="66"/>
      <c r="E222" s="66"/>
      <c r="F222" s="66"/>
      <c r="G222" s="66"/>
      <c r="H222" s="66"/>
      <c r="I222" s="66"/>
      <c r="J222" s="66"/>
      <c r="K222" s="66"/>
      <c r="L222" s="66"/>
      <c r="M222" s="66"/>
      <c r="N222" s="66"/>
      <c r="O222" s="66"/>
      <c r="P222" s="66"/>
      <c r="Q222" s="66"/>
      <c r="R222" s="66"/>
      <c r="S222" s="66"/>
      <c r="T222" s="66"/>
      <c r="U222" s="66"/>
      <c r="V222" s="66"/>
      <c r="W222" s="66"/>
      <c r="X222" s="66"/>
      <c r="Y222" s="66"/>
      <c r="Z222" s="66"/>
    </row>
    <row r="223" spans="1:26" ht="15.75" customHeight="1">
      <c r="A223" s="66"/>
      <c r="B223" s="66"/>
      <c r="C223" s="29"/>
      <c r="D223" s="66"/>
      <c r="E223" s="66"/>
      <c r="F223" s="66"/>
      <c r="G223" s="66"/>
      <c r="H223" s="66"/>
      <c r="I223" s="66"/>
      <c r="J223" s="66"/>
      <c r="K223" s="66"/>
      <c r="L223" s="66"/>
      <c r="M223" s="66"/>
      <c r="N223" s="66"/>
      <c r="O223" s="66"/>
      <c r="P223" s="66"/>
      <c r="Q223" s="66"/>
      <c r="R223" s="66"/>
      <c r="S223" s="66"/>
      <c r="T223" s="66"/>
      <c r="U223" s="66"/>
      <c r="V223" s="66"/>
      <c r="W223" s="66"/>
      <c r="X223" s="66"/>
      <c r="Y223" s="66"/>
      <c r="Z223" s="66"/>
    </row>
    <row r="224" spans="1:26" ht="15.75" customHeight="1">
      <c r="A224" s="66"/>
      <c r="B224" s="66"/>
      <c r="C224" s="29"/>
      <c r="D224" s="66"/>
      <c r="E224" s="66"/>
      <c r="F224" s="66"/>
      <c r="G224" s="66"/>
      <c r="H224" s="66"/>
      <c r="I224" s="66"/>
      <c r="J224" s="66"/>
      <c r="K224" s="66"/>
      <c r="L224" s="66"/>
      <c r="M224" s="66"/>
      <c r="N224" s="66"/>
      <c r="O224" s="66"/>
      <c r="P224" s="66"/>
      <c r="Q224" s="66"/>
      <c r="R224" s="66"/>
      <c r="S224" s="66"/>
      <c r="T224" s="66"/>
      <c r="U224" s="66"/>
      <c r="V224" s="66"/>
      <c r="W224" s="66"/>
      <c r="X224" s="66"/>
      <c r="Y224" s="66"/>
      <c r="Z224" s="66"/>
    </row>
    <row r="225" spans="1:26" ht="15.75" customHeight="1">
      <c r="A225" s="66"/>
      <c r="B225" s="66"/>
      <c r="C225" s="29"/>
      <c r="D225" s="66"/>
      <c r="E225" s="66"/>
      <c r="F225" s="66"/>
      <c r="G225" s="66"/>
      <c r="H225" s="66"/>
      <c r="I225" s="66"/>
      <c r="J225" s="66"/>
      <c r="K225" s="66"/>
      <c r="L225" s="66"/>
      <c r="M225" s="66"/>
      <c r="N225" s="66"/>
      <c r="O225" s="66"/>
      <c r="P225" s="66"/>
      <c r="Q225" s="66"/>
      <c r="R225" s="66"/>
      <c r="S225" s="66"/>
      <c r="T225" s="66"/>
      <c r="U225" s="66"/>
      <c r="V225" s="66"/>
      <c r="W225" s="66"/>
      <c r="X225" s="66"/>
      <c r="Y225" s="66"/>
      <c r="Z225" s="66"/>
    </row>
    <row r="226" spans="1:26" ht="15.75" customHeight="1">
      <c r="A226" s="66"/>
      <c r="B226" s="66"/>
      <c r="C226" s="29"/>
      <c r="D226" s="66"/>
      <c r="E226" s="66"/>
      <c r="F226" s="66"/>
      <c r="G226" s="66"/>
      <c r="H226" s="66"/>
      <c r="I226" s="66"/>
      <c r="J226" s="66"/>
      <c r="K226" s="66"/>
      <c r="L226" s="66"/>
      <c r="M226" s="66"/>
      <c r="N226" s="66"/>
      <c r="O226" s="66"/>
      <c r="P226" s="66"/>
      <c r="Q226" s="66"/>
      <c r="R226" s="66"/>
      <c r="S226" s="66"/>
      <c r="T226" s="66"/>
      <c r="U226" s="66"/>
      <c r="V226" s="66"/>
      <c r="W226" s="66"/>
      <c r="X226" s="66"/>
      <c r="Y226" s="66"/>
      <c r="Z226" s="66"/>
    </row>
    <row r="227" spans="1:26" ht="15.75" customHeight="1">
      <c r="A227" s="66"/>
      <c r="B227" s="66"/>
      <c r="C227" s="29"/>
      <c r="D227" s="66"/>
      <c r="E227" s="66"/>
      <c r="F227" s="66"/>
      <c r="G227" s="66"/>
      <c r="H227" s="66"/>
      <c r="I227" s="66"/>
      <c r="J227" s="66"/>
      <c r="K227" s="66"/>
      <c r="L227" s="66"/>
      <c r="M227" s="66"/>
      <c r="N227" s="66"/>
      <c r="O227" s="66"/>
      <c r="P227" s="66"/>
      <c r="Q227" s="66"/>
      <c r="R227" s="66"/>
      <c r="S227" s="66"/>
      <c r="T227" s="66"/>
      <c r="U227" s="66"/>
      <c r="V227" s="66"/>
      <c r="W227" s="66"/>
      <c r="X227" s="66"/>
      <c r="Y227" s="66"/>
      <c r="Z227" s="66"/>
    </row>
    <row r="228" spans="1:26" ht="15.75" customHeight="1">
      <c r="A228" s="66"/>
      <c r="B228" s="66"/>
      <c r="C228" s="29"/>
      <c r="D228" s="66"/>
      <c r="E228" s="66"/>
      <c r="F228" s="66"/>
      <c r="G228" s="66"/>
      <c r="H228" s="66"/>
      <c r="I228" s="66"/>
      <c r="J228" s="66"/>
      <c r="K228" s="66"/>
      <c r="L228" s="66"/>
      <c r="M228" s="66"/>
      <c r="N228" s="66"/>
      <c r="O228" s="66"/>
      <c r="P228" s="66"/>
      <c r="Q228" s="66"/>
      <c r="R228" s="66"/>
      <c r="S228" s="66"/>
      <c r="T228" s="66"/>
      <c r="U228" s="66"/>
      <c r="V228" s="66"/>
      <c r="W228" s="66"/>
      <c r="X228" s="66"/>
      <c r="Y228" s="66"/>
      <c r="Z228" s="66"/>
    </row>
    <row r="229" spans="1:26" ht="15.75" customHeight="1">
      <c r="A229" s="66"/>
      <c r="B229" s="66"/>
      <c r="C229" s="29"/>
      <c r="D229" s="66"/>
      <c r="E229" s="66"/>
      <c r="F229" s="66"/>
      <c r="G229" s="66"/>
      <c r="H229" s="66"/>
      <c r="I229" s="66"/>
      <c r="J229" s="66"/>
      <c r="K229" s="66"/>
      <c r="L229" s="66"/>
      <c r="M229" s="66"/>
      <c r="N229" s="66"/>
      <c r="O229" s="66"/>
      <c r="P229" s="66"/>
      <c r="Q229" s="66"/>
      <c r="R229" s="66"/>
      <c r="S229" s="66"/>
      <c r="T229" s="66"/>
      <c r="U229" s="66"/>
      <c r="V229" s="66"/>
      <c r="W229" s="66"/>
      <c r="X229" s="66"/>
      <c r="Y229" s="66"/>
      <c r="Z229" s="66"/>
    </row>
    <row r="230" spans="1:26" ht="15.75" customHeight="1">
      <c r="A230" s="66"/>
      <c r="B230" s="66"/>
      <c r="C230" s="29"/>
      <c r="D230" s="66"/>
      <c r="E230" s="66"/>
      <c r="F230" s="66"/>
      <c r="G230" s="66"/>
      <c r="H230" s="66"/>
      <c r="I230" s="66"/>
      <c r="J230" s="66"/>
      <c r="K230" s="66"/>
      <c r="L230" s="66"/>
      <c r="M230" s="66"/>
      <c r="N230" s="66"/>
      <c r="O230" s="66"/>
      <c r="P230" s="66"/>
      <c r="Q230" s="66"/>
      <c r="R230" s="66"/>
      <c r="S230" s="66"/>
      <c r="T230" s="66"/>
      <c r="U230" s="66"/>
      <c r="V230" s="66"/>
      <c r="W230" s="66"/>
      <c r="X230" s="66"/>
      <c r="Y230" s="66"/>
      <c r="Z230" s="66"/>
    </row>
    <row r="231" spans="1:26" ht="15.75" customHeight="1">
      <c r="A231" s="66"/>
      <c r="B231" s="66"/>
      <c r="C231" s="29"/>
      <c r="D231" s="66"/>
      <c r="E231" s="66"/>
      <c r="F231" s="66"/>
      <c r="G231" s="66"/>
      <c r="H231" s="66"/>
      <c r="I231" s="66"/>
      <c r="J231" s="66"/>
      <c r="K231" s="66"/>
      <c r="L231" s="66"/>
      <c r="M231" s="66"/>
      <c r="N231" s="66"/>
      <c r="O231" s="66"/>
      <c r="P231" s="66"/>
      <c r="Q231" s="66"/>
      <c r="R231" s="66"/>
      <c r="S231" s="66"/>
      <c r="T231" s="66"/>
      <c r="U231" s="66"/>
      <c r="V231" s="66"/>
      <c r="W231" s="66"/>
      <c r="X231" s="66"/>
      <c r="Y231" s="66"/>
      <c r="Z231" s="66"/>
    </row>
    <row r="232" spans="1:26" ht="15.75" customHeight="1">
      <c r="A232" s="66"/>
      <c r="B232" s="66"/>
      <c r="C232" s="29"/>
      <c r="D232" s="66"/>
      <c r="E232" s="66"/>
      <c r="F232" s="66"/>
      <c r="G232" s="66"/>
      <c r="H232" s="66"/>
      <c r="I232" s="66"/>
      <c r="J232" s="66"/>
      <c r="K232" s="66"/>
      <c r="L232" s="66"/>
      <c r="M232" s="66"/>
      <c r="N232" s="66"/>
      <c r="O232" s="66"/>
      <c r="P232" s="66"/>
      <c r="Q232" s="66"/>
      <c r="R232" s="66"/>
      <c r="S232" s="66"/>
      <c r="T232" s="66"/>
      <c r="U232" s="66"/>
      <c r="V232" s="66"/>
      <c r="W232" s="66"/>
      <c r="X232" s="66"/>
      <c r="Y232" s="66"/>
      <c r="Z232" s="66"/>
    </row>
    <row r="233" spans="1:26" ht="15.75" customHeight="1">
      <c r="A233" s="66"/>
      <c r="B233" s="66"/>
      <c r="C233" s="29"/>
      <c r="D233" s="66"/>
      <c r="E233" s="66"/>
      <c r="F233" s="66"/>
      <c r="G233" s="66"/>
      <c r="H233" s="66"/>
      <c r="I233" s="66"/>
      <c r="J233" s="66"/>
      <c r="K233" s="66"/>
      <c r="L233" s="66"/>
      <c r="M233" s="66"/>
      <c r="N233" s="66"/>
      <c r="O233" s="66"/>
      <c r="P233" s="66"/>
      <c r="Q233" s="66"/>
      <c r="R233" s="66"/>
      <c r="S233" s="66"/>
      <c r="T233" s="66"/>
      <c r="U233" s="66"/>
      <c r="V233" s="66"/>
      <c r="W233" s="66"/>
      <c r="X233" s="66"/>
      <c r="Y233" s="66"/>
      <c r="Z233" s="66"/>
    </row>
    <row r="234" spans="1:26" ht="15.75" customHeight="1">
      <c r="A234" s="66"/>
      <c r="B234" s="66"/>
      <c r="C234" s="29"/>
      <c r="D234" s="66"/>
      <c r="E234" s="66"/>
      <c r="F234" s="66"/>
      <c r="G234" s="66"/>
      <c r="H234" s="66"/>
      <c r="I234" s="66"/>
      <c r="J234" s="66"/>
      <c r="K234" s="66"/>
      <c r="L234" s="66"/>
      <c r="M234" s="66"/>
      <c r="N234" s="66"/>
      <c r="O234" s="66"/>
      <c r="P234" s="66"/>
      <c r="Q234" s="66"/>
      <c r="R234" s="66"/>
      <c r="S234" s="66"/>
      <c r="T234" s="66"/>
      <c r="U234" s="66"/>
      <c r="V234" s="66"/>
      <c r="W234" s="66"/>
      <c r="X234" s="66"/>
      <c r="Y234" s="66"/>
      <c r="Z234" s="66"/>
    </row>
    <row r="235" spans="1:26" ht="15.75" customHeight="1">
      <c r="A235" s="66"/>
      <c r="B235" s="66"/>
      <c r="C235" s="29"/>
      <c r="D235" s="66"/>
      <c r="E235" s="66"/>
      <c r="F235" s="66"/>
      <c r="G235" s="66"/>
      <c r="H235" s="66"/>
      <c r="I235" s="66"/>
      <c r="J235" s="66"/>
      <c r="K235" s="66"/>
      <c r="L235" s="66"/>
      <c r="M235" s="66"/>
      <c r="N235" s="66"/>
      <c r="O235" s="66"/>
      <c r="P235" s="66"/>
      <c r="Q235" s="66"/>
      <c r="R235" s="66"/>
      <c r="S235" s="66"/>
      <c r="T235" s="66"/>
      <c r="U235" s="66"/>
      <c r="V235" s="66"/>
      <c r="W235" s="66"/>
      <c r="X235" s="66"/>
      <c r="Y235" s="66"/>
      <c r="Z235" s="66"/>
    </row>
    <row r="236" spans="1:26" ht="15.75" customHeight="1">
      <c r="A236" s="66"/>
      <c r="B236" s="66"/>
      <c r="C236" s="29"/>
      <c r="D236" s="66"/>
      <c r="E236" s="66"/>
      <c r="F236" s="66"/>
      <c r="G236" s="66"/>
      <c r="H236" s="66"/>
      <c r="I236" s="66"/>
      <c r="J236" s="66"/>
      <c r="K236" s="66"/>
      <c r="L236" s="66"/>
      <c r="M236" s="66"/>
      <c r="N236" s="66"/>
      <c r="O236" s="66"/>
      <c r="P236" s="66"/>
      <c r="Q236" s="66"/>
      <c r="R236" s="66"/>
      <c r="S236" s="66"/>
      <c r="T236" s="66"/>
      <c r="U236" s="66"/>
      <c r="V236" s="66"/>
      <c r="W236" s="66"/>
      <c r="X236" s="66"/>
      <c r="Y236" s="66"/>
      <c r="Z236" s="66"/>
    </row>
    <row r="237" spans="1:26" ht="15.75" customHeight="1">
      <c r="A237" s="66"/>
      <c r="B237" s="66"/>
      <c r="C237" s="29"/>
      <c r="D237" s="66"/>
      <c r="E237" s="66"/>
      <c r="F237" s="66"/>
      <c r="G237" s="66"/>
      <c r="H237" s="66"/>
      <c r="I237" s="66"/>
      <c r="J237" s="66"/>
      <c r="K237" s="66"/>
      <c r="L237" s="66"/>
      <c r="M237" s="66"/>
      <c r="N237" s="66"/>
      <c r="O237" s="66"/>
      <c r="P237" s="66"/>
      <c r="Q237" s="66"/>
      <c r="R237" s="66"/>
      <c r="S237" s="66"/>
      <c r="T237" s="66"/>
      <c r="U237" s="66"/>
      <c r="V237" s="66"/>
      <c r="W237" s="66"/>
      <c r="X237" s="66"/>
      <c r="Y237" s="66"/>
      <c r="Z237" s="66"/>
    </row>
    <row r="238" spans="1:26" ht="15.75" customHeight="1">
      <c r="A238" s="66"/>
      <c r="B238" s="66"/>
      <c r="C238" s="29"/>
      <c r="D238" s="66"/>
      <c r="E238" s="66"/>
      <c r="F238" s="66"/>
      <c r="G238" s="66"/>
      <c r="H238" s="66"/>
      <c r="I238" s="66"/>
      <c r="J238" s="66"/>
      <c r="K238" s="66"/>
      <c r="L238" s="66"/>
      <c r="M238" s="66"/>
      <c r="N238" s="66"/>
      <c r="O238" s="66"/>
      <c r="P238" s="66"/>
      <c r="Q238" s="66"/>
      <c r="R238" s="66"/>
      <c r="S238" s="66"/>
      <c r="T238" s="66"/>
      <c r="U238" s="66"/>
      <c r="V238" s="66"/>
      <c r="W238" s="66"/>
      <c r="X238" s="66"/>
      <c r="Y238" s="66"/>
      <c r="Z238" s="66"/>
    </row>
    <row r="239" spans="1:26" ht="15.75" customHeight="1">
      <c r="A239" s="66"/>
      <c r="B239" s="66"/>
      <c r="C239" s="29"/>
      <c r="D239" s="66"/>
      <c r="E239" s="66"/>
      <c r="F239" s="66"/>
      <c r="G239" s="66"/>
      <c r="H239" s="66"/>
      <c r="I239" s="66"/>
      <c r="J239" s="66"/>
      <c r="K239" s="66"/>
      <c r="L239" s="66"/>
      <c r="M239" s="66"/>
      <c r="N239" s="66"/>
      <c r="O239" s="66"/>
      <c r="P239" s="66"/>
      <c r="Q239" s="66"/>
      <c r="R239" s="66"/>
      <c r="S239" s="66"/>
      <c r="T239" s="66"/>
      <c r="U239" s="66"/>
      <c r="V239" s="66"/>
      <c r="W239" s="66"/>
      <c r="X239" s="66"/>
      <c r="Y239" s="66"/>
      <c r="Z239" s="66"/>
    </row>
    <row r="240" spans="1:26" ht="15.75" customHeight="1">
      <c r="A240" s="66"/>
      <c r="B240" s="66"/>
      <c r="C240" s="29"/>
      <c r="D240" s="66"/>
      <c r="E240" s="66"/>
      <c r="F240" s="66"/>
      <c r="G240" s="66"/>
      <c r="H240" s="66"/>
      <c r="I240" s="66"/>
      <c r="J240" s="66"/>
      <c r="K240" s="66"/>
      <c r="L240" s="66"/>
      <c r="M240" s="66"/>
      <c r="N240" s="66"/>
      <c r="O240" s="66"/>
      <c r="P240" s="66"/>
      <c r="Q240" s="66"/>
      <c r="R240" s="66"/>
      <c r="S240" s="66"/>
      <c r="T240" s="66"/>
      <c r="U240" s="66"/>
      <c r="V240" s="66"/>
      <c r="W240" s="66"/>
      <c r="X240" s="66"/>
      <c r="Y240" s="66"/>
      <c r="Z240" s="66"/>
    </row>
    <row r="241" spans="1:26" ht="15.75" customHeight="1">
      <c r="A241" s="66"/>
      <c r="B241" s="66"/>
      <c r="C241" s="29"/>
      <c r="D241" s="66"/>
      <c r="E241" s="66"/>
      <c r="F241" s="66"/>
      <c r="G241" s="66"/>
      <c r="H241" s="66"/>
      <c r="I241" s="66"/>
      <c r="J241" s="66"/>
      <c r="K241" s="66"/>
      <c r="L241" s="66"/>
      <c r="M241" s="66"/>
      <c r="N241" s="66"/>
      <c r="O241" s="66"/>
      <c r="P241" s="66"/>
      <c r="Q241" s="66"/>
      <c r="R241" s="66"/>
      <c r="S241" s="66"/>
      <c r="T241" s="66"/>
      <c r="U241" s="66"/>
      <c r="V241" s="66"/>
      <c r="W241" s="66"/>
      <c r="X241" s="66"/>
      <c r="Y241" s="66"/>
      <c r="Z241" s="66"/>
    </row>
    <row r="242" spans="1:26" ht="15.75" customHeight="1">
      <c r="A242" s="66"/>
      <c r="B242" s="66"/>
      <c r="C242" s="29"/>
      <c r="D242" s="66"/>
      <c r="E242" s="66"/>
      <c r="F242" s="66"/>
      <c r="G242" s="66"/>
      <c r="H242" s="66"/>
      <c r="I242" s="66"/>
      <c r="J242" s="66"/>
      <c r="K242" s="66"/>
      <c r="L242" s="66"/>
      <c r="M242" s="66"/>
      <c r="N242" s="66"/>
      <c r="O242" s="66"/>
      <c r="P242" s="66"/>
      <c r="Q242" s="66"/>
      <c r="R242" s="66"/>
      <c r="S242" s="66"/>
      <c r="T242" s="66"/>
      <c r="U242" s="66"/>
      <c r="V242" s="66"/>
      <c r="W242" s="66"/>
      <c r="X242" s="66"/>
      <c r="Y242" s="66"/>
      <c r="Z242" s="66"/>
    </row>
    <row r="243" spans="1:26" ht="15.75" customHeight="1">
      <c r="A243" s="66"/>
      <c r="B243" s="66"/>
      <c r="C243" s="29"/>
      <c r="D243" s="66"/>
      <c r="E243" s="66"/>
      <c r="F243" s="66"/>
      <c r="G243" s="66"/>
      <c r="H243" s="66"/>
      <c r="I243" s="66"/>
      <c r="J243" s="66"/>
      <c r="K243" s="66"/>
      <c r="L243" s="66"/>
      <c r="M243" s="66"/>
      <c r="N243" s="66"/>
      <c r="O243" s="66"/>
      <c r="P243" s="66"/>
      <c r="Q243" s="66"/>
      <c r="R243" s="66"/>
      <c r="S243" s="66"/>
      <c r="T243" s="66"/>
      <c r="U243" s="66"/>
      <c r="V243" s="66"/>
      <c r="W243" s="66"/>
      <c r="X243" s="66"/>
      <c r="Y243" s="66"/>
      <c r="Z243" s="66"/>
    </row>
    <row r="244" spans="1:26" ht="15.75" customHeight="1">
      <c r="A244" s="66"/>
      <c r="B244" s="66"/>
      <c r="C244" s="29"/>
      <c r="D244" s="66"/>
      <c r="E244" s="66"/>
      <c r="F244" s="66"/>
      <c r="G244" s="66"/>
      <c r="H244" s="66"/>
      <c r="I244" s="66"/>
      <c r="J244" s="66"/>
      <c r="K244" s="66"/>
      <c r="L244" s="66"/>
      <c r="M244" s="66"/>
      <c r="N244" s="66"/>
      <c r="O244" s="66"/>
      <c r="P244" s="66"/>
      <c r="Q244" s="66"/>
      <c r="R244" s="66"/>
      <c r="S244" s="66"/>
      <c r="T244" s="66"/>
      <c r="U244" s="66"/>
      <c r="V244" s="66"/>
      <c r="W244" s="66"/>
      <c r="X244" s="66"/>
      <c r="Y244" s="66"/>
      <c r="Z244" s="66"/>
    </row>
    <row r="245" spans="1:26" ht="15.75" customHeight="1">
      <c r="A245" s="66"/>
      <c r="B245" s="66"/>
      <c r="C245" s="29"/>
      <c r="D245" s="66"/>
      <c r="E245" s="66"/>
      <c r="F245" s="66"/>
      <c r="G245" s="66"/>
      <c r="H245" s="66"/>
      <c r="I245" s="66"/>
      <c r="J245" s="66"/>
      <c r="K245" s="66"/>
      <c r="L245" s="66"/>
      <c r="M245" s="66"/>
      <c r="N245" s="66"/>
      <c r="O245" s="66"/>
      <c r="P245" s="66"/>
      <c r="Q245" s="66"/>
      <c r="R245" s="66"/>
      <c r="S245" s="66"/>
      <c r="T245" s="66"/>
      <c r="U245" s="66"/>
      <c r="V245" s="66"/>
      <c r="W245" s="66"/>
      <c r="X245" s="66"/>
      <c r="Y245" s="66"/>
      <c r="Z245" s="66"/>
    </row>
    <row r="246" spans="1:26" ht="15.75" customHeight="1">
      <c r="A246" s="66"/>
      <c r="B246" s="66"/>
      <c r="C246" s="29"/>
      <c r="D246" s="66"/>
      <c r="E246" s="66"/>
      <c r="F246" s="66"/>
      <c r="G246" s="66"/>
      <c r="H246" s="66"/>
      <c r="I246" s="66"/>
      <c r="J246" s="66"/>
      <c r="K246" s="66"/>
      <c r="L246" s="66"/>
      <c r="M246" s="66"/>
      <c r="N246" s="66"/>
      <c r="O246" s="66"/>
      <c r="P246" s="66"/>
      <c r="Q246" s="66"/>
      <c r="R246" s="66"/>
      <c r="S246" s="66"/>
      <c r="T246" s="66"/>
      <c r="U246" s="66"/>
      <c r="V246" s="66"/>
      <c r="W246" s="66"/>
      <c r="X246" s="66"/>
      <c r="Y246" s="66"/>
      <c r="Z246" s="66"/>
    </row>
    <row r="247" spans="1:26" ht="15.75" customHeight="1">
      <c r="A247" s="66"/>
      <c r="B247" s="66"/>
      <c r="C247" s="29"/>
      <c r="D247" s="66"/>
      <c r="E247" s="66"/>
      <c r="F247" s="66"/>
      <c r="G247" s="66"/>
      <c r="H247" s="66"/>
      <c r="I247" s="66"/>
      <c r="J247" s="66"/>
      <c r="K247" s="66"/>
      <c r="L247" s="66"/>
      <c r="M247" s="66"/>
      <c r="N247" s="66"/>
      <c r="O247" s="66"/>
      <c r="P247" s="66"/>
      <c r="Q247" s="66"/>
      <c r="R247" s="66"/>
      <c r="S247" s="66"/>
      <c r="T247" s="66"/>
      <c r="U247" s="66"/>
      <c r="V247" s="66"/>
      <c r="W247" s="66"/>
      <c r="X247" s="66"/>
      <c r="Y247" s="66"/>
      <c r="Z247" s="66"/>
    </row>
    <row r="248" spans="1:26" ht="15.75" customHeight="1">
      <c r="A248" s="66"/>
      <c r="B248" s="66"/>
      <c r="C248" s="29"/>
      <c r="D248" s="66"/>
      <c r="E248" s="66"/>
      <c r="F248" s="66"/>
      <c r="G248" s="66"/>
      <c r="H248" s="66"/>
      <c r="I248" s="66"/>
      <c r="J248" s="66"/>
      <c r="K248" s="66"/>
      <c r="L248" s="66"/>
      <c r="M248" s="66"/>
      <c r="N248" s="66"/>
      <c r="O248" s="66"/>
      <c r="P248" s="66"/>
      <c r="Q248" s="66"/>
      <c r="R248" s="66"/>
      <c r="S248" s="66"/>
      <c r="T248" s="66"/>
      <c r="U248" s="66"/>
      <c r="V248" s="66"/>
      <c r="W248" s="66"/>
      <c r="X248" s="66"/>
      <c r="Y248" s="66"/>
      <c r="Z248" s="66"/>
    </row>
    <row r="249" spans="1:26" ht="15.75" customHeight="1">
      <c r="A249" s="66"/>
      <c r="B249" s="66"/>
      <c r="C249" s="29"/>
      <c r="D249" s="66"/>
      <c r="E249" s="66"/>
      <c r="F249" s="66"/>
      <c r="G249" s="66"/>
      <c r="H249" s="66"/>
      <c r="I249" s="66"/>
      <c r="J249" s="66"/>
      <c r="K249" s="66"/>
      <c r="L249" s="66"/>
      <c r="M249" s="66"/>
      <c r="N249" s="66"/>
      <c r="O249" s="66"/>
      <c r="P249" s="66"/>
      <c r="Q249" s="66"/>
      <c r="R249" s="66"/>
      <c r="S249" s="66"/>
      <c r="T249" s="66"/>
      <c r="U249" s="66"/>
      <c r="V249" s="66"/>
      <c r="W249" s="66"/>
      <c r="X249" s="66"/>
      <c r="Y249" s="66"/>
      <c r="Z249" s="66"/>
    </row>
    <row r="250" spans="1:26" ht="15.75" customHeight="1">
      <c r="A250" s="66"/>
      <c r="B250" s="66"/>
      <c r="C250" s="29"/>
      <c r="D250" s="66"/>
      <c r="E250" s="66"/>
      <c r="F250" s="66"/>
      <c r="G250" s="66"/>
      <c r="H250" s="66"/>
      <c r="I250" s="66"/>
      <c r="J250" s="66"/>
      <c r="K250" s="66"/>
      <c r="L250" s="66"/>
      <c r="M250" s="66"/>
      <c r="N250" s="66"/>
      <c r="O250" s="66"/>
      <c r="P250" s="66"/>
      <c r="Q250" s="66"/>
      <c r="R250" s="66"/>
      <c r="S250" s="66"/>
      <c r="T250" s="66"/>
      <c r="U250" s="66"/>
      <c r="V250" s="66"/>
      <c r="W250" s="66"/>
      <c r="X250" s="66"/>
      <c r="Y250" s="66"/>
      <c r="Z250" s="66"/>
    </row>
    <row r="251" spans="1:26" ht="15.75" customHeight="1">
      <c r="A251" s="66"/>
      <c r="B251" s="66"/>
      <c r="C251" s="29"/>
      <c r="D251" s="66"/>
      <c r="E251" s="66"/>
      <c r="F251" s="66"/>
      <c r="G251" s="66"/>
      <c r="H251" s="66"/>
      <c r="I251" s="66"/>
      <c r="J251" s="66"/>
      <c r="K251" s="66"/>
      <c r="L251" s="66"/>
      <c r="M251" s="66"/>
      <c r="N251" s="66"/>
      <c r="O251" s="66"/>
      <c r="P251" s="66"/>
      <c r="Q251" s="66"/>
      <c r="R251" s="66"/>
      <c r="S251" s="66"/>
      <c r="T251" s="66"/>
      <c r="U251" s="66"/>
      <c r="V251" s="66"/>
      <c r="W251" s="66"/>
      <c r="X251" s="66"/>
      <c r="Y251" s="66"/>
      <c r="Z251" s="66"/>
    </row>
    <row r="252" spans="1:26" ht="15.75" customHeight="1">
      <c r="A252" s="66"/>
      <c r="B252" s="66"/>
      <c r="C252" s="29"/>
      <c r="D252" s="66"/>
      <c r="E252" s="66"/>
      <c r="F252" s="66"/>
      <c r="G252" s="66"/>
      <c r="H252" s="66"/>
      <c r="I252" s="66"/>
      <c r="J252" s="66"/>
      <c r="K252" s="66"/>
      <c r="L252" s="66"/>
      <c r="M252" s="66"/>
      <c r="N252" s="66"/>
      <c r="O252" s="66"/>
      <c r="P252" s="66"/>
      <c r="Q252" s="66"/>
      <c r="R252" s="66"/>
      <c r="S252" s="66"/>
      <c r="T252" s="66"/>
      <c r="U252" s="66"/>
      <c r="V252" s="66"/>
      <c r="W252" s="66"/>
      <c r="X252" s="66"/>
      <c r="Y252" s="66"/>
      <c r="Z252" s="66"/>
    </row>
    <row r="253" spans="1:26" ht="15.75" customHeight="1">
      <c r="A253" s="66"/>
      <c r="B253" s="66"/>
      <c r="C253" s="29"/>
      <c r="D253" s="66"/>
      <c r="E253" s="66"/>
      <c r="F253" s="66"/>
      <c r="G253" s="66"/>
      <c r="H253" s="66"/>
      <c r="I253" s="66"/>
      <c r="J253" s="66"/>
      <c r="K253" s="66"/>
      <c r="L253" s="66"/>
      <c r="M253" s="66"/>
      <c r="N253" s="66"/>
      <c r="O253" s="66"/>
      <c r="P253" s="66"/>
      <c r="Q253" s="66"/>
      <c r="R253" s="66"/>
      <c r="S253" s="66"/>
      <c r="T253" s="66"/>
      <c r="U253" s="66"/>
      <c r="V253" s="66"/>
      <c r="W253" s="66"/>
      <c r="X253" s="66"/>
      <c r="Y253" s="66"/>
      <c r="Z253" s="66"/>
    </row>
    <row r="254" spans="1:26" ht="15.75" customHeight="1">
      <c r="A254" s="66"/>
      <c r="B254" s="66"/>
      <c r="C254" s="29"/>
      <c r="D254" s="66"/>
      <c r="E254" s="66"/>
      <c r="F254" s="66"/>
      <c r="G254" s="66"/>
      <c r="H254" s="66"/>
      <c r="I254" s="66"/>
      <c r="J254" s="66"/>
      <c r="K254" s="66"/>
      <c r="L254" s="66"/>
      <c r="M254" s="66"/>
      <c r="N254" s="66"/>
      <c r="O254" s="66"/>
      <c r="P254" s="66"/>
      <c r="Q254" s="66"/>
      <c r="R254" s="66"/>
      <c r="S254" s="66"/>
      <c r="T254" s="66"/>
      <c r="U254" s="66"/>
      <c r="V254" s="66"/>
      <c r="W254" s="66"/>
      <c r="X254" s="66"/>
      <c r="Y254" s="66"/>
      <c r="Z254" s="66"/>
    </row>
    <row r="255" spans="1:26" ht="15.75" customHeight="1">
      <c r="A255" s="66"/>
      <c r="B255" s="66"/>
      <c r="C255" s="29"/>
      <c r="D255" s="66"/>
      <c r="E255" s="66"/>
      <c r="F255" s="66"/>
      <c r="G255" s="66"/>
      <c r="H255" s="66"/>
      <c r="I255" s="66"/>
      <c r="J255" s="66"/>
      <c r="K255" s="66"/>
      <c r="L255" s="66"/>
      <c r="M255" s="66"/>
      <c r="N255" s="66"/>
      <c r="O255" s="66"/>
      <c r="P255" s="66"/>
      <c r="Q255" s="66"/>
      <c r="R255" s="66"/>
      <c r="S255" s="66"/>
      <c r="T255" s="66"/>
      <c r="U255" s="66"/>
      <c r="V255" s="66"/>
      <c r="W255" s="66"/>
      <c r="X255" s="66"/>
      <c r="Y255" s="66"/>
      <c r="Z255" s="66"/>
    </row>
    <row r="256" spans="1:26" ht="15.75" customHeight="1">
      <c r="A256" s="66"/>
      <c r="B256" s="66"/>
      <c r="C256" s="29"/>
      <c r="D256" s="66"/>
      <c r="E256" s="66"/>
      <c r="F256" s="66"/>
      <c r="G256" s="66"/>
      <c r="H256" s="66"/>
      <c r="I256" s="66"/>
      <c r="J256" s="66"/>
      <c r="K256" s="66"/>
      <c r="L256" s="66"/>
      <c r="M256" s="66"/>
      <c r="N256" s="66"/>
      <c r="O256" s="66"/>
      <c r="P256" s="66"/>
      <c r="Q256" s="66"/>
      <c r="R256" s="66"/>
      <c r="S256" s="66"/>
      <c r="T256" s="66"/>
      <c r="U256" s="66"/>
      <c r="V256" s="66"/>
      <c r="W256" s="66"/>
      <c r="X256" s="66"/>
      <c r="Y256" s="66"/>
      <c r="Z256" s="66"/>
    </row>
    <row r="257" spans="1:26" ht="15.75" customHeight="1">
      <c r="A257" s="66"/>
      <c r="B257" s="66"/>
      <c r="C257" s="29"/>
      <c r="D257" s="66"/>
      <c r="E257" s="66"/>
      <c r="F257" s="66"/>
      <c r="G257" s="66"/>
      <c r="H257" s="66"/>
      <c r="I257" s="66"/>
      <c r="J257" s="66"/>
      <c r="K257" s="66"/>
      <c r="L257" s="66"/>
      <c r="M257" s="66"/>
      <c r="N257" s="66"/>
      <c r="O257" s="66"/>
      <c r="P257" s="66"/>
      <c r="Q257" s="66"/>
      <c r="R257" s="66"/>
      <c r="S257" s="66"/>
      <c r="T257" s="66"/>
      <c r="U257" s="66"/>
      <c r="V257" s="66"/>
      <c r="W257" s="66"/>
      <c r="X257" s="66"/>
      <c r="Y257" s="66"/>
      <c r="Z257" s="66"/>
    </row>
    <row r="258" spans="1:26" ht="15.75" customHeight="1">
      <c r="A258" s="66"/>
      <c r="B258" s="66"/>
      <c r="C258" s="29"/>
      <c r="D258" s="66"/>
      <c r="E258" s="66"/>
      <c r="F258" s="66"/>
      <c r="G258" s="66"/>
      <c r="H258" s="66"/>
      <c r="I258" s="66"/>
      <c r="J258" s="66"/>
      <c r="K258" s="66"/>
      <c r="L258" s="66"/>
      <c r="M258" s="66"/>
      <c r="N258" s="66"/>
      <c r="O258" s="66"/>
      <c r="P258" s="66"/>
      <c r="Q258" s="66"/>
      <c r="R258" s="66"/>
      <c r="S258" s="66"/>
      <c r="T258" s="66"/>
      <c r="U258" s="66"/>
      <c r="V258" s="66"/>
      <c r="W258" s="66"/>
      <c r="X258" s="66"/>
      <c r="Y258" s="66"/>
      <c r="Z258" s="66"/>
    </row>
    <row r="259" spans="1:26" ht="15.75" customHeight="1">
      <c r="A259" s="66"/>
      <c r="B259" s="66"/>
      <c r="C259" s="29"/>
      <c r="D259" s="66"/>
      <c r="E259" s="66"/>
      <c r="F259" s="66"/>
      <c r="G259" s="66"/>
      <c r="H259" s="66"/>
      <c r="I259" s="66"/>
      <c r="J259" s="66"/>
      <c r="K259" s="66"/>
      <c r="L259" s="66"/>
      <c r="M259" s="66"/>
      <c r="N259" s="66"/>
      <c r="O259" s="66"/>
      <c r="P259" s="66"/>
      <c r="Q259" s="66"/>
      <c r="R259" s="66"/>
      <c r="S259" s="66"/>
      <c r="T259" s="66"/>
      <c r="U259" s="66"/>
      <c r="V259" s="66"/>
      <c r="W259" s="66"/>
      <c r="X259" s="66"/>
      <c r="Y259" s="66"/>
      <c r="Z259" s="66"/>
    </row>
    <row r="260" spans="1:26" ht="15.75" customHeight="1">
      <c r="A260" s="66"/>
      <c r="B260" s="66"/>
      <c r="C260" s="29"/>
      <c r="D260" s="66"/>
      <c r="E260" s="66"/>
      <c r="F260" s="66"/>
      <c r="G260" s="66"/>
      <c r="H260" s="66"/>
      <c r="I260" s="66"/>
      <c r="J260" s="66"/>
      <c r="K260" s="66"/>
      <c r="L260" s="66"/>
      <c r="M260" s="66"/>
      <c r="N260" s="66"/>
      <c r="O260" s="66"/>
      <c r="P260" s="66"/>
      <c r="Q260" s="66"/>
      <c r="R260" s="66"/>
      <c r="S260" s="66"/>
      <c r="T260" s="66"/>
      <c r="U260" s="66"/>
      <c r="V260" s="66"/>
      <c r="W260" s="66"/>
      <c r="X260" s="66"/>
      <c r="Y260" s="66"/>
      <c r="Z260" s="66"/>
    </row>
    <row r="261" spans="1:26" ht="15.75" customHeight="1">
      <c r="A261" s="66"/>
      <c r="B261" s="66"/>
      <c r="C261" s="29"/>
      <c r="D261" s="66"/>
      <c r="E261" s="66"/>
      <c r="F261" s="66"/>
      <c r="G261" s="66"/>
      <c r="H261" s="66"/>
      <c r="I261" s="66"/>
      <c r="J261" s="66"/>
      <c r="K261" s="66"/>
      <c r="L261" s="66"/>
      <c r="M261" s="66"/>
      <c r="N261" s="66"/>
      <c r="O261" s="66"/>
      <c r="P261" s="66"/>
      <c r="Q261" s="66"/>
      <c r="R261" s="66"/>
      <c r="S261" s="66"/>
      <c r="T261" s="66"/>
      <c r="U261" s="66"/>
      <c r="V261" s="66"/>
      <c r="W261" s="66"/>
      <c r="X261" s="66"/>
      <c r="Y261" s="66"/>
      <c r="Z261" s="66"/>
    </row>
    <row r="262" spans="1:26" ht="15.75" customHeight="1">
      <c r="A262" s="66"/>
      <c r="B262" s="66"/>
      <c r="C262" s="29"/>
      <c r="D262" s="66"/>
      <c r="E262" s="66"/>
      <c r="F262" s="66"/>
      <c r="G262" s="66"/>
      <c r="H262" s="66"/>
      <c r="I262" s="66"/>
      <c r="J262" s="66"/>
      <c r="K262" s="66"/>
      <c r="L262" s="66"/>
      <c r="M262" s="66"/>
      <c r="N262" s="66"/>
      <c r="O262" s="66"/>
      <c r="P262" s="66"/>
      <c r="Q262" s="66"/>
      <c r="R262" s="66"/>
      <c r="S262" s="66"/>
      <c r="T262" s="66"/>
      <c r="U262" s="66"/>
      <c r="V262" s="66"/>
      <c r="W262" s="66"/>
      <c r="X262" s="66"/>
      <c r="Y262" s="66"/>
      <c r="Z262" s="66"/>
    </row>
    <row r="263" spans="1:26" ht="15.75" customHeight="1">
      <c r="A263" s="66"/>
      <c r="B263" s="66"/>
      <c r="C263" s="29"/>
      <c r="D263" s="66"/>
      <c r="E263" s="66"/>
      <c r="F263" s="66"/>
      <c r="G263" s="66"/>
      <c r="H263" s="66"/>
      <c r="I263" s="66"/>
      <c r="J263" s="66"/>
      <c r="K263" s="66"/>
      <c r="L263" s="66"/>
      <c r="M263" s="66"/>
      <c r="N263" s="66"/>
      <c r="O263" s="66"/>
      <c r="P263" s="66"/>
      <c r="Q263" s="66"/>
      <c r="R263" s="66"/>
      <c r="S263" s="66"/>
      <c r="T263" s="66"/>
      <c r="U263" s="66"/>
      <c r="V263" s="66"/>
      <c r="W263" s="66"/>
      <c r="X263" s="66"/>
      <c r="Y263" s="66"/>
      <c r="Z263" s="66"/>
    </row>
    <row r="264" spans="1:26" ht="15.75" customHeight="1">
      <c r="A264" s="66"/>
      <c r="B264" s="66"/>
      <c r="C264" s="29"/>
      <c r="D264" s="66"/>
      <c r="E264" s="66"/>
      <c r="F264" s="66"/>
      <c r="G264" s="66"/>
      <c r="H264" s="66"/>
      <c r="I264" s="66"/>
      <c r="J264" s="66"/>
      <c r="K264" s="66"/>
      <c r="L264" s="66"/>
      <c r="M264" s="66"/>
      <c r="N264" s="66"/>
      <c r="O264" s="66"/>
      <c r="P264" s="66"/>
      <c r="Q264" s="66"/>
      <c r="R264" s="66"/>
      <c r="S264" s="66"/>
      <c r="T264" s="66"/>
      <c r="U264" s="66"/>
      <c r="V264" s="66"/>
      <c r="W264" s="66"/>
      <c r="X264" s="66"/>
      <c r="Y264" s="66"/>
      <c r="Z264" s="66"/>
    </row>
    <row r="265" spans="1:26" ht="15.75" customHeight="1">
      <c r="A265" s="66"/>
      <c r="B265" s="66"/>
      <c r="C265" s="29"/>
      <c r="D265" s="66"/>
      <c r="E265" s="66"/>
      <c r="F265" s="66"/>
      <c r="G265" s="66"/>
      <c r="H265" s="66"/>
      <c r="I265" s="66"/>
      <c r="J265" s="66"/>
      <c r="K265" s="66"/>
      <c r="L265" s="66"/>
      <c r="M265" s="66"/>
      <c r="N265" s="66"/>
      <c r="O265" s="66"/>
      <c r="P265" s="66"/>
      <c r="Q265" s="66"/>
      <c r="R265" s="66"/>
      <c r="S265" s="66"/>
      <c r="T265" s="66"/>
      <c r="U265" s="66"/>
      <c r="V265" s="66"/>
      <c r="W265" s="66"/>
      <c r="X265" s="66"/>
      <c r="Y265" s="66"/>
      <c r="Z265" s="66"/>
    </row>
    <row r="266" spans="1:26" ht="15.75" customHeight="1">
      <c r="A266" s="66"/>
      <c r="B266" s="66"/>
      <c r="C266" s="29"/>
      <c r="D266" s="66"/>
      <c r="E266" s="66"/>
      <c r="F266" s="66"/>
      <c r="G266" s="66"/>
      <c r="H266" s="66"/>
      <c r="I266" s="66"/>
      <c r="J266" s="66"/>
      <c r="K266" s="66"/>
      <c r="L266" s="66"/>
      <c r="M266" s="66"/>
      <c r="N266" s="66"/>
      <c r="O266" s="66"/>
      <c r="P266" s="66"/>
      <c r="Q266" s="66"/>
      <c r="R266" s="66"/>
      <c r="S266" s="66"/>
      <c r="T266" s="66"/>
      <c r="U266" s="66"/>
      <c r="V266" s="66"/>
      <c r="W266" s="66"/>
      <c r="X266" s="66"/>
      <c r="Y266" s="66"/>
      <c r="Z266" s="66"/>
    </row>
    <row r="267" spans="1:26" ht="15.75" customHeight="1">
      <c r="A267" s="66"/>
      <c r="B267" s="66"/>
      <c r="C267" s="29"/>
      <c r="D267" s="66"/>
      <c r="E267" s="66"/>
      <c r="F267" s="66"/>
      <c r="G267" s="66"/>
      <c r="H267" s="66"/>
      <c r="I267" s="66"/>
      <c r="J267" s="66"/>
      <c r="K267" s="66"/>
      <c r="L267" s="66"/>
      <c r="M267" s="66"/>
      <c r="N267" s="66"/>
      <c r="O267" s="66"/>
      <c r="P267" s="66"/>
      <c r="Q267" s="66"/>
      <c r="R267" s="66"/>
      <c r="S267" s="66"/>
      <c r="T267" s="66"/>
      <c r="U267" s="66"/>
      <c r="V267" s="66"/>
      <c r="W267" s="66"/>
      <c r="X267" s="66"/>
      <c r="Y267" s="66"/>
      <c r="Z267" s="66"/>
    </row>
    <row r="268" spans="1:26" ht="15.75" customHeight="1">
      <c r="A268" s="66"/>
      <c r="B268" s="66"/>
      <c r="C268" s="29"/>
      <c r="D268" s="66"/>
      <c r="E268" s="66"/>
      <c r="F268" s="66"/>
      <c r="G268" s="66"/>
      <c r="H268" s="66"/>
      <c r="I268" s="66"/>
      <c r="J268" s="66"/>
      <c r="K268" s="66"/>
      <c r="L268" s="66"/>
      <c r="M268" s="66"/>
      <c r="N268" s="66"/>
      <c r="O268" s="66"/>
      <c r="P268" s="66"/>
      <c r="Q268" s="66"/>
      <c r="R268" s="66"/>
      <c r="S268" s="66"/>
      <c r="T268" s="66"/>
      <c r="U268" s="66"/>
      <c r="V268" s="66"/>
      <c r="W268" s="66"/>
      <c r="X268" s="66"/>
      <c r="Y268" s="66"/>
      <c r="Z268" s="66"/>
    </row>
    <row r="269" spans="1:26" ht="15.75" customHeight="1">
      <c r="A269" s="66"/>
      <c r="B269" s="66"/>
      <c r="C269" s="29"/>
      <c r="D269" s="66"/>
      <c r="E269" s="66"/>
      <c r="F269" s="66"/>
      <c r="G269" s="66"/>
      <c r="H269" s="66"/>
      <c r="I269" s="66"/>
      <c r="J269" s="66"/>
      <c r="K269" s="66"/>
      <c r="L269" s="66"/>
      <c r="M269" s="66"/>
      <c r="N269" s="66"/>
      <c r="O269" s="66"/>
      <c r="P269" s="66"/>
      <c r="Q269" s="66"/>
      <c r="R269" s="66"/>
      <c r="S269" s="66"/>
      <c r="T269" s="66"/>
      <c r="U269" s="66"/>
      <c r="V269" s="66"/>
      <c r="W269" s="66"/>
      <c r="X269" s="66"/>
      <c r="Y269" s="66"/>
      <c r="Z269" s="66"/>
    </row>
    <row r="270" spans="1:26" ht="15.75" customHeight="1">
      <c r="A270" s="66"/>
      <c r="B270" s="66"/>
      <c r="C270" s="29"/>
      <c r="D270" s="66"/>
      <c r="E270" s="66"/>
      <c r="F270" s="66"/>
      <c r="G270" s="66"/>
      <c r="H270" s="66"/>
      <c r="I270" s="66"/>
      <c r="J270" s="66"/>
      <c r="K270" s="66"/>
      <c r="L270" s="66"/>
      <c r="M270" s="66"/>
      <c r="N270" s="66"/>
      <c r="O270" s="66"/>
      <c r="P270" s="66"/>
      <c r="Q270" s="66"/>
      <c r="R270" s="66"/>
      <c r="S270" s="66"/>
      <c r="T270" s="66"/>
      <c r="U270" s="66"/>
      <c r="V270" s="66"/>
      <c r="W270" s="66"/>
      <c r="X270" s="66"/>
      <c r="Y270" s="66"/>
      <c r="Z270" s="66"/>
    </row>
    <row r="271" spans="1:26" ht="15.75" customHeight="1">
      <c r="A271" s="66"/>
      <c r="B271" s="66"/>
      <c r="C271" s="29"/>
      <c r="D271" s="66"/>
      <c r="E271" s="66"/>
      <c r="F271" s="66"/>
      <c r="G271" s="66"/>
      <c r="H271" s="66"/>
      <c r="I271" s="66"/>
      <c r="J271" s="66"/>
      <c r="K271" s="66"/>
      <c r="L271" s="66"/>
      <c r="M271" s="66"/>
      <c r="N271" s="66"/>
      <c r="O271" s="66"/>
      <c r="P271" s="66"/>
      <c r="Q271" s="66"/>
      <c r="R271" s="66"/>
      <c r="S271" s="66"/>
      <c r="T271" s="66"/>
      <c r="U271" s="66"/>
      <c r="V271" s="66"/>
      <c r="W271" s="66"/>
      <c r="X271" s="66"/>
      <c r="Y271" s="66"/>
      <c r="Z271" s="66"/>
    </row>
    <row r="272" spans="1:26" ht="15.75" customHeight="1">
      <c r="A272" s="66"/>
      <c r="B272" s="66"/>
      <c r="C272" s="29"/>
      <c r="D272" s="66"/>
      <c r="E272" s="66"/>
      <c r="F272" s="66"/>
      <c r="G272" s="66"/>
      <c r="H272" s="66"/>
      <c r="I272" s="66"/>
      <c r="J272" s="66"/>
      <c r="K272" s="66"/>
      <c r="L272" s="66"/>
      <c r="M272" s="66"/>
      <c r="N272" s="66"/>
      <c r="O272" s="66"/>
      <c r="P272" s="66"/>
      <c r="Q272" s="66"/>
      <c r="R272" s="66"/>
      <c r="S272" s="66"/>
      <c r="T272" s="66"/>
      <c r="U272" s="66"/>
      <c r="V272" s="66"/>
      <c r="W272" s="66"/>
      <c r="X272" s="66"/>
      <c r="Y272" s="66"/>
      <c r="Z272" s="66"/>
    </row>
    <row r="273" spans="1:26" ht="15.75" customHeight="1">
      <c r="A273" s="66"/>
      <c r="B273" s="66"/>
      <c r="C273" s="29"/>
      <c r="D273" s="66"/>
      <c r="E273" s="66"/>
      <c r="F273" s="66"/>
      <c r="G273" s="66"/>
      <c r="H273" s="66"/>
      <c r="I273" s="66"/>
      <c r="J273" s="66"/>
      <c r="K273" s="66"/>
      <c r="L273" s="66"/>
      <c r="M273" s="66"/>
      <c r="N273" s="66"/>
      <c r="O273" s="66"/>
      <c r="P273" s="66"/>
      <c r="Q273" s="66"/>
      <c r="R273" s="66"/>
      <c r="S273" s="66"/>
      <c r="T273" s="66"/>
      <c r="U273" s="66"/>
      <c r="V273" s="66"/>
      <c r="W273" s="66"/>
      <c r="X273" s="66"/>
      <c r="Y273" s="66"/>
      <c r="Z273" s="66"/>
    </row>
    <row r="274" spans="1:26" ht="15.75" customHeight="1">
      <c r="A274" s="66"/>
      <c r="B274" s="66"/>
      <c r="C274" s="29"/>
      <c r="D274" s="66"/>
      <c r="E274" s="66"/>
      <c r="F274" s="66"/>
      <c r="G274" s="66"/>
      <c r="H274" s="66"/>
      <c r="I274" s="66"/>
      <c r="J274" s="66"/>
      <c r="K274" s="66"/>
      <c r="L274" s="66"/>
      <c r="M274" s="66"/>
      <c r="N274" s="66"/>
      <c r="O274" s="66"/>
      <c r="P274" s="66"/>
      <c r="Q274" s="66"/>
      <c r="R274" s="66"/>
      <c r="S274" s="66"/>
      <c r="T274" s="66"/>
      <c r="U274" s="66"/>
      <c r="V274" s="66"/>
      <c r="W274" s="66"/>
      <c r="X274" s="66"/>
      <c r="Y274" s="66"/>
      <c r="Z274" s="66"/>
    </row>
    <row r="275" spans="1:26" ht="15.75" customHeight="1">
      <c r="A275" s="66"/>
      <c r="B275" s="66"/>
      <c r="C275" s="29"/>
      <c r="D275" s="66"/>
      <c r="E275" s="66"/>
      <c r="F275" s="66"/>
      <c r="G275" s="66"/>
      <c r="H275" s="66"/>
      <c r="I275" s="66"/>
      <c r="J275" s="66"/>
      <c r="K275" s="66"/>
      <c r="L275" s="66"/>
      <c r="M275" s="66"/>
      <c r="N275" s="66"/>
      <c r="O275" s="66"/>
      <c r="P275" s="66"/>
      <c r="Q275" s="66"/>
      <c r="R275" s="66"/>
      <c r="S275" s="66"/>
      <c r="T275" s="66"/>
      <c r="U275" s="66"/>
      <c r="V275" s="66"/>
      <c r="W275" s="66"/>
      <c r="X275" s="66"/>
      <c r="Y275" s="66"/>
      <c r="Z275" s="66"/>
    </row>
    <row r="276" spans="1:26" ht="15.75" customHeight="1">
      <c r="A276" s="66"/>
      <c r="B276" s="66"/>
      <c r="C276" s="29"/>
      <c r="D276" s="66"/>
      <c r="E276" s="66"/>
      <c r="F276" s="66"/>
      <c r="G276" s="66"/>
      <c r="H276" s="66"/>
      <c r="I276" s="66"/>
      <c r="J276" s="66"/>
      <c r="K276" s="66"/>
      <c r="L276" s="66"/>
      <c r="M276" s="66"/>
      <c r="N276" s="66"/>
      <c r="O276" s="66"/>
      <c r="P276" s="66"/>
      <c r="Q276" s="66"/>
      <c r="R276" s="66"/>
      <c r="S276" s="66"/>
      <c r="T276" s="66"/>
      <c r="U276" s="66"/>
      <c r="V276" s="66"/>
      <c r="W276" s="66"/>
      <c r="X276" s="66"/>
      <c r="Y276" s="66"/>
      <c r="Z276" s="66"/>
    </row>
    <row r="277" spans="1:26" ht="15.75" customHeight="1">
      <c r="A277" s="66"/>
      <c r="B277" s="66"/>
      <c r="C277" s="29"/>
      <c r="D277" s="66"/>
      <c r="E277" s="66"/>
      <c r="F277" s="66"/>
      <c r="G277" s="66"/>
      <c r="H277" s="66"/>
      <c r="I277" s="66"/>
      <c r="J277" s="66"/>
      <c r="K277" s="66"/>
      <c r="L277" s="66"/>
      <c r="M277" s="66"/>
      <c r="N277" s="66"/>
      <c r="O277" s="66"/>
      <c r="P277" s="66"/>
      <c r="Q277" s="66"/>
      <c r="R277" s="66"/>
      <c r="S277" s="66"/>
      <c r="T277" s="66"/>
      <c r="U277" s="66"/>
      <c r="V277" s="66"/>
      <c r="W277" s="66"/>
      <c r="X277" s="66"/>
      <c r="Y277" s="66"/>
      <c r="Z277" s="66"/>
    </row>
    <row r="278" spans="1:26" ht="15.75" customHeight="1">
      <c r="A278" s="66"/>
      <c r="B278" s="66"/>
      <c r="C278" s="29"/>
      <c r="D278" s="66"/>
      <c r="E278" s="66"/>
      <c r="F278" s="66"/>
      <c r="G278" s="66"/>
      <c r="H278" s="66"/>
      <c r="I278" s="66"/>
      <c r="J278" s="66"/>
      <c r="K278" s="66"/>
      <c r="L278" s="66"/>
      <c r="M278" s="66"/>
      <c r="N278" s="66"/>
      <c r="O278" s="66"/>
      <c r="P278" s="66"/>
      <c r="Q278" s="66"/>
      <c r="R278" s="66"/>
      <c r="S278" s="66"/>
      <c r="T278" s="66"/>
      <c r="U278" s="66"/>
      <c r="V278" s="66"/>
      <c r="W278" s="66"/>
      <c r="X278" s="66"/>
      <c r="Y278" s="66"/>
      <c r="Z278" s="66"/>
    </row>
    <row r="279" spans="1:26" ht="15.75" customHeight="1">
      <c r="A279" s="66"/>
      <c r="B279" s="66"/>
      <c r="C279" s="29"/>
      <c r="D279" s="66"/>
      <c r="E279" s="66"/>
      <c r="F279" s="66"/>
      <c r="G279" s="66"/>
      <c r="H279" s="66"/>
      <c r="I279" s="66"/>
      <c r="J279" s="66"/>
      <c r="K279" s="66"/>
      <c r="L279" s="66"/>
      <c r="M279" s="66"/>
      <c r="N279" s="66"/>
      <c r="O279" s="66"/>
      <c r="P279" s="66"/>
      <c r="Q279" s="66"/>
      <c r="R279" s="66"/>
      <c r="S279" s="66"/>
      <c r="T279" s="66"/>
      <c r="U279" s="66"/>
      <c r="V279" s="66"/>
      <c r="W279" s="66"/>
      <c r="X279" s="66"/>
      <c r="Y279" s="66"/>
      <c r="Z279" s="66"/>
    </row>
    <row r="280" spans="1:26" ht="15.75" customHeight="1">
      <c r="A280" s="66"/>
      <c r="B280" s="66"/>
      <c r="C280" s="29"/>
      <c r="D280" s="66"/>
      <c r="E280" s="66"/>
      <c r="F280" s="66"/>
      <c r="G280" s="66"/>
      <c r="H280" s="66"/>
      <c r="I280" s="66"/>
      <c r="J280" s="66"/>
      <c r="K280" s="66"/>
      <c r="L280" s="66"/>
      <c r="M280" s="66"/>
      <c r="N280" s="66"/>
      <c r="O280" s="66"/>
      <c r="P280" s="66"/>
      <c r="Q280" s="66"/>
      <c r="R280" s="66"/>
      <c r="S280" s="66"/>
      <c r="T280" s="66"/>
      <c r="U280" s="66"/>
      <c r="V280" s="66"/>
      <c r="W280" s="66"/>
      <c r="X280" s="66"/>
      <c r="Y280" s="66"/>
      <c r="Z280" s="66"/>
    </row>
    <row r="281" spans="1:26" ht="15.75" customHeight="1">
      <c r="A281" s="66"/>
      <c r="B281" s="66"/>
      <c r="C281" s="29"/>
      <c r="D281" s="66"/>
      <c r="E281" s="66"/>
      <c r="F281" s="66"/>
      <c r="G281" s="66"/>
      <c r="H281" s="66"/>
      <c r="I281" s="66"/>
      <c r="J281" s="66"/>
      <c r="K281" s="66"/>
      <c r="L281" s="66"/>
      <c r="M281" s="66"/>
      <c r="N281" s="66"/>
      <c r="O281" s="66"/>
      <c r="P281" s="66"/>
      <c r="Q281" s="66"/>
      <c r="R281" s="66"/>
      <c r="S281" s="66"/>
      <c r="T281" s="66"/>
      <c r="U281" s="66"/>
      <c r="V281" s="66"/>
      <c r="W281" s="66"/>
      <c r="X281" s="66"/>
      <c r="Y281" s="66"/>
      <c r="Z281" s="66"/>
    </row>
    <row r="282" spans="1:26" ht="15.75" customHeight="1">
      <c r="A282" s="66"/>
      <c r="B282" s="66"/>
      <c r="C282" s="29"/>
      <c r="D282" s="66"/>
      <c r="E282" s="66"/>
      <c r="F282" s="66"/>
      <c r="G282" s="66"/>
      <c r="H282" s="66"/>
      <c r="I282" s="66"/>
      <c r="J282" s="66"/>
      <c r="K282" s="66"/>
      <c r="L282" s="66"/>
      <c r="M282" s="66"/>
      <c r="N282" s="66"/>
      <c r="O282" s="66"/>
      <c r="P282" s="66"/>
      <c r="Q282" s="66"/>
      <c r="R282" s="66"/>
      <c r="S282" s="66"/>
      <c r="T282" s="66"/>
      <c r="U282" s="66"/>
      <c r="V282" s="66"/>
      <c r="W282" s="66"/>
      <c r="X282" s="66"/>
      <c r="Y282" s="66"/>
      <c r="Z282" s="66"/>
    </row>
    <row r="283" spans="1:26" ht="15.75" customHeight="1">
      <c r="A283" s="66"/>
      <c r="B283" s="66"/>
      <c r="C283" s="29"/>
      <c r="D283" s="66"/>
      <c r="E283" s="66"/>
      <c r="F283" s="66"/>
      <c r="G283" s="66"/>
      <c r="H283" s="66"/>
      <c r="I283" s="66"/>
      <c r="J283" s="66"/>
      <c r="K283" s="66"/>
      <c r="L283" s="66"/>
      <c r="M283" s="66"/>
      <c r="N283" s="66"/>
      <c r="O283" s="66"/>
      <c r="P283" s="66"/>
      <c r="Q283" s="66"/>
      <c r="R283" s="66"/>
      <c r="S283" s="66"/>
      <c r="T283" s="66"/>
      <c r="U283" s="66"/>
      <c r="V283" s="66"/>
      <c r="W283" s="66"/>
      <c r="X283" s="66"/>
      <c r="Y283" s="66"/>
      <c r="Z283" s="66"/>
    </row>
    <row r="284" spans="1:26" ht="15.75" customHeight="1">
      <c r="A284" s="66"/>
      <c r="B284" s="66"/>
      <c r="C284" s="29"/>
      <c r="D284" s="66"/>
      <c r="E284" s="66"/>
      <c r="F284" s="66"/>
      <c r="G284" s="66"/>
      <c r="H284" s="66"/>
      <c r="I284" s="66"/>
      <c r="J284" s="66"/>
      <c r="K284" s="66"/>
      <c r="L284" s="66"/>
      <c r="M284" s="66"/>
      <c r="N284" s="66"/>
      <c r="O284" s="66"/>
      <c r="P284" s="66"/>
      <c r="Q284" s="66"/>
      <c r="R284" s="66"/>
      <c r="S284" s="66"/>
      <c r="T284" s="66"/>
      <c r="U284" s="66"/>
      <c r="V284" s="66"/>
      <c r="W284" s="66"/>
      <c r="X284" s="66"/>
      <c r="Y284" s="66"/>
      <c r="Z284" s="66"/>
    </row>
    <row r="285" spans="1:26" ht="15.75" customHeight="1">
      <c r="A285" s="66"/>
      <c r="B285" s="66"/>
      <c r="C285" s="29"/>
      <c r="D285" s="66"/>
      <c r="E285" s="66"/>
      <c r="F285" s="66"/>
      <c r="G285" s="66"/>
      <c r="H285" s="66"/>
      <c r="I285" s="66"/>
      <c r="J285" s="66"/>
      <c r="K285" s="66"/>
      <c r="L285" s="66"/>
      <c r="M285" s="66"/>
      <c r="N285" s="66"/>
      <c r="O285" s="66"/>
      <c r="P285" s="66"/>
      <c r="Q285" s="66"/>
      <c r="R285" s="66"/>
      <c r="S285" s="66"/>
      <c r="T285" s="66"/>
      <c r="U285" s="66"/>
      <c r="V285" s="66"/>
      <c r="W285" s="66"/>
      <c r="X285" s="66"/>
      <c r="Y285" s="66"/>
      <c r="Z285" s="66"/>
    </row>
    <row r="286" spans="1:26" ht="15.75" customHeight="1">
      <c r="A286" s="66"/>
      <c r="B286" s="66"/>
      <c r="C286" s="29"/>
      <c r="D286" s="66"/>
      <c r="E286" s="66"/>
      <c r="F286" s="66"/>
      <c r="G286" s="66"/>
      <c r="H286" s="66"/>
      <c r="I286" s="66"/>
      <c r="J286" s="66"/>
      <c r="K286" s="66"/>
      <c r="L286" s="66"/>
      <c r="M286" s="66"/>
      <c r="N286" s="66"/>
      <c r="O286" s="66"/>
      <c r="P286" s="66"/>
      <c r="Q286" s="66"/>
      <c r="R286" s="66"/>
      <c r="S286" s="66"/>
      <c r="T286" s="66"/>
      <c r="U286" s="66"/>
      <c r="V286" s="66"/>
      <c r="W286" s="66"/>
      <c r="X286" s="66"/>
      <c r="Y286" s="66"/>
      <c r="Z286" s="66"/>
    </row>
    <row r="287" spans="1:26" ht="15.75" customHeight="1">
      <c r="A287" s="66"/>
      <c r="B287" s="66"/>
      <c r="C287" s="29"/>
      <c r="D287" s="66"/>
      <c r="E287" s="66"/>
      <c r="F287" s="66"/>
      <c r="G287" s="66"/>
      <c r="H287" s="66"/>
      <c r="I287" s="66"/>
      <c r="J287" s="66"/>
      <c r="K287" s="66"/>
      <c r="L287" s="66"/>
      <c r="M287" s="66"/>
      <c r="N287" s="66"/>
      <c r="O287" s="66"/>
      <c r="P287" s="66"/>
      <c r="Q287" s="66"/>
      <c r="R287" s="66"/>
      <c r="S287" s="66"/>
      <c r="T287" s="66"/>
      <c r="U287" s="66"/>
      <c r="V287" s="66"/>
      <c r="W287" s="66"/>
      <c r="X287" s="66"/>
      <c r="Y287" s="66"/>
      <c r="Z287" s="66"/>
    </row>
    <row r="288" spans="1:26" ht="15.75" customHeight="1">
      <c r="A288" s="66"/>
      <c r="B288" s="66"/>
      <c r="C288" s="29"/>
      <c r="D288" s="66"/>
      <c r="E288" s="66"/>
      <c r="F288" s="66"/>
      <c r="G288" s="66"/>
      <c r="H288" s="66"/>
      <c r="I288" s="66"/>
      <c r="J288" s="66"/>
      <c r="K288" s="66"/>
      <c r="L288" s="66"/>
      <c r="M288" s="66"/>
      <c r="N288" s="66"/>
      <c r="O288" s="66"/>
      <c r="P288" s="66"/>
      <c r="Q288" s="66"/>
      <c r="R288" s="66"/>
      <c r="S288" s="66"/>
      <c r="T288" s="66"/>
      <c r="U288" s="66"/>
      <c r="V288" s="66"/>
      <c r="W288" s="66"/>
      <c r="X288" s="66"/>
      <c r="Y288" s="66"/>
      <c r="Z288" s="66"/>
    </row>
    <row r="289" spans="1:26" ht="15.75" customHeight="1">
      <c r="A289" s="66"/>
      <c r="B289" s="66"/>
      <c r="C289" s="29"/>
      <c r="D289" s="66"/>
      <c r="E289" s="66"/>
      <c r="F289" s="66"/>
      <c r="G289" s="66"/>
      <c r="H289" s="66"/>
      <c r="I289" s="66"/>
      <c r="J289" s="66"/>
      <c r="K289" s="66"/>
      <c r="L289" s="66"/>
      <c r="M289" s="66"/>
      <c r="N289" s="66"/>
      <c r="O289" s="66"/>
      <c r="P289" s="66"/>
      <c r="Q289" s="66"/>
      <c r="R289" s="66"/>
      <c r="S289" s="66"/>
      <c r="T289" s="66"/>
      <c r="U289" s="66"/>
      <c r="V289" s="66"/>
      <c r="W289" s="66"/>
      <c r="X289" s="66"/>
      <c r="Y289" s="66"/>
      <c r="Z289" s="66"/>
    </row>
    <row r="290" spans="1:26" ht="15.75" customHeight="1">
      <c r="A290" s="66"/>
      <c r="B290" s="66"/>
      <c r="C290" s="29"/>
      <c r="D290" s="66"/>
      <c r="E290" s="66"/>
      <c r="F290" s="66"/>
      <c r="G290" s="66"/>
      <c r="H290" s="66"/>
      <c r="I290" s="66"/>
      <c r="J290" s="66"/>
      <c r="K290" s="66"/>
      <c r="L290" s="66"/>
      <c r="M290" s="66"/>
      <c r="N290" s="66"/>
      <c r="O290" s="66"/>
      <c r="P290" s="66"/>
      <c r="Q290" s="66"/>
      <c r="R290" s="66"/>
      <c r="S290" s="66"/>
      <c r="T290" s="66"/>
      <c r="U290" s="66"/>
      <c r="V290" s="66"/>
      <c r="W290" s="66"/>
      <c r="X290" s="66"/>
      <c r="Y290" s="66"/>
      <c r="Z290" s="66"/>
    </row>
    <row r="291" spans="1:26" ht="15.75" customHeight="1">
      <c r="A291" s="66"/>
      <c r="B291" s="66"/>
      <c r="C291" s="29"/>
      <c r="D291" s="66"/>
      <c r="E291" s="66"/>
      <c r="F291" s="66"/>
      <c r="G291" s="66"/>
      <c r="H291" s="66"/>
      <c r="I291" s="66"/>
      <c r="J291" s="66"/>
      <c r="K291" s="66"/>
      <c r="L291" s="66"/>
      <c r="M291" s="66"/>
      <c r="N291" s="66"/>
      <c r="O291" s="66"/>
      <c r="P291" s="66"/>
      <c r="Q291" s="66"/>
      <c r="R291" s="66"/>
      <c r="S291" s="66"/>
      <c r="T291" s="66"/>
      <c r="U291" s="66"/>
      <c r="V291" s="66"/>
      <c r="W291" s="66"/>
      <c r="X291" s="66"/>
      <c r="Y291" s="66"/>
      <c r="Z291" s="66"/>
    </row>
    <row r="292" spans="1:26" ht="15.75" customHeight="1">
      <c r="A292" s="66"/>
      <c r="B292" s="66"/>
      <c r="C292" s="29"/>
      <c r="D292" s="66"/>
      <c r="E292" s="66"/>
      <c r="F292" s="66"/>
      <c r="G292" s="66"/>
      <c r="H292" s="66"/>
      <c r="I292" s="66"/>
      <c r="J292" s="66"/>
      <c r="K292" s="66"/>
      <c r="L292" s="66"/>
      <c r="M292" s="66"/>
      <c r="N292" s="66"/>
      <c r="O292" s="66"/>
      <c r="P292" s="66"/>
      <c r="Q292" s="66"/>
      <c r="R292" s="66"/>
      <c r="S292" s="66"/>
      <c r="T292" s="66"/>
      <c r="U292" s="66"/>
      <c r="V292" s="66"/>
      <c r="W292" s="66"/>
      <c r="X292" s="66"/>
      <c r="Y292" s="66"/>
      <c r="Z292" s="66"/>
    </row>
    <row r="293" spans="1:26" ht="15.75" customHeight="1">
      <c r="A293" s="66"/>
      <c r="B293" s="66"/>
      <c r="C293" s="29"/>
      <c r="D293" s="66"/>
      <c r="E293" s="66"/>
      <c r="F293" s="66"/>
      <c r="G293" s="66"/>
      <c r="H293" s="66"/>
      <c r="I293" s="66"/>
      <c r="J293" s="66"/>
      <c r="K293" s="66"/>
      <c r="L293" s="66"/>
      <c r="M293" s="66"/>
      <c r="N293" s="66"/>
      <c r="O293" s="66"/>
      <c r="P293" s="66"/>
      <c r="Q293" s="66"/>
      <c r="R293" s="66"/>
      <c r="S293" s="66"/>
      <c r="T293" s="66"/>
      <c r="U293" s="66"/>
      <c r="V293" s="66"/>
      <c r="W293" s="66"/>
      <c r="X293" s="66"/>
      <c r="Y293" s="66"/>
      <c r="Z293" s="66"/>
    </row>
    <row r="294" spans="1:26" ht="15.75" customHeight="1">
      <c r="A294" s="66"/>
      <c r="B294" s="66"/>
      <c r="C294" s="29"/>
      <c r="D294" s="66"/>
      <c r="E294" s="66"/>
      <c r="F294" s="66"/>
      <c r="G294" s="66"/>
      <c r="H294" s="66"/>
      <c r="I294" s="66"/>
      <c r="J294" s="66"/>
      <c r="K294" s="66"/>
      <c r="L294" s="66"/>
      <c r="M294" s="66"/>
      <c r="N294" s="66"/>
      <c r="O294" s="66"/>
      <c r="P294" s="66"/>
      <c r="Q294" s="66"/>
      <c r="R294" s="66"/>
      <c r="S294" s="66"/>
      <c r="T294" s="66"/>
      <c r="U294" s="66"/>
      <c r="V294" s="66"/>
      <c r="W294" s="66"/>
      <c r="X294" s="66"/>
      <c r="Y294" s="66"/>
      <c r="Z294" s="66"/>
    </row>
    <row r="295" spans="1:26" ht="15.75" customHeight="1">
      <c r="A295" s="66"/>
      <c r="B295" s="66"/>
      <c r="C295" s="29"/>
      <c r="D295" s="66"/>
      <c r="E295" s="66"/>
      <c r="F295" s="66"/>
      <c r="G295" s="66"/>
      <c r="H295" s="66"/>
      <c r="I295" s="66"/>
      <c r="J295" s="66"/>
      <c r="K295" s="66"/>
      <c r="L295" s="66"/>
      <c r="M295" s="66"/>
      <c r="N295" s="66"/>
      <c r="O295" s="66"/>
      <c r="P295" s="66"/>
      <c r="Q295" s="66"/>
      <c r="R295" s="66"/>
      <c r="S295" s="66"/>
      <c r="T295" s="66"/>
      <c r="U295" s="66"/>
      <c r="V295" s="66"/>
      <c r="W295" s="66"/>
      <c r="X295" s="66"/>
      <c r="Y295" s="66"/>
      <c r="Z295" s="66"/>
    </row>
    <row r="296" spans="1:26" ht="15.75" customHeight="1">
      <c r="A296" s="66"/>
      <c r="B296" s="66"/>
      <c r="C296" s="29"/>
      <c r="D296" s="66"/>
      <c r="E296" s="66"/>
      <c r="F296" s="66"/>
      <c r="G296" s="66"/>
      <c r="H296" s="66"/>
      <c r="I296" s="66"/>
      <c r="J296" s="66"/>
      <c r="K296" s="66"/>
      <c r="L296" s="66"/>
      <c r="M296" s="66"/>
      <c r="N296" s="66"/>
      <c r="O296" s="66"/>
      <c r="P296" s="66"/>
      <c r="Q296" s="66"/>
      <c r="R296" s="66"/>
      <c r="S296" s="66"/>
      <c r="T296" s="66"/>
      <c r="U296" s="66"/>
      <c r="V296" s="66"/>
      <c r="W296" s="66"/>
      <c r="X296" s="66"/>
      <c r="Y296" s="66"/>
      <c r="Z296" s="66"/>
    </row>
    <row r="297" spans="1:26" ht="15.75" customHeight="1">
      <c r="A297" s="66"/>
      <c r="B297" s="66"/>
      <c r="C297" s="29"/>
      <c r="D297" s="66"/>
      <c r="E297" s="66"/>
      <c r="F297" s="66"/>
      <c r="G297" s="66"/>
      <c r="H297" s="66"/>
      <c r="I297" s="66"/>
      <c r="J297" s="66"/>
      <c r="K297" s="66"/>
      <c r="L297" s="66"/>
      <c r="M297" s="66"/>
      <c r="N297" s="66"/>
      <c r="O297" s="66"/>
      <c r="P297" s="66"/>
      <c r="Q297" s="66"/>
      <c r="R297" s="66"/>
      <c r="S297" s="66"/>
      <c r="T297" s="66"/>
      <c r="U297" s="66"/>
      <c r="V297" s="66"/>
      <c r="W297" s="66"/>
      <c r="X297" s="66"/>
      <c r="Y297" s="66"/>
      <c r="Z297" s="66"/>
    </row>
    <row r="298" spans="1:26" ht="15.75" customHeight="1">
      <c r="A298" s="66"/>
      <c r="B298" s="66"/>
      <c r="C298" s="29"/>
      <c r="D298" s="66"/>
      <c r="E298" s="66"/>
      <c r="F298" s="66"/>
      <c r="G298" s="66"/>
      <c r="H298" s="66"/>
      <c r="I298" s="66"/>
      <c r="J298" s="66"/>
      <c r="K298" s="66"/>
      <c r="L298" s="66"/>
      <c r="M298" s="66"/>
      <c r="N298" s="66"/>
      <c r="O298" s="66"/>
      <c r="P298" s="66"/>
      <c r="Q298" s="66"/>
      <c r="R298" s="66"/>
      <c r="S298" s="66"/>
      <c r="T298" s="66"/>
      <c r="U298" s="66"/>
      <c r="V298" s="66"/>
      <c r="W298" s="66"/>
      <c r="X298" s="66"/>
      <c r="Y298" s="66"/>
      <c r="Z298" s="66"/>
    </row>
    <row r="299" spans="1:26" ht="15.75" customHeight="1">
      <c r="A299" s="66"/>
      <c r="B299" s="66"/>
      <c r="C299" s="29"/>
      <c r="D299" s="66"/>
      <c r="E299" s="66"/>
      <c r="F299" s="66"/>
      <c r="G299" s="66"/>
      <c r="H299" s="66"/>
      <c r="I299" s="66"/>
      <c r="J299" s="66"/>
      <c r="K299" s="66"/>
      <c r="L299" s="66"/>
      <c r="M299" s="66"/>
      <c r="N299" s="66"/>
      <c r="O299" s="66"/>
      <c r="P299" s="66"/>
      <c r="Q299" s="66"/>
      <c r="R299" s="66"/>
      <c r="S299" s="66"/>
      <c r="T299" s="66"/>
      <c r="U299" s="66"/>
      <c r="V299" s="66"/>
      <c r="W299" s="66"/>
      <c r="X299" s="66"/>
      <c r="Y299" s="66"/>
      <c r="Z299" s="66"/>
    </row>
    <row r="300" spans="1:26" ht="15.75" customHeight="1">
      <c r="A300" s="66"/>
      <c r="B300" s="66"/>
      <c r="C300" s="29"/>
      <c r="D300" s="66"/>
      <c r="E300" s="66"/>
      <c r="F300" s="66"/>
      <c r="G300" s="66"/>
      <c r="H300" s="66"/>
      <c r="I300" s="66"/>
      <c r="J300" s="66"/>
      <c r="K300" s="66"/>
      <c r="L300" s="66"/>
      <c r="M300" s="66"/>
      <c r="N300" s="66"/>
      <c r="O300" s="66"/>
      <c r="P300" s="66"/>
      <c r="Q300" s="66"/>
      <c r="R300" s="66"/>
      <c r="S300" s="66"/>
      <c r="T300" s="66"/>
      <c r="U300" s="66"/>
      <c r="V300" s="66"/>
      <c r="W300" s="66"/>
      <c r="X300" s="66"/>
      <c r="Y300" s="66"/>
      <c r="Z300" s="66"/>
    </row>
    <row r="301" spans="1:26" ht="15.75" customHeight="1">
      <c r="A301" s="66"/>
      <c r="B301" s="66"/>
      <c r="C301" s="29"/>
      <c r="D301" s="66"/>
      <c r="E301" s="66"/>
      <c r="F301" s="66"/>
      <c r="G301" s="66"/>
      <c r="H301" s="66"/>
      <c r="I301" s="66"/>
      <c r="J301" s="66"/>
      <c r="K301" s="66"/>
      <c r="L301" s="66"/>
      <c r="M301" s="66"/>
      <c r="N301" s="66"/>
      <c r="O301" s="66"/>
      <c r="P301" s="66"/>
      <c r="Q301" s="66"/>
      <c r="R301" s="66"/>
      <c r="S301" s="66"/>
      <c r="T301" s="66"/>
      <c r="U301" s="66"/>
      <c r="V301" s="66"/>
      <c r="W301" s="66"/>
      <c r="X301" s="66"/>
      <c r="Y301" s="66"/>
      <c r="Z301" s="66"/>
    </row>
    <row r="302" spans="1:26" ht="15.75" customHeight="1">
      <c r="A302" s="66"/>
      <c r="B302" s="66"/>
      <c r="C302" s="29"/>
      <c r="D302" s="66"/>
      <c r="E302" s="66"/>
      <c r="F302" s="66"/>
      <c r="G302" s="66"/>
      <c r="H302" s="66"/>
      <c r="I302" s="66"/>
      <c r="J302" s="66"/>
      <c r="K302" s="66"/>
      <c r="L302" s="66"/>
      <c r="M302" s="66"/>
      <c r="N302" s="66"/>
      <c r="O302" s="66"/>
      <c r="P302" s="66"/>
      <c r="Q302" s="66"/>
      <c r="R302" s="66"/>
      <c r="S302" s="66"/>
      <c r="T302" s="66"/>
      <c r="U302" s="66"/>
      <c r="V302" s="66"/>
      <c r="W302" s="66"/>
      <c r="X302" s="66"/>
      <c r="Y302" s="66"/>
      <c r="Z302" s="66"/>
    </row>
    <row r="303" spans="1:26" ht="15.75" customHeight="1">
      <c r="A303" s="66"/>
      <c r="B303" s="66"/>
      <c r="C303" s="29"/>
      <c r="D303" s="66"/>
      <c r="E303" s="66"/>
      <c r="F303" s="66"/>
      <c r="G303" s="66"/>
      <c r="H303" s="66"/>
      <c r="I303" s="66"/>
      <c r="J303" s="66"/>
      <c r="K303" s="66"/>
      <c r="L303" s="66"/>
      <c r="M303" s="66"/>
      <c r="N303" s="66"/>
      <c r="O303" s="66"/>
      <c r="P303" s="66"/>
      <c r="Q303" s="66"/>
      <c r="R303" s="66"/>
      <c r="S303" s="66"/>
      <c r="T303" s="66"/>
      <c r="U303" s="66"/>
      <c r="V303" s="66"/>
      <c r="W303" s="66"/>
      <c r="X303" s="66"/>
      <c r="Y303" s="66"/>
      <c r="Z303" s="66"/>
    </row>
    <row r="304" spans="1:26" ht="15.75" customHeight="1">
      <c r="A304" s="66"/>
      <c r="B304" s="66"/>
      <c r="C304" s="29"/>
      <c r="D304" s="66"/>
      <c r="E304" s="66"/>
      <c r="F304" s="66"/>
      <c r="G304" s="66"/>
      <c r="H304" s="66"/>
      <c r="I304" s="66"/>
      <c r="J304" s="66"/>
      <c r="K304" s="66"/>
      <c r="L304" s="66"/>
      <c r="M304" s="66"/>
      <c r="N304" s="66"/>
      <c r="O304" s="66"/>
      <c r="P304" s="66"/>
      <c r="Q304" s="66"/>
      <c r="R304" s="66"/>
      <c r="S304" s="66"/>
      <c r="T304" s="66"/>
      <c r="U304" s="66"/>
      <c r="V304" s="66"/>
      <c r="W304" s="66"/>
      <c r="X304" s="66"/>
      <c r="Y304" s="66"/>
      <c r="Z304" s="66"/>
    </row>
    <row r="305" spans="1:26" ht="15.75" customHeight="1">
      <c r="A305" s="66"/>
      <c r="B305" s="66"/>
      <c r="C305" s="29"/>
      <c r="D305" s="66"/>
      <c r="E305" s="66"/>
      <c r="F305" s="66"/>
      <c r="G305" s="66"/>
      <c r="H305" s="66"/>
      <c r="I305" s="66"/>
      <c r="J305" s="66"/>
      <c r="K305" s="66"/>
      <c r="L305" s="66"/>
      <c r="M305" s="66"/>
      <c r="N305" s="66"/>
      <c r="O305" s="66"/>
      <c r="P305" s="66"/>
      <c r="Q305" s="66"/>
      <c r="R305" s="66"/>
      <c r="S305" s="66"/>
      <c r="T305" s="66"/>
      <c r="U305" s="66"/>
      <c r="V305" s="66"/>
      <c r="W305" s="66"/>
      <c r="X305" s="66"/>
      <c r="Y305" s="66"/>
      <c r="Z305" s="66"/>
    </row>
    <row r="306" spans="1:26" ht="15.75" customHeight="1">
      <c r="A306" s="66"/>
      <c r="B306" s="66"/>
      <c r="C306" s="29"/>
      <c r="D306" s="66"/>
      <c r="E306" s="66"/>
      <c r="F306" s="66"/>
      <c r="G306" s="66"/>
      <c r="H306" s="66"/>
      <c r="I306" s="66"/>
      <c r="J306" s="66"/>
      <c r="K306" s="66"/>
      <c r="L306" s="66"/>
      <c r="M306" s="66"/>
      <c r="N306" s="66"/>
      <c r="O306" s="66"/>
      <c r="P306" s="66"/>
      <c r="Q306" s="66"/>
      <c r="R306" s="66"/>
      <c r="S306" s="66"/>
      <c r="T306" s="66"/>
      <c r="U306" s="66"/>
      <c r="V306" s="66"/>
      <c r="W306" s="66"/>
      <c r="X306" s="66"/>
      <c r="Y306" s="66"/>
      <c r="Z306" s="66"/>
    </row>
    <row r="307" spans="1:26" ht="15.75" customHeight="1">
      <c r="A307" s="66"/>
      <c r="B307" s="66"/>
      <c r="C307" s="29"/>
      <c r="D307" s="66"/>
      <c r="E307" s="66"/>
      <c r="F307" s="66"/>
      <c r="G307" s="66"/>
      <c r="H307" s="66"/>
      <c r="I307" s="66"/>
      <c r="J307" s="66"/>
      <c r="K307" s="66"/>
      <c r="L307" s="66"/>
      <c r="M307" s="66"/>
      <c r="N307" s="66"/>
      <c r="O307" s="66"/>
      <c r="P307" s="66"/>
      <c r="Q307" s="66"/>
      <c r="R307" s="66"/>
      <c r="S307" s="66"/>
      <c r="T307" s="66"/>
      <c r="U307" s="66"/>
      <c r="V307" s="66"/>
      <c r="W307" s="66"/>
      <c r="X307" s="66"/>
      <c r="Y307" s="66"/>
      <c r="Z307" s="66"/>
    </row>
    <row r="308" spans="1:26" ht="15.75" customHeight="1">
      <c r="A308" s="66"/>
      <c r="B308" s="66"/>
      <c r="C308" s="29"/>
      <c r="D308" s="66"/>
      <c r="E308" s="66"/>
      <c r="F308" s="66"/>
      <c r="G308" s="66"/>
      <c r="H308" s="66"/>
      <c r="I308" s="66"/>
      <c r="J308" s="66"/>
      <c r="K308" s="66"/>
      <c r="L308" s="66"/>
      <c r="M308" s="66"/>
      <c r="N308" s="66"/>
      <c r="O308" s="66"/>
      <c r="P308" s="66"/>
      <c r="Q308" s="66"/>
      <c r="R308" s="66"/>
      <c r="S308" s="66"/>
      <c r="T308" s="66"/>
      <c r="U308" s="66"/>
      <c r="V308" s="66"/>
      <c r="W308" s="66"/>
      <c r="X308" s="66"/>
      <c r="Y308" s="66"/>
      <c r="Z308" s="66"/>
    </row>
    <row r="309" spans="1:26" ht="15.75" customHeight="1">
      <c r="A309" s="66"/>
      <c r="B309" s="66"/>
      <c r="C309" s="29"/>
      <c r="D309" s="66"/>
      <c r="E309" s="66"/>
      <c r="F309" s="66"/>
      <c r="G309" s="66"/>
      <c r="H309" s="66"/>
      <c r="I309" s="66"/>
      <c r="J309" s="66"/>
      <c r="K309" s="66"/>
      <c r="L309" s="66"/>
      <c r="M309" s="66"/>
      <c r="N309" s="66"/>
      <c r="O309" s="66"/>
      <c r="P309" s="66"/>
      <c r="Q309" s="66"/>
      <c r="R309" s="66"/>
      <c r="S309" s="66"/>
      <c r="T309" s="66"/>
      <c r="U309" s="66"/>
      <c r="V309" s="66"/>
      <c r="W309" s="66"/>
      <c r="X309" s="66"/>
      <c r="Y309" s="66"/>
      <c r="Z309" s="66"/>
    </row>
    <row r="310" spans="1:26" ht="15.75" customHeight="1">
      <c r="A310" s="66"/>
      <c r="B310" s="66"/>
      <c r="C310" s="29"/>
      <c r="D310" s="66"/>
      <c r="E310" s="66"/>
      <c r="F310" s="66"/>
      <c r="G310" s="66"/>
      <c r="H310" s="66"/>
      <c r="I310" s="66"/>
      <c r="J310" s="66"/>
      <c r="K310" s="66"/>
      <c r="L310" s="66"/>
      <c r="M310" s="66"/>
      <c r="N310" s="66"/>
      <c r="O310" s="66"/>
      <c r="P310" s="66"/>
      <c r="Q310" s="66"/>
      <c r="R310" s="66"/>
      <c r="S310" s="66"/>
      <c r="T310" s="66"/>
      <c r="U310" s="66"/>
      <c r="V310" s="66"/>
      <c r="W310" s="66"/>
      <c r="X310" s="66"/>
      <c r="Y310" s="66"/>
      <c r="Z310" s="66"/>
    </row>
    <row r="311" spans="1:26" ht="15.75" customHeight="1">
      <c r="A311" s="66"/>
      <c r="B311" s="66"/>
      <c r="C311" s="29"/>
      <c r="D311" s="66"/>
      <c r="E311" s="66"/>
      <c r="F311" s="66"/>
      <c r="G311" s="66"/>
      <c r="H311" s="66"/>
      <c r="I311" s="66"/>
      <c r="J311" s="66"/>
      <c r="K311" s="66"/>
      <c r="L311" s="66"/>
      <c r="M311" s="66"/>
      <c r="N311" s="66"/>
      <c r="O311" s="66"/>
      <c r="P311" s="66"/>
      <c r="Q311" s="66"/>
      <c r="R311" s="66"/>
      <c r="S311" s="66"/>
      <c r="T311" s="66"/>
      <c r="U311" s="66"/>
      <c r="V311" s="66"/>
      <c r="W311" s="66"/>
      <c r="X311" s="66"/>
      <c r="Y311" s="66"/>
      <c r="Z311" s="66"/>
    </row>
    <row r="312" spans="1:26" ht="15.75" customHeight="1">
      <c r="A312" s="66"/>
      <c r="B312" s="66"/>
      <c r="C312" s="29"/>
      <c r="D312" s="66"/>
      <c r="E312" s="66"/>
      <c r="F312" s="66"/>
      <c r="G312" s="66"/>
      <c r="H312" s="66"/>
      <c r="I312" s="66"/>
      <c r="J312" s="66"/>
      <c r="K312" s="66"/>
      <c r="L312" s="66"/>
      <c r="M312" s="66"/>
      <c r="N312" s="66"/>
      <c r="O312" s="66"/>
      <c r="P312" s="66"/>
      <c r="Q312" s="66"/>
      <c r="R312" s="66"/>
      <c r="S312" s="66"/>
      <c r="T312" s="66"/>
      <c r="U312" s="66"/>
      <c r="V312" s="66"/>
      <c r="W312" s="66"/>
      <c r="X312" s="66"/>
      <c r="Y312" s="66"/>
      <c r="Z312" s="66"/>
    </row>
    <row r="313" spans="1:26" ht="15.75" customHeight="1">
      <c r="A313" s="66"/>
      <c r="B313" s="66"/>
      <c r="C313" s="29"/>
      <c r="D313" s="66"/>
      <c r="E313" s="66"/>
      <c r="F313" s="66"/>
      <c r="G313" s="66"/>
      <c r="H313" s="66"/>
      <c r="I313" s="66"/>
      <c r="J313" s="66"/>
      <c r="K313" s="66"/>
      <c r="L313" s="66"/>
      <c r="M313" s="66"/>
      <c r="N313" s="66"/>
      <c r="O313" s="66"/>
      <c r="P313" s="66"/>
      <c r="Q313" s="66"/>
      <c r="R313" s="66"/>
      <c r="S313" s="66"/>
      <c r="T313" s="66"/>
      <c r="U313" s="66"/>
      <c r="V313" s="66"/>
      <c r="W313" s="66"/>
      <c r="X313" s="66"/>
      <c r="Y313" s="66"/>
      <c r="Z313" s="66"/>
    </row>
    <row r="314" spans="1:26" ht="15.75" customHeight="1">
      <c r="A314" s="66"/>
      <c r="B314" s="66"/>
      <c r="C314" s="29"/>
      <c r="D314" s="66"/>
      <c r="E314" s="66"/>
      <c r="F314" s="66"/>
      <c r="G314" s="66"/>
      <c r="H314" s="66"/>
      <c r="I314" s="66"/>
      <c r="J314" s="66"/>
      <c r="K314" s="66"/>
      <c r="L314" s="66"/>
      <c r="M314" s="66"/>
      <c r="N314" s="66"/>
      <c r="O314" s="66"/>
      <c r="P314" s="66"/>
      <c r="Q314" s="66"/>
      <c r="R314" s="66"/>
      <c r="S314" s="66"/>
      <c r="T314" s="66"/>
      <c r="U314" s="66"/>
      <c r="V314" s="66"/>
      <c r="W314" s="66"/>
      <c r="X314" s="66"/>
      <c r="Y314" s="66"/>
      <c r="Z314" s="66"/>
    </row>
    <row r="315" spans="1:26" ht="15.75" customHeight="1">
      <c r="A315" s="66"/>
      <c r="B315" s="66"/>
      <c r="C315" s="29"/>
      <c r="D315" s="66"/>
      <c r="E315" s="66"/>
      <c r="F315" s="66"/>
      <c r="G315" s="66"/>
      <c r="H315" s="66"/>
      <c r="I315" s="66"/>
      <c r="J315" s="66"/>
      <c r="K315" s="66"/>
      <c r="L315" s="66"/>
      <c r="M315" s="66"/>
      <c r="N315" s="66"/>
      <c r="O315" s="66"/>
      <c r="P315" s="66"/>
      <c r="Q315" s="66"/>
      <c r="R315" s="66"/>
      <c r="S315" s="66"/>
      <c r="T315" s="66"/>
      <c r="U315" s="66"/>
      <c r="V315" s="66"/>
      <c r="W315" s="66"/>
      <c r="X315" s="66"/>
      <c r="Y315" s="66"/>
      <c r="Z315" s="66"/>
    </row>
    <row r="316" spans="1:26" ht="15.75" customHeight="1">
      <c r="A316" s="66"/>
      <c r="B316" s="66"/>
      <c r="C316" s="29"/>
      <c r="D316" s="66"/>
      <c r="E316" s="66"/>
      <c r="F316" s="66"/>
      <c r="G316" s="66"/>
      <c r="H316" s="66"/>
      <c r="I316" s="66"/>
      <c r="J316" s="66"/>
      <c r="K316" s="66"/>
      <c r="L316" s="66"/>
      <c r="M316" s="66"/>
      <c r="N316" s="66"/>
      <c r="O316" s="66"/>
      <c r="P316" s="66"/>
      <c r="Q316" s="66"/>
      <c r="R316" s="66"/>
      <c r="S316" s="66"/>
      <c r="T316" s="66"/>
      <c r="U316" s="66"/>
      <c r="V316" s="66"/>
      <c r="W316" s="66"/>
      <c r="X316" s="66"/>
      <c r="Y316" s="66"/>
      <c r="Z316" s="66"/>
    </row>
    <row r="317" spans="1:26" ht="15.75" customHeight="1">
      <c r="A317" s="66"/>
      <c r="B317" s="66"/>
      <c r="C317" s="29"/>
      <c r="D317" s="66"/>
      <c r="E317" s="66"/>
      <c r="F317" s="66"/>
      <c r="G317" s="66"/>
      <c r="H317" s="66"/>
      <c r="I317" s="66"/>
      <c r="J317" s="66"/>
      <c r="K317" s="66"/>
      <c r="L317" s="66"/>
      <c r="M317" s="66"/>
      <c r="N317" s="66"/>
      <c r="O317" s="66"/>
      <c r="P317" s="66"/>
      <c r="Q317" s="66"/>
      <c r="R317" s="66"/>
      <c r="S317" s="66"/>
      <c r="T317" s="66"/>
      <c r="U317" s="66"/>
      <c r="V317" s="66"/>
      <c r="W317" s="66"/>
      <c r="X317" s="66"/>
      <c r="Y317" s="66"/>
      <c r="Z317" s="66"/>
    </row>
    <row r="318" spans="1:26" ht="15.75" customHeight="1">
      <c r="A318" s="66"/>
      <c r="B318" s="66"/>
      <c r="C318" s="29"/>
      <c r="D318" s="66"/>
      <c r="E318" s="66"/>
      <c r="F318" s="66"/>
      <c r="G318" s="66"/>
      <c r="H318" s="66"/>
      <c r="I318" s="66"/>
      <c r="J318" s="66"/>
      <c r="K318" s="66"/>
      <c r="L318" s="66"/>
      <c r="M318" s="66"/>
      <c r="N318" s="66"/>
      <c r="O318" s="66"/>
      <c r="P318" s="66"/>
      <c r="Q318" s="66"/>
      <c r="R318" s="66"/>
      <c r="S318" s="66"/>
      <c r="T318" s="66"/>
      <c r="U318" s="66"/>
      <c r="V318" s="66"/>
      <c r="W318" s="66"/>
      <c r="X318" s="66"/>
      <c r="Y318" s="66"/>
      <c r="Z318" s="66"/>
    </row>
    <row r="319" spans="1:26" ht="15.75" customHeight="1">
      <c r="A319" s="66"/>
      <c r="B319" s="66"/>
      <c r="C319" s="29"/>
      <c r="D319" s="66"/>
      <c r="E319" s="66"/>
      <c r="F319" s="66"/>
      <c r="G319" s="66"/>
      <c r="H319" s="66"/>
      <c r="I319" s="66"/>
      <c r="J319" s="66"/>
      <c r="K319" s="66"/>
      <c r="L319" s="66"/>
      <c r="M319" s="66"/>
      <c r="N319" s="66"/>
      <c r="O319" s="66"/>
      <c r="P319" s="66"/>
      <c r="Q319" s="66"/>
      <c r="R319" s="66"/>
      <c r="S319" s="66"/>
      <c r="T319" s="66"/>
      <c r="U319" s="66"/>
      <c r="V319" s="66"/>
      <c r="W319" s="66"/>
      <c r="X319" s="66"/>
      <c r="Y319" s="66"/>
      <c r="Z319" s="66"/>
    </row>
    <row r="320" spans="1:26" ht="15.75" customHeight="1">
      <c r="A320" s="66"/>
      <c r="B320" s="66"/>
      <c r="C320" s="29"/>
      <c r="D320" s="66"/>
      <c r="E320" s="66"/>
      <c r="F320" s="66"/>
      <c r="G320" s="66"/>
      <c r="H320" s="66"/>
      <c r="I320" s="66"/>
      <c r="J320" s="66"/>
      <c r="K320" s="66"/>
      <c r="L320" s="66"/>
      <c r="M320" s="66"/>
      <c r="N320" s="66"/>
      <c r="O320" s="66"/>
      <c r="P320" s="66"/>
      <c r="Q320" s="66"/>
      <c r="R320" s="66"/>
      <c r="S320" s="66"/>
      <c r="T320" s="66"/>
      <c r="U320" s="66"/>
      <c r="V320" s="66"/>
      <c r="W320" s="66"/>
      <c r="X320" s="66"/>
      <c r="Y320" s="66"/>
      <c r="Z320" s="66"/>
    </row>
    <row r="321" spans="1:26" ht="15.75" customHeight="1">
      <c r="A321" s="66"/>
      <c r="B321" s="66"/>
      <c r="C321" s="29"/>
      <c r="D321" s="66"/>
      <c r="E321" s="66"/>
      <c r="F321" s="66"/>
      <c r="G321" s="66"/>
      <c r="H321" s="66"/>
      <c r="I321" s="66"/>
      <c r="J321" s="66"/>
      <c r="K321" s="66"/>
      <c r="L321" s="66"/>
      <c r="M321" s="66"/>
      <c r="N321" s="66"/>
      <c r="O321" s="66"/>
      <c r="P321" s="66"/>
      <c r="Q321" s="66"/>
      <c r="R321" s="66"/>
      <c r="S321" s="66"/>
      <c r="T321" s="66"/>
      <c r="U321" s="66"/>
      <c r="V321" s="66"/>
      <c r="W321" s="66"/>
      <c r="X321" s="66"/>
      <c r="Y321" s="66"/>
      <c r="Z321" s="66"/>
    </row>
    <row r="322" spans="1:26" ht="15.75" customHeight="1">
      <c r="A322" s="66"/>
      <c r="B322" s="66"/>
      <c r="C322" s="29"/>
      <c r="D322" s="66"/>
      <c r="E322" s="66"/>
      <c r="F322" s="66"/>
      <c r="G322" s="66"/>
      <c r="H322" s="66"/>
      <c r="I322" s="66"/>
      <c r="J322" s="66"/>
      <c r="K322" s="66"/>
      <c r="L322" s="66"/>
      <c r="M322" s="66"/>
      <c r="N322" s="66"/>
      <c r="O322" s="66"/>
      <c r="P322" s="66"/>
      <c r="Q322" s="66"/>
      <c r="R322" s="66"/>
      <c r="S322" s="66"/>
      <c r="T322" s="66"/>
      <c r="U322" s="66"/>
      <c r="V322" s="66"/>
      <c r="W322" s="66"/>
      <c r="X322" s="66"/>
      <c r="Y322" s="66"/>
      <c r="Z322" s="66"/>
    </row>
    <row r="323" spans="1:26" ht="15.75" customHeight="1">
      <c r="A323" s="66"/>
      <c r="B323" s="66"/>
      <c r="C323" s="29"/>
      <c r="D323" s="66"/>
      <c r="E323" s="66"/>
      <c r="F323" s="66"/>
      <c r="G323" s="66"/>
      <c r="H323" s="66"/>
      <c r="I323" s="66"/>
      <c r="J323" s="66"/>
      <c r="K323" s="66"/>
      <c r="L323" s="66"/>
      <c r="M323" s="66"/>
      <c r="N323" s="66"/>
      <c r="O323" s="66"/>
      <c r="P323" s="66"/>
      <c r="Q323" s="66"/>
      <c r="R323" s="66"/>
      <c r="S323" s="66"/>
      <c r="T323" s="66"/>
      <c r="U323" s="66"/>
      <c r="V323" s="66"/>
      <c r="W323" s="66"/>
      <c r="X323" s="66"/>
      <c r="Y323" s="66"/>
      <c r="Z323" s="66"/>
    </row>
    <row r="324" spans="1:26" ht="15.75" customHeight="1">
      <c r="A324" s="66"/>
      <c r="B324" s="66"/>
      <c r="C324" s="29"/>
      <c r="D324" s="66"/>
      <c r="E324" s="66"/>
      <c r="F324" s="66"/>
      <c r="G324" s="66"/>
      <c r="H324" s="66"/>
      <c r="I324" s="66"/>
      <c r="J324" s="66"/>
      <c r="K324" s="66"/>
      <c r="L324" s="66"/>
      <c r="M324" s="66"/>
      <c r="N324" s="66"/>
      <c r="O324" s="66"/>
      <c r="P324" s="66"/>
      <c r="Q324" s="66"/>
      <c r="R324" s="66"/>
      <c r="S324" s="66"/>
      <c r="T324" s="66"/>
      <c r="U324" s="66"/>
      <c r="V324" s="66"/>
      <c r="W324" s="66"/>
      <c r="X324" s="66"/>
      <c r="Y324" s="66"/>
      <c r="Z324" s="66"/>
    </row>
    <row r="325" spans="1:26" ht="15.75" customHeight="1">
      <c r="A325" s="66"/>
      <c r="B325" s="66"/>
      <c r="C325" s="29"/>
      <c r="D325" s="66"/>
      <c r="E325" s="66"/>
      <c r="F325" s="66"/>
      <c r="G325" s="66"/>
      <c r="H325" s="66"/>
      <c r="I325" s="66"/>
      <c r="J325" s="66"/>
      <c r="K325" s="66"/>
      <c r="L325" s="66"/>
      <c r="M325" s="66"/>
      <c r="N325" s="66"/>
      <c r="O325" s="66"/>
      <c r="P325" s="66"/>
      <c r="Q325" s="66"/>
      <c r="R325" s="66"/>
      <c r="S325" s="66"/>
      <c r="T325" s="66"/>
      <c r="U325" s="66"/>
      <c r="V325" s="66"/>
      <c r="W325" s="66"/>
      <c r="X325" s="66"/>
      <c r="Y325" s="66"/>
      <c r="Z325" s="66"/>
    </row>
    <row r="326" spans="1:26" ht="15.75" customHeight="1">
      <c r="A326" s="66"/>
      <c r="B326" s="66"/>
      <c r="C326" s="29"/>
      <c r="D326" s="66"/>
      <c r="E326" s="66"/>
      <c r="F326" s="66"/>
      <c r="G326" s="66"/>
      <c r="H326" s="66"/>
      <c r="I326" s="66"/>
      <c r="J326" s="66"/>
      <c r="K326" s="66"/>
      <c r="L326" s="66"/>
      <c r="M326" s="66"/>
      <c r="N326" s="66"/>
      <c r="O326" s="66"/>
      <c r="P326" s="66"/>
      <c r="Q326" s="66"/>
      <c r="R326" s="66"/>
      <c r="S326" s="66"/>
      <c r="T326" s="66"/>
      <c r="U326" s="66"/>
      <c r="V326" s="66"/>
      <c r="W326" s="66"/>
      <c r="X326" s="66"/>
      <c r="Y326" s="66"/>
      <c r="Z326" s="66"/>
    </row>
    <row r="327" spans="1:26" ht="15.75" customHeight="1">
      <c r="A327" s="66"/>
      <c r="B327" s="66"/>
      <c r="C327" s="29"/>
      <c r="D327" s="66"/>
      <c r="E327" s="66"/>
      <c r="F327" s="66"/>
      <c r="G327" s="66"/>
      <c r="H327" s="66"/>
      <c r="I327" s="66"/>
      <c r="J327" s="66"/>
      <c r="K327" s="66"/>
      <c r="L327" s="66"/>
      <c r="M327" s="66"/>
      <c r="N327" s="66"/>
      <c r="O327" s="66"/>
      <c r="P327" s="66"/>
      <c r="Q327" s="66"/>
      <c r="R327" s="66"/>
      <c r="S327" s="66"/>
      <c r="T327" s="66"/>
      <c r="U327" s="66"/>
      <c r="V327" s="66"/>
      <c r="W327" s="66"/>
      <c r="X327" s="66"/>
      <c r="Y327" s="66"/>
      <c r="Z327" s="66"/>
    </row>
    <row r="328" spans="1:26" ht="15.75" customHeight="1">
      <c r="A328" s="66"/>
      <c r="B328" s="66"/>
      <c r="C328" s="29"/>
      <c r="D328" s="66"/>
      <c r="E328" s="66"/>
      <c r="F328" s="66"/>
      <c r="G328" s="66"/>
      <c r="H328" s="66"/>
      <c r="I328" s="66"/>
      <c r="J328" s="66"/>
      <c r="K328" s="66"/>
      <c r="L328" s="66"/>
      <c r="M328" s="66"/>
      <c r="N328" s="66"/>
      <c r="O328" s="66"/>
      <c r="P328" s="66"/>
      <c r="Q328" s="66"/>
      <c r="R328" s="66"/>
      <c r="S328" s="66"/>
      <c r="T328" s="66"/>
      <c r="U328" s="66"/>
      <c r="V328" s="66"/>
      <c r="W328" s="66"/>
      <c r="X328" s="66"/>
      <c r="Y328" s="66"/>
      <c r="Z328" s="66"/>
    </row>
    <row r="329" spans="1:26" ht="15.75" customHeight="1">
      <c r="A329" s="66"/>
      <c r="B329" s="66"/>
      <c r="C329" s="29"/>
      <c r="D329" s="66"/>
      <c r="E329" s="66"/>
      <c r="F329" s="66"/>
      <c r="G329" s="66"/>
      <c r="H329" s="66"/>
      <c r="I329" s="66"/>
      <c r="J329" s="66"/>
      <c r="K329" s="66"/>
      <c r="L329" s="66"/>
      <c r="M329" s="66"/>
      <c r="N329" s="66"/>
      <c r="O329" s="66"/>
      <c r="P329" s="66"/>
      <c r="Q329" s="66"/>
      <c r="R329" s="66"/>
      <c r="S329" s="66"/>
      <c r="T329" s="66"/>
      <c r="U329" s="66"/>
      <c r="V329" s="66"/>
      <c r="W329" s="66"/>
      <c r="X329" s="66"/>
      <c r="Y329" s="66"/>
      <c r="Z329" s="66"/>
    </row>
    <row r="330" spans="1:26" ht="15.75" customHeight="1">
      <c r="A330" s="66"/>
      <c r="B330" s="66"/>
      <c r="C330" s="29"/>
      <c r="D330" s="66"/>
      <c r="E330" s="66"/>
      <c r="F330" s="66"/>
      <c r="G330" s="66"/>
      <c r="H330" s="66"/>
      <c r="I330" s="66"/>
      <c r="J330" s="66"/>
      <c r="K330" s="66"/>
      <c r="L330" s="66"/>
      <c r="M330" s="66"/>
      <c r="N330" s="66"/>
      <c r="O330" s="66"/>
      <c r="P330" s="66"/>
      <c r="Q330" s="66"/>
      <c r="R330" s="66"/>
      <c r="S330" s="66"/>
      <c r="T330" s="66"/>
      <c r="U330" s="66"/>
      <c r="V330" s="66"/>
      <c r="W330" s="66"/>
      <c r="X330" s="66"/>
      <c r="Y330" s="66"/>
      <c r="Z330" s="66"/>
    </row>
    <row r="331" spans="1:26" ht="15.75" customHeight="1">
      <c r="A331" s="66"/>
      <c r="B331" s="66"/>
      <c r="C331" s="29"/>
      <c r="D331" s="66"/>
      <c r="E331" s="66"/>
      <c r="F331" s="66"/>
      <c r="G331" s="66"/>
      <c r="H331" s="66"/>
      <c r="I331" s="66"/>
      <c r="J331" s="66"/>
      <c r="K331" s="66"/>
      <c r="L331" s="66"/>
      <c r="M331" s="66"/>
      <c r="N331" s="66"/>
      <c r="O331" s="66"/>
      <c r="P331" s="66"/>
      <c r="Q331" s="66"/>
      <c r="R331" s="66"/>
      <c r="S331" s="66"/>
      <c r="T331" s="66"/>
      <c r="U331" s="66"/>
      <c r="V331" s="66"/>
      <c r="W331" s="66"/>
      <c r="X331" s="66"/>
      <c r="Y331" s="66"/>
      <c r="Z331" s="66"/>
    </row>
    <row r="332" spans="1:26" ht="15.75" customHeight="1">
      <c r="A332" s="66"/>
      <c r="B332" s="66"/>
      <c r="C332" s="29"/>
      <c r="D332" s="66"/>
      <c r="E332" s="66"/>
      <c r="F332" s="66"/>
      <c r="G332" s="66"/>
      <c r="H332" s="66"/>
      <c r="I332" s="66"/>
      <c r="J332" s="66"/>
      <c r="K332" s="66"/>
      <c r="L332" s="66"/>
      <c r="M332" s="66"/>
      <c r="N332" s="66"/>
      <c r="O332" s="66"/>
      <c r="P332" s="66"/>
      <c r="Q332" s="66"/>
      <c r="R332" s="66"/>
      <c r="S332" s="66"/>
      <c r="T332" s="66"/>
      <c r="U332" s="66"/>
      <c r="V332" s="66"/>
      <c r="W332" s="66"/>
      <c r="X332" s="66"/>
      <c r="Y332" s="66"/>
      <c r="Z332" s="66"/>
    </row>
    <row r="333" spans="1:26" ht="15.75" customHeight="1">
      <c r="A333" s="66"/>
      <c r="B333" s="66"/>
      <c r="C333" s="29"/>
      <c r="D333" s="66"/>
      <c r="E333" s="66"/>
      <c r="F333" s="66"/>
      <c r="G333" s="66"/>
      <c r="H333" s="66"/>
      <c r="I333" s="66"/>
      <c r="J333" s="66"/>
      <c r="K333" s="66"/>
      <c r="L333" s="66"/>
      <c r="M333" s="66"/>
      <c r="N333" s="66"/>
      <c r="O333" s="66"/>
      <c r="P333" s="66"/>
      <c r="Q333" s="66"/>
      <c r="R333" s="66"/>
      <c r="S333" s="66"/>
      <c r="T333" s="66"/>
      <c r="U333" s="66"/>
      <c r="V333" s="66"/>
      <c r="W333" s="66"/>
      <c r="X333" s="66"/>
      <c r="Y333" s="66"/>
      <c r="Z333" s="66"/>
    </row>
    <row r="334" spans="1:26" ht="15.75" customHeight="1">
      <c r="A334" s="66"/>
      <c r="B334" s="66"/>
      <c r="C334" s="29"/>
      <c r="D334" s="66"/>
      <c r="E334" s="66"/>
      <c r="F334" s="66"/>
      <c r="G334" s="66"/>
      <c r="H334" s="66"/>
      <c r="I334" s="66"/>
      <c r="J334" s="66"/>
      <c r="K334" s="66"/>
      <c r="L334" s="66"/>
      <c r="M334" s="66"/>
      <c r="N334" s="66"/>
      <c r="O334" s="66"/>
      <c r="P334" s="66"/>
      <c r="Q334" s="66"/>
      <c r="R334" s="66"/>
      <c r="S334" s="66"/>
      <c r="T334" s="66"/>
      <c r="U334" s="66"/>
      <c r="V334" s="66"/>
      <c r="W334" s="66"/>
      <c r="X334" s="66"/>
      <c r="Y334" s="66"/>
      <c r="Z334" s="66"/>
    </row>
    <row r="335" spans="1:26" ht="15.75" customHeight="1">
      <c r="A335" s="66"/>
      <c r="B335" s="66"/>
      <c r="C335" s="29"/>
      <c r="D335" s="66"/>
      <c r="E335" s="66"/>
      <c r="F335" s="66"/>
      <c r="G335" s="66"/>
      <c r="H335" s="66"/>
      <c r="I335" s="66"/>
      <c r="J335" s="66"/>
      <c r="K335" s="66"/>
      <c r="L335" s="66"/>
      <c r="M335" s="66"/>
      <c r="N335" s="66"/>
      <c r="O335" s="66"/>
      <c r="P335" s="66"/>
      <c r="Q335" s="66"/>
      <c r="R335" s="66"/>
      <c r="S335" s="66"/>
      <c r="T335" s="66"/>
      <c r="U335" s="66"/>
      <c r="V335" s="66"/>
      <c r="W335" s="66"/>
      <c r="X335" s="66"/>
      <c r="Y335" s="66"/>
      <c r="Z335" s="66"/>
    </row>
    <row r="336" spans="1:26" ht="15.75" customHeight="1">
      <c r="A336" s="66"/>
      <c r="B336" s="66"/>
      <c r="C336" s="29"/>
      <c r="D336" s="66"/>
      <c r="E336" s="66"/>
      <c r="F336" s="66"/>
      <c r="G336" s="66"/>
      <c r="H336" s="66"/>
      <c r="I336" s="66"/>
      <c r="J336" s="66"/>
      <c r="K336" s="66"/>
      <c r="L336" s="66"/>
      <c r="M336" s="66"/>
      <c r="N336" s="66"/>
      <c r="O336" s="66"/>
      <c r="P336" s="66"/>
      <c r="Q336" s="66"/>
      <c r="R336" s="66"/>
      <c r="S336" s="66"/>
      <c r="T336" s="66"/>
      <c r="U336" s="66"/>
      <c r="V336" s="66"/>
      <c r="W336" s="66"/>
      <c r="X336" s="66"/>
      <c r="Y336" s="66"/>
      <c r="Z336" s="66"/>
    </row>
    <row r="337" spans="1:26" ht="15.75" customHeight="1">
      <c r="A337" s="66"/>
      <c r="B337" s="66"/>
      <c r="C337" s="29"/>
      <c r="D337" s="66"/>
      <c r="E337" s="66"/>
      <c r="F337" s="66"/>
      <c r="G337" s="66"/>
      <c r="H337" s="66"/>
      <c r="I337" s="66"/>
      <c r="J337" s="66"/>
      <c r="K337" s="66"/>
      <c r="L337" s="66"/>
      <c r="M337" s="66"/>
      <c r="N337" s="66"/>
      <c r="O337" s="66"/>
      <c r="P337" s="66"/>
      <c r="Q337" s="66"/>
      <c r="R337" s="66"/>
      <c r="S337" s="66"/>
      <c r="T337" s="66"/>
      <c r="U337" s="66"/>
      <c r="V337" s="66"/>
      <c r="W337" s="66"/>
      <c r="X337" s="66"/>
      <c r="Y337" s="66"/>
      <c r="Z337" s="66"/>
    </row>
    <row r="338" spans="1:26" ht="15.75" customHeight="1">
      <c r="A338" s="66"/>
      <c r="B338" s="66"/>
      <c r="C338" s="29"/>
      <c r="D338" s="66"/>
      <c r="E338" s="66"/>
      <c r="F338" s="66"/>
      <c r="G338" s="66"/>
      <c r="H338" s="66"/>
      <c r="I338" s="66"/>
      <c r="J338" s="66"/>
      <c r="K338" s="66"/>
      <c r="L338" s="66"/>
      <c r="M338" s="66"/>
      <c r="N338" s="66"/>
      <c r="O338" s="66"/>
      <c r="P338" s="66"/>
      <c r="Q338" s="66"/>
      <c r="R338" s="66"/>
      <c r="S338" s="66"/>
      <c r="T338" s="66"/>
      <c r="U338" s="66"/>
      <c r="V338" s="66"/>
      <c r="W338" s="66"/>
      <c r="X338" s="66"/>
      <c r="Y338" s="66"/>
      <c r="Z338" s="66"/>
    </row>
    <row r="339" spans="1:26" ht="15.75" customHeight="1">
      <c r="A339" s="66"/>
      <c r="B339" s="66"/>
      <c r="C339" s="29"/>
      <c r="D339" s="66"/>
      <c r="E339" s="66"/>
      <c r="F339" s="66"/>
      <c r="G339" s="66"/>
      <c r="H339" s="66"/>
      <c r="I339" s="66"/>
      <c r="J339" s="66"/>
      <c r="K339" s="66"/>
      <c r="L339" s="66"/>
      <c r="M339" s="66"/>
      <c r="N339" s="66"/>
      <c r="O339" s="66"/>
      <c r="P339" s="66"/>
      <c r="Q339" s="66"/>
      <c r="R339" s="66"/>
      <c r="S339" s="66"/>
      <c r="T339" s="66"/>
      <c r="U339" s="66"/>
      <c r="V339" s="66"/>
      <c r="W339" s="66"/>
      <c r="X339" s="66"/>
      <c r="Y339" s="66"/>
      <c r="Z339" s="66"/>
    </row>
    <row r="340" spans="1:26" ht="15.75" customHeight="1">
      <c r="A340" s="66"/>
      <c r="B340" s="66"/>
      <c r="C340" s="29"/>
      <c r="D340" s="66"/>
      <c r="E340" s="66"/>
      <c r="F340" s="66"/>
      <c r="G340" s="66"/>
      <c r="H340" s="66"/>
      <c r="I340" s="66"/>
      <c r="J340" s="66"/>
      <c r="K340" s="66"/>
      <c r="L340" s="66"/>
      <c r="M340" s="66"/>
      <c r="N340" s="66"/>
      <c r="O340" s="66"/>
      <c r="P340" s="66"/>
      <c r="Q340" s="66"/>
      <c r="R340" s="66"/>
      <c r="S340" s="66"/>
      <c r="T340" s="66"/>
      <c r="U340" s="66"/>
      <c r="V340" s="66"/>
      <c r="W340" s="66"/>
      <c r="X340" s="66"/>
      <c r="Y340" s="66"/>
      <c r="Z340" s="66"/>
    </row>
    <row r="341" spans="1:26" ht="15.75" customHeight="1">
      <c r="A341" s="66"/>
      <c r="B341" s="66"/>
      <c r="C341" s="29"/>
      <c r="D341" s="66"/>
      <c r="E341" s="66"/>
      <c r="F341" s="66"/>
      <c r="G341" s="66"/>
      <c r="H341" s="66"/>
      <c r="I341" s="66"/>
      <c r="J341" s="66"/>
      <c r="K341" s="66"/>
      <c r="L341" s="66"/>
      <c r="M341" s="66"/>
      <c r="N341" s="66"/>
      <c r="O341" s="66"/>
      <c r="P341" s="66"/>
      <c r="Q341" s="66"/>
      <c r="R341" s="66"/>
      <c r="S341" s="66"/>
      <c r="T341" s="66"/>
      <c r="U341" s="66"/>
      <c r="V341" s="66"/>
      <c r="W341" s="66"/>
      <c r="X341" s="66"/>
      <c r="Y341" s="66"/>
      <c r="Z341" s="66"/>
    </row>
    <row r="342" spans="1:26" ht="15.75" customHeight="1">
      <c r="A342" s="66"/>
      <c r="B342" s="66"/>
      <c r="C342" s="29"/>
      <c r="D342" s="66"/>
      <c r="E342" s="66"/>
      <c r="F342" s="66"/>
      <c r="G342" s="66"/>
      <c r="H342" s="66"/>
      <c r="I342" s="66"/>
      <c r="J342" s="66"/>
      <c r="K342" s="66"/>
      <c r="L342" s="66"/>
      <c r="M342" s="66"/>
      <c r="N342" s="66"/>
      <c r="O342" s="66"/>
      <c r="P342" s="66"/>
      <c r="Q342" s="66"/>
      <c r="R342" s="66"/>
      <c r="S342" s="66"/>
      <c r="T342" s="66"/>
      <c r="U342" s="66"/>
      <c r="V342" s="66"/>
      <c r="W342" s="66"/>
      <c r="X342" s="66"/>
      <c r="Y342" s="66"/>
      <c r="Z342" s="66"/>
    </row>
    <row r="343" spans="1:26" ht="15.75" customHeight="1">
      <c r="A343" s="66"/>
      <c r="B343" s="66"/>
      <c r="C343" s="29"/>
      <c r="D343" s="66"/>
      <c r="E343" s="66"/>
      <c r="F343" s="66"/>
      <c r="G343" s="66"/>
      <c r="H343" s="66"/>
      <c r="I343" s="66"/>
      <c r="J343" s="66"/>
      <c r="K343" s="66"/>
      <c r="L343" s="66"/>
      <c r="M343" s="66"/>
      <c r="N343" s="66"/>
      <c r="O343" s="66"/>
      <c r="P343" s="66"/>
      <c r="Q343" s="66"/>
      <c r="R343" s="66"/>
      <c r="S343" s="66"/>
      <c r="T343" s="66"/>
      <c r="U343" s="66"/>
      <c r="V343" s="66"/>
      <c r="W343" s="66"/>
      <c r="X343" s="66"/>
      <c r="Y343" s="66"/>
      <c r="Z343" s="66"/>
    </row>
    <row r="344" spans="1:26" ht="15.75" customHeight="1">
      <c r="A344" s="66"/>
      <c r="B344" s="66"/>
      <c r="C344" s="29"/>
      <c r="D344" s="66"/>
      <c r="E344" s="66"/>
      <c r="F344" s="66"/>
      <c r="G344" s="66"/>
      <c r="H344" s="66"/>
      <c r="I344" s="66"/>
      <c r="J344" s="66"/>
      <c r="K344" s="66"/>
      <c r="L344" s="66"/>
      <c r="M344" s="66"/>
      <c r="N344" s="66"/>
      <c r="O344" s="66"/>
      <c r="P344" s="66"/>
      <c r="Q344" s="66"/>
      <c r="R344" s="66"/>
      <c r="S344" s="66"/>
      <c r="T344" s="66"/>
      <c r="U344" s="66"/>
      <c r="V344" s="66"/>
      <c r="W344" s="66"/>
      <c r="X344" s="66"/>
      <c r="Y344" s="66"/>
      <c r="Z344" s="66"/>
    </row>
    <row r="345" spans="1:26" ht="15.75" customHeight="1">
      <c r="A345" s="66"/>
      <c r="B345" s="66"/>
      <c r="C345" s="29"/>
      <c r="D345" s="66"/>
      <c r="E345" s="66"/>
      <c r="F345" s="66"/>
      <c r="G345" s="66"/>
      <c r="H345" s="66"/>
      <c r="I345" s="66"/>
      <c r="J345" s="66"/>
      <c r="K345" s="66"/>
      <c r="L345" s="66"/>
      <c r="M345" s="66"/>
      <c r="N345" s="66"/>
      <c r="O345" s="66"/>
      <c r="P345" s="66"/>
      <c r="Q345" s="66"/>
      <c r="R345" s="66"/>
      <c r="S345" s="66"/>
      <c r="T345" s="66"/>
      <c r="U345" s="66"/>
      <c r="V345" s="66"/>
      <c r="W345" s="66"/>
      <c r="X345" s="66"/>
      <c r="Y345" s="66"/>
      <c r="Z345" s="66"/>
    </row>
    <row r="346" spans="1:26" ht="15.75" customHeight="1">
      <c r="A346" s="66"/>
      <c r="B346" s="66"/>
      <c r="C346" s="29"/>
      <c r="D346" s="66"/>
      <c r="E346" s="66"/>
      <c r="F346" s="66"/>
      <c r="G346" s="66"/>
      <c r="H346" s="66"/>
      <c r="I346" s="66"/>
      <c r="J346" s="66"/>
      <c r="K346" s="66"/>
      <c r="L346" s="66"/>
      <c r="M346" s="66"/>
      <c r="N346" s="66"/>
      <c r="O346" s="66"/>
      <c r="P346" s="66"/>
      <c r="Q346" s="66"/>
      <c r="R346" s="66"/>
      <c r="S346" s="66"/>
      <c r="T346" s="66"/>
      <c r="U346" s="66"/>
      <c r="V346" s="66"/>
      <c r="W346" s="66"/>
      <c r="X346" s="66"/>
      <c r="Y346" s="66"/>
      <c r="Z346" s="66"/>
    </row>
    <row r="347" spans="1:26" ht="15.75" customHeight="1">
      <c r="A347" s="66"/>
      <c r="B347" s="66"/>
      <c r="C347" s="29"/>
      <c r="D347" s="66"/>
      <c r="E347" s="66"/>
      <c r="F347" s="66"/>
      <c r="G347" s="66"/>
      <c r="H347" s="66"/>
      <c r="I347" s="66"/>
      <c r="J347" s="66"/>
      <c r="K347" s="66"/>
      <c r="L347" s="66"/>
      <c r="M347" s="66"/>
      <c r="N347" s="66"/>
      <c r="O347" s="66"/>
      <c r="P347" s="66"/>
      <c r="Q347" s="66"/>
      <c r="R347" s="66"/>
      <c r="S347" s="66"/>
      <c r="T347" s="66"/>
      <c r="U347" s="66"/>
      <c r="V347" s="66"/>
      <c r="W347" s="66"/>
      <c r="X347" s="66"/>
      <c r="Y347" s="66"/>
      <c r="Z347" s="66"/>
    </row>
    <row r="348" spans="1:26" ht="15.75" customHeight="1">
      <c r="A348" s="66"/>
      <c r="B348" s="66"/>
      <c r="C348" s="29"/>
      <c r="D348" s="66"/>
      <c r="E348" s="66"/>
      <c r="F348" s="66"/>
      <c r="G348" s="66"/>
      <c r="H348" s="66"/>
      <c r="I348" s="66"/>
      <c r="J348" s="66"/>
      <c r="K348" s="66"/>
      <c r="L348" s="66"/>
      <c r="M348" s="66"/>
      <c r="N348" s="66"/>
      <c r="O348" s="66"/>
      <c r="P348" s="66"/>
      <c r="Q348" s="66"/>
      <c r="R348" s="66"/>
      <c r="S348" s="66"/>
      <c r="T348" s="66"/>
      <c r="U348" s="66"/>
      <c r="V348" s="66"/>
      <c r="W348" s="66"/>
      <c r="X348" s="66"/>
      <c r="Y348" s="66"/>
      <c r="Z348" s="66"/>
    </row>
    <row r="349" spans="1:26" ht="15.75" customHeight="1">
      <c r="A349" s="66"/>
      <c r="B349" s="66"/>
      <c r="C349" s="29"/>
      <c r="D349" s="66"/>
      <c r="E349" s="66"/>
      <c r="F349" s="66"/>
      <c r="G349" s="66"/>
      <c r="H349" s="66"/>
      <c r="I349" s="66"/>
      <c r="J349" s="66"/>
      <c r="K349" s="66"/>
      <c r="L349" s="66"/>
      <c r="M349" s="66"/>
      <c r="N349" s="66"/>
      <c r="O349" s="66"/>
      <c r="P349" s="66"/>
      <c r="Q349" s="66"/>
      <c r="R349" s="66"/>
      <c r="S349" s="66"/>
      <c r="T349" s="66"/>
      <c r="U349" s="66"/>
      <c r="V349" s="66"/>
      <c r="W349" s="66"/>
      <c r="X349" s="66"/>
      <c r="Y349" s="66"/>
      <c r="Z349" s="66"/>
    </row>
    <row r="350" spans="1:26" ht="15.75" customHeight="1">
      <c r="A350" s="66"/>
      <c r="B350" s="66"/>
      <c r="C350" s="29"/>
      <c r="D350" s="66"/>
      <c r="E350" s="66"/>
      <c r="F350" s="66"/>
      <c r="G350" s="66"/>
      <c r="H350" s="66"/>
      <c r="I350" s="66"/>
      <c r="J350" s="66"/>
      <c r="K350" s="66"/>
      <c r="L350" s="66"/>
      <c r="M350" s="66"/>
      <c r="N350" s="66"/>
      <c r="O350" s="66"/>
      <c r="P350" s="66"/>
      <c r="Q350" s="66"/>
      <c r="R350" s="66"/>
      <c r="S350" s="66"/>
      <c r="T350" s="66"/>
      <c r="U350" s="66"/>
      <c r="V350" s="66"/>
      <c r="W350" s="66"/>
      <c r="X350" s="66"/>
      <c r="Y350" s="66"/>
      <c r="Z350" s="66"/>
    </row>
    <row r="351" spans="1:26" ht="15.75" customHeight="1">
      <c r="A351" s="66"/>
      <c r="B351" s="66"/>
      <c r="C351" s="29"/>
      <c r="D351" s="66"/>
      <c r="E351" s="66"/>
      <c r="F351" s="66"/>
      <c r="G351" s="66"/>
      <c r="H351" s="66"/>
      <c r="I351" s="66"/>
      <c r="J351" s="66"/>
      <c r="K351" s="66"/>
      <c r="L351" s="66"/>
      <c r="M351" s="66"/>
      <c r="N351" s="66"/>
      <c r="O351" s="66"/>
      <c r="P351" s="66"/>
      <c r="Q351" s="66"/>
      <c r="R351" s="66"/>
      <c r="S351" s="66"/>
      <c r="T351" s="66"/>
      <c r="U351" s="66"/>
      <c r="V351" s="66"/>
      <c r="W351" s="66"/>
      <c r="X351" s="66"/>
      <c r="Y351" s="66"/>
      <c r="Z351" s="66"/>
    </row>
    <row r="352" spans="1:26" ht="15.75" customHeight="1">
      <c r="A352" s="66"/>
      <c r="B352" s="66"/>
      <c r="C352" s="29"/>
      <c r="D352" s="66"/>
      <c r="E352" s="66"/>
      <c r="F352" s="66"/>
      <c r="G352" s="66"/>
      <c r="H352" s="66"/>
      <c r="I352" s="66"/>
      <c r="J352" s="66"/>
      <c r="K352" s="66"/>
      <c r="L352" s="66"/>
      <c r="M352" s="66"/>
      <c r="N352" s="66"/>
      <c r="O352" s="66"/>
      <c r="P352" s="66"/>
      <c r="Q352" s="66"/>
      <c r="R352" s="66"/>
      <c r="S352" s="66"/>
      <c r="T352" s="66"/>
      <c r="U352" s="66"/>
      <c r="V352" s="66"/>
      <c r="W352" s="66"/>
      <c r="X352" s="66"/>
      <c r="Y352" s="66"/>
      <c r="Z352" s="66"/>
    </row>
    <row r="353" spans="1:26" ht="15.75" customHeight="1">
      <c r="A353" s="66"/>
      <c r="B353" s="66"/>
      <c r="C353" s="29"/>
      <c r="D353" s="66"/>
      <c r="E353" s="66"/>
      <c r="F353" s="66"/>
      <c r="G353" s="66"/>
      <c r="H353" s="66"/>
      <c r="I353" s="66"/>
      <c r="J353" s="66"/>
      <c r="K353" s="66"/>
      <c r="L353" s="66"/>
      <c r="M353" s="66"/>
      <c r="N353" s="66"/>
      <c r="O353" s="66"/>
      <c r="P353" s="66"/>
      <c r="Q353" s="66"/>
      <c r="R353" s="66"/>
      <c r="S353" s="66"/>
      <c r="T353" s="66"/>
      <c r="U353" s="66"/>
      <c r="V353" s="66"/>
      <c r="W353" s="66"/>
      <c r="X353" s="66"/>
      <c r="Y353" s="66"/>
      <c r="Z353" s="66"/>
    </row>
    <row r="354" spans="1:26" ht="15.75" customHeight="1">
      <c r="A354" s="66"/>
      <c r="B354" s="66"/>
      <c r="C354" s="29"/>
      <c r="D354" s="66"/>
      <c r="E354" s="66"/>
      <c r="F354" s="66"/>
      <c r="G354" s="66"/>
      <c r="H354" s="66"/>
      <c r="I354" s="66"/>
      <c r="J354" s="66"/>
      <c r="K354" s="66"/>
      <c r="L354" s="66"/>
      <c r="M354" s="66"/>
      <c r="N354" s="66"/>
      <c r="O354" s="66"/>
      <c r="P354" s="66"/>
      <c r="Q354" s="66"/>
      <c r="R354" s="66"/>
      <c r="S354" s="66"/>
      <c r="T354" s="66"/>
      <c r="U354" s="66"/>
      <c r="V354" s="66"/>
      <c r="W354" s="66"/>
      <c r="X354" s="66"/>
      <c r="Y354" s="66"/>
      <c r="Z354" s="66"/>
    </row>
    <row r="355" spans="1:26" ht="15.75" customHeight="1">
      <c r="A355" s="66"/>
      <c r="B355" s="66"/>
      <c r="C355" s="29"/>
      <c r="D355" s="66"/>
      <c r="E355" s="66"/>
      <c r="F355" s="66"/>
      <c r="G355" s="66"/>
      <c r="H355" s="66"/>
      <c r="I355" s="66"/>
      <c r="J355" s="66"/>
      <c r="K355" s="66"/>
      <c r="L355" s="66"/>
      <c r="M355" s="66"/>
      <c r="N355" s="66"/>
      <c r="O355" s="66"/>
      <c r="P355" s="66"/>
      <c r="Q355" s="66"/>
      <c r="R355" s="66"/>
      <c r="S355" s="66"/>
      <c r="T355" s="66"/>
      <c r="U355" s="66"/>
      <c r="V355" s="66"/>
      <c r="W355" s="66"/>
      <c r="X355" s="66"/>
      <c r="Y355" s="66"/>
      <c r="Z355" s="66"/>
    </row>
    <row r="356" spans="1:26" ht="15.75" customHeight="1">
      <c r="A356" s="66"/>
      <c r="B356" s="66"/>
      <c r="C356" s="29"/>
      <c r="D356" s="66"/>
      <c r="E356" s="66"/>
      <c r="F356" s="66"/>
      <c r="G356" s="66"/>
      <c r="H356" s="66"/>
      <c r="I356" s="66"/>
      <c r="J356" s="66"/>
      <c r="K356" s="66"/>
      <c r="L356" s="66"/>
      <c r="M356" s="66"/>
      <c r="N356" s="66"/>
      <c r="O356" s="66"/>
      <c r="P356" s="66"/>
      <c r="Q356" s="66"/>
      <c r="R356" s="66"/>
      <c r="S356" s="66"/>
      <c r="T356" s="66"/>
      <c r="U356" s="66"/>
      <c r="V356" s="66"/>
      <c r="W356" s="66"/>
      <c r="X356" s="66"/>
      <c r="Y356" s="66"/>
      <c r="Z356" s="66"/>
    </row>
    <row r="357" spans="1:26" ht="15.75" customHeight="1">
      <c r="A357" s="66"/>
      <c r="B357" s="66"/>
      <c r="C357" s="29"/>
      <c r="D357" s="66"/>
      <c r="E357" s="66"/>
      <c r="F357" s="66"/>
      <c r="G357" s="66"/>
      <c r="H357" s="66"/>
      <c r="I357" s="66"/>
      <c r="J357" s="66"/>
      <c r="K357" s="66"/>
      <c r="L357" s="66"/>
      <c r="M357" s="66"/>
      <c r="N357" s="66"/>
      <c r="O357" s="66"/>
      <c r="P357" s="66"/>
      <c r="Q357" s="66"/>
      <c r="R357" s="66"/>
      <c r="S357" s="66"/>
      <c r="T357" s="66"/>
      <c r="U357" s="66"/>
      <c r="V357" s="66"/>
      <c r="W357" s="66"/>
      <c r="X357" s="66"/>
      <c r="Y357" s="66"/>
      <c r="Z357" s="66"/>
    </row>
    <row r="358" spans="1:26" ht="15.75" customHeight="1">
      <c r="A358" s="66"/>
      <c r="B358" s="66"/>
      <c r="C358" s="29"/>
      <c r="D358" s="66"/>
      <c r="E358" s="66"/>
      <c r="F358" s="66"/>
      <c r="G358" s="66"/>
      <c r="H358" s="66"/>
      <c r="I358" s="66"/>
      <c r="J358" s="66"/>
      <c r="K358" s="66"/>
      <c r="L358" s="66"/>
      <c r="M358" s="66"/>
      <c r="N358" s="66"/>
      <c r="O358" s="66"/>
      <c r="P358" s="66"/>
      <c r="Q358" s="66"/>
      <c r="R358" s="66"/>
      <c r="S358" s="66"/>
      <c r="T358" s="66"/>
      <c r="U358" s="66"/>
      <c r="V358" s="66"/>
      <c r="W358" s="66"/>
      <c r="X358" s="66"/>
      <c r="Y358" s="66"/>
      <c r="Z358" s="66"/>
    </row>
    <row r="359" spans="1:26" ht="15.75" customHeight="1">
      <c r="A359" s="66"/>
      <c r="B359" s="66"/>
      <c r="C359" s="29"/>
      <c r="D359" s="66"/>
      <c r="E359" s="66"/>
      <c r="F359" s="66"/>
      <c r="G359" s="66"/>
      <c r="H359" s="66"/>
      <c r="I359" s="66"/>
      <c r="J359" s="66"/>
      <c r="K359" s="66"/>
      <c r="L359" s="66"/>
      <c r="M359" s="66"/>
      <c r="N359" s="66"/>
      <c r="O359" s="66"/>
      <c r="P359" s="66"/>
      <c r="Q359" s="66"/>
      <c r="R359" s="66"/>
      <c r="S359" s="66"/>
      <c r="T359" s="66"/>
      <c r="U359" s="66"/>
      <c r="V359" s="66"/>
      <c r="W359" s="66"/>
      <c r="X359" s="66"/>
      <c r="Y359" s="66"/>
      <c r="Z359" s="66"/>
    </row>
    <row r="360" spans="1:26" ht="15.75" customHeight="1">
      <c r="A360" s="66"/>
      <c r="B360" s="66"/>
      <c r="C360" s="29"/>
      <c r="D360" s="66"/>
      <c r="E360" s="66"/>
      <c r="F360" s="66"/>
      <c r="G360" s="66"/>
      <c r="H360" s="66"/>
      <c r="I360" s="66"/>
      <c r="J360" s="66"/>
      <c r="K360" s="66"/>
      <c r="L360" s="66"/>
      <c r="M360" s="66"/>
      <c r="N360" s="66"/>
      <c r="O360" s="66"/>
      <c r="P360" s="66"/>
      <c r="Q360" s="66"/>
      <c r="R360" s="66"/>
      <c r="S360" s="66"/>
      <c r="T360" s="66"/>
      <c r="U360" s="66"/>
      <c r="V360" s="66"/>
      <c r="W360" s="66"/>
      <c r="X360" s="66"/>
      <c r="Y360" s="66"/>
      <c r="Z360" s="66"/>
    </row>
    <row r="361" spans="1:26" ht="15.75" customHeight="1">
      <c r="A361" s="66"/>
      <c r="B361" s="66"/>
      <c r="C361" s="29"/>
      <c r="D361" s="66"/>
      <c r="E361" s="66"/>
      <c r="F361" s="66"/>
      <c r="G361" s="66"/>
      <c r="H361" s="66"/>
      <c r="I361" s="66"/>
      <c r="J361" s="66"/>
      <c r="K361" s="66"/>
      <c r="L361" s="66"/>
      <c r="M361" s="66"/>
      <c r="N361" s="66"/>
      <c r="O361" s="66"/>
      <c r="P361" s="66"/>
      <c r="Q361" s="66"/>
      <c r="R361" s="66"/>
      <c r="S361" s="66"/>
      <c r="T361" s="66"/>
      <c r="U361" s="66"/>
      <c r="V361" s="66"/>
      <c r="W361" s="66"/>
      <c r="X361" s="66"/>
      <c r="Y361" s="66"/>
      <c r="Z361" s="66"/>
    </row>
    <row r="362" spans="1:26" ht="15.75" customHeight="1">
      <c r="A362" s="66"/>
      <c r="B362" s="66"/>
      <c r="C362" s="29"/>
      <c r="D362" s="66"/>
      <c r="E362" s="66"/>
      <c r="F362" s="66"/>
      <c r="G362" s="66"/>
      <c r="H362" s="66"/>
      <c r="I362" s="66"/>
      <c r="J362" s="66"/>
      <c r="K362" s="66"/>
      <c r="L362" s="66"/>
      <c r="M362" s="66"/>
      <c r="N362" s="66"/>
      <c r="O362" s="66"/>
      <c r="P362" s="66"/>
      <c r="Q362" s="66"/>
      <c r="R362" s="66"/>
      <c r="S362" s="66"/>
      <c r="T362" s="66"/>
      <c r="U362" s="66"/>
      <c r="V362" s="66"/>
      <c r="W362" s="66"/>
      <c r="X362" s="66"/>
      <c r="Y362" s="66"/>
      <c r="Z362" s="66"/>
    </row>
    <row r="363" spans="1:26" ht="15.75" customHeight="1">
      <c r="A363" s="66"/>
      <c r="B363" s="66"/>
      <c r="C363" s="29"/>
      <c r="D363" s="66"/>
      <c r="E363" s="66"/>
      <c r="F363" s="66"/>
      <c r="G363" s="66"/>
      <c r="H363" s="66"/>
      <c r="I363" s="66"/>
      <c r="J363" s="66"/>
      <c r="K363" s="66"/>
      <c r="L363" s="66"/>
      <c r="M363" s="66"/>
      <c r="N363" s="66"/>
      <c r="O363" s="66"/>
      <c r="P363" s="66"/>
      <c r="Q363" s="66"/>
      <c r="R363" s="66"/>
      <c r="S363" s="66"/>
      <c r="T363" s="66"/>
      <c r="U363" s="66"/>
      <c r="V363" s="66"/>
      <c r="W363" s="66"/>
      <c r="X363" s="66"/>
      <c r="Y363" s="66"/>
      <c r="Z363" s="66"/>
    </row>
    <row r="364" spans="1:26" ht="15.75" customHeight="1">
      <c r="A364" s="66"/>
      <c r="B364" s="66"/>
      <c r="C364" s="29"/>
      <c r="D364" s="66"/>
      <c r="E364" s="66"/>
      <c r="F364" s="66"/>
      <c r="G364" s="66"/>
      <c r="H364" s="66"/>
      <c r="I364" s="66"/>
      <c r="J364" s="66"/>
      <c r="K364" s="66"/>
      <c r="L364" s="66"/>
      <c r="M364" s="66"/>
      <c r="N364" s="66"/>
      <c r="O364" s="66"/>
      <c r="P364" s="66"/>
      <c r="Q364" s="66"/>
      <c r="R364" s="66"/>
      <c r="S364" s="66"/>
      <c r="T364" s="66"/>
      <c r="U364" s="66"/>
      <c r="V364" s="66"/>
      <c r="W364" s="66"/>
      <c r="X364" s="66"/>
      <c r="Y364" s="66"/>
      <c r="Z364" s="66"/>
    </row>
    <row r="365" spans="1:26" ht="15.75" customHeight="1">
      <c r="A365" s="66"/>
      <c r="B365" s="66"/>
      <c r="C365" s="29"/>
      <c r="D365" s="66"/>
      <c r="E365" s="66"/>
      <c r="F365" s="66"/>
      <c r="G365" s="66"/>
      <c r="H365" s="66"/>
      <c r="I365" s="66"/>
      <c r="J365" s="66"/>
      <c r="K365" s="66"/>
      <c r="L365" s="66"/>
      <c r="M365" s="66"/>
      <c r="N365" s="66"/>
      <c r="O365" s="66"/>
      <c r="P365" s="66"/>
      <c r="Q365" s="66"/>
      <c r="R365" s="66"/>
      <c r="S365" s="66"/>
      <c r="T365" s="66"/>
      <c r="U365" s="66"/>
      <c r="V365" s="66"/>
      <c r="W365" s="66"/>
      <c r="X365" s="66"/>
      <c r="Y365" s="66"/>
      <c r="Z365" s="66"/>
    </row>
    <row r="366" spans="1:26" ht="15.75" customHeight="1">
      <c r="A366" s="66"/>
      <c r="B366" s="66"/>
      <c r="C366" s="29"/>
      <c r="D366" s="66"/>
      <c r="E366" s="66"/>
      <c r="F366" s="66"/>
      <c r="G366" s="66"/>
      <c r="H366" s="66"/>
      <c r="I366" s="66"/>
      <c r="J366" s="66"/>
      <c r="K366" s="66"/>
      <c r="L366" s="66"/>
      <c r="M366" s="66"/>
      <c r="N366" s="66"/>
      <c r="O366" s="66"/>
      <c r="P366" s="66"/>
      <c r="Q366" s="66"/>
      <c r="R366" s="66"/>
      <c r="S366" s="66"/>
      <c r="T366" s="66"/>
      <c r="U366" s="66"/>
      <c r="V366" s="66"/>
      <c r="W366" s="66"/>
      <c r="X366" s="66"/>
      <c r="Y366" s="66"/>
      <c r="Z366" s="66"/>
    </row>
    <row r="367" spans="1:26" ht="15.75" customHeight="1">
      <c r="A367" s="66"/>
      <c r="B367" s="66"/>
      <c r="C367" s="29"/>
      <c r="D367" s="66"/>
      <c r="E367" s="66"/>
      <c r="F367" s="66"/>
      <c r="G367" s="66"/>
      <c r="H367" s="66"/>
      <c r="I367" s="66"/>
      <c r="J367" s="66"/>
      <c r="K367" s="66"/>
      <c r="L367" s="66"/>
      <c r="M367" s="66"/>
      <c r="N367" s="66"/>
      <c r="O367" s="66"/>
      <c r="P367" s="66"/>
      <c r="Q367" s="66"/>
      <c r="R367" s="66"/>
      <c r="S367" s="66"/>
      <c r="T367" s="66"/>
      <c r="U367" s="66"/>
      <c r="V367" s="66"/>
      <c r="W367" s="66"/>
      <c r="X367" s="66"/>
      <c r="Y367" s="66"/>
      <c r="Z367" s="66"/>
    </row>
    <row r="368" spans="1:26" ht="15.75" customHeight="1">
      <c r="A368" s="66"/>
      <c r="B368" s="66"/>
      <c r="C368" s="29"/>
      <c r="D368" s="66"/>
      <c r="E368" s="66"/>
      <c r="F368" s="66"/>
      <c r="G368" s="66"/>
      <c r="H368" s="66"/>
      <c r="I368" s="66"/>
      <c r="J368" s="66"/>
      <c r="K368" s="66"/>
      <c r="L368" s="66"/>
      <c r="M368" s="66"/>
      <c r="N368" s="66"/>
      <c r="O368" s="66"/>
      <c r="P368" s="66"/>
      <c r="Q368" s="66"/>
      <c r="R368" s="66"/>
      <c r="S368" s="66"/>
      <c r="T368" s="66"/>
      <c r="U368" s="66"/>
      <c r="V368" s="66"/>
      <c r="W368" s="66"/>
      <c r="X368" s="66"/>
      <c r="Y368" s="66"/>
      <c r="Z368" s="66"/>
    </row>
    <row r="369" spans="1:26" ht="15.75" customHeight="1">
      <c r="A369" s="66"/>
      <c r="B369" s="66"/>
      <c r="C369" s="29"/>
      <c r="D369" s="66"/>
      <c r="E369" s="66"/>
      <c r="F369" s="66"/>
      <c r="G369" s="66"/>
      <c r="H369" s="66"/>
      <c r="I369" s="66"/>
      <c r="J369" s="66"/>
      <c r="K369" s="66"/>
      <c r="L369" s="66"/>
      <c r="M369" s="66"/>
      <c r="N369" s="66"/>
      <c r="O369" s="66"/>
      <c r="P369" s="66"/>
      <c r="Q369" s="66"/>
      <c r="R369" s="66"/>
      <c r="S369" s="66"/>
      <c r="T369" s="66"/>
      <c r="U369" s="66"/>
      <c r="V369" s="66"/>
      <c r="W369" s="66"/>
      <c r="X369" s="66"/>
      <c r="Y369" s="66"/>
      <c r="Z369" s="66"/>
    </row>
    <row r="370" spans="1:26" ht="15.75" customHeight="1">
      <c r="A370" s="66"/>
      <c r="B370" s="66"/>
      <c r="C370" s="29"/>
      <c r="D370" s="66"/>
      <c r="E370" s="66"/>
      <c r="F370" s="66"/>
      <c r="G370" s="66"/>
      <c r="H370" s="66"/>
      <c r="I370" s="66"/>
      <c r="J370" s="66"/>
      <c r="K370" s="66"/>
      <c r="L370" s="66"/>
      <c r="M370" s="66"/>
      <c r="N370" s="66"/>
      <c r="O370" s="66"/>
      <c r="P370" s="66"/>
      <c r="Q370" s="66"/>
      <c r="R370" s="66"/>
      <c r="S370" s="66"/>
      <c r="T370" s="66"/>
      <c r="U370" s="66"/>
      <c r="V370" s="66"/>
      <c r="W370" s="66"/>
      <c r="X370" s="66"/>
      <c r="Y370" s="66"/>
      <c r="Z370" s="66"/>
    </row>
    <row r="371" spans="1:26" ht="15.75" customHeight="1">
      <c r="A371" s="66"/>
      <c r="B371" s="66"/>
      <c r="C371" s="29"/>
      <c r="D371" s="66"/>
      <c r="E371" s="66"/>
      <c r="F371" s="66"/>
      <c r="G371" s="66"/>
      <c r="H371" s="66"/>
      <c r="I371" s="66"/>
      <c r="J371" s="66"/>
      <c r="K371" s="66"/>
      <c r="L371" s="66"/>
      <c r="M371" s="66"/>
      <c r="N371" s="66"/>
      <c r="O371" s="66"/>
      <c r="P371" s="66"/>
      <c r="Q371" s="66"/>
      <c r="R371" s="66"/>
      <c r="S371" s="66"/>
      <c r="T371" s="66"/>
      <c r="U371" s="66"/>
      <c r="V371" s="66"/>
      <c r="W371" s="66"/>
      <c r="X371" s="66"/>
      <c r="Y371" s="66"/>
      <c r="Z371" s="66"/>
    </row>
    <row r="372" spans="1:26" ht="15.75" customHeight="1">
      <c r="A372" s="66"/>
      <c r="B372" s="66"/>
      <c r="C372" s="29"/>
      <c r="D372" s="66"/>
      <c r="E372" s="66"/>
      <c r="F372" s="66"/>
      <c r="G372" s="66"/>
      <c r="H372" s="66"/>
      <c r="I372" s="66"/>
      <c r="J372" s="66"/>
      <c r="K372" s="66"/>
      <c r="L372" s="66"/>
      <c r="M372" s="66"/>
      <c r="N372" s="66"/>
      <c r="O372" s="66"/>
      <c r="P372" s="66"/>
      <c r="Q372" s="66"/>
      <c r="R372" s="66"/>
      <c r="S372" s="66"/>
      <c r="T372" s="66"/>
      <c r="U372" s="66"/>
      <c r="V372" s="66"/>
      <c r="W372" s="66"/>
      <c r="X372" s="66"/>
      <c r="Y372" s="66"/>
      <c r="Z372" s="66"/>
    </row>
    <row r="373" spans="1:26" ht="15.75" customHeight="1">
      <c r="A373" s="66"/>
      <c r="B373" s="66"/>
      <c r="C373" s="29"/>
      <c r="D373" s="66"/>
      <c r="E373" s="66"/>
      <c r="F373" s="66"/>
      <c r="G373" s="66"/>
      <c r="H373" s="66"/>
      <c r="I373" s="66"/>
      <c r="J373" s="66"/>
      <c r="K373" s="66"/>
      <c r="L373" s="66"/>
      <c r="M373" s="66"/>
      <c r="N373" s="66"/>
      <c r="O373" s="66"/>
      <c r="P373" s="66"/>
      <c r="Q373" s="66"/>
      <c r="R373" s="66"/>
      <c r="S373" s="66"/>
      <c r="T373" s="66"/>
      <c r="U373" s="66"/>
      <c r="V373" s="66"/>
      <c r="W373" s="66"/>
      <c r="X373" s="66"/>
      <c r="Y373" s="66"/>
      <c r="Z373" s="66"/>
    </row>
    <row r="374" spans="1:26" ht="15.75" customHeight="1">
      <c r="A374" s="66"/>
      <c r="B374" s="66"/>
      <c r="C374" s="29"/>
      <c r="D374" s="66"/>
      <c r="E374" s="66"/>
      <c r="F374" s="66"/>
      <c r="G374" s="66"/>
      <c r="H374" s="66"/>
      <c r="I374" s="66"/>
      <c r="J374" s="66"/>
      <c r="K374" s="66"/>
      <c r="L374" s="66"/>
      <c r="M374" s="66"/>
      <c r="N374" s="66"/>
      <c r="O374" s="66"/>
      <c r="P374" s="66"/>
      <c r="Q374" s="66"/>
      <c r="R374" s="66"/>
      <c r="S374" s="66"/>
      <c r="T374" s="66"/>
      <c r="U374" s="66"/>
      <c r="V374" s="66"/>
      <c r="W374" s="66"/>
      <c r="X374" s="66"/>
      <c r="Y374" s="66"/>
      <c r="Z374" s="66"/>
    </row>
    <row r="375" spans="1:26" ht="15.75" customHeight="1">
      <c r="A375" s="66"/>
      <c r="B375" s="66"/>
      <c r="C375" s="29"/>
      <c r="D375" s="66"/>
      <c r="E375" s="66"/>
      <c r="F375" s="66"/>
      <c r="G375" s="66"/>
      <c r="H375" s="66"/>
      <c r="I375" s="66"/>
      <c r="J375" s="66"/>
      <c r="K375" s="66"/>
      <c r="L375" s="66"/>
      <c r="M375" s="66"/>
      <c r="N375" s="66"/>
      <c r="O375" s="66"/>
      <c r="P375" s="66"/>
      <c r="Q375" s="66"/>
      <c r="R375" s="66"/>
      <c r="S375" s="66"/>
      <c r="T375" s="66"/>
      <c r="U375" s="66"/>
      <c r="V375" s="66"/>
      <c r="W375" s="66"/>
      <c r="X375" s="66"/>
      <c r="Y375" s="66"/>
      <c r="Z375" s="66"/>
    </row>
    <row r="376" spans="1:26" ht="15.75" customHeight="1">
      <c r="A376" s="66"/>
      <c r="B376" s="66"/>
      <c r="C376" s="29"/>
      <c r="D376" s="66"/>
      <c r="E376" s="66"/>
      <c r="F376" s="66"/>
      <c r="G376" s="66"/>
      <c r="H376" s="66"/>
      <c r="I376" s="66"/>
      <c r="J376" s="66"/>
      <c r="K376" s="66"/>
      <c r="L376" s="66"/>
      <c r="M376" s="66"/>
      <c r="N376" s="66"/>
      <c r="O376" s="66"/>
      <c r="P376" s="66"/>
      <c r="Q376" s="66"/>
      <c r="R376" s="66"/>
      <c r="S376" s="66"/>
      <c r="T376" s="66"/>
      <c r="U376" s="66"/>
      <c r="V376" s="66"/>
      <c r="W376" s="66"/>
      <c r="X376" s="66"/>
      <c r="Y376" s="66"/>
      <c r="Z376" s="66"/>
    </row>
    <row r="377" spans="1:26" ht="15.75" customHeight="1">
      <c r="A377" s="66"/>
      <c r="B377" s="66"/>
      <c r="C377" s="29"/>
      <c r="D377" s="66"/>
      <c r="E377" s="66"/>
      <c r="F377" s="66"/>
      <c r="G377" s="66"/>
      <c r="H377" s="66"/>
      <c r="I377" s="66"/>
      <c r="J377" s="66"/>
      <c r="K377" s="66"/>
      <c r="L377" s="66"/>
      <c r="M377" s="66"/>
      <c r="N377" s="66"/>
      <c r="O377" s="66"/>
      <c r="P377" s="66"/>
      <c r="Q377" s="66"/>
      <c r="R377" s="66"/>
      <c r="S377" s="66"/>
      <c r="T377" s="66"/>
      <c r="U377" s="66"/>
      <c r="V377" s="66"/>
      <c r="W377" s="66"/>
      <c r="X377" s="66"/>
      <c r="Y377" s="66"/>
      <c r="Z377" s="66"/>
    </row>
    <row r="378" spans="1:26" ht="15.75" customHeight="1">
      <c r="A378" s="66"/>
      <c r="B378" s="66"/>
      <c r="C378" s="29"/>
      <c r="D378" s="66"/>
      <c r="E378" s="66"/>
      <c r="F378" s="66"/>
      <c r="G378" s="66"/>
      <c r="H378" s="66"/>
      <c r="I378" s="66"/>
      <c r="J378" s="66"/>
      <c r="K378" s="66"/>
      <c r="L378" s="66"/>
      <c r="M378" s="66"/>
      <c r="N378" s="66"/>
      <c r="O378" s="66"/>
      <c r="P378" s="66"/>
      <c r="Q378" s="66"/>
      <c r="R378" s="66"/>
      <c r="S378" s="66"/>
      <c r="T378" s="66"/>
      <c r="U378" s="66"/>
      <c r="V378" s="66"/>
      <c r="W378" s="66"/>
      <c r="X378" s="66"/>
      <c r="Y378" s="66"/>
      <c r="Z378" s="66"/>
    </row>
    <row r="379" spans="1:26" ht="15.75" customHeight="1">
      <c r="A379" s="66"/>
      <c r="B379" s="66"/>
      <c r="C379" s="29"/>
      <c r="D379" s="66"/>
      <c r="E379" s="66"/>
      <c r="F379" s="66"/>
      <c r="G379" s="66"/>
      <c r="H379" s="66"/>
      <c r="I379" s="66"/>
      <c r="J379" s="66"/>
      <c r="K379" s="66"/>
      <c r="L379" s="66"/>
      <c r="M379" s="66"/>
      <c r="N379" s="66"/>
      <c r="O379" s="66"/>
      <c r="P379" s="66"/>
      <c r="Q379" s="66"/>
      <c r="R379" s="66"/>
      <c r="S379" s="66"/>
      <c r="T379" s="66"/>
      <c r="U379" s="66"/>
      <c r="V379" s="66"/>
      <c r="W379" s="66"/>
      <c r="X379" s="66"/>
      <c r="Y379" s="66"/>
      <c r="Z379" s="66"/>
    </row>
    <row r="380" spans="1:26" ht="15.75" customHeight="1">
      <c r="A380" s="66"/>
      <c r="B380" s="66"/>
      <c r="C380" s="29"/>
      <c r="D380" s="66"/>
      <c r="E380" s="66"/>
      <c r="F380" s="66"/>
      <c r="G380" s="66"/>
      <c r="H380" s="66"/>
      <c r="I380" s="66"/>
      <c r="J380" s="66"/>
      <c r="K380" s="66"/>
      <c r="L380" s="66"/>
      <c r="M380" s="66"/>
      <c r="N380" s="66"/>
      <c r="O380" s="66"/>
      <c r="P380" s="66"/>
      <c r="Q380" s="66"/>
      <c r="R380" s="66"/>
      <c r="S380" s="66"/>
      <c r="T380" s="66"/>
      <c r="U380" s="66"/>
      <c r="V380" s="66"/>
      <c r="W380" s="66"/>
      <c r="X380" s="66"/>
      <c r="Y380" s="66"/>
      <c r="Z380" s="66"/>
    </row>
    <row r="381" spans="1:26" ht="15.75" customHeight="1">
      <c r="A381" s="66"/>
      <c r="B381" s="66"/>
      <c r="C381" s="29"/>
      <c r="D381" s="66"/>
      <c r="E381" s="66"/>
      <c r="F381" s="66"/>
      <c r="G381" s="66"/>
      <c r="H381" s="66"/>
      <c r="I381" s="66"/>
      <c r="J381" s="66"/>
      <c r="K381" s="66"/>
      <c r="L381" s="66"/>
      <c r="M381" s="66"/>
      <c r="N381" s="66"/>
      <c r="O381" s="66"/>
      <c r="P381" s="66"/>
      <c r="Q381" s="66"/>
      <c r="R381" s="66"/>
      <c r="S381" s="66"/>
      <c r="T381" s="66"/>
      <c r="U381" s="66"/>
      <c r="V381" s="66"/>
      <c r="W381" s="66"/>
      <c r="X381" s="66"/>
      <c r="Y381" s="66"/>
      <c r="Z381" s="66"/>
    </row>
    <row r="382" spans="1:26" ht="15.75" customHeight="1">
      <c r="A382" s="66"/>
      <c r="B382" s="66"/>
      <c r="C382" s="29"/>
      <c r="D382" s="66"/>
      <c r="E382" s="66"/>
      <c r="F382" s="66"/>
      <c r="G382" s="66"/>
      <c r="H382" s="66"/>
      <c r="I382" s="66"/>
      <c r="J382" s="66"/>
      <c r="K382" s="66"/>
      <c r="L382" s="66"/>
      <c r="M382" s="66"/>
      <c r="N382" s="66"/>
      <c r="O382" s="66"/>
      <c r="P382" s="66"/>
      <c r="Q382" s="66"/>
      <c r="R382" s="66"/>
      <c r="S382" s="66"/>
      <c r="T382" s="66"/>
      <c r="U382" s="66"/>
      <c r="V382" s="66"/>
      <c r="W382" s="66"/>
      <c r="X382" s="66"/>
      <c r="Y382" s="66"/>
      <c r="Z382" s="66"/>
    </row>
    <row r="383" spans="1:26" ht="15.75" customHeight="1">
      <c r="A383" s="66"/>
      <c r="B383" s="66"/>
      <c r="C383" s="29"/>
      <c r="D383" s="66"/>
      <c r="E383" s="66"/>
      <c r="F383" s="66"/>
      <c r="G383" s="66"/>
      <c r="H383" s="66"/>
      <c r="I383" s="66"/>
      <c r="J383" s="66"/>
      <c r="K383" s="66"/>
      <c r="L383" s="66"/>
      <c r="M383" s="66"/>
      <c r="N383" s="66"/>
      <c r="O383" s="66"/>
      <c r="P383" s="66"/>
      <c r="Q383" s="66"/>
      <c r="R383" s="66"/>
      <c r="S383" s="66"/>
      <c r="T383" s="66"/>
      <c r="U383" s="66"/>
      <c r="V383" s="66"/>
      <c r="W383" s="66"/>
      <c r="X383" s="66"/>
      <c r="Y383" s="66"/>
      <c r="Z383" s="66"/>
    </row>
    <row r="384" spans="1:26" ht="15.75" customHeight="1">
      <c r="A384" s="66"/>
      <c r="B384" s="66"/>
      <c r="C384" s="29"/>
      <c r="D384" s="66"/>
      <c r="E384" s="66"/>
      <c r="F384" s="66"/>
      <c r="G384" s="66"/>
      <c r="H384" s="66"/>
      <c r="I384" s="66"/>
      <c r="J384" s="66"/>
      <c r="K384" s="66"/>
      <c r="L384" s="66"/>
      <c r="M384" s="66"/>
      <c r="N384" s="66"/>
      <c r="O384" s="66"/>
      <c r="P384" s="66"/>
      <c r="Q384" s="66"/>
      <c r="R384" s="66"/>
      <c r="S384" s="66"/>
      <c r="T384" s="66"/>
      <c r="U384" s="66"/>
      <c r="V384" s="66"/>
      <c r="W384" s="66"/>
      <c r="X384" s="66"/>
      <c r="Y384" s="66"/>
      <c r="Z384" s="66"/>
    </row>
    <row r="385" spans="1:26" ht="15.75" customHeight="1">
      <c r="A385" s="66"/>
      <c r="B385" s="66"/>
      <c r="C385" s="29"/>
      <c r="D385" s="66"/>
      <c r="E385" s="66"/>
      <c r="F385" s="66"/>
      <c r="G385" s="66"/>
      <c r="H385" s="66"/>
      <c r="I385" s="66"/>
      <c r="J385" s="66"/>
      <c r="K385" s="66"/>
      <c r="L385" s="66"/>
      <c r="M385" s="66"/>
      <c r="N385" s="66"/>
      <c r="O385" s="66"/>
      <c r="P385" s="66"/>
      <c r="Q385" s="66"/>
      <c r="R385" s="66"/>
      <c r="S385" s="66"/>
      <c r="T385" s="66"/>
      <c r="U385" s="66"/>
      <c r="V385" s="66"/>
      <c r="W385" s="66"/>
      <c r="X385" s="66"/>
      <c r="Y385" s="66"/>
      <c r="Z385" s="66"/>
    </row>
    <row r="386" spans="1:26" ht="15.75" customHeight="1">
      <c r="A386" s="66"/>
      <c r="B386" s="66"/>
      <c r="C386" s="29"/>
      <c r="D386" s="66"/>
      <c r="E386" s="66"/>
      <c r="F386" s="66"/>
      <c r="G386" s="66"/>
      <c r="H386" s="66"/>
      <c r="I386" s="66"/>
      <c r="J386" s="66"/>
      <c r="K386" s="66"/>
      <c r="L386" s="66"/>
      <c r="M386" s="66"/>
      <c r="N386" s="66"/>
      <c r="O386" s="66"/>
      <c r="P386" s="66"/>
      <c r="Q386" s="66"/>
      <c r="R386" s="66"/>
      <c r="S386" s="66"/>
      <c r="T386" s="66"/>
      <c r="U386" s="66"/>
      <c r="V386" s="66"/>
      <c r="W386" s="66"/>
      <c r="X386" s="66"/>
      <c r="Y386" s="66"/>
      <c r="Z386" s="66"/>
    </row>
    <row r="387" spans="1:26" ht="15.75" customHeight="1">
      <c r="A387" s="66"/>
      <c r="B387" s="66"/>
      <c r="C387" s="29"/>
      <c r="D387" s="66"/>
      <c r="E387" s="66"/>
      <c r="F387" s="66"/>
      <c r="G387" s="66"/>
      <c r="H387" s="66"/>
      <c r="I387" s="66"/>
      <c r="J387" s="66"/>
      <c r="K387" s="66"/>
      <c r="L387" s="66"/>
      <c r="M387" s="66"/>
      <c r="N387" s="66"/>
      <c r="O387" s="66"/>
      <c r="P387" s="66"/>
      <c r="Q387" s="66"/>
      <c r="R387" s="66"/>
      <c r="S387" s="66"/>
      <c r="T387" s="66"/>
      <c r="U387" s="66"/>
      <c r="V387" s="66"/>
      <c r="W387" s="66"/>
      <c r="X387" s="66"/>
      <c r="Y387" s="66"/>
      <c r="Z387" s="66"/>
    </row>
    <row r="388" spans="1:26" ht="15.75" customHeight="1">
      <c r="A388" s="66"/>
      <c r="B388" s="66"/>
      <c r="C388" s="29"/>
      <c r="D388" s="66"/>
      <c r="E388" s="66"/>
      <c r="F388" s="66"/>
      <c r="G388" s="66"/>
      <c r="H388" s="66"/>
      <c r="I388" s="66"/>
      <c r="J388" s="66"/>
      <c r="K388" s="66"/>
      <c r="L388" s="66"/>
      <c r="M388" s="66"/>
      <c r="N388" s="66"/>
      <c r="O388" s="66"/>
      <c r="P388" s="66"/>
      <c r="Q388" s="66"/>
      <c r="R388" s="66"/>
      <c r="S388" s="66"/>
      <c r="T388" s="66"/>
      <c r="U388" s="66"/>
      <c r="V388" s="66"/>
      <c r="W388" s="66"/>
      <c r="X388" s="66"/>
      <c r="Y388" s="66"/>
      <c r="Z388" s="66"/>
    </row>
    <row r="389" spans="1:26" ht="15.75" customHeight="1">
      <c r="A389" s="66"/>
      <c r="B389" s="66"/>
      <c r="C389" s="29"/>
      <c r="D389" s="66"/>
      <c r="E389" s="66"/>
      <c r="F389" s="66"/>
      <c r="G389" s="66"/>
      <c r="H389" s="66"/>
      <c r="I389" s="66"/>
      <c r="J389" s="66"/>
      <c r="K389" s="66"/>
      <c r="L389" s="66"/>
      <c r="M389" s="66"/>
      <c r="N389" s="66"/>
      <c r="O389" s="66"/>
      <c r="P389" s="66"/>
      <c r="Q389" s="66"/>
      <c r="R389" s="66"/>
      <c r="S389" s="66"/>
      <c r="T389" s="66"/>
      <c r="U389" s="66"/>
      <c r="V389" s="66"/>
      <c r="W389" s="66"/>
      <c r="X389" s="66"/>
      <c r="Y389" s="66"/>
      <c r="Z389" s="66"/>
    </row>
    <row r="390" spans="1:26" ht="15.75" customHeight="1">
      <c r="A390" s="66"/>
      <c r="B390" s="66"/>
      <c r="C390" s="29"/>
      <c r="D390" s="66"/>
      <c r="E390" s="66"/>
      <c r="F390" s="66"/>
      <c r="G390" s="66"/>
      <c r="H390" s="66"/>
      <c r="I390" s="66"/>
      <c r="J390" s="66"/>
      <c r="K390" s="66"/>
      <c r="L390" s="66"/>
      <c r="M390" s="66"/>
      <c r="N390" s="66"/>
      <c r="O390" s="66"/>
      <c r="P390" s="66"/>
      <c r="Q390" s="66"/>
      <c r="R390" s="66"/>
      <c r="S390" s="66"/>
      <c r="T390" s="66"/>
      <c r="U390" s="66"/>
      <c r="V390" s="66"/>
      <c r="W390" s="66"/>
      <c r="X390" s="66"/>
      <c r="Y390" s="66"/>
      <c r="Z390" s="66"/>
    </row>
    <row r="391" spans="1:26" ht="15.75" customHeight="1">
      <c r="A391" s="66"/>
      <c r="B391" s="66"/>
      <c r="C391" s="29"/>
      <c r="D391" s="66"/>
      <c r="E391" s="66"/>
      <c r="F391" s="66"/>
      <c r="G391" s="66"/>
      <c r="H391" s="66"/>
      <c r="I391" s="66"/>
      <c r="J391" s="66"/>
      <c r="K391" s="66"/>
      <c r="L391" s="66"/>
      <c r="M391" s="66"/>
      <c r="N391" s="66"/>
      <c r="O391" s="66"/>
      <c r="P391" s="66"/>
      <c r="Q391" s="66"/>
      <c r="R391" s="66"/>
      <c r="S391" s="66"/>
      <c r="T391" s="66"/>
      <c r="U391" s="66"/>
      <c r="V391" s="66"/>
      <c r="W391" s="66"/>
      <c r="X391" s="66"/>
      <c r="Y391" s="66"/>
      <c r="Z391" s="66"/>
    </row>
    <row r="392" spans="1:26" ht="15.75" customHeight="1">
      <c r="A392" s="66"/>
      <c r="B392" s="66"/>
      <c r="C392" s="29"/>
      <c r="D392" s="66"/>
      <c r="E392" s="66"/>
      <c r="F392" s="66"/>
      <c r="G392" s="66"/>
      <c r="H392" s="66"/>
      <c r="I392" s="66"/>
      <c r="J392" s="66"/>
      <c r="K392" s="66"/>
      <c r="L392" s="66"/>
      <c r="M392" s="66"/>
      <c r="N392" s="66"/>
      <c r="O392" s="66"/>
      <c r="P392" s="66"/>
      <c r="Q392" s="66"/>
      <c r="R392" s="66"/>
      <c r="S392" s="66"/>
      <c r="T392" s="66"/>
      <c r="U392" s="66"/>
      <c r="V392" s="66"/>
      <c r="W392" s="66"/>
      <c r="X392" s="66"/>
      <c r="Y392" s="66"/>
      <c r="Z392" s="66"/>
    </row>
    <row r="393" spans="1:26" ht="15.75" customHeight="1">
      <c r="A393" s="66"/>
      <c r="B393" s="66"/>
      <c r="C393" s="29"/>
      <c r="D393" s="66"/>
      <c r="E393" s="66"/>
      <c r="F393" s="66"/>
      <c r="G393" s="66"/>
      <c r="H393" s="66"/>
      <c r="I393" s="66"/>
      <c r="J393" s="66"/>
      <c r="K393" s="66"/>
      <c r="L393" s="66"/>
      <c r="M393" s="66"/>
      <c r="N393" s="66"/>
      <c r="O393" s="66"/>
      <c r="P393" s="66"/>
      <c r="Q393" s="66"/>
      <c r="R393" s="66"/>
      <c r="S393" s="66"/>
      <c r="T393" s="66"/>
      <c r="U393" s="66"/>
      <c r="V393" s="66"/>
      <c r="W393" s="66"/>
      <c r="X393" s="66"/>
      <c r="Y393" s="66"/>
      <c r="Z393" s="66"/>
    </row>
    <row r="394" spans="1:26" ht="15.75" customHeight="1">
      <c r="A394" s="66"/>
      <c r="B394" s="66"/>
      <c r="C394" s="29"/>
      <c r="D394" s="66"/>
      <c r="E394" s="66"/>
      <c r="F394" s="66"/>
      <c r="G394" s="66"/>
      <c r="H394" s="66"/>
      <c r="I394" s="66"/>
      <c r="J394" s="66"/>
      <c r="K394" s="66"/>
      <c r="L394" s="66"/>
      <c r="M394" s="66"/>
      <c r="N394" s="66"/>
      <c r="O394" s="66"/>
      <c r="P394" s="66"/>
      <c r="Q394" s="66"/>
      <c r="R394" s="66"/>
      <c r="S394" s="66"/>
      <c r="T394" s="66"/>
      <c r="U394" s="66"/>
      <c r="V394" s="66"/>
      <c r="W394" s="66"/>
      <c r="X394" s="66"/>
      <c r="Y394" s="66"/>
      <c r="Z394" s="66"/>
    </row>
    <row r="395" spans="1:26" ht="15.75" customHeight="1">
      <c r="A395" s="66"/>
      <c r="B395" s="66"/>
      <c r="C395" s="29"/>
      <c r="D395" s="66"/>
      <c r="E395" s="66"/>
      <c r="F395" s="66"/>
      <c r="G395" s="66"/>
      <c r="H395" s="66"/>
      <c r="I395" s="66"/>
      <c r="J395" s="66"/>
      <c r="K395" s="66"/>
      <c r="L395" s="66"/>
      <c r="M395" s="66"/>
      <c r="N395" s="66"/>
      <c r="O395" s="66"/>
      <c r="P395" s="66"/>
      <c r="Q395" s="66"/>
      <c r="R395" s="66"/>
      <c r="S395" s="66"/>
      <c r="T395" s="66"/>
      <c r="U395" s="66"/>
      <c r="V395" s="66"/>
      <c r="W395" s="66"/>
      <c r="X395" s="66"/>
      <c r="Y395" s="66"/>
      <c r="Z395" s="66"/>
    </row>
    <row r="396" spans="1:26" ht="15.75" customHeight="1">
      <c r="A396" s="66"/>
      <c r="B396" s="66"/>
      <c r="C396" s="29"/>
      <c r="D396" s="66"/>
      <c r="E396" s="66"/>
      <c r="F396" s="66"/>
      <c r="G396" s="66"/>
      <c r="H396" s="66"/>
      <c r="I396" s="66"/>
      <c r="J396" s="66"/>
      <c r="K396" s="66"/>
      <c r="L396" s="66"/>
      <c r="M396" s="66"/>
      <c r="N396" s="66"/>
      <c r="O396" s="66"/>
      <c r="P396" s="66"/>
      <c r="Q396" s="66"/>
      <c r="R396" s="66"/>
      <c r="S396" s="66"/>
      <c r="T396" s="66"/>
      <c r="U396" s="66"/>
      <c r="V396" s="66"/>
      <c r="W396" s="66"/>
      <c r="X396" s="66"/>
      <c r="Y396" s="66"/>
      <c r="Z396" s="66"/>
    </row>
    <row r="397" spans="1:26" ht="15.75" customHeight="1">
      <c r="A397" s="66"/>
      <c r="B397" s="66"/>
      <c r="C397" s="29"/>
      <c r="D397" s="66"/>
      <c r="E397" s="66"/>
      <c r="F397" s="66"/>
      <c r="G397" s="66"/>
      <c r="H397" s="66"/>
      <c r="I397" s="66"/>
      <c r="J397" s="66"/>
      <c r="K397" s="66"/>
      <c r="L397" s="66"/>
      <c r="M397" s="66"/>
      <c r="N397" s="66"/>
      <c r="O397" s="66"/>
      <c r="P397" s="66"/>
      <c r="Q397" s="66"/>
      <c r="R397" s="66"/>
      <c r="S397" s="66"/>
      <c r="T397" s="66"/>
      <c r="U397" s="66"/>
      <c r="V397" s="66"/>
      <c r="W397" s="66"/>
      <c r="X397" s="66"/>
      <c r="Y397" s="66"/>
      <c r="Z397" s="66"/>
    </row>
    <row r="398" spans="1:26" ht="15.75" customHeight="1">
      <c r="A398" s="66"/>
      <c r="B398" s="66"/>
      <c r="C398" s="29"/>
      <c r="D398" s="66"/>
      <c r="E398" s="66"/>
      <c r="F398" s="66"/>
      <c r="G398" s="66"/>
      <c r="H398" s="66"/>
      <c r="I398" s="66"/>
      <c r="J398" s="66"/>
      <c r="K398" s="66"/>
      <c r="L398" s="66"/>
      <c r="M398" s="66"/>
      <c r="N398" s="66"/>
      <c r="O398" s="66"/>
      <c r="P398" s="66"/>
      <c r="Q398" s="66"/>
      <c r="R398" s="66"/>
      <c r="S398" s="66"/>
      <c r="T398" s="66"/>
      <c r="U398" s="66"/>
      <c r="V398" s="66"/>
      <c r="W398" s="66"/>
      <c r="X398" s="66"/>
      <c r="Y398" s="66"/>
      <c r="Z398" s="66"/>
    </row>
    <row r="399" spans="1:26" ht="15.75" customHeight="1">
      <c r="A399" s="66"/>
      <c r="B399" s="66"/>
      <c r="C399" s="29"/>
      <c r="D399" s="66"/>
      <c r="E399" s="66"/>
      <c r="F399" s="66"/>
      <c r="G399" s="66"/>
      <c r="H399" s="66"/>
      <c r="I399" s="66"/>
      <c r="J399" s="66"/>
      <c r="K399" s="66"/>
      <c r="L399" s="66"/>
      <c r="M399" s="66"/>
      <c r="N399" s="66"/>
      <c r="O399" s="66"/>
      <c r="P399" s="66"/>
      <c r="Q399" s="66"/>
      <c r="R399" s="66"/>
      <c r="S399" s="66"/>
      <c r="T399" s="66"/>
      <c r="U399" s="66"/>
      <c r="V399" s="66"/>
      <c r="W399" s="66"/>
      <c r="X399" s="66"/>
      <c r="Y399" s="66"/>
      <c r="Z399" s="66"/>
    </row>
    <row r="400" spans="1:26" ht="15.75" customHeight="1">
      <c r="A400" s="66"/>
      <c r="B400" s="66"/>
      <c r="C400" s="29"/>
      <c r="D400" s="66"/>
      <c r="E400" s="66"/>
      <c r="F400" s="66"/>
      <c r="G400" s="66"/>
      <c r="H400" s="66"/>
      <c r="I400" s="66"/>
      <c r="J400" s="66"/>
      <c r="K400" s="66"/>
      <c r="L400" s="66"/>
      <c r="M400" s="66"/>
      <c r="N400" s="66"/>
      <c r="O400" s="66"/>
      <c r="P400" s="66"/>
      <c r="Q400" s="66"/>
      <c r="R400" s="66"/>
      <c r="S400" s="66"/>
      <c r="T400" s="66"/>
      <c r="U400" s="66"/>
      <c r="V400" s="66"/>
      <c r="W400" s="66"/>
      <c r="X400" s="66"/>
      <c r="Y400" s="66"/>
      <c r="Z400" s="66"/>
    </row>
    <row r="401" spans="1:26" ht="15.75" customHeight="1">
      <c r="A401" s="66"/>
      <c r="B401" s="66"/>
      <c r="C401" s="29"/>
      <c r="D401" s="66"/>
      <c r="E401" s="66"/>
      <c r="F401" s="66"/>
      <c r="G401" s="66"/>
      <c r="H401" s="66"/>
      <c r="I401" s="66"/>
      <c r="J401" s="66"/>
      <c r="K401" s="66"/>
      <c r="L401" s="66"/>
      <c r="M401" s="66"/>
      <c r="N401" s="66"/>
      <c r="O401" s="66"/>
      <c r="P401" s="66"/>
      <c r="Q401" s="66"/>
      <c r="R401" s="66"/>
      <c r="S401" s="66"/>
      <c r="T401" s="66"/>
      <c r="U401" s="66"/>
      <c r="V401" s="66"/>
      <c r="W401" s="66"/>
      <c r="X401" s="66"/>
      <c r="Y401" s="66"/>
      <c r="Z401" s="66"/>
    </row>
    <row r="402" spans="1:26" ht="15.75" customHeight="1">
      <c r="A402" s="66"/>
      <c r="B402" s="66"/>
      <c r="C402" s="29"/>
      <c r="D402" s="66"/>
      <c r="E402" s="66"/>
      <c r="F402" s="66"/>
      <c r="G402" s="66"/>
      <c r="H402" s="66"/>
      <c r="I402" s="66"/>
      <c r="J402" s="66"/>
      <c r="K402" s="66"/>
      <c r="L402" s="66"/>
      <c r="M402" s="66"/>
      <c r="N402" s="66"/>
      <c r="O402" s="66"/>
      <c r="P402" s="66"/>
      <c r="Q402" s="66"/>
      <c r="R402" s="66"/>
      <c r="S402" s="66"/>
      <c r="T402" s="66"/>
      <c r="U402" s="66"/>
      <c r="V402" s="66"/>
      <c r="W402" s="66"/>
      <c r="X402" s="66"/>
      <c r="Y402" s="66"/>
      <c r="Z402" s="66"/>
    </row>
    <row r="403" spans="1:26" ht="15.75" customHeight="1">
      <c r="A403" s="66"/>
      <c r="B403" s="66"/>
      <c r="C403" s="29"/>
      <c r="D403" s="66"/>
      <c r="E403" s="66"/>
      <c r="F403" s="66"/>
      <c r="G403" s="66"/>
      <c r="H403" s="66"/>
      <c r="I403" s="66"/>
      <c r="J403" s="66"/>
      <c r="K403" s="66"/>
      <c r="L403" s="66"/>
      <c r="M403" s="66"/>
      <c r="N403" s="66"/>
      <c r="O403" s="66"/>
      <c r="P403" s="66"/>
      <c r="Q403" s="66"/>
      <c r="R403" s="66"/>
      <c r="S403" s="66"/>
      <c r="T403" s="66"/>
      <c r="U403" s="66"/>
      <c r="V403" s="66"/>
      <c r="W403" s="66"/>
      <c r="X403" s="66"/>
      <c r="Y403" s="66"/>
      <c r="Z403" s="66"/>
    </row>
    <row r="404" spans="1:26" ht="15.75" customHeight="1">
      <c r="A404" s="66"/>
      <c r="B404" s="66"/>
      <c r="C404" s="29"/>
      <c r="D404" s="66"/>
      <c r="E404" s="66"/>
      <c r="F404" s="66"/>
      <c r="G404" s="66"/>
      <c r="H404" s="66"/>
      <c r="I404" s="66"/>
      <c r="J404" s="66"/>
      <c r="K404" s="66"/>
      <c r="L404" s="66"/>
      <c r="M404" s="66"/>
      <c r="N404" s="66"/>
      <c r="O404" s="66"/>
      <c r="P404" s="66"/>
      <c r="Q404" s="66"/>
      <c r="R404" s="66"/>
      <c r="S404" s="66"/>
      <c r="T404" s="66"/>
      <c r="U404" s="66"/>
      <c r="V404" s="66"/>
      <c r="W404" s="66"/>
      <c r="X404" s="66"/>
      <c r="Y404" s="66"/>
      <c r="Z404" s="66"/>
    </row>
    <row r="405" spans="1:26" ht="15.75" customHeight="1">
      <c r="A405" s="66"/>
      <c r="B405" s="66"/>
      <c r="C405" s="29"/>
      <c r="D405" s="66"/>
      <c r="E405" s="66"/>
      <c r="F405" s="66"/>
      <c r="G405" s="66"/>
      <c r="H405" s="66"/>
      <c r="I405" s="66"/>
      <c r="J405" s="66"/>
      <c r="K405" s="66"/>
      <c r="L405" s="66"/>
      <c r="M405" s="66"/>
      <c r="N405" s="66"/>
      <c r="O405" s="66"/>
      <c r="P405" s="66"/>
      <c r="Q405" s="66"/>
      <c r="R405" s="66"/>
      <c r="S405" s="66"/>
      <c r="T405" s="66"/>
      <c r="U405" s="66"/>
      <c r="V405" s="66"/>
      <c r="W405" s="66"/>
      <c r="X405" s="66"/>
      <c r="Y405" s="66"/>
      <c r="Z405" s="66"/>
    </row>
    <row r="406" spans="1:26" ht="15.75" customHeight="1">
      <c r="A406" s="66"/>
      <c r="B406" s="66"/>
      <c r="C406" s="29"/>
      <c r="D406" s="66"/>
      <c r="E406" s="66"/>
      <c r="F406" s="66"/>
      <c r="G406" s="66"/>
      <c r="H406" s="66"/>
      <c r="I406" s="66"/>
      <c r="J406" s="66"/>
      <c r="K406" s="66"/>
      <c r="L406" s="66"/>
      <c r="M406" s="66"/>
      <c r="N406" s="66"/>
      <c r="O406" s="66"/>
      <c r="P406" s="66"/>
      <c r="Q406" s="66"/>
      <c r="R406" s="66"/>
      <c r="S406" s="66"/>
      <c r="T406" s="66"/>
      <c r="U406" s="66"/>
      <c r="V406" s="66"/>
      <c r="W406" s="66"/>
      <c r="X406" s="66"/>
      <c r="Y406" s="66"/>
      <c r="Z406" s="66"/>
    </row>
    <row r="407" spans="1:26" ht="15.75" customHeight="1">
      <c r="A407" s="66"/>
      <c r="B407" s="66"/>
      <c r="C407" s="29"/>
      <c r="D407" s="66"/>
      <c r="E407" s="66"/>
      <c r="F407" s="66"/>
      <c r="G407" s="66"/>
      <c r="H407" s="66"/>
      <c r="I407" s="66"/>
      <c r="J407" s="66"/>
      <c r="K407" s="66"/>
      <c r="L407" s="66"/>
      <c r="M407" s="66"/>
      <c r="N407" s="66"/>
      <c r="O407" s="66"/>
      <c r="P407" s="66"/>
      <c r="Q407" s="66"/>
      <c r="R407" s="66"/>
      <c r="S407" s="66"/>
      <c r="T407" s="66"/>
      <c r="U407" s="66"/>
      <c r="V407" s="66"/>
      <c r="W407" s="66"/>
      <c r="X407" s="66"/>
      <c r="Y407" s="66"/>
      <c r="Z407" s="66"/>
    </row>
    <row r="408" spans="1:26" ht="15.75" customHeight="1">
      <c r="A408" s="66"/>
      <c r="B408" s="66"/>
      <c r="C408" s="29"/>
      <c r="D408" s="66"/>
      <c r="E408" s="66"/>
      <c r="F408" s="66"/>
      <c r="G408" s="66"/>
      <c r="H408" s="66"/>
      <c r="I408" s="66"/>
      <c r="J408" s="66"/>
      <c r="K408" s="66"/>
      <c r="L408" s="66"/>
      <c r="M408" s="66"/>
      <c r="N408" s="66"/>
      <c r="O408" s="66"/>
      <c r="P408" s="66"/>
      <c r="Q408" s="66"/>
      <c r="R408" s="66"/>
      <c r="S408" s="66"/>
      <c r="T408" s="66"/>
      <c r="U408" s="66"/>
      <c r="V408" s="66"/>
      <c r="W408" s="66"/>
      <c r="X408" s="66"/>
      <c r="Y408" s="66"/>
      <c r="Z408" s="66"/>
    </row>
    <row r="409" spans="1:26" ht="15.75" customHeight="1">
      <c r="A409" s="66"/>
      <c r="B409" s="66"/>
      <c r="C409" s="29"/>
      <c r="D409" s="66"/>
      <c r="E409" s="66"/>
      <c r="F409" s="66"/>
      <c r="G409" s="66"/>
      <c r="H409" s="66"/>
      <c r="I409" s="66"/>
      <c r="J409" s="66"/>
      <c r="K409" s="66"/>
      <c r="L409" s="66"/>
      <c r="M409" s="66"/>
      <c r="N409" s="66"/>
      <c r="O409" s="66"/>
      <c r="P409" s="66"/>
      <c r="Q409" s="66"/>
      <c r="R409" s="66"/>
      <c r="S409" s="66"/>
      <c r="T409" s="66"/>
      <c r="U409" s="66"/>
      <c r="V409" s="66"/>
      <c r="W409" s="66"/>
      <c r="X409" s="66"/>
      <c r="Y409" s="66"/>
      <c r="Z409" s="66"/>
    </row>
    <row r="410" spans="1:26" ht="15.75" customHeight="1">
      <c r="A410" s="66"/>
      <c r="B410" s="66"/>
      <c r="C410" s="29"/>
      <c r="D410" s="66"/>
      <c r="E410" s="66"/>
      <c r="F410" s="66"/>
      <c r="G410" s="66"/>
      <c r="H410" s="66"/>
      <c r="I410" s="66"/>
      <c r="J410" s="66"/>
      <c r="K410" s="66"/>
      <c r="L410" s="66"/>
      <c r="M410" s="66"/>
      <c r="N410" s="66"/>
      <c r="O410" s="66"/>
      <c r="P410" s="66"/>
      <c r="Q410" s="66"/>
      <c r="R410" s="66"/>
      <c r="S410" s="66"/>
      <c r="T410" s="66"/>
      <c r="U410" s="66"/>
      <c r="V410" s="66"/>
      <c r="W410" s="66"/>
      <c r="X410" s="66"/>
      <c r="Y410" s="66"/>
      <c r="Z410" s="66"/>
    </row>
    <row r="411" spans="1:26" ht="15.75" customHeight="1">
      <c r="A411" s="66"/>
      <c r="B411" s="66"/>
      <c r="C411" s="29"/>
      <c r="D411" s="66"/>
      <c r="E411" s="66"/>
      <c r="F411" s="66"/>
      <c r="G411" s="66"/>
      <c r="H411" s="66"/>
      <c r="I411" s="66"/>
      <c r="J411" s="66"/>
      <c r="K411" s="66"/>
      <c r="L411" s="66"/>
      <c r="M411" s="66"/>
      <c r="N411" s="66"/>
      <c r="O411" s="66"/>
      <c r="P411" s="66"/>
      <c r="Q411" s="66"/>
      <c r="R411" s="66"/>
      <c r="S411" s="66"/>
      <c r="T411" s="66"/>
      <c r="U411" s="66"/>
      <c r="V411" s="66"/>
      <c r="W411" s="66"/>
      <c r="X411" s="66"/>
      <c r="Y411" s="66"/>
      <c r="Z411" s="66"/>
    </row>
    <row r="412" spans="1:26" ht="15.75" customHeight="1">
      <c r="A412" s="66"/>
      <c r="B412" s="66"/>
      <c r="C412" s="29"/>
      <c r="D412" s="66"/>
      <c r="E412" s="66"/>
      <c r="F412" s="66"/>
      <c r="G412" s="66"/>
      <c r="H412" s="66"/>
      <c r="I412" s="66"/>
      <c r="J412" s="66"/>
      <c r="K412" s="66"/>
      <c r="L412" s="66"/>
      <c r="M412" s="66"/>
      <c r="N412" s="66"/>
      <c r="O412" s="66"/>
      <c r="P412" s="66"/>
      <c r="Q412" s="66"/>
      <c r="R412" s="66"/>
      <c r="S412" s="66"/>
      <c r="T412" s="66"/>
      <c r="U412" s="66"/>
      <c r="V412" s="66"/>
      <c r="W412" s="66"/>
      <c r="X412" s="66"/>
      <c r="Y412" s="66"/>
      <c r="Z412" s="66"/>
    </row>
    <row r="413" spans="1:26" ht="15.75" customHeight="1">
      <c r="A413" s="66"/>
      <c r="B413" s="66"/>
      <c r="C413" s="29"/>
      <c r="D413" s="66"/>
      <c r="E413" s="66"/>
      <c r="F413" s="66"/>
      <c r="G413" s="66"/>
      <c r="H413" s="66"/>
      <c r="I413" s="66"/>
      <c r="J413" s="66"/>
      <c r="K413" s="66"/>
      <c r="L413" s="66"/>
      <c r="M413" s="66"/>
      <c r="N413" s="66"/>
      <c r="O413" s="66"/>
      <c r="P413" s="66"/>
      <c r="Q413" s="66"/>
      <c r="R413" s="66"/>
      <c r="S413" s="66"/>
      <c r="T413" s="66"/>
      <c r="U413" s="66"/>
      <c r="V413" s="66"/>
      <c r="W413" s="66"/>
      <c r="X413" s="66"/>
      <c r="Y413" s="66"/>
      <c r="Z413" s="66"/>
    </row>
    <row r="414" spans="1:26" ht="15.75" customHeight="1">
      <c r="A414" s="66"/>
      <c r="B414" s="66"/>
      <c r="C414" s="29"/>
      <c r="D414" s="66"/>
      <c r="E414" s="66"/>
      <c r="F414" s="66"/>
      <c r="G414" s="66"/>
      <c r="H414" s="66"/>
      <c r="I414" s="66"/>
      <c r="J414" s="66"/>
      <c r="K414" s="66"/>
      <c r="L414" s="66"/>
      <c r="M414" s="66"/>
      <c r="N414" s="66"/>
      <c r="O414" s="66"/>
      <c r="P414" s="66"/>
      <c r="Q414" s="66"/>
      <c r="R414" s="66"/>
      <c r="S414" s="66"/>
      <c r="T414" s="66"/>
      <c r="U414" s="66"/>
      <c r="V414" s="66"/>
      <c r="W414" s="66"/>
      <c r="X414" s="66"/>
      <c r="Y414" s="66"/>
      <c r="Z414" s="66"/>
    </row>
    <row r="415" spans="1:26" ht="15.75" customHeight="1">
      <c r="A415" s="66"/>
      <c r="B415" s="66"/>
      <c r="C415" s="29"/>
      <c r="D415" s="66"/>
      <c r="E415" s="66"/>
      <c r="F415" s="66"/>
      <c r="G415" s="66"/>
      <c r="H415" s="66"/>
      <c r="I415" s="66"/>
      <c r="J415" s="66"/>
      <c r="K415" s="66"/>
      <c r="L415" s="66"/>
      <c r="M415" s="66"/>
      <c r="N415" s="66"/>
      <c r="O415" s="66"/>
      <c r="P415" s="66"/>
      <c r="Q415" s="66"/>
      <c r="R415" s="66"/>
      <c r="S415" s="66"/>
      <c r="T415" s="66"/>
      <c r="U415" s="66"/>
      <c r="V415" s="66"/>
      <c r="W415" s="66"/>
      <c r="X415" s="66"/>
      <c r="Y415" s="66"/>
      <c r="Z415" s="66"/>
    </row>
    <row r="416" spans="1:26" ht="15.75" customHeight="1">
      <c r="A416" s="66"/>
      <c r="B416" s="66"/>
      <c r="C416" s="29"/>
      <c r="D416" s="66"/>
      <c r="E416" s="66"/>
      <c r="F416" s="66"/>
      <c r="G416" s="66"/>
      <c r="H416" s="66"/>
      <c r="I416" s="66"/>
      <c r="J416" s="66"/>
      <c r="K416" s="66"/>
      <c r="L416" s="66"/>
      <c r="M416" s="66"/>
      <c r="N416" s="66"/>
      <c r="O416" s="66"/>
      <c r="P416" s="66"/>
      <c r="Q416" s="66"/>
      <c r="R416" s="66"/>
      <c r="S416" s="66"/>
      <c r="T416" s="66"/>
      <c r="U416" s="66"/>
      <c r="V416" s="66"/>
      <c r="W416" s="66"/>
      <c r="X416" s="66"/>
      <c r="Y416" s="66"/>
      <c r="Z416" s="66"/>
    </row>
    <row r="417" spans="1:26" ht="15.75" customHeight="1">
      <c r="A417" s="66"/>
      <c r="B417" s="66"/>
      <c r="C417" s="29"/>
      <c r="D417" s="66"/>
      <c r="E417" s="66"/>
      <c r="F417" s="66"/>
      <c r="G417" s="66"/>
      <c r="H417" s="66"/>
      <c r="I417" s="66"/>
      <c r="J417" s="66"/>
      <c r="K417" s="66"/>
      <c r="L417" s="66"/>
      <c r="M417" s="66"/>
      <c r="N417" s="66"/>
      <c r="O417" s="66"/>
      <c r="P417" s="66"/>
      <c r="Q417" s="66"/>
      <c r="R417" s="66"/>
      <c r="S417" s="66"/>
      <c r="T417" s="66"/>
      <c r="U417" s="66"/>
      <c r="V417" s="66"/>
      <c r="W417" s="66"/>
      <c r="X417" s="66"/>
      <c r="Y417" s="66"/>
      <c r="Z417" s="66"/>
    </row>
    <row r="418" spans="1:26" ht="15.75" customHeight="1">
      <c r="A418" s="66"/>
      <c r="B418" s="66"/>
      <c r="C418" s="29"/>
      <c r="D418" s="66"/>
      <c r="E418" s="66"/>
      <c r="F418" s="66"/>
      <c r="G418" s="66"/>
      <c r="H418" s="66"/>
      <c r="I418" s="66"/>
      <c r="J418" s="66"/>
      <c r="K418" s="66"/>
      <c r="L418" s="66"/>
      <c r="M418" s="66"/>
      <c r="N418" s="66"/>
      <c r="O418" s="66"/>
      <c r="P418" s="66"/>
      <c r="Q418" s="66"/>
      <c r="R418" s="66"/>
      <c r="S418" s="66"/>
      <c r="T418" s="66"/>
      <c r="U418" s="66"/>
      <c r="V418" s="66"/>
      <c r="W418" s="66"/>
      <c r="X418" s="66"/>
      <c r="Y418" s="66"/>
      <c r="Z418" s="66"/>
    </row>
    <row r="419" spans="1:26" ht="15.75" customHeight="1">
      <c r="A419" s="66"/>
      <c r="B419" s="66"/>
      <c r="C419" s="29"/>
      <c r="D419" s="66"/>
      <c r="E419" s="66"/>
      <c r="F419" s="66"/>
      <c r="G419" s="66"/>
      <c r="H419" s="66"/>
      <c r="I419" s="66"/>
      <c r="J419" s="66"/>
      <c r="K419" s="66"/>
      <c r="L419" s="66"/>
      <c r="M419" s="66"/>
      <c r="N419" s="66"/>
      <c r="O419" s="66"/>
      <c r="P419" s="66"/>
      <c r="Q419" s="66"/>
      <c r="R419" s="66"/>
      <c r="S419" s="66"/>
      <c r="T419" s="66"/>
      <c r="U419" s="66"/>
      <c r="V419" s="66"/>
      <c r="W419" s="66"/>
      <c r="X419" s="66"/>
      <c r="Y419" s="66"/>
      <c r="Z419" s="66"/>
    </row>
    <row r="420" spans="1:26" ht="15.75" customHeight="1">
      <c r="A420" s="66"/>
      <c r="B420" s="66"/>
      <c r="C420" s="29"/>
      <c r="D420" s="66"/>
      <c r="E420" s="66"/>
      <c r="F420" s="66"/>
      <c r="G420" s="66"/>
      <c r="H420" s="66"/>
      <c r="I420" s="66"/>
      <c r="J420" s="66"/>
      <c r="K420" s="66"/>
      <c r="L420" s="66"/>
      <c r="M420" s="66"/>
      <c r="N420" s="66"/>
      <c r="O420" s="66"/>
      <c r="P420" s="66"/>
      <c r="Q420" s="66"/>
      <c r="R420" s="66"/>
      <c r="S420" s="66"/>
      <c r="T420" s="66"/>
      <c r="U420" s="66"/>
      <c r="V420" s="66"/>
      <c r="W420" s="66"/>
      <c r="X420" s="66"/>
      <c r="Y420" s="66"/>
      <c r="Z420" s="66"/>
    </row>
    <row r="421" spans="1:26" ht="15.75" customHeight="1">
      <c r="A421" s="66"/>
      <c r="B421" s="66"/>
      <c r="C421" s="29"/>
      <c r="D421" s="66"/>
      <c r="E421" s="66"/>
      <c r="F421" s="66"/>
      <c r="G421" s="66"/>
      <c r="H421" s="66"/>
      <c r="I421" s="66"/>
      <c r="J421" s="66"/>
      <c r="K421" s="66"/>
      <c r="L421" s="66"/>
      <c r="M421" s="66"/>
      <c r="N421" s="66"/>
      <c r="O421" s="66"/>
      <c r="P421" s="66"/>
      <c r="Q421" s="66"/>
      <c r="R421" s="66"/>
      <c r="S421" s="66"/>
      <c r="T421" s="66"/>
      <c r="U421" s="66"/>
      <c r="V421" s="66"/>
      <c r="W421" s="66"/>
      <c r="X421" s="66"/>
      <c r="Y421" s="66"/>
      <c r="Z421" s="66"/>
    </row>
    <row r="422" spans="1:26" ht="15.75" customHeight="1">
      <c r="A422" s="66"/>
      <c r="B422" s="66"/>
      <c r="C422" s="29"/>
      <c r="D422" s="66"/>
      <c r="E422" s="66"/>
      <c r="F422" s="66"/>
      <c r="G422" s="66"/>
      <c r="H422" s="66"/>
      <c r="I422" s="66"/>
      <c r="J422" s="66"/>
      <c r="K422" s="66"/>
      <c r="L422" s="66"/>
      <c r="M422" s="66"/>
      <c r="N422" s="66"/>
      <c r="O422" s="66"/>
      <c r="P422" s="66"/>
      <c r="Q422" s="66"/>
      <c r="R422" s="66"/>
      <c r="S422" s="66"/>
      <c r="T422" s="66"/>
      <c r="U422" s="66"/>
      <c r="V422" s="66"/>
      <c r="W422" s="66"/>
      <c r="X422" s="66"/>
      <c r="Y422" s="66"/>
      <c r="Z422" s="66"/>
    </row>
    <row r="423" spans="1:26" ht="15.75" customHeight="1">
      <c r="A423" s="66"/>
      <c r="B423" s="66"/>
      <c r="C423" s="29"/>
      <c r="D423" s="66"/>
      <c r="E423" s="66"/>
      <c r="F423" s="66"/>
      <c r="G423" s="66"/>
      <c r="H423" s="66"/>
      <c r="I423" s="66"/>
      <c r="J423" s="66"/>
      <c r="K423" s="66"/>
      <c r="L423" s="66"/>
      <c r="M423" s="66"/>
      <c r="N423" s="66"/>
      <c r="O423" s="66"/>
      <c r="P423" s="66"/>
      <c r="Q423" s="66"/>
      <c r="R423" s="66"/>
      <c r="S423" s="66"/>
      <c r="T423" s="66"/>
      <c r="U423" s="66"/>
      <c r="V423" s="66"/>
      <c r="W423" s="66"/>
      <c r="X423" s="66"/>
      <c r="Y423" s="66"/>
      <c r="Z423" s="66"/>
    </row>
    <row r="424" spans="1:26" ht="15.75" customHeight="1">
      <c r="A424" s="66"/>
      <c r="B424" s="66"/>
      <c r="C424" s="29"/>
      <c r="D424" s="66"/>
      <c r="E424" s="66"/>
      <c r="F424" s="66"/>
      <c r="G424" s="66"/>
      <c r="H424" s="66"/>
      <c r="I424" s="66"/>
      <c r="J424" s="66"/>
      <c r="K424" s="66"/>
      <c r="L424" s="66"/>
      <c r="M424" s="66"/>
      <c r="N424" s="66"/>
      <c r="O424" s="66"/>
      <c r="P424" s="66"/>
      <c r="Q424" s="66"/>
      <c r="R424" s="66"/>
      <c r="S424" s="66"/>
      <c r="T424" s="66"/>
      <c r="U424" s="66"/>
      <c r="V424" s="66"/>
      <c r="W424" s="66"/>
      <c r="X424" s="66"/>
      <c r="Y424" s="66"/>
      <c r="Z424" s="66"/>
    </row>
    <row r="425" spans="1:26" ht="15.75" customHeight="1">
      <c r="A425" s="66"/>
      <c r="B425" s="66"/>
      <c r="C425" s="29"/>
      <c r="D425" s="66"/>
      <c r="E425" s="66"/>
      <c r="F425" s="66"/>
      <c r="G425" s="66"/>
      <c r="H425" s="66"/>
      <c r="I425" s="66"/>
      <c r="J425" s="66"/>
      <c r="K425" s="66"/>
      <c r="L425" s="66"/>
      <c r="M425" s="66"/>
      <c r="N425" s="66"/>
      <c r="O425" s="66"/>
      <c r="P425" s="66"/>
      <c r="Q425" s="66"/>
      <c r="R425" s="66"/>
      <c r="S425" s="66"/>
      <c r="T425" s="66"/>
      <c r="U425" s="66"/>
      <c r="V425" s="66"/>
      <c r="W425" s="66"/>
      <c r="X425" s="66"/>
      <c r="Y425" s="66"/>
      <c r="Z425" s="66"/>
    </row>
    <row r="426" spans="1:26" ht="15.75" customHeight="1">
      <c r="A426" s="66"/>
      <c r="B426" s="66"/>
      <c r="C426" s="29"/>
      <c r="D426" s="66"/>
      <c r="E426" s="66"/>
      <c r="F426" s="66"/>
      <c r="G426" s="66"/>
      <c r="H426" s="66"/>
      <c r="I426" s="66"/>
      <c r="J426" s="66"/>
      <c r="K426" s="66"/>
      <c r="L426" s="66"/>
      <c r="M426" s="66"/>
      <c r="N426" s="66"/>
      <c r="O426" s="66"/>
      <c r="P426" s="66"/>
      <c r="Q426" s="66"/>
      <c r="R426" s="66"/>
      <c r="S426" s="66"/>
      <c r="T426" s="66"/>
      <c r="U426" s="66"/>
      <c r="V426" s="66"/>
      <c r="W426" s="66"/>
      <c r="X426" s="66"/>
      <c r="Y426" s="66"/>
      <c r="Z426" s="66"/>
    </row>
    <row r="427" spans="1:26" ht="15.75" customHeight="1">
      <c r="A427" s="66"/>
      <c r="B427" s="66"/>
      <c r="C427" s="29"/>
      <c r="D427" s="66"/>
      <c r="E427" s="66"/>
      <c r="F427" s="66"/>
      <c r="G427" s="66"/>
      <c r="H427" s="66"/>
      <c r="I427" s="66"/>
      <c r="J427" s="66"/>
      <c r="K427" s="66"/>
      <c r="L427" s="66"/>
      <c r="M427" s="66"/>
      <c r="N427" s="66"/>
      <c r="O427" s="66"/>
      <c r="P427" s="66"/>
      <c r="Q427" s="66"/>
      <c r="R427" s="66"/>
      <c r="S427" s="66"/>
      <c r="T427" s="66"/>
      <c r="U427" s="66"/>
      <c r="V427" s="66"/>
      <c r="W427" s="66"/>
      <c r="X427" s="66"/>
      <c r="Y427" s="66"/>
      <c r="Z427" s="66"/>
    </row>
    <row r="428" spans="1:26" ht="15.75" customHeight="1">
      <c r="A428" s="66"/>
      <c r="B428" s="66"/>
      <c r="C428" s="29"/>
      <c r="D428" s="66"/>
      <c r="E428" s="66"/>
      <c r="F428" s="66"/>
      <c r="G428" s="66"/>
      <c r="H428" s="66"/>
      <c r="I428" s="66"/>
      <c r="J428" s="66"/>
      <c r="K428" s="66"/>
      <c r="L428" s="66"/>
      <c r="M428" s="66"/>
      <c r="N428" s="66"/>
      <c r="O428" s="66"/>
      <c r="P428" s="66"/>
      <c r="Q428" s="66"/>
      <c r="R428" s="66"/>
      <c r="S428" s="66"/>
      <c r="T428" s="66"/>
      <c r="U428" s="66"/>
      <c r="V428" s="66"/>
      <c r="W428" s="66"/>
      <c r="X428" s="66"/>
      <c r="Y428" s="66"/>
      <c r="Z428" s="66"/>
    </row>
    <row r="429" spans="1:26" ht="15.75" customHeight="1">
      <c r="A429" s="66"/>
      <c r="B429" s="66"/>
      <c r="C429" s="29"/>
      <c r="D429" s="66"/>
      <c r="E429" s="66"/>
      <c r="F429" s="66"/>
      <c r="G429" s="66"/>
      <c r="H429" s="66"/>
      <c r="I429" s="66"/>
      <c r="J429" s="66"/>
      <c r="K429" s="66"/>
      <c r="L429" s="66"/>
      <c r="M429" s="66"/>
      <c r="N429" s="66"/>
      <c r="O429" s="66"/>
      <c r="P429" s="66"/>
      <c r="Q429" s="66"/>
      <c r="R429" s="66"/>
      <c r="S429" s="66"/>
      <c r="T429" s="66"/>
      <c r="U429" s="66"/>
      <c r="V429" s="66"/>
      <c r="W429" s="66"/>
      <c r="X429" s="66"/>
      <c r="Y429" s="66"/>
      <c r="Z429" s="66"/>
    </row>
    <row r="430" spans="1:26" ht="15.75" customHeight="1">
      <c r="A430" s="66"/>
      <c r="B430" s="66"/>
      <c r="C430" s="29"/>
      <c r="D430" s="66"/>
      <c r="E430" s="66"/>
      <c r="F430" s="66"/>
      <c r="G430" s="66"/>
      <c r="H430" s="66"/>
      <c r="I430" s="66"/>
      <c r="J430" s="66"/>
      <c r="K430" s="66"/>
      <c r="L430" s="66"/>
      <c r="M430" s="66"/>
      <c r="N430" s="66"/>
      <c r="O430" s="66"/>
      <c r="P430" s="66"/>
      <c r="Q430" s="66"/>
      <c r="R430" s="66"/>
      <c r="S430" s="66"/>
      <c r="T430" s="66"/>
      <c r="U430" s="66"/>
      <c r="V430" s="66"/>
      <c r="W430" s="66"/>
      <c r="X430" s="66"/>
      <c r="Y430" s="66"/>
      <c r="Z430" s="66"/>
    </row>
    <row r="431" spans="1:26" ht="15.75" customHeight="1">
      <c r="A431" s="66"/>
      <c r="B431" s="66"/>
      <c r="C431" s="29"/>
      <c r="D431" s="66"/>
      <c r="E431" s="66"/>
      <c r="F431" s="66"/>
      <c r="G431" s="66"/>
      <c r="H431" s="66"/>
      <c r="I431" s="66"/>
      <c r="J431" s="66"/>
      <c r="K431" s="66"/>
      <c r="L431" s="66"/>
      <c r="M431" s="66"/>
      <c r="N431" s="66"/>
      <c r="O431" s="66"/>
      <c r="P431" s="66"/>
      <c r="Q431" s="66"/>
      <c r="R431" s="66"/>
      <c r="S431" s="66"/>
      <c r="T431" s="66"/>
      <c r="U431" s="66"/>
      <c r="V431" s="66"/>
      <c r="W431" s="66"/>
      <c r="X431" s="66"/>
      <c r="Y431" s="66"/>
      <c r="Z431" s="66"/>
    </row>
    <row r="432" spans="1:26" ht="15.75" customHeight="1">
      <c r="A432" s="66"/>
      <c r="B432" s="66"/>
      <c r="C432" s="29"/>
      <c r="D432" s="66"/>
      <c r="E432" s="66"/>
      <c r="F432" s="66"/>
      <c r="G432" s="66"/>
      <c r="H432" s="66"/>
      <c r="I432" s="66"/>
      <c r="J432" s="66"/>
      <c r="K432" s="66"/>
      <c r="L432" s="66"/>
      <c r="M432" s="66"/>
      <c r="N432" s="66"/>
      <c r="O432" s="66"/>
      <c r="P432" s="66"/>
      <c r="Q432" s="66"/>
      <c r="R432" s="66"/>
      <c r="S432" s="66"/>
      <c r="T432" s="66"/>
      <c r="U432" s="66"/>
      <c r="V432" s="66"/>
      <c r="W432" s="66"/>
      <c r="X432" s="66"/>
      <c r="Y432" s="66"/>
      <c r="Z432" s="66"/>
    </row>
    <row r="433" spans="1:26" ht="15.75" customHeight="1">
      <c r="A433" s="66"/>
      <c r="B433" s="66"/>
      <c r="C433" s="29"/>
      <c r="D433" s="66"/>
      <c r="E433" s="66"/>
      <c r="F433" s="66"/>
      <c r="G433" s="66"/>
      <c r="H433" s="66"/>
      <c r="I433" s="66"/>
      <c r="J433" s="66"/>
      <c r="K433" s="66"/>
      <c r="L433" s="66"/>
      <c r="M433" s="66"/>
      <c r="N433" s="66"/>
      <c r="O433" s="66"/>
      <c r="P433" s="66"/>
      <c r="Q433" s="66"/>
      <c r="R433" s="66"/>
      <c r="S433" s="66"/>
      <c r="T433" s="66"/>
      <c r="U433" s="66"/>
      <c r="V433" s="66"/>
      <c r="W433" s="66"/>
      <c r="X433" s="66"/>
      <c r="Y433" s="66"/>
      <c r="Z433" s="66"/>
    </row>
    <row r="434" spans="1:26" ht="15.75" customHeight="1">
      <c r="A434" s="66"/>
      <c r="B434" s="66"/>
      <c r="C434" s="29"/>
      <c r="D434" s="66"/>
      <c r="E434" s="66"/>
      <c r="F434" s="66"/>
      <c r="G434" s="66"/>
      <c r="H434" s="66"/>
      <c r="I434" s="66"/>
      <c r="J434" s="66"/>
      <c r="K434" s="66"/>
      <c r="L434" s="66"/>
      <c r="M434" s="66"/>
      <c r="N434" s="66"/>
      <c r="O434" s="66"/>
      <c r="P434" s="66"/>
      <c r="Q434" s="66"/>
      <c r="R434" s="66"/>
      <c r="S434" s="66"/>
      <c r="T434" s="66"/>
      <c r="U434" s="66"/>
      <c r="V434" s="66"/>
      <c r="W434" s="66"/>
      <c r="X434" s="66"/>
      <c r="Y434" s="66"/>
      <c r="Z434" s="66"/>
    </row>
    <row r="435" spans="1:26" ht="15.75" customHeight="1">
      <c r="A435" s="66"/>
      <c r="B435" s="66"/>
      <c r="C435" s="29"/>
      <c r="D435" s="66"/>
      <c r="E435" s="66"/>
      <c r="F435" s="66"/>
      <c r="G435" s="66"/>
      <c r="H435" s="66"/>
      <c r="I435" s="66"/>
      <c r="J435" s="66"/>
      <c r="K435" s="66"/>
      <c r="L435" s="66"/>
      <c r="M435" s="66"/>
      <c r="N435" s="66"/>
      <c r="O435" s="66"/>
      <c r="P435" s="66"/>
      <c r="Q435" s="66"/>
      <c r="R435" s="66"/>
      <c r="S435" s="66"/>
      <c r="T435" s="66"/>
      <c r="U435" s="66"/>
      <c r="V435" s="66"/>
      <c r="W435" s="66"/>
      <c r="X435" s="66"/>
      <c r="Y435" s="66"/>
      <c r="Z435" s="66"/>
    </row>
    <row r="436" spans="1:26" ht="15.75" customHeight="1">
      <c r="A436" s="66"/>
      <c r="B436" s="66"/>
      <c r="C436" s="29"/>
      <c r="D436" s="66"/>
      <c r="E436" s="66"/>
      <c r="F436" s="66"/>
      <c r="G436" s="66"/>
      <c r="H436" s="66"/>
      <c r="I436" s="66"/>
      <c r="J436" s="66"/>
      <c r="K436" s="66"/>
      <c r="L436" s="66"/>
      <c r="M436" s="66"/>
      <c r="N436" s="66"/>
      <c r="O436" s="66"/>
      <c r="P436" s="66"/>
      <c r="Q436" s="66"/>
      <c r="R436" s="66"/>
      <c r="S436" s="66"/>
      <c r="T436" s="66"/>
      <c r="U436" s="66"/>
      <c r="V436" s="66"/>
      <c r="W436" s="66"/>
      <c r="X436" s="66"/>
      <c r="Y436" s="66"/>
      <c r="Z436" s="66"/>
    </row>
    <row r="437" spans="1:26" ht="15.75" customHeight="1">
      <c r="A437" s="66"/>
      <c r="B437" s="66"/>
      <c r="C437" s="29"/>
      <c r="D437" s="66"/>
      <c r="E437" s="66"/>
      <c r="F437" s="66"/>
      <c r="G437" s="66"/>
      <c r="H437" s="66"/>
      <c r="I437" s="66"/>
      <c r="J437" s="66"/>
      <c r="K437" s="66"/>
      <c r="L437" s="66"/>
      <c r="M437" s="66"/>
      <c r="N437" s="66"/>
      <c r="O437" s="66"/>
      <c r="P437" s="66"/>
      <c r="Q437" s="66"/>
      <c r="R437" s="66"/>
      <c r="S437" s="66"/>
      <c r="T437" s="66"/>
      <c r="U437" s="66"/>
      <c r="V437" s="66"/>
      <c r="W437" s="66"/>
      <c r="X437" s="66"/>
      <c r="Y437" s="66"/>
      <c r="Z437" s="66"/>
    </row>
    <row r="438" spans="1:26" ht="15.75" customHeight="1">
      <c r="A438" s="66"/>
      <c r="B438" s="66"/>
      <c r="C438" s="29"/>
      <c r="D438" s="66"/>
      <c r="E438" s="66"/>
      <c r="F438" s="66"/>
      <c r="G438" s="66"/>
      <c r="H438" s="66"/>
      <c r="I438" s="66"/>
      <c r="J438" s="66"/>
      <c r="K438" s="66"/>
      <c r="L438" s="66"/>
      <c r="M438" s="66"/>
      <c r="N438" s="66"/>
      <c r="O438" s="66"/>
      <c r="P438" s="66"/>
      <c r="Q438" s="66"/>
      <c r="R438" s="66"/>
      <c r="S438" s="66"/>
      <c r="T438" s="66"/>
      <c r="U438" s="66"/>
      <c r="V438" s="66"/>
      <c r="W438" s="66"/>
      <c r="X438" s="66"/>
      <c r="Y438" s="66"/>
      <c r="Z438" s="66"/>
    </row>
    <row r="439" spans="1:26" ht="15.75" customHeight="1">
      <c r="A439" s="66"/>
      <c r="B439" s="66"/>
      <c r="C439" s="29"/>
      <c r="D439" s="66"/>
      <c r="E439" s="66"/>
      <c r="F439" s="66"/>
      <c r="G439" s="66"/>
      <c r="H439" s="66"/>
      <c r="I439" s="66"/>
      <c r="J439" s="66"/>
      <c r="K439" s="66"/>
      <c r="L439" s="66"/>
      <c r="M439" s="66"/>
      <c r="N439" s="66"/>
      <c r="O439" s="66"/>
      <c r="P439" s="66"/>
      <c r="Q439" s="66"/>
      <c r="R439" s="66"/>
      <c r="S439" s="66"/>
      <c r="T439" s="66"/>
      <c r="U439" s="66"/>
      <c r="V439" s="66"/>
      <c r="W439" s="66"/>
      <c r="X439" s="66"/>
      <c r="Y439" s="66"/>
      <c r="Z439" s="66"/>
    </row>
    <row r="440" spans="1:26" ht="15.75" customHeight="1">
      <c r="A440" s="66"/>
      <c r="B440" s="66"/>
      <c r="C440" s="29"/>
      <c r="D440" s="66"/>
      <c r="E440" s="66"/>
      <c r="F440" s="66"/>
      <c r="G440" s="66"/>
      <c r="H440" s="66"/>
      <c r="I440" s="66"/>
      <c r="J440" s="66"/>
      <c r="K440" s="66"/>
      <c r="L440" s="66"/>
      <c r="M440" s="66"/>
      <c r="N440" s="66"/>
      <c r="O440" s="66"/>
      <c r="P440" s="66"/>
      <c r="Q440" s="66"/>
      <c r="R440" s="66"/>
      <c r="S440" s="66"/>
      <c r="T440" s="66"/>
      <c r="U440" s="66"/>
      <c r="V440" s="66"/>
      <c r="W440" s="66"/>
      <c r="X440" s="66"/>
      <c r="Y440" s="66"/>
      <c r="Z440" s="66"/>
    </row>
    <row r="441" spans="1:26" ht="15.75" customHeight="1">
      <c r="A441" s="66"/>
      <c r="B441" s="66"/>
      <c r="C441" s="29"/>
      <c r="D441" s="66"/>
      <c r="E441" s="66"/>
      <c r="F441" s="66"/>
      <c r="G441" s="66"/>
      <c r="H441" s="66"/>
      <c r="I441" s="66"/>
      <c r="J441" s="66"/>
      <c r="K441" s="66"/>
      <c r="L441" s="66"/>
      <c r="M441" s="66"/>
      <c r="N441" s="66"/>
      <c r="O441" s="66"/>
      <c r="P441" s="66"/>
      <c r="Q441" s="66"/>
      <c r="R441" s="66"/>
      <c r="S441" s="66"/>
      <c r="T441" s="66"/>
      <c r="U441" s="66"/>
      <c r="V441" s="66"/>
      <c r="W441" s="66"/>
      <c r="X441" s="66"/>
      <c r="Y441" s="66"/>
      <c r="Z441" s="66"/>
    </row>
    <row r="442" spans="1:26" ht="15.75" customHeight="1">
      <c r="A442" s="66"/>
      <c r="B442" s="66"/>
      <c r="C442" s="29"/>
      <c r="D442" s="66"/>
      <c r="E442" s="66"/>
      <c r="F442" s="66"/>
      <c r="G442" s="66"/>
      <c r="H442" s="66"/>
      <c r="I442" s="66"/>
      <c r="J442" s="66"/>
      <c r="K442" s="66"/>
      <c r="L442" s="66"/>
      <c r="M442" s="66"/>
      <c r="N442" s="66"/>
      <c r="O442" s="66"/>
      <c r="P442" s="66"/>
      <c r="Q442" s="66"/>
      <c r="R442" s="66"/>
      <c r="S442" s="66"/>
      <c r="T442" s="66"/>
      <c r="U442" s="66"/>
      <c r="V442" s="66"/>
      <c r="W442" s="66"/>
      <c r="X442" s="66"/>
      <c r="Y442" s="66"/>
      <c r="Z442" s="66"/>
    </row>
    <row r="443" spans="1:26" ht="15.75" customHeight="1">
      <c r="A443" s="66"/>
      <c r="B443" s="66"/>
      <c r="C443" s="29"/>
      <c r="D443" s="66"/>
      <c r="E443" s="66"/>
      <c r="F443" s="66"/>
      <c r="G443" s="66"/>
      <c r="H443" s="66"/>
      <c r="I443" s="66"/>
      <c r="J443" s="66"/>
      <c r="K443" s="66"/>
      <c r="L443" s="66"/>
      <c r="M443" s="66"/>
      <c r="N443" s="66"/>
      <c r="O443" s="66"/>
      <c r="P443" s="66"/>
      <c r="Q443" s="66"/>
      <c r="R443" s="66"/>
      <c r="S443" s="66"/>
      <c r="T443" s="66"/>
      <c r="U443" s="66"/>
      <c r="V443" s="66"/>
      <c r="W443" s="66"/>
      <c r="X443" s="66"/>
      <c r="Y443" s="66"/>
      <c r="Z443" s="66"/>
    </row>
    <row r="444" spans="1:26" ht="15.75" customHeight="1">
      <c r="A444" s="66"/>
      <c r="B444" s="66"/>
      <c r="C444" s="29"/>
      <c r="D444" s="66"/>
      <c r="E444" s="66"/>
      <c r="F444" s="66"/>
      <c r="G444" s="66"/>
      <c r="H444" s="66"/>
      <c r="I444" s="66"/>
      <c r="J444" s="66"/>
      <c r="K444" s="66"/>
      <c r="L444" s="66"/>
      <c r="M444" s="66"/>
      <c r="N444" s="66"/>
      <c r="O444" s="66"/>
      <c r="P444" s="66"/>
      <c r="Q444" s="66"/>
      <c r="R444" s="66"/>
      <c r="S444" s="66"/>
      <c r="T444" s="66"/>
      <c r="U444" s="66"/>
      <c r="V444" s="66"/>
      <c r="W444" s="66"/>
      <c r="X444" s="66"/>
      <c r="Y444" s="66"/>
      <c r="Z444" s="66"/>
    </row>
    <row r="445" spans="1:26" ht="15.75" customHeight="1">
      <c r="A445" s="66"/>
      <c r="B445" s="66"/>
      <c r="C445" s="29"/>
      <c r="D445" s="66"/>
      <c r="E445" s="66"/>
      <c r="F445" s="66"/>
      <c r="G445" s="66"/>
      <c r="H445" s="66"/>
      <c r="I445" s="66"/>
      <c r="J445" s="66"/>
      <c r="K445" s="66"/>
      <c r="L445" s="66"/>
      <c r="M445" s="66"/>
      <c r="N445" s="66"/>
      <c r="O445" s="66"/>
      <c r="P445" s="66"/>
      <c r="Q445" s="66"/>
      <c r="R445" s="66"/>
      <c r="S445" s="66"/>
      <c r="T445" s="66"/>
      <c r="U445" s="66"/>
      <c r="V445" s="66"/>
      <c r="W445" s="66"/>
      <c r="X445" s="66"/>
      <c r="Y445" s="66"/>
      <c r="Z445" s="66"/>
    </row>
    <row r="446" spans="1:26" ht="15.75" customHeight="1">
      <c r="A446" s="66"/>
      <c r="B446" s="66"/>
      <c r="C446" s="29"/>
      <c r="D446" s="66"/>
      <c r="E446" s="66"/>
      <c r="F446" s="66"/>
      <c r="G446" s="66"/>
      <c r="H446" s="66"/>
      <c r="I446" s="66"/>
      <c r="J446" s="66"/>
      <c r="K446" s="66"/>
      <c r="L446" s="66"/>
      <c r="M446" s="66"/>
      <c r="N446" s="66"/>
      <c r="O446" s="66"/>
      <c r="P446" s="66"/>
      <c r="Q446" s="66"/>
      <c r="R446" s="66"/>
      <c r="S446" s="66"/>
      <c r="T446" s="66"/>
      <c r="U446" s="66"/>
      <c r="V446" s="66"/>
      <c r="W446" s="66"/>
      <c r="X446" s="66"/>
      <c r="Y446" s="66"/>
      <c r="Z446" s="66"/>
    </row>
    <row r="447" spans="1:26" ht="15.75" customHeight="1">
      <c r="A447" s="66"/>
      <c r="B447" s="66"/>
      <c r="C447" s="29"/>
      <c r="D447" s="66"/>
      <c r="E447" s="66"/>
      <c r="F447" s="66"/>
      <c r="G447" s="66"/>
      <c r="H447" s="66"/>
      <c r="I447" s="66"/>
      <c r="J447" s="66"/>
      <c r="K447" s="66"/>
      <c r="L447" s="66"/>
      <c r="M447" s="66"/>
      <c r="N447" s="66"/>
      <c r="O447" s="66"/>
      <c r="P447" s="66"/>
      <c r="Q447" s="66"/>
      <c r="R447" s="66"/>
      <c r="S447" s="66"/>
      <c r="T447" s="66"/>
      <c r="U447" s="66"/>
      <c r="V447" s="66"/>
      <c r="W447" s="66"/>
      <c r="X447" s="66"/>
      <c r="Y447" s="66"/>
      <c r="Z447" s="66"/>
    </row>
    <row r="448" spans="1:26" ht="15.75" customHeight="1">
      <c r="A448" s="66"/>
      <c r="B448" s="66"/>
      <c r="C448" s="29"/>
      <c r="D448" s="66"/>
      <c r="E448" s="66"/>
      <c r="F448" s="66"/>
      <c r="G448" s="66"/>
      <c r="H448" s="66"/>
      <c r="I448" s="66"/>
      <c r="J448" s="66"/>
      <c r="K448" s="66"/>
      <c r="L448" s="66"/>
      <c r="M448" s="66"/>
      <c r="N448" s="66"/>
      <c r="O448" s="66"/>
      <c r="P448" s="66"/>
      <c r="Q448" s="66"/>
      <c r="R448" s="66"/>
      <c r="S448" s="66"/>
      <c r="T448" s="66"/>
      <c r="U448" s="66"/>
      <c r="V448" s="66"/>
      <c r="W448" s="66"/>
      <c r="X448" s="66"/>
      <c r="Y448" s="66"/>
      <c r="Z448" s="66"/>
    </row>
    <row r="449" spans="1:26" ht="15.75" customHeight="1">
      <c r="A449" s="66"/>
      <c r="B449" s="66"/>
      <c r="C449" s="29"/>
      <c r="D449" s="66"/>
      <c r="E449" s="66"/>
      <c r="F449" s="66"/>
      <c r="G449" s="66"/>
      <c r="H449" s="66"/>
      <c r="I449" s="66"/>
      <c r="J449" s="66"/>
      <c r="K449" s="66"/>
      <c r="L449" s="66"/>
      <c r="M449" s="66"/>
      <c r="N449" s="66"/>
      <c r="O449" s="66"/>
      <c r="P449" s="66"/>
      <c r="Q449" s="66"/>
      <c r="R449" s="66"/>
      <c r="S449" s="66"/>
      <c r="T449" s="66"/>
      <c r="U449" s="66"/>
      <c r="V449" s="66"/>
      <c r="W449" s="66"/>
      <c r="X449" s="66"/>
      <c r="Y449" s="66"/>
      <c r="Z449" s="66"/>
    </row>
    <row r="450" spans="1:26" ht="15.75" customHeight="1">
      <c r="A450" s="66"/>
      <c r="B450" s="66"/>
      <c r="C450" s="29"/>
      <c r="D450" s="66"/>
      <c r="E450" s="66"/>
      <c r="F450" s="66"/>
      <c r="G450" s="66"/>
      <c r="H450" s="66"/>
      <c r="I450" s="66"/>
      <c r="J450" s="66"/>
      <c r="K450" s="66"/>
      <c r="L450" s="66"/>
      <c r="M450" s="66"/>
      <c r="N450" s="66"/>
      <c r="O450" s="66"/>
      <c r="P450" s="66"/>
      <c r="Q450" s="66"/>
      <c r="R450" s="66"/>
      <c r="S450" s="66"/>
      <c r="T450" s="66"/>
      <c r="U450" s="66"/>
      <c r="V450" s="66"/>
      <c r="W450" s="66"/>
      <c r="X450" s="66"/>
      <c r="Y450" s="66"/>
      <c r="Z450" s="66"/>
    </row>
    <row r="451" spans="1:26" ht="15.75" customHeight="1">
      <c r="A451" s="66"/>
      <c r="B451" s="66"/>
      <c r="C451" s="29"/>
      <c r="D451" s="66"/>
      <c r="E451" s="66"/>
      <c r="F451" s="66"/>
      <c r="G451" s="66"/>
      <c r="H451" s="66"/>
      <c r="I451" s="66"/>
      <c r="J451" s="66"/>
      <c r="K451" s="66"/>
      <c r="L451" s="66"/>
      <c r="M451" s="66"/>
      <c r="N451" s="66"/>
      <c r="O451" s="66"/>
      <c r="P451" s="66"/>
      <c r="Q451" s="66"/>
      <c r="R451" s="66"/>
      <c r="S451" s="66"/>
      <c r="T451" s="66"/>
      <c r="U451" s="66"/>
      <c r="V451" s="66"/>
      <c r="W451" s="66"/>
      <c r="X451" s="66"/>
      <c r="Y451" s="66"/>
      <c r="Z451" s="66"/>
    </row>
    <row r="452" spans="1:26" ht="15.75" customHeight="1">
      <c r="A452" s="66"/>
      <c r="B452" s="66"/>
      <c r="C452" s="29"/>
      <c r="D452" s="66"/>
      <c r="E452" s="66"/>
      <c r="F452" s="66"/>
      <c r="G452" s="66"/>
      <c r="H452" s="66"/>
      <c r="I452" s="66"/>
      <c r="J452" s="66"/>
      <c r="K452" s="66"/>
      <c r="L452" s="66"/>
      <c r="M452" s="66"/>
      <c r="N452" s="66"/>
      <c r="O452" s="66"/>
      <c r="P452" s="66"/>
      <c r="Q452" s="66"/>
      <c r="R452" s="66"/>
      <c r="S452" s="66"/>
      <c r="T452" s="66"/>
      <c r="U452" s="66"/>
      <c r="V452" s="66"/>
      <c r="W452" s="66"/>
      <c r="X452" s="66"/>
      <c r="Y452" s="66"/>
      <c r="Z452" s="66"/>
    </row>
    <row r="453" spans="1:26" ht="15.75" customHeight="1">
      <c r="A453" s="66"/>
      <c r="B453" s="66"/>
      <c r="C453" s="29"/>
      <c r="D453" s="66"/>
      <c r="E453" s="66"/>
      <c r="F453" s="66"/>
      <c r="G453" s="66"/>
      <c r="H453" s="66"/>
      <c r="I453" s="66"/>
      <c r="J453" s="66"/>
      <c r="K453" s="66"/>
      <c r="L453" s="66"/>
      <c r="M453" s="66"/>
      <c r="N453" s="66"/>
      <c r="O453" s="66"/>
      <c r="P453" s="66"/>
      <c r="Q453" s="66"/>
      <c r="R453" s="66"/>
      <c r="S453" s="66"/>
      <c r="T453" s="66"/>
      <c r="U453" s="66"/>
      <c r="V453" s="66"/>
      <c r="W453" s="66"/>
      <c r="X453" s="66"/>
      <c r="Y453" s="66"/>
      <c r="Z453" s="66"/>
    </row>
    <row r="454" spans="1:26" ht="15.75" customHeight="1">
      <c r="A454" s="66"/>
      <c r="B454" s="66"/>
      <c r="C454" s="29"/>
      <c r="D454" s="66"/>
      <c r="E454" s="66"/>
      <c r="F454" s="66"/>
      <c r="G454" s="66"/>
      <c r="H454" s="66"/>
      <c r="I454" s="66"/>
      <c r="J454" s="66"/>
      <c r="K454" s="66"/>
      <c r="L454" s="66"/>
      <c r="M454" s="66"/>
      <c r="N454" s="66"/>
      <c r="O454" s="66"/>
      <c r="P454" s="66"/>
      <c r="Q454" s="66"/>
      <c r="R454" s="66"/>
      <c r="S454" s="66"/>
      <c r="T454" s="66"/>
      <c r="U454" s="66"/>
      <c r="V454" s="66"/>
      <c r="W454" s="66"/>
      <c r="X454" s="66"/>
      <c r="Y454" s="66"/>
      <c r="Z454" s="66"/>
    </row>
    <row r="455" spans="1:26" ht="15.75" customHeight="1">
      <c r="A455" s="66"/>
      <c r="B455" s="66"/>
      <c r="C455" s="29"/>
      <c r="D455" s="66"/>
      <c r="E455" s="66"/>
      <c r="F455" s="66"/>
      <c r="G455" s="66"/>
      <c r="H455" s="66"/>
      <c r="I455" s="66"/>
      <c r="J455" s="66"/>
      <c r="K455" s="66"/>
      <c r="L455" s="66"/>
      <c r="M455" s="66"/>
      <c r="N455" s="66"/>
      <c r="O455" s="66"/>
      <c r="P455" s="66"/>
      <c r="Q455" s="66"/>
      <c r="R455" s="66"/>
      <c r="S455" s="66"/>
      <c r="T455" s="66"/>
      <c r="U455" s="66"/>
      <c r="V455" s="66"/>
      <c r="W455" s="66"/>
      <c r="X455" s="66"/>
      <c r="Y455" s="66"/>
      <c r="Z455" s="66"/>
    </row>
    <row r="456" spans="1:26" ht="15.75" customHeight="1">
      <c r="A456" s="66"/>
      <c r="B456" s="66"/>
      <c r="C456" s="29"/>
      <c r="D456" s="66"/>
      <c r="E456" s="66"/>
      <c r="F456" s="66"/>
      <c r="G456" s="66"/>
      <c r="H456" s="66"/>
      <c r="I456" s="66"/>
      <c r="J456" s="66"/>
      <c r="K456" s="66"/>
      <c r="L456" s="66"/>
      <c r="M456" s="66"/>
      <c r="N456" s="66"/>
      <c r="O456" s="66"/>
      <c r="P456" s="66"/>
      <c r="Q456" s="66"/>
      <c r="R456" s="66"/>
      <c r="S456" s="66"/>
      <c r="T456" s="66"/>
      <c r="U456" s="66"/>
      <c r="V456" s="66"/>
      <c r="W456" s="66"/>
      <c r="X456" s="66"/>
      <c r="Y456" s="66"/>
      <c r="Z456" s="66"/>
    </row>
    <row r="457" spans="1:26" ht="15.75" customHeight="1">
      <c r="A457" s="66"/>
      <c r="B457" s="66"/>
      <c r="C457" s="29"/>
      <c r="D457" s="66"/>
      <c r="E457" s="66"/>
      <c r="F457" s="66"/>
      <c r="G457" s="66"/>
      <c r="H457" s="66"/>
      <c r="I457" s="66"/>
      <c r="J457" s="66"/>
      <c r="K457" s="66"/>
      <c r="L457" s="66"/>
      <c r="M457" s="66"/>
      <c r="N457" s="66"/>
      <c r="O457" s="66"/>
      <c r="P457" s="66"/>
      <c r="Q457" s="66"/>
      <c r="R457" s="66"/>
      <c r="S457" s="66"/>
      <c r="T457" s="66"/>
      <c r="U457" s="66"/>
      <c r="V457" s="66"/>
      <c r="W457" s="66"/>
      <c r="X457" s="66"/>
      <c r="Y457" s="66"/>
      <c r="Z457" s="66"/>
    </row>
    <row r="458" spans="1:26" ht="15.75" customHeight="1">
      <c r="A458" s="66"/>
      <c r="B458" s="66"/>
      <c r="C458" s="29"/>
      <c r="D458" s="66"/>
      <c r="E458" s="66"/>
      <c r="F458" s="66"/>
      <c r="G458" s="66"/>
      <c r="H458" s="66"/>
      <c r="I458" s="66"/>
      <c r="J458" s="66"/>
      <c r="K458" s="66"/>
      <c r="L458" s="66"/>
      <c r="M458" s="66"/>
      <c r="N458" s="66"/>
      <c r="O458" s="66"/>
      <c r="P458" s="66"/>
      <c r="Q458" s="66"/>
      <c r="R458" s="66"/>
      <c r="S458" s="66"/>
      <c r="T458" s="66"/>
      <c r="U458" s="66"/>
      <c r="V458" s="66"/>
      <c r="W458" s="66"/>
      <c r="X458" s="66"/>
      <c r="Y458" s="66"/>
      <c r="Z458" s="66"/>
    </row>
    <row r="459" spans="1:26" ht="15.75" customHeight="1">
      <c r="A459" s="66"/>
      <c r="B459" s="66"/>
      <c r="C459" s="29"/>
      <c r="D459" s="66"/>
      <c r="E459" s="66"/>
      <c r="F459" s="66"/>
      <c r="G459" s="66"/>
      <c r="H459" s="66"/>
      <c r="I459" s="66"/>
      <c r="J459" s="66"/>
      <c r="K459" s="66"/>
      <c r="L459" s="66"/>
      <c r="M459" s="66"/>
      <c r="N459" s="66"/>
      <c r="O459" s="66"/>
      <c r="P459" s="66"/>
      <c r="Q459" s="66"/>
      <c r="R459" s="66"/>
      <c r="S459" s="66"/>
      <c r="T459" s="66"/>
      <c r="U459" s="66"/>
      <c r="V459" s="66"/>
      <c r="W459" s="66"/>
      <c r="X459" s="66"/>
      <c r="Y459" s="66"/>
      <c r="Z459" s="66"/>
    </row>
    <row r="460" spans="1:26" ht="15.75" customHeight="1">
      <c r="A460" s="66"/>
      <c r="B460" s="66"/>
      <c r="C460" s="29"/>
      <c r="D460" s="66"/>
      <c r="E460" s="66"/>
      <c r="F460" s="66"/>
      <c r="G460" s="66"/>
      <c r="H460" s="66"/>
      <c r="I460" s="66"/>
      <c r="J460" s="66"/>
      <c r="K460" s="66"/>
      <c r="L460" s="66"/>
      <c r="M460" s="66"/>
      <c r="N460" s="66"/>
      <c r="O460" s="66"/>
      <c r="P460" s="66"/>
      <c r="Q460" s="66"/>
      <c r="R460" s="66"/>
      <c r="S460" s="66"/>
      <c r="T460" s="66"/>
      <c r="U460" s="66"/>
      <c r="V460" s="66"/>
      <c r="W460" s="66"/>
      <c r="X460" s="66"/>
      <c r="Y460" s="66"/>
      <c r="Z460" s="66"/>
    </row>
    <row r="461" spans="1:26" ht="15.75" customHeight="1">
      <c r="A461" s="66"/>
      <c r="B461" s="66"/>
      <c r="C461" s="29"/>
      <c r="D461" s="66"/>
      <c r="E461" s="66"/>
      <c r="F461" s="66"/>
      <c r="G461" s="66"/>
      <c r="H461" s="66"/>
      <c r="I461" s="66"/>
      <c r="J461" s="66"/>
      <c r="K461" s="66"/>
      <c r="L461" s="66"/>
      <c r="M461" s="66"/>
      <c r="N461" s="66"/>
      <c r="O461" s="66"/>
      <c r="P461" s="66"/>
      <c r="Q461" s="66"/>
      <c r="R461" s="66"/>
      <c r="S461" s="66"/>
      <c r="T461" s="66"/>
      <c r="U461" s="66"/>
      <c r="V461" s="66"/>
      <c r="W461" s="66"/>
      <c r="X461" s="66"/>
      <c r="Y461" s="66"/>
      <c r="Z461" s="66"/>
    </row>
    <row r="462" spans="1:26" ht="15.75" customHeight="1">
      <c r="A462" s="66"/>
      <c r="B462" s="66"/>
      <c r="C462" s="29"/>
      <c r="D462" s="66"/>
      <c r="E462" s="66"/>
      <c r="F462" s="66"/>
      <c r="G462" s="66"/>
      <c r="H462" s="66"/>
      <c r="I462" s="66"/>
      <c r="J462" s="66"/>
      <c r="K462" s="66"/>
      <c r="L462" s="66"/>
      <c r="M462" s="66"/>
      <c r="N462" s="66"/>
      <c r="O462" s="66"/>
      <c r="P462" s="66"/>
      <c r="Q462" s="66"/>
      <c r="R462" s="66"/>
      <c r="S462" s="66"/>
      <c r="T462" s="66"/>
      <c r="U462" s="66"/>
      <c r="V462" s="66"/>
      <c r="W462" s="66"/>
      <c r="X462" s="66"/>
      <c r="Y462" s="66"/>
      <c r="Z462" s="66"/>
    </row>
    <row r="463" spans="1:26" ht="15.75" customHeight="1">
      <c r="A463" s="66"/>
      <c r="B463" s="66"/>
      <c r="C463" s="29"/>
      <c r="D463" s="66"/>
      <c r="E463" s="66"/>
      <c r="F463" s="66"/>
      <c r="G463" s="66"/>
      <c r="H463" s="66"/>
      <c r="I463" s="66"/>
      <c r="J463" s="66"/>
      <c r="K463" s="66"/>
      <c r="L463" s="66"/>
      <c r="M463" s="66"/>
      <c r="N463" s="66"/>
      <c r="O463" s="66"/>
      <c r="P463" s="66"/>
      <c r="Q463" s="66"/>
      <c r="R463" s="66"/>
      <c r="S463" s="66"/>
      <c r="T463" s="66"/>
      <c r="U463" s="66"/>
      <c r="V463" s="66"/>
      <c r="W463" s="66"/>
      <c r="X463" s="66"/>
      <c r="Y463" s="66"/>
      <c r="Z463" s="66"/>
    </row>
    <row r="464" spans="1:26" ht="15.75" customHeight="1">
      <c r="A464" s="66"/>
      <c r="B464" s="66"/>
      <c r="C464" s="29"/>
      <c r="D464" s="66"/>
      <c r="E464" s="66"/>
      <c r="F464" s="66"/>
      <c r="G464" s="66"/>
      <c r="H464" s="66"/>
      <c r="I464" s="66"/>
      <c r="J464" s="66"/>
      <c r="K464" s="66"/>
      <c r="L464" s="66"/>
      <c r="M464" s="66"/>
      <c r="N464" s="66"/>
      <c r="O464" s="66"/>
      <c r="P464" s="66"/>
      <c r="Q464" s="66"/>
      <c r="R464" s="66"/>
      <c r="S464" s="66"/>
      <c r="T464" s="66"/>
      <c r="U464" s="66"/>
      <c r="V464" s="66"/>
      <c r="W464" s="66"/>
      <c r="X464" s="66"/>
      <c r="Y464" s="66"/>
      <c r="Z464" s="66"/>
    </row>
    <row r="465" spans="1:26" ht="15.75" customHeight="1">
      <c r="A465" s="66"/>
      <c r="B465" s="66"/>
      <c r="C465" s="29"/>
      <c r="D465" s="66"/>
      <c r="E465" s="66"/>
      <c r="F465" s="66"/>
      <c r="G465" s="66"/>
      <c r="H465" s="66"/>
      <c r="I465" s="66"/>
      <c r="J465" s="66"/>
      <c r="K465" s="66"/>
      <c r="L465" s="66"/>
      <c r="M465" s="66"/>
      <c r="N465" s="66"/>
      <c r="O465" s="66"/>
      <c r="P465" s="66"/>
      <c r="Q465" s="66"/>
      <c r="R465" s="66"/>
      <c r="S465" s="66"/>
      <c r="T465" s="66"/>
      <c r="U465" s="66"/>
      <c r="V465" s="66"/>
      <c r="W465" s="66"/>
      <c r="X465" s="66"/>
      <c r="Y465" s="66"/>
      <c r="Z465" s="66"/>
    </row>
    <row r="466" spans="1:26" ht="15.75" customHeight="1">
      <c r="A466" s="66"/>
      <c r="B466" s="66"/>
      <c r="C466" s="29"/>
      <c r="D466" s="66"/>
      <c r="E466" s="66"/>
      <c r="F466" s="66"/>
      <c r="G466" s="66"/>
      <c r="H466" s="66"/>
      <c r="I466" s="66"/>
      <c r="J466" s="66"/>
      <c r="K466" s="66"/>
      <c r="L466" s="66"/>
      <c r="M466" s="66"/>
      <c r="N466" s="66"/>
      <c r="O466" s="66"/>
      <c r="P466" s="66"/>
      <c r="Q466" s="66"/>
      <c r="R466" s="66"/>
      <c r="S466" s="66"/>
      <c r="T466" s="66"/>
      <c r="U466" s="66"/>
      <c r="V466" s="66"/>
      <c r="W466" s="66"/>
      <c r="X466" s="66"/>
      <c r="Y466" s="66"/>
      <c r="Z466" s="66"/>
    </row>
    <row r="467" spans="1:26" ht="15.75" customHeight="1">
      <c r="A467" s="66"/>
      <c r="B467" s="66"/>
      <c r="C467" s="29"/>
      <c r="D467" s="66"/>
      <c r="E467" s="66"/>
      <c r="F467" s="66"/>
      <c r="G467" s="66"/>
      <c r="H467" s="66"/>
      <c r="I467" s="66"/>
      <c r="J467" s="66"/>
      <c r="K467" s="66"/>
      <c r="L467" s="66"/>
      <c r="M467" s="66"/>
      <c r="N467" s="66"/>
      <c r="O467" s="66"/>
      <c r="P467" s="66"/>
      <c r="Q467" s="66"/>
      <c r="R467" s="66"/>
      <c r="S467" s="66"/>
      <c r="T467" s="66"/>
      <c r="U467" s="66"/>
      <c r="V467" s="66"/>
      <c r="W467" s="66"/>
      <c r="X467" s="66"/>
      <c r="Y467" s="66"/>
      <c r="Z467" s="66"/>
    </row>
    <row r="468" spans="1:26" ht="15.75" customHeight="1">
      <c r="A468" s="66"/>
      <c r="B468" s="66"/>
      <c r="C468" s="29"/>
      <c r="D468" s="66"/>
      <c r="E468" s="66"/>
      <c r="F468" s="66"/>
      <c r="G468" s="66"/>
      <c r="H468" s="66"/>
      <c r="I468" s="66"/>
      <c r="J468" s="66"/>
      <c r="K468" s="66"/>
      <c r="L468" s="66"/>
      <c r="M468" s="66"/>
      <c r="N468" s="66"/>
      <c r="O468" s="66"/>
      <c r="P468" s="66"/>
      <c r="Q468" s="66"/>
      <c r="R468" s="66"/>
      <c r="S468" s="66"/>
      <c r="T468" s="66"/>
      <c r="U468" s="66"/>
      <c r="V468" s="66"/>
      <c r="W468" s="66"/>
      <c r="X468" s="66"/>
      <c r="Y468" s="66"/>
      <c r="Z468" s="66"/>
    </row>
    <row r="469" spans="1:26" ht="15.75" customHeight="1">
      <c r="A469" s="66"/>
      <c r="B469" s="66"/>
      <c r="C469" s="29"/>
      <c r="D469" s="66"/>
      <c r="E469" s="66"/>
      <c r="F469" s="66"/>
      <c r="G469" s="66"/>
      <c r="H469" s="66"/>
      <c r="I469" s="66"/>
      <c r="J469" s="66"/>
      <c r="K469" s="66"/>
      <c r="L469" s="66"/>
      <c r="M469" s="66"/>
      <c r="N469" s="66"/>
      <c r="O469" s="66"/>
      <c r="P469" s="66"/>
      <c r="Q469" s="66"/>
      <c r="R469" s="66"/>
      <c r="S469" s="66"/>
      <c r="T469" s="66"/>
      <c r="U469" s="66"/>
      <c r="V469" s="66"/>
      <c r="W469" s="66"/>
      <c r="X469" s="66"/>
      <c r="Y469" s="66"/>
      <c r="Z469" s="66"/>
    </row>
    <row r="470" spans="1:26" ht="15.75" customHeight="1">
      <c r="A470" s="66"/>
      <c r="B470" s="66"/>
      <c r="C470" s="29"/>
      <c r="D470" s="66"/>
      <c r="E470" s="66"/>
      <c r="F470" s="66"/>
      <c r="G470" s="66"/>
      <c r="H470" s="66"/>
      <c r="I470" s="66"/>
      <c r="J470" s="66"/>
      <c r="K470" s="66"/>
      <c r="L470" s="66"/>
      <c r="M470" s="66"/>
      <c r="N470" s="66"/>
      <c r="O470" s="66"/>
      <c r="P470" s="66"/>
      <c r="Q470" s="66"/>
      <c r="R470" s="66"/>
      <c r="S470" s="66"/>
      <c r="T470" s="66"/>
      <c r="U470" s="66"/>
      <c r="V470" s="66"/>
      <c r="W470" s="66"/>
      <c r="X470" s="66"/>
      <c r="Y470" s="66"/>
      <c r="Z470" s="66"/>
    </row>
    <row r="471" spans="1:26" ht="15.75" customHeight="1">
      <c r="A471" s="66"/>
      <c r="B471" s="66"/>
      <c r="C471" s="29"/>
      <c r="D471" s="66"/>
      <c r="E471" s="66"/>
      <c r="F471" s="66"/>
      <c r="G471" s="66"/>
      <c r="H471" s="66"/>
      <c r="I471" s="66"/>
      <c r="J471" s="66"/>
      <c r="K471" s="66"/>
      <c r="L471" s="66"/>
      <c r="M471" s="66"/>
      <c r="N471" s="66"/>
      <c r="O471" s="66"/>
      <c r="P471" s="66"/>
      <c r="Q471" s="66"/>
      <c r="R471" s="66"/>
      <c r="S471" s="66"/>
      <c r="T471" s="66"/>
      <c r="U471" s="66"/>
      <c r="V471" s="66"/>
      <c r="W471" s="66"/>
      <c r="X471" s="66"/>
      <c r="Y471" s="66"/>
      <c r="Z471" s="66"/>
    </row>
    <row r="472" spans="1:26" ht="15.75" customHeight="1">
      <c r="A472" s="66"/>
      <c r="B472" s="66"/>
      <c r="C472" s="29"/>
      <c r="D472" s="66"/>
      <c r="E472" s="66"/>
      <c r="F472" s="66"/>
      <c r="G472" s="66"/>
      <c r="H472" s="66"/>
      <c r="I472" s="66"/>
      <c r="J472" s="66"/>
      <c r="K472" s="66"/>
      <c r="L472" s="66"/>
      <c r="M472" s="66"/>
      <c r="N472" s="66"/>
      <c r="O472" s="66"/>
      <c r="P472" s="66"/>
      <c r="Q472" s="66"/>
      <c r="R472" s="66"/>
      <c r="S472" s="66"/>
      <c r="T472" s="66"/>
      <c r="U472" s="66"/>
      <c r="V472" s="66"/>
      <c r="W472" s="66"/>
      <c r="X472" s="66"/>
      <c r="Y472" s="66"/>
      <c r="Z472" s="66"/>
    </row>
    <row r="473" spans="1:26" ht="15.75" customHeight="1">
      <c r="A473" s="66"/>
      <c r="B473" s="66"/>
      <c r="C473" s="29"/>
      <c r="D473" s="66"/>
      <c r="E473" s="66"/>
      <c r="F473" s="66"/>
      <c r="G473" s="66"/>
      <c r="H473" s="66"/>
      <c r="I473" s="66"/>
      <c r="J473" s="66"/>
      <c r="K473" s="66"/>
      <c r="L473" s="66"/>
      <c r="M473" s="66"/>
      <c r="N473" s="66"/>
      <c r="O473" s="66"/>
      <c r="P473" s="66"/>
      <c r="Q473" s="66"/>
      <c r="R473" s="66"/>
      <c r="S473" s="66"/>
      <c r="T473" s="66"/>
      <c r="U473" s="66"/>
      <c r="V473" s="66"/>
      <c r="W473" s="66"/>
      <c r="X473" s="66"/>
      <c r="Y473" s="66"/>
      <c r="Z473" s="66"/>
    </row>
    <row r="474" spans="1:26" ht="15.75" customHeight="1">
      <c r="A474" s="66"/>
      <c r="B474" s="66"/>
      <c r="C474" s="29"/>
      <c r="D474" s="66"/>
      <c r="E474" s="66"/>
      <c r="F474" s="66"/>
      <c r="G474" s="66"/>
      <c r="H474" s="66"/>
      <c r="I474" s="66"/>
      <c r="J474" s="66"/>
      <c r="K474" s="66"/>
      <c r="L474" s="66"/>
      <c r="M474" s="66"/>
      <c r="N474" s="66"/>
      <c r="O474" s="66"/>
      <c r="P474" s="66"/>
      <c r="Q474" s="66"/>
      <c r="R474" s="66"/>
      <c r="S474" s="66"/>
      <c r="T474" s="66"/>
      <c r="U474" s="66"/>
      <c r="V474" s="66"/>
      <c r="W474" s="66"/>
      <c r="X474" s="66"/>
      <c r="Y474" s="66"/>
      <c r="Z474" s="66"/>
    </row>
    <row r="475" spans="1:26" ht="15.75" customHeight="1">
      <c r="A475" s="66"/>
      <c r="B475" s="66"/>
      <c r="C475" s="29"/>
      <c r="D475" s="66"/>
      <c r="E475" s="66"/>
      <c r="F475" s="66"/>
      <c r="G475" s="66"/>
      <c r="H475" s="66"/>
      <c r="I475" s="66"/>
      <c r="J475" s="66"/>
      <c r="K475" s="66"/>
      <c r="L475" s="66"/>
      <c r="M475" s="66"/>
      <c r="N475" s="66"/>
      <c r="O475" s="66"/>
      <c r="P475" s="66"/>
      <c r="Q475" s="66"/>
      <c r="R475" s="66"/>
      <c r="S475" s="66"/>
      <c r="T475" s="66"/>
      <c r="U475" s="66"/>
      <c r="V475" s="66"/>
      <c r="W475" s="66"/>
      <c r="X475" s="66"/>
      <c r="Y475" s="66"/>
      <c r="Z475" s="66"/>
    </row>
    <row r="476" spans="1:26" ht="15.75" customHeight="1">
      <c r="A476" s="66"/>
      <c r="B476" s="66"/>
      <c r="C476" s="29"/>
      <c r="D476" s="66"/>
      <c r="E476" s="66"/>
      <c r="F476" s="66"/>
      <c r="G476" s="66"/>
      <c r="H476" s="66"/>
      <c r="I476" s="66"/>
      <c r="J476" s="66"/>
      <c r="K476" s="66"/>
      <c r="L476" s="66"/>
      <c r="M476" s="66"/>
      <c r="N476" s="66"/>
      <c r="O476" s="66"/>
      <c r="P476" s="66"/>
      <c r="Q476" s="66"/>
      <c r="R476" s="66"/>
      <c r="S476" s="66"/>
      <c r="T476" s="66"/>
      <c r="U476" s="66"/>
      <c r="V476" s="66"/>
      <c r="W476" s="66"/>
      <c r="X476" s="66"/>
      <c r="Y476" s="66"/>
      <c r="Z476" s="66"/>
    </row>
    <row r="477" spans="1:26" ht="15.75" customHeight="1">
      <c r="A477" s="66"/>
      <c r="B477" s="66"/>
      <c r="C477" s="29"/>
      <c r="D477" s="66"/>
      <c r="E477" s="66"/>
      <c r="F477" s="66"/>
      <c r="G477" s="66"/>
      <c r="H477" s="66"/>
      <c r="I477" s="66"/>
      <c r="J477" s="66"/>
      <c r="K477" s="66"/>
      <c r="L477" s="66"/>
      <c r="M477" s="66"/>
      <c r="N477" s="66"/>
      <c r="O477" s="66"/>
      <c r="P477" s="66"/>
      <c r="Q477" s="66"/>
      <c r="R477" s="66"/>
      <c r="S477" s="66"/>
      <c r="T477" s="66"/>
      <c r="U477" s="66"/>
      <c r="V477" s="66"/>
      <c r="W477" s="66"/>
      <c r="X477" s="66"/>
      <c r="Y477" s="66"/>
      <c r="Z477" s="66"/>
    </row>
    <row r="478" spans="1:26" ht="15.75" customHeight="1">
      <c r="A478" s="66"/>
      <c r="B478" s="66"/>
      <c r="C478" s="29"/>
      <c r="D478" s="66"/>
      <c r="E478" s="66"/>
      <c r="F478" s="66"/>
      <c r="G478" s="66"/>
      <c r="H478" s="66"/>
      <c r="I478" s="66"/>
      <c r="J478" s="66"/>
      <c r="K478" s="66"/>
      <c r="L478" s="66"/>
      <c r="M478" s="66"/>
      <c r="N478" s="66"/>
      <c r="O478" s="66"/>
      <c r="P478" s="66"/>
      <c r="Q478" s="66"/>
      <c r="R478" s="66"/>
      <c r="S478" s="66"/>
      <c r="T478" s="66"/>
      <c r="U478" s="66"/>
      <c r="V478" s="66"/>
      <c r="W478" s="66"/>
      <c r="X478" s="66"/>
      <c r="Y478" s="66"/>
      <c r="Z478" s="66"/>
    </row>
    <row r="479" spans="1:26" ht="15.75" customHeight="1">
      <c r="A479" s="66"/>
      <c r="B479" s="66"/>
      <c r="C479" s="29"/>
      <c r="D479" s="66"/>
      <c r="E479" s="66"/>
      <c r="F479" s="66"/>
      <c r="G479" s="66"/>
      <c r="H479" s="66"/>
      <c r="I479" s="66"/>
      <c r="J479" s="66"/>
      <c r="K479" s="66"/>
      <c r="L479" s="66"/>
      <c r="M479" s="66"/>
      <c r="N479" s="66"/>
      <c r="O479" s="66"/>
      <c r="P479" s="66"/>
      <c r="Q479" s="66"/>
      <c r="R479" s="66"/>
      <c r="S479" s="66"/>
      <c r="T479" s="66"/>
      <c r="U479" s="66"/>
      <c r="V479" s="66"/>
      <c r="W479" s="66"/>
      <c r="X479" s="66"/>
      <c r="Y479" s="66"/>
      <c r="Z479" s="66"/>
    </row>
    <row r="480" spans="1:26" ht="15.75" customHeight="1">
      <c r="A480" s="66"/>
      <c r="B480" s="66"/>
      <c r="C480" s="29"/>
      <c r="D480" s="66"/>
      <c r="E480" s="66"/>
      <c r="F480" s="66"/>
      <c r="G480" s="66"/>
      <c r="H480" s="66"/>
      <c r="I480" s="66"/>
      <c r="J480" s="66"/>
      <c r="K480" s="66"/>
      <c r="L480" s="66"/>
      <c r="M480" s="66"/>
      <c r="N480" s="66"/>
      <c r="O480" s="66"/>
      <c r="P480" s="66"/>
      <c r="Q480" s="66"/>
      <c r="R480" s="66"/>
      <c r="S480" s="66"/>
      <c r="T480" s="66"/>
      <c r="U480" s="66"/>
      <c r="V480" s="66"/>
      <c r="W480" s="66"/>
      <c r="X480" s="66"/>
      <c r="Y480" s="66"/>
      <c r="Z480" s="66"/>
    </row>
    <row r="481" spans="1:26" ht="15.75" customHeight="1">
      <c r="A481" s="66"/>
      <c r="B481" s="66"/>
      <c r="C481" s="29"/>
      <c r="D481" s="66"/>
      <c r="E481" s="66"/>
      <c r="F481" s="66"/>
      <c r="G481" s="66"/>
      <c r="H481" s="66"/>
      <c r="I481" s="66"/>
      <c r="J481" s="66"/>
      <c r="K481" s="66"/>
      <c r="L481" s="66"/>
      <c r="M481" s="66"/>
      <c r="N481" s="66"/>
      <c r="O481" s="66"/>
      <c r="P481" s="66"/>
      <c r="Q481" s="66"/>
      <c r="R481" s="66"/>
      <c r="S481" s="66"/>
      <c r="T481" s="66"/>
      <c r="U481" s="66"/>
      <c r="V481" s="66"/>
      <c r="W481" s="66"/>
      <c r="X481" s="66"/>
      <c r="Y481" s="66"/>
      <c r="Z481" s="66"/>
    </row>
    <row r="482" spans="1:26" ht="15.75" customHeight="1">
      <c r="A482" s="66"/>
      <c r="B482" s="66"/>
      <c r="C482" s="29"/>
      <c r="D482" s="66"/>
      <c r="E482" s="66"/>
      <c r="F482" s="66"/>
      <c r="G482" s="66"/>
      <c r="H482" s="66"/>
      <c r="I482" s="66"/>
      <c r="J482" s="66"/>
      <c r="K482" s="66"/>
      <c r="L482" s="66"/>
      <c r="M482" s="66"/>
      <c r="N482" s="66"/>
      <c r="O482" s="66"/>
      <c r="P482" s="66"/>
      <c r="Q482" s="66"/>
      <c r="R482" s="66"/>
      <c r="S482" s="66"/>
      <c r="T482" s="66"/>
      <c r="U482" s="66"/>
      <c r="V482" s="66"/>
      <c r="W482" s="66"/>
      <c r="X482" s="66"/>
      <c r="Y482" s="66"/>
      <c r="Z482" s="66"/>
    </row>
    <row r="483" spans="1:26" ht="15.75" customHeight="1">
      <c r="A483" s="66"/>
      <c r="B483" s="66"/>
      <c r="C483" s="29"/>
      <c r="D483" s="66"/>
      <c r="E483" s="66"/>
      <c r="F483" s="66"/>
      <c r="G483" s="66"/>
      <c r="H483" s="66"/>
      <c r="I483" s="66"/>
      <c r="J483" s="66"/>
      <c r="K483" s="66"/>
      <c r="L483" s="66"/>
      <c r="M483" s="66"/>
      <c r="N483" s="66"/>
      <c r="O483" s="66"/>
      <c r="P483" s="66"/>
      <c r="Q483" s="66"/>
      <c r="R483" s="66"/>
      <c r="S483" s="66"/>
      <c r="T483" s="66"/>
      <c r="U483" s="66"/>
      <c r="V483" s="66"/>
      <c r="W483" s="66"/>
      <c r="X483" s="66"/>
      <c r="Y483" s="66"/>
      <c r="Z483" s="66"/>
    </row>
    <row r="484" spans="1:26" ht="15.75" customHeight="1">
      <c r="A484" s="66"/>
      <c r="B484" s="66"/>
      <c r="C484" s="29"/>
      <c r="D484" s="66"/>
      <c r="E484" s="66"/>
      <c r="F484" s="66"/>
      <c r="G484" s="66"/>
      <c r="H484" s="66"/>
      <c r="I484" s="66"/>
      <c r="J484" s="66"/>
      <c r="K484" s="66"/>
      <c r="L484" s="66"/>
      <c r="M484" s="66"/>
      <c r="N484" s="66"/>
      <c r="O484" s="66"/>
      <c r="P484" s="66"/>
      <c r="Q484" s="66"/>
      <c r="R484" s="66"/>
      <c r="S484" s="66"/>
      <c r="T484" s="66"/>
      <c r="U484" s="66"/>
      <c r="V484" s="66"/>
      <c r="W484" s="66"/>
      <c r="X484" s="66"/>
      <c r="Y484" s="66"/>
      <c r="Z484" s="66"/>
    </row>
    <row r="485" spans="1:26" ht="15.75" customHeight="1">
      <c r="A485" s="66"/>
      <c r="B485" s="66"/>
      <c r="C485" s="29"/>
      <c r="D485" s="66"/>
      <c r="E485" s="66"/>
      <c r="F485" s="66"/>
      <c r="G485" s="66"/>
      <c r="H485" s="66"/>
      <c r="I485" s="66"/>
      <c r="J485" s="66"/>
      <c r="K485" s="66"/>
      <c r="L485" s="66"/>
      <c r="M485" s="66"/>
      <c r="N485" s="66"/>
      <c r="O485" s="66"/>
      <c r="P485" s="66"/>
      <c r="Q485" s="66"/>
      <c r="R485" s="66"/>
      <c r="S485" s="66"/>
      <c r="T485" s="66"/>
      <c r="U485" s="66"/>
      <c r="V485" s="66"/>
      <c r="W485" s="66"/>
      <c r="X485" s="66"/>
      <c r="Y485" s="66"/>
      <c r="Z485" s="66"/>
    </row>
    <row r="486" spans="1:26" ht="15.75" customHeight="1">
      <c r="A486" s="66"/>
      <c r="B486" s="66"/>
      <c r="C486" s="29"/>
      <c r="D486" s="66"/>
      <c r="E486" s="66"/>
      <c r="F486" s="66"/>
      <c r="G486" s="66"/>
      <c r="H486" s="66"/>
      <c r="I486" s="66"/>
      <c r="J486" s="66"/>
      <c r="K486" s="66"/>
      <c r="L486" s="66"/>
      <c r="M486" s="66"/>
      <c r="N486" s="66"/>
      <c r="O486" s="66"/>
      <c r="P486" s="66"/>
      <c r="Q486" s="66"/>
      <c r="R486" s="66"/>
      <c r="S486" s="66"/>
      <c r="T486" s="66"/>
      <c r="U486" s="66"/>
      <c r="V486" s="66"/>
      <c r="W486" s="66"/>
      <c r="X486" s="66"/>
      <c r="Y486" s="66"/>
      <c r="Z486" s="66"/>
    </row>
    <row r="487" spans="1:26" ht="15.75" customHeight="1">
      <c r="A487" s="66"/>
      <c r="B487" s="66"/>
      <c r="C487" s="29"/>
      <c r="D487" s="66"/>
      <c r="E487" s="66"/>
      <c r="F487" s="66"/>
      <c r="G487" s="66"/>
      <c r="H487" s="66"/>
      <c r="I487" s="66"/>
      <c r="J487" s="66"/>
      <c r="K487" s="66"/>
      <c r="L487" s="66"/>
      <c r="M487" s="66"/>
      <c r="N487" s="66"/>
      <c r="O487" s="66"/>
      <c r="P487" s="66"/>
      <c r="Q487" s="66"/>
      <c r="R487" s="66"/>
      <c r="S487" s="66"/>
      <c r="T487" s="66"/>
      <c r="U487" s="66"/>
      <c r="V487" s="66"/>
      <c r="W487" s="66"/>
      <c r="X487" s="66"/>
      <c r="Y487" s="66"/>
      <c r="Z487" s="66"/>
    </row>
    <row r="488" spans="1:26" ht="15.75" customHeight="1">
      <c r="A488" s="66"/>
      <c r="B488" s="66"/>
      <c r="C488" s="29"/>
      <c r="D488" s="66"/>
      <c r="E488" s="66"/>
      <c r="F488" s="66"/>
      <c r="G488" s="66"/>
      <c r="H488" s="66"/>
      <c r="I488" s="66"/>
      <c r="J488" s="66"/>
      <c r="K488" s="66"/>
      <c r="L488" s="66"/>
      <c r="M488" s="66"/>
      <c r="N488" s="66"/>
      <c r="O488" s="66"/>
      <c r="P488" s="66"/>
      <c r="Q488" s="66"/>
      <c r="R488" s="66"/>
      <c r="S488" s="66"/>
      <c r="T488" s="66"/>
      <c r="U488" s="66"/>
      <c r="V488" s="66"/>
      <c r="W488" s="66"/>
      <c r="X488" s="66"/>
      <c r="Y488" s="66"/>
      <c r="Z488" s="66"/>
    </row>
    <row r="489" spans="1:26" ht="15.75" customHeight="1">
      <c r="A489" s="66"/>
      <c r="B489" s="66"/>
      <c r="C489" s="29"/>
      <c r="D489" s="66"/>
      <c r="E489" s="66"/>
      <c r="F489" s="66"/>
      <c r="G489" s="66"/>
      <c r="H489" s="66"/>
      <c r="I489" s="66"/>
      <c r="J489" s="66"/>
      <c r="K489" s="66"/>
      <c r="L489" s="66"/>
      <c r="M489" s="66"/>
      <c r="N489" s="66"/>
      <c r="O489" s="66"/>
      <c r="P489" s="66"/>
      <c r="Q489" s="66"/>
      <c r="R489" s="66"/>
      <c r="S489" s="66"/>
      <c r="T489" s="66"/>
      <c r="U489" s="66"/>
      <c r="V489" s="66"/>
      <c r="W489" s="66"/>
      <c r="X489" s="66"/>
      <c r="Y489" s="66"/>
      <c r="Z489" s="66"/>
    </row>
    <row r="490" spans="1:26" ht="15.75" customHeight="1">
      <c r="A490" s="66"/>
      <c r="B490" s="66"/>
      <c r="C490" s="29"/>
      <c r="D490" s="66"/>
      <c r="E490" s="66"/>
      <c r="F490" s="66"/>
      <c r="G490" s="66"/>
      <c r="H490" s="66"/>
      <c r="I490" s="66"/>
      <c r="J490" s="66"/>
      <c r="K490" s="66"/>
      <c r="L490" s="66"/>
      <c r="M490" s="66"/>
      <c r="N490" s="66"/>
      <c r="O490" s="66"/>
      <c r="P490" s="66"/>
      <c r="Q490" s="66"/>
      <c r="R490" s="66"/>
      <c r="S490" s="66"/>
      <c r="T490" s="66"/>
      <c r="U490" s="66"/>
      <c r="V490" s="66"/>
      <c r="W490" s="66"/>
      <c r="X490" s="66"/>
      <c r="Y490" s="66"/>
      <c r="Z490" s="66"/>
    </row>
    <row r="491" spans="1:26" ht="15.75" customHeight="1">
      <c r="A491" s="66"/>
      <c r="B491" s="66"/>
      <c r="C491" s="29"/>
      <c r="D491" s="66"/>
      <c r="E491" s="66"/>
      <c r="F491" s="66"/>
      <c r="G491" s="66"/>
      <c r="H491" s="66"/>
      <c r="I491" s="66"/>
      <c r="J491" s="66"/>
      <c r="K491" s="66"/>
      <c r="L491" s="66"/>
      <c r="M491" s="66"/>
      <c r="N491" s="66"/>
      <c r="O491" s="66"/>
      <c r="P491" s="66"/>
      <c r="Q491" s="66"/>
      <c r="R491" s="66"/>
      <c r="S491" s="66"/>
      <c r="T491" s="66"/>
      <c r="U491" s="66"/>
      <c r="V491" s="66"/>
      <c r="W491" s="66"/>
      <c r="X491" s="66"/>
      <c r="Y491" s="66"/>
      <c r="Z491" s="66"/>
    </row>
    <row r="492" spans="1:26" ht="15.75" customHeight="1">
      <c r="A492" s="66"/>
      <c r="B492" s="66"/>
      <c r="C492" s="29"/>
      <c r="D492" s="66"/>
      <c r="E492" s="66"/>
      <c r="F492" s="66"/>
      <c r="G492" s="66"/>
      <c r="H492" s="66"/>
      <c r="I492" s="66"/>
      <c r="J492" s="66"/>
      <c r="K492" s="66"/>
      <c r="L492" s="66"/>
      <c r="M492" s="66"/>
      <c r="N492" s="66"/>
      <c r="O492" s="66"/>
      <c r="P492" s="66"/>
      <c r="Q492" s="66"/>
      <c r="R492" s="66"/>
      <c r="S492" s="66"/>
      <c r="T492" s="66"/>
      <c r="U492" s="66"/>
      <c r="V492" s="66"/>
      <c r="W492" s="66"/>
      <c r="X492" s="66"/>
      <c r="Y492" s="66"/>
      <c r="Z492" s="66"/>
    </row>
    <row r="493" spans="1:26" ht="15.75" customHeight="1">
      <c r="A493" s="66"/>
      <c r="B493" s="66"/>
      <c r="C493" s="29"/>
      <c r="D493" s="66"/>
      <c r="E493" s="66"/>
      <c r="F493" s="66"/>
      <c r="G493" s="66"/>
      <c r="H493" s="66"/>
      <c r="I493" s="66"/>
      <c r="J493" s="66"/>
      <c r="K493" s="66"/>
      <c r="L493" s="66"/>
      <c r="M493" s="66"/>
      <c r="N493" s="66"/>
      <c r="O493" s="66"/>
      <c r="P493" s="66"/>
      <c r="Q493" s="66"/>
      <c r="R493" s="66"/>
      <c r="S493" s="66"/>
      <c r="T493" s="66"/>
      <c r="U493" s="66"/>
      <c r="V493" s="66"/>
      <c r="W493" s="66"/>
      <c r="X493" s="66"/>
      <c r="Y493" s="66"/>
      <c r="Z493" s="66"/>
    </row>
    <row r="494" spans="1:26" ht="15.75" customHeight="1">
      <c r="A494" s="66"/>
      <c r="B494" s="66"/>
      <c r="C494" s="29"/>
      <c r="D494" s="66"/>
      <c r="E494" s="66"/>
      <c r="F494" s="66"/>
      <c r="G494" s="66"/>
      <c r="H494" s="66"/>
      <c r="I494" s="66"/>
      <c r="J494" s="66"/>
      <c r="K494" s="66"/>
      <c r="L494" s="66"/>
      <c r="M494" s="66"/>
      <c r="N494" s="66"/>
      <c r="O494" s="66"/>
      <c r="P494" s="66"/>
      <c r="Q494" s="66"/>
      <c r="R494" s="66"/>
      <c r="S494" s="66"/>
      <c r="T494" s="66"/>
      <c r="U494" s="66"/>
      <c r="V494" s="66"/>
      <c r="W494" s="66"/>
      <c r="X494" s="66"/>
      <c r="Y494" s="66"/>
      <c r="Z494" s="66"/>
    </row>
    <row r="495" spans="1:26" ht="15.75" customHeight="1">
      <c r="A495" s="66"/>
      <c r="B495" s="66"/>
      <c r="C495" s="29"/>
      <c r="D495" s="66"/>
      <c r="E495" s="66"/>
      <c r="F495" s="66"/>
      <c r="G495" s="66"/>
      <c r="H495" s="66"/>
      <c r="I495" s="66"/>
      <c r="J495" s="66"/>
      <c r="K495" s="66"/>
      <c r="L495" s="66"/>
      <c r="M495" s="66"/>
      <c r="N495" s="66"/>
      <c r="O495" s="66"/>
      <c r="P495" s="66"/>
      <c r="Q495" s="66"/>
      <c r="R495" s="66"/>
      <c r="S495" s="66"/>
      <c r="T495" s="66"/>
      <c r="U495" s="66"/>
      <c r="V495" s="66"/>
      <c r="W495" s="66"/>
      <c r="X495" s="66"/>
      <c r="Y495" s="66"/>
      <c r="Z495" s="66"/>
    </row>
    <row r="496" spans="1:26" ht="15.75" customHeight="1">
      <c r="A496" s="66"/>
      <c r="B496" s="66"/>
      <c r="C496" s="29"/>
      <c r="D496" s="66"/>
      <c r="E496" s="66"/>
      <c r="F496" s="66"/>
      <c r="G496" s="66"/>
      <c r="H496" s="66"/>
      <c r="I496" s="66"/>
      <c r="J496" s="66"/>
      <c r="K496" s="66"/>
      <c r="L496" s="66"/>
      <c r="M496" s="66"/>
      <c r="N496" s="66"/>
      <c r="O496" s="66"/>
      <c r="P496" s="66"/>
      <c r="Q496" s="66"/>
      <c r="R496" s="66"/>
      <c r="S496" s="66"/>
      <c r="T496" s="66"/>
      <c r="U496" s="66"/>
      <c r="V496" s="66"/>
      <c r="W496" s="66"/>
      <c r="X496" s="66"/>
      <c r="Y496" s="66"/>
      <c r="Z496" s="66"/>
    </row>
    <row r="497" spans="1:26" ht="15.75" customHeight="1">
      <c r="A497" s="66"/>
      <c r="B497" s="66"/>
      <c r="C497" s="29"/>
      <c r="D497" s="66"/>
      <c r="E497" s="66"/>
      <c r="F497" s="66"/>
      <c r="G497" s="66"/>
      <c r="H497" s="66"/>
      <c r="I497" s="66"/>
      <c r="J497" s="66"/>
      <c r="K497" s="66"/>
      <c r="L497" s="66"/>
      <c r="M497" s="66"/>
      <c r="N497" s="66"/>
      <c r="O497" s="66"/>
      <c r="P497" s="66"/>
      <c r="Q497" s="66"/>
      <c r="R497" s="66"/>
      <c r="S497" s="66"/>
      <c r="T497" s="66"/>
      <c r="U497" s="66"/>
      <c r="V497" s="66"/>
      <c r="W497" s="66"/>
      <c r="X497" s="66"/>
      <c r="Y497" s="66"/>
      <c r="Z497" s="66"/>
    </row>
    <row r="498" spans="1:26" ht="15.75" customHeight="1">
      <c r="A498" s="66"/>
      <c r="B498" s="66"/>
      <c r="C498" s="29"/>
      <c r="D498" s="66"/>
      <c r="E498" s="66"/>
      <c r="F498" s="66"/>
      <c r="G498" s="66"/>
      <c r="H498" s="66"/>
      <c r="I498" s="66"/>
      <c r="J498" s="66"/>
      <c r="K498" s="66"/>
      <c r="L498" s="66"/>
      <c r="M498" s="66"/>
      <c r="N498" s="66"/>
      <c r="O498" s="66"/>
      <c r="P498" s="66"/>
      <c r="Q498" s="66"/>
      <c r="R498" s="66"/>
      <c r="S498" s="66"/>
      <c r="T498" s="66"/>
      <c r="U498" s="66"/>
      <c r="V498" s="66"/>
      <c r="W498" s="66"/>
      <c r="X498" s="66"/>
      <c r="Y498" s="66"/>
      <c r="Z498" s="66"/>
    </row>
    <row r="499" spans="1:26" ht="15.75" customHeight="1">
      <c r="A499" s="66"/>
      <c r="B499" s="66"/>
      <c r="C499" s="29"/>
      <c r="D499" s="66"/>
      <c r="E499" s="66"/>
      <c r="F499" s="66"/>
      <c r="G499" s="66"/>
      <c r="H499" s="66"/>
      <c r="I499" s="66"/>
      <c r="J499" s="66"/>
      <c r="K499" s="66"/>
      <c r="L499" s="66"/>
      <c r="M499" s="66"/>
      <c r="N499" s="66"/>
      <c r="O499" s="66"/>
      <c r="P499" s="66"/>
      <c r="Q499" s="66"/>
      <c r="R499" s="66"/>
      <c r="S499" s="66"/>
      <c r="T499" s="66"/>
      <c r="U499" s="66"/>
      <c r="V499" s="66"/>
      <c r="W499" s="66"/>
      <c r="X499" s="66"/>
      <c r="Y499" s="66"/>
      <c r="Z499" s="66"/>
    </row>
    <row r="500" spans="1:26" ht="15.75" customHeight="1">
      <c r="A500" s="66"/>
      <c r="B500" s="66"/>
      <c r="C500" s="29"/>
      <c r="D500" s="66"/>
      <c r="E500" s="66"/>
      <c r="F500" s="66"/>
      <c r="G500" s="66"/>
      <c r="H500" s="66"/>
      <c r="I500" s="66"/>
      <c r="J500" s="66"/>
      <c r="K500" s="66"/>
      <c r="L500" s="66"/>
      <c r="M500" s="66"/>
      <c r="N500" s="66"/>
      <c r="O500" s="66"/>
      <c r="P500" s="66"/>
      <c r="Q500" s="66"/>
      <c r="R500" s="66"/>
      <c r="S500" s="66"/>
      <c r="T500" s="66"/>
      <c r="U500" s="66"/>
      <c r="V500" s="66"/>
      <c r="W500" s="66"/>
      <c r="X500" s="66"/>
      <c r="Y500" s="66"/>
      <c r="Z500" s="66"/>
    </row>
    <row r="501" spans="1:26" ht="15.75" customHeight="1">
      <c r="A501" s="66"/>
      <c r="B501" s="66"/>
      <c r="C501" s="29"/>
      <c r="D501" s="66"/>
      <c r="E501" s="66"/>
      <c r="F501" s="66"/>
      <c r="G501" s="66"/>
      <c r="H501" s="66"/>
      <c r="I501" s="66"/>
      <c r="J501" s="66"/>
      <c r="K501" s="66"/>
      <c r="L501" s="66"/>
      <c r="M501" s="66"/>
      <c r="N501" s="66"/>
      <c r="O501" s="66"/>
      <c r="P501" s="66"/>
      <c r="Q501" s="66"/>
      <c r="R501" s="66"/>
      <c r="S501" s="66"/>
      <c r="T501" s="66"/>
      <c r="U501" s="66"/>
      <c r="V501" s="66"/>
      <c r="W501" s="66"/>
      <c r="X501" s="66"/>
      <c r="Y501" s="66"/>
      <c r="Z501" s="66"/>
    </row>
    <row r="502" spans="1:26" ht="15.75" customHeight="1">
      <c r="A502" s="66"/>
      <c r="B502" s="66"/>
      <c r="C502" s="29"/>
      <c r="D502" s="66"/>
      <c r="E502" s="66"/>
      <c r="F502" s="66"/>
      <c r="G502" s="66"/>
      <c r="H502" s="66"/>
      <c r="I502" s="66"/>
      <c r="J502" s="66"/>
      <c r="K502" s="66"/>
      <c r="L502" s="66"/>
      <c r="M502" s="66"/>
      <c r="N502" s="66"/>
      <c r="O502" s="66"/>
      <c r="P502" s="66"/>
      <c r="Q502" s="66"/>
      <c r="R502" s="66"/>
      <c r="S502" s="66"/>
      <c r="T502" s="66"/>
      <c r="U502" s="66"/>
      <c r="V502" s="66"/>
      <c r="W502" s="66"/>
      <c r="X502" s="66"/>
      <c r="Y502" s="66"/>
      <c r="Z502" s="66"/>
    </row>
    <row r="503" spans="1:26" ht="15.75" customHeight="1">
      <c r="A503" s="66"/>
      <c r="B503" s="66"/>
      <c r="C503" s="29"/>
      <c r="D503" s="66"/>
      <c r="E503" s="66"/>
      <c r="F503" s="66"/>
      <c r="G503" s="66"/>
      <c r="H503" s="66"/>
      <c r="I503" s="66"/>
      <c r="J503" s="66"/>
      <c r="K503" s="66"/>
      <c r="L503" s="66"/>
      <c r="M503" s="66"/>
      <c r="N503" s="66"/>
      <c r="O503" s="66"/>
      <c r="P503" s="66"/>
      <c r="Q503" s="66"/>
      <c r="R503" s="66"/>
      <c r="S503" s="66"/>
      <c r="T503" s="66"/>
      <c r="U503" s="66"/>
      <c r="V503" s="66"/>
      <c r="W503" s="66"/>
      <c r="X503" s="66"/>
      <c r="Y503" s="66"/>
      <c r="Z503" s="66"/>
    </row>
    <row r="504" spans="1:26" ht="15.75" customHeight="1">
      <c r="A504" s="66"/>
      <c r="B504" s="66"/>
      <c r="C504" s="29"/>
      <c r="D504" s="66"/>
      <c r="E504" s="66"/>
      <c r="F504" s="66"/>
      <c r="G504" s="66"/>
      <c r="H504" s="66"/>
      <c r="I504" s="66"/>
      <c r="J504" s="66"/>
      <c r="K504" s="66"/>
      <c r="L504" s="66"/>
      <c r="M504" s="66"/>
      <c r="N504" s="66"/>
      <c r="O504" s="66"/>
      <c r="P504" s="66"/>
      <c r="Q504" s="66"/>
      <c r="R504" s="66"/>
      <c r="S504" s="66"/>
      <c r="T504" s="66"/>
      <c r="U504" s="66"/>
      <c r="V504" s="66"/>
      <c r="W504" s="66"/>
      <c r="X504" s="66"/>
      <c r="Y504" s="66"/>
      <c r="Z504" s="66"/>
    </row>
    <row r="505" spans="1:26" ht="15.75" customHeight="1">
      <c r="A505" s="66"/>
      <c r="B505" s="66"/>
      <c r="C505" s="29"/>
      <c r="D505" s="66"/>
      <c r="E505" s="66"/>
      <c r="F505" s="66"/>
      <c r="G505" s="66"/>
      <c r="H505" s="66"/>
      <c r="I505" s="66"/>
      <c r="J505" s="66"/>
      <c r="K505" s="66"/>
      <c r="L505" s="66"/>
      <c r="M505" s="66"/>
      <c r="N505" s="66"/>
      <c r="O505" s="66"/>
      <c r="P505" s="66"/>
      <c r="Q505" s="66"/>
      <c r="R505" s="66"/>
      <c r="S505" s="66"/>
      <c r="T505" s="66"/>
      <c r="U505" s="66"/>
      <c r="V505" s="66"/>
      <c r="W505" s="66"/>
      <c r="X505" s="66"/>
      <c r="Y505" s="66"/>
      <c r="Z505" s="66"/>
    </row>
    <row r="506" spans="1:26" ht="15.75" customHeight="1">
      <c r="A506" s="66"/>
      <c r="B506" s="66"/>
      <c r="C506" s="29"/>
      <c r="D506" s="66"/>
      <c r="E506" s="66"/>
      <c r="F506" s="66"/>
      <c r="G506" s="66"/>
      <c r="H506" s="66"/>
      <c r="I506" s="66"/>
      <c r="J506" s="66"/>
      <c r="K506" s="66"/>
      <c r="L506" s="66"/>
      <c r="M506" s="66"/>
      <c r="N506" s="66"/>
      <c r="O506" s="66"/>
      <c r="P506" s="66"/>
      <c r="Q506" s="66"/>
      <c r="R506" s="66"/>
      <c r="S506" s="66"/>
      <c r="T506" s="66"/>
      <c r="U506" s="66"/>
      <c r="V506" s="66"/>
      <c r="W506" s="66"/>
      <c r="X506" s="66"/>
      <c r="Y506" s="66"/>
      <c r="Z506" s="66"/>
    </row>
    <row r="507" spans="1:26" ht="15.75" customHeight="1">
      <c r="A507" s="66"/>
      <c r="B507" s="66"/>
      <c r="C507" s="29"/>
      <c r="D507" s="66"/>
      <c r="E507" s="66"/>
      <c r="F507" s="66"/>
      <c r="G507" s="66"/>
      <c r="H507" s="66"/>
      <c r="I507" s="66"/>
      <c r="J507" s="66"/>
      <c r="K507" s="66"/>
      <c r="L507" s="66"/>
      <c r="M507" s="66"/>
      <c r="N507" s="66"/>
      <c r="O507" s="66"/>
      <c r="P507" s="66"/>
      <c r="Q507" s="66"/>
      <c r="R507" s="66"/>
      <c r="S507" s="66"/>
      <c r="T507" s="66"/>
      <c r="U507" s="66"/>
      <c r="V507" s="66"/>
      <c r="W507" s="66"/>
      <c r="X507" s="66"/>
      <c r="Y507" s="66"/>
      <c r="Z507" s="66"/>
    </row>
    <row r="508" spans="1:26" ht="15.75" customHeight="1">
      <c r="A508" s="66"/>
      <c r="B508" s="66"/>
      <c r="C508" s="29"/>
      <c r="D508" s="66"/>
      <c r="E508" s="66"/>
      <c r="F508" s="66"/>
      <c r="G508" s="66"/>
      <c r="H508" s="66"/>
      <c r="I508" s="66"/>
      <c r="J508" s="66"/>
      <c r="K508" s="66"/>
      <c r="L508" s="66"/>
      <c r="M508" s="66"/>
      <c r="N508" s="66"/>
      <c r="O508" s="66"/>
      <c r="P508" s="66"/>
      <c r="Q508" s="66"/>
      <c r="R508" s="66"/>
      <c r="S508" s="66"/>
      <c r="T508" s="66"/>
      <c r="U508" s="66"/>
      <c r="V508" s="66"/>
      <c r="W508" s="66"/>
      <c r="X508" s="66"/>
      <c r="Y508" s="66"/>
      <c r="Z508" s="66"/>
    </row>
    <row r="509" spans="1:26" ht="15.75" customHeight="1">
      <c r="A509" s="66"/>
      <c r="B509" s="66"/>
      <c r="C509" s="29"/>
      <c r="D509" s="66"/>
      <c r="E509" s="66"/>
      <c r="F509" s="66"/>
      <c r="G509" s="66"/>
      <c r="H509" s="66"/>
      <c r="I509" s="66"/>
      <c r="J509" s="66"/>
      <c r="K509" s="66"/>
      <c r="L509" s="66"/>
      <c r="M509" s="66"/>
      <c r="N509" s="66"/>
      <c r="O509" s="66"/>
      <c r="P509" s="66"/>
      <c r="Q509" s="66"/>
      <c r="R509" s="66"/>
      <c r="S509" s="66"/>
      <c r="T509" s="66"/>
      <c r="U509" s="66"/>
      <c r="V509" s="66"/>
      <c r="W509" s="66"/>
      <c r="X509" s="66"/>
      <c r="Y509" s="66"/>
      <c r="Z509" s="66"/>
    </row>
    <row r="510" spans="1:26" ht="15.75" customHeight="1">
      <c r="A510" s="66"/>
      <c r="B510" s="66"/>
      <c r="C510" s="29"/>
      <c r="D510" s="66"/>
      <c r="E510" s="66"/>
      <c r="F510" s="66"/>
      <c r="G510" s="66"/>
      <c r="H510" s="66"/>
      <c r="I510" s="66"/>
      <c r="J510" s="66"/>
      <c r="K510" s="66"/>
      <c r="L510" s="66"/>
      <c r="M510" s="66"/>
      <c r="N510" s="66"/>
      <c r="O510" s="66"/>
      <c r="P510" s="66"/>
      <c r="Q510" s="66"/>
      <c r="R510" s="66"/>
      <c r="S510" s="66"/>
      <c r="T510" s="66"/>
      <c r="U510" s="66"/>
      <c r="V510" s="66"/>
      <c r="W510" s="66"/>
      <c r="X510" s="66"/>
      <c r="Y510" s="66"/>
      <c r="Z510" s="66"/>
    </row>
    <row r="511" spans="1:26" ht="15.75" customHeight="1">
      <c r="A511" s="66"/>
      <c r="B511" s="66"/>
      <c r="C511" s="29"/>
      <c r="D511" s="66"/>
      <c r="E511" s="66"/>
      <c r="F511" s="66"/>
      <c r="G511" s="66"/>
      <c r="H511" s="66"/>
      <c r="I511" s="66"/>
      <c r="J511" s="66"/>
      <c r="K511" s="66"/>
      <c r="L511" s="66"/>
      <c r="M511" s="66"/>
      <c r="N511" s="66"/>
      <c r="O511" s="66"/>
      <c r="P511" s="66"/>
      <c r="Q511" s="66"/>
      <c r="R511" s="66"/>
      <c r="S511" s="66"/>
      <c r="T511" s="66"/>
      <c r="U511" s="66"/>
      <c r="V511" s="66"/>
      <c r="W511" s="66"/>
      <c r="X511" s="66"/>
      <c r="Y511" s="66"/>
      <c r="Z511" s="66"/>
    </row>
    <row r="512" spans="1:26" ht="15.75" customHeight="1">
      <c r="A512" s="66"/>
      <c r="B512" s="66"/>
      <c r="C512" s="29"/>
      <c r="D512" s="66"/>
      <c r="E512" s="66"/>
      <c r="F512" s="66"/>
      <c r="G512" s="66"/>
      <c r="H512" s="66"/>
      <c r="I512" s="66"/>
      <c r="J512" s="66"/>
      <c r="K512" s="66"/>
      <c r="L512" s="66"/>
      <c r="M512" s="66"/>
      <c r="N512" s="66"/>
      <c r="O512" s="66"/>
      <c r="P512" s="66"/>
      <c r="Q512" s="66"/>
      <c r="R512" s="66"/>
      <c r="S512" s="66"/>
      <c r="T512" s="66"/>
      <c r="U512" s="66"/>
      <c r="V512" s="66"/>
      <c r="W512" s="66"/>
      <c r="X512" s="66"/>
      <c r="Y512" s="66"/>
      <c r="Z512" s="66"/>
    </row>
    <row r="513" spans="1:26" ht="15.75" customHeight="1">
      <c r="A513" s="66"/>
      <c r="B513" s="66"/>
      <c r="C513" s="29"/>
      <c r="D513" s="66"/>
      <c r="E513" s="66"/>
      <c r="F513" s="66"/>
      <c r="G513" s="66"/>
      <c r="H513" s="66"/>
      <c r="I513" s="66"/>
      <c r="J513" s="66"/>
      <c r="K513" s="66"/>
      <c r="L513" s="66"/>
      <c r="M513" s="66"/>
      <c r="N513" s="66"/>
      <c r="O513" s="66"/>
      <c r="P513" s="66"/>
      <c r="Q513" s="66"/>
      <c r="R513" s="66"/>
      <c r="S513" s="66"/>
      <c r="T513" s="66"/>
      <c r="U513" s="66"/>
      <c r="V513" s="66"/>
      <c r="W513" s="66"/>
      <c r="X513" s="66"/>
      <c r="Y513" s="66"/>
      <c r="Z513" s="66"/>
    </row>
    <row r="514" spans="1:26" ht="15.75" customHeight="1">
      <c r="A514" s="66"/>
      <c r="B514" s="66"/>
      <c r="C514" s="29"/>
      <c r="D514" s="66"/>
      <c r="E514" s="66"/>
      <c r="F514" s="66"/>
      <c r="G514" s="66"/>
      <c r="H514" s="66"/>
      <c r="I514" s="66"/>
      <c r="J514" s="66"/>
      <c r="K514" s="66"/>
      <c r="L514" s="66"/>
      <c r="M514" s="66"/>
      <c r="N514" s="66"/>
      <c r="O514" s="66"/>
      <c r="P514" s="66"/>
      <c r="Q514" s="66"/>
      <c r="R514" s="66"/>
      <c r="S514" s="66"/>
      <c r="T514" s="66"/>
      <c r="U514" s="66"/>
      <c r="V514" s="66"/>
      <c r="W514" s="66"/>
      <c r="X514" s="66"/>
      <c r="Y514" s="66"/>
      <c r="Z514" s="66"/>
    </row>
    <row r="515" spans="1:26" ht="15.75" customHeight="1">
      <c r="A515" s="66"/>
      <c r="B515" s="66"/>
      <c r="C515" s="29"/>
      <c r="D515" s="66"/>
      <c r="E515" s="66"/>
      <c r="F515" s="66"/>
      <c r="G515" s="66"/>
      <c r="H515" s="66"/>
      <c r="I515" s="66"/>
      <c r="J515" s="66"/>
      <c r="K515" s="66"/>
      <c r="L515" s="66"/>
      <c r="M515" s="66"/>
      <c r="N515" s="66"/>
      <c r="O515" s="66"/>
      <c r="P515" s="66"/>
      <c r="Q515" s="66"/>
      <c r="R515" s="66"/>
      <c r="S515" s="66"/>
      <c r="T515" s="66"/>
      <c r="U515" s="66"/>
      <c r="V515" s="66"/>
      <c r="W515" s="66"/>
      <c r="X515" s="66"/>
      <c r="Y515" s="66"/>
      <c r="Z515" s="66"/>
    </row>
    <row r="516" spans="1:26" ht="15.75" customHeight="1">
      <c r="A516" s="66"/>
      <c r="B516" s="66"/>
      <c r="C516" s="29"/>
      <c r="D516" s="66"/>
      <c r="E516" s="66"/>
      <c r="F516" s="66"/>
      <c r="G516" s="66"/>
      <c r="H516" s="66"/>
      <c r="I516" s="66"/>
      <c r="J516" s="66"/>
      <c r="K516" s="66"/>
      <c r="L516" s="66"/>
      <c r="M516" s="66"/>
      <c r="N516" s="66"/>
      <c r="O516" s="66"/>
      <c r="P516" s="66"/>
      <c r="Q516" s="66"/>
      <c r="R516" s="66"/>
      <c r="S516" s="66"/>
      <c r="T516" s="66"/>
      <c r="U516" s="66"/>
      <c r="V516" s="66"/>
      <c r="W516" s="66"/>
      <c r="X516" s="66"/>
      <c r="Y516" s="66"/>
      <c r="Z516" s="66"/>
    </row>
    <row r="517" spans="1:26" ht="15.75" customHeight="1">
      <c r="A517" s="66"/>
      <c r="B517" s="66"/>
      <c r="C517" s="29"/>
      <c r="D517" s="66"/>
      <c r="E517" s="66"/>
      <c r="F517" s="66"/>
      <c r="G517" s="66"/>
      <c r="H517" s="66"/>
      <c r="I517" s="66"/>
      <c r="J517" s="66"/>
      <c r="K517" s="66"/>
      <c r="L517" s="66"/>
      <c r="M517" s="66"/>
      <c r="N517" s="66"/>
      <c r="O517" s="66"/>
      <c r="P517" s="66"/>
      <c r="Q517" s="66"/>
      <c r="R517" s="66"/>
      <c r="S517" s="66"/>
      <c r="T517" s="66"/>
      <c r="U517" s="66"/>
      <c r="V517" s="66"/>
      <c r="W517" s="66"/>
      <c r="X517" s="66"/>
      <c r="Y517" s="66"/>
      <c r="Z517" s="66"/>
    </row>
    <row r="518" spans="1:26" ht="15.75" customHeight="1">
      <c r="A518" s="66"/>
      <c r="B518" s="66"/>
      <c r="C518" s="29"/>
      <c r="D518" s="66"/>
      <c r="E518" s="66"/>
      <c r="F518" s="66"/>
      <c r="G518" s="66"/>
      <c r="H518" s="66"/>
      <c r="I518" s="66"/>
      <c r="J518" s="66"/>
      <c r="K518" s="66"/>
      <c r="L518" s="66"/>
      <c r="M518" s="66"/>
      <c r="N518" s="66"/>
      <c r="O518" s="66"/>
      <c r="P518" s="66"/>
      <c r="Q518" s="66"/>
      <c r="R518" s="66"/>
      <c r="S518" s="66"/>
      <c r="T518" s="66"/>
      <c r="U518" s="66"/>
      <c r="V518" s="66"/>
      <c r="W518" s="66"/>
      <c r="X518" s="66"/>
      <c r="Y518" s="66"/>
      <c r="Z518" s="66"/>
    </row>
    <row r="519" spans="1:26" ht="15.75" customHeight="1">
      <c r="A519" s="66"/>
      <c r="B519" s="66"/>
      <c r="C519" s="29"/>
      <c r="D519" s="66"/>
      <c r="E519" s="66"/>
      <c r="F519" s="66"/>
      <c r="G519" s="66"/>
      <c r="H519" s="66"/>
      <c r="I519" s="66"/>
      <c r="J519" s="66"/>
      <c r="K519" s="66"/>
      <c r="L519" s="66"/>
      <c r="M519" s="66"/>
      <c r="N519" s="66"/>
      <c r="O519" s="66"/>
      <c r="P519" s="66"/>
      <c r="Q519" s="66"/>
      <c r="R519" s="66"/>
      <c r="S519" s="66"/>
      <c r="T519" s="66"/>
      <c r="U519" s="66"/>
      <c r="V519" s="66"/>
      <c r="W519" s="66"/>
      <c r="X519" s="66"/>
      <c r="Y519" s="66"/>
      <c r="Z519" s="66"/>
    </row>
    <row r="520" spans="1:26" ht="15.75" customHeight="1">
      <c r="A520" s="66"/>
      <c r="B520" s="66"/>
      <c r="C520" s="29"/>
      <c r="D520" s="66"/>
      <c r="E520" s="66"/>
      <c r="F520" s="66"/>
      <c r="G520" s="66"/>
      <c r="H520" s="66"/>
      <c r="I520" s="66"/>
      <c r="J520" s="66"/>
      <c r="K520" s="66"/>
      <c r="L520" s="66"/>
      <c r="M520" s="66"/>
      <c r="N520" s="66"/>
      <c r="O520" s="66"/>
      <c r="P520" s="66"/>
      <c r="Q520" s="66"/>
      <c r="R520" s="66"/>
      <c r="S520" s="66"/>
      <c r="T520" s="66"/>
      <c r="U520" s="66"/>
      <c r="V520" s="66"/>
      <c r="W520" s="66"/>
      <c r="X520" s="66"/>
      <c r="Y520" s="66"/>
      <c r="Z520" s="66"/>
    </row>
    <row r="521" spans="1:26" ht="15.75" customHeight="1">
      <c r="A521" s="66"/>
      <c r="B521" s="66"/>
      <c r="C521" s="29"/>
      <c r="D521" s="66"/>
      <c r="E521" s="66"/>
      <c r="F521" s="66"/>
      <c r="G521" s="66"/>
      <c r="H521" s="66"/>
      <c r="I521" s="66"/>
      <c r="J521" s="66"/>
      <c r="K521" s="66"/>
      <c r="L521" s="66"/>
      <c r="M521" s="66"/>
      <c r="N521" s="66"/>
      <c r="O521" s="66"/>
      <c r="P521" s="66"/>
      <c r="Q521" s="66"/>
      <c r="R521" s="66"/>
      <c r="S521" s="66"/>
      <c r="T521" s="66"/>
      <c r="U521" s="66"/>
      <c r="V521" s="66"/>
      <c r="W521" s="66"/>
      <c r="X521" s="66"/>
      <c r="Y521" s="66"/>
      <c r="Z521" s="66"/>
    </row>
    <row r="522" spans="1:26" ht="15.75" customHeight="1">
      <c r="A522" s="66"/>
      <c r="B522" s="66"/>
      <c r="C522" s="29"/>
      <c r="D522" s="66"/>
      <c r="E522" s="66"/>
      <c r="F522" s="66"/>
      <c r="G522" s="66"/>
      <c r="H522" s="66"/>
      <c r="I522" s="66"/>
      <c r="J522" s="66"/>
      <c r="K522" s="66"/>
      <c r="L522" s="66"/>
      <c r="M522" s="66"/>
      <c r="N522" s="66"/>
      <c r="O522" s="66"/>
      <c r="P522" s="66"/>
      <c r="Q522" s="66"/>
      <c r="R522" s="66"/>
      <c r="S522" s="66"/>
      <c r="T522" s="66"/>
      <c r="U522" s="66"/>
      <c r="V522" s="66"/>
      <c r="W522" s="66"/>
      <c r="X522" s="66"/>
      <c r="Y522" s="66"/>
      <c r="Z522" s="66"/>
    </row>
    <row r="523" spans="1:26" ht="15.75" customHeight="1">
      <c r="A523" s="66"/>
      <c r="B523" s="66"/>
      <c r="C523" s="29"/>
      <c r="D523" s="66"/>
      <c r="E523" s="66"/>
      <c r="F523" s="66"/>
      <c r="G523" s="66"/>
      <c r="H523" s="66"/>
      <c r="I523" s="66"/>
      <c r="J523" s="66"/>
      <c r="K523" s="66"/>
      <c r="L523" s="66"/>
      <c r="M523" s="66"/>
      <c r="N523" s="66"/>
      <c r="O523" s="66"/>
      <c r="P523" s="66"/>
      <c r="Q523" s="66"/>
      <c r="R523" s="66"/>
      <c r="S523" s="66"/>
      <c r="T523" s="66"/>
      <c r="U523" s="66"/>
      <c r="V523" s="66"/>
      <c r="W523" s="66"/>
      <c r="X523" s="66"/>
      <c r="Y523" s="66"/>
      <c r="Z523" s="66"/>
    </row>
    <row r="524" spans="1:26" ht="15.75" customHeight="1">
      <c r="A524" s="66"/>
      <c r="B524" s="66"/>
      <c r="C524" s="29"/>
      <c r="D524" s="66"/>
      <c r="E524" s="66"/>
      <c r="F524" s="66"/>
      <c r="G524" s="66"/>
      <c r="H524" s="66"/>
      <c r="I524" s="66"/>
      <c r="J524" s="66"/>
      <c r="K524" s="66"/>
      <c r="L524" s="66"/>
      <c r="M524" s="66"/>
      <c r="N524" s="66"/>
      <c r="O524" s="66"/>
      <c r="P524" s="66"/>
      <c r="Q524" s="66"/>
      <c r="R524" s="66"/>
      <c r="S524" s="66"/>
      <c r="T524" s="66"/>
      <c r="U524" s="66"/>
      <c r="V524" s="66"/>
      <c r="W524" s="66"/>
      <c r="X524" s="66"/>
      <c r="Y524" s="66"/>
      <c r="Z524" s="66"/>
    </row>
    <row r="525" spans="1:26" ht="15.75" customHeight="1">
      <c r="A525" s="66"/>
      <c r="B525" s="66"/>
      <c r="C525" s="29"/>
      <c r="D525" s="66"/>
      <c r="E525" s="66"/>
      <c r="F525" s="66"/>
      <c r="G525" s="66"/>
      <c r="H525" s="66"/>
      <c r="I525" s="66"/>
      <c r="J525" s="66"/>
      <c r="K525" s="66"/>
      <c r="L525" s="66"/>
      <c r="M525" s="66"/>
      <c r="N525" s="66"/>
      <c r="O525" s="66"/>
      <c r="P525" s="66"/>
      <c r="Q525" s="66"/>
      <c r="R525" s="66"/>
      <c r="S525" s="66"/>
      <c r="T525" s="66"/>
      <c r="U525" s="66"/>
      <c r="V525" s="66"/>
      <c r="W525" s="66"/>
      <c r="X525" s="66"/>
      <c r="Y525" s="66"/>
      <c r="Z525" s="66"/>
    </row>
    <row r="526" spans="1:26" ht="15.75" customHeight="1">
      <c r="A526" s="66"/>
      <c r="B526" s="66"/>
      <c r="C526" s="29"/>
      <c r="D526" s="66"/>
      <c r="E526" s="66"/>
      <c r="F526" s="66"/>
      <c r="G526" s="66"/>
      <c r="H526" s="66"/>
      <c r="I526" s="66"/>
      <c r="J526" s="66"/>
      <c r="K526" s="66"/>
      <c r="L526" s="66"/>
      <c r="M526" s="66"/>
      <c r="N526" s="66"/>
      <c r="O526" s="66"/>
      <c r="P526" s="66"/>
      <c r="Q526" s="66"/>
      <c r="R526" s="66"/>
      <c r="S526" s="66"/>
      <c r="T526" s="66"/>
      <c r="U526" s="66"/>
      <c r="V526" s="66"/>
      <c r="W526" s="66"/>
      <c r="X526" s="66"/>
      <c r="Y526" s="66"/>
      <c r="Z526" s="66"/>
    </row>
    <row r="527" spans="1:26" ht="15.75" customHeight="1">
      <c r="A527" s="66"/>
      <c r="B527" s="66"/>
      <c r="C527" s="29"/>
      <c r="D527" s="66"/>
      <c r="E527" s="66"/>
      <c r="F527" s="66"/>
      <c r="G527" s="66"/>
      <c r="H527" s="66"/>
      <c r="I527" s="66"/>
      <c r="J527" s="66"/>
      <c r="K527" s="66"/>
      <c r="L527" s="66"/>
      <c r="M527" s="66"/>
      <c r="N527" s="66"/>
      <c r="O527" s="66"/>
      <c r="P527" s="66"/>
      <c r="Q527" s="66"/>
      <c r="R527" s="66"/>
      <c r="S527" s="66"/>
      <c r="T527" s="66"/>
      <c r="U527" s="66"/>
      <c r="V527" s="66"/>
      <c r="W527" s="66"/>
      <c r="X527" s="66"/>
      <c r="Y527" s="66"/>
      <c r="Z527" s="66"/>
    </row>
    <row r="528" spans="1:26" ht="15.75" customHeight="1">
      <c r="A528" s="66"/>
      <c r="B528" s="66"/>
      <c r="C528" s="29"/>
      <c r="D528" s="66"/>
      <c r="E528" s="66"/>
      <c r="F528" s="66"/>
      <c r="G528" s="66"/>
      <c r="H528" s="66"/>
      <c r="I528" s="66"/>
      <c r="J528" s="66"/>
      <c r="K528" s="66"/>
      <c r="L528" s="66"/>
      <c r="M528" s="66"/>
      <c r="N528" s="66"/>
      <c r="O528" s="66"/>
      <c r="P528" s="66"/>
      <c r="Q528" s="66"/>
      <c r="R528" s="66"/>
      <c r="S528" s="66"/>
      <c r="T528" s="66"/>
      <c r="U528" s="66"/>
      <c r="V528" s="66"/>
      <c r="W528" s="66"/>
      <c r="X528" s="66"/>
      <c r="Y528" s="66"/>
      <c r="Z528" s="66"/>
    </row>
    <row r="529" spans="1:26" ht="15.75" customHeight="1">
      <c r="A529" s="66"/>
      <c r="B529" s="66"/>
      <c r="C529" s="29"/>
      <c r="D529" s="66"/>
      <c r="E529" s="66"/>
      <c r="F529" s="66"/>
      <c r="G529" s="66"/>
      <c r="H529" s="66"/>
      <c r="I529" s="66"/>
      <c r="J529" s="66"/>
      <c r="K529" s="66"/>
      <c r="L529" s="66"/>
      <c r="M529" s="66"/>
      <c r="N529" s="66"/>
      <c r="O529" s="66"/>
      <c r="P529" s="66"/>
      <c r="Q529" s="66"/>
      <c r="R529" s="66"/>
      <c r="S529" s="66"/>
      <c r="T529" s="66"/>
      <c r="U529" s="66"/>
      <c r="V529" s="66"/>
      <c r="W529" s="66"/>
      <c r="X529" s="66"/>
      <c r="Y529" s="66"/>
      <c r="Z529" s="66"/>
    </row>
    <row r="530" spans="1:26" ht="15.75" customHeight="1">
      <c r="A530" s="66"/>
      <c r="B530" s="66"/>
      <c r="C530" s="29"/>
      <c r="D530" s="66"/>
      <c r="E530" s="66"/>
      <c r="F530" s="66"/>
      <c r="G530" s="66"/>
      <c r="H530" s="66"/>
      <c r="I530" s="66"/>
      <c r="J530" s="66"/>
      <c r="K530" s="66"/>
      <c r="L530" s="66"/>
      <c r="M530" s="66"/>
      <c r="N530" s="66"/>
      <c r="O530" s="66"/>
      <c r="P530" s="66"/>
      <c r="Q530" s="66"/>
      <c r="R530" s="66"/>
      <c r="S530" s="66"/>
      <c r="T530" s="66"/>
      <c r="U530" s="66"/>
      <c r="V530" s="66"/>
      <c r="W530" s="66"/>
      <c r="X530" s="66"/>
      <c r="Y530" s="66"/>
      <c r="Z530" s="66"/>
    </row>
    <row r="531" spans="1:26" ht="15.75" customHeight="1">
      <c r="A531" s="66"/>
      <c r="B531" s="66"/>
      <c r="C531" s="29"/>
      <c r="D531" s="66"/>
      <c r="E531" s="66"/>
      <c r="F531" s="66"/>
      <c r="G531" s="66"/>
      <c r="H531" s="66"/>
      <c r="I531" s="66"/>
      <c r="J531" s="66"/>
      <c r="K531" s="66"/>
      <c r="L531" s="66"/>
      <c r="M531" s="66"/>
      <c r="N531" s="66"/>
      <c r="O531" s="66"/>
      <c r="P531" s="66"/>
      <c r="Q531" s="66"/>
      <c r="R531" s="66"/>
      <c r="S531" s="66"/>
      <c r="T531" s="66"/>
      <c r="U531" s="66"/>
      <c r="V531" s="66"/>
      <c r="W531" s="66"/>
      <c r="X531" s="66"/>
      <c r="Y531" s="66"/>
      <c r="Z531" s="66"/>
    </row>
    <row r="532" spans="1:26" ht="15.75" customHeight="1">
      <c r="A532" s="66"/>
      <c r="B532" s="66"/>
      <c r="C532" s="29"/>
      <c r="D532" s="66"/>
      <c r="E532" s="66"/>
      <c r="F532" s="66"/>
      <c r="G532" s="66"/>
      <c r="H532" s="66"/>
      <c r="I532" s="66"/>
      <c r="J532" s="66"/>
      <c r="K532" s="66"/>
      <c r="L532" s="66"/>
      <c r="M532" s="66"/>
      <c r="N532" s="66"/>
      <c r="O532" s="66"/>
      <c r="P532" s="66"/>
      <c r="Q532" s="66"/>
      <c r="R532" s="66"/>
      <c r="S532" s="66"/>
      <c r="T532" s="66"/>
      <c r="U532" s="66"/>
      <c r="V532" s="66"/>
      <c r="W532" s="66"/>
      <c r="X532" s="66"/>
      <c r="Y532" s="66"/>
      <c r="Z532" s="66"/>
    </row>
    <row r="533" spans="1:26" ht="15.75" customHeight="1">
      <c r="A533" s="66"/>
      <c r="B533" s="66"/>
      <c r="C533" s="29"/>
      <c r="D533" s="66"/>
      <c r="E533" s="66"/>
      <c r="F533" s="66"/>
      <c r="G533" s="66"/>
      <c r="H533" s="66"/>
      <c r="I533" s="66"/>
      <c r="J533" s="66"/>
      <c r="K533" s="66"/>
      <c r="L533" s="66"/>
      <c r="M533" s="66"/>
      <c r="N533" s="66"/>
      <c r="O533" s="66"/>
      <c r="P533" s="66"/>
      <c r="Q533" s="66"/>
      <c r="R533" s="66"/>
      <c r="S533" s="66"/>
      <c r="T533" s="66"/>
      <c r="U533" s="66"/>
      <c r="V533" s="66"/>
      <c r="W533" s="66"/>
      <c r="X533" s="66"/>
      <c r="Y533" s="66"/>
      <c r="Z533" s="66"/>
    </row>
    <row r="534" spans="1:26" ht="15.75" customHeight="1">
      <c r="A534" s="66"/>
      <c r="B534" s="66"/>
      <c r="C534" s="29"/>
      <c r="D534" s="66"/>
      <c r="E534" s="66"/>
      <c r="F534" s="66"/>
      <c r="G534" s="66"/>
      <c r="H534" s="66"/>
      <c r="I534" s="66"/>
      <c r="J534" s="66"/>
      <c r="K534" s="66"/>
      <c r="L534" s="66"/>
      <c r="M534" s="66"/>
      <c r="N534" s="66"/>
      <c r="O534" s="66"/>
      <c r="P534" s="66"/>
      <c r="Q534" s="66"/>
      <c r="R534" s="66"/>
      <c r="S534" s="66"/>
      <c r="T534" s="66"/>
      <c r="U534" s="66"/>
      <c r="V534" s="66"/>
      <c r="W534" s="66"/>
      <c r="X534" s="66"/>
      <c r="Y534" s="66"/>
      <c r="Z534" s="66"/>
    </row>
    <row r="535" spans="1:26" ht="15.75" customHeight="1">
      <c r="A535" s="66"/>
      <c r="B535" s="66"/>
      <c r="C535" s="29"/>
      <c r="D535" s="66"/>
      <c r="E535" s="66"/>
      <c r="F535" s="66"/>
      <c r="G535" s="66"/>
      <c r="H535" s="66"/>
      <c r="I535" s="66"/>
      <c r="J535" s="66"/>
      <c r="K535" s="66"/>
      <c r="L535" s="66"/>
      <c r="M535" s="66"/>
      <c r="N535" s="66"/>
      <c r="O535" s="66"/>
      <c r="P535" s="66"/>
      <c r="Q535" s="66"/>
      <c r="R535" s="66"/>
      <c r="S535" s="66"/>
      <c r="T535" s="66"/>
      <c r="U535" s="66"/>
      <c r="V535" s="66"/>
      <c r="W535" s="66"/>
      <c r="X535" s="66"/>
      <c r="Y535" s="66"/>
      <c r="Z535" s="66"/>
    </row>
    <row r="536" spans="1:26" ht="15.75" customHeight="1">
      <c r="A536" s="66"/>
      <c r="B536" s="66"/>
      <c r="C536" s="29"/>
      <c r="D536" s="66"/>
      <c r="E536" s="66"/>
      <c r="F536" s="66"/>
      <c r="G536" s="66"/>
      <c r="H536" s="66"/>
      <c r="I536" s="66"/>
      <c r="J536" s="66"/>
      <c r="K536" s="66"/>
      <c r="L536" s="66"/>
      <c r="M536" s="66"/>
      <c r="N536" s="66"/>
      <c r="O536" s="66"/>
      <c r="P536" s="66"/>
      <c r="Q536" s="66"/>
      <c r="R536" s="66"/>
      <c r="S536" s="66"/>
      <c r="T536" s="66"/>
      <c r="U536" s="66"/>
      <c r="V536" s="66"/>
      <c r="W536" s="66"/>
      <c r="X536" s="66"/>
      <c r="Y536" s="66"/>
      <c r="Z536" s="66"/>
    </row>
    <row r="537" spans="1:26" ht="15.75" customHeight="1">
      <c r="A537" s="66"/>
      <c r="B537" s="66"/>
      <c r="C537" s="29"/>
      <c r="D537" s="66"/>
      <c r="E537" s="66"/>
      <c r="F537" s="66"/>
      <c r="G537" s="66"/>
      <c r="H537" s="66"/>
      <c r="I537" s="66"/>
      <c r="J537" s="66"/>
      <c r="K537" s="66"/>
      <c r="L537" s="66"/>
      <c r="M537" s="66"/>
      <c r="N537" s="66"/>
      <c r="O537" s="66"/>
      <c r="P537" s="66"/>
      <c r="Q537" s="66"/>
      <c r="R537" s="66"/>
      <c r="S537" s="66"/>
      <c r="T537" s="66"/>
      <c r="U537" s="66"/>
      <c r="V537" s="66"/>
      <c r="W537" s="66"/>
      <c r="X537" s="66"/>
      <c r="Y537" s="66"/>
      <c r="Z537" s="66"/>
    </row>
    <row r="538" spans="1:26" ht="15.75" customHeight="1">
      <c r="A538" s="66"/>
      <c r="B538" s="66"/>
      <c r="C538" s="29"/>
      <c r="D538" s="66"/>
      <c r="E538" s="66"/>
      <c r="F538" s="66"/>
      <c r="G538" s="66"/>
      <c r="H538" s="66"/>
      <c r="I538" s="66"/>
      <c r="J538" s="66"/>
      <c r="K538" s="66"/>
      <c r="L538" s="66"/>
      <c r="M538" s="66"/>
      <c r="N538" s="66"/>
      <c r="O538" s="66"/>
      <c r="P538" s="66"/>
      <c r="Q538" s="66"/>
      <c r="R538" s="66"/>
      <c r="S538" s="66"/>
      <c r="T538" s="66"/>
      <c r="U538" s="66"/>
      <c r="V538" s="66"/>
      <c r="W538" s="66"/>
      <c r="X538" s="66"/>
      <c r="Y538" s="66"/>
      <c r="Z538" s="66"/>
    </row>
    <row r="539" spans="1:26" ht="15.75" customHeight="1">
      <c r="A539" s="66"/>
      <c r="B539" s="66"/>
      <c r="C539" s="29"/>
      <c r="D539" s="66"/>
      <c r="E539" s="66"/>
      <c r="F539" s="66"/>
      <c r="G539" s="66"/>
      <c r="H539" s="66"/>
      <c r="I539" s="66"/>
      <c r="J539" s="66"/>
      <c r="K539" s="66"/>
      <c r="L539" s="66"/>
      <c r="M539" s="66"/>
      <c r="N539" s="66"/>
      <c r="O539" s="66"/>
      <c r="P539" s="66"/>
      <c r="Q539" s="66"/>
      <c r="R539" s="66"/>
      <c r="S539" s="66"/>
      <c r="T539" s="66"/>
      <c r="U539" s="66"/>
      <c r="V539" s="66"/>
      <c r="W539" s="66"/>
      <c r="X539" s="66"/>
      <c r="Y539" s="66"/>
      <c r="Z539" s="66"/>
    </row>
    <row r="540" spans="1:26" ht="15.75" customHeight="1">
      <c r="A540" s="66"/>
      <c r="B540" s="66"/>
      <c r="C540" s="29"/>
      <c r="D540" s="66"/>
      <c r="E540" s="66"/>
      <c r="F540" s="66"/>
      <c r="G540" s="66"/>
      <c r="H540" s="66"/>
      <c r="I540" s="66"/>
      <c r="J540" s="66"/>
      <c r="K540" s="66"/>
      <c r="L540" s="66"/>
      <c r="M540" s="66"/>
      <c r="N540" s="66"/>
      <c r="O540" s="66"/>
      <c r="P540" s="66"/>
      <c r="Q540" s="66"/>
      <c r="R540" s="66"/>
      <c r="S540" s="66"/>
      <c r="T540" s="66"/>
      <c r="U540" s="66"/>
      <c r="V540" s="66"/>
      <c r="W540" s="66"/>
      <c r="X540" s="66"/>
      <c r="Y540" s="66"/>
      <c r="Z540" s="66"/>
    </row>
    <row r="541" spans="1:26" ht="15.75" customHeight="1">
      <c r="A541" s="66"/>
      <c r="B541" s="66"/>
      <c r="C541" s="29"/>
      <c r="D541" s="66"/>
      <c r="E541" s="66"/>
      <c r="F541" s="66"/>
      <c r="G541" s="66"/>
      <c r="H541" s="66"/>
      <c r="I541" s="66"/>
      <c r="J541" s="66"/>
      <c r="K541" s="66"/>
      <c r="L541" s="66"/>
      <c r="M541" s="66"/>
      <c r="N541" s="66"/>
      <c r="O541" s="66"/>
      <c r="P541" s="66"/>
      <c r="Q541" s="66"/>
      <c r="R541" s="66"/>
      <c r="S541" s="66"/>
      <c r="T541" s="66"/>
      <c r="U541" s="66"/>
      <c r="V541" s="66"/>
      <c r="W541" s="66"/>
      <c r="X541" s="66"/>
      <c r="Y541" s="66"/>
      <c r="Z541" s="66"/>
    </row>
    <row r="542" spans="1:26" ht="15.75" customHeight="1">
      <c r="A542" s="66"/>
      <c r="B542" s="66"/>
      <c r="C542" s="29"/>
      <c r="D542" s="66"/>
      <c r="E542" s="66"/>
      <c r="F542" s="66"/>
      <c r="G542" s="66"/>
      <c r="H542" s="66"/>
      <c r="I542" s="66"/>
      <c r="J542" s="66"/>
      <c r="K542" s="66"/>
      <c r="L542" s="66"/>
      <c r="M542" s="66"/>
      <c r="N542" s="66"/>
      <c r="O542" s="66"/>
      <c r="P542" s="66"/>
      <c r="Q542" s="66"/>
      <c r="R542" s="66"/>
      <c r="S542" s="66"/>
      <c r="T542" s="66"/>
      <c r="U542" s="66"/>
      <c r="V542" s="66"/>
      <c r="W542" s="66"/>
      <c r="X542" s="66"/>
      <c r="Y542" s="66"/>
      <c r="Z542" s="66"/>
    </row>
    <row r="543" spans="1:26" ht="15.75" customHeight="1">
      <c r="A543" s="66"/>
      <c r="B543" s="66"/>
      <c r="C543" s="29"/>
      <c r="D543" s="66"/>
      <c r="E543" s="66"/>
      <c r="F543" s="66"/>
      <c r="G543" s="66"/>
      <c r="H543" s="66"/>
      <c r="I543" s="66"/>
      <c r="J543" s="66"/>
      <c r="K543" s="66"/>
      <c r="L543" s="66"/>
      <c r="M543" s="66"/>
      <c r="N543" s="66"/>
      <c r="O543" s="66"/>
      <c r="P543" s="66"/>
      <c r="Q543" s="66"/>
      <c r="R543" s="66"/>
      <c r="S543" s="66"/>
      <c r="T543" s="66"/>
      <c r="U543" s="66"/>
      <c r="V543" s="66"/>
      <c r="W543" s="66"/>
      <c r="X543" s="66"/>
      <c r="Y543" s="66"/>
      <c r="Z543" s="66"/>
    </row>
    <row r="544" spans="1:26" ht="15.75" customHeight="1">
      <c r="A544" s="66"/>
      <c r="B544" s="66"/>
      <c r="C544" s="29"/>
      <c r="D544" s="66"/>
      <c r="E544" s="66"/>
      <c r="F544" s="66"/>
      <c r="G544" s="66"/>
      <c r="H544" s="66"/>
      <c r="I544" s="66"/>
      <c r="J544" s="66"/>
      <c r="K544" s="66"/>
      <c r="L544" s="66"/>
      <c r="M544" s="66"/>
      <c r="N544" s="66"/>
      <c r="O544" s="66"/>
      <c r="P544" s="66"/>
      <c r="Q544" s="66"/>
      <c r="R544" s="66"/>
      <c r="S544" s="66"/>
      <c r="T544" s="66"/>
      <c r="U544" s="66"/>
      <c r="V544" s="66"/>
      <c r="W544" s="66"/>
      <c r="X544" s="66"/>
      <c r="Y544" s="66"/>
      <c r="Z544" s="66"/>
    </row>
    <row r="545" spans="1:26" ht="15.75" customHeight="1">
      <c r="A545" s="66"/>
      <c r="B545" s="66"/>
      <c r="C545" s="29"/>
      <c r="D545" s="66"/>
      <c r="E545" s="66"/>
      <c r="F545" s="66"/>
      <c r="G545" s="66"/>
      <c r="H545" s="66"/>
      <c r="I545" s="66"/>
      <c r="J545" s="66"/>
      <c r="K545" s="66"/>
      <c r="L545" s="66"/>
      <c r="M545" s="66"/>
      <c r="N545" s="66"/>
      <c r="O545" s="66"/>
      <c r="P545" s="66"/>
      <c r="Q545" s="66"/>
      <c r="R545" s="66"/>
      <c r="S545" s="66"/>
      <c r="T545" s="66"/>
      <c r="U545" s="66"/>
      <c r="V545" s="66"/>
      <c r="W545" s="66"/>
      <c r="X545" s="66"/>
      <c r="Y545" s="66"/>
      <c r="Z545" s="66"/>
    </row>
    <row r="546" spans="1:26" ht="15.75" customHeight="1">
      <c r="A546" s="66"/>
      <c r="B546" s="66"/>
      <c r="C546" s="29"/>
      <c r="D546" s="66"/>
      <c r="E546" s="66"/>
      <c r="F546" s="66"/>
      <c r="G546" s="66"/>
      <c r="H546" s="66"/>
      <c r="I546" s="66"/>
      <c r="J546" s="66"/>
      <c r="K546" s="66"/>
      <c r="L546" s="66"/>
      <c r="M546" s="66"/>
      <c r="N546" s="66"/>
      <c r="O546" s="66"/>
      <c r="P546" s="66"/>
      <c r="Q546" s="66"/>
      <c r="R546" s="66"/>
      <c r="S546" s="66"/>
      <c r="T546" s="66"/>
      <c r="U546" s="66"/>
      <c r="V546" s="66"/>
      <c r="W546" s="66"/>
      <c r="X546" s="66"/>
      <c r="Y546" s="66"/>
      <c r="Z546" s="66"/>
    </row>
    <row r="547" spans="1:26" ht="15.75" customHeight="1">
      <c r="A547" s="66"/>
      <c r="B547" s="66"/>
      <c r="C547" s="29"/>
      <c r="D547" s="66"/>
      <c r="E547" s="66"/>
      <c r="F547" s="66"/>
      <c r="G547" s="66"/>
      <c r="H547" s="66"/>
      <c r="I547" s="66"/>
      <c r="J547" s="66"/>
      <c r="K547" s="66"/>
      <c r="L547" s="66"/>
      <c r="M547" s="66"/>
      <c r="N547" s="66"/>
      <c r="O547" s="66"/>
      <c r="P547" s="66"/>
      <c r="Q547" s="66"/>
      <c r="R547" s="66"/>
      <c r="S547" s="66"/>
      <c r="T547" s="66"/>
      <c r="U547" s="66"/>
      <c r="V547" s="66"/>
      <c r="W547" s="66"/>
      <c r="X547" s="66"/>
      <c r="Y547" s="66"/>
      <c r="Z547" s="66"/>
    </row>
    <row r="548" spans="1:26" ht="15.75" customHeight="1">
      <c r="A548" s="66"/>
      <c r="B548" s="66"/>
      <c r="C548" s="29"/>
      <c r="D548" s="66"/>
      <c r="E548" s="66"/>
      <c r="F548" s="66"/>
      <c r="G548" s="66"/>
      <c r="H548" s="66"/>
      <c r="I548" s="66"/>
      <c r="J548" s="66"/>
      <c r="K548" s="66"/>
      <c r="L548" s="66"/>
      <c r="M548" s="66"/>
      <c r="N548" s="66"/>
      <c r="O548" s="66"/>
      <c r="P548" s="66"/>
      <c r="Q548" s="66"/>
      <c r="R548" s="66"/>
      <c r="S548" s="66"/>
      <c r="T548" s="66"/>
      <c r="U548" s="66"/>
      <c r="V548" s="66"/>
      <c r="W548" s="66"/>
      <c r="X548" s="66"/>
      <c r="Y548" s="66"/>
      <c r="Z548" s="66"/>
    </row>
    <row r="549" spans="1:26" ht="15.75" customHeight="1">
      <c r="A549" s="66"/>
      <c r="B549" s="66"/>
      <c r="C549" s="29"/>
      <c r="D549" s="66"/>
      <c r="E549" s="66"/>
      <c r="F549" s="66"/>
      <c r="G549" s="66"/>
      <c r="H549" s="66"/>
      <c r="I549" s="66"/>
      <c r="J549" s="66"/>
      <c r="K549" s="66"/>
      <c r="L549" s="66"/>
      <c r="M549" s="66"/>
      <c r="N549" s="66"/>
      <c r="O549" s="66"/>
      <c r="P549" s="66"/>
      <c r="Q549" s="66"/>
      <c r="R549" s="66"/>
      <c r="S549" s="66"/>
      <c r="T549" s="66"/>
      <c r="U549" s="66"/>
      <c r="V549" s="66"/>
      <c r="W549" s="66"/>
      <c r="X549" s="66"/>
      <c r="Y549" s="66"/>
      <c r="Z549" s="66"/>
    </row>
    <row r="550" spans="1:26" ht="15.75" customHeight="1">
      <c r="A550" s="66"/>
      <c r="B550" s="66"/>
      <c r="C550" s="29"/>
      <c r="D550" s="66"/>
      <c r="E550" s="66"/>
      <c r="F550" s="66"/>
      <c r="G550" s="66"/>
      <c r="H550" s="66"/>
      <c r="I550" s="66"/>
      <c r="J550" s="66"/>
      <c r="K550" s="66"/>
      <c r="L550" s="66"/>
      <c r="M550" s="66"/>
      <c r="N550" s="66"/>
      <c r="O550" s="66"/>
      <c r="P550" s="66"/>
      <c r="Q550" s="66"/>
      <c r="R550" s="66"/>
      <c r="S550" s="66"/>
      <c r="T550" s="66"/>
      <c r="U550" s="66"/>
      <c r="V550" s="66"/>
      <c r="W550" s="66"/>
      <c r="X550" s="66"/>
      <c r="Y550" s="66"/>
      <c r="Z550" s="66"/>
    </row>
    <row r="551" spans="1:26" ht="15.75" customHeight="1">
      <c r="A551" s="66"/>
      <c r="B551" s="66"/>
      <c r="C551" s="29"/>
      <c r="D551" s="66"/>
      <c r="E551" s="66"/>
      <c r="F551" s="66"/>
      <c r="G551" s="66"/>
      <c r="H551" s="66"/>
      <c r="I551" s="66"/>
      <c r="J551" s="66"/>
      <c r="K551" s="66"/>
      <c r="L551" s="66"/>
      <c r="M551" s="66"/>
      <c r="N551" s="66"/>
      <c r="O551" s="66"/>
      <c r="P551" s="66"/>
      <c r="Q551" s="66"/>
      <c r="R551" s="66"/>
      <c r="S551" s="66"/>
      <c r="T551" s="66"/>
      <c r="U551" s="66"/>
      <c r="V551" s="66"/>
      <c r="W551" s="66"/>
      <c r="X551" s="66"/>
      <c r="Y551" s="66"/>
      <c r="Z551" s="66"/>
    </row>
    <row r="552" spans="1:26" ht="15.75" customHeight="1">
      <c r="A552" s="66"/>
      <c r="B552" s="66"/>
      <c r="C552" s="29"/>
      <c r="D552" s="66"/>
      <c r="E552" s="66"/>
      <c r="F552" s="66"/>
      <c r="G552" s="66"/>
      <c r="H552" s="66"/>
      <c r="I552" s="66"/>
      <c r="J552" s="66"/>
      <c r="K552" s="66"/>
      <c r="L552" s="66"/>
      <c r="M552" s="66"/>
      <c r="N552" s="66"/>
      <c r="O552" s="66"/>
      <c r="P552" s="66"/>
      <c r="Q552" s="66"/>
      <c r="R552" s="66"/>
      <c r="S552" s="66"/>
      <c r="T552" s="66"/>
      <c r="U552" s="66"/>
      <c r="V552" s="66"/>
      <c r="W552" s="66"/>
      <c r="X552" s="66"/>
      <c r="Y552" s="66"/>
      <c r="Z552" s="66"/>
    </row>
    <row r="553" spans="1:26" ht="15.75" customHeight="1">
      <c r="A553" s="66"/>
      <c r="B553" s="66"/>
      <c r="C553" s="29"/>
      <c r="D553" s="66"/>
      <c r="E553" s="66"/>
      <c r="F553" s="66"/>
      <c r="G553" s="66"/>
      <c r="H553" s="66"/>
      <c r="I553" s="66"/>
      <c r="J553" s="66"/>
      <c r="K553" s="66"/>
      <c r="L553" s="66"/>
      <c r="M553" s="66"/>
      <c r="N553" s="66"/>
      <c r="O553" s="66"/>
      <c r="P553" s="66"/>
      <c r="Q553" s="66"/>
      <c r="R553" s="66"/>
      <c r="S553" s="66"/>
      <c r="T553" s="66"/>
      <c r="U553" s="66"/>
      <c r="V553" s="66"/>
      <c r="W553" s="66"/>
      <c r="X553" s="66"/>
      <c r="Y553" s="66"/>
      <c r="Z553" s="66"/>
    </row>
    <row r="554" spans="1:26" ht="15.75" customHeight="1">
      <c r="A554" s="66"/>
      <c r="B554" s="66"/>
      <c r="C554" s="29"/>
      <c r="D554" s="66"/>
      <c r="E554" s="66"/>
      <c r="F554" s="66"/>
      <c r="G554" s="66"/>
      <c r="H554" s="66"/>
      <c r="I554" s="66"/>
      <c r="J554" s="66"/>
      <c r="K554" s="66"/>
      <c r="L554" s="66"/>
      <c r="M554" s="66"/>
      <c r="N554" s="66"/>
      <c r="O554" s="66"/>
      <c r="P554" s="66"/>
      <c r="Q554" s="66"/>
      <c r="R554" s="66"/>
      <c r="S554" s="66"/>
      <c r="T554" s="66"/>
      <c r="U554" s="66"/>
      <c r="V554" s="66"/>
      <c r="W554" s="66"/>
      <c r="X554" s="66"/>
      <c r="Y554" s="66"/>
      <c r="Z554" s="66"/>
    </row>
    <row r="555" spans="1:26" ht="15.75" customHeight="1">
      <c r="A555" s="66"/>
      <c r="B555" s="66"/>
      <c r="C555" s="29"/>
      <c r="D555" s="66"/>
      <c r="E555" s="66"/>
      <c r="F555" s="66"/>
      <c r="G555" s="66"/>
      <c r="H555" s="66"/>
      <c r="I555" s="66"/>
      <c r="J555" s="66"/>
      <c r="K555" s="66"/>
      <c r="L555" s="66"/>
      <c r="M555" s="66"/>
      <c r="N555" s="66"/>
      <c r="O555" s="66"/>
      <c r="P555" s="66"/>
      <c r="Q555" s="66"/>
      <c r="R555" s="66"/>
      <c r="S555" s="66"/>
      <c r="T555" s="66"/>
      <c r="U555" s="66"/>
      <c r="V555" s="66"/>
      <c r="W555" s="66"/>
      <c r="X555" s="66"/>
      <c r="Y555" s="66"/>
      <c r="Z555" s="66"/>
    </row>
    <row r="556" spans="1:26" ht="15.75" customHeight="1">
      <c r="A556" s="66"/>
      <c r="B556" s="66"/>
      <c r="C556" s="29"/>
      <c r="D556" s="66"/>
      <c r="E556" s="66"/>
      <c r="F556" s="66"/>
      <c r="G556" s="66"/>
      <c r="H556" s="66"/>
      <c r="I556" s="66"/>
      <c r="J556" s="66"/>
      <c r="K556" s="66"/>
      <c r="L556" s="66"/>
      <c r="M556" s="66"/>
      <c r="N556" s="66"/>
      <c r="O556" s="66"/>
      <c r="P556" s="66"/>
      <c r="Q556" s="66"/>
      <c r="R556" s="66"/>
      <c r="S556" s="66"/>
      <c r="T556" s="66"/>
      <c r="U556" s="66"/>
      <c r="V556" s="66"/>
      <c r="W556" s="66"/>
      <c r="X556" s="66"/>
      <c r="Y556" s="66"/>
      <c r="Z556" s="66"/>
    </row>
    <row r="557" spans="1:26" ht="15.75" customHeight="1">
      <c r="A557" s="66"/>
      <c r="B557" s="66"/>
      <c r="C557" s="29"/>
      <c r="D557" s="66"/>
      <c r="E557" s="66"/>
      <c r="F557" s="66"/>
      <c r="G557" s="66"/>
      <c r="H557" s="66"/>
      <c r="I557" s="66"/>
      <c r="J557" s="66"/>
      <c r="K557" s="66"/>
      <c r="L557" s="66"/>
      <c r="M557" s="66"/>
      <c r="N557" s="66"/>
      <c r="O557" s="66"/>
      <c r="P557" s="66"/>
      <c r="Q557" s="66"/>
      <c r="R557" s="66"/>
      <c r="S557" s="66"/>
      <c r="T557" s="66"/>
      <c r="U557" s="66"/>
      <c r="V557" s="66"/>
      <c r="W557" s="66"/>
      <c r="X557" s="66"/>
      <c r="Y557" s="66"/>
      <c r="Z557" s="66"/>
    </row>
    <row r="558" spans="1:26" ht="15.75" customHeight="1">
      <c r="A558" s="66"/>
      <c r="B558" s="66"/>
      <c r="C558" s="29"/>
      <c r="D558" s="66"/>
      <c r="E558" s="66"/>
      <c r="F558" s="66"/>
      <c r="G558" s="66"/>
      <c r="H558" s="66"/>
      <c r="I558" s="66"/>
      <c r="J558" s="66"/>
      <c r="K558" s="66"/>
      <c r="L558" s="66"/>
      <c r="M558" s="66"/>
      <c r="N558" s="66"/>
      <c r="O558" s="66"/>
      <c r="P558" s="66"/>
      <c r="Q558" s="66"/>
      <c r="R558" s="66"/>
      <c r="S558" s="66"/>
      <c r="T558" s="66"/>
      <c r="U558" s="66"/>
      <c r="V558" s="66"/>
      <c r="W558" s="66"/>
      <c r="X558" s="66"/>
      <c r="Y558" s="66"/>
      <c r="Z558" s="66"/>
    </row>
    <row r="559" spans="1:26" ht="15.75" customHeight="1">
      <c r="A559" s="66"/>
      <c r="B559" s="66"/>
      <c r="C559" s="29"/>
      <c r="D559" s="66"/>
      <c r="E559" s="66"/>
      <c r="F559" s="66"/>
      <c r="G559" s="66"/>
      <c r="H559" s="66"/>
      <c r="I559" s="66"/>
      <c r="J559" s="66"/>
      <c r="K559" s="66"/>
      <c r="L559" s="66"/>
      <c r="M559" s="66"/>
      <c r="N559" s="66"/>
      <c r="O559" s="66"/>
      <c r="P559" s="66"/>
      <c r="Q559" s="66"/>
      <c r="R559" s="66"/>
      <c r="S559" s="66"/>
      <c r="T559" s="66"/>
      <c r="U559" s="66"/>
      <c r="V559" s="66"/>
      <c r="W559" s="66"/>
      <c r="X559" s="66"/>
      <c r="Y559" s="66"/>
      <c r="Z559" s="66"/>
    </row>
    <row r="560" spans="1:26" ht="15.75" customHeight="1">
      <c r="A560" s="66"/>
      <c r="B560" s="66"/>
      <c r="C560" s="29"/>
      <c r="D560" s="66"/>
      <c r="E560" s="66"/>
      <c r="F560" s="66"/>
      <c r="G560" s="66"/>
      <c r="H560" s="66"/>
      <c r="I560" s="66"/>
      <c r="J560" s="66"/>
      <c r="K560" s="66"/>
      <c r="L560" s="66"/>
      <c r="M560" s="66"/>
      <c r="N560" s="66"/>
      <c r="O560" s="66"/>
      <c r="P560" s="66"/>
      <c r="Q560" s="66"/>
      <c r="R560" s="66"/>
      <c r="S560" s="66"/>
      <c r="T560" s="66"/>
      <c r="U560" s="66"/>
      <c r="V560" s="66"/>
      <c r="W560" s="66"/>
      <c r="X560" s="66"/>
      <c r="Y560" s="66"/>
      <c r="Z560" s="66"/>
    </row>
    <row r="561" spans="1:26" ht="15.75" customHeight="1">
      <c r="A561" s="66"/>
      <c r="B561" s="66"/>
      <c r="C561" s="29"/>
      <c r="D561" s="66"/>
      <c r="E561" s="66"/>
      <c r="F561" s="66"/>
      <c r="G561" s="66"/>
      <c r="H561" s="66"/>
      <c r="I561" s="66"/>
      <c r="J561" s="66"/>
      <c r="K561" s="66"/>
      <c r="L561" s="66"/>
      <c r="M561" s="66"/>
      <c r="N561" s="66"/>
      <c r="O561" s="66"/>
      <c r="P561" s="66"/>
      <c r="Q561" s="66"/>
      <c r="R561" s="66"/>
      <c r="S561" s="66"/>
      <c r="T561" s="66"/>
      <c r="U561" s="66"/>
      <c r="V561" s="66"/>
      <c r="W561" s="66"/>
      <c r="X561" s="66"/>
      <c r="Y561" s="66"/>
      <c r="Z561" s="66"/>
    </row>
    <row r="562" spans="1:26" ht="15.75" customHeight="1">
      <c r="A562" s="66"/>
      <c r="B562" s="66"/>
      <c r="C562" s="29"/>
      <c r="D562" s="66"/>
      <c r="E562" s="66"/>
      <c r="F562" s="66"/>
      <c r="G562" s="66"/>
      <c r="H562" s="66"/>
      <c r="I562" s="66"/>
      <c r="J562" s="66"/>
      <c r="K562" s="66"/>
      <c r="L562" s="66"/>
      <c r="M562" s="66"/>
      <c r="N562" s="66"/>
      <c r="O562" s="66"/>
      <c r="P562" s="66"/>
      <c r="Q562" s="66"/>
      <c r="R562" s="66"/>
      <c r="S562" s="66"/>
      <c r="T562" s="66"/>
      <c r="U562" s="66"/>
      <c r="V562" s="66"/>
      <c r="W562" s="66"/>
      <c r="X562" s="66"/>
      <c r="Y562" s="66"/>
      <c r="Z562" s="66"/>
    </row>
    <row r="563" spans="1:26" ht="15.75" customHeight="1">
      <c r="A563" s="66"/>
      <c r="B563" s="66"/>
      <c r="C563" s="29"/>
      <c r="D563" s="66"/>
      <c r="E563" s="66"/>
      <c r="F563" s="66"/>
      <c r="G563" s="66"/>
      <c r="H563" s="66"/>
      <c r="I563" s="66"/>
      <c r="J563" s="66"/>
      <c r="K563" s="66"/>
      <c r="L563" s="66"/>
      <c r="M563" s="66"/>
      <c r="N563" s="66"/>
      <c r="O563" s="66"/>
      <c r="P563" s="66"/>
      <c r="Q563" s="66"/>
      <c r="R563" s="66"/>
      <c r="S563" s="66"/>
      <c r="T563" s="66"/>
      <c r="U563" s="66"/>
      <c r="V563" s="66"/>
      <c r="W563" s="66"/>
      <c r="X563" s="66"/>
      <c r="Y563" s="66"/>
      <c r="Z563" s="66"/>
    </row>
    <row r="564" spans="1:26" ht="15.75" customHeight="1">
      <c r="A564" s="66"/>
      <c r="B564" s="66"/>
      <c r="C564" s="29"/>
      <c r="D564" s="66"/>
      <c r="E564" s="66"/>
      <c r="F564" s="66"/>
      <c r="G564" s="66"/>
      <c r="H564" s="66"/>
      <c r="I564" s="66"/>
      <c r="J564" s="66"/>
      <c r="K564" s="66"/>
      <c r="L564" s="66"/>
      <c r="M564" s="66"/>
      <c r="N564" s="66"/>
      <c r="O564" s="66"/>
      <c r="P564" s="66"/>
      <c r="Q564" s="66"/>
      <c r="R564" s="66"/>
      <c r="S564" s="66"/>
      <c r="T564" s="66"/>
      <c r="U564" s="66"/>
      <c r="V564" s="66"/>
      <c r="W564" s="66"/>
      <c r="X564" s="66"/>
      <c r="Y564" s="66"/>
      <c r="Z564" s="66"/>
    </row>
    <row r="565" spans="1:26" ht="15.75" customHeight="1">
      <c r="A565" s="66"/>
      <c r="B565" s="66"/>
      <c r="C565" s="29"/>
      <c r="D565" s="66"/>
      <c r="E565" s="66"/>
      <c r="F565" s="66"/>
      <c r="G565" s="66"/>
      <c r="H565" s="66"/>
      <c r="I565" s="66"/>
      <c r="J565" s="66"/>
      <c r="K565" s="66"/>
      <c r="L565" s="66"/>
      <c r="M565" s="66"/>
      <c r="N565" s="66"/>
      <c r="O565" s="66"/>
      <c r="P565" s="66"/>
      <c r="Q565" s="66"/>
      <c r="R565" s="66"/>
      <c r="S565" s="66"/>
      <c r="T565" s="66"/>
      <c r="U565" s="66"/>
      <c r="V565" s="66"/>
      <c r="W565" s="66"/>
      <c r="X565" s="66"/>
      <c r="Y565" s="66"/>
      <c r="Z565" s="66"/>
    </row>
    <row r="566" spans="1:26" ht="15.75" customHeight="1">
      <c r="A566" s="66"/>
      <c r="B566" s="66"/>
      <c r="C566" s="29"/>
      <c r="D566" s="66"/>
      <c r="E566" s="66"/>
      <c r="F566" s="66"/>
      <c r="G566" s="66"/>
      <c r="H566" s="66"/>
      <c r="I566" s="66"/>
      <c r="J566" s="66"/>
      <c r="K566" s="66"/>
      <c r="L566" s="66"/>
      <c r="M566" s="66"/>
      <c r="N566" s="66"/>
      <c r="O566" s="66"/>
      <c r="P566" s="66"/>
      <c r="Q566" s="66"/>
      <c r="R566" s="66"/>
      <c r="S566" s="66"/>
      <c r="T566" s="66"/>
      <c r="U566" s="66"/>
      <c r="V566" s="66"/>
      <c r="W566" s="66"/>
      <c r="X566" s="66"/>
      <c r="Y566" s="66"/>
      <c r="Z566" s="66"/>
    </row>
    <row r="567" spans="1:26" ht="15.75" customHeight="1">
      <c r="A567" s="66"/>
      <c r="B567" s="66"/>
      <c r="C567" s="29"/>
      <c r="D567" s="66"/>
      <c r="E567" s="66"/>
      <c r="F567" s="66"/>
      <c r="G567" s="66"/>
      <c r="H567" s="66"/>
      <c r="I567" s="66"/>
      <c r="J567" s="66"/>
      <c r="K567" s="66"/>
      <c r="L567" s="66"/>
      <c r="M567" s="66"/>
      <c r="N567" s="66"/>
      <c r="O567" s="66"/>
      <c r="P567" s="66"/>
      <c r="Q567" s="66"/>
      <c r="R567" s="66"/>
      <c r="S567" s="66"/>
      <c r="T567" s="66"/>
      <c r="U567" s="66"/>
      <c r="V567" s="66"/>
      <c r="W567" s="66"/>
      <c r="X567" s="66"/>
      <c r="Y567" s="66"/>
      <c r="Z567" s="66"/>
    </row>
    <row r="568" spans="1:26" ht="15.75" customHeight="1">
      <c r="A568" s="66"/>
      <c r="B568" s="66"/>
      <c r="C568" s="29"/>
      <c r="D568" s="66"/>
      <c r="E568" s="66"/>
      <c r="F568" s="66"/>
      <c r="G568" s="66"/>
      <c r="H568" s="66"/>
      <c r="I568" s="66"/>
      <c r="J568" s="66"/>
      <c r="K568" s="66"/>
      <c r="L568" s="66"/>
      <c r="M568" s="66"/>
      <c r="N568" s="66"/>
      <c r="O568" s="66"/>
      <c r="P568" s="66"/>
      <c r="Q568" s="66"/>
      <c r="R568" s="66"/>
      <c r="S568" s="66"/>
      <c r="T568" s="66"/>
      <c r="U568" s="66"/>
      <c r="V568" s="66"/>
      <c r="W568" s="66"/>
      <c r="X568" s="66"/>
      <c r="Y568" s="66"/>
      <c r="Z568" s="66"/>
    </row>
    <row r="569" spans="1:26" ht="15.75" customHeight="1">
      <c r="A569" s="66"/>
      <c r="B569" s="66"/>
      <c r="C569" s="29"/>
      <c r="D569" s="66"/>
      <c r="E569" s="66"/>
      <c r="F569" s="66"/>
      <c r="G569" s="66"/>
      <c r="H569" s="66"/>
      <c r="I569" s="66"/>
      <c r="J569" s="66"/>
      <c r="K569" s="66"/>
      <c r="L569" s="66"/>
      <c r="M569" s="66"/>
      <c r="N569" s="66"/>
      <c r="O569" s="66"/>
      <c r="P569" s="66"/>
      <c r="Q569" s="66"/>
      <c r="R569" s="66"/>
      <c r="S569" s="66"/>
      <c r="T569" s="66"/>
      <c r="U569" s="66"/>
      <c r="V569" s="66"/>
      <c r="W569" s="66"/>
      <c r="X569" s="66"/>
      <c r="Y569" s="66"/>
      <c r="Z569" s="66"/>
    </row>
    <row r="570" spans="1:26" ht="15.75" customHeight="1">
      <c r="A570" s="66"/>
      <c r="B570" s="66"/>
      <c r="C570" s="29"/>
      <c r="D570" s="66"/>
      <c r="E570" s="66"/>
      <c r="F570" s="66"/>
      <c r="G570" s="66"/>
      <c r="H570" s="66"/>
      <c r="I570" s="66"/>
      <c r="J570" s="66"/>
      <c r="K570" s="66"/>
      <c r="L570" s="66"/>
      <c r="M570" s="66"/>
      <c r="N570" s="66"/>
      <c r="O570" s="66"/>
      <c r="P570" s="66"/>
      <c r="Q570" s="66"/>
      <c r="R570" s="66"/>
      <c r="S570" s="66"/>
      <c r="T570" s="66"/>
      <c r="U570" s="66"/>
      <c r="V570" s="66"/>
      <c r="W570" s="66"/>
      <c r="X570" s="66"/>
      <c r="Y570" s="66"/>
      <c r="Z570" s="66"/>
    </row>
    <row r="571" spans="1:26" ht="15.75" customHeight="1">
      <c r="A571" s="66"/>
      <c r="B571" s="66"/>
      <c r="C571" s="29"/>
      <c r="D571" s="66"/>
      <c r="E571" s="66"/>
      <c r="F571" s="66"/>
      <c r="G571" s="66"/>
      <c r="H571" s="66"/>
      <c r="I571" s="66"/>
      <c r="J571" s="66"/>
      <c r="K571" s="66"/>
      <c r="L571" s="66"/>
      <c r="M571" s="66"/>
      <c r="N571" s="66"/>
      <c r="O571" s="66"/>
      <c r="P571" s="66"/>
      <c r="Q571" s="66"/>
      <c r="R571" s="66"/>
      <c r="S571" s="66"/>
      <c r="T571" s="66"/>
      <c r="U571" s="66"/>
      <c r="V571" s="66"/>
      <c r="W571" s="66"/>
      <c r="X571" s="66"/>
      <c r="Y571" s="66"/>
      <c r="Z571" s="66"/>
    </row>
    <row r="572" spans="1:26" ht="15.75" customHeight="1">
      <c r="A572" s="66"/>
      <c r="B572" s="66"/>
      <c r="C572" s="29"/>
      <c r="D572" s="66"/>
      <c r="E572" s="66"/>
      <c r="F572" s="66"/>
      <c r="G572" s="66"/>
      <c r="H572" s="66"/>
      <c r="I572" s="66"/>
      <c r="J572" s="66"/>
      <c r="K572" s="66"/>
      <c r="L572" s="66"/>
      <c r="M572" s="66"/>
      <c r="N572" s="66"/>
      <c r="O572" s="66"/>
      <c r="P572" s="66"/>
      <c r="Q572" s="66"/>
      <c r="R572" s="66"/>
      <c r="S572" s="66"/>
      <c r="T572" s="66"/>
      <c r="U572" s="66"/>
      <c r="V572" s="66"/>
      <c r="W572" s="66"/>
      <c r="X572" s="66"/>
      <c r="Y572" s="66"/>
      <c r="Z572" s="66"/>
    </row>
    <row r="573" spans="1:26" ht="15.75" customHeight="1">
      <c r="A573" s="66"/>
      <c r="B573" s="66"/>
      <c r="C573" s="29"/>
      <c r="D573" s="66"/>
      <c r="E573" s="66"/>
      <c r="F573" s="66"/>
      <c r="G573" s="66"/>
      <c r="H573" s="66"/>
      <c r="I573" s="66"/>
      <c r="J573" s="66"/>
      <c r="K573" s="66"/>
      <c r="L573" s="66"/>
      <c r="M573" s="66"/>
      <c r="N573" s="66"/>
      <c r="O573" s="66"/>
      <c r="P573" s="66"/>
      <c r="Q573" s="66"/>
      <c r="R573" s="66"/>
      <c r="S573" s="66"/>
      <c r="T573" s="66"/>
      <c r="U573" s="66"/>
      <c r="V573" s="66"/>
      <c r="W573" s="66"/>
      <c r="X573" s="66"/>
      <c r="Y573" s="66"/>
      <c r="Z573" s="66"/>
    </row>
    <row r="574" spans="1:26" ht="15.75" customHeight="1">
      <c r="A574" s="66"/>
      <c r="B574" s="66"/>
      <c r="C574" s="29"/>
      <c r="D574" s="66"/>
      <c r="E574" s="66"/>
      <c r="F574" s="66"/>
      <c r="G574" s="66"/>
      <c r="H574" s="66"/>
      <c r="I574" s="66"/>
      <c r="J574" s="66"/>
      <c r="K574" s="66"/>
      <c r="L574" s="66"/>
      <c r="M574" s="66"/>
      <c r="N574" s="66"/>
      <c r="O574" s="66"/>
      <c r="P574" s="66"/>
      <c r="Q574" s="66"/>
      <c r="R574" s="66"/>
      <c r="S574" s="66"/>
      <c r="T574" s="66"/>
      <c r="U574" s="66"/>
      <c r="V574" s="66"/>
      <c r="W574" s="66"/>
      <c r="X574" s="66"/>
      <c r="Y574" s="66"/>
      <c r="Z574" s="66"/>
    </row>
    <row r="575" spans="1:26" ht="15.75" customHeight="1">
      <c r="A575" s="66"/>
      <c r="B575" s="66"/>
      <c r="C575" s="29"/>
      <c r="D575" s="66"/>
      <c r="E575" s="66"/>
      <c r="F575" s="66"/>
      <c r="G575" s="66"/>
      <c r="H575" s="66"/>
      <c r="I575" s="66"/>
      <c r="J575" s="66"/>
      <c r="K575" s="66"/>
      <c r="L575" s="66"/>
      <c r="M575" s="66"/>
      <c r="N575" s="66"/>
      <c r="O575" s="66"/>
      <c r="P575" s="66"/>
      <c r="Q575" s="66"/>
      <c r="R575" s="66"/>
      <c r="S575" s="66"/>
      <c r="T575" s="66"/>
      <c r="U575" s="66"/>
      <c r="V575" s="66"/>
      <c r="W575" s="66"/>
      <c r="X575" s="66"/>
      <c r="Y575" s="66"/>
      <c r="Z575" s="66"/>
    </row>
    <row r="576" spans="1:26" ht="15.75" customHeight="1">
      <c r="A576" s="66"/>
      <c r="B576" s="66"/>
      <c r="C576" s="29"/>
      <c r="D576" s="66"/>
      <c r="E576" s="66"/>
      <c r="F576" s="66"/>
      <c r="G576" s="66"/>
      <c r="H576" s="66"/>
      <c r="I576" s="66"/>
      <c r="J576" s="66"/>
      <c r="K576" s="66"/>
      <c r="L576" s="66"/>
      <c r="M576" s="66"/>
      <c r="N576" s="66"/>
      <c r="O576" s="66"/>
      <c r="P576" s="66"/>
      <c r="Q576" s="66"/>
      <c r="R576" s="66"/>
      <c r="S576" s="66"/>
      <c r="T576" s="66"/>
      <c r="U576" s="66"/>
      <c r="V576" s="66"/>
      <c r="W576" s="66"/>
      <c r="X576" s="66"/>
      <c r="Y576" s="66"/>
      <c r="Z576" s="66"/>
    </row>
    <row r="577" spans="1:26" ht="15.75" customHeight="1">
      <c r="A577" s="66"/>
      <c r="B577" s="66"/>
      <c r="C577" s="29"/>
      <c r="D577" s="66"/>
      <c r="E577" s="66"/>
      <c r="F577" s="66"/>
      <c r="G577" s="66"/>
      <c r="H577" s="66"/>
      <c r="I577" s="66"/>
      <c r="J577" s="66"/>
      <c r="K577" s="66"/>
      <c r="L577" s="66"/>
      <c r="M577" s="66"/>
      <c r="N577" s="66"/>
      <c r="O577" s="66"/>
      <c r="P577" s="66"/>
      <c r="Q577" s="66"/>
      <c r="R577" s="66"/>
      <c r="S577" s="66"/>
      <c r="T577" s="66"/>
      <c r="U577" s="66"/>
      <c r="V577" s="66"/>
      <c r="W577" s="66"/>
      <c r="X577" s="66"/>
      <c r="Y577" s="66"/>
      <c r="Z577" s="66"/>
    </row>
    <row r="578" spans="1:26" ht="15.75" customHeight="1">
      <c r="A578" s="66"/>
      <c r="B578" s="66"/>
      <c r="C578" s="29"/>
      <c r="D578" s="66"/>
      <c r="E578" s="66"/>
      <c r="F578" s="66"/>
      <c r="G578" s="66"/>
      <c r="H578" s="66"/>
      <c r="I578" s="66"/>
      <c r="J578" s="66"/>
      <c r="K578" s="66"/>
      <c r="L578" s="66"/>
      <c r="M578" s="66"/>
      <c r="N578" s="66"/>
      <c r="O578" s="66"/>
      <c r="P578" s="66"/>
      <c r="Q578" s="66"/>
      <c r="R578" s="66"/>
      <c r="S578" s="66"/>
      <c r="T578" s="66"/>
      <c r="U578" s="66"/>
      <c r="V578" s="66"/>
      <c r="W578" s="66"/>
      <c r="X578" s="66"/>
      <c r="Y578" s="66"/>
      <c r="Z578" s="66"/>
    </row>
    <row r="579" spans="1:26" ht="15.75" customHeight="1">
      <c r="A579" s="66"/>
      <c r="B579" s="66"/>
      <c r="C579" s="29"/>
      <c r="D579" s="66"/>
      <c r="E579" s="66"/>
      <c r="F579" s="66"/>
      <c r="G579" s="66"/>
      <c r="H579" s="66"/>
      <c r="I579" s="66"/>
      <c r="J579" s="66"/>
      <c r="K579" s="66"/>
      <c r="L579" s="66"/>
      <c r="M579" s="66"/>
      <c r="N579" s="66"/>
      <c r="O579" s="66"/>
      <c r="P579" s="66"/>
      <c r="Q579" s="66"/>
      <c r="R579" s="66"/>
      <c r="S579" s="66"/>
      <c r="T579" s="66"/>
      <c r="U579" s="66"/>
      <c r="V579" s="66"/>
      <c r="W579" s="66"/>
      <c r="X579" s="66"/>
      <c r="Y579" s="66"/>
      <c r="Z579" s="66"/>
    </row>
    <row r="580" spans="1:26" ht="15.75" customHeight="1">
      <c r="A580" s="66"/>
      <c r="B580" s="66"/>
      <c r="C580" s="29"/>
      <c r="D580" s="66"/>
      <c r="E580" s="66"/>
      <c r="F580" s="66"/>
      <c r="G580" s="66"/>
      <c r="H580" s="66"/>
      <c r="I580" s="66"/>
      <c r="J580" s="66"/>
      <c r="K580" s="66"/>
      <c r="L580" s="66"/>
      <c r="M580" s="66"/>
      <c r="N580" s="66"/>
      <c r="O580" s="66"/>
      <c r="P580" s="66"/>
      <c r="Q580" s="66"/>
      <c r="R580" s="66"/>
      <c r="S580" s="66"/>
      <c r="T580" s="66"/>
      <c r="U580" s="66"/>
      <c r="V580" s="66"/>
      <c r="W580" s="66"/>
      <c r="X580" s="66"/>
      <c r="Y580" s="66"/>
      <c r="Z580" s="66"/>
    </row>
    <row r="581" spans="1:26" ht="15.75" customHeight="1">
      <c r="A581" s="66"/>
      <c r="B581" s="66"/>
      <c r="C581" s="29"/>
      <c r="D581" s="66"/>
      <c r="E581" s="66"/>
      <c r="F581" s="66"/>
      <c r="G581" s="66"/>
      <c r="H581" s="66"/>
      <c r="I581" s="66"/>
      <c r="J581" s="66"/>
      <c r="K581" s="66"/>
      <c r="L581" s="66"/>
      <c r="M581" s="66"/>
      <c r="N581" s="66"/>
      <c r="O581" s="66"/>
      <c r="P581" s="66"/>
      <c r="Q581" s="66"/>
      <c r="R581" s="66"/>
      <c r="S581" s="66"/>
      <c r="T581" s="66"/>
      <c r="U581" s="66"/>
      <c r="V581" s="66"/>
      <c r="W581" s="66"/>
      <c r="X581" s="66"/>
      <c r="Y581" s="66"/>
      <c r="Z581" s="66"/>
    </row>
    <row r="582" spans="1:26" ht="15.75" customHeight="1">
      <c r="A582" s="66"/>
      <c r="B582" s="66"/>
      <c r="C582" s="29"/>
      <c r="D582" s="66"/>
      <c r="E582" s="66"/>
      <c r="F582" s="66"/>
      <c r="G582" s="66"/>
      <c r="H582" s="66"/>
      <c r="I582" s="66"/>
      <c r="J582" s="66"/>
      <c r="K582" s="66"/>
      <c r="L582" s="66"/>
      <c r="M582" s="66"/>
      <c r="N582" s="66"/>
      <c r="O582" s="66"/>
      <c r="P582" s="66"/>
      <c r="Q582" s="66"/>
      <c r="R582" s="66"/>
      <c r="S582" s="66"/>
      <c r="T582" s="66"/>
      <c r="U582" s="66"/>
      <c r="V582" s="66"/>
      <c r="W582" s="66"/>
      <c r="X582" s="66"/>
      <c r="Y582" s="66"/>
      <c r="Z582" s="66"/>
    </row>
    <row r="583" spans="1:26" ht="15.75" customHeight="1">
      <c r="A583" s="66"/>
      <c r="B583" s="66"/>
      <c r="C583" s="29"/>
      <c r="D583" s="66"/>
      <c r="E583" s="66"/>
      <c r="F583" s="66"/>
      <c r="G583" s="66"/>
      <c r="H583" s="66"/>
      <c r="I583" s="66"/>
      <c r="J583" s="66"/>
      <c r="K583" s="66"/>
      <c r="L583" s="66"/>
      <c r="M583" s="66"/>
      <c r="N583" s="66"/>
      <c r="O583" s="66"/>
      <c r="P583" s="66"/>
      <c r="Q583" s="66"/>
      <c r="R583" s="66"/>
      <c r="S583" s="66"/>
      <c r="T583" s="66"/>
      <c r="U583" s="66"/>
      <c r="V583" s="66"/>
      <c r="W583" s="66"/>
      <c r="X583" s="66"/>
      <c r="Y583" s="66"/>
      <c r="Z583" s="66"/>
    </row>
    <row r="584" spans="1:26" ht="15.75" customHeight="1">
      <c r="A584" s="66"/>
      <c r="B584" s="66"/>
      <c r="C584" s="29"/>
      <c r="D584" s="66"/>
      <c r="E584" s="66"/>
      <c r="F584" s="66"/>
      <c r="G584" s="66"/>
      <c r="H584" s="66"/>
      <c r="I584" s="66"/>
      <c r="J584" s="66"/>
      <c r="K584" s="66"/>
      <c r="L584" s="66"/>
      <c r="M584" s="66"/>
      <c r="N584" s="66"/>
      <c r="O584" s="66"/>
      <c r="P584" s="66"/>
      <c r="Q584" s="66"/>
      <c r="R584" s="66"/>
      <c r="S584" s="66"/>
      <c r="T584" s="66"/>
      <c r="U584" s="66"/>
      <c r="V584" s="66"/>
      <c r="W584" s="66"/>
      <c r="X584" s="66"/>
      <c r="Y584" s="66"/>
      <c r="Z584" s="66"/>
    </row>
    <row r="585" spans="1:26" ht="15.75" customHeight="1">
      <c r="A585" s="66"/>
      <c r="B585" s="66"/>
      <c r="C585" s="29"/>
      <c r="D585" s="66"/>
      <c r="E585" s="66"/>
      <c r="F585" s="66"/>
      <c r="G585" s="66"/>
      <c r="H585" s="66"/>
      <c r="I585" s="66"/>
      <c r="J585" s="66"/>
      <c r="K585" s="66"/>
      <c r="L585" s="66"/>
      <c r="M585" s="66"/>
      <c r="N585" s="66"/>
      <c r="O585" s="66"/>
      <c r="P585" s="66"/>
      <c r="Q585" s="66"/>
      <c r="R585" s="66"/>
      <c r="S585" s="66"/>
      <c r="T585" s="66"/>
      <c r="U585" s="66"/>
      <c r="V585" s="66"/>
      <c r="W585" s="66"/>
      <c r="X585" s="66"/>
      <c r="Y585" s="66"/>
      <c r="Z585" s="66"/>
    </row>
    <row r="586" spans="1:26" ht="15.75" customHeight="1">
      <c r="A586" s="66"/>
      <c r="B586" s="66"/>
      <c r="C586" s="29"/>
      <c r="D586" s="66"/>
      <c r="E586" s="66"/>
      <c r="F586" s="66"/>
      <c r="G586" s="66"/>
      <c r="H586" s="66"/>
      <c r="I586" s="66"/>
      <c r="J586" s="66"/>
      <c r="K586" s="66"/>
      <c r="L586" s="66"/>
      <c r="M586" s="66"/>
      <c r="N586" s="66"/>
      <c r="O586" s="66"/>
      <c r="P586" s="66"/>
      <c r="Q586" s="66"/>
      <c r="R586" s="66"/>
      <c r="S586" s="66"/>
      <c r="T586" s="66"/>
      <c r="U586" s="66"/>
      <c r="V586" s="66"/>
      <c r="W586" s="66"/>
      <c r="X586" s="66"/>
      <c r="Y586" s="66"/>
      <c r="Z586" s="66"/>
    </row>
    <row r="587" spans="1:26" ht="15.75" customHeight="1">
      <c r="A587" s="66"/>
      <c r="B587" s="66"/>
      <c r="C587" s="29"/>
      <c r="D587" s="66"/>
      <c r="E587" s="66"/>
      <c r="F587" s="66"/>
      <c r="G587" s="66"/>
      <c r="H587" s="66"/>
      <c r="I587" s="66"/>
      <c r="J587" s="66"/>
      <c r="K587" s="66"/>
      <c r="L587" s="66"/>
      <c r="M587" s="66"/>
      <c r="N587" s="66"/>
      <c r="O587" s="66"/>
      <c r="P587" s="66"/>
      <c r="Q587" s="66"/>
      <c r="R587" s="66"/>
      <c r="S587" s="66"/>
      <c r="T587" s="66"/>
      <c r="U587" s="66"/>
      <c r="V587" s="66"/>
      <c r="W587" s="66"/>
      <c r="X587" s="66"/>
      <c r="Y587" s="66"/>
      <c r="Z587" s="66"/>
    </row>
    <row r="588" spans="1:26" ht="15.75" customHeight="1">
      <c r="A588" s="66"/>
      <c r="B588" s="66"/>
      <c r="C588" s="29"/>
      <c r="D588" s="66"/>
      <c r="E588" s="66"/>
      <c r="F588" s="66"/>
      <c r="G588" s="66"/>
      <c r="H588" s="66"/>
      <c r="I588" s="66"/>
      <c r="J588" s="66"/>
      <c r="K588" s="66"/>
      <c r="L588" s="66"/>
      <c r="M588" s="66"/>
      <c r="N588" s="66"/>
      <c r="O588" s="66"/>
      <c r="P588" s="66"/>
      <c r="Q588" s="66"/>
      <c r="R588" s="66"/>
      <c r="S588" s="66"/>
      <c r="T588" s="66"/>
      <c r="U588" s="66"/>
      <c r="V588" s="66"/>
      <c r="W588" s="66"/>
      <c r="X588" s="66"/>
      <c r="Y588" s="66"/>
      <c r="Z588" s="66"/>
    </row>
    <row r="589" spans="1:26" ht="15.75" customHeight="1">
      <c r="A589" s="66"/>
      <c r="B589" s="66"/>
      <c r="C589" s="29"/>
      <c r="D589" s="66"/>
      <c r="E589" s="66"/>
      <c r="F589" s="66"/>
      <c r="G589" s="66"/>
      <c r="H589" s="66"/>
      <c r="I589" s="66"/>
      <c r="J589" s="66"/>
      <c r="K589" s="66"/>
      <c r="L589" s="66"/>
      <c r="M589" s="66"/>
      <c r="N589" s="66"/>
      <c r="O589" s="66"/>
      <c r="P589" s="66"/>
      <c r="Q589" s="66"/>
      <c r="R589" s="66"/>
      <c r="S589" s="66"/>
      <c r="T589" s="66"/>
      <c r="U589" s="66"/>
      <c r="V589" s="66"/>
      <c r="W589" s="66"/>
      <c r="X589" s="66"/>
      <c r="Y589" s="66"/>
      <c r="Z589" s="66"/>
    </row>
    <row r="590" spans="1:26" ht="15.75" customHeight="1">
      <c r="A590" s="66"/>
      <c r="B590" s="66"/>
      <c r="C590" s="29"/>
      <c r="D590" s="66"/>
      <c r="E590" s="66"/>
      <c r="F590" s="66"/>
      <c r="G590" s="66"/>
      <c r="H590" s="66"/>
      <c r="I590" s="66"/>
      <c r="J590" s="66"/>
      <c r="K590" s="66"/>
      <c r="L590" s="66"/>
      <c r="M590" s="66"/>
      <c r="N590" s="66"/>
      <c r="O590" s="66"/>
      <c r="P590" s="66"/>
      <c r="Q590" s="66"/>
      <c r="R590" s="66"/>
      <c r="S590" s="66"/>
      <c r="T590" s="66"/>
      <c r="U590" s="66"/>
      <c r="V590" s="66"/>
      <c r="W590" s="66"/>
      <c r="X590" s="66"/>
      <c r="Y590" s="66"/>
      <c r="Z590" s="66"/>
    </row>
    <row r="591" spans="1:26" ht="15.75" customHeight="1">
      <c r="A591" s="66"/>
      <c r="B591" s="66"/>
      <c r="C591" s="29"/>
      <c r="D591" s="66"/>
      <c r="E591" s="66"/>
      <c r="F591" s="66"/>
      <c r="G591" s="66"/>
      <c r="H591" s="66"/>
      <c r="I591" s="66"/>
      <c r="J591" s="66"/>
      <c r="K591" s="66"/>
      <c r="L591" s="66"/>
      <c r="M591" s="66"/>
      <c r="N591" s="66"/>
      <c r="O591" s="66"/>
      <c r="P591" s="66"/>
      <c r="Q591" s="66"/>
      <c r="R591" s="66"/>
      <c r="S591" s="66"/>
      <c r="T591" s="66"/>
      <c r="U591" s="66"/>
      <c r="V591" s="66"/>
      <c r="W591" s="66"/>
      <c r="X591" s="66"/>
      <c r="Y591" s="66"/>
      <c r="Z591" s="66"/>
    </row>
    <row r="592" spans="1:26" ht="15.75" customHeight="1">
      <c r="A592" s="66"/>
      <c r="B592" s="66"/>
      <c r="C592" s="29"/>
      <c r="D592" s="66"/>
      <c r="E592" s="66"/>
      <c r="F592" s="66"/>
      <c r="G592" s="66"/>
      <c r="H592" s="66"/>
      <c r="I592" s="66"/>
      <c r="J592" s="66"/>
      <c r="K592" s="66"/>
      <c r="L592" s="66"/>
      <c r="M592" s="66"/>
      <c r="N592" s="66"/>
      <c r="O592" s="66"/>
      <c r="P592" s="66"/>
      <c r="Q592" s="66"/>
      <c r="R592" s="66"/>
      <c r="S592" s="66"/>
      <c r="T592" s="66"/>
      <c r="U592" s="66"/>
      <c r="V592" s="66"/>
      <c r="W592" s="66"/>
      <c r="X592" s="66"/>
      <c r="Y592" s="66"/>
      <c r="Z592" s="66"/>
    </row>
    <row r="593" spans="1:26" ht="15.75" customHeight="1">
      <c r="A593" s="66"/>
      <c r="B593" s="66"/>
      <c r="C593" s="29"/>
      <c r="D593" s="66"/>
      <c r="E593" s="66"/>
      <c r="F593" s="66"/>
      <c r="G593" s="66"/>
      <c r="H593" s="66"/>
      <c r="I593" s="66"/>
      <c r="J593" s="66"/>
      <c r="K593" s="66"/>
      <c r="L593" s="66"/>
      <c r="M593" s="66"/>
      <c r="N593" s="66"/>
      <c r="O593" s="66"/>
      <c r="P593" s="66"/>
      <c r="Q593" s="66"/>
      <c r="R593" s="66"/>
      <c r="S593" s="66"/>
      <c r="T593" s="66"/>
      <c r="U593" s="66"/>
      <c r="V593" s="66"/>
      <c r="W593" s="66"/>
      <c r="X593" s="66"/>
      <c r="Y593" s="66"/>
      <c r="Z593" s="66"/>
    </row>
    <row r="594" spans="1:26" ht="15.75" customHeight="1">
      <c r="A594" s="66"/>
      <c r="B594" s="66"/>
      <c r="C594" s="29"/>
      <c r="D594" s="66"/>
      <c r="E594" s="66"/>
      <c r="F594" s="66"/>
      <c r="G594" s="66"/>
      <c r="H594" s="66"/>
      <c r="I594" s="66"/>
      <c r="J594" s="66"/>
      <c r="K594" s="66"/>
      <c r="L594" s="66"/>
      <c r="M594" s="66"/>
      <c r="N594" s="66"/>
      <c r="O594" s="66"/>
      <c r="P594" s="66"/>
      <c r="Q594" s="66"/>
      <c r="R594" s="66"/>
      <c r="S594" s="66"/>
      <c r="T594" s="66"/>
      <c r="U594" s="66"/>
      <c r="V594" s="66"/>
      <c r="W594" s="66"/>
      <c r="X594" s="66"/>
      <c r="Y594" s="66"/>
      <c r="Z594" s="66"/>
    </row>
    <row r="595" spans="1:26" ht="15.75" customHeight="1">
      <c r="A595" s="66"/>
      <c r="B595" s="66"/>
      <c r="C595" s="29"/>
      <c r="D595" s="66"/>
      <c r="E595" s="66"/>
      <c r="F595" s="66"/>
      <c r="G595" s="66"/>
      <c r="H595" s="66"/>
      <c r="I595" s="66"/>
      <c r="J595" s="66"/>
      <c r="K595" s="66"/>
      <c r="L595" s="66"/>
      <c r="M595" s="66"/>
      <c r="N595" s="66"/>
      <c r="O595" s="66"/>
      <c r="P595" s="66"/>
      <c r="Q595" s="66"/>
      <c r="R595" s="66"/>
      <c r="S595" s="66"/>
      <c r="T595" s="66"/>
      <c r="U595" s="66"/>
      <c r="V595" s="66"/>
      <c r="W595" s="66"/>
      <c r="X595" s="66"/>
      <c r="Y595" s="66"/>
      <c r="Z595" s="66"/>
    </row>
    <row r="596" spans="1:26" ht="15.75" customHeight="1">
      <c r="A596" s="66"/>
      <c r="B596" s="66"/>
      <c r="C596" s="29"/>
      <c r="D596" s="66"/>
      <c r="E596" s="66"/>
      <c r="F596" s="66"/>
      <c r="G596" s="66"/>
      <c r="H596" s="66"/>
      <c r="I596" s="66"/>
      <c r="J596" s="66"/>
      <c r="K596" s="66"/>
      <c r="L596" s="66"/>
      <c r="M596" s="66"/>
      <c r="N596" s="66"/>
      <c r="O596" s="66"/>
      <c r="P596" s="66"/>
      <c r="Q596" s="66"/>
      <c r="R596" s="66"/>
      <c r="S596" s="66"/>
      <c r="T596" s="66"/>
      <c r="U596" s="66"/>
      <c r="V596" s="66"/>
      <c r="W596" s="66"/>
      <c r="X596" s="66"/>
      <c r="Y596" s="66"/>
      <c r="Z596" s="66"/>
    </row>
    <row r="597" spans="1:26" ht="15.75" customHeight="1">
      <c r="A597" s="66"/>
      <c r="B597" s="66"/>
      <c r="C597" s="29"/>
      <c r="D597" s="66"/>
      <c r="E597" s="66"/>
      <c r="F597" s="66"/>
      <c r="G597" s="66"/>
      <c r="H597" s="66"/>
      <c r="I597" s="66"/>
      <c r="J597" s="66"/>
      <c r="K597" s="66"/>
      <c r="L597" s="66"/>
      <c r="M597" s="66"/>
      <c r="N597" s="66"/>
      <c r="O597" s="66"/>
      <c r="P597" s="66"/>
      <c r="Q597" s="66"/>
      <c r="R597" s="66"/>
      <c r="S597" s="66"/>
      <c r="T597" s="66"/>
      <c r="U597" s="66"/>
      <c r="V597" s="66"/>
      <c r="W597" s="66"/>
      <c r="X597" s="66"/>
      <c r="Y597" s="66"/>
      <c r="Z597" s="66"/>
    </row>
    <row r="598" spans="1:26" ht="15.75" customHeight="1">
      <c r="A598" s="66"/>
      <c r="B598" s="66"/>
      <c r="C598" s="29"/>
      <c r="D598" s="66"/>
      <c r="E598" s="66"/>
      <c r="F598" s="66"/>
      <c r="G598" s="66"/>
      <c r="H598" s="66"/>
      <c r="I598" s="66"/>
      <c r="J598" s="66"/>
      <c r="K598" s="66"/>
      <c r="L598" s="66"/>
      <c r="M598" s="66"/>
      <c r="N598" s="66"/>
      <c r="O598" s="66"/>
      <c r="P598" s="66"/>
      <c r="Q598" s="66"/>
      <c r="R598" s="66"/>
      <c r="S598" s="66"/>
      <c r="T598" s="66"/>
      <c r="U598" s="66"/>
      <c r="V598" s="66"/>
      <c r="W598" s="66"/>
      <c r="X598" s="66"/>
      <c r="Y598" s="66"/>
      <c r="Z598" s="66"/>
    </row>
    <row r="599" spans="1:26" ht="15.75" customHeight="1">
      <c r="A599" s="66"/>
      <c r="B599" s="66"/>
      <c r="C599" s="29"/>
      <c r="D599" s="66"/>
      <c r="E599" s="66"/>
      <c r="F599" s="66"/>
      <c r="G599" s="66"/>
      <c r="H599" s="66"/>
      <c r="I599" s="66"/>
      <c r="J599" s="66"/>
      <c r="K599" s="66"/>
      <c r="L599" s="66"/>
      <c r="M599" s="66"/>
      <c r="N599" s="66"/>
      <c r="O599" s="66"/>
      <c r="P599" s="66"/>
      <c r="Q599" s="66"/>
      <c r="R599" s="66"/>
      <c r="S599" s="66"/>
      <c r="T599" s="66"/>
      <c r="U599" s="66"/>
      <c r="V599" s="66"/>
      <c r="W599" s="66"/>
      <c r="X599" s="66"/>
      <c r="Y599" s="66"/>
      <c r="Z599" s="66"/>
    </row>
    <row r="600" spans="1:26" ht="15.75" customHeight="1">
      <c r="A600" s="66"/>
      <c r="B600" s="66"/>
      <c r="C600" s="29"/>
      <c r="D600" s="66"/>
      <c r="E600" s="66"/>
      <c r="F600" s="66"/>
      <c r="G600" s="66"/>
      <c r="H600" s="66"/>
      <c r="I600" s="66"/>
      <c r="J600" s="66"/>
      <c r="K600" s="66"/>
      <c r="L600" s="66"/>
      <c r="M600" s="66"/>
      <c r="N600" s="66"/>
      <c r="O600" s="66"/>
      <c r="P600" s="66"/>
      <c r="Q600" s="66"/>
      <c r="R600" s="66"/>
      <c r="S600" s="66"/>
      <c r="T600" s="66"/>
      <c r="U600" s="66"/>
      <c r="V600" s="66"/>
      <c r="W600" s="66"/>
      <c r="X600" s="66"/>
      <c r="Y600" s="66"/>
      <c r="Z600" s="66"/>
    </row>
    <row r="601" spans="1:26" ht="15.75" customHeight="1">
      <c r="A601" s="66"/>
      <c r="B601" s="66"/>
      <c r="C601" s="29"/>
      <c r="D601" s="66"/>
      <c r="E601" s="66"/>
      <c r="F601" s="66"/>
      <c r="G601" s="66"/>
      <c r="H601" s="66"/>
      <c r="I601" s="66"/>
      <c r="J601" s="66"/>
      <c r="K601" s="66"/>
      <c r="L601" s="66"/>
      <c r="M601" s="66"/>
      <c r="N601" s="66"/>
      <c r="O601" s="66"/>
      <c r="P601" s="66"/>
      <c r="Q601" s="66"/>
      <c r="R601" s="66"/>
      <c r="S601" s="66"/>
      <c r="T601" s="66"/>
      <c r="U601" s="66"/>
      <c r="V601" s="66"/>
      <c r="W601" s="66"/>
      <c r="X601" s="66"/>
      <c r="Y601" s="66"/>
      <c r="Z601" s="66"/>
    </row>
    <row r="602" spans="1:26" ht="15.75" customHeight="1">
      <c r="A602" s="66"/>
      <c r="B602" s="66"/>
      <c r="C602" s="29"/>
      <c r="D602" s="66"/>
      <c r="E602" s="66"/>
      <c r="F602" s="66"/>
      <c r="G602" s="66"/>
      <c r="H602" s="66"/>
      <c r="I602" s="66"/>
      <c r="J602" s="66"/>
      <c r="K602" s="66"/>
      <c r="L602" s="66"/>
      <c r="M602" s="66"/>
      <c r="N602" s="66"/>
      <c r="O602" s="66"/>
      <c r="P602" s="66"/>
      <c r="Q602" s="66"/>
      <c r="R602" s="66"/>
      <c r="S602" s="66"/>
      <c r="T602" s="66"/>
      <c r="U602" s="66"/>
      <c r="V602" s="66"/>
      <c r="W602" s="66"/>
      <c r="X602" s="66"/>
      <c r="Y602" s="66"/>
      <c r="Z602" s="66"/>
    </row>
    <row r="603" spans="1:26" ht="15.75" customHeight="1">
      <c r="A603" s="66"/>
      <c r="B603" s="66"/>
      <c r="C603" s="29"/>
      <c r="D603" s="66"/>
      <c r="E603" s="66"/>
      <c r="F603" s="66"/>
      <c r="G603" s="66"/>
      <c r="H603" s="66"/>
      <c r="I603" s="66"/>
      <c r="J603" s="66"/>
      <c r="K603" s="66"/>
      <c r="L603" s="66"/>
      <c r="M603" s="66"/>
      <c r="N603" s="66"/>
      <c r="O603" s="66"/>
      <c r="P603" s="66"/>
      <c r="Q603" s="66"/>
      <c r="R603" s="66"/>
      <c r="S603" s="66"/>
      <c r="T603" s="66"/>
      <c r="U603" s="66"/>
      <c r="V603" s="66"/>
      <c r="W603" s="66"/>
      <c r="X603" s="66"/>
      <c r="Y603" s="66"/>
      <c r="Z603" s="66"/>
    </row>
    <row r="604" spans="1:26" ht="15.75" customHeight="1">
      <c r="A604" s="66"/>
      <c r="B604" s="66"/>
      <c r="C604" s="29"/>
      <c r="D604" s="66"/>
      <c r="E604" s="66"/>
      <c r="F604" s="66"/>
      <c r="G604" s="66"/>
      <c r="H604" s="66"/>
      <c r="I604" s="66"/>
      <c r="J604" s="66"/>
      <c r="K604" s="66"/>
      <c r="L604" s="66"/>
      <c r="M604" s="66"/>
      <c r="N604" s="66"/>
      <c r="O604" s="66"/>
      <c r="P604" s="66"/>
      <c r="Q604" s="66"/>
      <c r="R604" s="66"/>
      <c r="S604" s="66"/>
      <c r="T604" s="66"/>
      <c r="U604" s="66"/>
      <c r="V604" s="66"/>
      <c r="W604" s="66"/>
      <c r="X604" s="66"/>
      <c r="Y604" s="66"/>
      <c r="Z604" s="66"/>
    </row>
    <row r="605" spans="1:26" ht="15.75" customHeight="1">
      <c r="A605" s="66"/>
      <c r="B605" s="66"/>
      <c r="C605" s="29"/>
      <c r="D605" s="66"/>
      <c r="E605" s="66"/>
      <c r="F605" s="66"/>
      <c r="G605" s="66"/>
      <c r="H605" s="66"/>
      <c r="I605" s="66"/>
      <c r="J605" s="66"/>
      <c r="K605" s="66"/>
      <c r="L605" s="66"/>
      <c r="M605" s="66"/>
      <c r="N605" s="66"/>
      <c r="O605" s="66"/>
      <c r="P605" s="66"/>
      <c r="Q605" s="66"/>
      <c r="R605" s="66"/>
      <c r="S605" s="66"/>
      <c r="T605" s="66"/>
      <c r="U605" s="66"/>
      <c r="V605" s="66"/>
      <c r="W605" s="66"/>
      <c r="X605" s="66"/>
      <c r="Y605" s="66"/>
      <c r="Z605" s="66"/>
    </row>
    <row r="606" spans="1:26" ht="15.75" customHeight="1">
      <c r="A606" s="66"/>
      <c r="B606" s="66"/>
      <c r="C606" s="29"/>
      <c r="D606" s="66"/>
      <c r="E606" s="66"/>
      <c r="F606" s="66"/>
      <c r="G606" s="66"/>
      <c r="H606" s="66"/>
      <c r="I606" s="66"/>
      <c r="J606" s="66"/>
      <c r="K606" s="66"/>
      <c r="L606" s="66"/>
      <c r="M606" s="66"/>
      <c r="N606" s="66"/>
      <c r="O606" s="66"/>
      <c r="P606" s="66"/>
      <c r="Q606" s="66"/>
      <c r="R606" s="66"/>
      <c r="S606" s="66"/>
      <c r="T606" s="66"/>
      <c r="U606" s="66"/>
      <c r="V606" s="66"/>
      <c r="W606" s="66"/>
      <c r="X606" s="66"/>
      <c r="Y606" s="66"/>
      <c r="Z606" s="66"/>
    </row>
    <row r="607" spans="1:26" ht="15.75" customHeight="1">
      <c r="A607" s="66"/>
      <c r="B607" s="66"/>
      <c r="C607" s="29"/>
      <c r="D607" s="66"/>
      <c r="E607" s="66"/>
      <c r="F607" s="66"/>
      <c r="G607" s="66"/>
      <c r="H607" s="66"/>
      <c r="I607" s="66"/>
      <c r="J607" s="66"/>
      <c r="K607" s="66"/>
      <c r="L607" s="66"/>
      <c r="M607" s="66"/>
      <c r="N607" s="66"/>
      <c r="O607" s="66"/>
      <c r="P607" s="66"/>
      <c r="Q607" s="66"/>
      <c r="R607" s="66"/>
      <c r="S607" s="66"/>
      <c r="T607" s="66"/>
      <c r="U607" s="66"/>
      <c r="V607" s="66"/>
      <c r="W607" s="66"/>
      <c r="X607" s="66"/>
      <c r="Y607" s="66"/>
      <c r="Z607" s="66"/>
    </row>
    <row r="608" spans="1:26" ht="15.75" customHeight="1">
      <c r="A608" s="66"/>
      <c r="B608" s="66"/>
      <c r="C608" s="29"/>
      <c r="D608" s="66"/>
      <c r="E608" s="66"/>
      <c r="F608" s="66"/>
      <c r="G608" s="66"/>
      <c r="H608" s="66"/>
      <c r="I608" s="66"/>
      <c r="J608" s="66"/>
      <c r="K608" s="66"/>
      <c r="L608" s="66"/>
      <c r="M608" s="66"/>
      <c r="N608" s="66"/>
      <c r="O608" s="66"/>
      <c r="P608" s="66"/>
      <c r="Q608" s="66"/>
      <c r="R608" s="66"/>
      <c r="S608" s="66"/>
      <c r="T608" s="66"/>
      <c r="U608" s="66"/>
      <c r="V608" s="66"/>
      <c r="W608" s="66"/>
      <c r="X608" s="66"/>
      <c r="Y608" s="66"/>
      <c r="Z608" s="66"/>
    </row>
    <row r="609" spans="1:26" ht="15.75" customHeight="1">
      <c r="A609" s="66"/>
      <c r="B609" s="66"/>
      <c r="C609" s="29"/>
      <c r="D609" s="66"/>
      <c r="E609" s="66"/>
      <c r="F609" s="66"/>
      <c r="G609" s="66"/>
      <c r="H609" s="66"/>
      <c r="I609" s="66"/>
      <c r="J609" s="66"/>
      <c r="K609" s="66"/>
      <c r="L609" s="66"/>
      <c r="M609" s="66"/>
      <c r="N609" s="66"/>
      <c r="O609" s="66"/>
      <c r="P609" s="66"/>
      <c r="Q609" s="66"/>
      <c r="R609" s="66"/>
      <c r="S609" s="66"/>
      <c r="T609" s="66"/>
      <c r="U609" s="66"/>
      <c r="V609" s="66"/>
      <c r="W609" s="66"/>
      <c r="X609" s="66"/>
      <c r="Y609" s="66"/>
      <c r="Z609" s="66"/>
    </row>
    <row r="610" spans="1:26" ht="15.75" customHeight="1">
      <c r="A610" s="66"/>
      <c r="B610" s="66"/>
      <c r="C610" s="29"/>
      <c r="D610" s="66"/>
      <c r="E610" s="66"/>
      <c r="F610" s="66"/>
      <c r="G610" s="66"/>
      <c r="H610" s="66"/>
      <c r="I610" s="66"/>
      <c r="J610" s="66"/>
      <c r="K610" s="66"/>
      <c r="L610" s="66"/>
      <c r="M610" s="66"/>
      <c r="N610" s="66"/>
      <c r="O610" s="66"/>
      <c r="P610" s="66"/>
      <c r="Q610" s="66"/>
      <c r="R610" s="66"/>
      <c r="S610" s="66"/>
      <c r="T610" s="66"/>
      <c r="U610" s="66"/>
      <c r="V610" s="66"/>
      <c r="W610" s="66"/>
      <c r="X610" s="66"/>
      <c r="Y610" s="66"/>
      <c r="Z610" s="66"/>
    </row>
    <row r="611" spans="1:26" ht="15.75" customHeight="1">
      <c r="A611" s="66"/>
      <c r="B611" s="66"/>
      <c r="C611" s="29"/>
      <c r="D611" s="66"/>
      <c r="E611" s="66"/>
      <c r="F611" s="66"/>
      <c r="G611" s="66"/>
      <c r="H611" s="66"/>
      <c r="I611" s="66"/>
      <c r="J611" s="66"/>
      <c r="K611" s="66"/>
      <c r="L611" s="66"/>
      <c r="M611" s="66"/>
      <c r="N611" s="66"/>
      <c r="O611" s="66"/>
      <c r="P611" s="66"/>
      <c r="Q611" s="66"/>
      <c r="R611" s="66"/>
      <c r="S611" s="66"/>
      <c r="T611" s="66"/>
      <c r="U611" s="66"/>
      <c r="V611" s="66"/>
      <c r="W611" s="66"/>
      <c r="X611" s="66"/>
      <c r="Y611" s="66"/>
      <c r="Z611" s="66"/>
    </row>
    <row r="612" spans="1:26" ht="15.75" customHeight="1">
      <c r="A612" s="66"/>
      <c r="B612" s="66"/>
      <c r="C612" s="29"/>
      <c r="D612" s="66"/>
      <c r="E612" s="66"/>
      <c r="F612" s="66"/>
      <c r="G612" s="66"/>
      <c r="H612" s="66"/>
      <c r="I612" s="66"/>
      <c r="J612" s="66"/>
      <c r="K612" s="66"/>
      <c r="L612" s="66"/>
      <c r="M612" s="66"/>
      <c r="N612" s="66"/>
      <c r="O612" s="66"/>
      <c r="P612" s="66"/>
      <c r="Q612" s="66"/>
      <c r="R612" s="66"/>
      <c r="S612" s="66"/>
      <c r="T612" s="66"/>
      <c r="U612" s="66"/>
      <c r="V612" s="66"/>
      <c r="W612" s="66"/>
      <c r="X612" s="66"/>
      <c r="Y612" s="66"/>
      <c r="Z612" s="66"/>
    </row>
    <row r="613" spans="1:26" ht="15.75" customHeight="1">
      <c r="A613" s="66"/>
      <c r="B613" s="66"/>
      <c r="C613" s="29"/>
      <c r="D613" s="66"/>
      <c r="E613" s="66"/>
      <c r="F613" s="66"/>
      <c r="G613" s="66"/>
      <c r="H613" s="66"/>
      <c r="I613" s="66"/>
      <c r="J613" s="66"/>
      <c r="K613" s="66"/>
      <c r="L613" s="66"/>
      <c r="M613" s="66"/>
      <c r="N613" s="66"/>
      <c r="O613" s="66"/>
      <c r="P613" s="66"/>
      <c r="Q613" s="66"/>
      <c r="R613" s="66"/>
      <c r="S613" s="66"/>
      <c r="T613" s="66"/>
      <c r="U613" s="66"/>
      <c r="V613" s="66"/>
      <c r="W613" s="66"/>
      <c r="X613" s="66"/>
      <c r="Y613" s="66"/>
      <c r="Z613" s="66"/>
    </row>
    <row r="614" spans="1:26" ht="15.75" customHeight="1">
      <c r="A614" s="66"/>
      <c r="B614" s="66"/>
      <c r="C614" s="29"/>
      <c r="D614" s="66"/>
      <c r="E614" s="66"/>
      <c r="F614" s="66"/>
      <c r="G614" s="66"/>
      <c r="H614" s="66"/>
      <c r="I614" s="66"/>
      <c r="J614" s="66"/>
      <c r="K614" s="66"/>
      <c r="L614" s="66"/>
      <c r="M614" s="66"/>
      <c r="N614" s="66"/>
      <c r="O614" s="66"/>
      <c r="P614" s="66"/>
      <c r="Q614" s="66"/>
      <c r="R614" s="66"/>
      <c r="S614" s="66"/>
      <c r="T614" s="66"/>
      <c r="U614" s="66"/>
      <c r="V614" s="66"/>
      <c r="W614" s="66"/>
      <c r="X614" s="66"/>
      <c r="Y614" s="66"/>
      <c r="Z614" s="66"/>
    </row>
    <row r="615" spans="1:26" ht="15.75" customHeight="1">
      <c r="A615" s="66"/>
      <c r="B615" s="66"/>
      <c r="C615" s="29"/>
      <c r="D615" s="66"/>
      <c r="E615" s="66"/>
      <c r="F615" s="66"/>
      <c r="G615" s="66"/>
      <c r="H615" s="66"/>
      <c r="I615" s="66"/>
      <c r="J615" s="66"/>
      <c r="K615" s="66"/>
      <c r="L615" s="66"/>
      <c r="M615" s="66"/>
      <c r="N615" s="66"/>
      <c r="O615" s="66"/>
      <c r="P615" s="66"/>
      <c r="Q615" s="66"/>
      <c r="R615" s="66"/>
      <c r="S615" s="66"/>
      <c r="T615" s="66"/>
      <c r="U615" s="66"/>
      <c r="V615" s="66"/>
      <c r="W615" s="66"/>
      <c r="X615" s="66"/>
      <c r="Y615" s="66"/>
      <c r="Z615" s="66"/>
    </row>
    <row r="616" spans="1:26" ht="15.75" customHeight="1">
      <c r="A616" s="66"/>
      <c r="B616" s="66"/>
      <c r="C616" s="29"/>
      <c r="D616" s="66"/>
      <c r="E616" s="66"/>
      <c r="F616" s="66"/>
      <c r="G616" s="66"/>
      <c r="H616" s="66"/>
      <c r="I616" s="66"/>
      <c r="J616" s="66"/>
      <c r="K616" s="66"/>
      <c r="L616" s="66"/>
      <c r="M616" s="66"/>
      <c r="N616" s="66"/>
      <c r="O616" s="66"/>
      <c r="P616" s="66"/>
      <c r="Q616" s="66"/>
      <c r="R616" s="66"/>
      <c r="S616" s="66"/>
      <c r="T616" s="66"/>
      <c r="U616" s="66"/>
      <c r="V616" s="66"/>
      <c r="W616" s="66"/>
      <c r="X616" s="66"/>
      <c r="Y616" s="66"/>
      <c r="Z616" s="66"/>
    </row>
    <row r="617" spans="1:26" ht="15.75" customHeight="1">
      <c r="A617" s="66"/>
      <c r="B617" s="66"/>
      <c r="C617" s="29"/>
      <c r="D617" s="66"/>
      <c r="E617" s="66"/>
      <c r="F617" s="66"/>
      <c r="G617" s="66"/>
      <c r="H617" s="66"/>
      <c r="I617" s="66"/>
      <c r="J617" s="66"/>
      <c r="K617" s="66"/>
      <c r="L617" s="66"/>
      <c r="M617" s="66"/>
      <c r="N617" s="66"/>
      <c r="O617" s="66"/>
      <c r="P617" s="66"/>
      <c r="Q617" s="66"/>
      <c r="R617" s="66"/>
      <c r="S617" s="66"/>
      <c r="T617" s="66"/>
      <c r="U617" s="66"/>
      <c r="V617" s="66"/>
      <c r="W617" s="66"/>
      <c r="X617" s="66"/>
      <c r="Y617" s="66"/>
      <c r="Z617" s="66"/>
    </row>
    <row r="618" spans="1:26" ht="15.75" customHeight="1">
      <c r="A618" s="66"/>
      <c r="B618" s="66"/>
      <c r="C618" s="29"/>
      <c r="D618" s="66"/>
      <c r="E618" s="66"/>
      <c r="F618" s="66"/>
      <c r="G618" s="66"/>
      <c r="H618" s="66"/>
      <c r="I618" s="66"/>
      <c r="J618" s="66"/>
      <c r="K618" s="66"/>
      <c r="L618" s="66"/>
      <c r="M618" s="66"/>
      <c r="N618" s="66"/>
      <c r="O618" s="66"/>
      <c r="P618" s="66"/>
      <c r="Q618" s="66"/>
      <c r="R618" s="66"/>
      <c r="S618" s="66"/>
      <c r="T618" s="66"/>
      <c r="U618" s="66"/>
      <c r="V618" s="66"/>
      <c r="W618" s="66"/>
      <c r="X618" s="66"/>
      <c r="Y618" s="66"/>
      <c r="Z618" s="66"/>
    </row>
    <row r="619" spans="1:26" ht="15.75" customHeight="1">
      <c r="A619" s="66"/>
      <c r="B619" s="66"/>
      <c r="C619" s="29"/>
      <c r="D619" s="66"/>
      <c r="E619" s="66"/>
      <c r="F619" s="66"/>
      <c r="G619" s="66"/>
      <c r="H619" s="66"/>
      <c r="I619" s="66"/>
      <c r="J619" s="66"/>
      <c r="K619" s="66"/>
      <c r="L619" s="66"/>
      <c r="M619" s="66"/>
      <c r="N619" s="66"/>
      <c r="O619" s="66"/>
      <c r="P619" s="66"/>
      <c r="Q619" s="66"/>
      <c r="R619" s="66"/>
      <c r="S619" s="66"/>
      <c r="T619" s="66"/>
      <c r="U619" s="66"/>
      <c r="V619" s="66"/>
      <c r="W619" s="66"/>
      <c r="X619" s="66"/>
      <c r="Y619" s="66"/>
      <c r="Z619" s="66"/>
    </row>
    <row r="620" spans="1:26" ht="15.75" customHeight="1">
      <c r="A620" s="66"/>
      <c r="B620" s="66"/>
      <c r="C620" s="29"/>
      <c r="D620" s="66"/>
      <c r="E620" s="66"/>
      <c r="F620" s="66"/>
      <c r="G620" s="66"/>
      <c r="H620" s="66"/>
      <c r="I620" s="66"/>
      <c r="J620" s="66"/>
      <c r="K620" s="66"/>
      <c r="L620" s="66"/>
      <c r="M620" s="66"/>
      <c r="N620" s="66"/>
      <c r="O620" s="66"/>
      <c r="P620" s="66"/>
      <c r="Q620" s="66"/>
      <c r="R620" s="66"/>
      <c r="S620" s="66"/>
      <c r="T620" s="66"/>
      <c r="U620" s="66"/>
      <c r="V620" s="66"/>
      <c r="W620" s="66"/>
      <c r="X620" s="66"/>
      <c r="Y620" s="66"/>
      <c r="Z620" s="66"/>
    </row>
    <row r="621" spans="1:26" ht="15.75" customHeight="1">
      <c r="A621" s="66"/>
      <c r="B621" s="66"/>
      <c r="C621" s="29"/>
      <c r="D621" s="66"/>
      <c r="E621" s="66"/>
      <c r="F621" s="66"/>
      <c r="G621" s="66"/>
      <c r="H621" s="66"/>
      <c r="I621" s="66"/>
      <c r="J621" s="66"/>
      <c r="K621" s="66"/>
      <c r="L621" s="66"/>
      <c r="M621" s="66"/>
      <c r="N621" s="66"/>
      <c r="O621" s="66"/>
      <c r="P621" s="66"/>
      <c r="Q621" s="66"/>
      <c r="R621" s="66"/>
      <c r="S621" s="66"/>
      <c r="T621" s="66"/>
      <c r="U621" s="66"/>
      <c r="V621" s="66"/>
      <c r="W621" s="66"/>
      <c r="X621" s="66"/>
      <c r="Y621" s="66"/>
      <c r="Z621" s="66"/>
    </row>
    <row r="622" spans="1:26" ht="15.75" customHeight="1">
      <c r="A622" s="66"/>
      <c r="B622" s="66"/>
      <c r="C622" s="29"/>
      <c r="D622" s="66"/>
      <c r="E622" s="66"/>
      <c r="F622" s="66"/>
      <c r="G622" s="66"/>
      <c r="H622" s="66"/>
      <c r="I622" s="66"/>
      <c r="J622" s="66"/>
      <c r="K622" s="66"/>
      <c r="L622" s="66"/>
      <c r="M622" s="66"/>
      <c r="N622" s="66"/>
      <c r="O622" s="66"/>
      <c r="P622" s="66"/>
      <c r="Q622" s="66"/>
      <c r="R622" s="66"/>
      <c r="S622" s="66"/>
      <c r="T622" s="66"/>
      <c r="U622" s="66"/>
      <c r="V622" s="66"/>
      <c r="W622" s="66"/>
      <c r="X622" s="66"/>
      <c r="Y622" s="66"/>
      <c r="Z622" s="66"/>
    </row>
    <row r="623" spans="1:26" ht="15.75" customHeight="1">
      <c r="A623" s="66"/>
      <c r="B623" s="66"/>
      <c r="C623" s="29"/>
      <c r="D623" s="66"/>
      <c r="E623" s="66"/>
      <c r="F623" s="66"/>
      <c r="G623" s="66"/>
      <c r="H623" s="66"/>
      <c r="I623" s="66"/>
      <c r="J623" s="66"/>
      <c r="K623" s="66"/>
      <c r="L623" s="66"/>
      <c r="M623" s="66"/>
      <c r="N623" s="66"/>
      <c r="O623" s="66"/>
      <c r="P623" s="66"/>
      <c r="Q623" s="66"/>
      <c r="R623" s="66"/>
      <c r="S623" s="66"/>
      <c r="T623" s="66"/>
      <c r="U623" s="66"/>
      <c r="V623" s="66"/>
      <c r="W623" s="66"/>
      <c r="X623" s="66"/>
      <c r="Y623" s="66"/>
      <c r="Z623" s="66"/>
    </row>
    <row r="624" spans="1:26" ht="15.75" customHeight="1">
      <c r="A624" s="66"/>
      <c r="B624" s="66"/>
      <c r="C624" s="29"/>
      <c r="D624" s="66"/>
      <c r="E624" s="66"/>
      <c r="F624" s="66"/>
      <c r="G624" s="66"/>
      <c r="H624" s="66"/>
      <c r="I624" s="66"/>
      <c r="J624" s="66"/>
      <c r="K624" s="66"/>
      <c r="L624" s="66"/>
      <c r="M624" s="66"/>
      <c r="N624" s="66"/>
      <c r="O624" s="66"/>
      <c r="P624" s="66"/>
      <c r="Q624" s="66"/>
      <c r="R624" s="66"/>
      <c r="S624" s="66"/>
      <c r="T624" s="66"/>
      <c r="U624" s="66"/>
      <c r="V624" s="66"/>
      <c r="W624" s="66"/>
      <c r="X624" s="66"/>
      <c r="Y624" s="66"/>
      <c r="Z624" s="66"/>
    </row>
    <row r="625" spans="1:26" ht="15.75" customHeight="1">
      <c r="A625" s="66"/>
      <c r="B625" s="66"/>
      <c r="C625" s="29"/>
      <c r="D625" s="66"/>
      <c r="E625" s="66"/>
      <c r="F625" s="66"/>
      <c r="G625" s="66"/>
      <c r="H625" s="66"/>
      <c r="I625" s="66"/>
      <c r="J625" s="66"/>
      <c r="K625" s="66"/>
      <c r="L625" s="66"/>
      <c r="M625" s="66"/>
      <c r="N625" s="66"/>
      <c r="O625" s="66"/>
      <c r="P625" s="66"/>
      <c r="Q625" s="66"/>
      <c r="R625" s="66"/>
      <c r="S625" s="66"/>
      <c r="T625" s="66"/>
      <c r="U625" s="66"/>
      <c r="V625" s="66"/>
      <c r="W625" s="66"/>
      <c r="X625" s="66"/>
      <c r="Y625" s="66"/>
      <c r="Z625" s="66"/>
    </row>
    <row r="626" spans="1:26" ht="15.75" customHeight="1">
      <c r="A626" s="66"/>
      <c r="B626" s="66"/>
      <c r="C626" s="29"/>
      <c r="D626" s="66"/>
      <c r="E626" s="66"/>
      <c r="F626" s="66"/>
      <c r="G626" s="66"/>
      <c r="H626" s="66"/>
      <c r="I626" s="66"/>
      <c r="J626" s="66"/>
      <c r="K626" s="66"/>
      <c r="L626" s="66"/>
      <c r="M626" s="66"/>
      <c r="N626" s="66"/>
      <c r="O626" s="66"/>
      <c r="P626" s="66"/>
      <c r="Q626" s="66"/>
      <c r="R626" s="66"/>
      <c r="S626" s="66"/>
      <c r="T626" s="66"/>
      <c r="U626" s="66"/>
      <c r="V626" s="66"/>
      <c r="W626" s="66"/>
      <c r="X626" s="66"/>
      <c r="Y626" s="66"/>
      <c r="Z626" s="66"/>
    </row>
    <row r="627" spans="1:26" ht="15.75" customHeight="1">
      <c r="A627" s="66"/>
      <c r="B627" s="66"/>
      <c r="C627" s="29"/>
      <c r="D627" s="66"/>
      <c r="E627" s="66"/>
      <c r="F627" s="66"/>
      <c r="G627" s="66"/>
      <c r="H627" s="66"/>
      <c r="I627" s="66"/>
      <c r="J627" s="66"/>
      <c r="K627" s="66"/>
      <c r="L627" s="66"/>
      <c r="M627" s="66"/>
      <c r="N627" s="66"/>
      <c r="O627" s="66"/>
      <c r="P627" s="66"/>
      <c r="Q627" s="66"/>
      <c r="R627" s="66"/>
      <c r="S627" s="66"/>
      <c r="T627" s="66"/>
      <c r="U627" s="66"/>
      <c r="V627" s="66"/>
      <c r="W627" s="66"/>
      <c r="X627" s="66"/>
      <c r="Y627" s="66"/>
      <c r="Z627" s="66"/>
    </row>
    <row r="628" spans="1:26" ht="15.75" customHeight="1">
      <c r="A628" s="66"/>
      <c r="B628" s="66"/>
      <c r="C628" s="29"/>
      <c r="D628" s="66"/>
      <c r="E628" s="66"/>
      <c r="F628" s="66"/>
      <c r="G628" s="66"/>
      <c r="H628" s="66"/>
      <c r="I628" s="66"/>
      <c r="J628" s="66"/>
      <c r="K628" s="66"/>
      <c r="L628" s="66"/>
      <c r="M628" s="66"/>
      <c r="N628" s="66"/>
      <c r="O628" s="66"/>
      <c r="P628" s="66"/>
      <c r="Q628" s="66"/>
      <c r="R628" s="66"/>
      <c r="S628" s="66"/>
      <c r="T628" s="66"/>
      <c r="U628" s="66"/>
      <c r="V628" s="66"/>
      <c r="W628" s="66"/>
      <c r="X628" s="66"/>
      <c r="Y628" s="66"/>
      <c r="Z628" s="66"/>
    </row>
    <row r="629" spans="1:26" ht="15.75" customHeight="1">
      <c r="A629" s="66"/>
      <c r="B629" s="66"/>
      <c r="C629" s="29"/>
      <c r="D629" s="66"/>
      <c r="E629" s="66"/>
      <c r="F629" s="66"/>
      <c r="G629" s="66"/>
      <c r="H629" s="66"/>
      <c r="I629" s="66"/>
      <c r="J629" s="66"/>
      <c r="K629" s="66"/>
      <c r="L629" s="66"/>
      <c r="M629" s="66"/>
      <c r="N629" s="66"/>
      <c r="O629" s="66"/>
      <c r="P629" s="66"/>
      <c r="Q629" s="66"/>
      <c r="R629" s="66"/>
      <c r="S629" s="66"/>
      <c r="T629" s="66"/>
      <c r="U629" s="66"/>
      <c r="V629" s="66"/>
      <c r="W629" s="66"/>
      <c r="X629" s="66"/>
      <c r="Y629" s="66"/>
      <c r="Z629" s="66"/>
    </row>
    <row r="630" spans="1:26" ht="15.75" customHeight="1">
      <c r="A630" s="66"/>
      <c r="B630" s="66"/>
      <c r="C630" s="29"/>
      <c r="D630" s="66"/>
      <c r="E630" s="66"/>
      <c r="F630" s="66"/>
      <c r="G630" s="66"/>
      <c r="H630" s="66"/>
      <c r="I630" s="66"/>
      <c r="J630" s="66"/>
      <c r="K630" s="66"/>
      <c r="L630" s="66"/>
      <c r="M630" s="66"/>
      <c r="N630" s="66"/>
      <c r="O630" s="66"/>
      <c r="P630" s="66"/>
      <c r="Q630" s="66"/>
      <c r="R630" s="66"/>
      <c r="S630" s="66"/>
      <c r="T630" s="66"/>
      <c r="U630" s="66"/>
      <c r="V630" s="66"/>
      <c r="W630" s="66"/>
      <c r="X630" s="66"/>
      <c r="Y630" s="66"/>
      <c r="Z630" s="66"/>
    </row>
    <row r="631" spans="1:26" ht="15.75" customHeight="1">
      <c r="A631" s="66"/>
      <c r="B631" s="66"/>
      <c r="C631" s="29"/>
      <c r="D631" s="66"/>
      <c r="E631" s="66"/>
      <c r="F631" s="66"/>
      <c r="G631" s="66"/>
      <c r="H631" s="66"/>
      <c r="I631" s="66"/>
      <c r="J631" s="66"/>
      <c r="K631" s="66"/>
      <c r="L631" s="66"/>
      <c r="M631" s="66"/>
      <c r="N631" s="66"/>
      <c r="O631" s="66"/>
      <c r="P631" s="66"/>
      <c r="Q631" s="66"/>
      <c r="R631" s="66"/>
      <c r="S631" s="66"/>
      <c r="T631" s="66"/>
      <c r="U631" s="66"/>
      <c r="V631" s="66"/>
      <c r="W631" s="66"/>
      <c r="X631" s="66"/>
      <c r="Y631" s="66"/>
      <c r="Z631" s="66"/>
    </row>
    <row r="632" spans="1:26" ht="15.75" customHeight="1">
      <c r="A632" s="66"/>
      <c r="B632" s="66"/>
      <c r="C632" s="29"/>
      <c r="D632" s="66"/>
      <c r="E632" s="66"/>
      <c r="F632" s="66"/>
      <c r="G632" s="66"/>
      <c r="H632" s="66"/>
      <c r="I632" s="66"/>
      <c r="J632" s="66"/>
      <c r="K632" s="66"/>
      <c r="L632" s="66"/>
      <c r="M632" s="66"/>
      <c r="N632" s="66"/>
      <c r="O632" s="66"/>
      <c r="P632" s="66"/>
      <c r="Q632" s="66"/>
      <c r="R632" s="66"/>
      <c r="S632" s="66"/>
      <c r="T632" s="66"/>
      <c r="U632" s="66"/>
      <c r="V632" s="66"/>
      <c r="W632" s="66"/>
      <c r="X632" s="66"/>
      <c r="Y632" s="66"/>
      <c r="Z632" s="66"/>
    </row>
    <row r="633" spans="1:26" ht="15.75" customHeight="1">
      <c r="A633" s="66"/>
      <c r="B633" s="66"/>
      <c r="C633" s="29"/>
      <c r="D633" s="66"/>
      <c r="E633" s="66"/>
      <c r="F633" s="66"/>
      <c r="G633" s="66"/>
      <c r="H633" s="66"/>
      <c r="I633" s="66"/>
      <c r="J633" s="66"/>
      <c r="K633" s="66"/>
      <c r="L633" s="66"/>
      <c r="M633" s="66"/>
      <c r="N633" s="66"/>
      <c r="O633" s="66"/>
      <c r="P633" s="66"/>
      <c r="Q633" s="66"/>
      <c r="R633" s="66"/>
      <c r="S633" s="66"/>
      <c r="T633" s="66"/>
      <c r="U633" s="66"/>
      <c r="V633" s="66"/>
      <c r="W633" s="66"/>
      <c r="X633" s="66"/>
      <c r="Y633" s="66"/>
      <c r="Z633" s="66"/>
    </row>
    <row r="634" spans="1:26" ht="15.75" customHeight="1">
      <c r="A634" s="66"/>
      <c r="B634" s="66"/>
      <c r="C634" s="29"/>
      <c r="D634" s="66"/>
      <c r="E634" s="66"/>
      <c r="F634" s="66"/>
      <c r="G634" s="66"/>
      <c r="H634" s="66"/>
      <c r="I634" s="66"/>
      <c r="J634" s="66"/>
      <c r="K634" s="66"/>
      <c r="L634" s="66"/>
      <c r="M634" s="66"/>
      <c r="N634" s="66"/>
      <c r="O634" s="66"/>
      <c r="P634" s="66"/>
      <c r="Q634" s="66"/>
      <c r="R634" s="66"/>
      <c r="S634" s="66"/>
      <c r="T634" s="66"/>
      <c r="U634" s="66"/>
      <c r="V634" s="66"/>
      <c r="W634" s="66"/>
      <c r="X634" s="66"/>
      <c r="Y634" s="66"/>
      <c r="Z634" s="66"/>
    </row>
    <row r="635" spans="1:26" ht="15.75" customHeight="1">
      <c r="A635" s="66"/>
      <c r="B635" s="66"/>
      <c r="C635" s="29"/>
      <c r="D635" s="66"/>
      <c r="E635" s="66"/>
      <c r="F635" s="66"/>
      <c r="G635" s="66"/>
      <c r="H635" s="66"/>
      <c r="I635" s="66"/>
      <c r="J635" s="66"/>
      <c r="K635" s="66"/>
      <c r="L635" s="66"/>
      <c r="M635" s="66"/>
      <c r="N635" s="66"/>
      <c r="O635" s="66"/>
      <c r="P635" s="66"/>
      <c r="Q635" s="66"/>
      <c r="R635" s="66"/>
      <c r="S635" s="66"/>
      <c r="T635" s="66"/>
      <c r="U635" s="66"/>
      <c r="V635" s="66"/>
      <c r="W635" s="66"/>
      <c r="X635" s="66"/>
      <c r="Y635" s="66"/>
      <c r="Z635" s="66"/>
    </row>
    <row r="636" spans="1:26" ht="15.75" customHeight="1">
      <c r="A636" s="66"/>
      <c r="B636" s="66"/>
      <c r="C636" s="29"/>
      <c r="D636" s="66"/>
      <c r="E636" s="66"/>
      <c r="F636" s="66"/>
      <c r="G636" s="66"/>
      <c r="H636" s="66"/>
      <c r="I636" s="66"/>
      <c r="J636" s="66"/>
      <c r="K636" s="66"/>
      <c r="L636" s="66"/>
      <c r="M636" s="66"/>
      <c r="N636" s="66"/>
      <c r="O636" s="66"/>
      <c r="P636" s="66"/>
      <c r="Q636" s="66"/>
      <c r="R636" s="66"/>
      <c r="S636" s="66"/>
      <c r="T636" s="66"/>
      <c r="U636" s="66"/>
      <c r="V636" s="66"/>
      <c r="W636" s="66"/>
      <c r="X636" s="66"/>
      <c r="Y636" s="66"/>
      <c r="Z636" s="66"/>
    </row>
    <row r="637" spans="1:26" ht="15.75" customHeight="1">
      <c r="A637" s="66"/>
      <c r="B637" s="66"/>
      <c r="C637" s="29"/>
      <c r="D637" s="66"/>
      <c r="E637" s="66"/>
      <c r="F637" s="66"/>
      <c r="G637" s="66"/>
      <c r="H637" s="66"/>
      <c r="I637" s="66"/>
      <c r="J637" s="66"/>
      <c r="K637" s="66"/>
      <c r="L637" s="66"/>
      <c r="M637" s="66"/>
      <c r="N637" s="66"/>
      <c r="O637" s="66"/>
      <c r="P637" s="66"/>
      <c r="Q637" s="66"/>
      <c r="R637" s="66"/>
      <c r="S637" s="66"/>
      <c r="T637" s="66"/>
      <c r="U637" s="66"/>
      <c r="V637" s="66"/>
      <c r="W637" s="66"/>
      <c r="X637" s="66"/>
      <c r="Y637" s="66"/>
      <c r="Z637" s="66"/>
    </row>
    <row r="638" spans="1:26" ht="15.75" customHeight="1">
      <c r="A638" s="66"/>
      <c r="B638" s="66"/>
      <c r="C638" s="29"/>
      <c r="D638" s="66"/>
      <c r="E638" s="66"/>
      <c r="F638" s="66"/>
      <c r="G638" s="66"/>
      <c r="H638" s="66"/>
      <c r="I638" s="66"/>
      <c r="J638" s="66"/>
      <c r="K638" s="66"/>
      <c r="L638" s="66"/>
      <c r="M638" s="66"/>
      <c r="N638" s="66"/>
      <c r="O638" s="66"/>
      <c r="P638" s="66"/>
      <c r="Q638" s="66"/>
      <c r="R638" s="66"/>
      <c r="S638" s="66"/>
      <c r="T638" s="66"/>
      <c r="U638" s="66"/>
      <c r="V638" s="66"/>
      <c r="W638" s="66"/>
      <c r="X638" s="66"/>
      <c r="Y638" s="66"/>
      <c r="Z638" s="66"/>
    </row>
    <row r="639" spans="1:26" ht="15.75" customHeight="1">
      <c r="A639" s="66"/>
      <c r="B639" s="66"/>
      <c r="C639" s="29"/>
      <c r="D639" s="66"/>
      <c r="E639" s="66"/>
      <c r="F639" s="66"/>
      <c r="G639" s="66"/>
      <c r="H639" s="66"/>
      <c r="I639" s="66"/>
      <c r="J639" s="66"/>
      <c r="K639" s="66"/>
      <c r="L639" s="66"/>
      <c r="M639" s="66"/>
      <c r="N639" s="66"/>
      <c r="O639" s="66"/>
      <c r="P639" s="66"/>
      <c r="Q639" s="66"/>
      <c r="R639" s="66"/>
      <c r="S639" s="66"/>
      <c r="T639" s="66"/>
      <c r="U639" s="66"/>
      <c r="V639" s="66"/>
      <c r="W639" s="66"/>
      <c r="X639" s="66"/>
      <c r="Y639" s="66"/>
      <c r="Z639" s="66"/>
    </row>
    <row r="640" spans="1:26" ht="15.75" customHeight="1">
      <c r="A640" s="66"/>
      <c r="B640" s="66"/>
      <c r="C640" s="29"/>
      <c r="D640" s="66"/>
      <c r="E640" s="66"/>
      <c r="F640" s="66"/>
      <c r="G640" s="66"/>
      <c r="H640" s="66"/>
      <c r="I640" s="66"/>
      <c r="J640" s="66"/>
      <c r="K640" s="66"/>
      <c r="L640" s="66"/>
      <c r="M640" s="66"/>
      <c r="N640" s="66"/>
      <c r="O640" s="66"/>
      <c r="P640" s="66"/>
      <c r="Q640" s="66"/>
      <c r="R640" s="66"/>
      <c r="S640" s="66"/>
      <c r="T640" s="66"/>
      <c r="U640" s="66"/>
      <c r="V640" s="66"/>
      <c r="W640" s="66"/>
      <c r="X640" s="66"/>
      <c r="Y640" s="66"/>
      <c r="Z640" s="66"/>
    </row>
    <row r="641" spans="1:26" ht="15.75" customHeight="1">
      <c r="A641" s="66"/>
      <c r="B641" s="66"/>
      <c r="C641" s="29"/>
      <c r="D641" s="66"/>
      <c r="E641" s="66"/>
      <c r="F641" s="66"/>
      <c r="G641" s="66"/>
      <c r="H641" s="66"/>
      <c r="I641" s="66"/>
      <c r="J641" s="66"/>
      <c r="K641" s="66"/>
      <c r="L641" s="66"/>
      <c r="M641" s="66"/>
      <c r="N641" s="66"/>
      <c r="O641" s="66"/>
      <c r="P641" s="66"/>
      <c r="Q641" s="66"/>
      <c r="R641" s="66"/>
      <c r="S641" s="66"/>
      <c r="T641" s="66"/>
      <c r="U641" s="66"/>
      <c r="V641" s="66"/>
      <c r="W641" s="66"/>
      <c r="X641" s="66"/>
      <c r="Y641" s="66"/>
      <c r="Z641" s="66"/>
    </row>
    <row r="642" spans="1:26" ht="15.75" customHeight="1">
      <c r="A642" s="66"/>
      <c r="B642" s="66"/>
      <c r="C642" s="29"/>
      <c r="D642" s="66"/>
      <c r="E642" s="66"/>
      <c r="F642" s="66"/>
      <c r="G642" s="66"/>
      <c r="H642" s="66"/>
      <c r="I642" s="66"/>
      <c r="J642" s="66"/>
      <c r="K642" s="66"/>
      <c r="L642" s="66"/>
      <c r="M642" s="66"/>
      <c r="N642" s="66"/>
      <c r="O642" s="66"/>
      <c r="P642" s="66"/>
      <c r="Q642" s="66"/>
      <c r="R642" s="66"/>
      <c r="S642" s="66"/>
      <c r="T642" s="66"/>
      <c r="U642" s="66"/>
      <c r="V642" s="66"/>
      <c r="W642" s="66"/>
      <c r="X642" s="66"/>
      <c r="Y642" s="66"/>
      <c r="Z642" s="66"/>
    </row>
    <row r="643" spans="1:26" ht="15.75" customHeight="1">
      <c r="A643" s="66"/>
      <c r="B643" s="66"/>
      <c r="C643" s="29"/>
      <c r="D643" s="66"/>
      <c r="E643" s="66"/>
      <c r="F643" s="66"/>
      <c r="G643" s="66"/>
      <c r="H643" s="66"/>
      <c r="I643" s="66"/>
      <c r="J643" s="66"/>
      <c r="K643" s="66"/>
      <c r="L643" s="66"/>
      <c r="M643" s="66"/>
      <c r="N643" s="66"/>
      <c r="O643" s="66"/>
      <c r="P643" s="66"/>
      <c r="Q643" s="66"/>
      <c r="R643" s="66"/>
      <c r="S643" s="66"/>
      <c r="T643" s="66"/>
      <c r="U643" s="66"/>
      <c r="V643" s="66"/>
      <c r="W643" s="66"/>
      <c r="X643" s="66"/>
      <c r="Y643" s="66"/>
      <c r="Z643" s="66"/>
    </row>
    <row r="644" spans="1:26" ht="15.75" customHeight="1">
      <c r="A644" s="66"/>
      <c r="B644" s="66"/>
      <c r="C644" s="29"/>
      <c r="D644" s="66"/>
      <c r="E644" s="66"/>
      <c r="F644" s="66"/>
      <c r="G644" s="66"/>
      <c r="H644" s="66"/>
      <c r="I644" s="66"/>
      <c r="J644" s="66"/>
      <c r="K644" s="66"/>
      <c r="L644" s="66"/>
      <c r="M644" s="66"/>
      <c r="N644" s="66"/>
      <c r="O644" s="66"/>
      <c r="P644" s="66"/>
      <c r="Q644" s="66"/>
      <c r="R644" s="66"/>
      <c r="S644" s="66"/>
      <c r="T644" s="66"/>
      <c r="U644" s="66"/>
      <c r="V644" s="66"/>
      <c r="W644" s="66"/>
      <c r="X644" s="66"/>
      <c r="Y644" s="66"/>
      <c r="Z644" s="66"/>
    </row>
    <row r="645" spans="1:26" ht="15.75" customHeight="1">
      <c r="A645" s="66"/>
      <c r="B645" s="66"/>
      <c r="C645" s="29"/>
      <c r="D645" s="66"/>
      <c r="E645" s="66"/>
      <c r="F645" s="66"/>
      <c r="G645" s="66"/>
      <c r="H645" s="66"/>
      <c r="I645" s="66"/>
      <c r="J645" s="66"/>
      <c r="K645" s="66"/>
      <c r="L645" s="66"/>
      <c r="M645" s="66"/>
      <c r="N645" s="66"/>
      <c r="O645" s="66"/>
      <c r="P645" s="66"/>
      <c r="Q645" s="66"/>
      <c r="R645" s="66"/>
      <c r="S645" s="66"/>
      <c r="T645" s="66"/>
      <c r="U645" s="66"/>
      <c r="V645" s="66"/>
      <c r="W645" s="66"/>
      <c r="X645" s="66"/>
      <c r="Y645" s="66"/>
      <c r="Z645" s="66"/>
    </row>
    <row r="646" spans="1:26" ht="15.75" customHeight="1">
      <c r="A646" s="66"/>
      <c r="B646" s="66"/>
      <c r="C646" s="29"/>
      <c r="D646" s="66"/>
      <c r="E646" s="66"/>
      <c r="F646" s="66"/>
      <c r="G646" s="66"/>
      <c r="H646" s="66"/>
      <c r="I646" s="66"/>
      <c r="J646" s="66"/>
      <c r="K646" s="66"/>
      <c r="L646" s="66"/>
      <c r="M646" s="66"/>
      <c r="N646" s="66"/>
      <c r="O646" s="66"/>
      <c r="P646" s="66"/>
      <c r="Q646" s="66"/>
      <c r="R646" s="66"/>
      <c r="S646" s="66"/>
      <c r="T646" s="66"/>
      <c r="U646" s="66"/>
      <c r="V646" s="66"/>
      <c r="W646" s="66"/>
      <c r="X646" s="66"/>
      <c r="Y646" s="66"/>
      <c r="Z646" s="66"/>
    </row>
    <row r="647" spans="1:26" ht="15.75" customHeight="1">
      <c r="A647" s="66"/>
      <c r="B647" s="66"/>
      <c r="C647" s="29"/>
      <c r="D647" s="66"/>
      <c r="E647" s="66"/>
      <c r="F647" s="66"/>
      <c r="G647" s="66"/>
      <c r="H647" s="66"/>
      <c r="I647" s="66"/>
      <c r="J647" s="66"/>
      <c r="K647" s="66"/>
      <c r="L647" s="66"/>
      <c r="M647" s="66"/>
      <c r="N647" s="66"/>
      <c r="O647" s="66"/>
      <c r="P647" s="66"/>
      <c r="Q647" s="66"/>
      <c r="R647" s="66"/>
      <c r="S647" s="66"/>
      <c r="T647" s="66"/>
      <c r="U647" s="66"/>
      <c r="V647" s="66"/>
      <c r="W647" s="66"/>
      <c r="X647" s="66"/>
      <c r="Y647" s="66"/>
      <c r="Z647" s="66"/>
    </row>
    <row r="648" spans="1:26" ht="15.75" customHeight="1">
      <c r="A648" s="66"/>
      <c r="B648" s="66"/>
      <c r="C648" s="29"/>
      <c r="D648" s="66"/>
      <c r="E648" s="66"/>
      <c r="F648" s="66"/>
      <c r="G648" s="66"/>
      <c r="H648" s="66"/>
      <c r="I648" s="66"/>
      <c r="J648" s="66"/>
      <c r="K648" s="66"/>
      <c r="L648" s="66"/>
      <c r="M648" s="66"/>
      <c r="N648" s="66"/>
      <c r="O648" s="66"/>
      <c r="P648" s="66"/>
      <c r="Q648" s="66"/>
      <c r="R648" s="66"/>
      <c r="S648" s="66"/>
      <c r="T648" s="66"/>
      <c r="U648" s="66"/>
      <c r="V648" s="66"/>
      <c r="W648" s="66"/>
      <c r="X648" s="66"/>
      <c r="Y648" s="66"/>
      <c r="Z648" s="66"/>
    </row>
    <row r="649" spans="1:26" ht="15.75" customHeight="1">
      <c r="A649" s="66"/>
      <c r="B649" s="66"/>
      <c r="C649" s="29"/>
      <c r="D649" s="66"/>
      <c r="E649" s="66"/>
      <c r="F649" s="66"/>
      <c r="G649" s="66"/>
      <c r="H649" s="66"/>
      <c r="I649" s="66"/>
      <c r="J649" s="66"/>
      <c r="K649" s="66"/>
      <c r="L649" s="66"/>
      <c r="M649" s="66"/>
      <c r="N649" s="66"/>
      <c r="O649" s="66"/>
      <c r="P649" s="66"/>
      <c r="Q649" s="66"/>
      <c r="R649" s="66"/>
      <c r="S649" s="66"/>
      <c r="T649" s="66"/>
      <c r="U649" s="66"/>
      <c r="V649" s="66"/>
      <c r="W649" s="66"/>
      <c r="X649" s="66"/>
      <c r="Y649" s="66"/>
      <c r="Z649" s="66"/>
    </row>
    <row r="650" spans="1:26" ht="15.75" customHeight="1">
      <c r="A650" s="66"/>
      <c r="B650" s="66"/>
      <c r="C650" s="29"/>
      <c r="D650" s="66"/>
      <c r="E650" s="66"/>
      <c r="F650" s="66"/>
      <c r="G650" s="66"/>
      <c r="H650" s="66"/>
      <c r="I650" s="66"/>
      <c r="J650" s="66"/>
      <c r="K650" s="66"/>
      <c r="L650" s="66"/>
      <c r="M650" s="66"/>
      <c r="N650" s="66"/>
      <c r="O650" s="66"/>
      <c r="P650" s="66"/>
      <c r="Q650" s="66"/>
      <c r="R650" s="66"/>
      <c r="S650" s="66"/>
      <c r="T650" s="66"/>
      <c r="U650" s="66"/>
      <c r="V650" s="66"/>
      <c r="W650" s="66"/>
      <c r="X650" s="66"/>
      <c r="Y650" s="66"/>
      <c r="Z650" s="66"/>
    </row>
    <row r="651" spans="1:26" ht="15.75" customHeight="1">
      <c r="A651" s="66"/>
      <c r="B651" s="66"/>
      <c r="C651" s="29"/>
      <c r="D651" s="66"/>
      <c r="E651" s="66"/>
      <c r="F651" s="66"/>
      <c r="G651" s="66"/>
      <c r="H651" s="66"/>
      <c r="I651" s="66"/>
      <c r="J651" s="66"/>
      <c r="K651" s="66"/>
      <c r="L651" s="66"/>
      <c r="M651" s="66"/>
      <c r="N651" s="66"/>
      <c r="O651" s="66"/>
      <c r="P651" s="66"/>
      <c r="Q651" s="66"/>
      <c r="R651" s="66"/>
      <c r="S651" s="66"/>
      <c r="T651" s="66"/>
      <c r="U651" s="66"/>
      <c r="V651" s="66"/>
      <c r="W651" s="66"/>
      <c r="X651" s="66"/>
      <c r="Y651" s="66"/>
      <c r="Z651" s="66"/>
    </row>
    <row r="652" spans="1:26" ht="15.75" customHeight="1">
      <c r="A652" s="66"/>
      <c r="B652" s="66"/>
      <c r="C652" s="29"/>
      <c r="D652" s="66"/>
      <c r="E652" s="66"/>
      <c r="F652" s="66"/>
      <c r="G652" s="66"/>
      <c r="H652" s="66"/>
      <c r="I652" s="66"/>
      <c r="J652" s="66"/>
      <c r="K652" s="66"/>
      <c r="L652" s="66"/>
      <c r="M652" s="66"/>
      <c r="N652" s="66"/>
      <c r="O652" s="66"/>
      <c r="P652" s="66"/>
      <c r="Q652" s="66"/>
      <c r="R652" s="66"/>
      <c r="S652" s="66"/>
      <c r="T652" s="66"/>
      <c r="U652" s="66"/>
      <c r="V652" s="66"/>
      <c r="W652" s="66"/>
      <c r="X652" s="66"/>
      <c r="Y652" s="66"/>
      <c r="Z652" s="66"/>
    </row>
    <row r="653" spans="1:26" ht="15.75" customHeight="1">
      <c r="A653" s="66"/>
      <c r="B653" s="66"/>
      <c r="C653" s="29"/>
      <c r="D653" s="66"/>
      <c r="E653" s="66"/>
      <c r="F653" s="66"/>
      <c r="G653" s="66"/>
      <c r="H653" s="66"/>
      <c r="I653" s="66"/>
      <c r="J653" s="66"/>
      <c r="K653" s="66"/>
      <c r="L653" s="66"/>
      <c r="M653" s="66"/>
      <c r="N653" s="66"/>
      <c r="O653" s="66"/>
      <c r="P653" s="66"/>
      <c r="Q653" s="66"/>
      <c r="R653" s="66"/>
      <c r="S653" s="66"/>
      <c r="T653" s="66"/>
      <c r="U653" s="66"/>
      <c r="V653" s="66"/>
      <c r="W653" s="66"/>
      <c r="X653" s="66"/>
      <c r="Y653" s="66"/>
      <c r="Z653" s="66"/>
    </row>
    <row r="654" spans="1:26" ht="15.75" customHeight="1">
      <c r="A654" s="66"/>
      <c r="B654" s="66"/>
      <c r="C654" s="29"/>
      <c r="D654" s="66"/>
      <c r="E654" s="66"/>
      <c r="F654" s="66"/>
      <c r="G654" s="66"/>
      <c r="H654" s="66"/>
      <c r="I654" s="66"/>
      <c r="J654" s="66"/>
      <c r="K654" s="66"/>
      <c r="L654" s="66"/>
      <c r="M654" s="66"/>
      <c r="N654" s="66"/>
      <c r="O654" s="66"/>
      <c r="P654" s="66"/>
      <c r="Q654" s="66"/>
      <c r="R654" s="66"/>
      <c r="S654" s="66"/>
      <c r="T654" s="66"/>
      <c r="U654" s="66"/>
      <c r="V654" s="66"/>
      <c r="W654" s="66"/>
      <c r="X654" s="66"/>
      <c r="Y654" s="66"/>
      <c r="Z654" s="66"/>
    </row>
    <row r="655" spans="1:26" ht="15.75" customHeight="1">
      <c r="A655" s="66"/>
      <c r="B655" s="66"/>
      <c r="C655" s="29"/>
      <c r="D655" s="66"/>
      <c r="E655" s="66"/>
      <c r="F655" s="66"/>
      <c r="G655" s="66"/>
      <c r="H655" s="66"/>
      <c r="I655" s="66"/>
      <c r="J655" s="66"/>
      <c r="K655" s="66"/>
      <c r="L655" s="66"/>
      <c r="M655" s="66"/>
      <c r="N655" s="66"/>
      <c r="O655" s="66"/>
      <c r="P655" s="66"/>
      <c r="Q655" s="66"/>
      <c r="R655" s="66"/>
      <c r="S655" s="66"/>
      <c r="T655" s="66"/>
      <c r="U655" s="66"/>
      <c r="V655" s="66"/>
      <c r="W655" s="66"/>
      <c r="X655" s="66"/>
      <c r="Y655" s="66"/>
      <c r="Z655" s="66"/>
    </row>
    <row r="656" spans="1:26" ht="15.75" customHeight="1">
      <c r="A656" s="66"/>
      <c r="B656" s="66"/>
      <c r="C656" s="29"/>
      <c r="D656" s="66"/>
      <c r="E656" s="66"/>
      <c r="F656" s="66"/>
      <c r="G656" s="66"/>
      <c r="H656" s="66"/>
      <c r="I656" s="66"/>
      <c r="J656" s="66"/>
      <c r="K656" s="66"/>
      <c r="L656" s="66"/>
      <c r="M656" s="66"/>
      <c r="N656" s="66"/>
      <c r="O656" s="66"/>
      <c r="P656" s="66"/>
      <c r="Q656" s="66"/>
      <c r="R656" s="66"/>
      <c r="S656" s="66"/>
      <c r="T656" s="66"/>
      <c r="U656" s="66"/>
      <c r="V656" s="66"/>
      <c r="W656" s="66"/>
      <c r="X656" s="66"/>
      <c r="Y656" s="66"/>
      <c r="Z656" s="66"/>
    </row>
    <row r="657" spans="1:26" ht="15.75" customHeight="1">
      <c r="A657" s="66"/>
      <c r="B657" s="66"/>
      <c r="C657" s="29"/>
      <c r="D657" s="66"/>
      <c r="E657" s="66"/>
      <c r="F657" s="66"/>
      <c r="G657" s="66"/>
      <c r="H657" s="66"/>
      <c r="I657" s="66"/>
      <c r="J657" s="66"/>
      <c r="K657" s="66"/>
      <c r="L657" s="66"/>
      <c r="M657" s="66"/>
      <c r="N657" s="66"/>
      <c r="O657" s="66"/>
      <c r="P657" s="66"/>
      <c r="Q657" s="66"/>
      <c r="R657" s="66"/>
      <c r="S657" s="66"/>
      <c r="T657" s="66"/>
      <c r="U657" s="66"/>
      <c r="V657" s="66"/>
      <c r="W657" s="66"/>
      <c r="X657" s="66"/>
      <c r="Y657" s="66"/>
      <c r="Z657" s="66"/>
    </row>
    <row r="658" spans="1:26" ht="15.75" customHeight="1">
      <c r="A658" s="66"/>
      <c r="B658" s="66"/>
      <c r="C658" s="29"/>
      <c r="D658" s="66"/>
      <c r="E658" s="66"/>
      <c r="F658" s="66"/>
      <c r="G658" s="66"/>
      <c r="H658" s="66"/>
      <c r="I658" s="66"/>
      <c r="J658" s="66"/>
      <c r="K658" s="66"/>
      <c r="L658" s="66"/>
      <c r="M658" s="66"/>
      <c r="N658" s="66"/>
      <c r="O658" s="66"/>
      <c r="P658" s="66"/>
      <c r="Q658" s="66"/>
      <c r="R658" s="66"/>
      <c r="S658" s="66"/>
      <c r="T658" s="66"/>
      <c r="U658" s="66"/>
      <c r="V658" s="66"/>
      <c r="W658" s="66"/>
      <c r="X658" s="66"/>
      <c r="Y658" s="66"/>
      <c r="Z658" s="66"/>
    </row>
    <row r="659" spans="1:26" ht="15.75" customHeight="1">
      <c r="A659" s="66"/>
      <c r="B659" s="66"/>
      <c r="C659" s="29"/>
      <c r="D659" s="66"/>
      <c r="E659" s="66"/>
      <c r="F659" s="66"/>
      <c r="G659" s="66"/>
      <c r="H659" s="66"/>
      <c r="I659" s="66"/>
      <c r="J659" s="66"/>
      <c r="K659" s="66"/>
      <c r="L659" s="66"/>
      <c r="M659" s="66"/>
      <c r="N659" s="66"/>
      <c r="O659" s="66"/>
      <c r="P659" s="66"/>
      <c r="Q659" s="66"/>
      <c r="R659" s="66"/>
      <c r="S659" s="66"/>
      <c r="T659" s="66"/>
      <c r="U659" s="66"/>
      <c r="V659" s="66"/>
      <c r="W659" s="66"/>
      <c r="X659" s="66"/>
      <c r="Y659" s="66"/>
      <c r="Z659" s="66"/>
    </row>
    <row r="660" spans="1:26" ht="15.75" customHeight="1">
      <c r="A660" s="66"/>
      <c r="B660" s="66"/>
      <c r="C660" s="29"/>
      <c r="D660" s="66"/>
      <c r="E660" s="66"/>
      <c r="F660" s="66"/>
      <c r="G660" s="66"/>
      <c r="H660" s="66"/>
      <c r="I660" s="66"/>
      <c r="J660" s="66"/>
      <c r="K660" s="66"/>
      <c r="L660" s="66"/>
      <c r="M660" s="66"/>
      <c r="N660" s="66"/>
      <c r="O660" s="66"/>
      <c r="P660" s="66"/>
      <c r="Q660" s="66"/>
      <c r="R660" s="66"/>
      <c r="S660" s="66"/>
      <c r="T660" s="66"/>
      <c r="U660" s="66"/>
      <c r="V660" s="66"/>
      <c r="W660" s="66"/>
      <c r="X660" s="66"/>
      <c r="Y660" s="66"/>
      <c r="Z660" s="66"/>
    </row>
    <row r="661" spans="1:26" ht="15.75" customHeight="1">
      <c r="A661" s="66"/>
      <c r="B661" s="66"/>
      <c r="C661" s="29"/>
      <c r="D661" s="66"/>
      <c r="E661" s="66"/>
      <c r="F661" s="66"/>
      <c r="G661" s="66"/>
      <c r="H661" s="66"/>
      <c r="I661" s="66"/>
      <c r="J661" s="66"/>
      <c r="K661" s="66"/>
      <c r="L661" s="66"/>
      <c r="M661" s="66"/>
      <c r="N661" s="66"/>
      <c r="O661" s="66"/>
      <c r="P661" s="66"/>
      <c r="Q661" s="66"/>
      <c r="R661" s="66"/>
      <c r="S661" s="66"/>
      <c r="T661" s="66"/>
      <c r="U661" s="66"/>
      <c r="V661" s="66"/>
      <c r="W661" s="66"/>
      <c r="X661" s="66"/>
      <c r="Y661" s="66"/>
      <c r="Z661" s="66"/>
    </row>
    <row r="662" spans="1:26" ht="15.75" customHeight="1">
      <c r="A662" s="66"/>
      <c r="B662" s="66"/>
      <c r="C662" s="29"/>
      <c r="D662" s="66"/>
      <c r="E662" s="66"/>
      <c r="F662" s="66"/>
      <c r="G662" s="66"/>
      <c r="H662" s="66"/>
      <c r="I662" s="66"/>
      <c r="J662" s="66"/>
      <c r="K662" s="66"/>
      <c r="L662" s="66"/>
      <c r="M662" s="66"/>
      <c r="N662" s="66"/>
      <c r="O662" s="66"/>
      <c r="P662" s="66"/>
      <c r="Q662" s="66"/>
      <c r="R662" s="66"/>
      <c r="S662" s="66"/>
      <c r="T662" s="66"/>
      <c r="U662" s="66"/>
      <c r="V662" s="66"/>
      <c r="W662" s="66"/>
      <c r="X662" s="66"/>
      <c r="Y662" s="66"/>
      <c r="Z662" s="66"/>
    </row>
    <row r="663" spans="1:26" ht="15.75" customHeight="1">
      <c r="A663" s="66"/>
      <c r="B663" s="66"/>
      <c r="C663" s="29"/>
      <c r="D663" s="66"/>
      <c r="E663" s="66"/>
      <c r="F663" s="66"/>
      <c r="G663" s="66"/>
      <c r="H663" s="66"/>
      <c r="I663" s="66"/>
      <c r="J663" s="66"/>
      <c r="K663" s="66"/>
      <c r="L663" s="66"/>
      <c r="M663" s="66"/>
      <c r="N663" s="66"/>
      <c r="O663" s="66"/>
      <c r="P663" s="66"/>
      <c r="Q663" s="66"/>
      <c r="R663" s="66"/>
      <c r="S663" s="66"/>
      <c r="T663" s="66"/>
      <c r="U663" s="66"/>
      <c r="V663" s="66"/>
      <c r="W663" s="66"/>
      <c r="X663" s="66"/>
      <c r="Y663" s="66"/>
      <c r="Z663" s="66"/>
    </row>
    <row r="664" spans="1:26" ht="15.75" customHeight="1">
      <c r="A664" s="66"/>
      <c r="B664" s="66"/>
      <c r="C664" s="29"/>
      <c r="D664" s="66"/>
      <c r="E664" s="66"/>
      <c r="F664" s="66"/>
      <c r="G664" s="66"/>
      <c r="H664" s="66"/>
      <c r="I664" s="66"/>
      <c r="J664" s="66"/>
      <c r="K664" s="66"/>
      <c r="L664" s="66"/>
      <c r="M664" s="66"/>
      <c r="N664" s="66"/>
      <c r="O664" s="66"/>
      <c r="P664" s="66"/>
      <c r="Q664" s="66"/>
      <c r="R664" s="66"/>
      <c r="S664" s="66"/>
      <c r="T664" s="66"/>
      <c r="U664" s="66"/>
      <c r="V664" s="66"/>
      <c r="W664" s="66"/>
      <c r="X664" s="66"/>
      <c r="Y664" s="66"/>
      <c r="Z664" s="66"/>
    </row>
    <row r="665" spans="1:26" ht="15.75" customHeight="1">
      <c r="A665" s="66"/>
      <c r="B665" s="66"/>
      <c r="C665" s="29"/>
      <c r="D665" s="66"/>
      <c r="E665" s="66"/>
      <c r="F665" s="66"/>
      <c r="G665" s="66"/>
      <c r="H665" s="66"/>
      <c r="I665" s="66"/>
      <c r="J665" s="66"/>
      <c r="K665" s="66"/>
      <c r="L665" s="66"/>
      <c r="M665" s="66"/>
      <c r="N665" s="66"/>
      <c r="O665" s="66"/>
      <c r="P665" s="66"/>
      <c r="Q665" s="66"/>
      <c r="R665" s="66"/>
      <c r="S665" s="66"/>
      <c r="T665" s="66"/>
      <c r="U665" s="66"/>
      <c r="V665" s="66"/>
      <c r="W665" s="66"/>
      <c r="X665" s="66"/>
      <c r="Y665" s="66"/>
      <c r="Z665" s="66"/>
    </row>
    <row r="666" spans="1:26" ht="15.75" customHeight="1">
      <c r="A666" s="66"/>
      <c r="B666" s="66"/>
      <c r="C666" s="29"/>
      <c r="D666" s="66"/>
      <c r="E666" s="66"/>
      <c r="F666" s="66"/>
      <c r="G666" s="66"/>
      <c r="H666" s="66"/>
      <c r="I666" s="66"/>
      <c r="J666" s="66"/>
      <c r="K666" s="66"/>
      <c r="L666" s="66"/>
      <c r="M666" s="66"/>
      <c r="N666" s="66"/>
      <c r="O666" s="66"/>
      <c r="P666" s="66"/>
      <c r="Q666" s="66"/>
      <c r="R666" s="66"/>
      <c r="S666" s="66"/>
      <c r="T666" s="66"/>
      <c r="U666" s="66"/>
      <c r="V666" s="66"/>
      <c r="W666" s="66"/>
      <c r="X666" s="66"/>
      <c r="Y666" s="66"/>
      <c r="Z666" s="66"/>
    </row>
    <row r="667" spans="1:26" ht="15.75" customHeight="1">
      <c r="A667" s="66"/>
      <c r="B667" s="66"/>
      <c r="C667" s="29"/>
      <c r="D667" s="66"/>
      <c r="E667" s="66"/>
      <c r="F667" s="66"/>
      <c r="G667" s="66"/>
      <c r="H667" s="66"/>
      <c r="I667" s="66"/>
      <c r="J667" s="66"/>
      <c r="K667" s="66"/>
      <c r="L667" s="66"/>
      <c r="M667" s="66"/>
      <c r="N667" s="66"/>
      <c r="O667" s="66"/>
      <c r="P667" s="66"/>
      <c r="Q667" s="66"/>
      <c r="R667" s="66"/>
      <c r="S667" s="66"/>
      <c r="T667" s="66"/>
      <c r="U667" s="66"/>
      <c r="V667" s="66"/>
      <c r="W667" s="66"/>
      <c r="X667" s="66"/>
      <c r="Y667" s="66"/>
      <c r="Z667" s="66"/>
    </row>
    <row r="668" spans="1:26" ht="15.75" customHeight="1">
      <c r="A668" s="66"/>
      <c r="B668" s="66"/>
      <c r="C668" s="29"/>
      <c r="D668" s="66"/>
      <c r="E668" s="66"/>
      <c r="F668" s="66"/>
      <c r="G668" s="66"/>
      <c r="H668" s="66"/>
      <c r="I668" s="66"/>
      <c r="J668" s="66"/>
      <c r="K668" s="66"/>
      <c r="L668" s="66"/>
      <c r="M668" s="66"/>
      <c r="N668" s="66"/>
      <c r="O668" s="66"/>
      <c r="P668" s="66"/>
      <c r="Q668" s="66"/>
      <c r="R668" s="66"/>
      <c r="S668" s="66"/>
      <c r="T668" s="66"/>
      <c r="U668" s="66"/>
      <c r="V668" s="66"/>
      <c r="W668" s="66"/>
      <c r="X668" s="66"/>
      <c r="Y668" s="66"/>
      <c r="Z668" s="66"/>
    </row>
    <row r="669" spans="1:26" ht="15.75" customHeight="1">
      <c r="A669" s="66"/>
      <c r="B669" s="66"/>
      <c r="C669" s="29"/>
      <c r="D669" s="66"/>
      <c r="E669" s="66"/>
      <c r="F669" s="66"/>
      <c r="G669" s="66"/>
      <c r="H669" s="66"/>
      <c r="I669" s="66"/>
      <c r="J669" s="66"/>
      <c r="K669" s="66"/>
      <c r="L669" s="66"/>
      <c r="M669" s="66"/>
      <c r="N669" s="66"/>
      <c r="O669" s="66"/>
      <c r="P669" s="66"/>
      <c r="Q669" s="66"/>
      <c r="R669" s="66"/>
      <c r="S669" s="66"/>
      <c r="T669" s="66"/>
      <c r="U669" s="66"/>
      <c r="V669" s="66"/>
      <c r="W669" s="66"/>
      <c r="X669" s="66"/>
      <c r="Y669" s="66"/>
      <c r="Z669" s="66"/>
    </row>
    <row r="670" spans="1:26" ht="15.75" customHeight="1">
      <c r="A670" s="66"/>
      <c r="B670" s="66"/>
      <c r="C670" s="29"/>
      <c r="D670" s="66"/>
      <c r="E670" s="66"/>
      <c r="F670" s="66"/>
      <c r="G670" s="66"/>
      <c r="H670" s="66"/>
      <c r="I670" s="66"/>
      <c r="J670" s="66"/>
      <c r="K670" s="66"/>
      <c r="L670" s="66"/>
      <c r="M670" s="66"/>
      <c r="N670" s="66"/>
      <c r="O670" s="66"/>
      <c r="P670" s="66"/>
      <c r="Q670" s="66"/>
      <c r="R670" s="66"/>
      <c r="S670" s="66"/>
      <c r="T670" s="66"/>
      <c r="U670" s="66"/>
      <c r="V670" s="66"/>
      <c r="W670" s="66"/>
      <c r="X670" s="66"/>
      <c r="Y670" s="66"/>
      <c r="Z670" s="66"/>
    </row>
    <row r="671" spans="1:26" ht="15.75" customHeight="1">
      <c r="A671" s="66"/>
      <c r="B671" s="66"/>
      <c r="C671" s="29"/>
      <c r="D671" s="66"/>
      <c r="E671" s="66"/>
      <c r="F671" s="66"/>
      <c r="G671" s="66"/>
      <c r="H671" s="66"/>
      <c r="I671" s="66"/>
      <c r="J671" s="66"/>
      <c r="K671" s="66"/>
      <c r="L671" s="66"/>
      <c r="M671" s="66"/>
      <c r="N671" s="66"/>
      <c r="O671" s="66"/>
      <c r="P671" s="66"/>
      <c r="Q671" s="66"/>
      <c r="R671" s="66"/>
      <c r="S671" s="66"/>
      <c r="T671" s="66"/>
      <c r="U671" s="66"/>
      <c r="V671" s="66"/>
      <c r="W671" s="66"/>
      <c r="X671" s="66"/>
      <c r="Y671" s="66"/>
      <c r="Z671" s="66"/>
    </row>
    <row r="672" spans="1:26" ht="15.75" customHeight="1">
      <c r="A672" s="66"/>
      <c r="B672" s="66"/>
      <c r="C672" s="29"/>
      <c r="D672" s="66"/>
      <c r="E672" s="66"/>
      <c r="F672" s="66"/>
      <c r="G672" s="66"/>
      <c r="H672" s="66"/>
      <c r="I672" s="66"/>
      <c r="J672" s="66"/>
      <c r="K672" s="66"/>
      <c r="L672" s="66"/>
      <c r="M672" s="66"/>
      <c r="N672" s="66"/>
      <c r="O672" s="66"/>
      <c r="P672" s="66"/>
      <c r="Q672" s="66"/>
      <c r="R672" s="66"/>
      <c r="S672" s="66"/>
      <c r="T672" s="66"/>
      <c r="U672" s="66"/>
      <c r="V672" s="66"/>
      <c r="W672" s="66"/>
      <c r="X672" s="66"/>
      <c r="Y672" s="66"/>
      <c r="Z672" s="66"/>
    </row>
    <row r="673" spans="1:26" ht="15.75" customHeight="1">
      <c r="A673" s="66"/>
      <c r="B673" s="66"/>
      <c r="C673" s="29"/>
      <c r="D673" s="66"/>
      <c r="E673" s="66"/>
      <c r="F673" s="66"/>
      <c r="G673" s="66"/>
      <c r="H673" s="66"/>
      <c r="I673" s="66"/>
      <c r="J673" s="66"/>
      <c r="K673" s="66"/>
      <c r="L673" s="66"/>
      <c r="M673" s="66"/>
      <c r="N673" s="66"/>
      <c r="O673" s="66"/>
      <c r="P673" s="66"/>
      <c r="Q673" s="66"/>
      <c r="R673" s="66"/>
      <c r="S673" s="66"/>
      <c r="T673" s="66"/>
      <c r="U673" s="66"/>
      <c r="V673" s="66"/>
      <c r="W673" s="66"/>
      <c r="X673" s="66"/>
      <c r="Y673" s="66"/>
      <c r="Z673" s="66"/>
    </row>
    <row r="674" spans="1:26" ht="15.75" customHeight="1">
      <c r="A674" s="66"/>
      <c r="B674" s="66"/>
      <c r="C674" s="29"/>
      <c r="D674" s="66"/>
      <c r="E674" s="66"/>
      <c r="F674" s="66"/>
      <c r="G674" s="66"/>
      <c r="H674" s="66"/>
      <c r="I674" s="66"/>
      <c r="J674" s="66"/>
      <c r="K674" s="66"/>
      <c r="L674" s="66"/>
      <c r="M674" s="66"/>
      <c r="N674" s="66"/>
      <c r="O674" s="66"/>
      <c r="P674" s="66"/>
      <c r="Q674" s="66"/>
      <c r="R674" s="66"/>
      <c r="S674" s="66"/>
      <c r="T674" s="66"/>
      <c r="U674" s="66"/>
      <c r="V674" s="66"/>
      <c r="W674" s="66"/>
      <c r="X674" s="66"/>
      <c r="Y674" s="66"/>
      <c r="Z674" s="66"/>
    </row>
    <row r="675" spans="1:26" ht="15.75" customHeight="1">
      <c r="A675" s="66"/>
      <c r="B675" s="66"/>
      <c r="C675" s="29"/>
      <c r="D675" s="66"/>
      <c r="E675" s="66"/>
      <c r="F675" s="66"/>
      <c r="G675" s="66"/>
      <c r="H675" s="66"/>
      <c r="I675" s="66"/>
      <c r="J675" s="66"/>
      <c r="K675" s="66"/>
      <c r="L675" s="66"/>
      <c r="M675" s="66"/>
      <c r="N675" s="66"/>
      <c r="O675" s="66"/>
      <c r="P675" s="66"/>
      <c r="Q675" s="66"/>
      <c r="R675" s="66"/>
      <c r="S675" s="66"/>
      <c r="T675" s="66"/>
      <c r="U675" s="66"/>
      <c r="V675" s="66"/>
      <c r="W675" s="66"/>
      <c r="X675" s="66"/>
      <c r="Y675" s="66"/>
      <c r="Z675" s="66"/>
    </row>
    <row r="676" spans="1:26" ht="15.75" customHeight="1">
      <c r="A676" s="66"/>
      <c r="B676" s="66"/>
      <c r="C676" s="29"/>
      <c r="D676" s="66"/>
      <c r="E676" s="66"/>
      <c r="F676" s="66"/>
      <c r="G676" s="66"/>
      <c r="H676" s="66"/>
      <c r="I676" s="66"/>
      <c r="J676" s="66"/>
      <c r="K676" s="66"/>
      <c r="L676" s="66"/>
      <c r="M676" s="66"/>
      <c r="N676" s="66"/>
      <c r="O676" s="66"/>
      <c r="P676" s="66"/>
      <c r="Q676" s="66"/>
      <c r="R676" s="66"/>
      <c r="S676" s="66"/>
      <c r="T676" s="66"/>
      <c r="U676" s="66"/>
      <c r="V676" s="66"/>
      <c r="W676" s="66"/>
      <c r="X676" s="66"/>
      <c r="Y676" s="66"/>
      <c r="Z676" s="66"/>
    </row>
    <row r="677" spans="1:26" ht="15.75" customHeight="1">
      <c r="A677" s="66"/>
      <c r="B677" s="66"/>
      <c r="C677" s="29"/>
      <c r="D677" s="66"/>
      <c r="E677" s="66"/>
      <c r="F677" s="66"/>
      <c r="G677" s="66"/>
      <c r="H677" s="66"/>
      <c r="I677" s="66"/>
      <c r="J677" s="66"/>
      <c r="K677" s="66"/>
      <c r="L677" s="66"/>
      <c r="M677" s="66"/>
      <c r="N677" s="66"/>
      <c r="O677" s="66"/>
      <c r="P677" s="66"/>
      <c r="Q677" s="66"/>
      <c r="R677" s="66"/>
      <c r="S677" s="66"/>
      <c r="T677" s="66"/>
      <c r="U677" s="66"/>
      <c r="V677" s="66"/>
      <c r="W677" s="66"/>
      <c r="X677" s="66"/>
      <c r="Y677" s="66"/>
      <c r="Z677" s="66"/>
    </row>
    <row r="678" spans="1:26" ht="15.75" customHeight="1">
      <c r="A678" s="66"/>
      <c r="B678" s="66"/>
      <c r="C678" s="29"/>
      <c r="D678" s="66"/>
      <c r="E678" s="66"/>
      <c r="F678" s="66"/>
      <c r="G678" s="66"/>
      <c r="H678" s="66"/>
      <c r="I678" s="66"/>
      <c r="J678" s="66"/>
      <c r="K678" s="66"/>
      <c r="L678" s="66"/>
      <c r="M678" s="66"/>
      <c r="N678" s="66"/>
      <c r="O678" s="66"/>
      <c r="P678" s="66"/>
      <c r="Q678" s="66"/>
      <c r="R678" s="66"/>
      <c r="S678" s="66"/>
      <c r="T678" s="66"/>
      <c r="U678" s="66"/>
      <c r="V678" s="66"/>
      <c r="W678" s="66"/>
      <c r="X678" s="66"/>
      <c r="Y678" s="66"/>
      <c r="Z678" s="66"/>
    </row>
    <row r="679" spans="1:26" ht="15.75" customHeight="1">
      <c r="A679" s="66"/>
      <c r="B679" s="66"/>
      <c r="C679" s="29"/>
      <c r="D679" s="66"/>
      <c r="E679" s="66"/>
      <c r="F679" s="66"/>
      <c r="G679" s="66"/>
      <c r="H679" s="66"/>
      <c r="I679" s="66"/>
      <c r="J679" s="66"/>
      <c r="K679" s="66"/>
      <c r="L679" s="66"/>
      <c r="M679" s="66"/>
      <c r="N679" s="66"/>
      <c r="O679" s="66"/>
      <c r="P679" s="66"/>
      <c r="Q679" s="66"/>
      <c r="R679" s="66"/>
      <c r="S679" s="66"/>
      <c r="T679" s="66"/>
      <c r="U679" s="66"/>
      <c r="V679" s="66"/>
      <c r="W679" s="66"/>
      <c r="X679" s="66"/>
      <c r="Y679" s="66"/>
      <c r="Z679" s="66"/>
    </row>
    <row r="680" spans="1:26" ht="15.75" customHeight="1">
      <c r="A680" s="66"/>
      <c r="B680" s="66"/>
      <c r="C680" s="29"/>
      <c r="D680" s="66"/>
      <c r="E680" s="66"/>
      <c r="F680" s="66"/>
      <c r="G680" s="66"/>
      <c r="H680" s="66"/>
      <c r="I680" s="66"/>
      <c r="J680" s="66"/>
      <c r="K680" s="66"/>
      <c r="L680" s="66"/>
      <c r="M680" s="66"/>
      <c r="N680" s="66"/>
      <c r="O680" s="66"/>
      <c r="P680" s="66"/>
      <c r="Q680" s="66"/>
      <c r="R680" s="66"/>
      <c r="S680" s="66"/>
      <c r="T680" s="66"/>
      <c r="U680" s="66"/>
      <c r="V680" s="66"/>
      <c r="W680" s="66"/>
      <c r="X680" s="66"/>
      <c r="Y680" s="66"/>
      <c r="Z680" s="66"/>
    </row>
    <row r="681" spans="1:26" ht="15.75" customHeight="1">
      <c r="A681" s="66"/>
      <c r="B681" s="66"/>
      <c r="C681" s="29"/>
      <c r="D681" s="66"/>
      <c r="E681" s="66"/>
      <c r="F681" s="66"/>
      <c r="G681" s="66"/>
      <c r="H681" s="66"/>
      <c r="I681" s="66"/>
      <c r="J681" s="66"/>
      <c r="K681" s="66"/>
      <c r="L681" s="66"/>
      <c r="M681" s="66"/>
      <c r="N681" s="66"/>
      <c r="O681" s="66"/>
      <c r="P681" s="66"/>
      <c r="Q681" s="66"/>
      <c r="R681" s="66"/>
      <c r="S681" s="66"/>
      <c r="T681" s="66"/>
      <c r="U681" s="66"/>
      <c r="V681" s="66"/>
      <c r="W681" s="66"/>
      <c r="X681" s="66"/>
      <c r="Y681" s="66"/>
      <c r="Z681" s="66"/>
    </row>
    <row r="682" spans="1:26" ht="15.75" customHeight="1">
      <c r="A682" s="66"/>
      <c r="B682" s="66"/>
      <c r="C682" s="29"/>
      <c r="D682" s="66"/>
      <c r="E682" s="66"/>
      <c r="F682" s="66"/>
      <c r="G682" s="66"/>
      <c r="H682" s="66"/>
      <c r="I682" s="66"/>
      <c r="J682" s="66"/>
      <c r="K682" s="66"/>
      <c r="L682" s="66"/>
      <c r="M682" s="66"/>
      <c r="N682" s="66"/>
      <c r="O682" s="66"/>
      <c r="P682" s="66"/>
      <c r="Q682" s="66"/>
      <c r="R682" s="66"/>
      <c r="S682" s="66"/>
      <c r="T682" s="66"/>
      <c r="U682" s="66"/>
      <c r="V682" s="66"/>
      <c r="W682" s="66"/>
      <c r="X682" s="66"/>
      <c r="Y682" s="66"/>
      <c r="Z682" s="66"/>
    </row>
    <row r="683" spans="1:26" ht="15.75" customHeight="1">
      <c r="A683" s="66"/>
      <c r="B683" s="66"/>
      <c r="C683" s="29"/>
      <c r="D683" s="66"/>
      <c r="E683" s="66"/>
      <c r="F683" s="66"/>
      <c r="G683" s="66"/>
      <c r="H683" s="66"/>
      <c r="I683" s="66"/>
      <c r="J683" s="66"/>
      <c r="K683" s="66"/>
      <c r="L683" s="66"/>
      <c r="M683" s="66"/>
      <c r="N683" s="66"/>
      <c r="O683" s="66"/>
      <c r="P683" s="66"/>
      <c r="Q683" s="66"/>
      <c r="R683" s="66"/>
      <c r="S683" s="66"/>
      <c r="T683" s="66"/>
      <c r="U683" s="66"/>
      <c r="V683" s="66"/>
      <c r="W683" s="66"/>
      <c r="X683" s="66"/>
      <c r="Y683" s="66"/>
      <c r="Z683" s="66"/>
    </row>
    <row r="684" spans="1:26" ht="15.75" customHeight="1">
      <c r="A684" s="66"/>
      <c r="B684" s="66"/>
      <c r="C684" s="29"/>
      <c r="D684" s="66"/>
      <c r="E684" s="66"/>
      <c r="F684" s="66"/>
      <c r="G684" s="66"/>
      <c r="H684" s="66"/>
      <c r="I684" s="66"/>
      <c r="J684" s="66"/>
      <c r="K684" s="66"/>
      <c r="L684" s="66"/>
      <c r="M684" s="66"/>
      <c r="N684" s="66"/>
      <c r="O684" s="66"/>
      <c r="P684" s="66"/>
      <c r="Q684" s="66"/>
      <c r="R684" s="66"/>
      <c r="S684" s="66"/>
      <c r="T684" s="66"/>
      <c r="U684" s="66"/>
      <c r="V684" s="66"/>
      <c r="W684" s="66"/>
      <c r="X684" s="66"/>
      <c r="Y684" s="66"/>
      <c r="Z684" s="66"/>
    </row>
    <row r="685" spans="1:26" ht="15.75" customHeight="1">
      <c r="A685" s="66"/>
      <c r="B685" s="66"/>
      <c r="C685" s="29"/>
      <c r="D685" s="66"/>
      <c r="E685" s="66"/>
      <c r="F685" s="66"/>
      <c r="G685" s="66"/>
      <c r="H685" s="66"/>
      <c r="I685" s="66"/>
      <c r="J685" s="66"/>
      <c r="K685" s="66"/>
      <c r="L685" s="66"/>
      <c r="M685" s="66"/>
      <c r="N685" s="66"/>
      <c r="O685" s="66"/>
      <c r="P685" s="66"/>
      <c r="Q685" s="66"/>
      <c r="R685" s="66"/>
      <c r="S685" s="66"/>
      <c r="T685" s="66"/>
      <c r="U685" s="66"/>
      <c r="V685" s="66"/>
      <c r="W685" s="66"/>
      <c r="X685" s="66"/>
      <c r="Y685" s="66"/>
      <c r="Z685" s="66"/>
    </row>
    <row r="686" spans="1:26" ht="15.75" customHeight="1">
      <c r="A686" s="66"/>
      <c r="B686" s="66"/>
      <c r="C686" s="29"/>
      <c r="D686" s="66"/>
      <c r="E686" s="66"/>
      <c r="F686" s="66"/>
      <c r="G686" s="66"/>
      <c r="H686" s="66"/>
      <c r="I686" s="66"/>
      <c r="J686" s="66"/>
      <c r="K686" s="66"/>
      <c r="L686" s="66"/>
      <c r="M686" s="66"/>
      <c r="N686" s="66"/>
      <c r="O686" s="66"/>
      <c r="P686" s="66"/>
      <c r="Q686" s="66"/>
      <c r="R686" s="66"/>
      <c r="S686" s="66"/>
      <c r="T686" s="66"/>
      <c r="U686" s="66"/>
      <c r="V686" s="66"/>
      <c r="W686" s="66"/>
      <c r="X686" s="66"/>
      <c r="Y686" s="66"/>
      <c r="Z686" s="66"/>
    </row>
    <row r="687" spans="1:26" ht="15.75" customHeight="1">
      <c r="A687" s="66"/>
      <c r="B687" s="66"/>
      <c r="C687" s="29"/>
      <c r="D687" s="66"/>
      <c r="E687" s="66"/>
      <c r="F687" s="66"/>
      <c r="G687" s="66"/>
      <c r="H687" s="66"/>
      <c r="I687" s="66"/>
      <c r="J687" s="66"/>
      <c r="K687" s="66"/>
      <c r="L687" s="66"/>
      <c r="M687" s="66"/>
      <c r="N687" s="66"/>
      <c r="O687" s="66"/>
      <c r="P687" s="66"/>
      <c r="Q687" s="66"/>
      <c r="R687" s="66"/>
      <c r="S687" s="66"/>
      <c r="T687" s="66"/>
      <c r="U687" s="66"/>
      <c r="V687" s="66"/>
      <c r="W687" s="66"/>
      <c r="X687" s="66"/>
      <c r="Y687" s="66"/>
      <c r="Z687" s="66"/>
    </row>
    <row r="688" spans="1:26" ht="15.75" customHeight="1">
      <c r="A688" s="66"/>
      <c r="B688" s="66"/>
      <c r="C688" s="29"/>
      <c r="D688" s="66"/>
      <c r="E688" s="66"/>
      <c r="F688" s="66"/>
      <c r="G688" s="66"/>
      <c r="H688" s="66"/>
      <c r="I688" s="66"/>
      <c r="J688" s="66"/>
      <c r="K688" s="66"/>
      <c r="L688" s="66"/>
      <c r="M688" s="66"/>
      <c r="N688" s="66"/>
      <c r="O688" s="66"/>
      <c r="P688" s="66"/>
      <c r="Q688" s="66"/>
      <c r="R688" s="66"/>
      <c r="S688" s="66"/>
      <c r="T688" s="66"/>
      <c r="U688" s="66"/>
      <c r="V688" s="66"/>
      <c r="W688" s="66"/>
      <c r="X688" s="66"/>
      <c r="Y688" s="66"/>
      <c r="Z688" s="66"/>
    </row>
    <row r="689" spans="1:26" ht="15.75" customHeight="1">
      <c r="A689" s="66"/>
      <c r="B689" s="66"/>
      <c r="C689" s="29"/>
      <c r="D689" s="66"/>
      <c r="E689" s="66"/>
      <c r="F689" s="66"/>
      <c r="G689" s="66"/>
      <c r="H689" s="66"/>
      <c r="I689" s="66"/>
      <c r="J689" s="66"/>
      <c r="K689" s="66"/>
      <c r="L689" s="66"/>
      <c r="M689" s="66"/>
      <c r="N689" s="66"/>
      <c r="O689" s="66"/>
      <c r="P689" s="66"/>
      <c r="Q689" s="66"/>
      <c r="R689" s="66"/>
      <c r="S689" s="66"/>
      <c r="T689" s="66"/>
      <c r="U689" s="66"/>
      <c r="V689" s="66"/>
      <c r="W689" s="66"/>
      <c r="X689" s="66"/>
      <c r="Y689" s="66"/>
      <c r="Z689" s="66"/>
    </row>
    <row r="690" spans="1:26" ht="15.75" customHeight="1">
      <c r="A690" s="66"/>
      <c r="B690" s="66"/>
      <c r="C690" s="29"/>
      <c r="D690" s="66"/>
      <c r="E690" s="66"/>
      <c r="F690" s="66"/>
      <c r="G690" s="66"/>
      <c r="H690" s="66"/>
      <c r="I690" s="66"/>
      <c r="J690" s="66"/>
      <c r="K690" s="66"/>
      <c r="L690" s="66"/>
      <c r="M690" s="66"/>
      <c r="N690" s="66"/>
      <c r="O690" s="66"/>
      <c r="P690" s="66"/>
      <c r="Q690" s="66"/>
      <c r="R690" s="66"/>
      <c r="S690" s="66"/>
      <c r="T690" s="66"/>
      <c r="U690" s="66"/>
      <c r="V690" s="66"/>
      <c r="W690" s="66"/>
      <c r="X690" s="66"/>
      <c r="Y690" s="66"/>
      <c r="Z690" s="66"/>
    </row>
    <row r="691" spans="1:26" ht="15.75" customHeight="1">
      <c r="A691" s="66"/>
      <c r="B691" s="66"/>
      <c r="C691" s="29"/>
      <c r="D691" s="66"/>
      <c r="E691" s="66"/>
      <c r="F691" s="66"/>
      <c r="G691" s="66"/>
      <c r="H691" s="66"/>
      <c r="I691" s="66"/>
      <c r="J691" s="66"/>
      <c r="K691" s="66"/>
      <c r="L691" s="66"/>
      <c r="M691" s="66"/>
      <c r="N691" s="66"/>
      <c r="O691" s="66"/>
      <c r="P691" s="66"/>
      <c r="Q691" s="66"/>
      <c r="R691" s="66"/>
      <c r="S691" s="66"/>
      <c r="T691" s="66"/>
      <c r="U691" s="66"/>
      <c r="V691" s="66"/>
      <c r="W691" s="66"/>
      <c r="X691" s="66"/>
      <c r="Y691" s="66"/>
      <c r="Z691" s="66"/>
    </row>
    <row r="692" spans="1:26" ht="15.75" customHeight="1">
      <c r="A692" s="66"/>
      <c r="B692" s="66"/>
      <c r="C692" s="29"/>
      <c r="D692" s="66"/>
      <c r="E692" s="66"/>
      <c r="F692" s="66"/>
      <c r="G692" s="66"/>
      <c r="H692" s="66"/>
      <c r="I692" s="66"/>
      <c r="J692" s="66"/>
      <c r="K692" s="66"/>
      <c r="L692" s="66"/>
      <c r="M692" s="66"/>
      <c r="N692" s="66"/>
      <c r="O692" s="66"/>
      <c r="P692" s="66"/>
      <c r="Q692" s="66"/>
      <c r="R692" s="66"/>
      <c r="S692" s="66"/>
      <c r="T692" s="66"/>
      <c r="U692" s="66"/>
      <c r="V692" s="66"/>
      <c r="W692" s="66"/>
      <c r="X692" s="66"/>
      <c r="Y692" s="66"/>
      <c r="Z692" s="66"/>
    </row>
    <row r="693" spans="1:26" ht="15.75" customHeight="1">
      <c r="A693" s="66"/>
      <c r="B693" s="66"/>
      <c r="C693" s="29"/>
      <c r="D693" s="66"/>
      <c r="E693" s="66"/>
      <c r="F693" s="66"/>
      <c r="G693" s="66"/>
      <c r="H693" s="66"/>
      <c r="I693" s="66"/>
      <c r="J693" s="66"/>
      <c r="K693" s="66"/>
      <c r="L693" s="66"/>
      <c r="M693" s="66"/>
      <c r="N693" s="66"/>
      <c r="O693" s="66"/>
      <c r="P693" s="66"/>
      <c r="Q693" s="66"/>
      <c r="R693" s="66"/>
      <c r="S693" s="66"/>
      <c r="T693" s="66"/>
      <c r="U693" s="66"/>
      <c r="V693" s="66"/>
      <c r="W693" s="66"/>
      <c r="X693" s="66"/>
      <c r="Y693" s="66"/>
      <c r="Z693" s="66"/>
    </row>
    <row r="694" spans="1:26" ht="15.75" customHeight="1">
      <c r="A694" s="66"/>
      <c r="B694" s="66"/>
      <c r="C694" s="29"/>
      <c r="D694" s="66"/>
      <c r="E694" s="66"/>
      <c r="F694" s="66"/>
      <c r="G694" s="66"/>
      <c r="H694" s="66"/>
      <c r="I694" s="66"/>
      <c r="J694" s="66"/>
      <c r="K694" s="66"/>
      <c r="L694" s="66"/>
      <c r="M694" s="66"/>
      <c r="N694" s="66"/>
      <c r="O694" s="66"/>
      <c r="P694" s="66"/>
      <c r="Q694" s="66"/>
      <c r="R694" s="66"/>
      <c r="S694" s="66"/>
      <c r="T694" s="66"/>
      <c r="U694" s="66"/>
      <c r="V694" s="66"/>
      <c r="W694" s="66"/>
      <c r="X694" s="66"/>
      <c r="Y694" s="66"/>
      <c r="Z694" s="66"/>
    </row>
    <row r="695" spans="1:26" ht="15.75" customHeight="1">
      <c r="A695" s="66"/>
      <c r="B695" s="66"/>
      <c r="C695" s="29"/>
      <c r="D695" s="66"/>
      <c r="E695" s="66"/>
      <c r="F695" s="66"/>
      <c r="G695" s="66"/>
      <c r="H695" s="66"/>
      <c r="I695" s="66"/>
      <c r="J695" s="66"/>
      <c r="K695" s="66"/>
      <c r="L695" s="66"/>
      <c r="M695" s="66"/>
      <c r="N695" s="66"/>
      <c r="O695" s="66"/>
      <c r="P695" s="66"/>
      <c r="Q695" s="66"/>
      <c r="R695" s="66"/>
      <c r="S695" s="66"/>
      <c r="T695" s="66"/>
      <c r="U695" s="66"/>
      <c r="V695" s="66"/>
      <c r="W695" s="66"/>
      <c r="X695" s="66"/>
      <c r="Y695" s="66"/>
      <c r="Z695" s="66"/>
    </row>
    <row r="696" spans="1:26" ht="15.75" customHeight="1">
      <c r="A696" s="66"/>
      <c r="B696" s="66"/>
      <c r="C696" s="29"/>
      <c r="D696" s="66"/>
      <c r="E696" s="66"/>
      <c r="F696" s="66"/>
      <c r="G696" s="66"/>
      <c r="H696" s="66"/>
      <c r="I696" s="66"/>
      <c r="J696" s="66"/>
      <c r="K696" s="66"/>
      <c r="L696" s="66"/>
      <c r="M696" s="66"/>
      <c r="N696" s="66"/>
      <c r="O696" s="66"/>
      <c r="P696" s="66"/>
      <c r="Q696" s="66"/>
      <c r="R696" s="66"/>
      <c r="S696" s="66"/>
      <c r="T696" s="66"/>
      <c r="U696" s="66"/>
      <c r="V696" s="66"/>
      <c r="W696" s="66"/>
      <c r="X696" s="66"/>
      <c r="Y696" s="66"/>
      <c r="Z696" s="66"/>
    </row>
    <row r="697" spans="1:26" ht="15.75" customHeight="1">
      <c r="A697" s="66"/>
      <c r="B697" s="66"/>
      <c r="C697" s="29"/>
      <c r="D697" s="66"/>
      <c r="E697" s="66"/>
      <c r="F697" s="66"/>
      <c r="G697" s="66"/>
      <c r="H697" s="66"/>
      <c r="I697" s="66"/>
      <c r="J697" s="66"/>
      <c r="K697" s="66"/>
      <c r="L697" s="66"/>
      <c r="M697" s="66"/>
      <c r="N697" s="66"/>
      <c r="O697" s="66"/>
      <c r="P697" s="66"/>
      <c r="Q697" s="66"/>
      <c r="R697" s="66"/>
      <c r="S697" s="66"/>
      <c r="T697" s="66"/>
      <c r="U697" s="66"/>
      <c r="V697" s="66"/>
      <c r="W697" s="66"/>
      <c r="X697" s="66"/>
      <c r="Y697" s="66"/>
      <c r="Z697" s="66"/>
    </row>
    <row r="698" spans="1:26" ht="15.75" customHeight="1">
      <c r="A698" s="66"/>
      <c r="B698" s="66"/>
      <c r="C698" s="29"/>
      <c r="D698" s="66"/>
      <c r="E698" s="66"/>
      <c r="F698" s="66"/>
      <c r="G698" s="66"/>
      <c r="H698" s="66"/>
      <c r="I698" s="66"/>
      <c r="J698" s="66"/>
      <c r="K698" s="66"/>
      <c r="L698" s="66"/>
      <c r="M698" s="66"/>
      <c r="N698" s="66"/>
      <c r="O698" s="66"/>
      <c r="P698" s="66"/>
      <c r="Q698" s="66"/>
      <c r="R698" s="66"/>
      <c r="S698" s="66"/>
      <c r="T698" s="66"/>
      <c r="U698" s="66"/>
      <c r="V698" s="66"/>
      <c r="W698" s="66"/>
      <c r="X698" s="66"/>
      <c r="Y698" s="66"/>
      <c r="Z698" s="66"/>
    </row>
    <row r="699" spans="1:26" ht="15.75" customHeight="1">
      <c r="A699" s="66"/>
      <c r="B699" s="66"/>
      <c r="C699" s="29"/>
      <c r="D699" s="66"/>
      <c r="E699" s="66"/>
      <c r="F699" s="66"/>
      <c r="G699" s="66"/>
      <c r="H699" s="66"/>
      <c r="I699" s="66"/>
      <c r="J699" s="66"/>
      <c r="K699" s="66"/>
      <c r="L699" s="66"/>
      <c r="M699" s="66"/>
      <c r="N699" s="66"/>
      <c r="O699" s="66"/>
      <c r="P699" s="66"/>
      <c r="Q699" s="66"/>
      <c r="R699" s="66"/>
      <c r="S699" s="66"/>
      <c r="T699" s="66"/>
      <c r="U699" s="66"/>
      <c r="V699" s="66"/>
      <c r="W699" s="66"/>
      <c r="X699" s="66"/>
      <c r="Y699" s="66"/>
      <c r="Z699" s="66"/>
    </row>
    <row r="700" spans="1:26" ht="15.75" customHeight="1">
      <c r="A700" s="66"/>
      <c r="B700" s="66"/>
      <c r="C700" s="29"/>
      <c r="D700" s="66"/>
      <c r="E700" s="66"/>
      <c r="F700" s="66"/>
      <c r="G700" s="66"/>
      <c r="H700" s="66"/>
      <c r="I700" s="66"/>
      <c r="J700" s="66"/>
      <c r="K700" s="66"/>
      <c r="L700" s="66"/>
      <c r="M700" s="66"/>
      <c r="N700" s="66"/>
      <c r="O700" s="66"/>
      <c r="P700" s="66"/>
      <c r="Q700" s="66"/>
      <c r="R700" s="66"/>
      <c r="S700" s="66"/>
      <c r="T700" s="66"/>
      <c r="U700" s="66"/>
      <c r="V700" s="66"/>
      <c r="W700" s="66"/>
      <c r="X700" s="66"/>
      <c r="Y700" s="66"/>
      <c r="Z700" s="66"/>
    </row>
    <row r="701" spans="1:26" ht="15.75" customHeight="1">
      <c r="A701" s="66"/>
      <c r="B701" s="66"/>
      <c r="C701" s="29"/>
      <c r="D701" s="66"/>
      <c r="E701" s="66"/>
      <c r="F701" s="66"/>
      <c r="G701" s="66"/>
      <c r="H701" s="66"/>
      <c r="I701" s="66"/>
      <c r="J701" s="66"/>
      <c r="K701" s="66"/>
      <c r="L701" s="66"/>
      <c r="M701" s="66"/>
      <c r="N701" s="66"/>
      <c r="O701" s="66"/>
      <c r="P701" s="66"/>
      <c r="Q701" s="66"/>
      <c r="R701" s="66"/>
      <c r="S701" s="66"/>
      <c r="T701" s="66"/>
      <c r="U701" s="66"/>
      <c r="V701" s="66"/>
      <c r="W701" s="66"/>
      <c r="X701" s="66"/>
      <c r="Y701" s="66"/>
      <c r="Z701" s="66"/>
    </row>
    <row r="702" spans="1:26" ht="15.75" customHeight="1">
      <c r="A702" s="66"/>
      <c r="B702" s="66"/>
      <c r="C702" s="29"/>
      <c r="D702" s="66"/>
      <c r="E702" s="66"/>
      <c r="F702" s="66"/>
      <c r="G702" s="66"/>
      <c r="H702" s="66"/>
      <c r="I702" s="66"/>
      <c r="J702" s="66"/>
      <c r="K702" s="66"/>
      <c r="L702" s="66"/>
      <c r="M702" s="66"/>
      <c r="N702" s="66"/>
      <c r="O702" s="66"/>
      <c r="P702" s="66"/>
      <c r="Q702" s="66"/>
      <c r="R702" s="66"/>
      <c r="S702" s="66"/>
      <c r="T702" s="66"/>
      <c r="U702" s="66"/>
      <c r="V702" s="66"/>
      <c r="W702" s="66"/>
      <c r="X702" s="66"/>
      <c r="Y702" s="66"/>
      <c r="Z702" s="66"/>
    </row>
    <row r="703" spans="1:26" ht="15.75" customHeight="1">
      <c r="A703" s="66"/>
      <c r="B703" s="66"/>
      <c r="C703" s="29"/>
      <c r="D703" s="66"/>
      <c r="E703" s="66"/>
      <c r="F703" s="66"/>
      <c r="G703" s="66"/>
      <c r="H703" s="66"/>
      <c r="I703" s="66"/>
      <c r="J703" s="66"/>
      <c r="K703" s="66"/>
      <c r="L703" s="66"/>
      <c r="M703" s="66"/>
      <c r="N703" s="66"/>
      <c r="O703" s="66"/>
      <c r="P703" s="66"/>
      <c r="Q703" s="66"/>
      <c r="R703" s="66"/>
      <c r="S703" s="66"/>
      <c r="T703" s="66"/>
      <c r="U703" s="66"/>
      <c r="V703" s="66"/>
      <c r="W703" s="66"/>
      <c r="X703" s="66"/>
      <c r="Y703" s="66"/>
      <c r="Z703" s="66"/>
    </row>
    <row r="704" spans="1:26" ht="15.75" customHeight="1">
      <c r="A704" s="66"/>
      <c r="B704" s="66"/>
      <c r="C704" s="29"/>
      <c r="D704" s="66"/>
      <c r="E704" s="66"/>
      <c r="F704" s="66"/>
      <c r="G704" s="66"/>
      <c r="H704" s="66"/>
      <c r="I704" s="66"/>
      <c r="J704" s="66"/>
      <c r="K704" s="66"/>
      <c r="L704" s="66"/>
      <c r="M704" s="66"/>
      <c r="N704" s="66"/>
      <c r="O704" s="66"/>
      <c r="P704" s="66"/>
      <c r="Q704" s="66"/>
      <c r="R704" s="66"/>
      <c r="S704" s="66"/>
      <c r="T704" s="66"/>
      <c r="U704" s="66"/>
      <c r="V704" s="66"/>
      <c r="W704" s="66"/>
      <c r="X704" s="66"/>
      <c r="Y704" s="66"/>
      <c r="Z704" s="66"/>
    </row>
    <row r="705" spans="1:26" ht="15.75" customHeight="1">
      <c r="A705" s="66"/>
      <c r="B705" s="66"/>
      <c r="C705" s="29"/>
      <c r="D705" s="66"/>
      <c r="E705" s="66"/>
      <c r="F705" s="66"/>
      <c r="G705" s="66"/>
      <c r="H705" s="66"/>
      <c r="I705" s="66"/>
      <c r="J705" s="66"/>
      <c r="K705" s="66"/>
      <c r="L705" s="66"/>
      <c r="M705" s="66"/>
      <c r="N705" s="66"/>
      <c r="O705" s="66"/>
      <c r="P705" s="66"/>
      <c r="Q705" s="66"/>
      <c r="R705" s="66"/>
      <c r="S705" s="66"/>
      <c r="T705" s="66"/>
      <c r="U705" s="66"/>
      <c r="V705" s="66"/>
      <c r="W705" s="66"/>
      <c r="X705" s="66"/>
      <c r="Y705" s="66"/>
      <c r="Z705" s="66"/>
    </row>
    <row r="706" spans="1:26" ht="15.75" customHeight="1">
      <c r="A706" s="66"/>
      <c r="B706" s="66"/>
      <c r="C706" s="29"/>
      <c r="D706" s="66"/>
      <c r="E706" s="66"/>
      <c r="F706" s="66"/>
      <c r="G706" s="66"/>
      <c r="H706" s="66"/>
      <c r="I706" s="66"/>
      <c r="J706" s="66"/>
      <c r="K706" s="66"/>
      <c r="L706" s="66"/>
      <c r="M706" s="66"/>
      <c r="N706" s="66"/>
      <c r="O706" s="66"/>
      <c r="P706" s="66"/>
      <c r="Q706" s="66"/>
      <c r="R706" s="66"/>
      <c r="S706" s="66"/>
      <c r="T706" s="66"/>
      <c r="U706" s="66"/>
      <c r="V706" s="66"/>
      <c r="W706" s="66"/>
      <c r="X706" s="66"/>
      <c r="Y706" s="66"/>
      <c r="Z706" s="66"/>
    </row>
    <row r="707" spans="1:26" ht="15.75" customHeight="1">
      <c r="A707" s="66"/>
      <c r="B707" s="66"/>
      <c r="C707" s="29"/>
      <c r="D707" s="66"/>
      <c r="E707" s="66"/>
      <c r="F707" s="66"/>
      <c r="G707" s="66"/>
      <c r="H707" s="66"/>
      <c r="I707" s="66"/>
      <c r="J707" s="66"/>
      <c r="K707" s="66"/>
      <c r="L707" s="66"/>
      <c r="M707" s="66"/>
      <c r="N707" s="66"/>
      <c r="O707" s="66"/>
      <c r="P707" s="66"/>
      <c r="Q707" s="66"/>
      <c r="R707" s="66"/>
      <c r="S707" s="66"/>
      <c r="T707" s="66"/>
      <c r="U707" s="66"/>
      <c r="V707" s="66"/>
      <c r="W707" s="66"/>
      <c r="X707" s="66"/>
      <c r="Y707" s="66"/>
      <c r="Z707" s="66"/>
    </row>
    <row r="708" spans="1:26" ht="15.75" customHeight="1">
      <c r="A708" s="66"/>
      <c r="B708" s="66"/>
      <c r="C708" s="29"/>
      <c r="D708" s="66"/>
      <c r="E708" s="66"/>
      <c r="F708" s="66"/>
      <c r="G708" s="66"/>
      <c r="H708" s="66"/>
      <c r="I708" s="66"/>
      <c r="J708" s="66"/>
      <c r="K708" s="66"/>
      <c r="L708" s="66"/>
      <c r="M708" s="66"/>
      <c r="N708" s="66"/>
      <c r="O708" s="66"/>
      <c r="P708" s="66"/>
      <c r="Q708" s="66"/>
      <c r="R708" s="66"/>
      <c r="S708" s="66"/>
      <c r="T708" s="66"/>
      <c r="U708" s="66"/>
      <c r="V708" s="66"/>
      <c r="W708" s="66"/>
      <c r="X708" s="66"/>
      <c r="Y708" s="66"/>
      <c r="Z708" s="66"/>
    </row>
    <row r="709" spans="1:26" ht="15.75" customHeight="1">
      <c r="A709" s="66"/>
      <c r="B709" s="66"/>
      <c r="C709" s="29"/>
      <c r="D709" s="66"/>
      <c r="E709" s="66"/>
      <c r="F709" s="66"/>
      <c r="G709" s="66"/>
      <c r="H709" s="66"/>
      <c r="I709" s="66"/>
      <c r="J709" s="66"/>
      <c r="K709" s="66"/>
      <c r="L709" s="66"/>
      <c r="M709" s="66"/>
      <c r="N709" s="66"/>
      <c r="O709" s="66"/>
      <c r="P709" s="66"/>
      <c r="Q709" s="66"/>
      <c r="R709" s="66"/>
      <c r="S709" s="66"/>
      <c r="T709" s="66"/>
      <c r="U709" s="66"/>
      <c r="V709" s="66"/>
      <c r="W709" s="66"/>
      <c r="X709" s="66"/>
      <c r="Y709" s="66"/>
      <c r="Z709" s="66"/>
    </row>
    <row r="710" spans="1:26" ht="15.75" customHeight="1">
      <c r="A710" s="66"/>
      <c r="B710" s="66"/>
      <c r="C710" s="29"/>
      <c r="D710" s="66"/>
      <c r="E710" s="66"/>
      <c r="F710" s="66"/>
      <c r="G710" s="66"/>
      <c r="H710" s="66"/>
      <c r="I710" s="66"/>
      <c r="J710" s="66"/>
      <c r="K710" s="66"/>
      <c r="L710" s="66"/>
      <c r="M710" s="66"/>
      <c r="N710" s="66"/>
      <c r="O710" s="66"/>
      <c r="P710" s="66"/>
      <c r="Q710" s="66"/>
      <c r="R710" s="66"/>
      <c r="S710" s="66"/>
      <c r="T710" s="66"/>
      <c r="U710" s="66"/>
      <c r="V710" s="66"/>
      <c r="W710" s="66"/>
      <c r="X710" s="66"/>
      <c r="Y710" s="66"/>
      <c r="Z710" s="66"/>
    </row>
    <row r="711" spans="1:26" ht="15.75" customHeight="1">
      <c r="A711" s="66"/>
      <c r="B711" s="66"/>
      <c r="C711" s="29"/>
      <c r="D711" s="66"/>
      <c r="E711" s="66"/>
      <c r="F711" s="66"/>
      <c r="G711" s="66"/>
      <c r="H711" s="66"/>
      <c r="I711" s="66"/>
      <c r="J711" s="66"/>
      <c r="K711" s="66"/>
      <c r="L711" s="66"/>
      <c r="M711" s="66"/>
      <c r="N711" s="66"/>
      <c r="O711" s="66"/>
      <c r="P711" s="66"/>
      <c r="Q711" s="66"/>
      <c r="R711" s="66"/>
      <c r="S711" s="66"/>
      <c r="T711" s="66"/>
      <c r="U711" s="66"/>
      <c r="V711" s="66"/>
      <c r="W711" s="66"/>
      <c r="X711" s="66"/>
      <c r="Y711" s="66"/>
      <c r="Z711" s="66"/>
    </row>
    <row r="712" spans="1:26" ht="15.75" customHeight="1">
      <c r="A712" s="66"/>
      <c r="B712" s="66"/>
      <c r="C712" s="29"/>
      <c r="D712" s="66"/>
      <c r="E712" s="66"/>
      <c r="F712" s="66"/>
      <c r="G712" s="66"/>
      <c r="H712" s="66"/>
      <c r="I712" s="66"/>
      <c r="J712" s="66"/>
      <c r="K712" s="66"/>
      <c r="L712" s="66"/>
      <c r="M712" s="66"/>
      <c r="N712" s="66"/>
      <c r="O712" s="66"/>
      <c r="P712" s="66"/>
      <c r="Q712" s="66"/>
      <c r="R712" s="66"/>
      <c r="S712" s="66"/>
      <c r="T712" s="66"/>
      <c r="U712" s="66"/>
      <c r="V712" s="66"/>
      <c r="W712" s="66"/>
      <c r="X712" s="66"/>
      <c r="Y712" s="66"/>
      <c r="Z712" s="66"/>
    </row>
    <row r="713" spans="1:26" ht="15.75" customHeight="1">
      <c r="A713" s="66"/>
      <c r="B713" s="66"/>
      <c r="C713" s="29"/>
      <c r="D713" s="66"/>
      <c r="E713" s="66"/>
      <c r="F713" s="66"/>
      <c r="G713" s="66"/>
      <c r="H713" s="66"/>
      <c r="I713" s="66"/>
      <c r="J713" s="66"/>
      <c r="K713" s="66"/>
      <c r="L713" s="66"/>
      <c r="M713" s="66"/>
      <c r="N713" s="66"/>
      <c r="O713" s="66"/>
      <c r="P713" s="66"/>
      <c r="Q713" s="66"/>
      <c r="R713" s="66"/>
      <c r="S713" s="66"/>
      <c r="T713" s="66"/>
      <c r="U713" s="66"/>
      <c r="V713" s="66"/>
      <c r="W713" s="66"/>
      <c r="X713" s="66"/>
      <c r="Y713" s="66"/>
      <c r="Z713" s="66"/>
    </row>
    <row r="714" spans="1:26" ht="15.75" customHeight="1">
      <c r="A714" s="66"/>
      <c r="B714" s="66"/>
      <c r="C714" s="29"/>
      <c r="D714" s="66"/>
      <c r="E714" s="66"/>
      <c r="F714" s="66"/>
      <c r="G714" s="66"/>
      <c r="H714" s="66"/>
      <c r="I714" s="66"/>
      <c r="J714" s="66"/>
      <c r="K714" s="66"/>
      <c r="L714" s="66"/>
      <c r="M714" s="66"/>
      <c r="N714" s="66"/>
      <c r="O714" s="66"/>
      <c r="P714" s="66"/>
      <c r="Q714" s="66"/>
      <c r="R714" s="66"/>
      <c r="S714" s="66"/>
      <c r="T714" s="66"/>
      <c r="U714" s="66"/>
      <c r="V714" s="66"/>
      <c r="W714" s="66"/>
      <c r="X714" s="66"/>
      <c r="Y714" s="66"/>
      <c r="Z714" s="66"/>
    </row>
    <row r="715" spans="1:26" ht="15.75" customHeight="1">
      <c r="A715" s="66"/>
      <c r="B715" s="66"/>
      <c r="C715" s="29"/>
      <c r="D715" s="66"/>
      <c r="E715" s="66"/>
      <c r="F715" s="66"/>
      <c r="G715" s="66"/>
      <c r="H715" s="66"/>
      <c r="I715" s="66"/>
      <c r="J715" s="66"/>
      <c r="K715" s="66"/>
      <c r="L715" s="66"/>
      <c r="M715" s="66"/>
      <c r="N715" s="66"/>
      <c r="O715" s="66"/>
      <c r="P715" s="66"/>
      <c r="Q715" s="66"/>
      <c r="R715" s="66"/>
      <c r="S715" s="66"/>
      <c r="T715" s="66"/>
      <c r="U715" s="66"/>
      <c r="V715" s="66"/>
      <c r="W715" s="66"/>
      <c r="X715" s="66"/>
      <c r="Y715" s="66"/>
      <c r="Z715" s="66"/>
    </row>
    <row r="716" spans="1:26" ht="15.75" customHeight="1">
      <c r="A716" s="66"/>
      <c r="B716" s="66"/>
      <c r="C716" s="29"/>
      <c r="D716" s="66"/>
      <c r="E716" s="66"/>
      <c r="F716" s="66"/>
      <c r="G716" s="66"/>
      <c r="H716" s="66"/>
      <c r="I716" s="66"/>
      <c r="J716" s="66"/>
      <c r="K716" s="66"/>
      <c r="L716" s="66"/>
      <c r="M716" s="66"/>
      <c r="N716" s="66"/>
      <c r="O716" s="66"/>
      <c r="P716" s="66"/>
      <c r="Q716" s="66"/>
      <c r="R716" s="66"/>
      <c r="S716" s="66"/>
      <c r="T716" s="66"/>
      <c r="U716" s="66"/>
      <c r="V716" s="66"/>
      <c r="W716" s="66"/>
      <c r="X716" s="66"/>
      <c r="Y716" s="66"/>
      <c r="Z716" s="66"/>
    </row>
    <row r="717" spans="1:26" ht="15.75" customHeight="1">
      <c r="A717" s="66"/>
      <c r="B717" s="66"/>
      <c r="C717" s="29"/>
      <c r="D717" s="66"/>
      <c r="E717" s="66"/>
      <c r="F717" s="66"/>
      <c r="G717" s="66"/>
      <c r="H717" s="66"/>
      <c r="I717" s="66"/>
      <c r="J717" s="66"/>
      <c r="K717" s="66"/>
      <c r="L717" s="66"/>
      <c r="M717" s="66"/>
      <c r="N717" s="66"/>
      <c r="O717" s="66"/>
      <c r="P717" s="66"/>
      <c r="Q717" s="66"/>
      <c r="R717" s="66"/>
      <c r="S717" s="66"/>
      <c r="T717" s="66"/>
      <c r="U717" s="66"/>
      <c r="V717" s="66"/>
      <c r="W717" s="66"/>
      <c r="X717" s="66"/>
      <c r="Y717" s="66"/>
      <c r="Z717" s="66"/>
    </row>
    <row r="718" spans="1:26" ht="15.75" customHeight="1">
      <c r="A718" s="66"/>
      <c r="B718" s="66"/>
      <c r="C718" s="29"/>
      <c r="D718" s="66"/>
      <c r="E718" s="66"/>
      <c r="F718" s="66"/>
      <c r="G718" s="66"/>
      <c r="H718" s="66"/>
      <c r="I718" s="66"/>
      <c r="J718" s="66"/>
      <c r="K718" s="66"/>
      <c r="L718" s="66"/>
      <c r="M718" s="66"/>
      <c r="N718" s="66"/>
      <c r="O718" s="66"/>
      <c r="P718" s="66"/>
      <c r="Q718" s="66"/>
      <c r="R718" s="66"/>
      <c r="S718" s="66"/>
      <c r="T718" s="66"/>
      <c r="U718" s="66"/>
      <c r="V718" s="66"/>
      <c r="W718" s="66"/>
      <c r="X718" s="66"/>
      <c r="Y718" s="66"/>
      <c r="Z718" s="66"/>
    </row>
    <row r="719" spans="1:26" ht="15.75" customHeight="1">
      <c r="A719" s="66"/>
      <c r="B719" s="66"/>
      <c r="C719" s="29"/>
      <c r="D719" s="66"/>
      <c r="E719" s="66"/>
      <c r="F719" s="66"/>
      <c r="G719" s="66"/>
      <c r="H719" s="66"/>
      <c r="I719" s="66"/>
      <c r="J719" s="66"/>
      <c r="K719" s="66"/>
      <c r="L719" s="66"/>
      <c r="M719" s="66"/>
      <c r="N719" s="66"/>
      <c r="O719" s="66"/>
      <c r="P719" s="66"/>
      <c r="Q719" s="66"/>
      <c r="R719" s="66"/>
      <c r="S719" s="66"/>
      <c r="T719" s="66"/>
      <c r="U719" s="66"/>
      <c r="V719" s="66"/>
      <c r="W719" s="66"/>
      <c r="X719" s="66"/>
      <c r="Y719" s="66"/>
      <c r="Z719" s="66"/>
    </row>
    <row r="720" spans="1:26" ht="15.75" customHeight="1">
      <c r="A720" s="66"/>
      <c r="B720" s="66"/>
      <c r="C720" s="29"/>
      <c r="D720" s="66"/>
      <c r="E720" s="66"/>
      <c r="F720" s="66"/>
      <c r="G720" s="66"/>
      <c r="H720" s="66"/>
      <c r="I720" s="66"/>
      <c r="J720" s="66"/>
      <c r="K720" s="66"/>
      <c r="L720" s="66"/>
      <c r="M720" s="66"/>
      <c r="N720" s="66"/>
      <c r="O720" s="66"/>
      <c r="P720" s="66"/>
      <c r="Q720" s="66"/>
      <c r="R720" s="66"/>
      <c r="S720" s="66"/>
      <c r="T720" s="66"/>
      <c r="U720" s="66"/>
      <c r="V720" s="66"/>
      <c r="W720" s="66"/>
      <c r="X720" s="66"/>
      <c r="Y720" s="66"/>
      <c r="Z720" s="66"/>
    </row>
    <row r="721" spans="1:26" ht="15.75" customHeight="1">
      <c r="A721" s="66"/>
      <c r="B721" s="66"/>
      <c r="C721" s="29"/>
      <c r="D721" s="66"/>
      <c r="E721" s="66"/>
      <c r="F721" s="66"/>
      <c r="G721" s="66"/>
      <c r="H721" s="66"/>
      <c r="I721" s="66"/>
      <c r="J721" s="66"/>
      <c r="K721" s="66"/>
      <c r="L721" s="66"/>
      <c r="M721" s="66"/>
      <c r="N721" s="66"/>
      <c r="O721" s="66"/>
      <c r="P721" s="66"/>
      <c r="Q721" s="66"/>
      <c r="R721" s="66"/>
      <c r="S721" s="66"/>
      <c r="T721" s="66"/>
      <c r="U721" s="66"/>
      <c r="V721" s="66"/>
      <c r="W721" s="66"/>
      <c r="X721" s="66"/>
      <c r="Y721" s="66"/>
      <c r="Z721" s="66"/>
    </row>
    <row r="722" spans="1:26" ht="15.75" customHeight="1">
      <c r="A722" s="66"/>
      <c r="B722" s="66"/>
      <c r="C722" s="29"/>
      <c r="D722" s="66"/>
      <c r="E722" s="66"/>
      <c r="F722" s="66"/>
      <c r="G722" s="66"/>
      <c r="H722" s="66"/>
      <c r="I722" s="66"/>
      <c r="J722" s="66"/>
      <c r="K722" s="66"/>
      <c r="L722" s="66"/>
      <c r="M722" s="66"/>
      <c r="N722" s="66"/>
      <c r="O722" s="66"/>
      <c r="P722" s="66"/>
      <c r="Q722" s="66"/>
      <c r="R722" s="66"/>
      <c r="S722" s="66"/>
      <c r="T722" s="66"/>
      <c r="U722" s="66"/>
      <c r="V722" s="66"/>
      <c r="W722" s="66"/>
      <c r="X722" s="66"/>
      <c r="Y722" s="66"/>
      <c r="Z722" s="66"/>
    </row>
    <row r="723" spans="1:26" ht="15.75" customHeight="1">
      <c r="A723" s="66"/>
      <c r="B723" s="66"/>
      <c r="C723" s="29"/>
      <c r="D723" s="66"/>
      <c r="E723" s="66"/>
      <c r="F723" s="66"/>
      <c r="G723" s="66"/>
      <c r="H723" s="66"/>
      <c r="I723" s="66"/>
      <c r="J723" s="66"/>
      <c r="K723" s="66"/>
      <c r="L723" s="66"/>
      <c r="M723" s="66"/>
      <c r="N723" s="66"/>
      <c r="O723" s="66"/>
      <c r="P723" s="66"/>
      <c r="Q723" s="66"/>
      <c r="R723" s="66"/>
      <c r="S723" s="66"/>
      <c r="T723" s="66"/>
      <c r="U723" s="66"/>
      <c r="V723" s="66"/>
      <c r="W723" s="66"/>
      <c r="X723" s="66"/>
      <c r="Y723" s="66"/>
      <c r="Z723" s="66"/>
    </row>
    <row r="724" spans="1:26" ht="15.75" customHeight="1">
      <c r="A724" s="66"/>
      <c r="B724" s="66"/>
      <c r="C724" s="29"/>
      <c r="D724" s="66"/>
      <c r="E724" s="66"/>
      <c r="F724" s="66"/>
      <c r="G724" s="66"/>
      <c r="H724" s="66"/>
      <c r="I724" s="66"/>
      <c r="J724" s="66"/>
      <c r="K724" s="66"/>
      <c r="L724" s="66"/>
      <c r="M724" s="66"/>
      <c r="N724" s="66"/>
      <c r="O724" s="66"/>
      <c r="P724" s="66"/>
      <c r="Q724" s="66"/>
      <c r="R724" s="66"/>
      <c r="S724" s="66"/>
      <c r="T724" s="66"/>
      <c r="U724" s="66"/>
      <c r="V724" s="66"/>
      <c r="W724" s="66"/>
      <c r="X724" s="66"/>
      <c r="Y724" s="66"/>
      <c r="Z724" s="66"/>
    </row>
    <row r="725" spans="1:26" ht="15.75" customHeight="1">
      <c r="A725" s="66"/>
      <c r="B725" s="66"/>
      <c r="C725" s="29"/>
      <c r="D725" s="66"/>
      <c r="E725" s="66"/>
      <c r="F725" s="66"/>
      <c r="G725" s="66"/>
      <c r="H725" s="66"/>
      <c r="I725" s="66"/>
      <c r="J725" s="66"/>
      <c r="K725" s="66"/>
      <c r="L725" s="66"/>
      <c r="M725" s="66"/>
      <c r="N725" s="66"/>
      <c r="O725" s="66"/>
      <c r="P725" s="66"/>
      <c r="Q725" s="66"/>
      <c r="R725" s="66"/>
      <c r="S725" s="66"/>
      <c r="T725" s="66"/>
      <c r="U725" s="66"/>
      <c r="V725" s="66"/>
      <c r="W725" s="66"/>
      <c r="X725" s="66"/>
      <c r="Y725" s="66"/>
      <c r="Z725" s="66"/>
    </row>
    <row r="726" spans="1:26" ht="15.75" customHeight="1">
      <c r="A726" s="66"/>
      <c r="B726" s="66"/>
      <c r="C726" s="29"/>
      <c r="D726" s="66"/>
      <c r="E726" s="66"/>
      <c r="F726" s="66"/>
      <c r="G726" s="66"/>
      <c r="H726" s="66"/>
      <c r="I726" s="66"/>
      <c r="J726" s="66"/>
      <c r="K726" s="66"/>
      <c r="L726" s="66"/>
      <c r="M726" s="66"/>
      <c r="N726" s="66"/>
      <c r="O726" s="66"/>
      <c r="P726" s="66"/>
      <c r="Q726" s="66"/>
      <c r="R726" s="66"/>
      <c r="S726" s="66"/>
      <c r="T726" s="66"/>
      <c r="U726" s="66"/>
      <c r="V726" s="66"/>
      <c r="W726" s="66"/>
      <c r="X726" s="66"/>
      <c r="Y726" s="66"/>
      <c r="Z726" s="66"/>
    </row>
    <row r="727" spans="1:26" ht="15.75" customHeight="1">
      <c r="A727" s="66"/>
      <c r="B727" s="66"/>
      <c r="C727" s="29"/>
      <c r="D727" s="66"/>
      <c r="E727" s="66"/>
      <c r="F727" s="66"/>
      <c r="G727" s="66"/>
      <c r="H727" s="66"/>
      <c r="I727" s="66"/>
      <c r="J727" s="66"/>
      <c r="K727" s="66"/>
      <c r="L727" s="66"/>
      <c r="M727" s="66"/>
      <c r="N727" s="66"/>
      <c r="O727" s="66"/>
      <c r="P727" s="66"/>
      <c r="Q727" s="66"/>
      <c r="R727" s="66"/>
      <c r="S727" s="66"/>
      <c r="T727" s="66"/>
      <c r="U727" s="66"/>
      <c r="V727" s="66"/>
      <c r="W727" s="66"/>
      <c r="X727" s="66"/>
      <c r="Y727" s="66"/>
      <c r="Z727" s="66"/>
    </row>
    <row r="728" spans="1:26" ht="15.75" customHeight="1">
      <c r="A728" s="66"/>
      <c r="B728" s="66"/>
      <c r="C728" s="29"/>
      <c r="D728" s="66"/>
      <c r="E728" s="66"/>
      <c r="F728" s="66"/>
      <c r="G728" s="66"/>
      <c r="H728" s="66"/>
      <c r="I728" s="66"/>
      <c r="J728" s="66"/>
      <c r="K728" s="66"/>
      <c r="L728" s="66"/>
      <c r="M728" s="66"/>
      <c r="N728" s="66"/>
      <c r="O728" s="66"/>
      <c r="P728" s="66"/>
      <c r="Q728" s="66"/>
      <c r="R728" s="66"/>
      <c r="S728" s="66"/>
      <c r="T728" s="66"/>
      <c r="U728" s="66"/>
      <c r="V728" s="66"/>
      <c r="W728" s="66"/>
      <c r="X728" s="66"/>
      <c r="Y728" s="66"/>
      <c r="Z728" s="66"/>
    </row>
    <row r="729" spans="1:26" ht="15.75" customHeight="1">
      <c r="A729" s="66"/>
      <c r="B729" s="66"/>
      <c r="C729" s="29"/>
      <c r="D729" s="66"/>
      <c r="E729" s="66"/>
      <c r="F729" s="66"/>
      <c r="G729" s="66"/>
      <c r="H729" s="66"/>
      <c r="I729" s="66"/>
      <c r="J729" s="66"/>
      <c r="K729" s="66"/>
      <c r="L729" s="66"/>
      <c r="M729" s="66"/>
      <c r="N729" s="66"/>
      <c r="O729" s="66"/>
      <c r="P729" s="66"/>
      <c r="Q729" s="66"/>
      <c r="R729" s="66"/>
      <c r="S729" s="66"/>
      <c r="T729" s="66"/>
      <c r="U729" s="66"/>
      <c r="V729" s="66"/>
      <c r="W729" s="66"/>
      <c r="X729" s="66"/>
      <c r="Y729" s="66"/>
      <c r="Z729" s="66"/>
    </row>
    <row r="730" spans="1:26" ht="15.75" customHeight="1">
      <c r="A730" s="66"/>
      <c r="B730" s="66"/>
      <c r="C730" s="29"/>
      <c r="D730" s="66"/>
      <c r="E730" s="66"/>
      <c r="F730" s="66"/>
      <c r="G730" s="66"/>
      <c r="H730" s="66"/>
      <c r="I730" s="66"/>
      <c r="J730" s="66"/>
      <c r="K730" s="66"/>
      <c r="L730" s="66"/>
      <c r="M730" s="66"/>
      <c r="N730" s="66"/>
      <c r="O730" s="66"/>
      <c r="P730" s="66"/>
      <c r="Q730" s="66"/>
      <c r="R730" s="66"/>
      <c r="S730" s="66"/>
      <c r="T730" s="66"/>
      <c r="U730" s="66"/>
      <c r="V730" s="66"/>
      <c r="W730" s="66"/>
      <c r="X730" s="66"/>
      <c r="Y730" s="66"/>
      <c r="Z730" s="66"/>
    </row>
    <row r="731" spans="1:26" ht="15.75" customHeight="1">
      <c r="A731" s="66"/>
      <c r="B731" s="66"/>
      <c r="C731" s="29"/>
      <c r="D731" s="66"/>
      <c r="E731" s="66"/>
      <c r="F731" s="66"/>
      <c r="G731" s="66"/>
      <c r="H731" s="66"/>
      <c r="I731" s="66"/>
      <c r="J731" s="66"/>
      <c r="K731" s="66"/>
      <c r="L731" s="66"/>
      <c r="M731" s="66"/>
      <c r="N731" s="66"/>
      <c r="O731" s="66"/>
      <c r="P731" s="66"/>
      <c r="Q731" s="66"/>
      <c r="R731" s="66"/>
      <c r="S731" s="66"/>
      <c r="T731" s="66"/>
      <c r="U731" s="66"/>
      <c r="V731" s="66"/>
      <c r="W731" s="66"/>
      <c r="X731" s="66"/>
      <c r="Y731" s="66"/>
      <c r="Z731" s="66"/>
    </row>
    <row r="732" spans="1:26" ht="15.75" customHeight="1">
      <c r="A732" s="66"/>
      <c r="B732" s="66"/>
      <c r="C732" s="29"/>
      <c r="D732" s="66"/>
      <c r="E732" s="66"/>
      <c r="F732" s="66"/>
      <c r="G732" s="66"/>
      <c r="H732" s="66"/>
      <c r="I732" s="66"/>
      <c r="J732" s="66"/>
      <c r="K732" s="66"/>
      <c r="L732" s="66"/>
      <c r="M732" s="66"/>
      <c r="N732" s="66"/>
      <c r="O732" s="66"/>
      <c r="P732" s="66"/>
      <c r="Q732" s="66"/>
      <c r="R732" s="66"/>
      <c r="S732" s="66"/>
      <c r="T732" s="66"/>
      <c r="U732" s="66"/>
      <c r="V732" s="66"/>
      <c r="W732" s="66"/>
      <c r="X732" s="66"/>
      <c r="Y732" s="66"/>
      <c r="Z732" s="66"/>
    </row>
    <row r="733" spans="1:26" ht="15.75" customHeight="1">
      <c r="A733" s="66"/>
      <c r="B733" s="66"/>
      <c r="C733" s="29"/>
      <c r="D733" s="66"/>
      <c r="E733" s="66"/>
      <c r="F733" s="66"/>
      <c r="G733" s="66"/>
      <c r="H733" s="66"/>
      <c r="I733" s="66"/>
      <c r="J733" s="66"/>
      <c r="K733" s="66"/>
      <c r="L733" s="66"/>
      <c r="M733" s="66"/>
      <c r="N733" s="66"/>
      <c r="O733" s="66"/>
      <c r="P733" s="66"/>
      <c r="Q733" s="66"/>
      <c r="R733" s="66"/>
      <c r="S733" s="66"/>
      <c r="T733" s="66"/>
      <c r="U733" s="66"/>
      <c r="V733" s="66"/>
      <c r="W733" s="66"/>
      <c r="X733" s="66"/>
      <c r="Y733" s="66"/>
      <c r="Z733" s="66"/>
    </row>
    <row r="734" spans="1:26" ht="15.75" customHeight="1">
      <c r="A734" s="66"/>
      <c r="B734" s="66"/>
      <c r="C734" s="29"/>
      <c r="D734" s="66"/>
      <c r="E734" s="66"/>
      <c r="F734" s="66"/>
      <c r="G734" s="66"/>
      <c r="H734" s="66"/>
      <c r="I734" s="66"/>
      <c r="J734" s="66"/>
      <c r="K734" s="66"/>
      <c r="L734" s="66"/>
      <c r="M734" s="66"/>
      <c r="N734" s="66"/>
      <c r="O734" s="66"/>
      <c r="P734" s="66"/>
      <c r="Q734" s="66"/>
      <c r="R734" s="66"/>
      <c r="S734" s="66"/>
      <c r="T734" s="66"/>
      <c r="U734" s="66"/>
      <c r="V734" s="66"/>
      <c r="W734" s="66"/>
      <c r="X734" s="66"/>
      <c r="Y734" s="66"/>
      <c r="Z734" s="66"/>
    </row>
    <row r="735" spans="1:26" ht="15.75" customHeight="1">
      <c r="A735" s="66"/>
      <c r="B735" s="66"/>
      <c r="C735" s="29"/>
      <c r="D735" s="66"/>
      <c r="E735" s="66"/>
      <c r="F735" s="66"/>
      <c r="G735" s="66"/>
      <c r="H735" s="66"/>
      <c r="I735" s="66"/>
      <c r="J735" s="66"/>
      <c r="K735" s="66"/>
      <c r="L735" s="66"/>
      <c r="M735" s="66"/>
      <c r="N735" s="66"/>
      <c r="O735" s="66"/>
      <c r="P735" s="66"/>
      <c r="Q735" s="66"/>
      <c r="R735" s="66"/>
      <c r="S735" s="66"/>
      <c r="T735" s="66"/>
      <c r="U735" s="66"/>
      <c r="V735" s="66"/>
      <c r="W735" s="66"/>
      <c r="X735" s="66"/>
      <c r="Y735" s="66"/>
      <c r="Z735" s="66"/>
    </row>
    <row r="736" spans="1:26" ht="15.75" customHeight="1">
      <c r="A736" s="66"/>
      <c r="B736" s="66"/>
      <c r="C736" s="29"/>
      <c r="D736" s="66"/>
      <c r="E736" s="66"/>
      <c r="F736" s="66"/>
      <c r="G736" s="66"/>
      <c r="H736" s="66"/>
      <c r="I736" s="66"/>
      <c r="J736" s="66"/>
      <c r="K736" s="66"/>
      <c r="L736" s="66"/>
      <c r="M736" s="66"/>
      <c r="N736" s="66"/>
      <c r="O736" s="66"/>
      <c r="P736" s="66"/>
      <c r="Q736" s="66"/>
      <c r="R736" s="66"/>
      <c r="S736" s="66"/>
      <c r="T736" s="66"/>
      <c r="U736" s="66"/>
      <c r="V736" s="66"/>
      <c r="W736" s="66"/>
      <c r="X736" s="66"/>
      <c r="Y736" s="66"/>
      <c r="Z736" s="66"/>
    </row>
    <row r="737" spans="1:26" ht="15.75" customHeight="1">
      <c r="A737" s="66"/>
      <c r="B737" s="66"/>
      <c r="C737" s="29"/>
      <c r="D737" s="66"/>
      <c r="E737" s="66"/>
      <c r="F737" s="66"/>
      <c r="G737" s="66"/>
      <c r="H737" s="66"/>
      <c r="I737" s="66"/>
      <c r="J737" s="66"/>
      <c r="K737" s="66"/>
      <c r="L737" s="66"/>
      <c r="M737" s="66"/>
      <c r="N737" s="66"/>
      <c r="O737" s="66"/>
      <c r="P737" s="66"/>
      <c r="Q737" s="66"/>
      <c r="R737" s="66"/>
      <c r="S737" s="66"/>
      <c r="T737" s="66"/>
      <c r="U737" s="66"/>
      <c r="V737" s="66"/>
      <c r="W737" s="66"/>
      <c r="X737" s="66"/>
      <c r="Y737" s="66"/>
      <c r="Z737" s="66"/>
    </row>
    <row r="738" spans="1:26" ht="15.75" customHeight="1">
      <c r="A738" s="66"/>
      <c r="B738" s="66"/>
      <c r="C738" s="29"/>
      <c r="D738" s="66"/>
      <c r="E738" s="66"/>
      <c r="F738" s="66"/>
      <c r="G738" s="66"/>
      <c r="H738" s="66"/>
      <c r="I738" s="66"/>
      <c r="J738" s="66"/>
      <c r="K738" s="66"/>
      <c r="L738" s="66"/>
      <c r="M738" s="66"/>
      <c r="N738" s="66"/>
      <c r="O738" s="66"/>
      <c r="P738" s="66"/>
      <c r="Q738" s="66"/>
      <c r="R738" s="66"/>
      <c r="S738" s="66"/>
      <c r="T738" s="66"/>
      <c r="U738" s="66"/>
      <c r="V738" s="66"/>
      <c r="W738" s="66"/>
      <c r="X738" s="66"/>
      <c r="Y738" s="66"/>
      <c r="Z738" s="66"/>
    </row>
    <row r="739" spans="1:26" ht="15.75" customHeight="1">
      <c r="A739" s="66"/>
      <c r="B739" s="66"/>
      <c r="C739" s="29"/>
      <c r="D739" s="66"/>
      <c r="E739" s="66"/>
      <c r="F739" s="66"/>
      <c r="G739" s="66"/>
      <c r="H739" s="66"/>
      <c r="I739" s="66"/>
      <c r="J739" s="66"/>
      <c r="K739" s="66"/>
      <c r="L739" s="66"/>
      <c r="M739" s="66"/>
      <c r="N739" s="66"/>
      <c r="O739" s="66"/>
      <c r="P739" s="66"/>
      <c r="Q739" s="66"/>
      <c r="R739" s="66"/>
      <c r="S739" s="66"/>
      <c r="T739" s="66"/>
      <c r="U739" s="66"/>
      <c r="V739" s="66"/>
      <c r="W739" s="66"/>
      <c r="X739" s="66"/>
      <c r="Y739" s="66"/>
      <c r="Z739" s="66"/>
    </row>
    <row r="740" spans="1:26" ht="15.75" customHeight="1">
      <c r="A740" s="66"/>
      <c r="B740" s="66"/>
      <c r="C740" s="29"/>
      <c r="D740" s="66"/>
      <c r="E740" s="66"/>
      <c r="F740" s="66"/>
      <c r="G740" s="66"/>
      <c r="H740" s="66"/>
      <c r="I740" s="66"/>
      <c r="J740" s="66"/>
      <c r="K740" s="66"/>
      <c r="L740" s="66"/>
      <c r="M740" s="66"/>
      <c r="N740" s="66"/>
      <c r="O740" s="66"/>
      <c r="P740" s="66"/>
      <c r="Q740" s="66"/>
      <c r="R740" s="66"/>
      <c r="S740" s="66"/>
      <c r="T740" s="66"/>
      <c r="U740" s="66"/>
      <c r="V740" s="66"/>
      <c r="W740" s="66"/>
      <c r="X740" s="66"/>
      <c r="Y740" s="66"/>
      <c r="Z740" s="66"/>
    </row>
    <row r="741" spans="1:26" ht="15.75" customHeight="1">
      <c r="A741" s="66"/>
      <c r="B741" s="66"/>
      <c r="C741" s="29"/>
      <c r="D741" s="66"/>
      <c r="E741" s="66"/>
      <c r="F741" s="66"/>
      <c r="G741" s="66"/>
      <c r="H741" s="66"/>
      <c r="I741" s="66"/>
      <c r="J741" s="66"/>
      <c r="K741" s="66"/>
      <c r="L741" s="66"/>
      <c r="M741" s="66"/>
      <c r="N741" s="66"/>
      <c r="O741" s="66"/>
      <c r="P741" s="66"/>
      <c r="Q741" s="66"/>
      <c r="R741" s="66"/>
      <c r="S741" s="66"/>
      <c r="T741" s="66"/>
      <c r="U741" s="66"/>
      <c r="V741" s="66"/>
      <c r="W741" s="66"/>
      <c r="X741" s="66"/>
      <c r="Y741" s="66"/>
      <c r="Z741" s="66"/>
    </row>
    <row r="742" spans="1:26" ht="15.75" customHeight="1">
      <c r="A742" s="66"/>
      <c r="B742" s="66"/>
      <c r="C742" s="29"/>
      <c r="D742" s="66"/>
      <c r="E742" s="66"/>
      <c r="F742" s="66"/>
      <c r="G742" s="66"/>
      <c r="H742" s="66"/>
      <c r="I742" s="66"/>
      <c r="J742" s="66"/>
      <c r="K742" s="66"/>
      <c r="L742" s="66"/>
      <c r="M742" s="66"/>
      <c r="N742" s="66"/>
      <c r="O742" s="66"/>
      <c r="P742" s="66"/>
      <c r="Q742" s="66"/>
      <c r="R742" s="66"/>
      <c r="S742" s="66"/>
      <c r="T742" s="66"/>
      <c r="U742" s="66"/>
      <c r="V742" s="66"/>
      <c r="W742" s="66"/>
      <c r="X742" s="66"/>
      <c r="Y742" s="66"/>
      <c r="Z742" s="66"/>
    </row>
    <row r="743" spans="1:26" ht="15.75" customHeight="1">
      <c r="A743" s="66"/>
      <c r="B743" s="66"/>
      <c r="C743" s="29"/>
      <c r="D743" s="66"/>
      <c r="E743" s="66"/>
      <c r="F743" s="66"/>
      <c r="G743" s="66"/>
      <c r="H743" s="66"/>
      <c r="I743" s="66"/>
      <c r="J743" s="66"/>
      <c r="K743" s="66"/>
      <c r="L743" s="66"/>
      <c r="M743" s="66"/>
      <c r="N743" s="66"/>
      <c r="O743" s="66"/>
      <c r="P743" s="66"/>
      <c r="Q743" s="66"/>
      <c r="R743" s="66"/>
      <c r="S743" s="66"/>
      <c r="T743" s="66"/>
      <c r="U743" s="66"/>
      <c r="V743" s="66"/>
      <c r="W743" s="66"/>
      <c r="X743" s="66"/>
      <c r="Y743" s="66"/>
      <c r="Z743" s="66"/>
    </row>
    <row r="744" spans="1:26" ht="15.75" customHeight="1">
      <c r="A744" s="66"/>
      <c r="B744" s="66"/>
      <c r="C744" s="29"/>
      <c r="D744" s="66"/>
      <c r="E744" s="66"/>
      <c r="F744" s="66"/>
      <c r="G744" s="66"/>
      <c r="H744" s="66"/>
      <c r="I744" s="66"/>
      <c r="J744" s="66"/>
      <c r="K744" s="66"/>
      <c r="L744" s="66"/>
      <c r="M744" s="66"/>
      <c r="N744" s="66"/>
      <c r="O744" s="66"/>
      <c r="P744" s="66"/>
      <c r="Q744" s="66"/>
      <c r="R744" s="66"/>
      <c r="S744" s="66"/>
      <c r="T744" s="66"/>
      <c r="U744" s="66"/>
      <c r="V744" s="66"/>
      <c r="W744" s="66"/>
      <c r="X744" s="66"/>
      <c r="Y744" s="66"/>
      <c r="Z744" s="66"/>
    </row>
    <row r="745" spans="1:26" ht="15.75" customHeight="1">
      <c r="A745" s="66"/>
      <c r="B745" s="66"/>
      <c r="C745" s="29"/>
      <c r="D745" s="66"/>
      <c r="E745" s="66"/>
      <c r="F745" s="66"/>
      <c r="G745" s="66"/>
      <c r="H745" s="66"/>
      <c r="I745" s="66"/>
      <c r="J745" s="66"/>
      <c r="K745" s="66"/>
      <c r="L745" s="66"/>
      <c r="M745" s="66"/>
      <c r="N745" s="66"/>
      <c r="O745" s="66"/>
      <c r="P745" s="66"/>
      <c r="Q745" s="66"/>
      <c r="R745" s="66"/>
      <c r="S745" s="66"/>
      <c r="T745" s="66"/>
      <c r="U745" s="66"/>
      <c r="V745" s="66"/>
      <c r="W745" s="66"/>
      <c r="X745" s="66"/>
      <c r="Y745" s="66"/>
      <c r="Z745" s="66"/>
    </row>
    <row r="746" spans="1:26" ht="15.75" customHeight="1">
      <c r="A746" s="66"/>
      <c r="B746" s="66"/>
      <c r="C746" s="29"/>
      <c r="D746" s="66"/>
      <c r="E746" s="66"/>
      <c r="F746" s="66"/>
      <c r="G746" s="66"/>
      <c r="H746" s="66"/>
      <c r="I746" s="66"/>
      <c r="J746" s="66"/>
      <c r="K746" s="66"/>
      <c r="L746" s="66"/>
      <c r="M746" s="66"/>
      <c r="N746" s="66"/>
      <c r="O746" s="66"/>
      <c r="P746" s="66"/>
      <c r="Q746" s="66"/>
      <c r="R746" s="66"/>
      <c r="S746" s="66"/>
      <c r="T746" s="66"/>
      <c r="U746" s="66"/>
      <c r="V746" s="66"/>
      <c r="W746" s="66"/>
      <c r="X746" s="66"/>
      <c r="Y746" s="66"/>
      <c r="Z746" s="66"/>
    </row>
    <row r="747" spans="1:26" ht="15.75" customHeight="1">
      <c r="A747" s="66"/>
      <c r="B747" s="66"/>
      <c r="C747" s="29"/>
      <c r="D747" s="66"/>
      <c r="E747" s="66"/>
      <c r="F747" s="66"/>
      <c r="G747" s="66"/>
      <c r="H747" s="66"/>
      <c r="I747" s="66"/>
      <c r="J747" s="66"/>
      <c r="K747" s="66"/>
      <c r="L747" s="66"/>
      <c r="M747" s="66"/>
      <c r="N747" s="66"/>
      <c r="O747" s="66"/>
      <c r="P747" s="66"/>
      <c r="Q747" s="66"/>
      <c r="R747" s="66"/>
      <c r="S747" s="66"/>
      <c r="T747" s="66"/>
      <c r="U747" s="66"/>
      <c r="V747" s="66"/>
      <c r="W747" s="66"/>
      <c r="X747" s="66"/>
      <c r="Y747" s="66"/>
      <c r="Z747" s="66"/>
    </row>
    <row r="748" spans="1:26" ht="15.75" customHeight="1">
      <c r="A748" s="66"/>
      <c r="B748" s="66"/>
      <c r="C748" s="29"/>
      <c r="D748" s="66"/>
      <c r="E748" s="66"/>
      <c r="F748" s="66"/>
      <c r="G748" s="66"/>
      <c r="H748" s="66"/>
      <c r="I748" s="66"/>
      <c r="J748" s="66"/>
      <c r="K748" s="66"/>
      <c r="L748" s="66"/>
      <c r="M748" s="66"/>
      <c r="N748" s="66"/>
      <c r="O748" s="66"/>
      <c r="P748" s="66"/>
      <c r="Q748" s="66"/>
      <c r="R748" s="66"/>
      <c r="S748" s="66"/>
      <c r="T748" s="66"/>
      <c r="U748" s="66"/>
      <c r="V748" s="66"/>
      <c r="W748" s="66"/>
      <c r="X748" s="66"/>
      <c r="Y748" s="66"/>
      <c r="Z748" s="66"/>
    </row>
    <row r="749" spans="1:26" ht="15.75" customHeight="1">
      <c r="A749" s="66"/>
      <c r="B749" s="66"/>
      <c r="C749" s="29"/>
      <c r="D749" s="66"/>
      <c r="E749" s="66"/>
      <c r="F749" s="66"/>
      <c r="G749" s="66"/>
      <c r="H749" s="66"/>
      <c r="I749" s="66"/>
      <c r="J749" s="66"/>
      <c r="K749" s="66"/>
      <c r="L749" s="66"/>
      <c r="M749" s="66"/>
      <c r="N749" s="66"/>
      <c r="O749" s="66"/>
      <c r="P749" s="66"/>
      <c r="Q749" s="66"/>
      <c r="R749" s="66"/>
      <c r="S749" s="66"/>
      <c r="T749" s="66"/>
      <c r="U749" s="66"/>
      <c r="V749" s="66"/>
      <c r="W749" s="66"/>
      <c r="X749" s="66"/>
      <c r="Y749" s="66"/>
      <c r="Z749" s="66"/>
    </row>
    <row r="750" spans="1:26" ht="15.75" customHeight="1">
      <c r="A750" s="66"/>
      <c r="B750" s="66"/>
      <c r="C750" s="29"/>
      <c r="D750" s="66"/>
      <c r="E750" s="66"/>
      <c r="F750" s="66"/>
      <c r="G750" s="66"/>
      <c r="H750" s="66"/>
      <c r="I750" s="66"/>
      <c r="J750" s="66"/>
      <c r="K750" s="66"/>
      <c r="L750" s="66"/>
      <c r="M750" s="66"/>
      <c r="N750" s="66"/>
      <c r="O750" s="66"/>
      <c r="P750" s="66"/>
      <c r="Q750" s="66"/>
      <c r="R750" s="66"/>
      <c r="S750" s="66"/>
      <c r="T750" s="66"/>
      <c r="U750" s="66"/>
      <c r="V750" s="66"/>
      <c r="W750" s="66"/>
      <c r="X750" s="66"/>
      <c r="Y750" s="66"/>
      <c r="Z750" s="66"/>
    </row>
    <row r="751" spans="1:26" ht="15.75" customHeight="1">
      <c r="A751" s="66"/>
      <c r="B751" s="66"/>
      <c r="C751" s="29"/>
      <c r="D751" s="66"/>
      <c r="E751" s="66"/>
      <c r="F751" s="66"/>
      <c r="G751" s="66"/>
      <c r="H751" s="66"/>
      <c r="I751" s="66"/>
      <c r="J751" s="66"/>
      <c r="K751" s="66"/>
      <c r="L751" s="66"/>
      <c r="M751" s="66"/>
      <c r="N751" s="66"/>
      <c r="O751" s="66"/>
      <c r="P751" s="66"/>
      <c r="Q751" s="66"/>
      <c r="R751" s="66"/>
      <c r="S751" s="66"/>
      <c r="T751" s="66"/>
      <c r="U751" s="66"/>
      <c r="V751" s="66"/>
      <c r="W751" s="66"/>
      <c r="X751" s="66"/>
      <c r="Y751" s="66"/>
      <c r="Z751" s="66"/>
    </row>
    <row r="752" spans="1:26" ht="15.75" customHeight="1">
      <c r="A752" s="66"/>
      <c r="B752" s="66"/>
      <c r="C752" s="29"/>
      <c r="D752" s="66"/>
      <c r="E752" s="66"/>
      <c r="F752" s="66"/>
      <c r="G752" s="66"/>
      <c r="H752" s="66"/>
      <c r="I752" s="66"/>
      <c r="J752" s="66"/>
      <c r="K752" s="66"/>
      <c r="L752" s="66"/>
      <c r="M752" s="66"/>
      <c r="N752" s="66"/>
      <c r="O752" s="66"/>
      <c r="P752" s="66"/>
      <c r="Q752" s="66"/>
      <c r="R752" s="66"/>
      <c r="S752" s="66"/>
      <c r="T752" s="66"/>
      <c r="U752" s="66"/>
      <c r="V752" s="66"/>
      <c r="W752" s="66"/>
      <c r="X752" s="66"/>
      <c r="Y752" s="66"/>
      <c r="Z752" s="66"/>
    </row>
    <row r="753" spans="1:26" ht="15.75" customHeight="1">
      <c r="A753" s="66"/>
      <c r="B753" s="66"/>
      <c r="C753" s="29"/>
      <c r="D753" s="66"/>
      <c r="E753" s="66"/>
      <c r="F753" s="66"/>
      <c r="G753" s="66"/>
      <c r="H753" s="66"/>
      <c r="I753" s="66"/>
      <c r="J753" s="66"/>
      <c r="K753" s="66"/>
      <c r="L753" s="66"/>
      <c r="M753" s="66"/>
      <c r="N753" s="66"/>
      <c r="O753" s="66"/>
      <c r="P753" s="66"/>
      <c r="Q753" s="66"/>
      <c r="R753" s="66"/>
      <c r="S753" s="66"/>
      <c r="T753" s="66"/>
      <c r="U753" s="66"/>
      <c r="V753" s="66"/>
      <c r="W753" s="66"/>
      <c r="X753" s="66"/>
      <c r="Y753" s="66"/>
      <c r="Z753" s="66"/>
    </row>
    <row r="754" spans="1:26" ht="15.75" customHeight="1">
      <c r="A754" s="66"/>
      <c r="B754" s="66"/>
      <c r="C754" s="29"/>
      <c r="D754" s="66"/>
      <c r="E754" s="66"/>
      <c r="F754" s="66"/>
      <c r="G754" s="66"/>
      <c r="H754" s="66"/>
      <c r="I754" s="66"/>
      <c r="J754" s="66"/>
      <c r="K754" s="66"/>
      <c r="L754" s="66"/>
      <c r="M754" s="66"/>
      <c r="N754" s="66"/>
      <c r="O754" s="66"/>
      <c r="P754" s="66"/>
      <c r="Q754" s="66"/>
      <c r="R754" s="66"/>
      <c r="S754" s="66"/>
      <c r="T754" s="66"/>
      <c r="U754" s="66"/>
      <c r="V754" s="66"/>
      <c r="W754" s="66"/>
      <c r="X754" s="66"/>
      <c r="Y754" s="66"/>
      <c r="Z754" s="66"/>
    </row>
    <row r="755" spans="1:26" ht="15.75" customHeight="1">
      <c r="A755" s="66"/>
      <c r="B755" s="66"/>
      <c r="C755" s="29"/>
      <c r="D755" s="66"/>
      <c r="E755" s="66"/>
      <c r="F755" s="66"/>
      <c r="G755" s="66"/>
      <c r="H755" s="66"/>
      <c r="I755" s="66"/>
      <c r="J755" s="66"/>
      <c r="K755" s="66"/>
      <c r="L755" s="66"/>
      <c r="M755" s="66"/>
      <c r="N755" s="66"/>
      <c r="O755" s="66"/>
      <c r="P755" s="66"/>
      <c r="Q755" s="66"/>
      <c r="R755" s="66"/>
      <c r="S755" s="66"/>
      <c r="T755" s="66"/>
      <c r="U755" s="66"/>
      <c r="V755" s="66"/>
      <c r="W755" s="66"/>
      <c r="X755" s="66"/>
      <c r="Y755" s="66"/>
      <c r="Z755" s="66"/>
    </row>
    <row r="756" spans="1:26" ht="15.75" customHeight="1">
      <c r="A756" s="66"/>
      <c r="B756" s="66"/>
      <c r="C756" s="29"/>
      <c r="D756" s="66"/>
      <c r="E756" s="66"/>
      <c r="F756" s="66"/>
      <c r="G756" s="66"/>
      <c r="H756" s="66"/>
      <c r="I756" s="66"/>
      <c r="J756" s="66"/>
      <c r="K756" s="66"/>
      <c r="L756" s="66"/>
      <c r="M756" s="66"/>
      <c r="N756" s="66"/>
      <c r="O756" s="66"/>
      <c r="P756" s="66"/>
      <c r="Q756" s="66"/>
      <c r="R756" s="66"/>
      <c r="S756" s="66"/>
      <c r="T756" s="66"/>
      <c r="U756" s="66"/>
      <c r="V756" s="66"/>
      <c r="W756" s="66"/>
      <c r="X756" s="66"/>
      <c r="Y756" s="66"/>
      <c r="Z756" s="66"/>
    </row>
    <row r="757" spans="1:26" ht="15.75" customHeight="1">
      <c r="A757" s="66"/>
      <c r="B757" s="66"/>
      <c r="C757" s="29"/>
      <c r="D757" s="66"/>
      <c r="E757" s="66"/>
      <c r="F757" s="66"/>
      <c r="G757" s="66"/>
      <c r="H757" s="66"/>
      <c r="I757" s="66"/>
      <c r="J757" s="66"/>
      <c r="K757" s="66"/>
      <c r="L757" s="66"/>
      <c r="M757" s="66"/>
      <c r="N757" s="66"/>
      <c r="O757" s="66"/>
      <c r="P757" s="66"/>
      <c r="Q757" s="66"/>
      <c r="R757" s="66"/>
      <c r="S757" s="66"/>
      <c r="T757" s="66"/>
      <c r="U757" s="66"/>
      <c r="V757" s="66"/>
      <c r="W757" s="66"/>
      <c r="X757" s="66"/>
      <c r="Y757" s="66"/>
      <c r="Z757" s="66"/>
    </row>
    <row r="758" spans="1:26" ht="15.75" customHeight="1">
      <c r="A758" s="66"/>
      <c r="B758" s="66"/>
      <c r="C758" s="29"/>
      <c r="D758" s="66"/>
      <c r="E758" s="66"/>
      <c r="F758" s="66"/>
      <c r="G758" s="66"/>
      <c r="H758" s="66"/>
      <c r="I758" s="66"/>
      <c r="J758" s="66"/>
      <c r="K758" s="66"/>
      <c r="L758" s="66"/>
      <c r="M758" s="66"/>
      <c r="N758" s="66"/>
      <c r="O758" s="66"/>
      <c r="P758" s="66"/>
      <c r="Q758" s="66"/>
      <c r="R758" s="66"/>
      <c r="S758" s="66"/>
      <c r="T758" s="66"/>
      <c r="U758" s="66"/>
      <c r="V758" s="66"/>
      <c r="W758" s="66"/>
      <c r="X758" s="66"/>
      <c r="Y758" s="66"/>
      <c r="Z758" s="66"/>
    </row>
    <row r="759" spans="1:26" ht="15.75" customHeight="1">
      <c r="A759" s="66"/>
      <c r="B759" s="66"/>
      <c r="C759" s="29"/>
      <c r="D759" s="66"/>
      <c r="E759" s="66"/>
      <c r="F759" s="66"/>
      <c r="G759" s="66"/>
      <c r="H759" s="66"/>
      <c r="I759" s="66"/>
      <c r="J759" s="66"/>
      <c r="K759" s="66"/>
      <c r="L759" s="66"/>
      <c r="M759" s="66"/>
      <c r="N759" s="66"/>
      <c r="O759" s="66"/>
      <c r="P759" s="66"/>
      <c r="Q759" s="66"/>
      <c r="R759" s="66"/>
      <c r="S759" s="66"/>
      <c r="T759" s="66"/>
      <c r="U759" s="66"/>
      <c r="V759" s="66"/>
      <c r="W759" s="66"/>
      <c r="X759" s="66"/>
      <c r="Y759" s="66"/>
      <c r="Z759" s="66"/>
    </row>
    <row r="760" spans="1:26" ht="15.75" customHeight="1">
      <c r="A760" s="66"/>
      <c r="B760" s="66"/>
      <c r="C760" s="29"/>
      <c r="D760" s="66"/>
      <c r="E760" s="66"/>
      <c r="F760" s="66"/>
      <c r="G760" s="66"/>
      <c r="H760" s="66"/>
      <c r="I760" s="66"/>
      <c r="J760" s="66"/>
      <c r="K760" s="66"/>
      <c r="L760" s="66"/>
      <c r="M760" s="66"/>
      <c r="N760" s="66"/>
      <c r="O760" s="66"/>
      <c r="P760" s="66"/>
      <c r="Q760" s="66"/>
      <c r="R760" s="66"/>
      <c r="S760" s="66"/>
      <c r="T760" s="66"/>
      <c r="U760" s="66"/>
      <c r="V760" s="66"/>
      <c r="W760" s="66"/>
      <c r="X760" s="66"/>
      <c r="Y760" s="66"/>
      <c r="Z760" s="66"/>
    </row>
    <row r="761" spans="1:26" ht="15.75" customHeight="1">
      <c r="A761" s="66"/>
      <c r="B761" s="66"/>
      <c r="C761" s="29"/>
      <c r="D761" s="66"/>
      <c r="E761" s="66"/>
      <c r="F761" s="66"/>
      <c r="G761" s="66"/>
      <c r="H761" s="66"/>
      <c r="I761" s="66"/>
      <c r="J761" s="66"/>
      <c r="K761" s="66"/>
      <c r="L761" s="66"/>
      <c r="M761" s="66"/>
      <c r="N761" s="66"/>
      <c r="O761" s="66"/>
      <c r="P761" s="66"/>
      <c r="Q761" s="66"/>
      <c r="R761" s="66"/>
      <c r="S761" s="66"/>
      <c r="T761" s="66"/>
      <c r="U761" s="66"/>
      <c r="V761" s="66"/>
      <c r="W761" s="66"/>
      <c r="X761" s="66"/>
      <c r="Y761" s="66"/>
      <c r="Z761" s="66"/>
    </row>
    <row r="762" spans="1:26" ht="15.75" customHeight="1">
      <c r="A762" s="66"/>
      <c r="B762" s="66"/>
      <c r="C762" s="29"/>
      <c r="D762" s="66"/>
      <c r="E762" s="66"/>
      <c r="F762" s="66"/>
      <c r="G762" s="66"/>
      <c r="H762" s="66"/>
      <c r="I762" s="66"/>
      <c r="J762" s="66"/>
      <c r="K762" s="66"/>
      <c r="L762" s="66"/>
      <c r="M762" s="66"/>
      <c r="N762" s="66"/>
      <c r="O762" s="66"/>
      <c r="P762" s="66"/>
      <c r="Q762" s="66"/>
      <c r="R762" s="66"/>
      <c r="S762" s="66"/>
      <c r="T762" s="66"/>
      <c r="U762" s="66"/>
      <c r="V762" s="66"/>
      <c r="W762" s="66"/>
      <c r="X762" s="66"/>
      <c r="Y762" s="66"/>
      <c r="Z762" s="66"/>
    </row>
    <row r="763" spans="1:26" ht="15.75" customHeight="1">
      <c r="A763" s="66"/>
      <c r="B763" s="66"/>
      <c r="C763" s="29"/>
      <c r="D763" s="66"/>
      <c r="E763" s="66"/>
      <c r="F763" s="66"/>
      <c r="G763" s="66"/>
      <c r="H763" s="66"/>
      <c r="I763" s="66"/>
      <c r="J763" s="66"/>
      <c r="K763" s="66"/>
      <c r="L763" s="66"/>
      <c r="M763" s="66"/>
      <c r="N763" s="66"/>
      <c r="O763" s="66"/>
      <c r="P763" s="66"/>
      <c r="Q763" s="66"/>
      <c r="R763" s="66"/>
      <c r="S763" s="66"/>
      <c r="T763" s="66"/>
      <c r="U763" s="66"/>
      <c r="V763" s="66"/>
      <c r="W763" s="66"/>
      <c r="X763" s="66"/>
      <c r="Y763" s="66"/>
      <c r="Z763" s="66"/>
    </row>
    <row r="764" spans="1:26" ht="15.75" customHeight="1">
      <c r="A764" s="66"/>
      <c r="B764" s="66"/>
      <c r="C764" s="29"/>
      <c r="D764" s="66"/>
      <c r="E764" s="66"/>
      <c r="F764" s="66"/>
      <c r="G764" s="66"/>
      <c r="H764" s="66"/>
      <c r="I764" s="66"/>
      <c r="J764" s="66"/>
      <c r="K764" s="66"/>
      <c r="L764" s="66"/>
      <c r="M764" s="66"/>
      <c r="N764" s="66"/>
      <c r="O764" s="66"/>
      <c r="P764" s="66"/>
      <c r="Q764" s="66"/>
      <c r="R764" s="66"/>
      <c r="S764" s="66"/>
      <c r="T764" s="66"/>
      <c r="U764" s="66"/>
      <c r="V764" s="66"/>
      <c r="W764" s="66"/>
      <c r="X764" s="66"/>
      <c r="Y764" s="66"/>
      <c r="Z764" s="66"/>
    </row>
    <row r="765" spans="1:26" ht="15.75" customHeight="1">
      <c r="A765" s="66"/>
      <c r="B765" s="66"/>
      <c r="C765" s="29"/>
      <c r="D765" s="66"/>
      <c r="E765" s="66"/>
      <c r="F765" s="66"/>
      <c r="G765" s="66"/>
      <c r="H765" s="66"/>
      <c r="I765" s="66"/>
      <c r="J765" s="66"/>
      <c r="K765" s="66"/>
      <c r="L765" s="66"/>
      <c r="M765" s="66"/>
      <c r="N765" s="66"/>
      <c r="O765" s="66"/>
      <c r="P765" s="66"/>
      <c r="Q765" s="66"/>
      <c r="R765" s="66"/>
      <c r="S765" s="66"/>
      <c r="T765" s="66"/>
      <c r="U765" s="66"/>
      <c r="V765" s="66"/>
      <c r="W765" s="66"/>
      <c r="X765" s="66"/>
      <c r="Y765" s="66"/>
      <c r="Z765" s="66"/>
    </row>
    <row r="766" spans="1:26" ht="15.75" customHeight="1">
      <c r="A766" s="66"/>
      <c r="B766" s="66"/>
      <c r="C766" s="29"/>
      <c r="D766" s="66"/>
      <c r="E766" s="66"/>
      <c r="F766" s="66"/>
      <c r="G766" s="66"/>
      <c r="H766" s="66"/>
      <c r="I766" s="66"/>
      <c r="J766" s="66"/>
      <c r="K766" s="66"/>
      <c r="L766" s="66"/>
      <c r="M766" s="66"/>
      <c r="N766" s="66"/>
      <c r="O766" s="66"/>
      <c r="P766" s="66"/>
      <c r="Q766" s="66"/>
      <c r="R766" s="66"/>
      <c r="S766" s="66"/>
      <c r="T766" s="66"/>
      <c r="U766" s="66"/>
      <c r="V766" s="66"/>
      <c r="W766" s="66"/>
      <c r="X766" s="66"/>
      <c r="Y766" s="66"/>
      <c r="Z766" s="66"/>
    </row>
    <row r="767" spans="1:26" ht="15.75" customHeight="1">
      <c r="A767" s="66"/>
      <c r="B767" s="66"/>
      <c r="C767" s="29"/>
      <c r="D767" s="66"/>
      <c r="E767" s="66"/>
      <c r="F767" s="66"/>
      <c r="G767" s="66"/>
      <c r="H767" s="66"/>
      <c r="I767" s="66"/>
      <c r="J767" s="66"/>
      <c r="K767" s="66"/>
      <c r="L767" s="66"/>
      <c r="M767" s="66"/>
      <c r="N767" s="66"/>
      <c r="O767" s="66"/>
      <c r="P767" s="66"/>
      <c r="Q767" s="66"/>
      <c r="R767" s="66"/>
      <c r="S767" s="66"/>
      <c r="T767" s="66"/>
      <c r="U767" s="66"/>
      <c r="V767" s="66"/>
      <c r="W767" s="66"/>
      <c r="X767" s="66"/>
      <c r="Y767" s="66"/>
      <c r="Z767" s="66"/>
    </row>
    <row r="768" spans="1:26" ht="15.75" customHeight="1">
      <c r="A768" s="66"/>
      <c r="B768" s="66"/>
      <c r="C768" s="29"/>
      <c r="D768" s="66"/>
      <c r="E768" s="66"/>
      <c r="F768" s="66"/>
      <c r="G768" s="66"/>
      <c r="H768" s="66"/>
      <c r="I768" s="66"/>
      <c r="J768" s="66"/>
      <c r="K768" s="66"/>
      <c r="L768" s="66"/>
      <c r="M768" s="66"/>
      <c r="N768" s="66"/>
      <c r="O768" s="66"/>
      <c r="P768" s="66"/>
      <c r="Q768" s="66"/>
      <c r="R768" s="66"/>
      <c r="S768" s="66"/>
      <c r="T768" s="66"/>
      <c r="U768" s="66"/>
      <c r="V768" s="66"/>
      <c r="W768" s="66"/>
      <c r="X768" s="66"/>
      <c r="Y768" s="66"/>
      <c r="Z768" s="66"/>
    </row>
    <row r="769" spans="1:26" ht="15.75" customHeight="1">
      <c r="A769" s="66"/>
      <c r="B769" s="66"/>
      <c r="C769" s="29"/>
      <c r="D769" s="66"/>
      <c r="E769" s="66"/>
      <c r="F769" s="66"/>
      <c r="G769" s="66"/>
      <c r="H769" s="66"/>
      <c r="I769" s="66"/>
      <c r="J769" s="66"/>
      <c r="K769" s="66"/>
      <c r="L769" s="66"/>
      <c r="M769" s="66"/>
      <c r="N769" s="66"/>
      <c r="O769" s="66"/>
      <c r="P769" s="66"/>
      <c r="Q769" s="66"/>
      <c r="R769" s="66"/>
      <c r="S769" s="66"/>
      <c r="T769" s="66"/>
      <c r="U769" s="66"/>
      <c r="V769" s="66"/>
      <c r="W769" s="66"/>
      <c r="X769" s="66"/>
      <c r="Y769" s="66"/>
      <c r="Z769" s="66"/>
    </row>
    <row r="770" spans="1:26" ht="15.75" customHeight="1">
      <c r="A770" s="66"/>
      <c r="B770" s="66"/>
      <c r="C770" s="29"/>
      <c r="D770" s="66"/>
      <c r="E770" s="66"/>
      <c r="F770" s="66"/>
      <c r="G770" s="66"/>
      <c r="H770" s="66"/>
      <c r="I770" s="66"/>
      <c r="J770" s="66"/>
      <c r="K770" s="66"/>
      <c r="L770" s="66"/>
      <c r="M770" s="66"/>
      <c r="N770" s="66"/>
      <c r="O770" s="66"/>
      <c r="P770" s="66"/>
      <c r="Q770" s="66"/>
      <c r="R770" s="66"/>
      <c r="S770" s="66"/>
      <c r="T770" s="66"/>
      <c r="U770" s="66"/>
      <c r="V770" s="66"/>
      <c r="W770" s="66"/>
      <c r="X770" s="66"/>
      <c r="Y770" s="66"/>
      <c r="Z770" s="66"/>
    </row>
    <row r="771" spans="1:26" ht="15.75" customHeight="1">
      <c r="A771" s="66"/>
      <c r="B771" s="66"/>
      <c r="C771" s="29"/>
      <c r="D771" s="66"/>
      <c r="E771" s="66"/>
      <c r="F771" s="66"/>
      <c r="G771" s="66"/>
      <c r="H771" s="66"/>
      <c r="I771" s="66"/>
      <c r="J771" s="66"/>
      <c r="K771" s="66"/>
      <c r="L771" s="66"/>
      <c r="M771" s="66"/>
      <c r="N771" s="66"/>
      <c r="O771" s="66"/>
      <c r="P771" s="66"/>
      <c r="Q771" s="66"/>
      <c r="R771" s="66"/>
      <c r="S771" s="66"/>
      <c r="T771" s="66"/>
      <c r="U771" s="66"/>
      <c r="V771" s="66"/>
      <c r="W771" s="66"/>
      <c r="X771" s="66"/>
      <c r="Y771" s="66"/>
      <c r="Z771" s="66"/>
    </row>
    <row r="772" spans="1:26" ht="15.75" customHeight="1">
      <c r="A772" s="66"/>
      <c r="B772" s="66"/>
      <c r="C772" s="29"/>
      <c r="D772" s="66"/>
      <c r="E772" s="66"/>
      <c r="F772" s="66"/>
      <c r="G772" s="66"/>
      <c r="H772" s="66"/>
      <c r="I772" s="66"/>
      <c r="J772" s="66"/>
      <c r="K772" s="66"/>
      <c r="L772" s="66"/>
      <c r="M772" s="66"/>
      <c r="N772" s="66"/>
      <c r="O772" s="66"/>
      <c r="P772" s="66"/>
      <c r="Q772" s="66"/>
      <c r="R772" s="66"/>
      <c r="S772" s="66"/>
      <c r="T772" s="66"/>
      <c r="U772" s="66"/>
      <c r="V772" s="66"/>
      <c r="W772" s="66"/>
      <c r="X772" s="66"/>
      <c r="Y772" s="66"/>
      <c r="Z772" s="66"/>
    </row>
    <row r="773" spans="1:26" ht="15.75" customHeight="1">
      <c r="A773" s="66"/>
      <c r="B773" s="66"/>
      <c r="C773" s="29"/>
      <c r="D773" s="66"/>
      <c r="E773" s="66"/>
      <c r="F773" s="66"/>
      <c r="G773" s="66"/>
      <c r="H773" s="66"/>
      <c r="I773" s="66"/>
      <c r="J773" s="66"/>
      <c r="K773" s="66"/>
      <c r="L773" s="66"/>
      <c r="M773" s="66"/>
      <c r="N773" s="66"/>
      <c r="O773" s="66"/>
      <c r="P773" s="66"/>
      <c r="Q773" s="66"/>
      <c r="R773" s="66"/>
      <c r="S773" s="66"/>
      <c r="T773" s="66"/>
      <c r="U773" s="66"/>
      <c r="V773" s="66"/>
      <c r="W773" s="66"/>
      <c r="X773" s="66"/>
      <c r="Y773" s="66"/>
      <c r="Z773" s="66"/>
    </row>
    <row r="774" spans="1:26" ht="15.75" customHeight="1">
      <c r="A774" s="66"/>
      <c r="B774" s="66"/>
      <c r="C774" s="29"/>
      <c r="D774" s="66"/>
      <c r="E774" s="66"/>
      <c r="F774" s="66"/>
      <c r="G774" s="66"/>
      <c r="H774" s="66"/>
      <c r="I774" s="66"/>
      <c r="J774" s="66"/>
      <c r="K774" s="66"/>
      <c r="L774" s="66"/>
      <c r="M774" s="66"/>
      <c r="N774" s="66"/>
      <c r="O774" s="66"/>
      <c r="P774" s="66"/>
      <c r="Q774" s="66"/>
      <c r="R774" s="66"/>
      <c r="S774" s="66"/>
      <c r="T774" s="66"/>
      <c r="U774" s="66"/>
      <c r="V774" s="66"/>
      <c r="W774" s="66"/>
      <c r="X774" s="66"/>
      <c r="Y774" s="66"/>
      <c r="Z774" s="66"/>
    </row>
    <row r="775" spans="1:26" ht="15.75" customHeight="1">
      <c r="A775" s="66"/>
      <c r="B775" s="66"/>
      <c r="C775" s="29"/>
      <c r="D775" s="66"/>
      <c r="E775" s="66"/>
      <c r="F775" s="66"/>
      <c r="G775" s="66"/>
      <c r="H775" s="66"/>
      <c r="I775" s="66"/>
      <c r="J775" s="66"/>
      <c r="K775" s="66"/>
      <c r="L775" s="66"/>
      <c r="M775" s="66"/>
      <c r="N775" s="66"/>
      <c r="O775" s="66"/>
      <c r="P775" s="66"/>
      <c r="Q775" s="66"/>
      <c r="R775" s="66"/>
      <c r="S775" s="66"/>
      <c r="T775" s="66"/>
      <c r="U775" s="66"/>
      <c r="V775" s="66"/>
      <c r="W775" s="66"/>
      <c r="X775" s="66"/>
      <c r="Y775" s="66"/>
      <c r="Z775" s="66"/>
    </row>
    <row r="776" spans="1:26" ht="15.75" customHeight="1">
      <c r="A776" s="66"/>
      <c r="B776" s="66"/>
      <c r="C776" s="29"/>
      <c r="D776" s="66"/>
      <c r="E776" s="66"/>
      <c r="F776" s="66"/>
      <c r="G776" s="66"/>
      <c r="H776" s="66"/>
      <c r="I776" s="66"/>
      <c r="J776" s="66"/>
      <c r="K776" s="66"/>
      <c r="L776" s="66"/>
      <c r="M776" s="66"/>
      <c r="N776" s="66"/>
      <c r="O776" s="66"/>
      <c r="P776" s="66"/>
      <c r="Q776" s="66"/>
      <c r="R776" s="66"/>
      <c r="S776" s="66"/>
      <c r="T776" s="66"/>
      <c r="U776" s="66"/>
      <c r="V776" s="66"/>
      <c r="W776" s="66"/>
      <c r="X776" s="66"/>
      <c r="Y776" s="66"/>
      <c r="Z776" s="66"/>
    </row>
    <row r="777" spans="1:26" ht="15.75" customHeight="1">
      <c r="A777" s="66"/>
      <c r="B777" s="66"/>
      <c r="C777" s="29"/>
      <c r="D777" s="66"/>
      <c r="E777" s="66"/>
      <c r="F777" s="66"/>
      <c r="G777" s="66"/>
      <c r="H777" s="66"/>
      <c r="I777" s="66"/>
      <c r="J777" s="66"/>
      <c r="K777" s="66"/>
      <c r="L777" s="66"/>
      <c r="M777" s="66"/>
      <c r="N777" s="66"/>
      <c r="O777" s="66"/>
      <c r="P777" s="66"/>
      <c r="Q777" s="66"/>
      <c r="R777" s="66"/>
      <c r="S777" s="66"/>
      <c r="T777" s="66"/>
      <c r="U777" s="66"/>
      <c r="V777" s="66"/>
      <c r="W777" s="66"/>
      <c r="X777" s="66"/>
      <c r="Y777" s="66"/>
      <c r="Z777" s="66"/>
    </row>
    <row r="778" spans="1:26" ht="15.75" customHeight="1">
      <c r="A778" s="66"/>
      <c r="B778" s="66"/>
      <c r="C778" s="29"/>
      <c r="D778" s="66"/>
      <c r="E778" s="66"/>
      <c r="F778" s="66"/>
      <c r="G778" s="66"/>
      <c r="H778" s="66"/>
      <c r="I778" s="66"/>
      <c r="J778" s="66"/>
      <c r="K778" s="66"/>
      <c r="L778" s="66"/>
      <c r="M778" s="66"/>
      <c r="N778" s="66"/>
      <c r="O778" s="66"/>
      <c r="P778" s="66"/>
      <c r="Q778" s="66"/>
      <c r="R778" s="66"/>
      <c r="S778" s="66"/>
      <c r="T778" s="66"/>
      <c r="U778" s="66"/>
      <c r="V778" s="66"/>
      <c r="W778" s="66"/>
      <c r="X778" s="66"/>
      <c r="Y778" s="66"/>
      <c r="Z778" s="66"/>
    </row>
    <row r="779" spans="1:26" ht="15.75" customHeight="1">
      <c r="A779" s="66"/>
      <c r="B779" s="66"/>
      <c r="C779" s="29"/>
      <c r="D779" s="66"/>
      <c r="E779" s="66"/>
      <c r="F779" s="66"/>
      <c r="G779" s="66"/>
      <c r="H779" s="66"/>
      <c r="I779" s="66"/>
      <c r="J779" s="66"/>
      <c r="K779" s="66"/>
      <c r="L779" s="66"/>
      <c r="M779" s="66"/>
      <c r="N779" s="66"/>
      <c r="O779" s="66"/>
      <c r="P779" s="66"/>
      <c r="Q779" s="66"/>
      <c r="R779" s="66"/>
      <c r="S779" s="66"/>
      <c r="T779" s="66"/>
      <c r="U779" s="66"/>
      <c r="V779" s="66"/>
      <c r="W779" s="66"/>
      <c r="X779" s="66"/>
      <c r="Y779" s="66"/>
      <c r="Z779" s="66"/>
    </row>
    <row r="780" spans="1:26" ht="15.75" customHeight="1">
      <c r="A780" s="66"/>
      <c r="B780" s="66"/>
      <c r="C780" s="29"/>
      <c r="D780" s="66"/>
      <c r="E780" s="66"/>
      <c r="F780" s="66"/>
      <c r="G780" s="66"/>
      <c r="H780" s="66"/>
      <c r="I780" s="66"/>
      <c r="J780" s="66"/>
      <c r="K780" s="66"/>
      <c r="L780" s="66"/>
      <c r="M780" s="66"/>
      <c r="N780" s="66"/>
      <c r="O780" s="66"/>
      <c r="P780" s="66"/>
      <c r="Q780" s="66"/>
      <c r="R780" s="66"/>
      <c r="S780" s="66"/>
      <c r="T780" s="66"/>
      <c r="U780" s="66"/>
      <c r="V780" s="66"/>
      <c r="W780" s="66"/>
      <c r="X780" s="66"/>
      <c r="Y780" s="66"/>
      <c r="Z780" s="66"/>
    </row>
    <row r="781" spans="1:26" ht="15.75" customHeight="1">
      <c r="A781" s="66"/>
      <c r="B781" s="66"/>
      <c r="C781" s="29"/>
      <c r="D781" s="66"/>
      <c r="E781" s="66"/>
      <c r="F781" s="66"/>
      <c r="G781" s="66"/>
      <c r="H781" s="66"/>
      <c r="I781" s="66"/>
      <c r="J781" s="66"/>
      <c r="K781" s="66"/>
      <c r="L781" s="66"/>
      <c r="M781" s="66"/>
      <c r="N781" s="66"/>
      <c r="O781" s="66"/>
      <c r="P781" s="66"/>
      <c r="Q781" s="66"/>
      <c r="R781" s="66"/>
      <c r="S781" s="66"/>
      <c r="T781" s="66"/>
      <c r="U781" s="66"/>
      <c r="V781" s="66"/>
      <c r="W781" s="66"/>
      <c r="X781" s="66"/>
      <c r="Y781" s="66"/>
      <c r="Z781" s="66"/>
    </row>
    <row r="782" spans="1:26" ht="15.75" customHeight="1">
      <c r="A782" s="66"/>
      <c r="B782" s="66"/>
      <c r="C782" s="29"/>
      <c r="D782" s="66"/>
      <c r="E782" s="66"/>
      <c r="F782" s="66"/>
      <c r="G782" s="66"/>
      <c r="H782" s="66"/>
      <c r="I782" s="66"/>
      <c r="J782" s="66"/>
      <c r="K782" s="66"/>
      <c r="L782" s="66"/>
      <c r="M782" s="66"/>
      <c r="N782" s="66"/>
      <c r="O782" s="66"/>
      <c r="P782" s="66"/>
      <c r="Q782" s="66"/>
      <c r="R782" s="66"/>
      <c r="S782" s="66"/>
      <c r="T782" s="66"/>
      <c r="U782" s="66"/>
      <c r="V782" s="66"/>
      <c r="W782" s="66"/>
      <c r="X782" s="66"/>
      <c r="Y782" s="66"/>
      <c r="Z782" s="66"/>
    </row>
    <row r="783" spans="1:26" ht="15.75" customHeight="1">
      <c r="A783" s="66"/>
      <c r="B783" s="66"/>
      <c r="C783" s="29"/>
      <c r="D783" s="66"/>
      <c r="E783" s="66"/>
      <c r="F783" s="66"/>
      <c r="G783" s="66"/>
      <c r="H783" s="66"/>
      <c r="I783" s="66"/>
      <c r="J783" s="66"/>
      <c r="K783" s="66"/>
      <c r="L783" s="66"/>
      <c r="M783" s="66"/>
      <c r="N783" s="66"/>
      <c r="O783" s="66"/>
      <c r="P783" s="66"/>
      <c r="Q783" s="66"/>
      <c r="R783" s="66"/>
      <c r="S783" s="66"/>
      <c r="T783" s="66"/>
      <c r="U783" s="66"/>
      <c r="V783" s="66"/>
      <c r="W783" s="66"/>
      <c r="X783" s="66"/>
      <c r="Y783" s="66"/>
      <c r="Z783" s="66"/>
    </row>
    <row r="784" spans="1:26" ht="15.75" customHeight="1">
      <c r="A784" s="66"/>
      <c r="B784" s="66"/>
      <c r="C784" s="29"/>
      <c r="D784" s="66"/>
      <c r="E784" s="66"/>
      <c r="F784" s="66"/>
      <c r="G784" s="66"/>
      <c r="H784" s="66"/>
      <c r="I784" s="66"/>
      <c r="J784" s="66"/>
      <c r="K784" s="66"/>
      <c r="L784" s="66"/>
      <c r="M784" s="66"/>
      <c r="N784" s="66"/>
      <c r="O784" s="66"/>
      <c r="P784" s="66"/>
      <c r="Q784" s="66"/>
      <c r="R784" s="66"/>
      <c r="S784" s="66"/>
      <c r="T784" s="66"/>
      <c r="U784" s="66"/>
      <c r="V784" s="66"/>
      <c r="W784" s="66"/>
      <c r="X784" s="66"/>
      <c r="Y784" s="66"/>
      <c r="Z784" s="66"/>
    </row>
    <row r="785" spans="1:26" ht="15.75" customHeight="1">
      <c r="A785" s="66"/>
      <c r="B785" s="66"/>
      <c r="C785" s="29"/>
      <c r="D785" s="66"/>
      <c r="E785" s="66"/>
      <c r="F785" s="66"/>
      <c r="G785" s="66"/>
      <c r="H785" s="66"/>
      <c r="I785" s="66"/>
      <c r="J785" s="66"/>
      <c r="K785" s="66"/>
      <c r="L785" s="66"/>
      <c r="M785" s="66"/>
      <c r="N785" s="66"/>
      <c r="O785" s="66"/>
      <c r="P785" s="66"/>
      <c r="Q785" s="66"/>
      <c r="R785" s="66"/>
      <c r="S785" s="66"/>
      <c r="T785" s="66"/>
      <c r="U785" s="66"/>
      <c r="V785" s="66"/>
      <c r="W785" s="66"/>
      <c r="X785" s="66"/>
      <c r="Y785" s="66"/>
      <c r="Z785" s="66"/>
    </row>
    <row r="786" spans="1:26" ht="15.75" customHeight="1">
      <c r="A786" s="66"/>
      <c r="B786" s="66"/>
      <c r="C786" s="29"/>
      <c r="D786" s="66"/>
      <c r="E786" s="66"/>
      <c r="F786" s="66"/>
      <c r="G786" s="66"/>
      <c r="H786" s="66"/>
      <c r="I786" s="66"/>
      <c r="J786" s="66"/>
      <c r="K786" s="66"/>
      <c r="L786" s="66"/>
      <c r="M786" s="66"/>
      <c r="N786" s="66"/>
      <c r="O786" s="66"/>
      <c r="P786" s="66"/>
      <c r="Q786" s="66"/>
      <c r="R786" s="66"/>
      <c r="S786" s="66"/>
      <c r="T786" s="66"/>
      <c r="U786" s="66"/>
      <c r="V786" s="66"/>
      <c r="W786" s="66"/>
      <c r="X786" s="66"/>
      <c r="Y786" s="66"/>
      <c r="Z786" s="66"/>
    </row>
    <row r="787" spans="1:26" ht="15.75" customHeight="1">
      <c r="A787" s="66"/>
      <c r="B787" s="66"/>
      <c r="C787" s="29"/>
      <c r="D787" s="66"/>
      <c r="E787" s="66"/>
      <c r="F787" s="66"/>
      <c r="G787" s="66"/>
      <c r="H787" s="66"/>
      <c r="I787" s="66"/>
      <c r="J787" s="66"/>
      <c r="K787" s="66"/>
      <c r="L787" s="66"/>
      <c r="M787" s="66"/>
      <c r="N787" s="66"/>
      <c r="O787" s="66"/>
      <c r="P787" s="66"/>
      <c r="Q787" s="66"/>
      <c r="R787" s="66"/>
      <c r="S787" s="66"/>
      <c r="T787" s="66"/>
      <c r="U787" s="66"/>
      <c r="V787" s="66"/>
      <c r="W787" s="66"/>
      <c r="X787" s="66"/>
      <c r="Y787" s="66"/>
      <c r="Z787" s="66"/>
    </row>
    <row r="788" spans="1:26" ht="15.75" customHeight="1">
      <c r="A788" s="66"/>
      <c r="B788" s="66"/>
      <c r="C788" s="29"/>
      <c r="D788" s="66"/>
      <c r="E788" s="66"/>
      <c r="F788" s="66"/>
      <c r="G788" s="66"/>
      <c r="H788" s="66"/>
      <c r="I788" s="66"/>
      <c r="J788" s="66"/>
      <c r="K788" s="66"/>
      <c r="L788" s="66"/>
      <c r="M788" s="66"/>
      <c r="N788" s="66"/>
      <c r="O788" s="66"/>
      <c r="P788" s="66"/>
      <c r="Q788" s="66"/>
      <c r="R788" s="66"/>
      <c r="S788" s="66"/>
      <c r="T788" s="66"/>
      <c r="U788" s="66"/>
      <c r="V788" s="66"/>
      <c r="W788" s="66"/>
      <c r="X788" s="66"/>
      <c r="Y788" s="66"/>
      <c r="Z788" s="66"/>
    </row>
    <row r="789" spans="1:26" ht="15.75" customHeight="1">
      <c r="A789" s="66"/>
      <c r="B789" s="66"/>
      <c r="C789" s="29"/>
      <c r="D789" s="66"/>
      <c r="E789" s="66"/>
      <c r="F789" s="66"/>
      <c r="G789" s="66"/>
      <c r="H789" s="66"/>
      <c r="I789" s="66"/>
      <c r="J789" s="66"/>
      <c r="K789" s="66"/>
      <c r="L789" s="66"/>
      <c r="M789" s="66"/>
      <c r="N789" s="66"/>
      <c r="O789" s="66"/>
      <c r="P789" s="66"/>
      <c r="Q789" s="66"/>
      <c r="R789" s="66"/>
      <c r="S789" s="66"/>
      <c r="T789" s="66"/>
      <c r="U789" s="66"/>
      <c r="V789" s="66"/>
      <c r="W789" s="66"/>
      <c r="X789" s="66"/>
      <c r="Y789" s="66"/>
      <c r="Z789" s="66"/>
    </row>
    <row r="790" spans="1:26" ht="15.75" customHeight="1">
      <c r="A790" s="66"/>
      <c r="B790" s="66"/>
      <c r="C790" s="29"/>
      <c r="D790" s="66"/>
      <c r="E790" s="66"/>
      <c r="F790" s="66"/>
      <c r="G790" s="66"/>
      <c r="H790" s="66"/>
      <c r="I790" s="66"/>
      <c r="J790" s="66"/>
      <c r="K790" s="66"/>
      <c r="L790" s="66"/>
      <c r="M790" s="66"/>
      <c r="N790" s="66"/>
      <c r="O790" s="66"/>
      <c r="P790" s="66"/>
      <c r="Q790" s="66"/>
      <c r="R790" s="66"/>
      <c r="S790" s="66"/>
      <c r="T790" s="66"/>
      <c r="U790" s="66"/>
      <c r="V790" s="66"/>
      <c r="W790" s="66"/>
      <c r="X790" s="66"/>
      <c r="Y790" s="66"/>
      <c r="Z790" s="66"/>
    </row>
    <row r="791" spans="1:26" ht="15.75" customHeight="1">
      <c r="A791" s="66"/>
      <c r="B791" s="66"/>
      <c r="C791" s="29"/>
      <c r="D791" s="66"/>
      <c r="E791" s="66"/>
      <c r="F791" s="66"/>
      <c r="G791" s="66"/>
      <c r="H791" s="66"/>
      <c r="I791" s="66"/>
      <c r="J791" s="66"/>
      <c r="K791" s="66"/>
      <c r="L791" s="66"/>
      <c r="M791" s="66"/>
      <c r="N791" s="66"/>
      <c r="O791" s="66"/>
      <c r="P791" s="66"/>
      <c r="Q791" s="66"/>
      <c r="R791" s="66"/>
      <c r="S791" s="66"/>
      <c r="T791" s="66"/>
      <c r="U791" s="66"/>
      <c r="V791" s="66"/>
      <c r="W791" s="66"/>
      <c r="X791" s="66"/>
      <c r="Y791" s="66"/>
      <c r="Z791" s="66"/>
    </row>
    <row r="792" spans="1:26" ht="15.75" customHeight="1">
      <c r="A792" s="66"/>
      <c r="B792" s="66"/>
      <c r="C792" s="29"/>
      <c r="D792" s="66"/>
      <c r="E792" s="66"/>
      <c r="F792" s="66"/>
      <c r="G792" s="66"/>
      <c r="H792" s="66"/>
      <c r="I792" s="66"/>
      <c r="J792" s="66"/>
      <c r="K792" s="66"/>
      <c r="L792" s="66"/>
      <c r="M792" s="66"/>
      <c r="N792" s="66"/>
      <c r="O792" s="66"/>
      <c r="P792" s="66"/>
      <c r="Q792" s="66"/>
      <c r="R792" s="66"/>
      <c r="S792" s="66"/>
      <c r="T792" s="66"/>
      <c r="U792" s="66"/>
      <c r="V792" s="66"/>
      <c r="W792" s="66"/>
      <c r="X792" s="66"/>
      <c r="Y792" s="66"/>
      <c r="Z792" s="66"/>
    </row>
    <row r="793" spans="1:26" ht="15.75" customHeight="1">
      <c r="A793" s="66"/>
      <c r="B793" s="66"/>
      <c r="C793" s="29"/>
      <c r="D793" s="66"/>
      <c r="E793" s="66"/>
      <c r="F793" s="66"/>
      <c r="G793" s="66"/>
      <c r="H793" s="66"/>
      <c r="I793" s="66"/>
      <c r="J793" s="66"/>
      <c r="K793" s="66"/>
      <c r="L793" s="66"/>
      <c r="M793" s="66"/>
      <c r="N793" s="66"/>
      <c r="O793" s="66"/>
      <c r="P793" s="66"/>
      <c r="Q793" s="66"/>
      <c r="R793" s="66"/>
      <c r="S793" s="66"/>
      <c r="T793" s="66"/>
      <c r="U793" s="66"/>
      <c r="V793" s="66"/>
      <c r="W793" s="66"/>
      <c r="X793" s="66"/>
      <c r="Y793" s="66"/>
      <c r="Z793" s="66"/>
    </row>
    <row r="794" spans="1:26" ht="15.75" customHeight="1">
      <c r="A794" s="66"/>
      <c r="B794" s="66"/>
      <c r="C794" s="29"/>
      <c r="D794" s="66"/>
      <c r="E794" s="66"/>
      <c r="F794" s="66"/>
      <c r="G794" s="66"/>
      <c r="H794" s="66"/>
      <c r="I794" s="66"/>
      <c r="J794" s="66"/>
      <c r="K794" s="66"/>
      <c r="L794" s="66"/>
      <c r="M794" s="66"/>
      <c r="N794" s="66"/>
      <c r="O794" s="66"/>
      <c r="P794" s="66"/>
      <c r="Q794" s="66"/>
      <c r="R794" s="66"/>
      <c r="S794" s="66"/>
      <c r="T794" s="66"/>
      <c r="U794" s="66"/>
      <c r="V794" s="66"/>
      <c r="W794" s="66"/>
      <c r="X794" s="66"/>
      <c r="Y794" s="66"/>
      <c r="Z794" s="66"/>
    </row>
    <row r="795" spans="1:26" ht="15.75" customHeight="1">
      <c r="A795" s="66"/>
      <c r="B795" s="66"/>
      <c r="C795" s="29"/>
      <c r="D795" s="66"/>
      <c r="E795" s="66"/>
      <c r="F795" s="66"/>
      <c r="G795" s="66"/>
      <c r="H795" s="66"/>
      <c r="I795" s="66"/>
      <c r="J795" s="66"/>
      <c r="K795" s="66"/>
      <c r="L795" s="66"/>
      <c r="M795" s="66"/>
      <c r="N795" s="66"/>
      <c r="O795" s="66"/>
      <c r="P795" s="66"/>
      <c r="Q795" s="66"/>
      <c r="R795" s="66"/>
      <c r="S795" s="66"/>
      <c r="T795" s="66"/>
      <c r="U795" s="66"/>
      <c r="V795" s="66"/>
      <c r="W795" s="66"/>
      <c r="X795" s="66"/>
      <c r="Y795" s="66"/>
      <c r="Z795" s="66"/>
    </row>
    <row r="796" spans="1:26" ht="15.75" customHeight="1">
      <c r="A796" s="66"/>
      <c r="B796" s="66"/>
      <c r="C796" s="29"/>
      <c r="D796" s="66"/>
      <c r="E796" s="66"/>
      <c r="F796" s="66"/>
      <c r="G796" s="66"/>
      <c r="H796" s="66"/>
      <c r="I796" s="66"/>
      <c r="J796" s="66"/>
      <c r="K796" s="66"/>
      <c r="L796" s="66"/>
      <c r="M796" s="66"/>
      <c r="N796" s="66"/>
      <c r="O796" s="66"/>
      <c r="P796" s="66"/>
      <c r="Q796" s="66"/>
      <c r="R796" s="66"/>
      <c r="S796" s="66"/>
      <c r="T796" s="66"/>
      <c r="U796" s="66"/>
      <c r="V796" s="66"/>
      <c r="W796" s="66"/>
      <c r="X796" s="66"/>
      <c r="Y796" s="66"/>
      <c r="Z796" s="66"/>
    </row>
    <row r="797" spans="1:26" ht="15.75" customHeight="1">
      <c r="A797" s="66"/>
      <c r="B797" s="66"/>
      <c r="C797" s="29"/>
      <c r="D797" s="66"/>
      <c r="E797" s="66"/>
      <c r="F797" s="66"/>
      <c r="G797" s="66"/>
      <c r="H797" s="66"/>
      <c r="I797" s="66"/>
      <c r="J797" s="66"/>
      <c r="K797" s="66"/>
      <c r="L797" s="66"/>
      <c r="M797" s="66"/>
      <c r="N797" s="66"/>
      <c r="O797" s="66"/>
      <c r="P797" s="66"/>
      <c r="Q797" s="66"/>
      <c r="R797" s="66"/>
      <c r="S797" s="66"/>
      <c r="T797" s="66"/>
      <c r="U797" s="66"/>
      <c r="V797" s="66"/>
      <c r="W797" s="66"/>
      <c r="X797" s="66"/>
      <c r="Y797" s="66"/>
      <c r="Z797" s="66"/>
    </row>
    <row r="798" spans="1:26" ht="15.75" customHeight="1">
      <c r="A798" s="66"/>
      <c r="B798" s="66"/>
      <c r="C798" s="29"/>
      <c r="D798" s="66"/>
      <c r="E798" s="66"/>
      <c r="F798" s="66"/>
      <c r="G798" s="66"/>
      <c r="H798" s="66"/>
      <c r="I798" s="66"/>
      <c r="J798" s="66"/>
      <c r="K798" s="66"/>
      <c r="L798" s="66"/>
      <c r="M798" s="66"/>
      <c r="N798" s="66"/>
      <c r="O798" s="66"/>
      <c r="P798" s="66"/>
      <c r="Q798" s="66"/>
      <c r="R798" s="66"/>
      <c r="S798" s="66"/>
      <c r="T798" s="66"/>
      <c r="U798" s="66"/>
      <c r="V798" s="66"/>
      <c r="W798" s="66"/>
      <c r="X798" s="66"/>
      <c r="Y798" s="66"/>
      <c r="Z798" s="66"/>
    </row>
    <row r="799" spans="1:26" ht="15.75" customHeight="1">
      <c r="A799" s="66"/>
      <c r="B799" s="66"/>
      <c r="C799" s="29"/>
      <c r="D799" s="66"/>
      <c r="E799" s="66"/>
      <c r="F799" s="66"/>
      <c r="G799" s="66"/>
      <c r="H799" s="66"/>
      <c r="I799" s="66"/>
      <c r="J799" s="66"/>
      <c r="K799" s="66"/>
      <c r="L799" s="66"/>
      <c r="M799" s="66"/>
      <c r="N799" s="66"/>
      <c r="O799" s="66"/>
      <c r="P799" s="66"/>
      <c r="Q799" s="66"/>
      <c r="R799" s="66"/>
      <c r="S799" s="66"/>
      <c r="T799" s="66"/>
      <c r="U799" s="66"/>
      <c r="V799" s="66"/>
      <c r="W799" s="66"/>
      <c r="X799" s="66"/>
      <c r="Y799" s="66"/>
      <c r="Z799" s="66"/>
    </row>
    <row r="800" spans="1:26" ht="15.75" customHeight="1">
      <c r="A800" s="66"/>
      <c r="B800" s="66"/>
      <c r="C800" s="29"/>
      <c r="D800" s="66"/>
      <c r="E800" s="66"/>
      <c r="F800" s="66"/>
      <c r="G800" s="66"/>
      <c r="H800" s="66"/>
      <c r="I800" s="66"/>
      <c r="J800" s="66"/>
      <c r="K800" s="66"/>
      <c r="L800" s="66"/>
      <c r="M800" s="66"/>
      <c r="N800" s="66"/>
      <c r="O800" s="66"/>
      <c r="P800" s="66"/>
      <c r="Q800" s="66"/>
      <c r="R800" s="66"/>
      <c r="S800" s="66"/>
      <c r="T800" s="66"/>
      <c r="U800" s="66"/>
      <c r="V800" s="66"/>
      <c r="W800" s="66"/>
      <c r="X800" s="66"/>
      <c r="Y800" s="66"/>
      <c r="Z800" s="66"/>
    </row>
    <row r="801" spans="1:26" ht="15.75" customHeight="1">
      <c r="A801" s="66"/>
      <c r="B801" s="66"/>
      <c r="C801" s="29"/>
      <c r="D801" s="66"/>
      <c r="E801" s="66"/>
      <c r="F801" s="66"/>
      <c r="G801" s="66"/>
      <c r="H801" s="66"/>
      <c r="I801" s="66"/>
      <c r="J801" s="66"/>
      <c r="K801" s="66"/>
      <c r="L801" s="66"/>
      <c r="M801" s="66"/>
      <c r="N801" s="66"/>
      <c r="O801" s="66"/>
      <c r="P801" s="66"/>
      <c r="Q801" s="66"/>
      <c r="R801" s="66"/>
      <c r="S801" s="66"/>
      <c r="T801" s="66"/>
      <c r="U801" s="66"/>
      <c r="V801" s="66"/>
      <c r="W801" s="66"/>
      <c r="X801" s="66"/>
      <c r="Y801" s="66"/>
      <c r="Z801" s="66"/>
    </row>
    <row r="802" spans="1:26" ht="15.75" customHeight="1">
      <c r="A802" s="66"/>
      <c r="B802" s="66"/>
      <c r="C802" s="29"/>
      <c r="D802" s="66"/>
      <c r="E802" s="66"/>
      <c r="F802" s="66"/>
      <c r="G802" s="66"/>
      <c r="H802" s="66"/>
      <c r="I802" s="66"/>
      <c r="J802" s="66"/>
      <c r="K802" s="66"/>
      <c r="L802" s="66"/>
      <c r="M802" s="66"/>
      <c r="N802" s="66"/>
      <c r="O802" s="66"/>
      <c r="P802" s="66"/>
      <c r="Q802" s="66"/>
      <c r="R802" s="66"/>
      <c r="S802" s="66"/>
      <c r="T802" s="66"/>
      <c r="U802" s="66"/>
      <c r="V802" s="66"/>
      <c r="W802" s="66"/>
      <c r="X802" s="66"/>
      <c r="Y802" s="66"/>
      <c r="Z802" s="66"/>
    </row>
    <row r="803" spans="1:26" ht="15.75" customHeight="1">
      <c r="A803" s="66"/>
      <c r="B803" s="66"/>
      <c r="C803" s="29"/>
      <c r="D803" s="66"/>
      <c r="E803" s="66"/>
      <c r="F803" s="66"/>
      <c r="G803" s="66"/>
      <c r="H803" s="66"/>
      <c r="I803" s="66"/>
      <c r="J803" s="66"/>
      <c r="K803" s="66"/>
      <c r="L803" s="66"/>
      <c r="M803" s="66"/>
      <c r="N803" s="66"/>
      <c r="O803" s="66"/>
      <c r="P803" s="66"/>
      <c r="Q803" s="66"/>
      <c r="R803" s="66"/>
      <c r="S803" s="66"/>
      <c r="T803" s="66"/>
      <c r="U803" s="66"/>
      <c r="V803" s="66"/>
      <c r="W803" s="66"/>
      <c r="X803" s="66"/>
      <c r="Y803" s="66"/>
      <c r="Z803" s="66"/>
    </row>
    <row r="804" spans="1:26" ht="15.75" customHeight="1">
      <c r="A804" s="66"/>
      <c r="B804" s="66"/>
      <c r="C804" s="29"/>
      <c r="D804" s="66"/>
      <c r="E804" s="66"/>
      <c r="F804" s="66"/>
      <c r="G804" s="66"/>
      <c r="H804" s="66"/>
      <c r="I804" s="66"/>
      <c r="J804" s="66"/>
      <c r="K804" s="66"/>
      <c r="L804" s="66"/>
      <c r="M804" s="66"/>
      <c r="N804" s="66"/>
      <c r="O804" s="66"/>
      <c r="P804" s="66"/>
      <c r="Q804" s="66"/>
      <c r="R804" s="66"/>
      <c r="S804" s="66"/>
      <c r="T804" s="66"/>
      <c r="U804" s="66"/>
      <c r="V804" s="66"/>
      <c r="W804" s="66"/>
      <c r="X804" s="66"/>
      <c r="Y804" s="66"/>
      <c r="Z804" s="66"/>
    </row>
    <row r="805" spans="1:26" ht="15.75" customHeight="1">
      <c r="A805" s="66"/>
      <c r="B805" s="66"/>
      <c r="C805" s="29"/>
      <c r="D805" s="66"/>
      <c r="E805" s="66"/>
      <c r="F805" s="66"/>
      <c r="G805" s="66"/>
      <c r="H805" s="66"/>
      <c r="I805" s="66"/>
      <c r="J805" s="66"/>
      <c r="K805" s="66"/>
      <c r="L805" s="66"/>
      <c r="M805" s="66"/>
      <c r="N805" s="66"/>
      <c r="O805" s="66"/>
      <c r="P805" s="66"/>
      <c r="Q805" s="66"/>
      <c r="R805" s="66"/>
      <c r="S805" s="66"/>
      <c r="T805" s="66"/>
      <c r="U805" s="66"/>
      <c r="V805" s="66"/>
      <c r="W805" s="66"/>
      <c r="X805" s="66"/>
      <c r="Y805" s="66"/>
      <c r="Z805" s="66"/>
    </row>
    <row r="806" spans="1:26" ht="15.75" customHeight="1">
      <c r="A806" s="66"/>
      <c r="B806" s="66"/>
      <c r="C806" s="29"/>
      <c r="D806" s="66"/>
      <c r="E806" s="66"/>
      <c r="F806" s="66"/>
      <c r="G806" s="66"/>
      <c r="H806" s="66"/>
      <c r="I806" s="66"/>
      <c r="J806" s="66"/>
      <c r="K806" s="66"/>
      <c r="L806" s="66"/>
      <c r="M806" s="66"/>
      <c r="N806" s="66"/>
      <c r="O806" s="66"/>
      <c r="P806" s="66"/>
      <c r="Q806" s="66"/>
      <c r="R806" s="66"/>
      <c r="S806" s="66"/>
      <c r="T806" s="66"/>
      <c r="U806" s="66"/>
      <c r="V806" s="66"/>
      <c r="W806" s="66"/>
      <c r="X806" s="66"/>
      <c r="Y806" s="66"/>
      <c r="Z806" s="66"/>
    </row>
    <row r="807" spans="1:26" ht="15.75" customHeight="1">
      <c r="A807" s="66"/>
      <c r="B807" s="66"/>
      <c r="C807" s="29"/>
      <c r="D807" s="66"/>
      <c r="E807" s="66"/>
      <c r="F807" s="66"/>
      <c r="G807" s="66"/>
      <c r="H807" s="66"/>
      <c r="I807" s="66"/>
      <c r="J807" s="66"/>
      <c r="K807" s="66"/>
      <c r="L807" s="66"/>
      <c r="M807" s="66"/>
      <c r="N807" s="66"/>
      <c r="O807" s="66"/>
      <c r="P807" s="66"/>
      <c r="Q807" s="66"/>
      <c r="R807" s="66"/>
      <c r="S807" s="66"/>
      <c r="T807" s="66"/>
      <c r="U807" s="66"/>
      <c r="V807" s="66"/>
      <c r="W807" s="66"/>
      <c r="X807" s="66"/>
      <c r="Y807" s="66"/>
      <c r="Z807" s="66"/>
    </row>
    <row r="808" spans="1:26" ht="15.75" customHeight="1">
      <c r="A808" s="66"/>
      <c r="B808" s="66"/>
      <c r="C808" s="29"/>
      <c r="D808" s="66"/>
      <c r="E808" s="66"/>
      <c r="F808" s="66"/>
      <c r="G808" s="66"/>
      <c r="H808" s="66"/>
      <c r="I808" s="66"/>
      <c r="J808" s="66"/>
      <c r="K808" s="66"/>
      <c r="L808" s="66"/>
      <c r="M808" s="66"/>
      <c r="N808" s="66"/>
      <c r="O808" s="66"/>
      <c r="P808" s="66"/>
      <c r="Q808" s="66"/>
      <c r="R808" s="66"/>
      <c r="S808" s="66"/>
      <c r="T808" s="66"/>
      <c r="U808" s="66"/>
      <c r="V808" s="66"/>
      <c r="W808" s="66"/>
      <c r="X808" s="66"/>
      <c r="Y808" s="66"/>
      <c r="Z808" s="66"/>
    </row>
    <row r="809" spans="1:26" ht="15.75" customHeight="1">
      <c r="A809" s="66"/>
      <c r="B809" s="66"/>
      <c r="C809" s="29"/>
      <c r="D809" s="66"/>
      <c r="E809" s="66"/>
      <c r="F809" s="66"/>
      <c r="G809" s="66"/>
      <c r="H809" s="66"/>
      <c r="I809" s="66"/>
      <c r="J809" s="66"/>
      <c r="K809" s="66"/>
      <c r="L809" s="66"/>
      <c r="M809" s="66"/>
      <c r="N809" s="66"/>
      <c r="O809" s="66"/>
      <c r="P809" s="66"/>
      <c r="Q809" s="66"/>
      <c r="R809" s="66"/>
      <c r="S809" s="66"/>
      <c r="T809" s="66"/>
      <c r="U809" s="66"/>
      <c r="V809" s="66"/>
      <c r="W809" s="66"/>
      <c r="X809" s="66"/>
      <c r="Y809" s="66"/>
      <c r="Z809" s="66"/>
    </row>
    <row r="810" spans="1:26" ht="15.75" customHeight="1">
      <c r="A810" s="66"/>
      <c r="B810" s="66"/>
      <c r="C810" s="29"/>
      <c r="D810" s="66"/>
      <c r="E810" s="66"/>
      <c r="F810" s="66"/>
      <c r="G810" s="66"/>
      <c r="H810" s="66"/>
      <c r="I810" s="66"/>
      <c r="J810" s="66"/>
      <c r="K810" s="66"/>
      <c r="L810" s="66"/>
      <c r="M810" s="66"/>
      <c r="N810" s="66"/>
      <c r="O810" s="66"/>
      <c r="P810" s="66"/>
      <c r="Q810" s="66"/>
      <c r="R810" s="66"/>
      <c r="S810" s="66"/>
      <c r="T810" s="66"/>
      <c r="U810" s="66"/>
      <c r="V810" s="66"/>
      <c r="W810" s="66"/>
      <c r="X810" s="66"/>
      <c r="Y810" s="66"/>
      <c r="Z810" s="66"/>
    </row>
    <row r="811" spans="1:26" ht="15.75" customHeight="1">
      <c r="A811" s="66"/>
      <c r="B811" s="66"/>
      <c r="C811" s="29"/>
      <c r="D811" s="66"/>
      <c r="E811" s="66"/>
      <c r="F811" s="66"/>
      <c r="G811" s="66"/>
      <c r="H811" s="66"/>
      <c r="I811" s="66"/>
      <c r="J811" s="66"/>
      <c r="K811" s="66"/>
      <c r="L811" s="66"/>
      <c r="M811" s="66"/>
      <c r="N811" s="66"/>
      <c r="O811" s="66"/>
      <c r="P811" s="66"/>
      <c r="Q811" s="66"/>
      <c r="R811" s="66"/>
      <c r="S811" s="66"/>
      <c r="T811" s="66"/>
      <c r="U811" s="66"/>
      <c r="V811" s="66"/>
      <c r="W811" s="66"/>
      <c r="X811" s="66"/>
      <c r="Y811" s="66"/>
      <c r="Z811" s="66"/>
    </row>
    <row r="812" spans="1:26" ht="15.75" customHeight="1">
      <c r="A812" s="66"/>
      <c r="B812" s="66"/>
      <c r="C812" s="29"/>
      <c r="D812" s="66"/>
      <c r="E812" s="66"/>
      <c r="F812" s="66"/>
      <c r="G812" s="66"/>
      <c r="H812" s="66"/>
      <c r="I812" s="66"/>
      <c r="J812" s="66"/>
      <c r="K812" s="66"/>
      <c r="L812" s="66"/>
      <c r="M812" s="66"/>
      <c r="N812" s="66"/>
      <c r="O812" s="66"/>
      <c r="P812" s="66"/>
      <c r="Q812" s="66"/>
      <c r="R812" s="66"/>
      <c r="S812" s="66"/>
      <c r="T812" s="66"/>
      <c r="U812" s="66"/>
      <c r="V812" s="66"/>
      <c r="W812" s="66"/>
      <c r="X812" s="66"/>
      <c r="Y812" s="66"/>
      <c r="Z812" s="66"/>
    </row>
    <row r="813" spans="1:26" ht="15.75" customHeight="1">
      <c r="A813" s="66"/>
      <c r="B813" s="66"/>
      <c r="C813" s="29"/>
      <c r="D813" s="66"/>
      <c r="E813" s="66"/>
      <c r="F813" s="66"/>
      <c r="G813" s="66"/>
      <c r="H813" s="66"/>
      <c r="I813" s="66"/>
      <c r="J813" s="66"/>
      <c r="K813" s="66"/>
      <c r="L813" s="66"/>
      <c r="M813" s="66"/>
      <c r="N813" s="66"/>
      <c r="O813" s="66"/>
      <c r="P813" s="66"/>
      <c r="Q813" s="66"/>
      <c r="R813" s="66"/>
      <c r="S813" s="66"/>
      <c r="T813" s="66"/>
      <c r="U813" s="66"/>
      <c r="V813" s="66"/>
      <c r="W813" s="66"/>
      <c r="X813" s="66"/>
      <c r="Y813" s="66"/>
      <c r="Z813" s="66"/>
    </row>
    <row r="814" spans="1:26" ht="15.75" customHeight="1">
      <c r="A814" s="66"/>
      <c r="B814" s="66"/>
      <c r="C814" s="29"/>
      <c r="D814" s="66"/>
      <c r="E814" s="66"/>
      <c r="F814" s="66"/>
      <c r="G814" s="66"/>
      <c r="H814" s="66"/>
      <c r="I814" s="66"/>
      <c r="J814" s="66"/>
      <c r="K814" s="66"/>
      <c r="L814" s="66"/>
      <c r="M814" s="66"/>
      <c r="N814" s="66"/>
      <c r="O814" s="66"/>
      <c r="P814" s="66"/>
      <c r="Q814" s="66"/>
      <c r="R814" s="66"/>
      <c r="S814" s="66"/>
      <c r="T814" s="66"/>
      <c r="U814" s="66"/>
      <c r="V814" s="66"/>
      <c r="W814" s="66"/>
      <c r="X814" s="66"/>
      <c r="Y814" s="66"/>
      <c r="Z814" s="66"/>
    </row>
    <row r="815" spans="1:26" ht="15.75" customHeight="1">
      <c r="A815" s="66"/>
      <c r="B815" s="66"/>
      <c r="C815" s="29"/>
      <c r="D815" s="66"/>
      <c r="E815" s="66"/>
      <c r="F815" s="66"/>
      <c r="G815" s="66"/>
      <c r="H815" s="66"/>
      <c r="I815" s="66"/>
      <c r="J815" s="66"/>
      <c r="K815" s="66"/>
      <c r="L815" s="66"/>
      <c r="M815" s="66"/>
      <c r="N815" s="66"/>
      <c r="O815" s="66"/>
      <c r="P815" s="66"/>
      <c r="Q815" s="66"/>
      <c r="R815" s="66"/>
      <c r="S815" s="66"/>
      <c r="T815" s="66"/>
      <c r="U815" s="66"/>
      <c r="V815" s="66"/>
      <c r="W815" s="66"/>
      <c r="X815" s="66"/>
      <c r="Y815" s="66"/>
      <c r="Z815" s="66"/>
    </row>
    <row r="816" spans="1:26" ht="15.75" customHeight="1">
      <c r="A816" s="66"/>
      <c r="B816" s="66"/>
      <c r="C816" s="29"/>
      <c r="D816" s="66"/>
      <c r="E816" s="66"/>
      <c r="F816" s="66"/>
      <c r="G816" s="66"/>
      <c r="H816" s="66"/>
      <c r="I816" s="66"/>
      <c r="J816" s="66"/>
      <c r="K816" s="66"/>
      <c r="L816" s="66"/>
      <c r="M816" s="66"/>
      <c r="N816" s="66"/>
      <c r="O816" s="66"/>
      <c r="P816" s="66"/>
      <c r="Q816" s="66"/>
      <c r="R816" s="66"/>
      <c r="S816" s="66"/>
      <c r="T816" s="66"/>
      <c r="U816" s="66"/>
      <c r="V816" s="66"/>
      <c r="W816" s="66"/>
      <c r="X816" s="66"/>
      <c r="Y816" s="66"/>
      <c r="Z816" s="66"/>
    </row>
    <row r="817" spans="1:26" ht="15.75" customHeight="1">
      <c r="A817" s="66"/>
      <c r="B817" s="66"/>
      <c r="C817" s="29"/>
      <c r="D817" s="66"/>
      <c r="E817" s="66"/>
      <c r="F817" s="66"/>
      <c r="G817" s="66"/>
      <c r="H817" s="66"/>
      <c r="I817" s="66"/>
      <c r="J817" s="66"/>
      <c r="K817" s="66"/>
      <c r="L817" s="66"/>
      <c r="M817" s="66"/>
      <c r="N817" s="66"/>
      <c r="O817" s="66"/>
      <c r="P817" s="66"/>
      <c r="Q817" s="66"/>
      <c r="R817" s="66"/>
      <c r="S817" s="66"/>
      <c r="T817" s="66"/>
      <c r="U817" s="66"/>
      <c r="V817" s="66"/>
      <c r="W817" s="66"/>
      <c r="X817" s="66"/>
      <c r="Y817" s="66"/>
      <c r="Z817" s="66"/>
    </row>
    <row r="818" spans="1:26" ht="15.75" customHeight="1">
      <c r="A818" s="66"/>
      <c r="B818" s="66"/>
      <c r="C818" s="29"/>
      <c r="D818" s="66"/>
      <c r="E818" s="66"/>
      <c r="F818" s="66"/>
      <c r="G818" s="66"/>
      <c r="H818" s="66"/>
      <c r="I818" s="66"/>
      <c r="J818" s="66"/>
      <c r="K818" s="66"/>
      <c r="L818" s="66"/>
      <c r="M818" s="66"/>
      <c r="N818" s="66"/>
      <c r="O818" s="66"/>
      <c r="P818" s="66"/>
      <c r="Q818" s="66"/>
      <c r="R818" s="66"/>
      <c r="S818" s="66"/>
      <c r="T818" s="66"/>
      <c r="U818" s="66"/>
      <c r="V818" s="66"/>
      <c r="W818" s="66"/>
      <c r="X818" s="66"/>
      <c r="Y818" s="66"/>
      <c r="Z818" s="66"/>
    </row>
    <row r="819" spans="1:26" ht="15.75" customHeight="1">
      <c r="A819" s="66"/>
      <c r="B819" s="66"/>
      <c r="C819" s="29"/>
      <c r="D819" s="66"/>
      <c r="E819" s="66"/>
      <c r="F819" s="66"/>
      <c r="G819" s="66"/>
      <c r="H819" s="66"/>
      <c r="I819" s="66"/>
      <c r="J819" s="66"/>
      <c r="K819" s="66"/>
      <c r="L819" s="66"/>
      <c r="M819" s="66"/>
      <c r="N819" s="66"/>
      <c r="O819" s="66"/>
      <c r="P819" s="66"/>
      <c r="Q819" s="66"/>
      <c r="R819" s="66"/>
      <c r="S819" s="66"/>
      <c r="T819" s="66"/>
      <c r="U819" s="66"/>
      <c r="V819" s="66"/>
      <c r="W819" s="66"/>
      <c r="X819" s="66"/>
      <c r="Y819" s="66"/>
      <c r="Z819" s="66"/>
    </row>
    <row r="820" spans="1:26" ht="15.75" customHeight="1">
      <c r="A820" s="66"/>
      <c r="B820" s="66"/>
      <c r="C820" s="29"/>
      <c r="D820" s="66"/>
      <c r="E820" s="66"/>
      <c r="F820" s="66"/>
      <c r="G820" s="66"/>
      <c r="H820" s="66"/>
      <c r="I820" s="66"/>
      <c r="J820" s="66"/>
      <c r="K820" s="66"/>
      <c r="L820" s="66"/>
      <c r="M820" s="66"/>
      <c r="N820" s="66"/>
      <c r="O820" s="66"/>
      <c r="P820" s="66"/>
      <c r="Q820" s="66"/>
      <c r="R820" s="66"/>
      <c r="S820" s="66"/>
      <c r="T820" s="66"/>
      <c r="U820" s="66"/>
      <c r="V820" s="66"/>
      <c r="W820" s="66"/>
      <c r="X820" s="66"/>
      <c r="Y820" s="66"/>
      <c r="Z820" s="66"/>
    </row>
    <row r="821" spans="1:26" ht="15.75" customHeight="1">
      <c r="A821" s="66"/>
      <c r="B821" s="66"/>
      <c r="C821" s="29"/>
      <c r="D821" s="66"/>
      <c r="E821" s="66"/>
      <c r="F821" s="66"/>
      <c r="G821" s="66"/>
      <c r="H821" s="66"/>
      <c r="I821" s="66"/>
      <c r="J821" s="66"/>
      <c r="K821" s="66"/>
      <c r="L821" s="66"/>
      <c r="M821" s="66"/>
      <c r="N821" s="66"/>
      <c r="O821" s="66"/>
      <c r="P821" s="66"/>
      <c r="Q821" s="66"/>
      <c r="R821" s="66"/>
      <c r="S821" s="66"/>
      <c r="T821" s="66"/>
      <c r="U821" s="66"/>
      <c r="V821" s="66"/>
      <c r="W821" s="66"/>
      <c r="X821" s="66"/>
      <c r="Y821" s="66"/>
      <c r="Z821" s="66"/>
    </row>
    <row r="822" spans="1:26" ht="15.75" customHeight="1">
      <c r="A822" s="66"/>
      <c r="B822" s="66"/>
      <c r="C822" s="29"/>
      <c r="D822" s="66"/>
      <c r="E822" s="66"/>
      <c r="F822" s="66"/>
      <c r="G822" s="66"/>
      <c r="H822" s="66"/>
      <c r="I822" s="66"/>
      <c r="J822" s="66"/>
      <c r="K822" s="66"/>
      <c r="L822" s="66"/>
      <c r="M822" s="66"/>
      <c r="N822" s="66"/>
      <c r="O822" s="66"/>
      <c r="P822" s="66"/>
      <c r="Q822" s="66"/>
      <c r="R822" s="66"/>
      <c r="S822" s="66"/>
      <c r="T822" s="66"/>
      <c r="U822" s="66"/>
      <c r="V822" s="66"/>
      <c r="W822" s="66"/>
      <c r="X822" s="66"/>
      <c r="Y822" s="66"/>
      <c r="Z822" s="66"/>
    </row>
    <row r="823" spans="1:26" ht="15.75" customHeight="1">
      <c r="A823" s="66"/>
      <c r="B823" s="66"/>
      <c r="C823" s="29"/>
      <c r="D823" s="66"/>
      <c r="E823" s="66"/>
      <c r="F823" s="66"/>
      <c r="G823" s="66"/>
      <c r="H823" s="66"/>
      <c r="I823" s="66"/>
      <c r="J823" s="66"/>
      <c r="K823" s="66"/>
      <c r="L823" s="66"/>
      <c r="M823" s="66"/>
      <c r="N823" s="66"/>
      <c r="O823" s="66"/>
      <c r="P823" s="66"/>
      <c r="Q823" s="66"/>
      <c r="R823" s="66"/>
      <c r="S823" s="66"/>
      <c r="T823" s="66"/>
      <c r="U823" s="66"/>
      <c r="V823" s="66"/>
      <c r="W823" s="66"/>
      <c r="X823" s="66"/>
      <c r="Y823" s="66"/>
      <c r="Z823" s="66"/>
    </row>
    <row r="824" spans="1:26" ht="15.75" customHeight="1">
      <c r="A824" s="66"/>
      <c r="B824" s="66"/>
      <c r="C824" s="29"/>
      <c r="D824" s="66"/>
      <c r="E824" s="66"/>
      <c r="F824" s="66"/>
      <c r="G824" s="66"/>
      <c r="H824" s="66"/>
      <c r="I824" s="66"/>
      <c r="J824" s="66"/>
      <c r="K824" s="66"/>
      <c r="L824" s="66"/>
      <c r="M824" s="66"/>
      <c r="N824" s="66"/>
      <c r="O824" s="66"/>
      <c r="P824" s="66"/>
      <c r="Q824" s="66"/>
      <c r="R824" s="66"/>
      <c r="S824" s="66"/>
      <c r="T824" s="66"/>
      <c r="U824" s="66"/>
      <c r="V824" s="66"/>
      <c r="W824" s="66"/>
      <c r="X824" s="66"/>
      <c r="Y824" s="66"/>
      <c r="Z824" s="66"/>
    </row>
    <row r="825" spans="1:26" ht="15.75" customHeight="1">
      <c r="A825" s="66"/>
      <c r="B825" s="66"/>
      <c r="C825" s="29"/>
      <c r="D825" s="66"/>
      <c r="E825" s="66"/>
      <c r="F825" s="66"/>
      <c r="G825" s="66"/>
      <c r="H825" s="66"/>
      <c r="I825" s="66"/>
      <c r="J825" s="66"/>
      <c r="K825" s="66"/>
      <c r="L825" s="66"/>
      <c r="M825" s="66"/>
      <c r="N825" s="66"/>
      <c r="O825" s="66"/>
      <c r="P825" s="66"/>
      <c r="Q825" s="66"/>
      <c r="R825" s="66"/>
      <c r="S825" s="66"/>
      <c r="T825" s="66"/>
      <c r="U825" s="66"/>
      <c r="V825" s="66"/>
      <c r="W825" s="66"/>
      <c r="X825" s="66"/>
      <c r="Y825" s="66"/>
      <c r="Z825" s="66"/>
    </row>
    <row r="826" spans="1:26" ht="15.75" customHeight="1">
      <c r="A826" s="66"/>
      <c r="B826" s="66"/>
      <c r="C826" s="29"/>
      <c r="D826" s="66"/>
      <c r="E826" s="66"/>
      <c r="F826" s="66"/>
      <c r="G826" s="66"/>
      <c r="H826" s="66"/>
      <c r="I826" s="66"/>
      <c r="J826" s="66"/>
      <c r="K826" s="66"/>
      <c r="L826" s="66"/>
      <c r="M826" s="66"/>
      <c r="N826" s="66"/>
      <c r="O826" s="66"/>
      <c r="P826" s="66"/>
      <c r="Q826" s="66"/>
      <c r="R826" s="66"/>
      <c r="S826" s="66"/>
      <c r="T826" s="66"/>
      <c r="U826" s="66"/>
      <c r="V826" s="66"/>
      <c r="W826" s="66"/>
      <c r="X826" s="66"/>
      <c r="Y826" s="66"/>
      <c r="Z826" s="66"/>
    </row>
    <row r="827" spans="1:26" ht="15.75" customHeight="1">
      <c r="A827" s="66"/>
      <c r="B827" s="66"/>
      <c r="C827" s="29"/>
      <c r="D827" s="66"/>
      <c r="E827" s="66"/>
      <c r="F827" s="66"/>
      <c r="G827" s="66"/>
      <c r="H827" s="66"/>
      <c r="I827" s="66"/>
      <c r="J827" s="66"/>
      <c r="K827" s="66"/>
      <c r="L827" s="66"/>
      <c r="M827" s="66"/>
      <c r="N827" s="66"/>
      <c r="O827" s="66"/>
      <c r="P827" s="66"/>
      <c r="Q827" s="66"/>
      <c r="R827" s="66"/>
      <c r="S827" s="66"/>
      <c r="T827" s="66"/>
      <c r="U827" s="66"/>
      <c r="V827" s="66"/>
      <c r="W827" s="66"/>
      <c r="X827" s="66"/>
      <c r="Y827" s="66"/>
      <c r="Z827" s="66"/>
    </row>
    <row r="828" spans="1:26" ht="15.75" customHeight="1">
      <c r="A828" s="66"/>
      <c r="B828" s="66"/>
      <c r="C828" s="29"/>
      <c r="D828" s="66"/>
      <c r="E828" s="66"/>
      <c r="F828" s="66"/>
      <c r="G828" s="66"/>
      <c r="H828" s="66"/>
      <c r="I828" s="66"/>
      <c r="J828" s="66"/>
      <c r="K828" s="66"/>
      <c r="L828" s="66"/>
      <c r="M828" s="66"/>
      <c r="N828" s="66"/>
      <c r="O828" s="66"/>
      <c r="P828" s="66"/>
      <c r="Q828" s="66"/>
      <c r="R828" s="66"/>
      <c r="S828" s="66"/>
      <c r="T828" s="66"/>
      <c r="U828" s="66"/>
      <c r="V828" s="66"/>
      <c r="W828" s="66"/>
      <c r="X828" s="66"/>
      <c r="Y828" s="66"/>
      <c r="Z828" s="66"/>
    </row>
    <row r="829" spans="1:26" ht="15.75" customHeight="1">
      <c r="A829" s="66"/>
      <c r="B829" s="66"/>
      <c r="C829" s="29"/>
      <c r="D829" s="66"/>
      <c r="E829" s="66"/>
      <c r="F829" s="66"/>
      <c r="G829" s="66"/>
      <c r="H829" s="66"/>
      <c r="I829" s="66"/>
      <c r="J829" s="66"/>
      <c r="K829" s="66"/>
      <c r="L829" s="66"/>
      <c r="M829" s="66"/>
      <c r="N829" s="66"/>
      <c r="O829" s="66"/>
      <c r="P829" s="66"/>
      <c r="Q829" s="66"/>
      <c r="R829" s="66"/>
      <c r="S829" s="66"/>
      <c r="T829" s="66"/>
      <c r="U829" s="66"/>
      <c r="V829" s="66"/>
      <c r="W829" s="66"/>
      <c r="X829" s="66"/>
      <c r="Y829" s="66"/>
      <c r="Z829" s="66"/>
    </row>
    <row r="830" spans="1:26" ht="15.75" customHeight="1">
      <c r="A830" s="66"/>
      <c r="B830" s="66"/>
      <c r="C830" s="29"/>
      <c r="D830" s="66"/>
      <c r="E830" s="66"/>
      <c r="F830" s="66"/>
      <c r="G830" s="66"/>
      <c r="H830" s="66"/>
      <c r="I830" s="66"/>
      <c r="J830" s="66"/>
      <c r="K830" s="66"/>
      <c r="L830" s="66"/>
      <c r="M830" s="66"/>
      <c r="N830" s="66"/>
      <c r="O830" s="66"/>
      <c r="P830" s="66"/>
      <c r="Q830" s="66"/>
      <c r="R830" s="66"/>
      <c r="S830" s="66"/>
      <c r="T830" s="66"/>
      <c r="U830" s="66"/>
      <c r="V830" s="66"/>
      <c r="W830" s="66"/>
      <c r="X830" s="66"/>
      <c r="Y830" s="66"/>
      <c r="Z830" s="66"/>
    </row>
    <row r="831" spans="1:26" ht="15.75" customHeight="1">
      <c r="A831" s="66"/>
      <c r="B831" s="66"/>
      <c r="C831" s="29"/>
      <c r="D831" s="66"/>
      <c r="E831" s="66"/>
      <c r="F831" s="66"/>
      <c r="G831" s="66"/>
      <c r="H831" s="66"/>
      <c r="I831" s="66"/>
      <c r="J831" s="66"/>
      <c r="K831" s="66"/>
      <c r="L831" s="66"/>
      <c r="M831" s="66"/>
      <c r="N831" s="66"/>
      <c r="O831" s="66"/>
      <c r="P831" s="66"/>
      <c r="Q831" s="66"/>
      <c r="R831" s="66"/>
      <c r="S831" s="66"/>
      <c r="T831" s="66"/>
      <c r="U831" s="66"/>
      <c r="V831" s="66"/>
      <c r="W831" s="66"/>
      <c r="X831" s="66"/>
      <c r="Y831" s="66"/>
      <c r="Z831" s="66"/>
    </row>
    <row r="832" spans="1:26" ht="15.75" customHeight="1">
      <c r="A832" s="66"/>
      <c r="B832" s="66"/>
      <c r="C832" s="29"/>
      <c r="D832" s="66"/>
      <c r="E832" s="66"/>
      <c r="F832" s="66"/>
      <c r="G832" s="66"/>
      <c r="H832" s="66"/>
      <c r="I832" s="66"/>
      <c r="J832" s="66"/>
      <c r="K832" s="66"/>
      <c r="L832" s="66"/>
      <c r="M832" s="66"/>
      <c r="N832" s="66"/>
      <c r="O832" s="66"/>
      <c r="P832" s="66"/>
      <c r="Q832" s="66"/>
      <c r="R832" s="66"/>
      <c r="S832" s="66"/>
      <c r="T832" s="66"/>
      <c r="U832" s="66"/>
      <c r="V832" s="66"/>
      <c r="W832" s="66"/>
      <c r="X832" s="66"/>
      <c r="Y832" s="66"/>
      <c r="Z832" s="66"/>
    </row>
    <row r="833" spans="1:26" ht="15.75" customHeight="1">
      <c r="A833" s="66"/>
      <c r="B833" s="66"/>
      <c r="C833" s="29"/>
      <c r="D833" s="66"/>
      <c r="E833" s="66"/>
      <c r="F833" s="66"/>
      <c r="G833" s="66"/>
      <c r="H833" s="66"/>
      <c r="I833" s="66"/>
      <c r="J833" s="66"/>
      <c r="K833" s="66"/>
      <c r="L833" s="66"/>
      <c r="M833" s="66"/>
      <c r="N833" s="66"/>
      <c r="O833" s="66"/>
      <c r="P833" s="66"/>
      <c r="Q833" s="66"/>
      <c r="R833" s="66"/>
      <c r="S833" s="66"/>
      <c r="T833" s="66"/>
      <c r="U833" s="66"/>
      <c r="V833" s="66"/>
      <c r="W833" s="66"/>
      <c r="X833" s="66"/>
      <c r="Y833" s="66"/>
      <c r="Z833" s="66"/>
    </row>
    <row r="834" spans="1:26" ht="15.75" customHeight="1">
      <c r="A834" s="66"/>
      <c r="B834" s="66"/>
      <c r="C834" s="29"/>
      <c r="D834" s="66"/>
      <c r="E834" s="66"/>
      <c r="F834" s="66"/>
      <c r="G834" s="66"/>
      <c r="H834" s="66"/>
      <c r="I834" s="66"/>
      <c r="J834" s="66"/>
      <c r="K834" s="66"/>
      <c r="L834" s="66"/>
      <c r="M834" s="66"/>
      <c r="N834" s="66"/>
      <c r="O834" s="66"/>
      <c r="P834" s="66"/>
      <c r="Q834" s="66"/>
      <c r="R834" s="66"/>
      <c r="S834" s="66"/>
      <c r="T834" s="66"/>
      <c r="U834" s="66"/>
      <c r="V834" s="66"/>
      <c r="W834" s="66"/>
      <c r="X834" s="66"/>
      <c r="Y834" s="66"/>
      <c r="Z834" s="66"/>
    </row>
    <row r="835" spans="1:26" ht="15.75" customHeight="1">
      <c r="A835" s="66"/>
      <c r="B835" s="66"/>
      <c r="C835" s="29"/>
      <c r="D835" s="66"/>
      <c r="E835" s="66"/>
      <c r="F835" s="66"/>
      <c r="G835" s="66"/>
      <c r="H835" s="66"/>
      <c r="I835" s="66"/>
      <c r="J835" s="66"/>
      <c r="K835" s="66"/>
      <c r="L835" s="66"/>
      <c r="M835" s="66"/>
      <c r="N835" s="66"/>
      <c r="O835" s="66"/>
      <c r="P835" s="66"/>
      <c r="Q835" s="66"/>
      <c r="R835" s="66"/>
      <c r="S835" s="66"/>
      <c r="T835" s="66"/>
      <c r="U835" s="66"/>
      <c r="V835" s="66"/>
      <c r="W835" s="66"/>
      <c r="X835" s="66"/>
      <c r="Y835" s="66"/>
      <c r="Z835" s="66"/>
    </row>
    <row r="836" spans="1:26" ht="15.75" customHeight="1">
      <c r="A836" s="66"/>
      <c r="B836" s="66"/>
      <c r="C836" s="29"/>
      <c r="D836" s="66"/>
      <c r="E836" s="66"/>
      <c r="F836" s="66"/>
      <c r="G836" s="66"/>
      <c r="H836" s="66"/>
      <c r="I836" s="66"/>
      <c r="J836" s="66"/>
      <c r="K836" s="66"/>
      <c r="L836" s="66"/>
      <c r="M836" s="66"/>
      <c r="N836" s="66"/>
      <c r="O836" s="66"/>
      <c r="P836" s="66"/>
      <c r="Q836" s="66"/>
      <c r="R836" s="66"/>
      <c r="S836" s="66"/>
      <c r="T836" s="66"/>
      <c r="U836" s="66"/>
      <c r="V836" s="66"/>
      <c r="W836" s="66"/>
      <c r="X836" s="66"/>
      <c r="Y836" s="66"/>
      <c r="Z836" s="66"/>
    </row>
    <row r="837" spans="1:26" ht="15.75" customHeight="1">
      <c r="A837" s="66"/>
      <c r="B837" s="66"/>
      <c r="C837" s="29"/>
      <c r="D837" s="66"/>
      <c r="E837" s="66"/>
      <c r="F837" s="66"/>
      <c r="G837" s="66"/>
      <c r="H837" s="66"/>
      <c r="I837" s="66"/>
      <c r="J837" s="66"/>
      <c r="K837" s="66"/>
      <c r="L837" s="66"/>
      <c r="M837" s="66"/>
      <c r="N837" s="66"/>
      <c r="O837" s="66"/>
      <c r="P837" s="66"/>
      <c r="Q837" s="66"/>
      <c r="R837" s="66"/>
      <c r="S837" s="66"/>
      <c r="T837" s="66"/>
      <c r="U837" s="66"/>
      <c r="V837" s="66"/>
      <c r="W837" s="66"/>
      <c r="X837" s="66"/>
      <c r="Y837" s="66"/>
      <c r="Z837" s="66"/>
    </row>
    <row r="838" spans="1:26" ht="15.75" customHeight="1">
      <c r="A838" s="66"/>
      <c r="B838" s="66"/>
      <c r="C838" s="29"/>
      <c r="D838" s="66"/>
      <c r="E838" s="66"/>
      <c r="F838" s="66"/>
      <c r="G838" s="66"/>
      <c r="H838" s="66"/>
      <c r="I838" s="66"/>
      <c r="J838" s="66"/>
      <c r="K838" s="66"/>
      <c r="L838" s="66"/>
      <c r="M838" s="66"/>
      <c r="N838" s="66"/>
      <c r="O838" s="66"/>
      <c r="P838" s="66"/>
      <c r="Q838" s="66"/>
      <c r="R838" s="66"/>
      <c r="S838" s="66"/>
      <c r="T838" s="66"/>
      <c r="U838" s="66"/>
      <c r="V838" s="66"/>
      <c r="W838" s="66"/>
      <c r="X838" s="66"/>
      <c r="Y838" s="66"/>
      <c r="Z838" s="66"/>
    </row>
    <row r="839" spans="1:26" ht="15.75" customHeight="1">
      <c r="A839" s="66"/>
      <c r="B839" s="66"/>
      <c r="C839" s="29"/>
      <c r="D839" s="66"/>
      <c r="E839" s="66"/>
      <c r="F839" s="66"/>
      <c r="G839" s="66"/>
      <c r="H839" s="66"/>
      <c r="I839" s="66"/>
      <c r="J839" s="66"/>
      <c r="K839" s="66"/>
      <c r="L839" s="66"/>
      <c r="M839" s="66"/>
      <c r="N839" s="66"/>
      <c r="O839" s="66"/>
      <c r="P839" s="66"/>
      <c r="Q839" s="66"/>
      <c r="R839" s="66"/>
      <c r="S839" s="66"/>
      <c r="T839" s="66"/>
      <c r="U839" s="66"/>
      <c r="V839" s="66"/>
      <c r="W839" s="66"/>
      <c r="X839" s="66"/>
      <c r="Y839" s="66"/>
      <c r="Z839" s="66"/>
    </row>
    <row r="840" spans="1:26" ht="15.75" customHeight="1">
      <c r="A840" s="66"/>
      <c r="B840" s="66"/>
      <c r="C840" s="29"/>
      <c r="D840" s="66"/>
      <c r="E840" s="66"/>
      <c r="F840" s="66"/>
      <c r="G840" s="66"/>
      <c r="H840" s="66"/>
      <c r="I840" s="66"/>
      <c r="J840" s="66"/>
      <c r="K840" s="66"/>
      <c r="L840" s="66"/>
      <c r="M840" s="66"/>
      <c r="N840" s="66"/>
      <c r="O840" s="66"/>
      <c r="P840" s="66"/>
      <c r="Q840" s="66"/>
      <c r="R840" s="66"/>
      <c r="S840" s="66"/>
      <c r="T840" s="66"/>
      <c r="U840" s="66"/>
      <c r="V840" s="66"/>
      <c r="W840" s="66"/>
      <c r="X840" s="66"/>
      <c r="Y840" s="66"/>
      <c r="Z840" s="66"/>
    </row>
    <row r="841" spans="1:26" ht="15.75" customHeight="1">
      <c r="A841" s="66"/>
      <c r="B841" s="66"/>
      <c r="C841" s="29"/>
      <c r="D841" s="66"/>
      <c r="E841" s="66"/>
      <c r="F841" s="66"/>
      <c r="G841" s="66"/>
      <c r="H841" s="66"/>
      <c r="I841" s="66"/>
      <c r="J841" s="66"/>
      <c r="K841" s="66"/>
      <c r="L841" s="66"/>
      <c r="M841" s="66"/>
      <c r="N841" s="66"/>
      <c r="O841" s="66"/>
      <c r="P841" s="66"/>
      <c r="Q841" s="66"/>
      <c r="R841" s="66"/>
      <c r="S841" s="66"/>
      <c r="T841" s="66"/>
      <c r="U841" s="66"/>
      <c r="V841" s="66"/>
      <c r="W841" s="66"/>
      <c r="X841" s="66"/>
      <c r="Y841" s="66"/>
      <c r="Z841" s="66"/>
    </row>
    <row r="842" spans="1:26" ht="15.75" customHeight="1">
      <c r="A842" s="66"/>
      <c r="B842" s="66"/>
      <c r="C842" s="29"/>
      <c r="D842" s="66"/>
      <c r="E842" s="66"/>
      <c r="F842" s="66"/>
      <c r="G842" s="66"/>
      <c r="H842" s="66"/>
      <c r="I842" s="66"/>
      <c r="J842" s="66"/>
      <c r="K842" s="66"/>
      <c r="L842" s="66"/>
      <c r="M842" s="66"/>
      <c r="N842" s="66"/>
      <c r="O842" s="66"/>
      <c r="P842" s="66"/>
      <c r="Q842" s="66"/>
      <c r="R842" s="66"/>
      <c r="S842" s="66"/>
      <c r="T842" s="66"/>
      <c r="U842" s="66"/>
      <c r="V842" s="66"/>
      <c r="W842" s="66"/>
      <c r="X842" s="66"/>
      <c r="Y842" s="66"/>
      <c r="Z842" s="66"/>
    </row>
    <row r="843" spans="1:26" ht="15.75" customHeight="1">
      <c r="A843" s="66"/>
      <c r="B843" s="66"/>
      <c r="C843" s="29"/>
      <c r="D843" s="66"/>
      <c r="E843" s="66"/>
      <c r="F843" s="66"/>
      <c r="G843" s="66"/>
      <c r="H843" s="66"/>
      <c r="I843" s="66"/>
      <c r="J843" s="66"/>
      <c r="K843" s="66"/>
      <c r="L843" s="66"/>
      <c r="M843" s="66"/>
      <c r="N843" s="66"/>
      <c r="O843" s="66"/>
      <c r="P843" s="66"/>
      <c r="Q843" s="66"/>
      <c r="R843" s="66"/>
      <c r="S843" s="66"/>
      <c r="T843" s="66"/>
      <c r="U843" s="66"/>
      <c r="V843" s="66"/>
      <c r="W843" s="66"/>
      <c r="X843" s="66"/>
      <c r="Y843" s="66"/>
      <c r="Z843" s="66"/>
    </row>
    <row r="844" spans="1:26" ht="15.75" customHeight="1">
      <c r="A844" s="66"/>
      <c r="B844" s="66"/>
      <c r="C844" s="29"/>
      <c r="D844" s="66"/>
      <c r="E844" s="66"/>
      <c r="F844" s="66"/>
      <c r="G844" s="66"/>
      <c r="H844" s="66"/>
      <c r="I844" s="66"/>
      <c r="J844" s="66"/>
      <c r="K844" s="66"/>
      <c r="L844" s="66"/>
      <c r="M844" s="66"/>
      <c r="N844" s="66"/>
      <c r="O844" s="66"/>
      <c r="P844" s="66"/>
      <c r="Q844" s="66"/>
      <c r="R844" s="66"/>
      <c r="S844" s="66"/>
      <c r="T844" s="66"/>
      <c r="U844" s="66"/>
      <c r="V844" s="66"/>
      <c r="W844" s="66"/>
      <c r="X844" s="66"/>
      <c r="Y844" s="66"/>
      <c r="Z844" s="66"/>
    </row>
    <row r="845" spans="1:26" ht="15.75" customHeight="1">
      <c r="A845" s="66"/>
      <c r="B845" s="66"/>
      <c r="C845" s="29"/>
      <c r="D845" s="66"/>
      <c r="E845" s="66"/>
      <c r="F845" s="66"/>
      <c r="G845" s="66"/>
      <c r="H845" s="66"/>
      <c r="I845" s="66"/>
      <c r="J845" s="66"/>
      <c r="K845" s="66"/>
      <c r="L845" s="66"/>
      <c r="M845" s="66"/>
      <c r="N845" s="66"/>
      <c r="O845" s="66"/>
      <c r="P845" s="66"/>
      <c r="Q845" s="66"/>
      <c r="R845" s="66"/>
      <c r="S845" s="66"/>
      <c r="T845" s="66"/>
      <c r="U845" s="66"/>
      <c r="V845" s="66"/>
      <c r="W845" s="66"/>
      <c r="X845" s="66"/>
      <c r="Y845" s="66"/>
      <c r="Z845" s="66"/>
    </row>
    <row r="846" spans="1:26" ht="15.75" customHeight="1">
      <c r="A846" s="66"/>
      <c r="B846" s="66"/>
      <c r="C846" s="29"/>
      <c r="D846" s="66"/>
      <c r="E846" s="66"/>
      <c r="F846" s="66"/>
      <c r="G846" s="66"/>
      <c r="H846" s="66"/>
      <c r="I846" s="66"/>
      <c r="J846" s="66"/>
      <c r="K846" s="66"/>
      <c r="L846" s="66"/>
      <c r="M846" s="66"/>
      <c r="N846" s="66"/>
      <c r="O846" s="66"/>
      <c r="P846" s="66"/>
      <c r="Q846" s="66"/>
      <c r="R846" s="66"/>
      <c r="S846" s="66"/>
      <c r="T846" s="66"/>
      <c r="U846" s="66"/>
      <c r="V846" s="66"/>
      <c r="W846" s="66"/>
      <c r="X846" s="66"/>
      <c r="Y846" s="66"/>
      <c r="Z846" s="66"/>
    </row>
    <row r="847" spans="1:26" ht="15.75" customHeight="1">
      <c r="A847" s="66"/>
      <c r="B847" s="66"/>
      <c r="C847" s="29"/>
      <c r="D847" s="66"/>
      <c r="E847" s="66"/>
      <c r="F847" s="66"/>
      <c r="G847" s="66"/>
      <c r="H847" s="66"/>
      <c r="I847" s="66"/>
      <c r="J847" s="66"/>
      <c r="K847" s="66"/>
      <c r="L847" s="66"/>
      <c r="M847" s="66"/>
      <c r="N847" s="66"/>
      <c r="O847" s="66"/>
      <c r="P847" s="66"/>
      <c r="Q847" s="66"/>
      <c r="R847" s="66"/>
      <c r="S847" s="66"/>
      <c r="T847" s="66"/>
      <c r="U847" s="66"/>
      <c r="V847" s="66"/>
      <c r="W847" s="66"/>
      <c r="X847" s="66"/>
      <c r="Y847" s="66"/>
      <c r="Z847" s="66"/>
    </row>
    <row r="848" spans="1:26" ht="15.75" customHeight="1">
      <c r="A848" s="66"/>
      <c r="B848" s="66"/>
      <c r="C848" s="29"/>
      <c r="D848" s="66"/>
      <c r="E848" s="66"/>
      <c r="F848" s="66"/>
      <c r="G848" s="66"/>
      <c r="H848" s="66"/>
      <c r="I848" s="66"/>
      <c r="J848" s="66"/>
      <c r="K848" s="66"/>
      <c r="L848" s="66"/>
      <c r="M848" s="66"/>
      <c r="N848" s="66"/>
      <c r="O848" s="66"/>
      <c r="P848" s="66"/>
      <c r="Q848" s="66"/>
      <c r="R848" s="66"/>
      <c r="S848" s="66"/>
      <c r="T848" s="66"/>
      <c r="U848" s="66"/>
      <c r="V848" s="66"/>
      <c r="W848" s="66"/>
      <c r="X848" s="66"/>
      <c r="Y848" s="66"/>
      <c r="Z848" s="66"/>
    </row>
    <row r="849" spans="1:26" ht="15.75" customHeight="1">
      <c r="A849" s="66"/>
      <c r="B849" s="66"/>
      <c r="C849" s="29"/>
      <c r="D849" s="66"/>
      <c r="E849" s="66"/>
      <c r="F849" s="66"/>
      <c r="G849" s="66"/>
      <c r="H849" s="66"/>
      <c r="I849" s="66"/>
      <c r="J849" s="66"/>
      <c r="K849" s="66"/>
      <c r="L849" s="66"/>
      <c r="M849" s="66"/>
      <c r="N849" s="66"/>
      <c r="O849" s="66"/>
      <c r="P849" s="66"/>
      <c r="Q849" s="66"/>
      <c r="R849" s="66"/>
      <c r="S849" s="66"/>
      <c r="T849" s="66"/>
      <c r="U849" s="66"/>
      <c r="V849" s="66"/>
      <c r="W849" s="66"/>
      <c r="X849" s="66"/>
      <c r="Y849" s="66"/>
      <c r="Z849" s="66"/>
    </row>
    <row r="850" spans="1:26" ht="15.75" customHeight="1">
      <c r="A850" s="66"/>
      <c r="B850" s="66"/>
      <c r="C850" s="29"/>
      <c r="D850" s="66"/>
      <c r="E850" s="66"/>
      <c r="F850" s="66"/>
      <c r="G850" s="66"/>
      <c r="H850" s="66"/>
      <c r="I850" s="66"/>
      <c r="J850" s="66"/>
      <c r="K850" s="66"/>
      <c r="L850" s="66"/>
      <c r="M850" s="66"/>
      <c r="N850" s="66"/>
      <c r="O850" s="66"/>
      <c r="P850" s="66"/>
      <c r="Q850" s="66"/>
      <c r="R850" s="66"/>
      <c r="S850" s="66"/>
      <c r="T850" s="66"/>
      <c r="U850" s="66"/>
      <c r="V850" s="66"/>
      <c r="W850" s="66"/>
      <c r="X850" s="66"/>
      <c r="Y850" s="66"/>
      <c r="Z850" s="66"/>
    </row>
    <row r="851" spans="1:26" ht="15.75" customHeight="1">
      <c r="A851" s="66"/>
      <c r="B851" s="66"/>
      <c r="C851" s="29"/>
      <c r="D851" s="66"/>
      <c r="E851" s="66"/>
      <c r="F851" s="66"/>
      <c r="G851" s="66"/>
      <c r="H851" s="66"/>
      <c r="I851" s="66"/>
      <c r="J851" s="66"/>
      <c r="K851" s="66"/>
      <c r="L851" s="66"/>
      <c r="M851" s="66"/>
      <c r="N851" s="66"/>
      <c r="O851" s="66"/>
      <c r="P851" s="66"/>
      <c r="Q851" s="66"/>
      <c r="R851" s="66"/>
      <c r="S851" s="66"/>
      <c r="T851" s="66"/>
      <c r="U851" s="66"/>
      <c r="V851" s="66"/>
      <c r="W851" s="66"/>
      <c r="X851" s="66"/>
      <c r="Y851" s="66"/>
      <c r="Z851" s="66"/>
    </row>
    <row r="852" spans="1:26" ht="15.75" customHeight="1">
      <c r="A852" s="66"/>
      <c r="B852" s="66"/>
      <c r="C852" s="29"/>
      <c r="D852" s="66"/>
      <c r="E852" s="66"/>
      <c r="F852" s="66"/>
      <c r="G852" s="66"/>
      <c r="H852" s="66"/>
      <c r="I852" s="66"/>
      <c r="J852" s="66"/>
      <c r="K852" s="66"/>
      <c r="L852" s="66"/>
      <c r="M852" s="66"/>
      <c r="N852" s="66"/>
      <c r="O852" s="66"/>
      <c r="P852" s="66"/>
      <c r="Q852" s="66"/>
      <c r="R852" s="66"/>
      <c r="S852" s="66"/>
      <c r="T852" s="66"/>
      <c r="U852" s="66"/>
      <c r="V852" s="66"/>
      <c r="W852" s="66"/>
      <c r="X852" s="66"/>
      <c r="Y852" s="66"/>
      <c r="Z852" s="66"/>
    </row>
    <row r="853" spans="1:26" ht="15.75" customHeight="1">
      <c r="A853" s="66"/>
      <c r="B853" s="66"/>
      <c r="C853" s="29"/>
      <c r="D853" s="66"/>
      <c r="E853" s="66"/>
      <c r="F853" s="66"/>
      <c r="G853" s="66"/>
      <c r="H853" s="66"/>
      <c r="I853" s="66"/>
      <c r="J853" s="66"/>
      <c r="K853" s="66"/>
      <c r="L853" s="66"/>
      <c r="M853" s="66"/>
      <c r="N853" s="66"/>
      <c r="O853" s="66"/>
      <c r="P853" s="66"/>
      <c r="Q853" s="66"/>
      <c r="R853" s="66"/>
      <c r="S853" s="66"/>
      <c r="T853" s="66"/>
      <c r="U853" s="66"/>
      <c r="V853" s="66"/>
      <c r="W853" s="66"/>
      <c r="X853" s="66"/>
      <c r="Y853" s="66"/>
      <c r="Z853" s="66"/>
    </row>
    <row r="854" spans="1:26" ht="15.75" customHeight="1">
      <c r="A854" s="66"/>
      <c r="B854" s="66"/>
      <c r="C854" s="29"/>
      <c r="D854" s="66"/>
      <c r="E854" s="66"/>
      <c r="F854" s="66"/>
      <c r="G854" s="66"/>
      <c r="H854" s="66"/>
      <c r="I854" s="66"/>
      <c r="J854" s="66"/>
      <c r="K854" s="66"/>
      <c r="L854" s="66"/>
      <c r="M854" s="66"/>
      <c r="N854" s="66"/>
      <c r="O854" s="66"/>
      <c r="P854" s="66"/>
      <c r="Q854" s="66"/>
      <c r="R854" s="66"/>
      <c r="S854" s="66"/>
      <c r="T854" s="66"/>
      <c r="U854" s="66"/>
      <c r="V854" s="66"/>
      <c r="W854" s="66"/>
      <c r="X854" s="66"/>
      <c r="Y854" s="66"/>
      <c r="Z854" s="66"/>
    </row>
    <row r="855" spans="1:26" ht="15.75" customHeight="1">
      <c r="A855" s="66"/>
      <c r="B855" s="66"/>
      <c r="C855" s="29"/>
      <c r="D855" s="66"/>
      <c r="E855" s="66"/>
      <c r="F855" s="66"/>
      <c r="G855" s="66"/>
      <c r="H855" s="66"/>
      <c r="I855" s="66"/>
      <c r="J855" s="66"/>
      <c r="K855" s="66"/>
      <c r="L855" s="66"/>
      <c r="M855" s="66"/>
      <c r="N855" s="66"/>
      <c r="O855" s="66"/>
      <c r="P855" s="66"/>
      <c r="Q855" s="66"/>
      <c r="R855" s="66"/>
      <c r="S855" s="66"/>
      <c r="T855" s="66"/>
      <c r="U855" s="66"/>
      <c r="V855" s="66"/>
      <c r="W855" s="66"/>
      <c r="X855" s="66"/>
      <c r="Y855" s="66"/>
      <c r="Z855" s="66"/>
    </row>
    <row r="856" spans="1:26" ht="15.75" customHeight="1">
      <c r="A856" s="66"/>
      <c r="B856" s="66"/>
      <c r="C856" s="29"/>
      <c r="D856" s="66"/>
      <c r="E856" s="66"/>
      <c r="F856" s="66"/>
      <c r="G856" s="66"/>
      <c r="H856" s="66"/>
      <c r="I856" s="66"/>
      <c r="J856" s="66"/>
      <c r="K856" s="66"/>
      <c r="L856" s="66"/>
      <c r="M856" s="66"/>
      <c r="N856" s="66"/>
      <c r="O856" s="66"/>
      <c r="P856" s="66"/>
      <c r="Q856" s="66"/>
      <c r="R856" s="66"/>
      <c r="S856" s="66"/>
      <c r="T856" s="66"/>
      <c r="U856" s="66"/>
      <c r="V856" s="66"/>
      <c r="W856" s="66"/>
      <c r="X856" s="66"/>
      <c r="Y856" s="66"/>
      <c r="Z856" s="66"/>
    </row>
    <row r="857" spans="1:26" ht="15.75" customHeight="1">
      <c r="A857" s="66"/>
      <c r="B857" s="66"/>
      <c r="C857" s="29"/>
      <c r="D857" s="66"/>
      <c r="E857" s="66"/>
      <c r="F857" s="66"/>
      <c r="G857" s="66"/>
      <c r="H857" s="66"/>
      <c r="I857" s="66"/>
      <c r="J857" s="66"/>
      <c r="K857" s="66"/>
      <c r="L857" s="66"/>
      <c r="M857" s="66"/>
      <c r="N857" s="66"/>
      <c r="O857" s="66"/>
      <c r="P857" s="66"/>
      <c r="Q857" s="66"/>
      <c r="R857" s="66"/>
      <c r="S857" s="66"/>
      <c r="T857" s="66"/>
      <c r="U857" s="66"/>
      <c r="V857" s="66"/>
      <c r="W857" s="66"/>
      <c r="X857" s="66"/>
      <c r="Y857" s="66"/>
      <c r="Z857" s="66"/>
    </row>
    <row r="858" spans="1:26" ht="15.75" customHeight="1">
      <c r="A858" s="66"/>
      <c r="B858" s="66"/>
      <c r="C858" s="29"/>
      <c r="D858" s="66"/>
      <c r="E858" s="66"/>
      <c r="F858" s="66"/>
      <c r="G858" s="66"/>
      <c r="H858" s="66"/>
      <c r="I858" s="66"/>
      <c r="J858" s="66"/>
      <c r="K858" s="66"/>
      <c r="L858" s="66"/>
      <c r="M858" s="66"/>
      <c r="N858" s="66"/>
      <c r="O858" s="66"/>
      <c r="P858" s="66"/>
      <c r="Q858" s="66"/>
      <c r="R858" s="66"/>
      <c r="S858" s="66"/>
      <c r="T858" s="66"/>
      <c r="U858" s="66"/>
      <c r="V858" s="66"/>
      <c r="W858" s="66"/>
      <c r="X858" s="66"/>
      <c r="Y858" s="66"/>
      <c r="Z858" s="66"/>
    </row>
    <row r="859" spans="1:26" ht="15.75" customHeight="1">
      <c r="A859" s="66"/>
      <c r="B859" s="66"/>
      <c r="C859" s="29"/>
      <c r="D859" s="66"/>
      <c r="E859" s="66"/>
      <c r="F859" s="66"/>
      <c r="G859" s="66"/>
      <c r="H859" s="66"/>
      <c r="I859" s="66"/>
      <c r="J859" s="66"/>
      <c r="K859" s="66"/>
      <c r="L859" s="66"/>
      <c r="M859" s="66"/>
      <c r="N859" s="66"/>
      <c r="O859" s="66"/>
      <c r="P859" s="66"/>
      <c r="Q859" s="66"/>
      <c r="R859" s="66"/>
      <c r="S859" s="66"/>
      <c r="T859" s="66"/>
      <c r="U859" s="66"/>
      <c r="V859" s="66"/>
      <c r="W859" s="66"/>
      <c r="X859" s="66"/>
      <c r="Y859" s="66"/>
      <c r="Z859" s="66"/>
    </row>
    <row r="860" spans="1:26" ht="15.75" customHeight="1">
      <c r="A860" s="66"/>
      <c r="B860" s="66"/>
      <c r="C860" s="29"/>
      <c r="D860" s="66"/>
      <c r="E860" s="66"/>
      <c r="F860" s="66"/>
      <c r="G860" s="66"/>
      <c r="H860" s="66"/>
      <c r="I860" s="66"/>
      <c r="J860" s="66"/>
      <c r="K860" s="66"/>
      <c r="L860" s="66"/>
      <c r="M860" s="66"/>
      <c r="N860" s="66"/>
      <c r="O860" s="66"/>
      <c r="P860" s="66"/>
      <c r="Q860" s="66"/>
      <c r="R860" s="66"/>
      <c r="S860" s="66"/>
      <c r="T860" s="66"/>
      <c r="U860" s="66"/>
      <c r="V860" s="66"/>
      <c r="W860" s="66"/>
      <c r="X860" s="66"/>
      <c r="Y860" s="66"/>
      <c r="Z860" s="66"/>
    </row>
    <row r="861" spans="1:26" ht="15.75" customHeight="1">
      <c r="A861" s="66"/>
      <c r="B861" s="66"/>
      <c r="C861" s="29"/>
      <c r="D861" s="66"/>
      <c r="E861" s="66"/>
      <c r="F861" s="66"/>
      <c r="G861" s="66"/>
      <c r="H861" s="66"/>
      <c r="I861" s="66"/>
      <c r="J861" s="66"/>
      <c r="K861" s="66"/>
      <c r="L861" s="66"/>
      <c r="M861" s="66"/>
      <c r="N861" s="66"/>
      <c r="O861" s="66"/>
      <c r="P861" s="66"/>
      <c r="Q861" s="66"/>
      <c r="R861" s="66"/>
      <c r="S861" s="66"/>
      <c r="T861" s="66"/>
      <c r="U861" s="66"/>
      <c r="V861" s="66"/>
      <c r="W861" s="66"/>
      <c r="X861" s="66"/>
      <c r="Y861" s="66"/>
      <c r="Z861" s="66"/>
    </row>
    <row r="862" spans="1:26" ht="15.75" customHeight="1">
      <c r="A862" s="66"/>
      <c r="B862" s="66"/>
      <c r="C862" s="29"/>
      <c r="D862" s="66"/>
      <c r="E862" s="66"/>
      <c r="F862" s="66"/>
      <c r="G862" s="66"/>
      <c r="H862" s="66"/>
      <c r="I862" s="66"/>
      <c r="J862" s="66"/>
      <c r="K862" s="66"/>
      <c r="L862" s="66"/>
      <c r="M862" s="66"/>
      <c r="N862" s="66"/>
      <c r="O862" s="66"/>
      <c r="P862" s="66"/>
      <c r="Q862" s="66"/>
      <c r="R862" s="66"/>
      <c r="S862" s="66"/>
      <c r="T862" s="66"/>
      <c r="U862" s="66"/>
      <c r="V862" s="66"/>
      <c r="W862" s="66"/>
      <c r="X862" s="66"/>
      <c r="Y862" s="66"/>
      <c r="Z862" s="66"/>
    </row>
    <row r="863" spans="1:26" ht="15.75" customHeight="1">
      <c r="A863" s="66"/>
      <c r="B863" s="66"/>
      <c r="C863" s="29"/>
      <c r="D863" s="66"/>
      <c r="E863" s="66"/>
      <c r="F863" s="66"/>
      <c r="G863" s="66"/>
      <c r="H863" s="66"/>
      <c r="I863" s="66"/>
      <c r="J863" s="66"/>
      <c r="K863" s="66"/>
      <c r="L863" s="66"/>
      <c r="M863" s="66"/>
      <c r="N863" s="66"/>
      <c r="O863" s="66"/>
      <c r="P863" s="66"/>
      <c r="Q863" s="66"/>
      <c r="R863" s="66"/>
      <c r="S863" s="66"/>
      <c r="T863" s="66"/>
      <c r="U863" s="66"/>
      <c r="V863" s="66"/>
      <c r="W863" s="66"/>
      <c r="X863" s="66"/>
      <c r="Y863" s="66"/>
      <c r="Z863" s="66"/>
    </row>
    <row r="864" spans="1:26" ht="15.75" customHeight="1">
      <c r="A864" s="66"/>
      <c r="B864" s="66"/>
      <c r="C864" s="29"/>
      <c r="D864" s="66"/>
      <c r="E864" s="66"/>
      <c r="F864" s="66"/>
      <c r="G864" s="66"/>
      <c r="H864" s="66"/>
      <c r="I864" s="66"/>
      <c r="J864" s="66"/>
      <c r="K864" s="66"/>
      <c r="L864" s="66"/>
      <c r="M864" s="66"/>
      <c r="N864" s="66"/>
      <c r="O864" s="66"/>
      <c r="P864" s="66"/>
      <c r="Q864" s="66"/>
      <c r="R864" s="66"/>
      <c r="S864" s="66"/>
      <c r="T864" s="66"/>
      <c r="U864" s="66"/>
      <c r="V864" s="66"/>
      <c r="W864" s="66"/>
      <c r="X864" s="66"/>
      <c r="Y864" s="66"/>
      <c r="Z864" s="66"/>
    </row>
    <row r="865" spans="1:26" ht="15.75" customHeight="1">
      <c r="A865" s="66"/>
      <c r="B865" s="66"/>
      <c r="C865" s="29"/>
      <c r="D865" s="66"/>
      <c r="E865" s="66"/>
      <c r="F865" s="66"/>
      <c r="G865" s="66"/>
      <c r="H865" s="66"/>
      <c r="I865" s="66"/>
      <c r="J865" s="66"/>
      <c r="K865" s="66"/>
      <c r="L865" s="66"/>
      <c r="M865" s="66"/>
      <c r="N865" s="66"/>
      <c r="O865" s="66"/>
      <c r="P865" s="66"/>
      <c r="Q865" s="66"/>
      <c r="R865" s="66"/>
      <c r="S865" s="66"/>
      <c r="T865" s="66"/>
      <c r="U865" s="66"/>
      <c r="V865" s="66"/>
      <c r="W865" s="66"/>
      <c r="X865" s="66"/>
      <c r="Y865" s="66"/>
      <c r="Z865" s="66"/>
    </row>
    <row r="866" spans="1:26" ht="15.75" customHeight="1">
      <c r="A866" s="66"/>
      <c r="B866" s="66"/>
      <c r="C866" s="29"/>
      <c r="D866" s="66"/>
      <c r="E866" s="66"/>
      <c r="F866" s="66"/>
      <c r="G866" s="66"/>
      <c r="H866" s="66"/>
      <c r="I866" s="66"/>
      <c r="J866" s="66"/>
      <c r="K866" s="66"/>
      <c r="L866" s="66"/>
      <c r="M866" s="66"/>
      <c r="N866" s="66"/>
      <c r="O866" s="66"/>
      <c r="P866" s="66"/>
      <c r="Q866" s="66"/>
      <c r="R866" s="66"/>
      <c r="S866" s="66"/>
      <c r="T866" s="66"/>
      <c r="U866" s="66"/>
      <c r="V866" s="66"/>
      <c r="W866" s="66"/>
      <c r="X866" s="66"/>
      <c r="Y866" s="66"/>
      <c r="Z866" s="66"/>
    </row>
    <row r="867" spans="1:26" ht="15.75" customHeight="1">
      <c r="A867" s="66"/>
      <c r="B867" s="66"/>
      <c r="C867" s="29"/>
      <c r="D867" s="66"/>
      <c r="E867" s="66"/>
      <c r="F867" s="66"/>
      <c r="G867" s="66"/>
      <c r="H867" s="66"/>
      <c r="I867" s="66"/>
      <c r="J867" s="66"/>
      <c r="K867" s="66"/>
      <c r="L867" s="66"/>
      <c r="M867" s="66"/>
      <c r="N867" s="66"/>
      <c r="O867" s="66"/>
      <c r="P867" s="66"/>
      <c r="Q867" s="66"/>
      <c r="R867" s="66"/>
      <c r="S867" s="66"/>
      <c r="T867" s="66"/>
      <c r="U867" s="66"/>
      <c r="V867" s="66"/>
      <c r="W867" s="66"/>
      <c r="X867" s="66"/>
      <c r="Y867" s="66"/>
      <c r="Z867" s="66"/>
    </row>
    <row r="868" spans="1:26" ht="15.75" customHeight="1">
      <c r="A868" s="66"/>
      <c r="B868" s="66"/>
      <c r="C868" s="29"/>
      <c r="D868" s="66"/>
      <c r="E868" s="66"/>
      <c r="F868" s="66"/>
      <c r="G868" s="66"/>
      <c r="H868" s="66"/>
      <c r="I868" s="66"/>
      <c r="J868" s="66"/>
      <c r="K868" s="66"/>
      <c r="L868" s="66"/>
      <c r="M868" s="66"/>
      <c r="N868" s="66"/>
      <c r="O868" s="66"/>
      <c r="P868" s="66"/>
      <c r="Q868" s="66"/>
      <c r="R868" s="66"/>
      <c r="S868" s="66"/>
      <c r="T868" s="66"/>
      <c r="U868" s="66"/>
      <c r="V868" s="66"/>
      <c r="W868" s="66"/>
      <c r="X868" s="66"/>
      <c r="Y868" s="66"/>
      <c r="Z868" s="66"/>
    </row>
    <row r="869" spans="1:26" ht="15.75" customHeight="1">
      <c r="A869" s="66"/>
      <c r="B869" s="66"/>
      <c r="C869" s="29"/>
      <c r="D869" s="66"/>
      <c r="E869" s="66"/>
      <c r="F869" s="66"/>
      <c r="G869" s="66"/>
      <c r="H869" s="66"/>
      <c r="I869" s="66"/>
      <c r="J869" s="66"/>
      <c r="K869" s="66"/>
      <c r="L869" s="66"/>
      <c r="M869" s="66"/>
      <c r="N869" s="66"/>
      <c r="O869" s="66"/>
      <c r="P869" s="66"/>
      <c r="Q869" s="66"/>
      <c r="R869" s="66"/>
      <c r="S869" s="66"/>
      <c r="T869" s="66"/>
      <c r="U869" s="66"/>
      <c r="V869" s="66"/>
      <c r="W869" s="66"/>
      <c r="X869" s="66"/>
      <c r="Y869" s="66"/>
      <c r="Z869" s="66"/>
    </row>
    <row r="870" spans="1:26" ht="15.75" customHeight="1">
      <c r="A870" s="66"/>
      <c r="B870" s="66"/>
      <c r="C870" s="29"/>
      <c r="D870" s="66"/>
      <c r="E870" s="66"/>
      <c r="F870" s="66"/>
      <c r="G870" s="66"/>
      <c r="H870" s="66"/>
      <c r="I870" s="66"/>
      <c r="J870" s="66"/>
      <c r="K870" s="66"/>
      <c r="L870" s="66"/>
      <c r="M870" s="66"/>
      <c r="N870" s="66"/>
      <c r="O870" s="66"/>
      <c r="P870" s="66"/>
      <c r="Q870" s="66"/>
      <c r="R870" s="66"/>
      <c r="S870" s="66"/>
      <c r="T870" s="66"/>
      <c r="U870" s="66"/>
      <c r="V870" s="66"/>
      <c r="W870" s="66"/>
      <c r="X870" s="66"/>
      <c r="Y870" s="66"/>
      <c r="Z870" s="66"/>
    </row>
    <row r="871" spans="1:26" ht="15.75" customHeight="1">
      <c r="A871" s="66"/>
      <c r="B871" s="66"/>
      <c r="C871" s="29"/>
      <c r="D871" s="66"/>
      <c r="E871" s="66"/>
      <c r="F871" s="66"/>
      <c r="G871" s="66"/>
      <c r="H871" s="66"/>
      <c r="I871" s="66"/>
      <c r="J871" s="66"/>
      <c r="K871" s="66"/>
      <c r="L871" s="66"/>
      <c r="M871" s="66"/>
      <c r="N871" s="66"/>
      <c r="O871" s="66"/>
      <c r="P871" s="66"/>
      <c r="Q871" s="66"/>
      <c r="R871" s="66"/>
      <c r="S871" s="66"/>
      <c r="T871" s="66"/>
      <c r="U871" s="66"/>
      <c r="V871" s="66"/>
      <c r="W871" s="66"/>
      <c r="X871" s="66"/>
      <c r="Y871" s="66"/>
      <c r="Z871" s="66"/>
    </row>
    <row r="872" spans="1:26" ht="15.75" customHeight="1">
      <c r="A872" s="66"/>
      <c r="B872" s="66"/>
      <c r="C872" s="29"/>
      <c r="D872" s="66"/>
      <c r="E872" s="66"/>
      <c r="F872" s="66"/>
      <c r="G872" s="66"/>
      <c r="H872" s="66"/>
      <c r="I872" s="66"/>
      <c r="J872" s="66"/>
      <c r="K872" s="66"/>
      <c r="L872" s="66"/>
      <c r="M872" s="66"/>
      <c r="N872" s="66"/>
      <c r="O872" s="66"/>
      <c r="P872" s="66"/>
      <c r="Q872" s="66"/>
      <c r="R872" s="66"/>
      <c r="S872" s="66"/>
      <c r="T872" s="66"/>
      <c r="U872" s="66"/>
      <c r="V872" s="66"/>
      <c r="W872" s="66"/>
      <c r="X872" s="66"/>
      <c r="Y872" s="66"/>
      <c r="Z872" s="66"/>
    </row>
    <row r="873" spans="1:26" ht="15.75" customHeight="1">
      <c r="A873" s="66"/>
      <c r="B873" s="66"/>
      <c r="C873" s="29"/>
      <c r="D873" s="66"/>
      <c r="E873" s="66"/>
      <c r="F873" s="66"/>
      <c r="G873" s="66"/>
      <c r="H873" s="66"/>
      <c r="I873" s="66"/>
      <c r="J873" s="66"/>
      <c r="K873" s="66"/>
      <c r="L873" s="66"/>
      <c r="M873" s="66"/>
      <c r="N873" s="66"/>
      <c r="O873" s="66"/>
      <c r="P873" s="66"/>
      <c r="Q873" s="66"/>
      <c r="R873" s="66"/>
      <c r="S873" s="66"/>
      <c r="T873" s="66"/>
      <c r="U873" s="66"/>
      <c r="V873" s="66"/>
      <c r="W873" s="66"/>
      <c r="X873" s="66"/>
      <c r="Y873" s="66"/>
      <c r="Z873" s="66"/>
    </row>
    <row r="874" spans="1:26" ht="15.75" customHeight="1">
      <c r="A874" s="66"/>
      <c r="B874" s="66"/>
      <c r="C874" s="29"/>
      <c r="D874" s="66"/>
      <c r="E874" s="66"/>
      <c r="F874" s="66"/>
      <c r="G874" s="66"/>
      <c r="H874" s="66"/>
      <c r="I874" s="66"/>
      <c r="J874" s="66"/>
      <c r="K874" s="66"/>
      <c r="L874" s="66"/>
      <c r="M874" s="66"/>
      <c r="N874" s="66"/>
      <c r="O874" s="66"/>
      <c r="P874" s="66"/>
      <c r="Q874" s="66"/>
      <c r="R874" s="66"/>
      <c r="S874" s="66"/>
      <c r="T874" s="66"/>
      <c r="U874" s="66"/>
      <c r="V874" s="66"/>
      <c r="W874" s="66"/>
      <c r="X874" s="66"/>
      <c r="Y874" s="66"/>
      <c r="Z874" s="66"/>
    </row>
    <row r="875" spans="1:26" ht="15.75" customHeight="1">
      <c r="A875" s="66"/>
      <c r="B875" s="66"/>
      <c r="C875" s="29"/>
      <c r="D875" s="66"/>
      <c r="E875" s="66"/>
      <c r="F875" s="66"/>
      <c r="G875" s="66"/>
      <c r="H875" s="66"/>
      <c r="I875" s="66"/>
      <c r="J875" s="66"/>
      <c r="K875" s="66"/>
      <c r="L875" s="66"/>
      <c r="M875" s="66"/>
      <c r="N875" s="66"/>
      <c r="O875" s="66"/>
      <c r="P875" s="66"/>
      <c r="Q875" s="66"/>
      <c r="R875" s="66"/>
      <c r="S875" s="66"/>
      <c r="T875" s="66"/>
      <c r="U875" s="66"/>
      <c r="V875" s="66"/>
      <c r="W875" s="66"/>
      <c r="X875" s="66"/>
      <c r="Y875" s="66"/>
      <c r="Z875" s="66"/>
    </row>
    <row r="876" spans="1:26" ht="15.75" customHeight="1">
      <c r="A876" s="66"/>
      <c r="B876" s="66"/>
      <c r="C876" s="29"/>
      <c r="D876" s="66"/>
      <c r="E876" s="66"/>
      <c r="F876" s="66"/>
      <c r="G876" s="66"/>
      <c r="H876" s="66"/>
      <c r="I876" s="66"/>
      <c r="J876" s="66"/>
      <c r="K876" s="66"/>
      <c r="L876" s="66"/>
      <c r="M876" s="66"/>
      <c r="N876" s="66"/>
      <c r="O876" s="66"/>
      <c r="P876" s="66"/>
      <c r="Q876" s="66"/>
      <c r="R876" s="66"/>
      <c r="S876" s="66"/>
      <c r="T876" s="66"/>
      <c r="U876" s="66"/>
      <c r="V876" s="66"/>
      <c r="W876" s="66"/>
      <c r="X876" s="66"/>
      <c r="Y876" s="66"/>
      <c r="Z876" s="66"/>
    </row>
    <row r="877" spans="1:26" ht="15.75" customHeight="1">
      <c r="A877" s="66"/>
      <c r="B877" s="66"/>
      <c r="C877" s="29"/>
      <c r="D877" s="66"/>
      <c r="E877" s="66"/>
      <c r="F877" s="66"/>
      <c r="G877" s="66"/>
      <c r="H877" s="66"/>
      <c r="I877" s="66"/>
      <c r="J877" s="66"/>
      <c r="K877" s="66"/>
      <c r="L877" s="66"/>
      <c r="M877" s="66"/>
      <c r="N877" s="66"/>
      <c r="O877" s="66"/>
      <c r="P877" s="66"/>
      <c r="Q877" s="66"/>
      <c r="R877" s="66"/>
      <c r="S877" s="66"/>
      <c r="T877" s="66"/>
      <c r="U877" s="66"/>
      <c r="V877" s="66"/>
      <c r="W877" s="66"/>
      <c r="X877" s="66"/>
      <c r="Y877" s="66"/>
      <c r="Z877" s="66"/>
    </row>
    <row r="878" spans="1:26" ht="15.75" customHeight="1">
      <c r="A878" s="66"/>
      <c r="B878" s="66"/>
      <c r="C878" s="29"/>
      <c r="D878" s="66"/>
      <c r="E878" s="66"/>
      <c r="F878" s="66"/>
      <c r="G878" s="66"/>
      <c r="H878" s="66"/>
      <c r="I878" s="66"/>
      <c r="J878" s="66"/>
      <c r="K878" s="66"/>
      <c r="L878" s="66"/>
      <c r="M878" s="66"/>
      <c r="N878" s="66"/>
      <c r="O878" s="66"/>
      <c r="P878" s="66"/>
      <c r="Q878" s="66"/>
      <c r="R878" s="66"/>
      <c r="S878" s="66"/>
      <c r="T878" s="66"/>
      <c r="U878" s="66"/>
      <c r="V878" s="66"/>
      <c r="W878" s="66"/>
      <c r="X878" s="66"/>
      <c r="Y878" s="66"/>
      <c r="Z878" s="66"/>
    </row>
    <row r="879" spans="1:26" ht="15.75" customHeight="1">
      <c r="A879" s="66"/>
      <c r="B879" s="66"/>
      <c r="C879" s="29"/>
      <c r="D879" s="66"/>
      <c r="E879" s="66"/>
      <c r="F879" s="66"/>
      <c r="G879" s="66"/>
      <c r="H879" s="66"/>
      <c r="I879" s="66"/>
      <c r="J879" s="66"/>
      <c r="K879" s="66"/>
      <c r="L879" s="66"/>
      <c r="M879" s="66"/>
      <c r="N879" s="66"/>
      <c r="O879" s="66"/>
      <c r="P879" s="66"/>
      <c r="Q879" s="66"/>
      <c r="R879" s="66"/>
      <c r="S879" s="66"/>
      <c r="T879" s="66"/>
      <c r="U879" s="66"/>
      <c r="V879" s="66"/>
      <c r="W879" s="66"/>
      <c r="X879" s="66"/>
      <c r="Y879" s="66"/>
      <c r="Z879" s="66"/>
    </row>
    <row r="880" spans="1:26" ht="15.75" customHeight="1">
      <c r="A880" s="66"/>
      <c r="B880" s="66"/>
      <c r="C880" s="29"/>
      <c r="D880" s="66"/>
      <c r="E880" s="66"/>
      <c r="F880" s="66"/>
      <c r="G880" s="66"/>
      <c r="H880" s="66"/>
      <c r="I880" s="66"/>
      <c r="J880" s="66"/>
      <c r="K880" s="66"/>
      <c r="L880" s="66"/>
      <c r="M880" s="66"/>
      <c r="N880" s="66"/>
      <c r="O880" s="66"/>
      <c r="P880" s="66"/>
      <c r="Q880" s="66"/>
      <c r="R880" s="66"/>
      <c r="S880" s="66"/>
      <c r="T880" s="66"/>
      <c r="U880" s="66"/>
      <c r="V880" s="66"/>
      <c r="W880" s="66"/>
      <c r="X880" s="66"/>
      <c r="Y880" s="66"/>
      <c r="Z880" s="66"/>
    </row>
    <row r="881" spans="1:26" ht="15.75" customHeight="1">
      <c r="A881" s="66"/>
      <c r="B881" s="66"/>
      <c r="C881" s="29"/>
      <c r="D881" s="66"/>
      <c r="E881" s="66"/>
      <c r="F881" s="66"/>
      <c r="G881" s="66"/>
      <c r="H881" s="66"/>
      <c r="I881" s="66"/>
      <c r="J881" s="66"/>
      <c r="K881" s="66"/>
      <c r="L881" s="66"/>
      <c r="M881" s="66"/>
      <c r="N881" s="66"/>
      <c r="O881" s="66"/>
      <c r="P881" s="66"/>
      <c r="Q881" s="66"/>
      <c r="R881" s="66"/>
      <c r="S881" s="66"/>
      <c r="T881" s="66"/>
      <c r="U881" s="66"/>
      <c r="V881" s="66"/>
      <c r="W881" s="66"/>
      <c r="X881" s="66"/>
      <c r="Y881" s="66"/>
      <c r="Z881" s="66"/>
    </row>
    <row r="882" spans="1:26" ht="15.75" customHeight="1">
      <c r="A882" s="66"/>
      <c r="B882" s="66"/>
      <c r="C882" s="29"/>
      <c r="D882" s="66"/>
      <c r="E882" s="66"/>
      <c r="F882" s="66"/>
      <c r="G882" s="66"/>
      <c r="H882" s="66"/>
      <c r="I882" s="66"/>
      <c r="J882" s="66"/>
      <c r="K882" s="66"/>
      <c r="L882" s="66"/>
      <c r="M882" s="66"/>
      <c r="N882" s="66"/>
      <c r="O882" s="66"/>
      <c r="P882" s="66"/>
      <c r="Q882" s="66"/>
      <c r="R882" s="66"/>
      <c r="S882" s="66"/>
      <c r="T882" s="66"/>
      <c r="U882" s="66"/>
      <c r="V882" s="66"/>
      <c r="W882" s="66"/>
      <c r="X882" s="66"/>
      <c r="Y882" s="66"/>
      <c r="Z882" s="66"/>
    </row>
    <row r="883" spans="1:26" ht="15.75" customHeight="1">
      <c r="A883" s="66"/>
      <c r="B883" s="66"/>
      <c r="C883" s="29"/>
      <c r="D883" s="66"/>
      <c r="E883" s="66"/>
      <c r="F883" s="66"/>
      <c r="G883" s="66"/>
      <c r="H883" s="66"/>
      <c r="I883" s="66"/>
      <c r="J883" s="66"/>
      <c r="K883" s="66"/>
      <c r="L883" s="66"/>
      <c r="M883" s="66"/>
      <c r="N883" s="66"/>
      <c r="O883" s="66"/>
      <c r="P883" s="66"/>
      <c r="Q883" s="66"/>
      <c r="R883" s="66"/>
      <c r="S883" s="66"/>
      <c r="T883" s="66"/>
      <c r="U883" s="66"/>
      <c r="V883" s="66"/>
      <c r="W883" s="66"/>
      <c r="X883" s="66"/>
      <c r="Y883" s="66"/>
      <c r="Z883" s="66"/>
    </row>
    <row r="884" spans="1:26" ht="15.75" customHeight="1">
      <c r="A884" s="66"/>
      <c r="B884" s="66"/>
      <c r="C884" s="29"/>
      <c r="D884" s="66"/>
      <c r="E884" s="66"/>
      <c r="F884" s="66"/>
      <c r="G884" s="66"/>
      <c r="H884" s="66"/>
      <c r="I884" s="66"/>
      <c r="J884" s="66"/>
      <c r="K884" s="66"/>
      <c r="L884" s="66"/>
      <c r="M884" s="66"/>
      <c r="N884" s="66"/>
      <c r="O884" s="66"/>
      <c r="P884" s="66"/>
      <c r="Q884" s="66"/>
      <c r="R884" s="66"/>
      <c r="S884" s="66"/>
      <c r="T884" s="66"/>
      <c r="U884" s="66"/>
      <c r="V884" s="66"/>
      <c r="W884" s="66"/>
      <c r="X884" s="66"/>
      <c r="Y884" s="66"/>
      <c r="Z884" s="66"/>
    </row>
    <row r="885" spans="1:26" ht="15.75" customHeight="1">
      <c r="A885" s="66"/>
      <c r="B885" s="66"/>
      <c r="C885" s="29"/>
      <c r="D885" s="66"/>
      <c r="E885" s="66"/>
      <c r="F885" s="66"/>
      <c r="G885" s="66"/>
      <c r="H885" s="66"/>
      <c r="I885" s="66"/>
      <c r="J885" s="66"/>
      <c r="K885" s="66"/>
      <c r="L885" s="66"/>
      <c r="M885" s="66"/>
      <c r="N885" s="66"/>
      <c r="O885" s="66"/>
      <c r="P885" s="66"/>
      <c r="Q885" s="66"/>
      <c r="R885" s="66"/>
      <c r="S885" s="66"/>
      <c r="T885" s="66"/>
      <c r="U885" s="66"/>
      <c r="V885" s="66"/>
      <c r="W885" s="66"/>
      <c r="X885" s="66"/>
      <c r="Y885" s="66"/>
      <c r="Z885" s="66"/>
    </row>
    <row r="886" spans="1:26" ht="15.75" customHeight="1">
      <c r="A886" s="66"/>
      <c r="B886" s="66"/>
      <c r="C886" s="29"/>
      <c r="D886" s="66"/>
      <c r="E886" s="66"/>
      <c r="F886" s="66"/>
      <c r="G886" s="66"/>
      <c r="H886" s="66"/>
      <c r="I886" s="66"/>
      <c r="J886" s="66"/>
      <c r="K886" s="66"/>
      <c r="L886" s="66"/>
      <c r="M886" s="66"/>
      <c r="N886" s="66"/>
      <c r="O886" s="66"/>
      <c r="P886" s="66"/>
      <c r="Q886" s="66"/>
      <c r="R886" s="66"/>
      <c r="S886" s="66"/>
      <c r="T886" s="66"/>
      <c r="U886" s="66"/>
      <c r="V886" s="66"/>
      <c r="W886" s="66"/>
      <c r="X886" s="66"/>
      <c r="Y886" s="66"/>
      <c r="Z886" s="66"/>
    </row>
    <row r="887" spans="1:26" ht="15.75" customHeight="1">
      <c r="A887" s="66"/>
      <c r="B887" s="66"/>
      <c r="C887" s="29"/>
      <c r="D887" s="66"/>
      <c r="E887" s="66"/>
      <c r="F887" s="66"/>
      <c r="G887" s="66"/>
      <c r="H887" s="66"/>
      <c r="I887" s="66"/>
      <c r="J887" s="66"/>
      <c r="K887" s="66"/>
      <c r="L887" s="66"/>
      <c r="M887" s="66"/>
      <c r="N887" s="66"/>
      <c r="O887" s="66"/>
      <c r="P887" s="66"/>
      <c r="Q887" s="66"/>
      <c r="R887" s="66"/>
      <c r="S887" s="66"/>
      <c r="T887" s="66"/>
      <c r="U887" s="66"/>
      <c r="V887" s="66"/>
      <c r="W887" s="66"/>
      <c r="X887" s="66"/>
      <c r="Y887" s="66"/>
      <c r="Z887" s="66"/>
    </row>
    <row r="888" spans="1:26" ht="15.75" customHeight="1">
      <c r="A888" s="66"/>
      <c r="B888" s="66"/>
      <c r="C888" s="29"/>
      <c r="D888" s="66"/>
      <c r="E888" s="66"/>
      <c r="F888" s="66"/>
      <c r="G888" s="66"/>
      <c r="H888" s="66"/>
      <c r="I888" s="66"/>
      <c r="J888" s="66"/>
      <c r="K888" s="66"/>
      <c r="L888" s="66"/>
      <c r="M888" s="66"/>
      <c r="N888" s="66"/>
      <c r="O888" s="66"/>
      <c r="P888" s="66"/>
      <c r="Q888" s="66"/>
      <c r="R888" s="66"/>
      <c r="S888" s="66"/>
      <c r="T888" s="66"/>
      <c r="U888" s="66"/>
      <c r="V888" s="66"/>
      <c r="W888" s="66"/>
      <c r="X888" s="66"/>
      <c r="Y888" s="66"/>
      <c r="Z888" s="66"/>
    </row>
    <row r="889" spans="1:26" ht="15.75" customHeight="1">
      <c r="A889" s="66"/>
      <c r="B889" s="66"/>
      <c r="C889" s="29"/>
      <c r="D889" s="66"/>
      <c r="E889" s="66"/>
      <c r="F889" s="66"/>
      <c r="G889" s="66"/>
      <c r="H889" s="66"/>
      <c r="I889" s="66"/>
      <c r="J889" s="66"/>
      <c r="K889" s="66"/>
      <c r="L889" s="66"/>
      <c r="M889" s="66"/>
      <c r="N889" s="66"/>
      <c r="O889" s="66"/>
      <c r="P889" s="66"/>
      <c r="Q889" s="66"/>
      <c r="R889" s="66"/>
      <c r="S889" s="66"/>
      <c r="T889" s="66"/>
      <c r="U889" s="66"/>
      <c r="V889" s="66"/>
      <c r="W889" s="66"/>
      <c r="X889" s="66"/>
      <c r="Y889" s="66"/>
      <c r="Z889" s="66"/>
    </row>
    <row r="890" spans="1:26" ht="15.75" customHeight="1">
      <c r="A890" s="66"/>
      <c r="B890" s="66"/>
      <c r="C890" s="29"/>
      <c r="D890" s="66"/>
      <c r="E890" s="66"/>
      <c r="F890" s="66"/>
      <c r="G890" s="66"/>
      <c r="H890" s="66"/>
      <c r="I890" s="66"/>
      <c r="J890" s="66"/>
      <c r="K890" s="66"/>
      <c r="L890" s="66"/>
      <c r="M890" s="66"/>
      <c r="N890" s="66"/>
      <c r="O890" s="66"/>
      <c r="P890" s="66"/>
      <c r="Q890" s="66"/>
      <c r="R890" s="66"/>
      <c r="S890" s="66"/>
      <c r="T890" s="66"/>
      <c r="U890" s="66"/>
      <c r="V890" s="66"/>
      <c r="W890" s="66"/>
      <c r="X890" s="66"/>
      <c r="Y890" s="66"/>
      <c r="Z890" s="66"/>
    </row>
    <row r="891" spans="1:26" ht="15.75" customHeight="1">
      <c r="A891" s="66"/>
      <c r="B891" s="66"/>
      <c r="C891" s="29"/>
      <c r="D891" s="66"/>
      <c r="E891" s="66"/>
      <c r="F891" s="66"/>
      <c r="G891" s="66"/>
      <c r="H891" s="66"/>
      <c r="I891" s="66"/>
      <c r="J891" s="66"/>
      <c r="K891" s="66"/>
      <c r="L891" s="66"/>
      <c r="M891" s="66"/>
      <c r="N891" s="66"/>
      <c r="O891" s="66"/>
      <c r="P891" s="66"/>
      <c r="Q891" s="66"/>
      <c r="R891" s="66"/>
      <c r="S891" s="66"/>
      <c r="T891" s="66"/>
      <c r="U891" s="66"/>
      <c r="V891" s="66"/>
      <c r="W891" s="66"/>
      <c r="X891" s="66"/>
      <c r="Y891" s="66"/>
      <c r="Z891" s="66"/>
    </row>
    <row r="892" spans="1:26" ht="15.75" customHeight="1">
      <c r="A892" s="66"/>
      <c r="B892" s="66"/>
      <c r="C892" s="29"/>
      <c r="D892" s="66"/>
      <c r="E892" s="66"/>
      <c r="F892" s="66"/>
      <c r="G892" s="66"/>
      <c r="H892" s="66"/>
      <c r="I892" s="66"/>
      <c r="J892" s="66"/>
      <c r="K892" s="66"/>
      <c r="L892" s="66"/>
      <c r="M892" s="66"/>
      <c r="N892" s="66"/>
      <c r="O892" s="66"/>
      <c r="P892" s="66"/>
      <c r="Q892" s="66"/>
      <c r="R892" s="66"/>
      <c r="S892" s="66"/>
      <c r="T892" s="66"/>
      <c r="U892" s="66"/>
      <c r="V892" s="66"/>
      <c r="W892" s="66"/>
      <c r="X892" s="66"/>
      <c r="Y892" s="66"/>
      <c r="Z892" s="66"/>
    </row>
    <row r="893" spans="1:26" ht="15.75" customHeight="1">
      <c r="A893" s="66"/>
      <c r="B893" s="66"/>
      <c r="C893" s="29"/>
      <c r="D893" s="66"/>
      <c r="E893" s="66"/>
      <c r="F893" s="66"/>
      <c r="G893" s="66"/>
      <c r="H893" s="66"/>
      <c r="I893" s="66"/>
      <c r="J893" s="66"/>
      <c r="K893" s="66"/>
      <c r="L893" s="66"/>
      <c r="M893" s="66"/>
      <c r="N893" s="66"/>
      <c r="O893" s="66"/>
      <c r="P893" s="66"/>
      <c r="Q893" s="66"/>
      <c r="R893" s="66"/>
      <c r="S893" s="66"/>
      <c r="T893" s="66"/>
      <c r="U893" s="66"/>
      <c r="V893" s="66"/>
      <c r="W893" s="66"/>
      <c r="X893" s="66"/>
      <c r="Y893" s="66"/>
      <c r="Z893" s="66"/>
    </row>
    <row r="894" spans="1:26" ht="15.75" customHeight="1">
      <c r="A894" s="66"/>
      <c r="B894" s="66"/>
      <c r="C894" s="29"/>
      <c r="D894" s="66"/>
      <c r="E894" s="66"/>
      <c r="F894" s="66"/>
      <c r="G894" s="66"/>
      <c r="H894" s="66"/>
      <c r="I894" s="66"/>
      <c r="J894" s="66"/>
      <c r="K894" s="66"/>
      <c r="L894" s="66"/>
      <c r="M894" s="66"/>
      <c r="N894" s="66"/>
      <c r="O894" s="66"/>
      <c r="P894" s="66"/>
      <c r="Q894" s="66"/>
      <c r="R894" s="66"/>
      <c r="S894" s="66"/>
      <c r="T894" s="66"/>
      <c r="U894" s="66"/>
      <c r="V894" s="66"/>
      <c r="W894" s="66"/>
      <c r="X894" s="66"/>
      <c r="Y894" s="66"/>
      <c r="Z894" s="66"/>
    </row>
    <row r="895" spans="1:26" ht="15.75" customHeight="1">
      <c r="A895" s="66"/>
      <c r="B895" s="66"/>
      <c r="C895" s="29"/>
      <c r="D895" s="66"/>
      <c r="E895" s="66"/>
      <c r="F895" s="66"/>
      <c r="G895" s="66"/>
      <c r="H895" s="66"/>
      <c r="I895" s="66"/>
      <c r="J895" s="66"/>
      <c r="K895" s="66"/>
      <c r="L895" s="66"/>
      <c r="M895" s="66"/>
      <c r="N895" s="66"/>
      <c r="O895" s="66"/>
      <c r="P895" s="66"/>
      <c r="Q895" s="66"/>
      <c r="R895" s="66"/>
      <c r="S895" s="66"/>
      <c r="T895" s="66"/>
      <c r="U895" s="66"/>
      <c r="V895" s="66"/>
      <c r="W895" s="66"/>
      <c r="X895" s="66"/>
      <c r="Y895" s="66"/>
      <c r="Z895" s="66"/>
    </row>
    <row r="896" spans="1:26" ht="15.75" customHeight="1">
      <c r="A896" s="66"/>
      <c r="B896" s="66"/>
      <c r="C896" s="29"/>
      <c r="D896" s="66"/>
      <c r="E896" s="66"/>
      <c r="F896" s="66"/>
      <c r="G896" s="66"/>
      <c r="H896" s="66"/>
      <c r="I896" s="66"/>
      <c r="J896" s="66"/>
      <c r="K896" s="66"/>
      <c r="L896" s="66"/>
      <c r="M896" s="66"/>
      <c r="N896" s="66"/>
      <c r="O896" s="66"/>
      <c r="P896" s="66"/>
      <c r="Q896" s="66"/>
      <c r="R896" s="66"/>
      <c r="S896" s="66"/>
      <c r="T896" s="66"/>
      <c r="U896" s="66"/>
      <c r="V896" s="66"/>
      <c r="W896" s="66"/>
      <c r="X896" s="66"/>
      <c r="Y896" s="66"/>
      <c r="Z896" s="66"/>
    </row>
    <row r="897" spans="1:26" ht="15.75" customHeight="1">
      <c r="A897" s="66"/>
      <c r="B897" s="66"/>
      <c r="C897" s="29"/>
      <c r="D897" s="66"/>
      <c r="E897" s="66"/>
      <c r="F897" s="66"/>
      <c r="G897" s="66"/>
      <c r="H897" s="66"/>
      <c r="I897" s="66"/>
      <c r="J897" s="66"/>
      <c r="K897" s="66"/>
      <c r="L897" s="66"/>
      <c r="M897" s="66"/>
      <c r="N897" s="66"/>
      <c r="O897" s="66"/>
      <c r="P897" s="66"/>
      <c r="Q897" s="66"/>
      <c r="R897" s="66"/>
      <c r="S897" s="66"/>
      <c r="T897" s="66"/>
      <c r="U897" s="66"/>
      <c r="V897" s="66"/>
      <c r="W897" s="66"/>
      <c r="X897" s="66"/>
      <c r="Y897" s="66"/>
      <c r="Z897" s="66"/>
    </row>
    <row r="898" spans="1:26" ht="15.75" customHeight="1">
      <c r="A898" s="66"/>
      <c r="B898" s="66"/>
      <c r="C898" s="29"/>
      <c r="D898" s="66"/>
      <c r="E898" s="66"/>
      <c r="F898" s="66"/>
      <c r="G898" s="66"/>
      <c r="H898" s="66"/>
      <c r="I898" s="66"/>
      <c r="J898" s="66"/>
      <c r="K898" s="66"/>
      <c r="L898" s="66"/>
      <c r="M898" s="66"/>
      <c r="N898" s="66"/>
      <c r="O898" s="66"/>
      <c r="P898" s="66"/>
      <c r="Q898" s="66"/>
      <c r="R898" s="66"/>
      <c r="S898" s="66"/>
      <c r="T898" s="66"/>
      <c r="U898" s="66"/>
      <c r="V898" s="66"/>
      <c r="W898" s="66"/>
      <c r="X898" s="66"/>
      <c r="Y898" s="66"/>
      <c r="Z898" s="66"/>
    </row>
    <row r="899" spans="1:26" ht="15.75" customHeight="1">
      <c r="A899" s="66"/>
      <c r="B899" s="66"/>
      <c r="C899" s="29"/>
      <c r="D899" s="66"/>
      <c r="E899" s="66"/>
      <c r="F899" s="66"/>
      <c r="G899" s="66"/>
      <c r="H899" s="66"/>
      <c r="I899" s="66"/>
      <c r="J899" s="66"/>
      <c r="K899" s="66"/>
      <c r="L899" s="66"/>
      <c r="M899" s="66"/>
      <c r="N899" s="66"/>
      <c r="O899" s="66"/>
      <c r="P899" s="66"/>
      <c r="Q899" s="66"/>
      <c r="R899" s="66"/>
      <c r="S899" s="66"/>
      <c r="T899" s="66"/>
      <c r="U899" s="66"/>
      <c r="V899" s="66"/>
      <c r="W899" s="66"/>
      <c r="X899" s="66"/>
      <c r="Y899" s="66"/>
      <c r="Z899" s="66"/>
    </row>
    <row r="900" spans="1:26" ht="15.75" customHeight="1">
      <c r="A900" s="66"/>
      <c r="B900" s="66"/>
      <c r="C900" s="29"/>
      <c r="D900" s="66"/>
      <c r="E900" s="66"/>
      <c r="F900" s="66"/>
      <c r="G900" s="66"/>
      <c r="H900" s="66"/>
      <c r="I900" s="66"/>
      <c r="J900" s="66"/>
      <c r="K900" s="66"/>
      <c r="L900" s="66"/>
      <c r="M900" s="66"/>
      <c r="N900" s="66"/>
      <c r="O900" s="66"/>
      <c r="P900" s="66"/>
      <c r="Q900" s="66"/>
      <c r="R900" s="66"/>
      <c r="S900" s="66"/>
      <c r="T900" s="66"/>
      <c r="U900" s="66"/>
      <c r="V900" s="66"/>
      <c r="W900" s="66"/>
      <c r="X900" s="66"/>
      <c r="Y900" s="66"/>
      <c r="Z900" s="66"/>
    </row>
    <row r="901" spans="1:26" ht="15.75" customHeight="1">
      <c r="A901" s="66"/>
      <c r="B901" s="66"/>
      <c r="C901" s="29"/>
      <c r="D901" s="66"/>
      <c r="E901" s="66"/>
      <c r="F901" s="66"/>
      <c r="G901" s="66"/>
      <c r="H901" s="66"/>
      <c r="I901" s="66"/>
      <c r="J901" s="66"/>
      <c r="K901" s="66"/>
      <c r="L901" s="66"/>
      <c r="M901" s="66"/>
      <c r="N901" s="66"/>
      <c r="O901" s="66"/>
      <c r="P901" s="66"/>
      <c r="Q901" s="66"/>
      <c r="R901" s="66"/>
      <c r="S901" s="66"/>
      <c r="T901" s="66"/>
      <c r="U901" s="66"/>
      <c r="V901" s="66"/>
      <c r="W901" s="66"/>
      <c r="X901" s="66"/>
      <c r="Y901" s="66"/>
      <c r="Z901" s="66"/>
    </row>
    <row r="902" spans="1:26" ht="15.75" customHeight="1">
      <c r="A902" s="66"/>
      <c r="B902" s="66"/>
      <c r="C902" s="29"/>
      <c r="D902" s="66"/>
      <c r="E902" s="66"/>
      <c r="F902" s="66"/>
      <c r="G902" s="66"/>
      <c r="H902" s="66"/>
      <c r="I902" s="66"/>
      <c r="J902" s="66"/>
      <c r="K902" s="66"/>
      <c r="L902" s="66"/>
      <c r="M902" s="66"/>
      <c r="N902" s="66"/>
      <c r="O902" s="66"/>
      <c r="P902" s="66"/>
      <c r="Q902" s="66"/>
      <c r="R902" s="66"/>
      <c r="S902" s="66"/>
      <c r="T902" s="66"/>
      <c r="U902" s="66"/>
      <c r="V902" s="66"/>
      <c r="W902" s="66"/>
      <c r="X902" s="66"/>
      <c r="Y902" s="66"/>
      <c r="Z902" s="66"/>
    </row>
    <row r="903" spans="1:26" ht="15.75" customHeight="1">
      <c r="A903" s="66"/>
      <c r="B903" s="66"/>
      <c r="C903" s="29"/>
      <c r="D903" s="66"/>
      <c r="E903" s="66"/>
      <c r="F903" s="66"/>
      <c r="G903" s="66"/>
      <c r="H903" s="66"/>
      <c r="I903" s="66"/>
      <c r="J903" s="66"/>
      <c r="K903" s="66"/>
      <c r="L903" s="66"/>
      <c r="M903" s="66"/>
      <c r="N903" s="66"/>
      <c r="O903" s="66"/>
      <c r="P903" s="66"/>
      <c r="Q903" s="66"/>
      <c r="R903" s="66"/>
      <c r="S903" s="66"/>
      <c r="T903" s="66"/>
      <c r="U903" s="66"/>
      <c r="V903" s="66"/>
      <c r="W903" s="66"/>
      <c r="X903" s="66"/>
      <c r="Y903" s="66"/>
      <c r="Z903" s="66"/>
    </row>
    <row r="904" spans="1:26" ht="15.75" customHeight="1">
      <c r="A904" s="66"/>
      <c r="B904" s="66"/>
      <c r="C904" s="29"/>
      <c r="D904" s="66"/>
      <c r="E904" s="66"/>
      <c r="F904" s="66"/>
      <c r="G904" s="66"/>
      <c r="H904" s="66"/>
      <c r="I904" s="66"/>
      <c r="J904" s="66"/>
      <c r="K904" s="66"/>
      <c r="L904" s="66"/>
      <c r="M904" s="66"/>
      <c r="N904" s="66"/>
      <c r="O904" s="66"/>
      <c r="P904" s="66"/>
      <c r="Q904" s="66"/>
      <c r="R904" s="66"/>
      <c r="S904" s="66"/>
      <c r="T904" s="66"/>
      <c r="U904" s="66"/>
      <c r="V904" s="66"/>
      <c r="W904" s="66"/>
      <c r="X904" s="66"/>
      <c r="Y904" s="66"/>
      <c r="Z904" s="66"/>
    </row>
    <row r="905" spans="1:26" ht="15.75" customHeight="1">
      <c r="A905" s="66"/>
      <c r="B905" s="66"/>
      <c r="C905" s="29"/>
      <c r="D905" s="66"/>
      <c r="E905" s="66"/>
      <c r="F905" s="66"/>
      <c r="G905" s="66"/>
      <c r="H905" s="66"/>
      <c r="I905" s="66"/>
      <c r="J905" s="66"/>
      <c r="K905" s="66"/>
      <c r="L905" s="66"/>
      <c r="M905" s="66"/>
      <c r="N905" s="66"/>
      <c r="O905" s="66"/>
      <c r="P905" s="66"/>
      <c r="Q905" s="66"/>
      <c r="R905" s="66"/>
      <c r="S905" s="66"/>
      <c r="T905" s="66"/>
      <c r="U905" s="66"/>
      <c r="V905" s="66"/>
      <c r="W905" s="66"/>
      <c r="X905" s="66"/>
      <c r="Y905" s="66"/>
      <c r="Z905" s="66"/>
    </row>
    <row r="906" spans="1:26" ht="15.75" customHeight="1">
      <c r="A906" s="66"/>
      <c r="B906" s="66"/>
      <c r="C906" s="29"/>
      <c r="D906" s="66"/>
      <c r="E906" s="66"/>
      <c r="F906" s="66"/>
      <c r="G906" s="66"/>
      <c r="H906" s="66"/>
      <c r="I906" s="66"/>
      <c r="J906" s="66"/>
      <c r="K906" s="66"/>
      <c r="L906" s="66"/>
      <c r="M906" s="66"/>
      <c r="N906" s="66"/>
      <c r="O906" s="66"/>
      <c r="P906" s="66"/>
      <c r="Q906" s="66"/>
      <c r="R906" s="66"/>
      <c r="S906" s="66"/>
      <c r="T906" s="66"/>
      <c r="U906" s="66"/>
      <c r="V906" s="66"/>
      <c r="W906" s="66"/>
      <c r="X906" s="66"/>
      <c r="Y906" s="66"/>
      <c r="Z906" s="66"/>
    </row>
    <row r="907" spans="1:26" ht="15.75" customHeight="1">
      <c r="A907" s="66"/>
      <c r="B907" s="66"/>
      <c r="C907" s="29"/>
      <c r="D907" s="66"/>
      <c r="E907" s="66"/>
      <c r="F907" s="66"/>
      <c r="G907" s="66"/>
      <c r="H907" s="66"/>
      <c r="I907" s="66"/>
      <c r="J907" s="66"/>
      <c r="K907" s="66"/>
      <c r="L907" s="66"/>
      <c r="M907" s="66"/>
      <c r="N907" s="66"/>
      <c r="O907" s="66"/>
      <c r="P907" s="66"/>
      <c r="Q907" s="66"/>
      <c r="R907" s="66"/>
      <c r="S907" s="66"/>
      <c r="T907" s="66"/>
      <c r="U907" s="66"/>
      <c r="V907" s="66"/>
      <c r="W907" s="66"/>
      <c r="X907" s="66"/>
      <c r="Y907" s="66"/>
      <c r="Z907" s="66"/>
    </row>
    <row r="908" spans="1:26" ht="15.75" customHeight="1">
      <c r="A908" s="66"/>
      <c r="B908" s="66"/>
      <c r="C908" s="29"/>
      <c r="D908" s="66"/>
      <c r="E908" s="66"/>
      <c r="F908" s="66"/>
      <c r="G908" s="66"/>
      <c r="H908" s="66"/>
      <c r="I908" s="66"/>
      <c r="J908" s="66"/>
      <c r="K908" s="66"/>
      <c r="L908" s="66"/>
      <c r="M908" s="66"/>
      <c r="N908" s="66"/>
      <c r="O908" s="66"/>
      <c r="P908" s="66"/>
      <c r="Q908" s="66"/>
      <c r="R908" s="66"/>
      <c r="S908" s="66"/>
      <c r="T908" s="66"/>
      <c r="U908" s="66"/>
      <c r="V908" s="66"/>
      <c r="W908" s="66"/>
      <c r="X908" s="66"/>
      <c r="Y908" s="66"/>
      <c r="Z908" s="66"/>
    </row>
    <row r="909" spans="1:26" ht="15.75" customHeight="1">
      <c r="A909" s="66"/>
      <c r="B909" s="66"/>
      <c r="C909" s="29"/>
      <c r="D909" s="66"/>
      <c r="E909" s="66"/>
      <c r="F909" s="66"/>
      <c r="G909" s="66"/>
      <c r="H909" s="66"/>
      <c r="I909" s="66"/>
      <c r="J909" s="66"/>
      <c r="K909" s="66"/>
      <c r="L909" s="66"/>
      <c r="M909" s="66"/>
      <c r="N909" s="66"/>
      <c r="O909" s="66"/>
      <c r="P909" s="66"/>
      <c r="Q909" s="66"/>
      <c r="R909" s="66"/>
      <c r="S909" s="66"/>
      <c r="T909" s="66"/>
      <c r="U909" s="66"/>
      <c r="V909" s="66"/>
      <c r="W909" s="66"/>
      <c r="X909" s="66"/>
      <c r="Y909" s="66"/>
      <c r="Z909" s="66"/>
    </row>
    <row r="910" spans="1:26" ht="15.75" customHeight="1">
      <c r="A910" s="66"/>
      <c r="B910" s="66"/>
      <c r="C910" s="29"/>
      <c r="D910" s="66"/>
      <c r="E910" s="66"/>
      <c r="F910" s="66"/>
      <c r="G910" s="66"/>
      <c r="H910" s="66"/>
      <c r="I910" s="66"/>
      <c r="J910" s="66"/>
      <c r="K910" s="66"/>
      <c r="L910" s="66"/>
      <c r="M910" s="66"/>
      <c r="N910" s="66"/>
      <c r="O910" s="66"/>
      <c r="P910" s="66"/>
      <c r="Q910" s="66"/>
      <c r="R910" s="66"/>
      <c r="S910" s="66"/>
      <c r="T910" s="66"/>
      <c r="U910" s="66"/>
      <c r="V910" s="66"/>
      <c r="W910" s="66"/>
      <c r="X910" s="66"/>
      <c r="Y910" s="66"/>
      <c r="Z910" s="66"/>
    </row>
    <row r="911" spans="1:26" ht="15.75" customHeight="1">
      <c r="A911" s="66"/>
      <c r="B911" s="66"/>
      <c r="C911" s="29"/>
      <c r="D911" s="66"/>
      <c r="E911" s="66"/>
      <c r="F911" s="66"/>
      <c r="G911" s="66"/>
      <c r="H911" s="66"/>
      <c r="I911" s="66"/>
      <c r="J911" s="66"/>
      <c r="K911" s="66"/>
      <c r="L911" s="66"/>
      <c r="M911" s="66"/>
      <c r="N911" s="66"/>
      <c r="O911" s="66"/>
      <c r="P911" s="66"/>
      <c r="Q911" s="66"/>
      <c r="R911" s="66"/>
      <c r="S911" s="66"/>
      <c r="T911" s="66"/>
      <c r="U911" s="66"/>
      <c r="V911" s="66"/>
      <c r="W911" s="66"/>
      <c r="X911" s="66"/>
      <c r="Y911" s="66"/>
      <c r="Z911" s="66"/>
    </row>
    <row r="912" spans="1:26" ht="15.75" customHeight="1">
      <c r="A912" s="66"/>
      <c r="B912" s="66"/>
      <c r="C912" s="29"/>
      <c r="D912" s="66"/>
      <c r="E912" s="66"/>
      <c r="F912" s="66"/>
      <c r="G912" s="66"/>
      <c r="H912" s="66"/>
      <c r="I912" s="66"/>
      <c r="J912" s="66"/>
      <c r="K912" s="66"/>
      <c r="L912" s="66"/>
      <c r="M912" s="66"/>
      <c r="N912" s="66"/>
      <c r="O912" s="66"/>
      <c r="P912" s="66"/>
      <c r="Q912" s="66"/>
      <c r="R912" s="66"/>
      <c r="S912" s="66"/>
      <c r="T912" s="66"/>
      <c r="U912" s="66"/>
      <c r="V912" s="66"/>
      <c r="W912" s="66"/>
      <c r="X912" s="66"/>
      <c r="Y912" s="66"/>
      <c r="Z912" s="66"/>
    </row>
    <row r="913" spans="1:26" ht="15.75" customHeight="1">
      <c r="A913" s="66"/>
      <c r="B913" s="66"/>
      <c r="C913" s="29"/>
      <c r="D913" s="66"/>
      <c r="E913" s="66"/>
      <c r="F913" s="66"/>
      <c r="G913" s="66"/>
      <c r="H913" s="66"/>
      <c r="I913" s="66"/>
      <c r="J913" s="66"/>
      <c r="K913" s="66"/>
      <c r="L913" s="66"/>
      <c r="M913" s="66"/>
      <c r="N913" s="66"/>
      <c r="O913" s="66"/>
      <c r="P913" s="66"/>
      <c r="Q913" s="66"/>
      <c r="R913" s="66"/>
      <c r="S913" s="66"/>
      <c r="T913" s="66"/>
      <c r="U913" s="66"/>
      <c r="V913" s="66"/>
      <c r="W913" s="66"/>
      <c r="X913" s="66"/>
      <c r="Y913" s="66"/>
      <c r="Z913" s="66"/>
    </row>
    <row r="914" spans="1:26" ht="15.75" customHeight="1">
      <c r="A914" s="66"/>
      <c r="B914" s="66"/>
      <c r="C914" s="29"/>
      <c r="D914" s="66"/>
      <c r="E914" s="66"/>
      <c r="F914" s="66"/>
      <c r="G914" s="66"/>
      <c r="H914" s="66"/>
      <c r="I914" s="66"/>
      <c r="J914" s="66"/>
      <c r="K914" s="66"/>
      <c r="L914" s="66"/>
      <c r="M914" s="66"/>
      <c r="N914" s="66"/>
      <c r="O914" s="66"/>
      <c r="P914" s="66"/>
      <c r="Q914" s="66"/>
      <c r="R914" s="66"/>
      <c r="S914" s="66"/>
      <c r="T914" s="66"/>
      <c r="U914" s="66"/>
      <c r="V914" s="66"/>
      <c r="W914" s="66"/>
      <c r="X914" s="66"/>
      <c r="Y914" s="66"/>
      <c r="Z914" s="66"/>
    </row>
    <row r="915" spans="1:26" ht="15.75" customHeight="1">
      <c r="A915" s="66"/>
      <c r="B915" s="66"/>
      <c r="C915" s="29"/>
      <c r="D915" s="66"/>
      <c r="E915" s="66"/>
      <c r="F915" s="66"/>
      <c r="G915" s="66"/>
      <c r="H915" s="66"/>
      <c r="I915" s="66"/>
      <c r="J915" s="66"/>
      <c r="K915" s="66"/>
      <c r="L915" s="66"/>
      <c r="M915" s="66"/>
      <c r="N915" s="66"/>
      <c r="O915" s="66"/>
      <c r="P915" s="66"/>
      <c r="Q915" s="66"/>
      <c r="R915" s="66"/>
      <c r="S915" s="66"/>
      <c r="T915" s="66"/>
      <c r="U915" s="66"/>
      <c r="V915" s="66"/>
      <c r="W915" s="66"/>
      <c r="X915" s="66"/>
      <c r="Y915" s="66"/>
      <c r="Z915" s="66"/>
    </row>
    <row r="916" spans="1:26" ht="15.75" customHeight="1">
      <c r="A916" s="66"/>
      <c r="B916" s="66"/>
      <c r="C916" s="29"/>
      <c r="D916" s="66"/>
      <c r="E916" s="66"/>
      <c r="F916" s="66"/>
      <c r="G916" s="66"/>
      <c r="H916" s="66"/>
      <c r="I916" s="66"/>
      <c r="J916" s="66"/>
      <c r="K916" s="66"/>
      <c r="L916" s="66"/>
      <c r="M916" s="66"/>
      <c r="N916" s="66"/>
      <c r="O916" s="66"/>
      <c r="P916" s="66"/>
      <c r="Q916" s="66"/>
      <c r="R916" s="66"/>
      <c r="S916" s="66"/>
      <c r="T916" s="66"/>
      <c r="U916" s="66"/>
      <c r="V916" s="66"/>
      <c r="W916" s="66"/>
      <c r="X916" s="66"/>
      <c r="Y916" s="66"/>
      <c r="Z916" s="66"/>
    </row>
    <row r="917" spans="1:26" ht="15.75" customHeight="1">
      <c r="A917" s="66"/>
      <c r="B917" s="66"/>
      <c r="C917" s="29"/>
      <c r="D917" s="66"/>
      <c r="E917" s="66"/>
      <c r="F917" s="66"/>
      <c r="G917" s="66"/>
      <c r="H917" s="66"/>
      <c r="I917" s="66"/>
      <c r="J917" s="66"/>
      <c r="K917" s="66"/>
      <c r="L917" s="66"/>
      <c r="M917" s="66"/>
      <c r="N917" s="66"/>
      <c r="O917" s="66"/>
      <c r="P917" s="66"/>
      <c r="Q917" s="66"/>
      <c r="R917" s="66"/>
      <c r="S917" s="66"/>
      <c r="T917" s="66"/>
      <c r="U917" s="66"/>
      <c r="V917" s="66"/>
      <c r="W917" s="66"/>
      <c r="X917" s="66"/>
      <c r="Y917" s="66"/>
      <c r="Z917" s="66"/>
    </row>
    <row r="918" spans="1:26" ht="15.75" customHeight="1">
      <c r="A918" s="66"/>
      <c r="B918" s="66"/>
      <c r="C918" s="29"/>
      <c r="D918" s="66"/>
      <c r="E918" s="66"/>
      <c r="F918" s="66"/>
      <c r="G918" s="66"/>
      <c r="H918" s="66"/>
      <c r="I918" s="66"/>
      <c r="J918" s="66"/>
      <c r="K918" s="66"/>
      <c r="L918" s="66"/>
      <c r="M918" s="66"/>
      <c r="N918" s="66"/>
      <c r="O918" s="66"/>
      <c r="P918" s="66"/>
      <c r="Q918" s="66"/>
      <c r="R918" s="66"/>
      <c r="S918" s="66"/>
      <c r="T918" s="66"/>
      <c r="U918" s="66"/>
      <c r="V918" s="66"/>
      <c r="W918" s="66"/>
      <c r="X918" s="66"/>
      <c r="Y918" s="66"/>
      <c r="Z918" s="66"/>
    </row>
    <row r="919" spans="1:26" ht="15.75" customHeight="1">
      <c r="A919" s="66"/>
      <c r="B919" s="66"/>
      <c r="C919" s="29"/>
      <c r="D919" s="66"/>
      <c r="E919" s="66"/>
      <c r="F919" s="66"/>
      <c r="G919" s="66"/>
      <c r="H919" s="66"/>
      <c r="I919" s="66"/>
      <c r="J919" s="66"/>
      <c r="K919" s="66"/>
      <c r="L919" s="66"/>
      <c r="M919" s="66"/>
      <c r="N919" s="66"/>
      <c r="O919" s="66"/>
      <c r="P919" s="66"/>
      <c r="Q919" s="66"/>
      <c r="R919" s="66"/>
      <c r="S919" s="66"/>
      <c r="T919" s="66"/>
      <c r="U919" s="66"/>
      <c r="V919" s="66"/>
      <c r="W919" s="66"/>
      <c r="X919" s="66"/>
      <c r="Y919" s="66"/>
      <c r="Z919" s="66"/>
    </row>
    <row r="920" spans="1:26" ht="15.75" customHeight="1">
      <c r="A920" s="66"/>
      <c r="B920" s="66"/>
      <c r="C920" s="29"/>
      <c r="D920" s="66"/>
      <c r="E920" s="66"/>
      <c r="F920" s="66"/>
      <c r="G920" s="66"/>
      <c r="H920" s="66"/>
      <c r="I920" s="66"/>
      <c r="J920" s="66"/>
      <c r="K920" s="66"/>
      <c r="L920" s="66"/>
      <c r="M920" s="66"/>
      <c r="N920" s="66"/>
      <c r="O920" s="66"/>
      <c r="P920" s="66"/>
      <c r="Q920" s="66"/>
      <c r="R920" s="66"/>
      <c r="S920" s="66"/>
      <c r="T920" s="66"/>
      <c r="U920" s="66"/>
      <c r="V920" s="66"/>
      <c r="W920" s="66"/>
      <c r="X920" s="66"/>
      <c r="Y920" s="66"/>
      <c r="Z920" s="66"/>
    </row>
    <row r="921" spans="1:26" ht="15.75" customHeight="1">
      <c r="A921" s="66"/>
      <c r="B921" s="66"/>
      <c r="C921" s="29"/>
      <c r="D921" s="66"/>
      <c r="E921" s="66"/>
      <c r="F921" s="66"/>
      <c r="G921" s="66"/>
      <c r="H921" s="66"/>
      <c r="I921" s="66"/>
      <c r="J921" s="66"/>
      <c r="K921" s="66"/>
      <c r="L921" s="66"/>
      <c r="M921" s="66"/>
      <c r="N921" s="66"/>
      <c r="O921" s="66"/>
      <c r="P921" s="66"/>
      <c r="Q921" s="66"/>
      <c r="R921" s="66"/>
      <c r="S921" s="66"/>
      <c r="T921" s="66"/>
      <c r="U921" s="66"/>
      <c r="V921" s="66"/>
      <c r="W921" s="66"/>
      <c r="X921" s="66"/>
      <c r="Y921" s="66"/>
      <c r="Z921" s="66"/>
    </row>
    <row r="922" spans="1:26" ht="15.75" customHeight="1">
      <c r="A922" s="66"/>
      <c r="B922" s="66"/>
      <c r="C922" s="29"/>
      <c r="D922" s="66"/>
      <c r="E922" s="66"/>
      <c r="F922" s="66"/>
      <c r="G922" s="66"/>
      <c r="H922" s="66"/>
      <c r="I922" s="66"/>
      <c r="J922" s="66"/>
      <c r="K922" s="66"/>
      <c r="L922" s="66"/>
      <c r="M922" s="66"/>
      <c r="N922" s="66"/>
      <c r="O922" s="66"/>
      <c r="P922" s="66"/>
      <c r="Q922" s="66"/>
      <c r="R922" s="66"/>
      <c r="S922" s="66"/>
      <c r="T922" s="66"/>
      <c r="U922" s="66"/>
      <c r="V922" s="66"/>
      <c r="W922" s="66"/>
      <c r="X922" s="66"/>
      <c r="Y922" s="66"/>
      <c r="Z922" s="66"/>
    </row>
    <row r="923" spans="1:26" ht="15.75" customHeight="1">
      <c r="A923" s="66"/>
      <c r="B923" s="66"/>
      <c r="C923" s="29"/>
      <c r="D923" s="66"/>
      <c r="E923" s="66"/>
      <c r="F923" s="66"/>
      <c r="G923" s="66"/>
      <c r="H923" s="66"/>
      <c r="I923" s="66"/>
      <c r="J923" s="66"/>
      <c r="K923" s="66"/>
      <c r="L923" s="66"/>
      <c r="M923" s="66"/>
      <c r="N923" s="66"/>
      <c r="O923" s="66"/>
      <c r="P923" s="66"/>
      <c r="Q923" s="66"/>
      <c r="R923" s="66"/>
      <c r="S923" s="66"/>
      <c r="T923" s="66"/>
      <c r="U923" s="66"/>
      <c r="V923" s="66"/>
      <c r="W923" s="66"/>
      <c r="X923" s="66"/>
      <c r="Y923" s="66"/>
      <c r="Z923" s="66"/>
    </row>
    <row r="924" spans="1:26" ht="15.75" customHeight="1">
      <c r="A924" s="66"/>
      <c r="B924" s="66"/>
      <c r="C924" s="29"/>
      <c r="D924" s="66"/>
      <c r="E924" s="66"/>
      <c r="F924" s="66"/>
      <c r="G924" s="66"/>
      <c r="H924" s="66"/>
      <c r="I924" s="66"/>
      <c r="J924" s="66"/>
      <c r="K924" s="66"/>
      <c r="L924" s="66"/>
      <c r="M924" s="66"/>
      <c r="N924" s="66"/>
      <c r="O924" s="66"/>
      <c r="P924" s="66"/>
      <c r="Q924" s="66"/>
      <c r="R924" s="66"/>
      <c r="S924" s="66"/>
      <c r="T924" s="66"/>
      <c r="U924" s="66"/>
      <c r="V924" s="66"/>
      <c r="W924" s="66"/>
      <c r="X924" s="66"/>
      <c r="Y924" s="66"/>
      <c r="Z924" s="66"/>
    </row>
    <row r="925" spans="1:26" ht="15.75" customHeight="1">
      <c r="A925" s="66"/>
      <c r="B925" s="66"/>
      <c r="C925" s="29"/>
      <c r="D925" s="66"/>
      <c r="E925" s="66"/>
      <c r="F925" s="66"/>
      <c r="G925" s="66"/>
      <c r="H925" s="66"/>
      <c r="I925" s="66"/>
      <c r="J925" s="66"/>
      <c r="K925" s="66"/>
      <c r="L925" s="66"/>
      <c r="M925" s="66"/>
      <c r="N925" s="66"/>
      <c r="O925" s="66"/>
      <c r="P925" s="66"/>
      <c r="Q925" s="66"/>
      <c r="R925" s="66"/>
      <c r="S925" s="66"/>
      <c r="T925" s="66"/>
      <c r="U925" s="66"/>
      <c r="V925" s="66"/>
      <c r="W925" s="66"/>
      <c r="X925" s="66"/>
      <c r="Y925" s="66"/>
      <c r="Z925" s="66"/>
    </row>
    <row r="926" spans="1:26" ht="15.75" customHeight="1">
      <c r="A926" s="66"/>
      <c r="B926" s="66"/>
      <c r="C926" s="29"/>
      <c r="D926" s="66"/>
      <c r="E926" s="66"/>
      <c r="F926" s="66"/>
      <c r="G926" s="66"/>
      <c r="H926" s="66"/>
      <c r="I926" s="66"/>
      <c r="J926" s="66"/>
      <c r="K926" s="66"/>
      <c r="L926" s="66"/>
      <c r="M926" s="66"/>
      <c r="N926" s="66"/>
      <c r="O926" s="66"/>
      <c r="P926" s="66"/>
      <c r="Q926" s="66"/>
      <c r="R926" s="66"/>
      <c r="S926" s="66"/>
      <c r="T926" s="66"/>
      <c r="U926" s="66"/>
      <c r="V926" s="66"/>
      <c r="W926" s="66"/>
      <c r="X926" s="66"/>
      <c r="Y926" s="66"/>
      <c r="Z926" s="66"/>
    </row>
    <row r="927" spans="1:26" ht="15.75" customHeight="1">
      <c r="A927" s="66"/>
      <c r="B927" s="66"/>
      <c r="C927" s="29"/>
      <c r="D927" s="66"/>
      <c r="E927" s="66"/>
      <c r="F927" s="66"/>
      <c r="G927" s="66"/>
      <c r="H927" s="66"/>
      <c r="I927" s="66"/>
      <c r="J927" s="66"/>
      <c r="K927" s="66"/>
      <c r="L927" s="66"/>
      <c r="M927" s="66"/>
      <c r="N927" s="66"/>
      <c r="O927" s="66"/>
      <c r="P927" s="66"/>
      <c r="Q927" s="66"/>
      <c r="R927" s="66"/>
      <c r="S927" s="66"/>
      <c r="T927" s="66"/>
      <c r="U927" s="66"/>
      <c r="V927" s="66"/>
      <c r="W927" s="66"/>
      <c r="X927" s="66"/>
      <c r="Y927" s="66"/>
      <c r="Z927" s="66"/>
    </row>
    <row r="928" spans="1:26" ht="15.75" customHeight="1">
      <c r="A928" s="66"/>
      <c r="B928" s="66"/>
      <c r="C928" s="29"/>
      <c r="D928" s="66"/>
      <c r="E928" s="66"/>
      <c r="F928" s="66"/>
      <c r="G928" s="66"/>
      <c r="H928" s="66"/>
      <c r="I928" s="66"/>
      <c r="J928" s="66"/>
      <c r="K928" s="66"/>
      <c r="L928" s="66"/>
      <c r="M928" s="66"/>
      <c r="N928" s="66"/>
      <c r="O928" s="66"/>
      <c r="P928" s="66"/>
      <c r="Q928" s="66"/>
      <c r="R928" s="66"/>
      <c r="S928" s="66"/>
      <c r="T928" s="66"/>
      <c r="U928" s="66"/>
      <c r="V928" s="66"/>
      <c r="W928" s="66"/>
      <c r="X928" s="66"/>
      <c r="Y928" s="66"/>
      <c r="Z928" s="66"/>
    </row>
    <row r="929" spans="1:26" ht="15.75" customHeight="1">
      <c r="A929" s="66"/>
      <c r="B929" s="66"/>
      <c r="C929" s="29"/>
      <c r="D929" s="66"/>
      <c r="E929" s="66"/>
      <c r="F929" s="66"/>
      <c r="G929" s="66"/>
      <c r="H929" s="66"/>
      <c r="I929" s="66"/>
      <c r="J929" s="66"/>
      <c r="K929" s="66"/>
      <c r="L929" s="66"/>
      <c r="M929" s="66"/>
      <c r="N929" s="66"/>
      <c r="O929" s="66"/>
      <c r="P929" s="66"/>
      <c r="Q929" s="66"/>
      <c r="R929" s="66"/>
      <c r="S929" s="66"/>
      <c r="T929" s="66"/>
      <c r="U929" s="66"/>
      <c r="V929" s="66"/>
      <c r="W929" s="66"/>
      <c r="X929" s="66"/>
      <c r="Y929" s="66"/>
      <c r="Z929" s="66"/>
    </row>
    <row r="930" spans="1:26" ht="15.75" customHeight="1">
      <c r="A930" s="66"/>
      <c r="B930" s="66"/>
      <c r="C930" s="29"/>
      <c r="D930" s="66"/>
      <c r="E930" s="66"/>
      <c r="F930" s="66"/>
      <c r="G930" s="66"/>
      <c r="H930" s="66"/>
      <c r="I930" s="66"/>
      <c r="J930" s="66"/>
      <c r="K930" s="66"/>
      <c r="L930" s="66"/>
      <c r="M930" s="66"/>
      <c r="N930" s="66"/>
      <c r="O930" s="66"/>
      <c r="P930" s="66"/>
      <c r="Q930" s="66"/>
      <c r="R930" s="66"/>
      <c r="S930" s="66"/>
      <c r="T930" s="66"/>
      <c r="U930" s="66"/>
      <c r="V930" s="66"/>
      <c r="W930" s="66"/>
      <c r="X930" s="66"/>
      <c r="Y930" s="66"/>
      <c r="Z930" s="66"/>
    </row>
    <row r="931" spans="1:26" ht="15.75" customHeight="1">
      <c r="A931" s="66"/>
      <c r="B931" s="66"/>
      <c r="C931" s="29"/>
      <c r="D931" s="66"/>
      <c r="E931" s="66"/>
      <c r="F931" s="66"/>
      <c r="G931" s="66"/>
      <c r="H931" s="66"/>
      <c r="I931" s="66"/>
      <c r="J931" s="66"/>
      <c r="K931" s="66"/>
      <c r="L931" s="66"/>
      <c r="M931" s="66"/>
      <c r="N931" s="66"/>
      <c r="O931" s="66"/>
      <c r="P931" s="66"/>
      <c r="Q931" s="66"/>
      <c r="R931" s="66"/>
      <c r="S931" s="66"/>
      <c r="T931" s="66"/>
      <c r="U931" s="66"/>
      <c r="V931" s="66"/>
      <c r="W931" s="66"/>
      <c r="X931" s="66"/>
      <c r="Y931" s="66"/>
      <c r="Z931" s="66"/>
    </row>
    <row r="932" spans="1:26" ht="15.75" customHeight="1">
      <c r="A932" s="66"/>
      <c r="B932" s="66"/>
      <c r="C932" s="29"/>
      <c r="D932" s="66"/>
      <c r="E932" s="66"/>
      <c r="F932" s="66"/>
      <c r="G932" s="66"/>
      <c r="H932" s="66"/>
      <c r="I932" s="66"/>
      <c r="J932" s="66"/>
      <c r="K932" s="66"/>
      <c r="L932" s="66"/>
      <c r="M932" s="66"/>
      <c r="N932" s="66"/>
      <c r="O932" s="66"/>
      <c r="P932" s="66"/>
      <c r="Q932" s="66"/>
      <c r="R932" s="66"/>
      <c r="S932" s="66"/>
      <c r="T932" s="66"/>
      <c r="U932" s="66"/>
      <c r="V932" s="66"/>
      <c r="W932" s="66"/>
      <c r="X932" s="66"/>
      <c r="Y932" s="66"/>
      <c r="Z932" s="66"/>
    </row>
    <row r="933" spans="1:26" ht="15.75" customHeight="1">
      <c r="A933" s="66"/>
      <c r="B933" s="66"/>
      <c r="C933" s="29"/>
      <c r="D933" s="66"/>
      <c r="E933" s="66"/>
      <c r="F933" s="66"/>
      <c r="G933" s="66"/>
      <c r="H933" s="66"/>
      <c r="I933" s="66"/>
      <c r="J933" s="66"/>
      <c r="K933" s="66"/>
      <c r="L933" s="66"/>
      <c r="M933" s="66"/>
      <c r="N933" s="66"/>
      <c r="O933" s="66"/>
      <c r="P933" s="66"/>
      <c r="Q933" s="66"/>
      <c r="R933" s="66"/>
      <c r="S933" s="66"/>
      <c r="T933" s="66"/>
      <c r="U933" s="66"/>
      <c r="V933" s="66"/>
      <c r="W933" s="66"/>
      <c r="X933" s="66"/>
      <c r="Y933" s="66"/>
      <c r="Z933" s="66"/>
    </row>
    <row r="934" spans="1:26" ht="15.75" customHeight="1">
      <c r="A934" s="66"/>
      <c r="B934" s="66"/>
      <c r="C934" s="29"/>
      <c r="D934" s="66"/>
      <c r="E934" s="66"/>
      <c r="F934" s="66"/>
      <c r="G934" s="66"/>
      <c r="H934" s="66"/>
      <c r="I934" s="66"/>
      <c r="J934" s="66"/>
      <c r="K934" s="66"/>
      <c r="L934" s="66"/>
      <c r="M934" s="66"/>
      <c r="N934" s="66"/>
      <c r="O934" s="66"/>
      <c r="P934" s="66"/>
      <c r="Q934" s="66"/>
      <c r="R934" s="66"/>
      <c r="S934" s="66"/>
      <c r="T934" s="66"/>
      <c r="U934" s="66"/>
      <c r="V934" s="66"/>
      <c r="W934" s="66"/>
      <c r="X934" s="66"/>
      <c r="Y934" s="66"/>
      <c r="Z934" s="66"/>
    </row>
    <row r="935" spans="1:26" ht="15.75" customHeight="1">
      <c r="A935" s="66"/>
      <c r="B935" s="66"/>
      <c r="C935" s="29"/>
      <c r="D935" s="66"/>
      <c r="E935" s="66"/>
      <c r="F935" s="66"/>
      <c r="G935" s="66"/>
      <c r="H935" s="66"/>
      <c r="I935" s="66"/>
      <c r="J935" s="66"/>
      <c r="K935" s="66"/>
      <c r="L935" s="66"/>
      <c r="M935" s="66"/>
      <c r="N935" s="66"/>
      <c r="O935" s="66"/>
      <c r="P935" s="66"/>
      <c r="Q935" s="66"/>
      <c r="R935" s="66"/>
      <c r="S935" s="66"/>
      <c r="T935" s="66"/>
      <c r="U935" s="66"/>
      <c r="V935" s="66"/>
      <c r="W935" s="66"/>
      <c r="X935" s="66"/>
      <c r="Y935" s="66"/>
      <c r="Z935" s="66"/>
    </row>
    <row r="936" spans="1:26" ht="15.75" customHeight="1">
      <c r="A936" s="66"/>
      <c r="B936" s="66"/>
      <c r="C936" s="29"/>
      <c r="D936" s="66"/>
      <c r="E936" s="66"/>
      <c r="F936" s="66"/>
      <c r="G936" s="66"/>
      <c r="H936" s="66"/>
      <c r="I936" s="66"/>
      <c r="J936" s="66"/>
      <c r="K936" s="66"/>
      <c r="L936" s="66"/>
      <c r="M936" s="66"/>
      <c r="N936" s="66"/>
      <c r="O936" s="66"/>
      <c r="P936" s="66"/>
      <c r="Q936" s="66"/>
      <c r="R936" s="66"/>
      <c r="S936" s="66"/>
      <c r="T936" s="66"/>
      <c r="U936" s="66"/>
      <c r="V936" s="66"/>
      <c r="W936" s="66"/>
      <c r="X936" s="66"/>
      <c r="Y936" s="66"/>
      <c r="Z936" s="66"/>
    </row>
    <row r="937" spans="1:26" ht="15.75" customHeight="1">
      <c r="A937" s="66"/>
      <c r="B937" s="66"/>
      <c r="C937" s="29"/>
      <c r="D937" s="66"/>
      <c r="E937" s="66"/>
      <c r="F937" s="66"/>
      <c r="G937" s="66"/>
      <c r="H937" s="66"/>
      <c r="I937" s="66"/>
      <c r="J937" s="66"/>
      <c r="K937" s="66"/>
      <c r="L937" s="66"/>
      <c r="M937" s="66"/>
      <c r="N937" s="66"/>
      <c r="O937" s="66"/>
      <c r="P937" s="66"/>
      <c r="Q937" s="66"/>
      <c r="R937" s="66"/>
      <c r="S937" s="66"/>
      <c r="T937" s="66"/>
      <c r="U937" s="66"/>
      <c r="V937" s="66"/>
      <c r="W937" s="66"/>
      <c r="X937" s="66"/>
      <c r="Y937" s="66"/>
      <c r="Z937" s="66"/>
    </row>
    <row r="938" spans="1:26" ht="15.75" customHeight="1">
      <c r="A938" s="66"/>
      <c r="B938" s="66"/>
      <c r="C938" s="29"/>
      <c r="D938" s="66"/>
      <c r="E938" s="66"/>
      <c r="F938" s="66"/>
      <c r="G938" s="66"/>
      <c r="H938" s="66"/>
      <c r="I938" s="66"/>
      <c r="J938" s="66"/>
      <c r="K938" s="66"/>
      <c r="L938" s="66"/>
      <c r="M938" s="66"/>
      <c r="N938" s="66"/>
      <c r="O938" s="66"/>
      <c r="P938" s="66"/>
      <c r="Q938" s="66"/>
      <c r="R938" s="66"/>
      <c r="S938" s="66"/>
      <c r="T938" s="66"/>
      <c r="U938" s="66"/>
      <c r="V938" s="66"/>
      <c r="W938" s="66"/>
      <c r="X938" s="66"/>
      <c r="Y938" s="66"/>
      <c r="Z938" s="66"/>
    </row>
    <row r="939" spans="1:26" ht="15.75" customHeight="1">
      <c r="A939" s="66"/>
      <c r="B939" s="66"/>
      <c r="C939" s="29"/>
      <c r="D939" s="66"/>
      <c r="E939" s="66"/>
      <c r="F939" s="66"/>
      <c r="G939" s="66"/>
      <c r="H939" s="66"/>
      <c r="I939" s="66"/>
      <c r="J939" s="66"/>
      <c r="K939" s="66"/>
      <c r="L939" s="66"/>
      <c r="M939" s="66"/>
      <c r="N939" s="66"/>
      <c r="O939" s="66"/>
      <c r="P939" s="66"/>
      <c r="Q939" s="66"/>
      <c r="R939" s="66"/>
      <c r="S939" s="66"/>
      <c r="T939" s="66"/>
      <c r="U939" s="66"/>
      <c r="V939" s="66"/>
      <c r="W939" s="66"/>
      <c r="X939" s="66"/>
      <c r="Y939" s="66"/>
      <c r="Z939" s="66"/>
    </row>
    <row r="940" spans="1:26" ht="15.75" customHeight="1">
      <c r="A940" s="66"/>
      <c r="B940" s="66"/>
      <c r="C940" s="29"/>
      <c r="D940" s="66"/>
      <c r="E940" s="66"/>
      <c r="F940" s="66"/>
      <c r="G940" s="66"/>
      <c r="H940" s="66"/>
      <c r="I940" s="66"/>
      <c r="J940" s="66"/>
      <c r="K940" s="66"/>
      <c r="L940" s="66"/>
      <c r="M940" s="66"/>
      <c r="N940" s="66"/>
      <c r="O940" s="66"/>
      <c r="P940" s="66"/>
      <c r="Q940" s="66"/>
      <c r="R940" s="66"/>
      <c r="S940" s="66"/>
      <c r="T940" s="66"/>
      <c r="U940" s="66"/>
      <c r="V940" s="66"/>
      <c r="W940" s="66"/>
      <c r="X940" s="66"/>
      <c r="Y940" s="66"/>
      <c r="Z940" s="66"/>
    </row>
    <row r="941" spans="1:26" ht="15.75" customHeight="1">
      <c r="A941" s="66"/>
      <c r="B941" s="66"/>
      <c r="C941" s="29"/>
      <c r="D941" s="66"/>
      <c r="E941" s="66"/>
      <c r="F941" s="66"/>
      <c r="G941" s="66"/>
      <c r="H941" s="66"/>
      <c r="I941" s="66"/>
      <c r="J941" s="66"/>
      <c r="K941" s="66"/>
      <c r="L941" s="66"/>
      <c r="M941" s="66"/>
      <c r="N941" s="66"/>
      <c r="O941" s="66"/>
      <c r="P941" s="66"/>
      <c r="Q941" s="66"/>
      <c r="R941" s="66"/>
      <c r="S941" s="66"/>
      <c r="T941" s="66"/>
      <c r="U941" s="66"/>
      <c r="V941" s="66"/>
      <c r="W941" s="66"/>
      <c r="X941" s="66"/>
      <c r="Y941" s="66"/>
      <c r="Z941" s="66"/>
    </row>
    <row r="942" spans="1:26" ht="15.75" customHeight="1">
      <c r="A942" s="66"/>
      <c r="B942" s="66"/>
      <c r="C942" s="29"/>
      <c r="D942" s="66"/>
      <c r="E942" s="66"/>
      <c r="F942" s="66"/>
      <c r="G942" s="66"/>
      <c r="H942" s="66"/>
      <c r="I942" s="66"/>
      <c r="J942" s="66"/>
      <c r="K942" s="66"/>
      <c r="L942" s="66"/>
      <c r="M942" s="66"/>
      <c r="N942" s="66"/>
      <c r="O942" s="66"/>
      <c r="P942" s="66"/>
      <c r="Q942" s="66"/>
      <c r="R942" s="66"/>
      <c r="S942" s="66"/>
      <c r="T942" s="66"/>
      <c r="U942" s="66"/>
      <c r="V942" s="66"/>
      <c r="W942" s="66"/>
      <c r="X942" s="66"/>
      <c r="Y942" s="66"/>
      <c r="Z942" s="66"/>
    </row>
    <row r="943" spans="1:26" ht="15.75" customHeight="1">
      <c r="A943" s="66"/>
      <c r="B943" s="66"/>
      <c r="C943" s="29"/>
      <c r="D943" s="66"/>
      <c r="E943" s="66"/>
      <c r="F943" s="66"/>
      <c r="G943" s="66"/>
      <c r="H943" s="66"/>
      <c r="I943" s="66"/>
      <c r="J943" s="66"/>
      <c r="K943" s="66"/>
      <c r="L943" s="66"/>
      <c r="M943" s="66"/>
      <c r="N943" s="66"/>
      <c r="O943" s="66"/>
      <c r="P943" s="66"/>
      <c r="Q943" s="66"/>
      <c r="R943" s="66"/>
      <c r="S943" s="66"/>
      <c r="T943" s="66"/>
      <c r="U943" s="66"/>
      <c r="V943" s="66"/>
      <c r="W943" s="66"/>
      <c r="X943" s="66"/>
      <c r="Y943" s="66"/>
      <c r="Z943" s="66"/>
    </row>
    <row r="944" spans="1:26" ht="15.75" customHeight="1">
      <c r="A944" s="66"/>
      <c r="B944" s="66"/>
      <c r="C944" s="29"/>
      <c r="D944" s="66"/>
      <c r="E944" s="66"/>
      <c r="F944" s="66"/>
      <c r="G944" s="66"/>
      <c r="H944" s="66"/>
      <c r="I944" s="66"/>
      <c r="J944" s="66"/>
      <c r="K944" s="66"/>
      <c r="L944" s="66"/>
      <c r="M944" s="66"/>
      <c r="N944" s="66"/>
      <c r="O944" s="66"/>
      <c r="P944" s="66"/>
      <c r="Q944" s="66"/>
      <c r="R944" s="66"/>
      <c r="S944" s="66"/>
      <c r="T944" s="66"/>
      <c r="U944" s="66"/>
      <c r="V944" s="66"/>
      <c r="W944" s="66"/>
      <c r="X944" s="66"/>
      <c r="Y944" s="66"/>
      <c r="Z944" s="66"/>
    </row>
    <row r="945" spans="1:26" ht="15.75" customHeight="1">
      <c r="A945" s="66"/>
      <c r="B945" s="66"/>
      <c r="C945" s="29"/>
      <c r="D945" s="66"/>
      <c r="E945" s="66"/>
      <c r="F945" s="66"/>
      <c r="G945" s="66"/>
      <c r="H945" s="66"/>
      <c r="I945" s="66"/>
      <c r="J945" s="66"/>
      <c r="K945" s="66"/>
      <c r="L945" s="66"/>
      <c r="M945" s="66"/>
      <c r="N945" s="66"/>
      <c r="O945" s="66"/>
      <c r="P945" s="66"/>
      <c r="Q945" s="66"/>
      <c r="R945" s="66"/>
      <c r="S945" s="66"/>
      <c r="T945" s="66"/>
      <c r="U945" s="66"/>
      <c r="V945" s="66"/>
      <c r="W945" s="66"/>
      <c r="X945" s="66"/>
      <c r="Y945" s="66"/>
      <c r="Z945" s="66"/>
    </row>
    <row r="946" spans="1:26" ht="15.75" customHeight="1">
      <c r="A946" s="66"/>
      <c r="B946" s="66"/>
      <c r="C946" s="29"/>
      <c r="D946" s="66"/>
      <c r="E946" s="66"/>
      <c r="F946" s="66"/>
      <c r="G946" s="66"/>
      <c r="H946" s="66"/>
      <c r="I946" s="66"/>
      <c r="J946" s="66"/>
      <c r="K946" s="66"/>
      <c r="L946" s="66"/>
      <c r="M946" s="66"/>
      <c r="N946" s="66"/>
      <c r="O946" s="66"/>
      <c r="P946" s="66"/>
      <c r="Q946" s="66"/>
      <c r="R946" s="66"/>
      <c r="S946" s="66"/>
      <c r="T946" s="66"/>
      <c r="U946" s="66"/>
      <c r="V946" s="66"/>
      <c r="W946" s="66"/>
      <c r="X946" s="66"/>
      <c r="Y946" s="66"/>
      <c r="Z946" s="66"/>
    </row>
    <row r="947" spans="1:26" ht="15.75" customHeight="1">
      <c r="A947" s="66"/>
      <c r="B947" s="66"/>
      <c r="C947" s="29"/>
      <c r="D947" s="66"/>
      <c r="E947" s="66"/>
      <c r="F947" s="66"/>
      <c r="G947" s="66"/>
      <c r="H947" s="66"/>
      <c r="I947" s="66"/>
      <c r="J947" s="66"/>
      <c r="K947" s="66"/>
      <c r="L947" s="66"/>
      <c r="M947" s="66"/>
      <c r="N947" s="66"/>
      <c r="O947" s="66"/>
      <c r="P947" s="66"/>
      <c r="Q947" s="66"/>
      <c r="R947" s="66"/>
      <c r="S947" s="66"/>
      <c r="T947" s="66"/>
      <c r="U947" s="66"/>
      <c r="V947" s="66"/>
      <c r="W947" s="66"/>
      <c r="X947" s="66"/>
      <c r="Y947" s="66"/>
      <c r="Z947" s="66"/>
    </row>
    <row r="948" spans="1:26" ht="15.75" customHeight="1">
      <c r="A948" s="66"/>
      <c r="B948" s="66"/>
      <c r="C948" s="29"/>
      <c r="D948" s="66"/>
      <c r="E948" s="66"/>
      <c r="F948" s="66"/>
      <c r="G948" s="66"/>
      <c r="H948" s="66"/>
      <c r="I948" s="66"/>
      <c r="J948" s="66"/>
      <c r="K948" s="66"/>
      <c r="L948" s="66"/>
      <c r="M948" s="66"/>
      <c r="N948" s="66"/>
      <c r="O948" s="66"/>
      <c r="P948" s="66"/>
      <c r="Q948" s="66"/>
      <c r="R948" s="66"/>
      <c r="S948" s="66"/>
      <c r="T948" s="66"/>
      <c r="U948" s="66"/>
      <c r="V948" s="66"/>
      <c r="W948" s="66"/>
      <c r="X948" s="66"/>
      <c r="Y948" s="66"/>
      <c r="Z948" s="66"/>
    </row>
    <row r="949" spans="1:26" ht="15.75" customHeight="1">
      <c r="A949" s="66"/>
      <c r="B949" s="66"/>
      <c r="C949" s="29"/>
      <c r="D949" s="66"/>
      <c r="E949" s="66"/>
      <c r="F949" s="66"/>
      <c r="G949" s="66"/>
      <c r="H949" s="66"/>
      <c r="I949" s="66"/>
      <c r="J949" s="66"/>
      <c r="K949" s="66"/>
      <c r="L949" s="66"/>
      <c r="M949" s="66"/>
      <c r="N949" s="66"/>
      <c r="O949" s="66"/>
      <c r="P949" s="66"/>
      <c r="Q949" s="66"/>
      <c r="R949" s="66"/>
      <c r="S949" s="66"/>
      <c r="T949" s="66"/>
      <c r="U949" s="66"/>
      <c r="V949" s="66"/>
      <c r="W949" s="66"/>
      <c r="X949" s="66"/>
      <c r="Y949" s="66"/>
      <c r="Z949" s="66"/>
    </row>
    <row r="950" spans="1:26" ht="15.75" customHeight="1">
      <c r="A950" s="66"/>
      <c r="B950" s="66"/>
      <c r="C950" s="29"/>
      <c r="D950" s="66"/>
      <c r="E950" s="66"/>
      <c r="F950" s="66"/>
      <c r="G950" s="66"/>
      <c r="H950" s="66"/>
      <c r="I950" s="66"/>
      <c r="J950" s="66"/>
      <c r="K950" s="66"/>
      <c r="L950" s="66"/>
      <c r="M950" s="66"/>
      <c r="N950" s="66"/>
      <c r="O950" s="66"/>
      <c r="P950" s="66"/>
      <c r="Q950" s="66"/>
      <c r="R950" s="66"/>
      <c r="S950" s="66"/>
      <c r="T950" s="66"/>
      <c r="U950" s="66"/>
      <c r="V950" s="66"/>
      <c r="W950" s="66"/>
      <c r="X950" s="66"/>
      <c r="Y950" s="66"/>
      <c r="Z950" s="66"/>
    </row>
    <row r="951" spans="1:26" ht="15.75" customHeight="1">
      <c r="A951" s="66"/>
      <c r="B951" s="66"/>
      <c r="C951" s="29"/>
      <c r="D951" s="66"/>
      <c r="E951" s="66"/>
      <c r="F951" s="66"/>
      <c r="G951" s="66"/>
      <c r="H951" s="66"/>
      <c r="I951" s="66"/>
      <c r="J951" s="66"/>
      <c r="K951" s="66"/>
      <c r="L951" s="66"/>
      <c r="M951" s="66"/>
      <c r="N951" s="66"/>
      <c r="O951" s="66"/>
      <c r="P951" s="66"/>
      <c r="Q951" s="66"/>
      <c r="R951" s="66"/>
      <c r="S951" s="66"/>
      <c r="T951" s="66"/>
      <c r="U951" s="66"/>
      <c r="V951" s="66"/>
      <c r="W951" s="66"/>
      <c r="X951" s="66"/>
      <c r="Y951" s="66"/>
      <c r="Z951" s="66"/>
    </row>
    <row r="952" spans="1:26" ht="15.75" customHeight="1">
      <c r="A952" s="66"/>
      <c r="B952" s="66"/>
      <c r="C952" s="29"/>
      <c r="D952" s="66"/>
      <c r="E952" s="66"/>
      <c r="F952" s="66"/>
      <c r="G952" s="66"/>
      <c r="H952" s="66"/>
      <c r="I952" s="66"/>
      <c r="J952" s="66"/>
      <c r="K952" s="66"/>
      <c r="L952" s="66"/>
      <c r="M952" s="66"/>
      <c r="N952" s="66"/>
      <c r="O952" s="66"/>
      <c r="P952" s="66"/>
      <c r="Q952" s="66"/>
      <c r="R952" s="66"/>
      <c r="S952" s="66"/>
      <c r="T952" s="66"/>
      <c r="U952" s="66"/>
      <c r="V952" s="66"/>
      <c r="W952" s="66"/>
      <c r="X952" s="66"/>
      <c r="Y952" s="66"/>
      <c r="Z952" s="66"/>
    </row>
    <row r="953" spans="1:26" ht="15.75" customHeight="1">
      <c r="A953" s="66"/>
      <c r="B953" s="66"/>
      <c r="C953" s="29"/>
      <c r="D953" s="66"/>
      <c r="E953" s="66"/>
      <c r="F953" s="66"/>
      <c r="G953" s="66"/>
      <c r="H953" s="66"/>
      <c r="I953" s="66"/>
      <c r="J953" s="66"/>
      <c r="K953" s="66"/>
      <c r="L953" s="66"/>
      <c r="M953" s="66"/>
      <c r="N953" s="66"/>
      <c r="O953" s="66"/>
      <c r="P953" s="66"/>
      <c r="Q953" s="66"/>
      <c r="R953" s="66"/>
      <c r="S953" s="66"/>
      <c r="T953" s="66"/>
      <c r="U953" s="66"/>
      <c r="V953" s="66"/>
      <c r="W953" s="66"/>
      <c r="X953" s="66"/>
      <c r="Y953" s="66"/>
      <c r="Z953" s="66"/>
    </row>
    <row r="954" spans="1:26" ht="15.75" customHeight="1">
      <c r="A954" s="66"/>
      <c r="B954" s="66"/>
      <c r="C954" s="29"/>
      <c r="D954" s="66"/>
      <c r="E954" s="66"/>
      <c r="F954" s="66"/>
      <c r="G954" s="66"/>
      <c r="H954" s="66"/>
      <c r="I954" s="66"/>
      <c r="J954" s="66"/>
      <c r="K954" s="66"/>
      <c r="L954" s="66"/>
      <c r="M954" s="66"/>
      <c r="N954" s="66"/>
      <c r="O954" s="66"/>
      <c r="P954" s="66"/>
      <c r="Q954" s="66"/>
      <c r="R954" s="66"/>
      <c r="S954" s="66"/>
      <c r="T954" s="66"/>
      <c r="U954" s="66"/>
      <c r="V954" s="66"/>
      <c r="W954" s="66"/>
      <c r="X954" s="66"/>
      <c r="Y954" s="66"/>
      <c r="Z954" s="66"/>
    </row>
    <row r="955" spans="1:26" ht="15.75" customHeight="1">
      <c r="A955" s="66"/>
      <c r="B955" s="66"/>
      <c r="C955" s="29"/>
      <c r="D955" s="66"/>
      <c r="E955" s="66"/>
      <c r="F955" s="66"/>
      <c r="G955" s="66"/>
      <c r="H955" s="66"/>
      <c r="I955" s="66"/>
      <c r="J955" s="66"/>
      <c r="K955" s="66"/>
      <c r="L955" s="66"/>
      <c r="M955" s="66"/>
      <c r="N955" s="66"/>
      <c r="O955" s="66"/>
      <c r="P955" s="66"/>
      <c r="Q955" s="66"/>
      <c r="R955" s="66"/>
      <c r="S955" s="66"/>
      <c r="T955" s="66"/>
      <c r="U955" s="66"/>
      <c r="V955" s="66"/>
      <c r="W955" s="66"/>
      <c r="X955" s="66"/>
      <c r="Y955" s="66"/>
      <c r="Z955" s="66"/>
    </row>
    <row r="956" spans="1:26" ht="15.75" customHeight="1">
      <c r="A956" s="66"/>
      <c r="B956" s="66"/>
      <c r="C956" s="29"/>
      <c r="D956" s="66"/>
      <c r="E956" s="66"/>
      <c r="F956" s="66"/>
      <c r="G956" s="66"/>
      <c r="H956" s="66"/>
      <c r="I956" s="66"/>
      <c r="J956" s="66"/>
      <c r="K956" s="66"/>
      <c r="L956" s="66"/>
      <c r="M956" s="66"/>
      <c r="N956" s="66"/>
      <c r="O956" s="66"/>
      <c r="P956" s="66"/>
      <c r="Q956" s="66"/>
      <c r="R956" s="66"/>
      <c r="S956" s="66"/>
      <c r="T956" s="66"/>
      <c r="U956" s="66"/>
      <c r="V956" s="66"/>
      <c r="W956" s="66"/>
      <c r="X956" s="66"/>
      <c r="Y956" s="66"/>
      <c r="Z956" s="66"/>
    </row>
    <row r="957" spans="1:26" ht="15.75" customHeight="1">
      <c r="A957" s="66"/>
      <c r="B957" s="66"/>
      <c r="C957" s="29"/>
      <c r="D957" s="66"/>
      <c r="E957" s="66"/>
      <c r="F957" s="66"/>
      <c r="G957" s="66"/>
      <c r="H957" s="66"/>
      <c r="I957" s="66"/>
      <c r="J957" s="66"/>
      <c r="K957" s="66"/>
      <c r="L957" s="66"/>
      <c r="M957" s="66"/>
      <c r="N957" s="66"/>
      <c r="O957" s="66"/>
      <c r="P957" s="66"/>
      <c r="Q957" s="66"/>
      <c r="R957" s="66"/>
      <c r="S957" s="66"/>
      <c r="T957" s="66"/>
      <c r="U957" s="66"/>
      <c r="V957" s="66"/>
      <c r="W957" s="66"/>
      <c r="X957" s="66"/>
      <c r="Y957" s="66"/>
      <c r="Z957" s="66"/>
    </row>
    <row r="958" spans="1:26" ht="15.75" customHeight="1">
      <c r="A958" s="66"/>
      <c r="B958" s="66"/>
      <c r="C958" s="29"/>
      <c r="D958" s="66"/>
      <c r="E958" s="66"/>
      <c r="F958" s="66"/>
      <c r="G958" s="66"/>
      <c r="H958" s="66"/>
      <c r="I958" s="66"/>
      <c r="J958" s="66"/>
      <c r="K958" s="66"/>
      <c r="L958" s="66"/>
      <c r="M958" s="66"/>
      <c r="N958" s="66"/>
      <c r="O958" s="66"/>
      <c r="P958" s="66"/>
      <c r="Q958" s="66"/>
      <c r="R958" s="66"/>
      <c r="S958" s="66"/>
      <c r="T958" s="66"/>
      <c r="U958" s="66"/>
      <c r="V958" s="66"/>
      <c r="W958" s="66"/>
      <c r="X958" s="66"/>
      <c r="Y958" s="66"/>
      <c r="Z958" s="66"/>
    </row>
    <row r="959" spans="1:26" ht="15.75" customHeight="1">
      <c r="A959" s="66"/>
      <c r="B959" s="66"/>
      <c r="C959" s="29"/>
      <c r="D959" s="66"/>
      <c r="E959" s="66"/>
      <c r="F959" s="66"/>
      <c r="G959" s="66"/>
      <c r="H959" s="66"/>
      <c r="I959" s="66"/>
      <c r="J959" s="66"/>
      <c r="K959" s="66"/>
      <c r="L959" s="66"/>
      <c r="M959" s="66"/>
      <c r="N959" s="66"/>
      <c r="O959" s="66"/>
      <c r="P959" s="66"/>
      <c r="Q959" s="66"/>
      <c r="R959" s="66"/>
      <c r="S959" s="66"/>
      <c r="T959" s="66"/>
      <c r="U959" s="66"/>
      <c r="V959" s="66"/>
      <c r="W959" s="66"/>
      <c r="X959" s="66"/>
      <c r="Y959" s="66"/>
      <c r="Z959" s="66"/>
    </row>
    <row r="960" spans="1:26" ht="15.75" customHeight="1">
      <c r="A960" s="66"/>
      <c r="B960" s="66"/>
      <c r="C960" s="29"/>
      <c r="D960" s="66"/>
      <c r="E960" s="66"/>
      <c r="F960" s="66"/>
      <c r="G960" s="66"/>
      <c r="H960" s="66"/>
      <c r="I960" s="66"/>
      <c r="J960" s="66"/>
      <c r="K960" s="66"/>
      <c r="L960" s="66"/>
      <c r="M960" s="66"/>
      <c r="N960" s="66"/>
      <c r="O960" s="66"/>
      <c r="P960" s="66"/>
      <c r="Q960" s="66"/>
      <c r="R960" s="66"/>
      <c r="S960" s="66"/>
      <c r="T960" s="66"/>
      <c r="U960" s="66"/>
      <c r="V960" s="66"/>
      <c r="W960" s="66"/>
      <c r="X960" s="66"/>
      <c r="Y960" s="66"/>
      <c r="Z960" s="66"/>
    </row>
    <row r="961" spans="1:26" ht="15.75" customHeight="1">
      <c r="A961" s="66"/>
      <c r="B961" s="66"/>
      <c r="C961" s="29"/>
      <c r="D961" s="66"/>
      <c r="E961" s="66"/>
      <c r="F961" s="66"/>
      <c r="G961" s="66"/>
      <c r="H961" s="66"/>
      <c r="I961" s="66"/>
      <c r="J961" s="66"/>
      <c r="K961" s="66"/>
      <c r="L961" s="66"/>
      <c r="M961" s="66"/>
      <c r="N961" s="66"/>
      <c r="O961" s="66"/>
      <c r="P961" s="66"/>
      <c r="Q961" s="66"/>
      <c r="R961" s="66"/>
      <c r="S961" s="66"/>
      <c r="T961" s="66"/>
      <c r="U961" s="66"/>
      <c r="V961" s="66"/>
      <c r="W961" s="66"/>
      <c r="X961" s="66"/>
      <c r="Y961" s="66"/>
      <c r="Z961" s="66"/>
    </row>
    <row r="962" spans="1:26" ht="15.75" customHeight="1">
      <c r="A962" s="66"/>
      <c r="B962" s="66"/>
      <c r="C962" s="29"/>
      <c r="D962" s="66"/>
      <c r="E962" s="66"/>
      <c r="F962" s="66"/>
      <c r="G962" s="66"/>
      <c r="H962" s="66"/>
      <c r="I962" s="66"/>
      <c r="J962" s="66"/>
      <c r="K962" s="66"/>
      <c r="L962" s="66"/>
      <c r="M962" s="66"/>
      <c r="N962" s="66"/>
      <c r="O962" s="66"/>
      <c r="P962" s="66"/>
      <c r="Q962" s="66"/>
      <c r="R962" s="66"/>
      <c r="S962" s="66"/>
      <c r="T962" s="66"/>
      <c r="U962" s="66"/>
      <c r="V962" s="66"/>
      <c r="W962" s="66"/>
      <c r="X962" s="66"/>
      <c r="Y962" s="66"/>
      <c r="Z962" s="66"/>
    </row>
    <row r="963" spans="1:26" ht="15.75" customHeight="1">
      <c r="A963" s="66"/>
      <c r="B963" s="66"/>
      <c r="C963" s="29"/>
      <c r="D963" s="66"/>
      <c r="E963" s="66"/>
      <c r="F963" s="66"/>
      <c r="G963" s="66"/>
      <c r="H963" s="66"/>
      <c r="I963" s="66"/>
      <c r="J963" s="66"/>
      <c r="K963" s="66"/>
      <c r="L963" s="66"/>
      <c r="M963" s="66"/>
      <c r="N963" s="66"/>
      <c r="O963" s="66"/>
      <c r="P963" s="66"/>
      <c r="Q963" s="66"/>
      <c r="R963" s="66"/>
      <c r="S963" s="66"/>
      <c r="T963" s="66"/>
      <c r="U963" s="66"/>
      <c r="V963" s="66"/>
      <c r="W963" s="66"/>
      <c r="X963" s="66"/>
      <c r="Y963" s="66"/>
      <c r="Z963" s="66"/>
    </row>
    <row r="964" spans="1:26" ht="15.75" customHeight="1">
      <c r="A964" s="66"/>
      <c r="B964" s="66"/>
      <c r="C964" s="29"/>
      <c r="D964" s="66"/>
      <c r="E964" s="66"/>
      <c r="F964" s="66"/>
      <c r="G964" s="66"/>
      <c r="H964" s="66"/>
      <c r="I964" s="66"/>
      <c r="J964" s="66"/>
      <c r="K964" s="66"/>
      <c r="L964" s="66"/>
      <c r="M964" s="66"/>
      <c r="N964" s="66"/>
      <c r="O964" s="66"/>
      <c r="P964" s="66"/>
      <c r="Q964" s="66"/>
      <c r="R964" s="66"/>
      <c r="S964" s="66"/>
      <c r="T964" s="66"/>
      <c r="U964" s="66"/>
      <c r="V964" s="66"/>
      <c r="W964" s="66"/>
      <c r="X964" s="66"/>
      <c r="Y964" s="66"/>
      <c r="Z964" s="66"/>
    </row>
    <row r="965" spans="1:26" ht="15.75" customHeight="1">
      <c r="A965" s="66"/>
      <c r="B965" s="66"/>
      <c r="C965" s="29"/>
      <c r="D965" s="66"/>
      <c r="E965" s="66"/>
      <c r="F965" s="66"/>
      <c r="G965" s="66"/>
      <c r="H965" s="66"/>
      <c r="I965" s="66"/>
      <c r="J965" s="66"/>
      <c r="K965" s="66"/>
      <c r="L965" s="66"/>
      <c r="M965" s="66"/>
      <c r="N965" s="66"/>
      <c r="O965" s="66"/>
      <c r="P965" s="66"/>
      <c r="Q965" s="66"/>
      <c r="R965" s="66"/>
      <c r="S965" s="66"/>
      <c r="T965" s="66"/>
      <c r="U965" s="66"/>
      <c r="V965" s="66"/>
      <c r="W965" s="66"/>
      <c r="X965" s="66"/>
      <c r="Y965" s="66"/>
      <c r="Z965" s="66"/>
    </row>
    <row r="966" spans="1:26" ht="15.75" customHeight="1">
      <c r="A966" s="66"/>
      <c r="B966" s="66"/>
      <c r="C966" s="29"/>
      <c r="D966" s="66"/>
      <c r="E966" s="66"/>
      <c r="F966" s="66"/>
      <c r="G966" s="66"/>
      <c r="H966" s="66"/>
      <c r="I966" s="66"/>
      <c r="J966" s="66"/>
      <c r="K966" s="66"/>
      <c r="L966" s="66"/>
      <c r="M966" s="66"/>
      <c r="N966" s="66"/>
      <c r="O966" s="66"/>
      <c r="P966" s="66"/>
      <c r="Q966" s="66"/>
      <c r="R966" s="66"/>
      <c r="S966" s="66"/>
      <c r="T966" s="66"/>
      <c r="U966" s="66"/>
      <c r="V966" s="66"/>
      <c r="W966" s="66"/>
      <c r="X966" s="66"/>
      <c r="Y966" s="66"/>
      <c r="Z966" s="66"/>
    </row>
    <row r="967" spans="1:26" ht="15.75" customHeight="1">
      <c r="A967" s="66"/>
      <c r="B967" s="66"/>
      <c r="C967" s="29"/>
      <c r="D967" s="66"/>
      <c r="E967" s="66"/>
      <c r="F967" s="66"/>
      <c r="G967" s="66"/>
      <c r="H967" s="66"/>
      <c r="I967" s="66"/>
      <c r="J967" s="66"/>
      <c r="K967" s="66"/>
      <c r="L967" s="66"/>
      <c r="M967" s="66"/>
      <c r="N967" s="66"/>
      <c r="O967" s="66"/>
      <c r="P967" s="66"/>
      <c r="Q967" s="66"/>
      <c r="R967" s="66"/>
      <c r="S967" s="66"/>
      <c r="T967" s="66"/>
      <c r="U967" s="66"/>
      <c r="V967" s="66"/>
      <c r="W967" s="66"/>
      <c r="X967" s="66"/>
      <c r="Y967" s="66"/>
      <c r="Z967" s="66"/>
    </row>
    <row r="968" spans="1:26" ht="15.75" customHeight="1">
      <c r="A968" s="66"/>
      <c r="B968" s="66"/>
      <c r="C968" s="29"/>
      <c r="D968" s="66"/>
      <c r="E968" s="66"/>
      <c r="F968" s="66"/>
      <c r="G968" s="66"/>
      <c r="H968" s="66"/>
      <c r="I968" s="66"/>
      <c r="J968" s="66"/>
      <c r="K968" s="66"/>
      <c r="L968" s="66"/>
      <c r="M968" s="66"/>
      <c r="N968" s="66"/>
      <c r="O968" s="66"/>
      <c r="P968" s="66"/>
      <c r="Q968" s="66"/>
      <c r="R968" s="66"/>
      <c r="S968" s="66"/>
      <c r="T968" s="66"/>
      <c r="U968" s="66"/>
      <c r="V968" s="66"/>
      <c r="W968" s="66"/>
      <c r="X968" s="66"/>
      <c r="Y968" s="66"/>
      <c r="Z968" s="66"/>
    </row>
    <row r="969" spans="1:26" ht="15.75" customHeight="1">
      <c r="A969" s="66"/>
      <c r="B969" s="66"/>
      <c r="C969" s="29"/>
      <c r="D969" s="66"/>
      <c r="E969" s="66"/>
      <c r="F969" s="66"/>
      <c r="G969" s="66"/>
      <c r="H969" s="66"/>
      <c r="I969" s="66"/>
      <c r="J969" s="66"/>
      <c r="K969" s="66"/>
      <c r="L969" s="66"/>
      <c r="M969" s="66"/>
      <c r="N969" s="66"/>
      <c r="O969" s="66"/>
      <c r="P969" s="66"/>
      <c r="Q969" s="66"/>
      <c r="R969" s="66"/>
      <c r="S969" s="66"/>
      <c r="T969" s="66"/>
      <c r="U969" s="66"/>
      <c r="V969" s="66"/>
      <c r="W969" s="66"/>
      <c r="X969" s="66"/>
      <c r="Y969" s="66"/>
      <c r="Z969" s="66"/>
    </row>
    <row r="970" spans="1:26" ht="15.75" customHeight="1">
      <c r="A970" s="66"/>
      <c r="B970" s="66"/>
      <c r="C970" s="29"/>
      <c r="D970" s="66"/>
      <c r="E970" s="66"/>
      <c r="F970" s="66"/>
      <c r="G970" s="66"/>
      <c r="H970" s="66"/>
      <c r="I970" s="66"/>
      <c r="J970" s="66"/>
      <c r="K970" s="66"/>
      <c r="L970" s="66"/>
      <c r="M970" s="66"/>
      <c r="N970" s="66"/>
      <c r="O970" s="66"/>
      <c r="P970" s="66"/>
      <c r="Q970" s="66"/>
      <c r="R970" s="66"/>
      <c r="S970" s="66"/>
      <c r="T970" s="66"/>
      <c r="U970" s="66"/>
      <c r="V970" s="66"/>
      <c r="W970" s="66"/>
      <c r="X970" s="66"/>
      <c r="Y970" s="66"/>
      <c r="Z970" s="66"/>
    </row>
    <row r="971" spans="1:26" ht="15.75" customHeight="1">
      <c r="A971" s="66"/>
      <c r="B971" s="66"/>
      <c r="C971" s="29"/>
      <c r="D971" s="66"/>
      <c r="E971" s="66"/>
      <c r="F971" s="66"/>
      <c r="G971" s="66"/>
      <c r="H971" s="66"/>
      <c r="I971" s="66"/>
      <c r="J971" s="66"/>
      <c r="K971" s="66"/>
      <c r="L971" s="66"/>
      <c r="M971" s="66"/>
      <c r="N971" s="66"/>
      <c r="O971" s="66"/>
      <c r="P971" s="66"/>
      <c r="Q971" s="66"/>
      <c r="R971" s="66"/>
      <c r="S971" s="66"/>
      <c r="T971" s="66"/>
      <c r="U971" s="66"/>
      <c r="V971" s="66"/>
      <c r="W971" s="66"/>
      <c r="X971" s="66"/>
      <c r="Y971" s="66"/>
      <c r="Z971" s="66"/>
    </row>
    <row r="972" spans="1:26" ht="15.75" customHeight="1">
      <c r="A972" s="66"/>
      <c r="B972" s="66"/>
      <c r="C972" s="29"/>
      <c r="D972" s="66"/>
      <c r="E972" s="66"/>
      <c r="F972" s="66"/>
      <c r="G972" s="66"/>
      <c r="H972" s="66"/>
      <c r="I972" s="66"/>
      <c r="J972" s="66"/>
      <c r="K972" s="66"/>
      <c r="L972" s="66"/>
      <c r="M972" s="66"/>
      <c r="N972" s="66"/>
      <c r="O972" s="66"/>
      <c r="P972" s="66"/>
      <c r="Q972" s="66"/>
      <c r="R972" s="66"/>
      <c r="S972" s="66"/>
      <c r="T972" s="66"/>
      <c r="U972" s="66"/>
      <c r="V972" s="66"/>
      <c r="W972" s="66"/>
      <c r="X972" s="66"/>
      <c r="Y972" s="66"/>
      <c r="Z972" s="66"/>
    </row>
    <row r="973" spans="1:26" ht="15.75" customHeight="1">
      <c r="A973" s="66"/>
      <c r="B973" s="66"/>
      <c r="C973" s="29"/>
      <c r="D973" s="66"/>
      <c r="E973" s="66"/>
      <c r="F973" s="66"/>
      <c r="G973" s="66"/>
      <c r="H973" s="66"/>
      <c r="I973" s="66"/>
      <c r="J973" s="66"/>
      <c r="K973" s="66"/>
      <c r="L973" s="66"/>
      <c r="M973" s="66"/>
      <c r="N973" s="66"/>
      <c r="O973" s="66"/>
      <c r="P973" s="66"/>
      <c r="Q973" s="66"/>
      <c r="R973" s="66"/>
      <c r="S973" s="66"/>
      <c r="T973" s="66"/>
      <c r="U973" s="66"/>
      <c r="V973" s="66"/>
      <c r="W973" s="66"/>
      <c r="X973" s="66"/>
      <c r="Y973" s="66"/>
      <c r="Z973" s="66"/>
    </row>
    <row r="974" spans="1:26" ht="15.75" customHeight="1">
      <c r="A974" s="66"/>
      <c r="B974" s="66"/>
      <c r="C974" s="29"/>
      <c r="D974" s="66"/>
      <c r="E974" s="66"/>
      <c r="F974" s="66"/>
      <c r="G974" s="66"/>
      <c r="H974" s="66"/>
      <c r="I974" s="66"/>
      <c r="J974" s="66"/>
      <c r="K974" s="66"/>
      <c r="L974" s="66"/>
      <c r="M974" s="66"/>
      <c r="N974" s="66"/>
      <c r="O974" s="66"/>
      <c r="P974" s="66"/>
      <c r="Q974" s="66"/>
      <c r="R974" s="66"/>
      <c r="S974" s="66"/>
      <c r="T974" s="66"/>
      <c r="U974" s="66"/>
      <c r="V974" s="66"/>
      <c r="W974" s="66"/>
      <c r="X974" s="66"/>
      <c r="Y974" s="66"/>
      <c r="Z974" s="66"/>
    </row>
    <row r="975" spans="1:26" ht="15.75" customHeight="1">
      <c r="A975" s="66"/>
      <c r="B975" s="66"/>
      <c r="C975" s="29"/>
      <c r="D975" s="66"/>
      <c r="E975" s="66"/>
      <c r="F975" s="66"/>
      <c r="G975" s="66"/>
      <c r="H975" s="66"/>
      <c r="I975" s="66"/>
      <c r="J975" s="66"/>
      <c r="K975" s="66"/>
      <c r="L975" s="66"/>
      <c r="M975" s="66"/>
      <c r="N975" s="66"/>
      <c r="O975" s="66"/>
      <c r="P975" s="66"/>
      <c r="Q975" s="66"/>
      <c r="R975" s="66"/>
      <c r="S975" s="66"/>
      <c r="T975" s="66"/>
      <c r="U975" s="66"/>
      <c r="V975" s="66"/>
      <c r="W975" s="66"/>
      <c r="X975" s="66"/>
      <c r="Y975" s="66"/>
      <c r="Z975" s="66"/>
    </row>
    <row r="976" spans="1:26" ht="15.75" customHeight="1">
      <c r="A976" s="66"/>
      <c r="B976" s="66"/>
      <c r="C976" s="29"/>
      <c r="D976" s="66"/>
      <c r="E976" s="66"/>
      <c r="F976" s="66"/>
      <c r="G976" s="66"/>
      <c r="H976" s="66"/>
      <c r="I976" s="66"/>
      <c r="J976" s="66"/>
      <c r="K976" s="66"/>
      <c r="L976" s="66"/>
      <c r="M976" s="66"/>
      <c r="N976" s="66"/>
      <c r="O976" s="66"/>
      <c r="P976" s="66"/>
      <c r="Q976" s="66"/>
      <c r="R976" s="66"/>
      <c r="S976" s="66"/>
      <c r="T976" s="66"/>
      <c r="U976" s="66"/>
      <c r="V976" s="66"/>
      <c r="W976" s="66"/>
      <c r="X976" s="66"/>
      <c r="Y976" s="66"/>
      <c r="Z976" s="66"/>
    </row>
    <row r="977" spans="1:26" ht="15.75" customHeight="1">
      <c r="A977" s="66"/>
      <c r="B977" s="66"/>
      <c r="C977" s="29"/>
      <c r="D977" s="66"/>
      <c r="E977" s="66"/>
      <c r="F977" s="66"/>
      <c r="G977" s="66"/>
      <c r="H977" s="66"/>
      <c r="I977" s="66"/>
      <c r="J977" s="66"/>
      <c r="K977" s="66"/>
      <c r="L977" s="66"/>
      <c r="M977" s="66"/>
      <c r="N977" s="66"/>
      <c r="O977" s="66"/>
      <c r="P977" s="66"/>
      <c r="Q977" s="66"/>
      <c r="R977" s="66"/>
      <c r="S977" s="66"/>
      <c r="T977" s="66"/>
      <c r="U977" s="66"/>
      <c r="V977" s="66"/>
      <c r="W977" s="66"/>
      <c r="X977" s="66"/>
      <c r="Y977" s="66"/>
      <c r="Z977" s="66"/>
    </row>
    <row r="978" spans="1:26" ht="15.75" customHeight="1">
      <c r="A978" s="66"/>
      <c r="B978" s="66"/>
      <c r="C978" s="29"/>
      <c r="D978" s="66"/>
      <c r="E978" s="66"/>
      <c r="F978" s="66"/>
      <c r="G978" s="66"/>
      <c r="H978" s="66"/>
      <c r="I978" s="66"/>
      <c r="J978" s="66"/>
      <c r="K978" s="66"/>
      <c r="L978" s="66"/>
      <c r="M978" s="66"/>
      <c r="N978" s="66"/>
      <c r="O978" s="66"/>
      <c r="P978" s="66"/>
      <c r="Q978" s="66"/>
      <c r="R978" s="66"/>
      <c r="S978" s="66"/>
      <c r="T978" s="66"/>
      <c r="U978" s="66"/>
      <c r="V978" s="66"/>
      <c r="W978" s="66"/>
      <c r="X978" s="66"/>
      <c r="Y978" s="66"/>
      <c r="Z978" s="66"/>
    </row>
    <row r="979" spans="1:26" ht="15.75" customHeight="1">
      <c r="A979" s="66"/>
      <c r="B979" s="66"/>
      <c r="C979" s="29"/>
      <c r="D979" s="66"/>
      <c r="E979" s="66"/>
      <c r="F979" s="66"/>
      <c r="G979" s="66"/>
      <c r="H979" s="66"/>
      <c r="I979" s="66"/>
      <c r="J979" s="66"/>
      <c r="K979" s="66"/>
      <c r="L979" s="66"/>
      <c r="M979" s="66"/>
      <c r="N979" s="66"/>
      <c r="O979" s="66"/>
      <c r="P979" s="66"/>
      <c r="Q979" s="66"/>
      <c r="R979" s="66"/>
      <c r="S979" s="66"/>
      <c r="T979" s="66"/>
      <c r="U979" s="66"/>
      <c r="V979" s="66"/>
      <c r="W979" s="66"/>
      <c r="X979" s="66"/>
      <c r="Y979" s="66"/>
      <c r="Z979" s="66"/>
    </row>
    <row r="980" spans="1:26" ht="15.75" customHeight="1">
      <c r="A980" s="66"/>
      <c r="B980" s="66"/>
      <c r="C980" s="29"/>
      <c r="D980" s="66"/>
      <c r="E980" s="66"/>
      <c r="F980" s="66"/>
      <c r="G980" s="66"/>
      <c r="H980" s="66"/>
      <c r="I980" s="66"/>
      <c r="J980" s="66"/>
      <c r="K980" s="66"/>
      <c r="L980" s="66"/>
      <c r="M980" s="66"/>
      <c r="N980" s="66"/>
      <c r="O980" s="66"/>
      <c r="P980" s="66"/>
      <c r="Q980" s="66"/>
      <c r="R980" s="66"/>
      <c r="S980" s="66"/>
      <c r="T980" s="66"/>
      <c r="U980" s="66"/>
      <c r="V980" s="66"/>
      <c r="W980" s="66"/>
      <c r="X980" s="66"/>
      <c r="Y980" s="66"/>
      <c r="Z980" s="66"/>
    </row>
    <row r="981" spans="1:26" ht="15.75" customHeight="1">
      <c r="A981" s="66"/>
      <c r="B981" s="66"/>
      <c r="C981" s="29"/>
      <c r="D981" s="66"/>
      <c r="E981" s="66"/>
      <c r="F981" s="66"/>
      <c r="G981" s="66"/>
      <c r="H981" s="66"/>
      <c r="I981" s="66"/>
      <c r="J981" s="66"/>
      <c r="K981" s="66"/>
      <c r="L981" s="66"/>
      <c r="M981" s="66"/>
      <c r="N981" s="66"/>
      <c r="O981" s="66"/>
      <c r="P981" s="66"/>
      <c r="Q981" s="66"/>
      <c r="R981" s="66"/>
      <c r="S981" s="66"/>
      <c r="T981" s="66"/>
      <c r="U981" s="66"/>
      <c r="V981" s="66"/>
      <c r="W981" s="66"/>
      <c r="X981" s="66"/>
      <c r="Y981" s="66"/>
      <c r="Z981" s="66"/>
    </row>
    <row r="982" spans="1:26" ht="15.75" customHeight="1">
      <c r="A982" s="66"/>
      <c r="B982" s="66"/>
      <c r="C982" s="29"/>
      <c r="D982" s="66"/>
      <c r="E982" s="66"/>
      <c r="F982" s="66"/>
      <c r="G982" s="66"/>
      <c r="H982" s="66"/>
      <c r="I982" s="66"/>
      <c r="J982" s="66"/>
      <c r="K982" s="66"/>
      <c r="L982" s="66"/>
      <c r="M982" s="66"/>
      <c r="N982" s="66"/>
      <c r="O982" s="66"/>
      <c r="P982" s="66"/>
      <c r="Q982" s="66"/>
      <c r="R982" s="66"/>
      <c r="S982" s="66"/>
      <c r="T982" s="66"/>
      <c r="U982" s="66"/>
      <c r="V982" s="66"/>
      <c r="W982" s="66"/>
      <c r="X982" s="66"/>
      <c r="Y982" s="66"/>
      <c r="Z982" s="66"/>
    </row>
    <row r="983" spans="1:26" ht="15.75" customHeight="1">
      <c r="A983" s="66"/>
      <c r="B983" s="66"/>
      <c r="C983" s="29"/>
      <c r="D983" s="66"/>
      <c r="E983" s="66"/>
      <c r="F983" s="66"/>
      <c r="G983" s="66"/>
      <c r="H983" s="66"/>
      <c r="I983" s="66"/>
      <c r="J983" s="66"/>
      <c r="K983" s="66"/>
      <c r="L983" s="66"/>
      <c r="M983" s="66"/>
      <c r="N983" s="66"/>
      <c r="O983" s="66"/>
      <c r="P983" s="66"/>
      <c r="Q983" s="66"/>
      <c r="R983" s="66"/>
      <c r="S983" s="66"/>
      <c r="T983" s="66"/>
      <c r="U983" s="66"/>
      <c r="V983" s="66"/>
      <c r="W983" s="66"/>
      <c r="X983" s="66"/>
      <c r="Y983" s="66"/>
      <c r="Z983" s="66"/>
    </row>
    <row r="984" spans="1:26" ht="15.75" customHeight="1">
      <c r="A984" s="66"/>
      <c r="B984" s="66"/>
      <c r="C984" s="29"/>
      <c r="D984" s="66"/>
      <c r="E984" s="66"/>
      <c r="F984" s="66"/>
      <c r="G984" s="66"/>
      <c r="H984" s="66"/>
      <c r="I984" s="66"/>
      <c r="J984" s="66"/>
      <c r="K984" s="66"/>
      <c r="L984" s="66"/>
      <c r="M984" s="66"/>
      <c r="N984" s="66"/>
      <c r="O984" s="66"/>
      <c r="P984" s="66"/>
      <c r="Q984" s="66"/>
      <c r="R984" s="66"/>
      <c r="S984" s="66"/>
      <c r="T984" s="66"/>
      <c r="U984" s="66"/>
      <c r="V984" s="66"/>
      <c r="W984" s="66"/>
      <c r="X984" s="66"/>
      <c r="Y984" s="66"/>
      <c r="Z984" s="66"/>
    </row>
    <row r="985" spans="1:26" ht="15.75" customHeight="1">
      <c r="A985" s="66"/>
      <c r="B985" s="66"/>
      <c r="C985" s="29"/>
      <c r="D985" s="66"/>
      <c r="E985" s="66"/>
      <c r="F985" s="66"/>
      <c r="G985" s="66"/>
      <c r="H985" s="66"/>
      <c r="I985" s="66"/>
      <c r="J985" s="66"/>
      <c r="K985" s="66"/>
      <c r="L985" s="66"/>
      <c r="M985" s="66"/>
      <c r="N985" s="66"/>
      <c r="O985" s="66"/>
      <c r="P985" s="66"/>
      <c r="Q985" s="66"/>
      <c r="R985" s="66"/>
      <c r="S985" s="66"/>
      <c r="T985" s="66"/>
      <c r="U985" s="66"/>
      <c r="V985" s="66"/>
      <c r="W985" s="66"/>
      <c r="X985" s="66"/>
      <c r="Y985" s="66"/>
      <c r="Z985" s="66"/>
    </row>
    <row r="986" spans="1:26" ht="15.75" customHeight="1">
      <c r="A986" s="66"/>
      <c r="B986" s="66"/>
      <c r="C986" s="29"/>
      <c r="D986" s="66"/>
      <c r="E986" s="66"/>
      <c r="F986" s="66"/>
      <c r="G986" s="66"/>
      <c r="H986" s="66"/>
      <c r="I986" s="66"/>
      <c r="J986" s="66"/>
      <c r="K986" s="66"/>
      <c r="L986" s="66"/>
      <c r="M986" s="66"/>
      <c r="N986" s="66"/>
      <c r="O986" s="66"/>
      <c r="P986" s="66"/>
      <c r="Q986" s="66"/>
      <c r="R986" s="66"/>
      <c r="S986" s="66"/>
      <c r="T986" s="66"/>
      <c r="U986" s="66"/>
      <c r="V986" s="66"/>
      <c r="W986" s="66"/>
      <c r="X986" s="66"/>
      <c r="Y986" s="66"/>
      <c r="Z986" s="66"/>
    </row>
    <row r="987" spans="1:26" ht="15.75" customHeight="1">
      <c r="A987" s="66"/>
      <c r="B987" s="66"/>
      <c r="C987" s="29"/>
      <c r="D987" s="66"/>
      <c r="E987" s="66"/>
      <c r="F987" s="66"/>
      <c r="G987" s="66"/>
      <c r="H987" s="66"/>
      <c r="I987" s="66"/>
      <c r="J987" s="66"/>
      <c r="K987" s="66"/>
      <c r="L987" s="66"/>
      <c r="M987" s="66"/>
      <c r="N987" s="66"/>
      <c r="O987" s="66"/>
      <c r="P987" s="66"/>
      <c r="Q987" s="66"/>
      <c r="R987" s="66"/>
      <c r="S987" s="66"/>
      <c r="T987" s="66"/>
      <c r="U987" s="66"/>
      <c r="V987" s="66"/>
      <c r="W987" s="66"/>
      <c r="X987" s="66"/>
      <c r="Y987" s="66"/>
      <c r="Z987" s="66"/>
    </row>
    <row r="988" spans="1:26" ht="15.75" customHeight="1">
      <c r="A988" s="66"/>
      <c r="B988" s="66"/>
      <c r="C988" s="29"/>
      <c r="D988" s="66"/>
      <c r="E988" s="66"/>
      <c r="F988" s="66"/>
      <c r="G988" s="66"/>
      <c r="H988" s="66"/>
      <c r="I988" s="66"/>
      <c r="J988" s="66"/>
      <c r="K988" s="66"/>
      <c r="L988" s="66"/>
      <c r="M988" s="66"/>
      <c r="N988" s="66"/>
      <c r="O988" s="66"/>
      <c r="P988" s="66"/>
      <c r="Q988" s="66"/>
      <c r="R988" s="66"/>
      <c r="S988" s="66"/>
      <c r="T988" s="66"/>
      <c r="U988" s="66"/>
      <c r="V988" s="66"/>
      <c r="W988" s="66"/>
      <c r="X988" s="66"/>
      <c r="Y988" s="66"/>
      <c r="Z988" s="66"/>
    </row>
    <row r="989" spans="1:26" ht="15.75" customHeight="1">
      <c r="A989" s="66"/>
      <c r="B989" s="66"/>
      <c r="C989" s="29"/>
      <c r="D989" s="66"/>
      <c r="E989" s="66"/>
      <c r="F989" s="66"/>
      <c r="G989" s="66"/>
      <c r="H989" s="66"/>
      <c r="I989" s="66"/>
      <c r="J989" s="66"/>
      <c r="K989" s="66"/>
      <c r="L989" s="66"/>
      <c r="M989" s="66"/>
      <c r="N989" s="66"/>
      <c r="O989" s="66"/>
      <c r="P989" s="66"/>
      <c r="Q989" s="66"/>
      <c r="R989" s="66"/>
      <c r="S989" s="66"/>
      <c r="T989" s="66"/>
      <c r="U989" s="66"/>
      <c r="V989" s="66"/>
      <c r="W989" s="66"/>
      <c r="X989" s="66"/>
      <c r="Y989" s="66"/>
      <c r="Z989" s="66"/>
    </row>
    <row r="990" spans="1:26" ht="15.75" customHeight="1">
      <c r="A990" s="66"/>
      <c r="B990" s="66"/>
      <c r="C990" s="29"/>
      <c r="D990" s="66"/>
      <c r="E990" s="66"/>
      <c r="F990" s="66"/>
      <c r="G990" s="66"/>
      <c r="H990" s="66"/>
      <c r="I990" s="66"/>
      <c r="J990" s="66"/>
      <c r="K990" s="66"/>
      <c r="L990" s="66"/>
      <c r="M990" s="66"/>
      <c r="N990" s="66"/>
      <c r="O990" s="66"/>
      <c r="P990" s="66"/>
      <c r="Q990" s="66"/>
      <c r="R990" s="66"/>
      <c r="S990" s="66"/>
      <c r="T990" s="66"/>
      <c r="U990" s="66"/>
      <c r="V990" s="66"/>
      <c r="W990" s="66"/>
      <c r="X990" s="66"/>
      <c r="Y990" s="66"/>
      <c r="Z990" s="66"/>
    </row>
    <row r="991" spans="1:26" ht="15.75" customHeight="1">
      <c r="A991" s="66"/>
      <c r="B991" s="66"/>
      <c r="C991" s="29"/>
      <c r="D991" s="66"/>
      <c r="E991" s="66"/>
      <c r="F991" s="66"/>
      <c r="G991" s="66"/>
      <c r="H991" s="66"/>
      <c r="I991" s="66"/>
      <c r="J991" s="66"/>
      <c r="K991" s="66"/>
      <c r="L991" s="66"/>
      <c r="M991" s="66"/>
      <c r="N991" s="66"/>
      <c r="O991" s="66"/>
      <c r="P991" s="66"/>
      <c r="Q991" s="66"/>
      <c r="R991" s="66"/>
      <c r="S991" s="66"/>
      <c r="T991" s="66"/>
      <c r="U991" s="66"/>
      <c r="V991" s="66"/>
      <c r="W991" s="66"/>
      <c r="X991" s="66"/>
      <c r="Y991" s="66"/>
      <c r="Z991" s="66"/>
    </row>
    <row r="992" spans="1:26" ht="15.75" customHeight="1">
      <c r="A992" s="66"/>
      <c r="B992" s="66"/>
      <c r="C992" s="29"/>
      <c r="D992" s="66"/>
      <c r="E992" s="66"/>
      <c r="F992" s="66"/>
      <c r="G992" s="66"/>
      <c r="H992" s="66"/>
      <c r="I992" s="66"/>
      <c r="J992" s="66"/>
      <c r="K992" s="66"/>
      <c r="L992" s="66"/>
      <c r="M992" s="66"/>
      <c r="N992" s="66"/>
      <c r="O992" s="66"/>
      <c r="P992" s="66"/>
      <c r="Q992" s="66"/>
      <c r="R992" s="66"/>
      <c r="S992" s="66"/>
      <c r="T992" s="66"/>
      <c r="U992" s="66"/>
      <c r="V992" s="66"/>
      <c r="W992" s="66"/>
      <c r="X992" s="66"/>
      <c r="Y992" s="66"/>
      <c r="Z992" s="66"/>
    </row>
    <row r="993" spans="1:26" ht="15.75" customHeight="1">
      <c r="A993" s="66"/>
      <c r="B993" s="66"/>
      <c r="C993" s="29"/>
      <c r="D993" s="66"/>
      <c r="E993" s="66"/>
      <c r="F993" s="66"/>
      <c r="G993" s="66"/>
      <c r="H993" s="66"/>
      <c r="I993" s="66"/>
      <c r="J993" s="66"/>
      <c r="K993" s="66"/>
      <c r="L993" s="66"/>
      <c r="M993" s="66"/>
      <c r="N993" s="66"/>
      <c r="O993" s="66"/>
      <c r="P993" s="66"/>
      <c r="Q993" s="66"/>
      <c r="R993" s="66"/>
      <c r="S993" s="66"/>
      <c r="T993" s="66"/>
      <c r="U993" s="66"/>
      <c r="V993" s="66"/>
      <c r="W993" s="66"/>
      <c r="X993" s="66"/>
      <c r="Y993" s="66"/>
      <c r="Z993" s="66"/>
    </row>
    <row r="994" spans="1:26" ht="15.75" customHeight="1">
      <c r="A994" s="66"/>
      <c r="B994" s="66"/>
      <c r="C994" s="29"/>
      <c r="D994" s="66"/>
      <c r="E994" s="66"/>
      <c r="F994" s="66"/>
      <c r="G994" s="66"/>
      <c r="H994" s="66"/>
      <c r="I994" s="66"/>
      <c r="J994" s="66"/>
      <c r="K994" s="66"/>
      <c r="L994" s="66"/>
      <c r="M994" s="66"/>
      <c r="N994" s="66"/>
      <c r="O994" s="66"/>
      <c r="P994" s="66"/>
      <c r="Q994" s="66"/>
      <c r="R994" s="66"/>
      <c r="S994" s="66"/>
      <c r="T994" s="66"/>
      <c r="U994" s="66"/>
      <c r="V994" s="66"/>
      <c r="W994" s="66"/>
      <c r="X994" s="66"/>
      <c r="Y994" s="66"/>
      <c r="Z994" s="66"/>
    </row>
    <row r="995" spans="1:26" ht="15.75" customHeight="1">
      <c r="A995" s="66"/>
      <c r="B995" s="66"/>
      <c r="C995" s="29"/>
      <c r="D995" s="66"/>
      <c r="E995" s="66"/>
      <c r="F995" s="66"/>
      <c r="G995" s="66"/>
      <c r="H995" s="66"/>
      <c r="I995" s="66"/>
      <c r="J995" s="66"/>
      <c r="K995" s="66"/>
      <c r="L995" s="66"/>
      <c r="M995" s="66"/>
      <c r="N995" s="66"/>
      <c r="O995" s="66"/>
      <c r="P995" s="66"/>
      <c r="Q995" s="66"/>
      <c r="R995" s="66"/>
      <c r="S995" s="66"/>
      <c r="T995" s="66"/>
      <c r="U995" s="66"/>
      <c r="V995" s="66"/>
      <c r="W995" s="66"/>
      <c r="X995" s="66"/>
      <c r="Y995" s="66"/>
      <c r="Z995" s="66"/>
    </row>
    <row r="996" spans="1:26" ht="15.75" customHeight="1">
      <c r="A996" s="66"/>
      <c r="B996" s="66"/>
      <c r="C996" s="29"/>
      <c r="D996" s="66"/>
      <c r="E996" s="66"/>
      <c r="F996" s="66"/>
      <c r="G996" s="66"/>
      <c r="H996" s="66"/>
      <c r="I996" s="66"/>
      <c r="J996" s="66"/>
      <c r="K996" s="66"/>
      <c r="L996" s="66"/>
      <c r="M996" s="66"/>
      <c r="N996" s="66"/>
      <c r="O996" s="66"/>
      <c r="P996" s="66"/>
      <c r="Q996" s="66"/>
      <c r="R996" s="66"/>
      <c r="S996" s="66"/>
      <c r="T996" s="66"/>
      <c r="U996" s="66"/>
      <c r="V996" s="66"/>
      <c r="W996" s="66"/>
      <c r="X996" s="66"/>
      <c r="Y996" s="66"/>
      <c r="Z996" s="66"/>
    </row>
    <row r="997" spans="1:26" ht="15.75" customHeight="1">
      <c r="A997" s="66"/>
      <c r="B997" s="66"/>
      <c r="C997" s="29"/>
      <c r="D997" s="66"/>
      <c r="E997" s="66"/>
      <c r="F997" s="66"/>
      <c r="G997" s="66"/>
      <c r="H997" s="66"/>
      <c r="I997" s="66"/>
      <c r="J997" s="66"/>
      <c r="K997" s="66"/>
      <c r="L997" s="66"/>
      <c r="M997" s="66"/>
      <c r="N997" s="66"/>
      <c r="O997" s="66"/>
      <c r="P997" s="66"/>
      <c r="Q997" s="66"/>
      <c r="R997" s="66"/>
      <c r="S997" s="66"/>
      <c r="T997" s="66"/>
      <c r="U997" s="66"/>
      <c r="V997" s="66"/>
      <c r="W997" s="66"/>
      <c r="X997" s="66"/>
      <c r="Y997" s="66"/>
      <c r="Z997" s="66"/>
    </row>
    <row r="998" spans="1:26" ht="15.75" customHeight="1">
      <c r="A998" s="66"/>
      <c r="B998" s="66"/>
      <c r="C998" s="29"/>
      <c r="D998" s="66"/>
      <c r="E998" s="66"/>
      <c r="F998" s="66"/>
      <c r="G998" s="66"/>
      <c r="H998" s="66"/>
      <c r="I998" s="66"/>
      <c r="J998" s="66"/>
      <c r="K998" s="66"/>
      <c r="L998" s="66"/>
      <c r="M998" s="66"/>
      <c r="N998" s="66"/>
      <c r="O998" s="66"/>
      <c r="P998" s="66"/>
      <c r="Q998" s="66"/>
      <c r="R998" s="66"/>
      <c r="S998" s="66"/>
      <c r="T998" s="66"/>
      <c r="U998" s="66"/>
      <c r="V998" s="66"/>
      <c r="W998" s="66"/>
      <c r="X998" s="66"/>
      <c r="Y998" s="66"/>
      <c r="Z998" s="66"/>
    </row>
    <row r="999" spans="1:26" ht="15.75" customHeight="1">
      <c r="A999" s="66"/>
      <c r="B999" s="66"/>
      <c r="C999" s="29"/>
      <c r="D999" s="66"/>
      <c r="E999" s="66"/>
      <c r="F999" s="66"/>
      <c r="G999" s="66"/>
      <c r="H999" s="66"/>
      <c r="I999" s="66"/>
      <c r="J999" s="66"/>
      <c r="K999" s="66"/>
      <c r="L999" s="66"/>
      <c r="M999" s="66"/>
      <c r="N999" s="66"/>
      <c r="O999" s="66"/>
      <c r="P999" s="66"/>
      <c r="Q999" s="66"/>
      <c r="R999" s="66"/>
      <c r="S999" s="66"/>
      <c r="T999" s="66"/>
      <c r="U999" s="66"/>
      <c r="V999" s="66"/>
      <c r="W999" s="66"/>
      <c r="X999" s="66"/>
      <c r="Y999" s="66"/>
      <c r="Z999" s="66"/>
    </row>
    <row r="1000" spans="1:26" ht="15.75" customHeight="1">
      <c r="A1000" s="66"/>
      <c r="B1000" s="66"/>
      <c r="C1000" s="29"/>
      <c r="D1000" s="66"/>
      <c r="E1000" s="66"/>
      <c r="F1000" s="66"/>
      <c r="G1000" s="66"/>
      <c r="H1000" s="66"/>
      <c r="I1000" s="66"/>
      <c r="J1000" s="66"/>
      <c r="K1000" s="66"/>
      <c r="L1000" s="66"/>
      <c r="M1000" s="66"/>
      <c r="N1000" s="66"/>
      <c r="O1000" s="66"/>
      <c r="P1000" s="66"/>
      <c r="Q1000" s="66"/>
      <c r="R1000" s="66"/>
      <c r="S1000" s="66"/>
      <c r="T1000" s="66"/>
      <c r="U1000" s="66"/>
      <c r="V1000" s="66"/>
      <c r="W1000" s="66"/>
      <c r="X1000" s="66"/>
      <c r="Y1000" s="66"/>
      <c r="Z1000" s="66"/>
    </row>
    <row r="1001" spans="1:26" ht="15.75" customHeight="1">
      <c r="A1001" s="66"/>
      <c r="B1001" s="66"/>
      <c r="C1001" s="29"/>
      <c r="D1001" s="66"/>
      <c r="E1001" s="66"/>
      <c r="F1001" s="66"/>
      <c r="G1001" s="66"/>
      <c r="H1001" s="66"/>
      <c r="I1001" s="66"/>
      <c r="J1001" s="66"/>
      <c r="K1001" s="66"/>
      <c r="L1001" s="66"/>
      <c r="M1001" s="66"/>
      <c r="N1001" s="66"/>
      <c r="O1001" s="66"/>
      <c r="P1001" s="66"/>
      <c r="Q1001" s="66"/>
      <c r="R1001" s="66"/>
      <c r="S1001" s="66"/>
      <c r="T1001" s="66"/>
      <c r="U1001" s="66"/>
      <c r="V1001" s="66"/>
      <c r="W1001" s="66"/>
      <c r="X1001" s="66"/>
      <c r="Y1001" s="66"/>
      <c r="Z1001" s="66"/>
    </row>
    <row r="1002" spans="1:26" ht="15.75" customHeight="1">
      <c r="A1002" s="66"/>
      <c r="B1002" s="66"/>
      <c r="C1002" s="29"/>
      <c r="D1002" s="66"/>
      <c r="E1002" s="66"/>
      <c r="F1002" s="66"/>
      <c r="G1002" s="66"/>
      <c r="H1002" s="66"/>
      <c r="I1002" s="66"/>
      <c r="J1002" s="66"/>
      <c r="K1002" s="66"/>
      <c r="L1002" s="66"/>
      <c r="M1002" s="66"/>
      <c r="N1002" s="66"/>
      <c r="O1002" s="66"/>
      <c r="P1002" s="66"/>
      <c r="Q1002" s="66"/>
      <c r="R1002" s="66"/>
      <c r="S1002" s="66"/>
      <c r="T1002" s="66"/>
      <c r="U1002" s="66"/>
      <c r="V1002" s="66"/>
      <c r="W1002" s="66"/>
      <c r="X1002" s="66"/>
      <c r="Y1002" s="66"/>
      <c r="Z1002" s="66"/>
    </row>
    <row r="1003" spans="1:26" ht="15.75" customHeight="1">
      <c r="A1003" s="66"/>
      <c r="B1003" s="66"/>
      <c r="C1003" s="29"/>
      <c r="D1003" s="66"/>
      <c r="E1003" s="66"/>
      <c r="F1003" s="66"/>
      <c r="G1003" s="66"/>
      <c r="H1003" s="66"/>
      <c r="I1003" s="66"/>
      <c r="J1003" s="66"/>
      <c r="K1003" s="66"/>
      <c r="L1003" s="66"/>
      <c r="M1003" s="66"/>
      <c r="N1003" s="66"/>
      <c r="O1003" s="66"/>
      <c r="P1003" s="66"/>
      <c r="Q1003" s="66"/>
      <c r="R1003" s="66"/>
      <c r="S1003" s="66"/>
      <c r="T1003" s="66"/>
      <c r="U1003" s="66"/>
      <c r="V1003" s="66"/>
      <c r="W1003" s="66"/>
      <c r="X1003" s="66"/>
      <c r="Y1003" s="66"/>
      <c r="Z1003" s="66"/>
    </row>
  </sheetData>
  <mergeCells count="3">
    <mergeCell ref="B1:E1"/>
    <mergeCell ref="B2:C2"/>
    <mergeCell ref="B3:C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E1000"/>
  <sheetViews>
    <sheetView topLeftCell="B1" workbookViewId="0">
      <selection activeCell="B4" sqref="B4"/>
    </sheetView>
  </sheetViews>
  <sheetFormatPr defaultColWidth="14.42578125" defaultRowHeight="15" customHeight="1"/>
  <cols>
    <col min="1" max="1" width="8" style="640" customWidth="1"/>
    <col min="2" max="2" width="33.5703125" style="640" customWidth="1"/>
    <col min="3" max="3" width="45.5703125" style="640" customWidth="1"/>
    <col min="4" max="5" width="11.5703125" style="640" customWidth="1"/>
    <col min="6" max="9" width="8.85546875" style="640" customWidth="1"/>
    <col min="10" max="10" width="17.42578125" style="640" customWidth="1"/>
    <col min="11" max="23" width="8.85546875" style="640" customWidth="1"/>
    <col min="24" max="16384" width="14.42578125" style="640"/>
  </cols>
  <sheetData>
    <row r="1" spans="1:5" ht="12">
      <c r="A1" s="638"/>
      <c r="B1" s="639"/>
      <c r="C1" s="639"/>
      <c r="D1" s="638"/>
      <c r="E1" s="638"/>
    </row>
    <row r="2" spans="1:5" ht="12">
      <c r="A2" s="638"/>
      <c r="B2" s="641" t="s">
        <v>4178</v>
      </c>
      <c r="C2" s="655"/>
      <c r="D2" s="655"/>
      <c r="E2" s="655"/>
    </row>
    <row r="3" spans="1:5" ht="12.75">
      <c r="A3" s="642" t="s">
        <v>3971</v>
      </c>
      <c r="B3" s="643" t="s">
        <v>4179</v>
      </c>
      <c r="C3" s="656"/>
      <c r="D3" s="642" t="s">
        <v>51</v>
      </c>
      <c r="E3" s="642" t="s">
        <v>52</v>
      </c>
    </row>
    <row r="4" spans="1:5" ht="34.5" customHeight="1">
      <c r="A4" s="644" t="s">
        <v>4180</v>
      </c>
      <c r="B4" s="645" t="s">
        <v>4181</v>
      </c>
      <c r="C4" s="645" t="s">
        <v>4182</v>
      </c>
      <c r="D4" s="644"/>
      <c r="E4" s="644"/>
    </row>
    <row r="5" spans="1:5" ht="69" customHeight="1">
      <c r="A5" s="644" t="s">
        <v>4183</v>
      </c>
      <c r="B5" s="645" t="s">
        <v>4184</v>
      </c>
      <c r="C5" s="645" t="s">
        <v>4185</v>
      </c>
      <c r="D5" s="644"/>
      <c r="E5" s="644"/>
    </row>
    <row r="6" spans="1:5" ht="51" customHeight="1">
      <c r="A6" s="644" t="s">
        <v>4186</v>
      </c>
      <c r="B6" s="646" t="s">
        <v>4187</v>
      </c>
      <c r="C6" s="656"/>
      <c r="D6" s="647"/>
      <c r="E6" s="647"/>
    </row>
    <row r="7" spans="1:5" ht="113.25">
      <c r="A7" s="644" t="s">
        <v>4188</v>
      </c>
      <c r="B7" s="648" t="s">
        <v>4189</v>
      </c>
      <c r="C7" s="648" t="s">
        <v>4190</v>
      </c>
      <c r="D7" s="648"/>
      <c r="E7" s="648"/>
    </row>
    <row r="8" spans="1:5" ht="37.5">
      <c r="A8" s="644" t="s">
        <v>4191</v>
      </c>
      <c r="B8" s="648" t="s">
        <v>4192</v>
      </c>
      <c r="C8" s="648" t="s">
        <v>4193</v>
      </c>
      <c r="D8" s="648"/>
      <c r="E8" s="648"/>
    </row>
    <row r="9" spans="1:5" ht="50.25">
      <c r="A9" s="644" t="s">
        <v>4194</v>
      </c>
      <c r="B9" s="648" t="s">
        <v>4195</v>
      </c>
      <c r="C9" s="648" t="s">
        <v>4196</v>
      </c>
      <c r="D9" s="648"/>
      <c r="E9" s="648"/>
    </row>
    <row r="10" spans="1:5" ht="46.5" customHeight="1">
      <c r="A10" s="644" t="s">
        <v>4197</v>
      </c>
      <c r="B10" s="649" t="s">
        <v>4198</v>
      </c>
      <c r="C10" s="648" t="s">
        <v>4199</v>
      </c>
      <c r="D10" s="648"/>
      <c r="E10" s="648"/>
    </row>
    <row r="11" spans="1:5" ht="36" customHeight="1">
      <c r="A11" s="650" t="s">
        <v>4200</v>
      </c>
      <c r="B11" s="657"/>
      <c r="C11" s="651" t="s">
        <v>4201</v>
      </c>
      <c r="D11" s="651"/>
      <c r="E11" s="651"/>
    </row>
    <row r="12" spans="1:5" ht="63.75" customHeight="1">
      <c r="A12" s="644"/>
      <c r="B12" s="652" t="s">
        <v>4202</v>
      </c>
      <c r="C12" s="648" t="s">
        <v>4203</v>
      </c>
      <c r="D12" s="644"/>
      <c r="E12" s="644"/>
    </row>
    <row r="13" spans="1:5" ht="12">
      <c r="A13" s="644" t="s">
        <v>4204</v>
      </c>
      <c r="B13" s="653" t="s">
        <v>4205</v>
      </c>
      <c r="C13" s="658"/>
      <c r="D13" s="654"/>
      <c r="E13" s="654"/>
    </row>
    <row r="14" spans="1:5" ht="48.75" customHeight="1">
      <c r="A14" s="638"/>
      <c r="B14" s="639"/>
      <c r="C14" s="639"/>
      <c r="D14" s="638"/>
      <c r="E14" s="638"/>
    </row>
    <row r="15" spans="1:5" ht="51" customHeight="1">
      <c r="A15" s="638"/>
      <c r="B15" s="639"/>
      <c r="C15" s="639"/>
      <c r="D15" s="638"/>
      <c r="E15" s="638"/>
    </row>
    <row r="16" spans="1:5" ht="89.25" customHeight="1">
      <c r="A16" s="638"/>
      <c r="B16" s="639"/>
      <c r="C16" s="639"/>
      <c r="D16" s="638"/>
      <c r="E16" s="638"/>
    </row>
    <row r="17" spans="1:5" ht="45" customHeight="1">
      <c r="A17" s="638"/>
      <c r="B17" s="639"/>
      <c r="C17" s="639"/>
      <c r="D17" s="638"/>
      <c r="E17" s="638"/>
    </row>
    <row r="18" spans="1:5" ht="69" customHeight="1">
      <c r="A18" s="638"/>
      <c r="B18" s="639"/>
      <c r="C18" s="639"/>
      <c r="D18" s="638"/>
      <c r="E18" s="638"/>
    </row>
    <row r="19" spans="1:5" ht="21.75" customHeight="1">
      <c r="A19" s="638"/>
      <c r="B19" s="639"/>
      <c r="C19" s="639"/>
      <c r="D19" s="638"/>
      <c r="E19" s="638"/>
    </row>
    <row r="20" spans="1:5" ht="21.75" customHeight="1">
      <c r="A20" s="638"/>
      <c r="B20" s="639"/>
      <c r="C20" s="639"/>
      <c r="D20" s="638"/>
      <c r="E20" s="638"/>
    </row>
    <row r="21" spans="1:5" ht="60" customHeight="1">
      <c r="A21" s="638"/>
      <c r="B21" s="639"/>
      <c r="C21" s="639"/>
      <c r="D21" s="638"/>
      <c r="E21" s="638"/>
    </row>
    <row r="22" spans="1:5" ht="63" customHeight="1">
      <c r="A22" s="638"/>
      <c r="B22" s="639"/>
      <c r="C22" s="639"/>
      <c r="D22" s="638"/>
      <c r="E22" s="638"/>
    </row>
    <row r="23" spans="1:5" ht="40.5" customHeight="1">
      <c r="A23" s="638"/>
      <c r="B23" s="639"/>
      <c r="C23" s="639"/>
      <c r="D23" s="638"/>
      <c r="E23" s="638"/>
    </row>
    <row r="24" spans="1:5" ht="34.5" customHeight="1">
      <c r="A24" s="638"/>
      <c r="B24" s="639"/>
      <c r="C24" s="639"/>
      <c r="D24" s="638"/>
      <c r="E24" s="638"/>
    </row>
    <row r="25" spans="1:5" ht="15.75" customHeight="1">
      <c r="A25" s="638"/>
      <c r="B25" s="639"/>
      <c r="C25" s="639"/>
      <c r="D25" s="638"/>
      <c r="E25" s="638"/>
    </row>
    <row r="26" spans="1:5" ht="15.75" customHeight="1">
      <c r="A26" s="638"/>
      <c r="B26" s="639"/>
      <c r="C26" s="639"/>
      <c r="D26" s="638"/>
      <c r="E26" s="638"/>
    </row>
    <row r="27" spans="1:5" ht="15.75" customHeight="1">
      <c r="A27" s="638"/>
      <c r="B27" s="639"/>
      <c r="C27" s="639"/>
      <c r="D27" s="638"/>
      <c r="E27" s="638"/>
    </row>
    <row r="28" spans="1:5" ht="15.75" customHeight="1">
      <c r="A28" s="638"/>
      <c r="B28" s="639"/>
      <c r="C28" s="639"/>
      <c r="D28" s="638"/>
      <c r="E28" s="638"/>
    </row>
    <row r="29" spans="1:5" ht="15.75" customHeight="1">
      <c r="A29" s="638"/>
      <c r="B29" s="639"/>
      <c r="C29" s="639"/>
      <c r="D29" s="638"/>
      <c r="E29" s="638"/>
    </row>
    <row r="30" spans="1:5" ht="15.75" customHeight="1">
      <c r="A30" s="638"/>
      <c r="B30" s="639"/>
      <c r="C30" s="639"/>
      <c r="D30" s="638"/>
      <c r="E30" s="638"/>
    </row>
    <row r="31" spans="1:5" ht="15.75" customHeight="1">
      <c r="A31" s="638"/>
      <c r="B31" s="639"/>
      <c r="C31" s="639"/>
      <c r="D31" s="638"/>
      <c r="E31" s="638"/>
    </row>
    <row r="32" spans="1:5" ht="15.75" customHeight="1">
      <c r="A32" s="638"/>
      <c r="B32" s="639"/>
      <c r="C32" s="639"/>
      <c r="D32" s="638"/>
      <c r="E32" s="638"/>
    </row>
    <row r="33" spans="1:5" ht="15.75" customHeight="1">
      <c r="A33" s="638"/>
      <c r="B33" s="639"/>
      <c r="C33" s="639"/>
      <c r="D33" s="638"/>
      <c r="E33" s="638"/>
    </row>
    <row r="34" spans="1:5" ht="15.75" customHeight="1">
      <c r="A34" s="638"/>
      <c r="B34" s="639"/>
      <c r="C34" s="639"/>
      <c r="D34" s="638"/>
      <c r="E34" s="638"/>
    </row>
    <row r="35" spans="1:5" ht="15.75" customHeight="1">
      <c r="A35" s="638"/>
      <c r="B35" s="639"/>
      <c r="C35" s="639"/>
      <c r="D35" s="638"/>
      <c r="E35" s="638"/>
    </row>
    <row r="36" spans="1:5" ht="15.75" customHeight="1">
      <c r="A36" s="638"/>
      <c r="B36" s="639"/>
      <c r="C36" s="639"/>
      <c r="D36" s="638"/>
      <c r="E36" s="638"/>
    </row>
    <row r="37" spans="1:5" ht="15.75" customHeight="1">
      <c r="A37" s="638"/>
      <c r="B37" s="639"/>
      <c r="C37" s="639"/>
      <c r="D37" s="638"/>
      <c r="E37" s="638"/>
    </row>
    <row r="38" spans="1:5" ht="15.75" customHeight="1">
      <c r="A38" s="638"/>
      <c r="B38" s="639"/>
      <c r="C38" s="639"/>
      <c r="D38" s="638"/>
      <c r="E38" s="638"/>
    </row>
    <row r="39" spans="1:5" ht="15.75" customHeight="1">
      <c r="A39" s="638"/>
      <c r="B39" s="639"/>
      <c r="C39" s="639"/>
      <c r="D39" s="638"/>
      <c r="E39" s="638"/>
    </row>
    <row r="40" spans="1:5" ht="15.75" customHeight="1">
      <c r="A40" s="638"/>
      <c r="B40" s="639"/>
      <c r="C40" s="639"/>
      <c r="D40" s="638"/>
      <c r="E40" s="638"/>
    </row>
    <row r="41" spans="1:5" ht="15.75" customHeight="1">
      <c r="A41" s="638"/>
      <c r="B41" s="639"/>
      <c r="C41" s="639"/>
      <c r="D41" s="638"/>
      <c r="E41" s="638"/>
    </row>
    <row r="42" spans="1:5" ht="15.75" customHeight="1">
      <c r="A42" s="638"/>
      <c r="B42" s="639"/>
      <c r="C42" s="639"/>
      <c r="D42" s="638"/>
      <c r="E42" s="638"/>
    </row>
    <row r="43" spans="1:5" ht="15.75" customHeight="1">
      <c r="A43" s="638"/>
      <c r="B43" s="639"/>
      <c r="C43" s="639"/>
      <c r="D43" s="638"/>
      <c r="E43" s="638"/>
    </row>
    <row r="44" spans="1:5" ht="15.75" customHeight="1">
      <c r="A44" s="638"/>
      <c r="B44" s="639"/>
      <c r="C44" s="639"/>
      <c r="D44" s="638"/>
      <c r="E44" s="638"/>
    </row>
    <row r="45" spans="1:5" ht="15.75" customHeight="1">
      <c r="A45" s="638"/>
      <c r="B45" s="639"/>
      <c r="C45" s="639"/>
      <c r="D45" s="638"/>
      <c r="E45" s="638"/>
    </row>
    <row r="46" spans="1:5" ht="15.75" customHeight="1">
      <c r="A46" s="638"/>
      <c r="B46" s="639"/>
      <c r="C46" s="639"/>
      <c r="D46" s="638"/>
      <c r="E46" s="638"/>
    </row>
    <row r="47" spans="1:5" ht="15.75" customHeight="1">
      <c r="A47" s="638"/>
      <c r="B47" s="639"/>
      <c r="C47" s="639"/>
      <c r="D47" s="638"/>
      <c r="E47" s="638"/>
    </row>
    <row r="48" spans="1:5" ht="15.75" customHeight="1">
      <c r="A48" s="638"/>
      <c r="B48" s="639"/>
      <c r="C48" s="639"/>
      <c r="D48" s="638"/>
      <c r="E48" s="638"/>
    </row>
    <row r="49" spans="1:5" ht="15.75" customHeight="1">
      <c r="A49" s="638"/>
      <c r="B49" s="639"/>
      <c r="C49" s="639"/>
      <c r="D49" s="638"/>
      <c r="E49" s="638"/>
    </row>
    <row r="50" spans="1:5" ht="15.75" customHeight="1">
      <c r="A50" s="638"/>
      <c r="B50" s="639"/>
      <c r="C50" s="639"/>
      <c r="D50" s="638"/>
      <c r="E50" s="638"/>
    </row>
    <row r="51" spans="1:5" ht="15.75" customHeight="1">
      <c r="A51" s="638"/>
      <c r="B51" s="639"/>
      <c r="C51" s="639"/>
      <c r="D51" s="638"/>
      <c r="E51" s="638"/>
    </row>
    <row r="52" spans="1:5" ht="15.75" customHeight="1">
      <c r="A52" s="638"/>
      <c r="B52" s="639"/>
      <c r="C52" s="639"/>
      <c r="D52" s="638"/>
      <c r="E52" s="638"/>
    </row>
    <row r="53" spans="1:5" ht="15.75" customHeight="1">
      <c r="A53" s="638"/>
      <c r="B53" s="639"/>
      <c r="C53" s="639"/>
      <c r="D53" s="638"/>
      <c r="E53" s="638"/>
    </row>
    <row r="54" spans="1:5" ht="15.75" customHeight="1">
      <c r="A54" s="638"/>
      <c r="B54" s="639"/>
      <c r="C54" s="639"/>
      <c r="D54" s="638"/>
      <c r="E54" s="638"/>
    </row>
    <row r="55" spans="1:5" ht="15.75" customHeight="1">
      <c r="A55" s="638"/>
      <c r="B55" s="639"/>
      <c r="C55" s="639"/>
      <c r="D55" s="638"/>
      <c r="E55" s="638"/>
    </row>
    <row r="56" spans="1:5" ht="15.75" customHeight="1">
      <c r="A56" s="638"/>
      <c r="B56" s="639"/>
      <c r="C56" s="639"/>
      <c r="D56" s="638"/>
      <c r="E56" s="638"/>
    </row>
    <row r="57" spans="1:5" ht="15.75" customHeight="1">
      <c r="A57" s="638"/>
      <c r="B57" s="639"/>
      <c r="C57" s="639"/>
      <c r="D57" s="638"/>
      <c r="E57" s="638"/>
    </row>
    <row r="58" spans="1:5" ht="15.75" customHeight="1">
      <c r="A58" s="638"/>
      <c r="B58" s="639"/>
      <c r="C58" s="639"/>
      <c r="D58" s="638"/>
      <c r="E58" s="638"/>
    </row>
    <row r="59" spans="1:5" ht="15.75" customHeight="1">
      <c r="A59" s="638"/>
      <c r="B59" s="639"/>
      <c r="C59" s="639"/>
      <c r="D59" s="638"/>
      <c r="E59" s="638"/>
    </row>
    <row r="60" spans="1:5" ht="15.75" customHeight="1">
      <c r="A60" s="638"/>
      <c r="B60" s="639"/>
      <c r="C60" s="639"/>
      <c r="D60" s="638"/>
      <c r="E60" s="638"/>
    </row>
    <row r="61" spans="1:5" ht="15.75" customHeight="1">
      <c r="A61" s="638"/>
      <c r="B61" s="639"/>
      <c r="C61" s="639"/>
      <c r="D61" s="638"/>
      <c r="E61" s="638"/>
    </row>
    <row r="62" spans="1:5" ht="15.75" customHeight="1">
      <c r="A62" s="638"/>
      <c r="B62" s="639"/>
      <c r="C62" s="639"/>
      <c r="D62" s="638"/>
      <c r="E62" s="638"/>
    </row>
    <row r="63" spans="1:5" ht="15.75" customHeight="1">
      <c r="A63" s="638"/>
      <c r="B63" s="639"/>
      <c r="C63" s="639"/>
      <c r="D63" s="638"/>
      <c r="E63" s="638"/>
    </row>
    <row r="64" spans="1:5" ht="15.75" customHeight="1">
      <c r="A64" s="638"/>
      <c r="B64" s="639"/>
      <c r="C64" s="639"/>
      <c r="D64" s="638"/>
      <c r="E64" s="638"/>
    </row>
    <row r="65" spans="1:5" ht="15.75" customHeight="1">
      <c r="A65" s="638"/>
      <c r="B65" s="639"/>
      <c r="C65" s="639"/>
      <c r="D65" s="638"/>
      <c r="E65" s="638"/>
    </row>
    <row r="66" spans="1:5" ht="15.75" customHeight="1">
      <c r="A66" s="638"/>
      <c r="B66" s="639"/>
      <c r="C66" s="639"/>
      <c r="D66" s="638"/>
      <c r="E66" s="638"/>
    </row>
    <row r="67" spans="1:5" ht="15.75" customHeight="1">
      <c r="A67" s="638"/>
      <c r="B67" s="639"/>
      <c r="C67" s="639"/>
      <c r="D67" s="638"/>
      <c r="E67" s="638"/>
    </row>
    <row r="68" spans="1:5" ht="15.75" customHeight="1">
      <c r="A68" s="638"/>
      <c r="B68" s="639"/>
      <c r="C68" s="639"/>
      <c r="D68" s="638"/>
      <c r="E68" s="638"/>
    </row>
    <row r="69" spans="1:5" ht="15.75" customHeight="1">
      <c r="A69" s="638"/>
      <c r="B69" s="639"/>
      <c r="C69" s="639"/>
      <c r="D69" s="638"/>
      <c r="E69" s="638"/>
    </row>
    <row r="70" spans="1:5" ht="15.75" customHeight="1">
      <c r="A70" s="638"/>
      <c r="B70" s="639"/>
      <c r="C70" s="639"/>
      <c r="D70" s="638"/>
      <c r="E70" s="638"/>
    </row>
    <row r="71" spans="1:5" ht="15.75" customHeight="1">
      <c r="A71" s="638"/>
      <c r="B71" s="639"/>
      <c r="C71" s="639"/>
      <c r="D71" s="638"/>
      <c r="E71" s="638"/>
    </row>
    <row r="72" spans="1:5" ht="15.75" customHeight="1">
      <c r="A72" s="638"/>
      <c r="B72" s="639"/>
      <c r="C72" s="639"/>
      <c r="D72" s="638"/>
      <c r="E72" s="638"/>
    </row>
    <row r="73" spans="1:5" ht="15.75" customHeight="1">
      <c r="A73" s="638"/>
      <c r="B73" s="639"/>
      <c r="C73" s="639"/>
      <c r="D73" s="638"/>
      <c r="E73" s="638"/>
    </row>
    <row r="74" spans="1:5" ht="15.75" customHeight="1">
      <c r="A74" s="638"/>
      <c r="B74" s="639"/>
      <c r="C74" s="639"/>
      <c r="D74" s="638"/>
      <c r="E74" s="638"/>
    </row>
    <row r="75" spans="1:5" ht="15.75" customHeight="1">
      <c r="A75" s="638"/>
      <c r="B75" s="639"/>
      <c r="C75" s="639"/>
      <c r="D75" s="638"/>
      <c r="E75" s="638"/>
    </row>
    <row r="76" spans="1:5" ht="15.75" customHeight="1">
      <c r="A76" s="638"/>
      <c r="B76" s="639"/>
      <c r="C76" s="639"/>
      <c r="D76" s="638"/>
      <c r="E76" s="638"/>
    </row>
    <row r="77" spans="1:5" ht="15.75" customHeight="1">
      <c r="A77" s="638"/>
      <c r="B77" s="639"/>
      <c r="C77" s="639"/>
      <c r="D77" s="638"/>
      <c r="E77" s="638"/>
    </row>
    <row r="78" spans="1:5" ht="15.75" customHeight="1">
      <c r="A78" s="638"/>
      <c r="B78" s="639"/>
      <c r="C78" s="639"/>
      <c r="D78" s="638"/>
      <c r="E78" s="638"/>
    </row>
    <row r="79" spans="1:5" ht="15.75" customHeight="1">
      <c r="A79" s="638"/>
      <c r="B79" s="639"/>
      <c r="C79" s="639"/>
      <c r="D79" s="638"/>
      <c r="E79" s="638"/>
    </row>
    <row r="80" spans="1:5" ht="15.75" customHeight="1">
      <c r="A80" s="638"/>
      <c r="B80" s="639"/>
      <c r="C80" s="639"/>
      <c r="D80" s="638"/>
      <c r="E80" s="638"/>
    </row>
    <row r="81" spans="1:5" ht="15.75" customHeight="1">
      <c r="A81" s="638"/>
      <c r="B81" s="639"/>
      <c r="C81" s="639"/>
      <c r="D81" s="638"/>
      <c r="E81" s="638"/>
    </row>
    <row r="82" spans="1:5" ht="15.75" customHeight="1">
      <c r="A82" s="638"/>
      <c r="B82" s="639"/>
      <c r="C82" s="639"/>
      <c r="D82" s="638"/>
      <c r="E82" s="638"/>
    </row>
    <row r="83" spans="1:5" ht="15.75" customHeight="1">
      <c r="A83" s="638"/>
      <c r="B83" s="639"/>
      <c r="C83" s="639"/>
      <c r="D83" s="638"/>
      <c r="E83" s="638"/>
    </row>
    <row r="84" spans="1:5" ht="15.75" customHeight="1">
      <c r="A84" s="638"/>
      <c r="B84" s="639"/>
      <c r="C84" s="639"/>
      <c r="D84" s="638"/>
      <c r="E84" s="638"/>
    </row>
    <row r="85" spans="1:5" ht="15.75" customHeight="1">
      <c r="A85" s="638"/>
      <c r="B85" s="639"/>
      <c r="C85" s="639"/>
      <c r="D85" s="638"/>
      <c r="E85" s="638"/>
    </row>
    <row r="86" spans="1:5" ht="15.75" customHeight="1">
      <c r="A86" s="638"/>
      <c r="B86" s="639"/>
      <c r="C86" s="639"/>
      <c r="D86" s="638"/>
      <c r="E86" s="638"/>
    </row>
    <row r="87" spans="1:5" ht="15.75" customHeight="1">
      <c r="A87" s="638"/>
      <c r="B87" s="639"/>
      <c r="C87" s="639"/>
      <c r="D87" s="638"/>
      <c r="E87" s="638"/>
    </row>
    <row r="88" spans="1:5" ht="15.75" customHeight="1">
      <c r="A88" s="638"/>
      <c r="B88" s="639"/>
      <c r="C88" s="639"/>
      <c r="D88" s="638"/>
      <c r="E88" s="638"/>
    </row>
    <row r="89" spans="1:5" ht="15.75" customHeight="1">
      <c r="A89" s="638"/>
      <c r="B89" s="639"/>
      <c r="C89" s="639"/>
      <c r="D89" s="638"/>
      <c r="E89" s="638"/>
    </row>
    <row r="90" spans="1:5" ht="15.75" customHeight="1">
      <c r="A90" s="638"/>
      <c r="B90" s="639"/>
      <c r="C90" s="639"/>
      <c r="D90" s="638"/>
      <c r="E90" s="638"/>
    </row>
    <row r="91" spans="1:5" ht="15.75" customHeight="1">
      <c r="A91" s="638"/>
      <c r="B91" s="639"/>
      <c r="C91" s="639"/>
      <c r="D91" s="638"/>
      <c r="E91" s="638"/>
    </row>
    <row r="92" spans="1:5" ht="15.75" customHeight="1">
      <c r="A92" s="638"/>
      <c r="B92" s="639"/>
      <c r="C92" s="639"/>
      <c r="D92" s="638"/>
      <c r="E92" s="638"/>
    </row>
    <row r="93" spans="1:5" ht="15.75" customHeight="1">
      <c r="A93" s="638"/>
      <c r="B93" s="639"/>
      <c r="C93" s="639"/>
      <c r="D93" s="638"/>
      <c r="E93" s="638"/>
    </row>
    <row r="94" spans="1:5" ht="15.75" customHeight="1">
      <c r="A94" s="638"/>
      <c r="B94" s="639"/>
      <c r="C94" s="639"/>
      <c r="D94" s="638"/>
      <c r="E94" s="638"/>
    </row>
    <row r="95" spans="1:5" ht="15.75" customHeight="1">
      <c r="A95" s="638"/>
      <c r="B95" s="639"/>
      <c r="C95" s="639"/>
      <c r="D95" s="638"/>
      <c r="E95" s="638"/>
    </row>
    <row r="96" spans="1:5" ht="15.75" customHeight="1">
      <c r="A96" s="638"/>
      <c r="B96" s="639"/>
      <c r="C96" s="639"/>
      <c r="D96" s="638"/>
      <c r="E96" s="638"/>
    </row>
    <row r="97" spans="1:5" ht="15.75" customHeight="1">
      <c r="A97" s="638"/>
      <c r="B97" s="639"/>
      <c r="C97" s="639"/>
      <c r="D97" s="638"/>
      <c r="E97" s="638"/>
    </row>
    <row r="98" spans="1:5" ht="15.75" customHeight="1">
      <c r="A98" s="638"/>
      <c r="B98" s="639"/>
      <c r="C98" s="639"/>
      <c r="D98" s="638"/>
      <c r="E98" s="638"/>
    </row>
    <row r="99" spans="1:5" ht="15.75" customHeight="1">
      <c r="A99" s="638"/>
      <c r="B99" s="639"/>
      <c r="C99" s="639"/>
      <c r="D99" s="638"/>
      <c r="E99" s="638"/>
    </row>
    <row r="100" spans="1:5" ht="15.75" customHeight="1">
      <c r="A100" s="638"/>
      <c r="B100" s="639"/>
      <c r="C100" s="639"/>
      <c r="D100" s="638"/>
      <c r="E100" s="638"/>
    </row>
    <row r="101" spans="1:5" ht="15.75" customHeight="1">
      <c r="A101" s="638"/>
      <c r="B101" s="639"/>
      <c r="C101" s="639"/>
      <c r="D101" s="638"/>
      <c r="E101" s="638"/>
    </row>
    <row r="102" spans="1:5" ht="15.75" customHeight="1">
      <c r="A102" s="638"/>
      <c r="B102" s="639"/>
      <c r="C102" s="639"/>
      <c r="D102" s="638"/>
      <c r="E102" s="638"/>
    </row>
    <row r="103" spans="1:5" ht="15.75" customHeight="1">
      <c r="A103" s="638"/>
      <c r="B103" s="639"/>
      <c r="C103" s="639"/>
      <c r="D103" s="638"/>
      <c r="E103" s="638"/>
    </row>
    <row r="104" spans="1:5" ht="15.75" customHeight="1">
      <c r="A104" s="638"/>
      <c r="B104" s="639"/>
      <c r="C104" s="639"/>
      <c r="D104" s="638"/>
      <c r="E104" s="638"/>
    </row>
    <row r="105" spans="1:5" ht="15.75" customHeight="1">
      <c r="A105" s="638"/>
      <c r="B105" s="639"/>
      <c r="C105" s="639"/>
      <c r="D105" s="638"/>
      <c r="E105" s="638"/>
    </row>
    <row r="106" spans="1:5" ht="15.75" customHeight="1">
      <c r="A106" s="638"/>
      <c r="B106" s="639"/>
      <c r="C106" s="639"/>
      <c r="D106" s="638"/>
      <c r="E106" s="638"/>
    </row>
    <row r="107" spans="1:5" ht="15.75" customHeight="1">
      <c r="A107" s="638"/>
      <c r="B107" s="639"/>
      <c r="C107" s="639"/>
      <c r="D107" s="638"/>
      <c r="E107" s="638"/>
    </row>
    <row r="108" spans="1:5" ht="15.75" customHeight="1">
      <c r="A108" s="638"/>
      <c r="B108" s="639"/>
      <c r="C108" s="639"/>
      <c r="D108" s="638"/>
      <c r="E108" s="638"/>
    </row>
    <row r="109" spans="1:5" ht="15.75" customHeight="1">
      <c r="A109" s="638"/>
      <c r="B109" s="639"/>
      <c r="C109" s="639"/>
      <c r="D109" s="638"/>
      <c r="E109" s="638"/>
    </row>
    <row r="110" spans="1:5" ht="15.75" customHeight="1">
      <c r="A110" s="638"/>
      <c r="B110" s="639"/>
      <c r="C110" s="639"/>
      <c r="D110" s="638"/>
      <c r="E110" s="638"/>
    </row>
    <row r="111" spans="1:5" ht="15.75" customHeight="1">
      <c r="A111" s="638"/>
      <c r="B111" s="639"/>
      <c r="C111" s="639"/>
      <c r="D111" s="638"/>
      <c r="E111" s="638"/>
    </row>
    <row r="112" spans="1:5" ht="15.75" customHeight="1">
      <c r="A112" s="638"/>
      <c r="B112" s="639"/>
      <c r="C112" s="639"/>
      <c r="D112" s="638"/>
      <c r="E112" s="638"/>
    </row>
    <row r="113" spans="1:5" ht="15.75" customHeight="1">
      <c r="A113" s="638"/>
      <c r="B113" s="639"/>
      <c r="C113" s="639"/>
      <c r="D113" s="638"/>
      <c r="E113" s="638"/>
    </row>
    <row r="114" spans="1:5" ht="15.75" customHeight="1">
      <c r="A114" s="638"/>
      <c r="B114" s="639"/>
      <c r="C114" s="639"/>
      <c r="D114" s="638"/>
      <c r="E114" s="638"/>
    </row>
    <row r="115" spans="1:5" ht="15.75" customHeight="1">
      <c r="A115" s="638"/>
      <c r="B115" s="639"/>
      <c r="C115" s="639"/>
      <c r="D115" s="638"/>
      <c r="E115" s="638"/>
    </row>
    <row r="116" spans="1:5" ht="15.75" customHeight="1">
      <c r="A116" s="638"/>
      <c r="B116" s="639"/>
      <c r="C116" s="639"/>
      <c r="D116" s="638"/>
      <c r="E116" s="638"/>
    </row>
    <row r="117" spans="1:5" ht="15.75" customHeight="1">
      <c r="A117" s="638"/>
      <c r="B117" s="639"/>
      <c r="C117" s="639"/>
      <c r="D117" s="638"/>
      <c r="E117" s="638"/>
    </row>
    <row r="118" spans="1:5" ht="15.75" customHeight="1">
      <c r="A118" s="638"/>
      <c r="B118" s="639"/>
      <c r="C118" s="639"/>
      <c r="D118" s="638"/>
      <c r="E118" s="638"/>
    </row>
    <row r="119" spans="1:5" ht="15.75" customHeight="1">
      <c r="A119" s="638"/>
      <c r="B119" s="639"/>
      <c r="C119" s="639"/>
      <c r="D119" s="638"/>
      <c r="E119" s="638"/>
    </row>
    <row r="120" spans="1:5" ht="15.75" customHeight="1">
      <c r="A120" s="638"/>
      <c r="B120" s="639"/>
      <c r="C120" s="639"/>
      <c r="D120" s="638"/>
      <c r="E120" s="638"/>
    </row>
    <row r="121" spans="1:5" ht="15.75" customHeight="1">
      <c r="A121" s="638"/>
      <c r="B121" s="639"/>
      <c r="C121" s="639"/>
      <c r="D121" s="638"/>
      <c r="E121" s="638"/>
    </row>
    <row r="122" spans="1:5" ht="15.75" customHeight="1">
      <c r="A122" s="638"/>
      <c r="B122" s="639"/>
      <c r="C122" s="639"/>
      <c r="D122" s="638"/>
      <c r="E122" s="638"/>
    </row>
    <row r="123" spans="1:5" ht="15.75" customHeight="1">
      <c r="A123" s="638"/>
      <c r="B123" s="639"/>
      <c r="C123" s="639"/>
      <c r="D123" s="638"/>
      <c r="E123" s="638"/>
    </row>
    <row r="124" spans="1:5" ht="15.75" customHeight="1">
      <c r="A124" s="638"/>
      <c r="B124" s="639"/>
      <c r="C124" s="639"/>
      <c r="D124" s="638"/>
      <c r="E124" s="638"/>
    </row>
    <row r="125" spans="1:5" ht="15.75" customHeight="1">
      <c r="A125" s="638"/>
      <c r="B125" s="639"/>
      <c r="C125" s="639"/>
      <c r="D125" s="638"/>
      <c r="E125" s="638"/>
    </row>
    <row r="126" spans="1:5" ht="15.75" customHeight="1">
      <c r="A126" s="638"/>
      <c r="B126" s="639"/>
      <c r="C126" s="639"/>
      <c r="D126" s="638"/>
      <c r="E126" s="638"/>
    </row>
    <row r="127" spans="1:5" ht="15.75" customHeight="1">
      <c r="A127" s="638"/>
      <c r="B127" s="639"/>
      <c r="C127" s="639"/>
      <c r="D127" s="638"/>
      <c r="E127" s="638"/>
    </row>
    <row r="128" spans="1:5" ht="15.75" customHeight="1">
      <c r="A128" s="638"/>
      <c r="B128" s="639"/>
      <c r="C128" s="639"/>
      <c r="D128" s="638"/>
      <c r="E128" s="638"/>
    </row>
    <row r="129" spans="1:5" ht="15.75" customHeight="1">
      <c r="A129" s="638"/>
      <c r="B129" s="639"/>
      <c r="C129" s="639"/>
      <c r="D129" s="638"/>
      <c r="E129" s="638"/>
    </row>
    <row r="130" spans="1:5" ht="15.75" customHeight="1">
      <c r="A130" s="638"/>
      <c r="B130" s="639"/>
      <c r="C130" s="639"/>
      <c r="D130" s="638"/>
      <c r="E130" s="638"/>
    </row>
    <row r="131" spans="1:5" ht="15.75" customHeight="1">
      <c r="A131" s="638"/>
      <c r="B131" s="639"/>
      <c r="C131" s="639"/>
      <c r="D131" s="638"/>
      <c r="E131" s="638"/>
    </row>
    <row r="132" spans="1:5" ht="15.75" customHeight="1">
      <c r="A132" s="638"/>
      <c r="B132" s="639"/>
      <c r="C132" s="639"/>
      <c r="D132" s="638"/>
      <c r="E132" s="638"/>
    </row>
    <row r="133" spans="1:5" ht="15.75" customHeight="1">
      <c r="A133" s="638"/>
      <c r="B133" s="639"/>
      <c r="C133" s="639"/>
      <c r="D133" s="638"/>
      <c r="E133" s="638"/>
    </row>
    <row r="134" spans="1:5" ht="15.75" customHeight="1">
      <c r="A134" s="638"/>
      <c r="B134" s="639"/>
      <c r="C134" s="639"/>
      <c r="D134" s="638"/>
      <c r="E134" s="638"/>
    </row>
    <row r="135" spans="1:5" ht="15.75" customHeight="1">
      <c r="A135" s="638"/>
      <c r="B135" s="639"/>
      <c r="C135" s="639"/>
      <c r="D135" s="638"/>
      <c r="E135" s="638"/>
    </row>
    <row r="136" spans="1:5" ht="15.75" customHeight="1">
      <c r="A136" s="638"/>
      <c r="B136" s="639"/>
      <c r="C136" s="639"/>
      <c r="D136" s="638"/>
      <c r="E136" s="638"/>
    </row>
    <row r="137" spans="1:5" ht="15.75" customHeight="1">
      <c r="A137" s="638"/>
      <c r="B137" s="639"/>
      <c r="C137" s="639"/>
      <c r="D137" s="638"/>
      <c r="E137" s="638"/>
    </row>
    <row r="138" spans="1:5" ht="15.75" customHeight="1">
      <c r="A138" s="638"/>
      <c r="B138" s="639"/>
      <c r="C138" s="639"/>
      <c r="D138" s="638"/>
      <c r="E138" s="638"/>
    </row>
    <row r="139" spans="1:5" ht="15.75" customHeight="1">
      <c r="A139" s="638"/>
      <c r="B139" s="639"/>
      <c r="C139" s="639"/>
      <c r="D139" s="638"/>
      <c r="E139" s="638"/>
    </row>
    <row r="140" spans="1:5" ht="15.75" customHeight="1">
      <c r="A140" s="638"/>
      <c r="B140" s="639"/>
      <c r="C140" s="639"/>
      <c r="D140" s="638"/>
      <c r="E140" s="638"/>
    </row>
    <row r="141" spans="1:5" ht="15.75" customHeight="1">
      <c r="A141" s="638"/>
      <c r="B141" s="639"/>
      <c r="C141" s="639"/>
      <c r="D141" s="638"/>
      <c r="E141" s="638"/>
    </row>
    <row r="142" spans="1:5" ht="15.75" customHeight="1">
      <c r="A142" s="638"/>
      <c r="B142" s="639"/>
      <c r="C142" s="639"/>
      <c r="D142" s="638"/>
      <c r="E142" s="638"/>
    </row>
    <row r="143" spans="1:5" ht="15.75" customHeight="1">
      <c r="A143" s="638"/>
      <c r="B143" s="639"/>
      <c r="C143" s="639"/>
      <c r="D143" s="638"/>
      <c r="E143" s="638"/>
    </row>
    <row r="144" spans="1:5" ht="15.75" customHeight="1">
      <c r="A144" s="638"/>
      <c r="B144" s="639"/>
      <c r="C144" s="639"/>
      <c r="D144" s="638"/>
      <c r="E144" s="638"/>
    </row>
    <row r="145" spans="1:5" ht="15.75" customHeight="1">
      <c r="A145" s="638"/>
      <c r="B145" s="639"/>
      <c r="C145" s="639"/>
      <c r="D145" s="638"/>
      <c r="E145" s="638"/>
    </row>
    <row r="146" spans="1:5" ht="15.75" customHeight="1">
      <c r="A146" s="638"/>
      <c r="B146" s="639"/>
      <c r="C146" s="639"/>
      <c r="D146" s="638"/>
      <c r="E146" s="638"/>
    </row>
    <row r="147" spans="1:5" ht="15.75" customHeight="1">
      <c r="A147" s="638"/>
      <c r="B147" s="639"/>
      <c r="C147" s="639"/>
      <c r="D147" s="638"/>
      <c r="E147" s="638"/>
    </row>
    <row r="148" spans="1:5" ht="15.75" customHeight="1">
      <c r="A148" s="638"/>
      <c r="B148" s="639"/>
      <c r="C148" s="639"/>
      <c r="D148" s="638"/>
      <c r="E148" s="638"/>
    </row>
    <row r="149" spans="1:5" ht="15.75" customHeight="1">
      <c r="A149" s="638"/>
      <c r="B149" s="639"/>
      <c r="C149" s="639"/>
      <c r="D149" s="638"/>
      <c r="E149" s="638"/>
    </row>
    <row r="150" spans="1:5" ht="15.75" customHeight="1">
      <c r="A150" s="638"/>
      <c r="B150" s="639"/>
      <c r="C150" s="639"/>
      <c r="D150" s="638"/>
      <c r="E150" s="638"/>
    </row>
    <row r="151" spans="1:5" ht="15.75" customHeight="1">
      <c r="A151" s="638"/>
      <c r="B151" s="639"/>
      <c r="C151" s="639"/>
      <c r="D151" s="638"/>
      <c r="E151" s="638"/>
    </row>
    <row r="152" spans="1:5" ht="15.75" customHeight="1">
      <c r="A152" s="638"/>
      <c r="B152" s="639"/>
      <c r="C152" s="639"/>
      <c r="D152" s="638"/>
      <c r="E152" s="638"/>
    </row>
    <row r="153" spans="1:5" ht="15.75" customHeight="1">
      <c r="A153" s="638"/>
      <c r="B153" s="639"/>
      <c r="C153" s="639"/>
      <c r="D153" s="638"/>
      <c r="E153" s="638"/>
    </row>
    <row r="154" spans="1:5" ht="15.75" customHeight="1">
      <c r="A154" s="638"/>
      <c r="B154" s="639"/>
      <c r="C154" s="639"/>
      <c r="D154" s="638"/>
      <c r="E154" s="638"/>
    </row>
    <row r="155" spans="1:5" ht="15.75" customHeight="1">
      <c r="A155" s="638"/>
      <c r="B155" s="639"/>
      <c r="C155" s="639"/>
      <c r="D155" s="638"/>
      <c r="E155" s="638"/>
    </row>
    <row r="156" spans="1:5" ht="15.75" customHeight="1">
      <c r="A156" s="638"/>
      <c r="B156" s="639"/>
      <c r="C156" s="639"/>
      <c r="D156" s="638"/>
      <c r="E156" s="638"/>
    </row>
    <row r="157" spans="1:5" ht="15.75" customHeight="1">
      <c r="A157" s="638"/>
      <c r="B157" s="639"/>
      <c r="C157" s="639"/>
      <c r="D157" s="638"/>
      <c r="E157" s="638"/>
    </row>
    <row r="158" spans="1:5" ht="15.75" customHeight="1">
      <c r="A158" s="638"/>
      <c r="B158" s="639"/>
      <c r="C158" s="639"/>
      <c r="D158" s="638"/>
      <c r="E158" s="638"/>
    </row>
    <row r="159" spans="1:5" ht="15.75" customHeight="1">
      <c r="A159" s="638"/>
      <c r="B159" s="639"/>
      <c r="C159" s="639"/>
      <c r="D159" s="638"/>
      <c r="E159" s="638"/>
    </row>
    <row r="160" spans="1:5" ht="15.75" customHeight="1">
      <c r="A160" s="638"/>
      <c r="B160" s="639"/>
      <c r="C160" s="639"/>
      <c r="D160" s="638"/>
      <c r="E160" s="638"/>
    </row>
    <row r="161" spans="1:5" ht="15.75" customHeight="1">
      <c r="A161" s="638"/>
      <c r="B161" s="639"/>
      <c r="C161" s="639"/>
      <c r="D161" s="638"/>
      <c r="E161" s="638"/>
    </row>
    <row r="162" spans="1:5" ht="15.75" customHeight="1">
      <c r="A162" s="638"/>
      <c r="B162" s="639"/>
      <c r="C162" s="639"/>
      <c r="D162" s="638"/>
      <c r="E162" s="638"/>
    </row>
    <row r="163" spans="1:5" ht="15.75" customHeight="1">
      <c r="A163" s="638"/>
      <c r="B163" s="639"/>
      <c r="C163" s="639"/>
      <c r="D163" s="638"/>
      <c r="E163" s="638"/>
    </row>
    <row r="164" spans="1:5" ht="15.75" customHeight="1">
      <c r="A164" s="638"/>
      <c r="B164" s="639"/>
      <c r="C164" s="639"/>
      <c r="D164" s="638"/>
      <c r="E164" s="638"/>
    </row>
    <row r="165" spans="1:5" ht="15.75" customHeight="1">
      <c r="A165" s="638"/>
      <c r="B165" s="639"/>
      <c r="C165" s="639"/>
      <c r="D165" s="638"/>
      <c r="E165" s="638"/>
    </row>
    <row r="166" spans="1:5" ht="15.75" customHeight="1">
      <c r="A166" s="638"/>
      <c r="B166" s="639"/>
      <c r="C166" s="639"/>
      <c r="D166" s="638"/>
      <c r="E166" s="638"/>
    </row>
    <row r="167" spans="1:5" ht="15.75" customHeight="1">
      <c r="A167" s="638"/>
      <c r="B167" s="639"/>
      <c r="C167" s="639"/>
      <c r="D167" s="638"/>
      <c r="E167" s="638"/>
    </row>
    <row r="168" spans="1:5" ht="15.75" customHeight="1">
      <c r="A168" s="638"/>
      <c r="B168" s="639"/>
      <c r="C168" s="639"/>
      <c r="D168" s="638"/>
      <c r="E168" s="638"/>
    </row>
    <row r="169" spans="1:5" ht="15.75" customHeight="1">
      <c r="A169" s="638"/>
      <c r="B169" s="639"/>
      <c r="C169" s="639"/>
      <c r="D169" s="638"/>
      <c r="E169" s="638"/>
    </row>
    <row r="170" spans="1:5" ht="15.75" customHeight="1">
      <c r="A170" s="638"/>
      <c r="B170" s="639"/>
      <c r="C170" s="639"/>
      <c r="D170" s="638"/>
      <c r="E170" s="638"/>
    </row>
    <row r="171" spans="1:5" ht="15.75" customHeight="1">
      <c r="A171" s="638"/>
      <c r="B171" s="639"/>
      <c r="C171" s="639"/>
      <c r="D171" s="638"/>
      <c r="E171" s="638"/>
    </row>
    <row r="172" spans="1:5" ht="15.75" customHeight="1">
      <c r="A172" s="638"/>
      <c r="B172" s="639"/>
      <c r="C172" s="639"/>
      <c r="D172" s="638"/>
      <c r="E172" s="638"/>
    </row>
    <row r="173" spans="1:5" ht="15.75" customHeight="1">
      <c r="A173" s="638"/>
      <c r="B173" s="639"/>
      <c r="C173" s="639"/>
      <c r="D173" s="638"/>
      <c r="E173" s="638"/>
    </row>
    <row r="174" spans="1:5" ht="15.75" customHeight="1">
      <c r="A174" s="638"/>
      <c r="B174" s="639"/>
      <c r="C174" s="639"/>
      <c r="D174" s="638"/>
      <c r="E174" s="638"/>
    </row>
    <row r="175" spans="1:5" ht="15.75" customHeight="1">
      <c r="A175" s="638"/>
      <c r="B175" s="639"/>
      <c r="C175" s="639"/>
      <c r="D175" s="638"/>
      <c r="E175" s="638"/>
    </row>
    <row r="176" spans="1:5" ht="15.75" customHeight="1">
      <c r="A176" s="638"/>
      <c r="B176" s="639"/>
      <c r="C176" s="639"/>
      <c r="D176" s="638"/>
      <c r="E176" s="638"/>
    </row>
    <row r="177" spans="1:5" ht="15.75" customHeight="1">
      <c r="A177" s="638"/>
      <c r="B177" s="639"/>
      <c r="C177" s="639"/>
      <c r="D177" s="638"/>
      <c r="E177" s="638"/>
    </row>
    <row r="178" spans="1:5" ht="15.75" customHeight="1">
      <c r="A178" s="638"/>
      <c r="B178" s="639"/>
      <c r="C178" s="639"/>
      <c r="D178" s="638"/>
      <c r="E178" s="638"/>
    </row>
    <row r="179" spans="1:5" ht="15.75" customHeight="1">
      <c r="A179" s="638"/>
      <c r="B179" s="639"/>
      <c r="C179" s="639"/>
      <c r="D179" s="638"/>
      <c r="E179" s="638"/>
    </row>
    <row r="180" spans="1:5" ht="15.75" customHeight="1">
      <c r="A180" s="638"/>
      <c r="B180" s="639"/>
      <c r="C180" s="639"/>
      <c r="D180" s="638"/>
      <c r="E180" s="638"/>
    </row>
    <row r="181" spans="1:5" ht="15.75" customHeight="1">
      <c r="A181" s="638"/>
      <c r="B181" s="639"/>
      <c r="C181" s="639"/>
      <c r="D181" s="638"/>
      <c r="E181" s="638"/>
    </row>
    <row r="182" spans="1:5" ht="15.75" customHeight="1">
      <c r="A182" s="638"/>
      <c r="B182" s="639"/>
      <c r="C182" s="639"/>
      <c r="D182" s="638"/>
      <c r="E182" s="638"/>
    </row>
    <row r="183" spans="1:5" ht="15.75" customHeight="1">
      <c r="A183" s="638"/>
      <c r="B183" s="639"/>
      <c r="C183" s="639"/>
      <c r="D183" s="638"/>
      <c r="E183" s="638"/>
    </row>
    <row r="184" spans="1:5" ht="15.75" customHeight="1">
      <c r="A184" s="638"/>
      <c r="B184" s="639"/>
      <c r="C184" s="639"/>
      <c r="D184" s="638"/>
      <c r="E184" s="638"/>
    </row>
    <row r="185" spans="1:5" ht="15.75" customHeight="1">
      <c r="A185" s="638"/>
      <c r="B185" s="639"/>
      <c r="C185" s="639"/>
      <c r="D185" s="638"/>
      <c r="E185" s="638"/>
    </row>
    <row r="186" spans="1:5" ht="15.75" customHeight="1">
      <c r="A186" s="638"/>
      <c r="B186" s="639"/>
      <c r="C186" s="639"/>
      <c r="D186" s="638"/>
      <c r="E186" s="638"/>
    </row>
    <row r="187" spans="1:5" ht="15.75" customHeight="1">
      <c r="A187" s="638"/>
      <c r="B187" s="639"/>
      <c r="C187" s="639"/>
      <c r="D187" s="638"/>
      <c r="E187" s="638"/>
    </row>
    <row r="188" spans="1:5" ht="15.75" customHeight="1">
      <c r="A188" s="638"/>
      <c r="B188" s="639"/>
      <c r="C188" s="639"/>
      <c r="D188" s="638"/>
      <c r="E188" s="638"/>
    </row>
    <row r="189" spans="1:5" ht="15.75" customHeight="1">
      <c r="A189" s="638"/>
      <c r="B189" s="639"/>
      <c r="C189" s="639"/>
      <c r="D189" s="638"/>
      <c r="E189" s="638"/>
    </row>
    <row r="190" spans="1:5" ht="15.75" customHeight="1">
      <c r="A190" s="638"/>
      <c r="B190" s="639"/>
      <c r="C190" s="639"/>
      <c r="D190" s="638"/>
      <c r="E190" s="638"/>
    </row>
    <row r="191" spans="1:5" ht="15.75" customHeight="1">
      <c r="A191" s="638"/>
      <c r="B191" s="639"/>
      <c r="C191" s="639"/>
      <c r="D191" s="638"/>
      <c r="E191" s="638"/>
    </row>
    <row r="192" spans="1:5" ht="15.75" customHeight="1">
      <c r="A192" s="638"/>
      <c r="B192" s="639"/>
      <c r="C192" s="639"/>
      <c r="D192" s="638"/>
      <c r="E192" s="638"/>
    </row>
    <row r="193" spans="1:5" ht="15.75" customHeight="1">
      <c r="A193" s="638"/>
      <c r="B193" s="639"/>
      <c r="C193" s="639"/>
      <c r="D193" s="638"/>
      <c r="E193" s="638"/>
    </row>
    <row r="194" spans="1:5" ht="15.75" customHeight="1">
      <c r="A194" s="638"/>
      <c r="B194" s="639"/>
      <c r="C194" s="639"/>
      <c r="D194" s="638"/>
      <c r="E194" s="638"/>
    </row>
    <row r="195" spans="1:5" ht="15.75" customHeight="1">
      <c r="A195" s="638"/>
      <c r="B195" s="639"/>
      <c r="C195" s="639"/>
      <c r="D195" s="638"/>
      <c r="E195" s="638"/>
    </row>
    <row r="196" spans="1:5" ht="15.75" customHeight="1">
      <c r="A196" s="638"/>
      <c r="B196" s="639"/>
      <c r="C196" s="639"/>
      <c r="D196" s="638"/>
      <c r="E196" s="638"/>
    </row>
    <row r="197" spans="1:5" ht="15.75" customHeight="1">
      <c r="A197" s="638"/>
      <c r="B197" s="639"/>
      <c r="C197" s="639"/>
      <c r="D197" s="638"/>
      <c r="E197" s="638"/>
    </row>
    <row r="198" spans="1:5" ht="15.75" customHeight="1">
      <c r="A198" s="638"/>
      <c r="B198" s="639"/>
      <c r="C198" s="639"/>
      <c r="D198" s="638"/>
      <c r="E198" s="638"/>
    </row>
    <row r="199" spans="1:5" ht="15.75" customHeight="1">
      <c r="A199" s="638"/>
      <c r="B199" s="639"/>
      <c r="C199" s="639"/>
      <c r="D199" s="638"/>
      <c r="E199" s="638"/>
    </row>
    <row r="200" spans="1:5" ht="15.75" customHeight="1">
      <c r="A200" s="638"/>
      <c r="B200" s="639"/>
      <c r="C200" s="639"/>
      <c r="D200" s="638"/>
      <c r="E200" s="638"/>
    </row>
    <row r="201" spans="1:5" ht="15.75" customHeight="1">
      <c r="A201" s="638"/>
      <c r="B201" s="639"/>
      <c r="C201" s="639"/>
      <c r="D201" s="638"/>
      <c r="E201" s="638"/>
    </row>
    <row r="202" spans="1:5" ht="15.75" customHeight="1">
      <c r="A202" s="638"/>
      <c r="B202" s="639"/>
      <c r="C202" s="639"/>
      <c r="D202" s="638"/>
      <c r="E202" s="638"/>
    </row>
    <row r="203" spans="1:5" ht="15.75" customHeight="1">
      <c r="A203" s="638"/>
      <c r="B203" s="639"/>
      <c r="C203" s="639"/>
      <c r="D203" s="638"/>
      <c r="E203" s="638"/>
    </row>
    <row r="204" spans="1:5" ht="15.75" customHeight="1">
      <c r="A204" s="638"/>
      <c r="B204" s="639"/>
      <c r="C204" s="639"/>
      <c r="D204" s="638"/>
      <c r="E204" s="638"/>
    </row>
    <row r="205" spans="1:5" ht="15.75" customHeight="1">
      <c r="A205" s="638"/>
      <c r="B205" s="639"/>
      <c r="C205" s="639"/>
      <c r="D205" s="638"/>
      <c r="E205" s="638"/>
    </row>
    <row r="206" spans="1:5" ht="15.75" customHeight="1">
      <c r="A206" s="638"/>
      <c r="B206" s="639"/>
      <c r="C206" s="639"/>
      <c r="D206" s="638"/>
      <c r="E206" s="638"/>
    </row>
    <row r="207" spans="1:5" ht="15.75" customHeight="1">
      <c r="A207" s="638"/>
      <c r="B207" s="639"/>
      <c r="C207" s="639"/>
      <c r="D207" s="638"/>
      <c r="E207" s="638"/>
    </row>
    <row r="208" spans="1:5" ht="15.75" customHeight="1">
      <c r="A208" s="638"/>
      <c r="B208" s="639"/>
      <c r="C208" s="639"/>
      <c r="D208" s="638"/>
      <c r="E208" s="638"/>
    </row>
    <row r="209" spans="1:5" ht="15.75" customHeight="1">
      <c r="A209" s="638"/>
      <c r="B209" s="639"/>
      <c r="C209" s="639"/>
      <c r="D209" s="638"/>
      <c r="E209" s="638"/>
    </row>
    <row r="210" spans="1:5" ht="15.75" customHeight="1">
      <c r="A210" s="638"/>
      <c r="B210" s="639"/>
      <c r="C210" s="639"/>
      <c r="D210" s="638"/>
      <c r="E210" s="638"/>
    </row>
    <row r="211" spans="1:5" ht="15.75" customHeight="1">
      <c r="A211" s="638"/>
      <c r="B211" s="639"/>
      <c r="C211" s="639"/>
      <c r="D211" s="638"/>
      <c r="E211" s="638"/>
    </row>
    <row r="212" spans="1:5" ht="15.75" customHeight="1">
      <c r="A212" s="638"/>
      <c r="B212" s="639"/>
      <c r="C212" s="639"/>
      <c r="D212" s="638"/>
      <c r="E212" s="638"/>
    </row>
    <row r="213" spans="1:5" ht="15.75" customHeight="1">
      <c r="A213" s="638"/>
      <c r="B213" s="639"/>
      <c r="C213" s="639"/>
      <c r="D213" s="638"/>
      <c r="E213" s="638"/>
    </row>
    <row r="214" spans="1:5" ht="15.75" customHeight="1">
      <c r="A214" s="638"/>
      <c r="B214" s="639"/>
      <c r="C214" s="639"/>
      <c r="D214" s="638"/>
      <c r="E214" s="638"/>
    </row>
    <row r="215" spans="1:5" ht="15.75" customHeight="1">
      <c r="A215" s="638"/>
      <c r="B215" s="639"/>
      <c r="C215" s="639"/>
      <c r="D215" s="638"/>
      <c r="E215" s="638"/>
    </row>
    <row r="216" spans="1:5" ht="15.75" customHeight="1">
      <c r="A216" s="638"/>
      <c r="B216" s="639"/>
      <c r="C216" s="639"/>
      <c r="D216" s="638"/>
      <c r="E216" s="638"/>
    </row>
    <row r="217" spans="1:5" ht="15.75" customHeight="1">
      <c r="A217" s="638"/>
      <c r="B217" s="639"/>
      <c r="C217" s="639"/>
      <c r="D217" s="638"/>
      <c r="E217" s="638"/>
    </row>
    <row r="218" spans="1:5" ht="15.75" customHeight="1">
      <c r="A218" s="638"/>
      <c r="B218" s="639"/>
      <c r="C218" s="639"/>
      <c r="D218" s="638"/>
      <c r="E218" s="638"/>
    </row>
    <row r="219" spans="1:5" ht="15.75" customHeight="1">
      <c r="A219" s="638"/>
      <c r="B219" s="639"/>
      <c r="C219" s="639"/>
      <c r="D219" s="638"/>
      <c r="E219" s="638"/>
    </row>
    <row r="220" spans="1:5" ht="15.75" customHeight="1">
      <c r="A220" s="638"/>
      <c r="B220" s="639"/>
      <c r="C220" s="639"/>
      <c r="D220" s="638"/>
      <c r="E220" s="638"/>
    </row>
    <row r="221" spans="1:5" ht="15.75" customHeight="1"/>
    <row r="222" spans="1:5" ht="15.75" customHeight="1"/>
    <row r="223" spans="1:5" ht="15.75" customHeight="1"/>
    <row r="224" spans="1:5" ht="15.75" customHeight="1"/>
    <row r="225" s="640" customFormat="1" ht="15.75" customHeight="1"/>
    <row r="226" s="640" customFormat="1" ht="15.75" customHeight="1"/>
    <row r="227" s="640" customFormat="1" ht="15.75" customHeight="1"/>
    <row r="228" s="640" customFormat="1" ht="15.75" customHeight="1"/>
    <row r="229" s="640" customFormat="1" ht="15.75" customHeight="1"/>
    <row r="230" s="640" customFormat="1" ht="15.75" customHeight="1"/>
    <row r="231" s="640" customFormat="1" ht="15.75" customHeight="1"/>
    <row r="232" s="640" customFormat="1" ht="15.75" customHeight="1"/>
    <row r="233" s="640" customFormat="1" ht="15.75" customHeight="1"/>
    <row r="234" s="640" customFormat="1" ht="15.75" customHeight="1"/>
    <row r="235" s="640" customFormat="1" ht="15.75" customHeight="1"/>
    <row r="236" s="640" customFormat="1" ht="15.75" customHeight="1"/>
    <row r="237" s="640" customFormat="1" ht="15.75" customHeight="1"/>
    <row r="238" s="640" customFormat="1" ht="15.75" customHeight="1"/>
    <row r="239" s="640" customFormat="1" ht="15.75" customHeight="1"/>
    <row r="240" s="640" customFormat="1" ht="15.75" customHeight="1"/>
    <row r="241" s="640" customFormat="1" ht="15.75" customHeight="1"/>
    <row r="242" s="640" customFormat="1" ht="15.75" customHeight="1"/>
    <row r="243" s="640" customFormat="1" ht="15.75" customHeight="1"/>
    <row r="244" s="640" customFormat="1" ht="15.75" customHeight="1"/>
    <row r="245" s="640" customFormat="1" ht="15.75" customHeight="1"/>
    <row r="246" s="640" customFormat="1" ht="15.75" customHeight="1"/>
    <row r="247" s="640" customFormat="1" ht="15.75" customHeight="1"/>
    <row r="248" s="640" customFormat="1" ht="15.75" customHeight="1"/>
    <row r="249" s="640" customFormat="1" ht="15.75" customHeight="1"/>
    <row r="250" s="640" customFormat="1" ht="15.75" customHeight="1"/>
    <row r="251" s="640" customFormat="1" ht="15.75" customHeight="1"/>
    <row r="252" s="640" customFormat="1" ht="15.75" customHeight="1"/>
    <row r="253" s="640" customFormat="1" ht="15.75" customHeight="1"/>
    <row r="254" s="640" customFormat="1" ht="15.75" customHeight="1"/>
    <row r="255" s="640" customFormat="1" ht="15.75" customHeight="1"/>
    <row r="256" s="640" customFormat="1" ht="15.75" customHeight="1"/>
    <row r="257" s="640" customFormat="1" ht="15.75" customHeight="1"/>
    <row r="258" s="640" customFormat="1" ht="15.75" customHeight="1"/>
    <row r="259" s="640" customFormat="1" ht="15.75" customHeight="1"/>
    <row r="260" s="640" customFormat="1" ht="15.75" customHeight="1"/>
    <row r="261" s="640" customFormat="1" ht="15.75" customHeight="1"/>
    <row r="262" s="640" customFormat="1" ht="15.75" customHeight="1"/>
    <row r="263" s="640" customFormat="1" ht="15.75" customHeight="1"/>
    <row r="264" s="640" customFormat="1" ht="15.75" customHeight="1"/>
    <row r="265" s="640" customFormat="1" ht="15.75" customHeight="1"/>
    <row r="266" s="640" customFormat="1" ht="15.75" customHeight="1"/>
    <row r="267" s="640" customFormat="1" ht="15.75" customHeight="1"/>
    <row r="268" s="640" customFormat="1" ht="15.75" customHeight="1"/>
    <row r="269" s="640" customFormat="1" ht="15.75" customHeight="1"/>
    <row r="270" s="640" customFormat="1" ht="15.75" customHeight="1"/>
    <row r="271" s="640" customFormat="1" ht="15.75" customHeight="1"/>
    <row r="272" s="640" customFormat="1" ht="15.75" customHeight="1"/>
    <row r="273" s="640" customFormat="1" ht="15.75" customHeight="1"/>
    <row r="274" s="640" customFormat="1" ht="15.75" customHeight="1"/>
    <row r="275" s="640" customFormat="1" ht="15.75" customHeight="1"/>
    <row r="276" s="640" customFormat="1" ht="15.75" customHeight="1"/>
    <row r="277" s="640" customFormat="1" ht="15.75" customHeight="1"/>
    <row r="278" s="640" customFormat="1" ht="15.75" customHeight="1"/>
    <row r="279" s="640" customFormat="1" ht="15.75" customHeight="1"/>
    <row r="280" s="640" customFormat="1" ht="15.75" customHeight="1"/>
    <row r="281" s="640" customFormat="1" ht="15.75" customHeight="1"/>
    <row r="282" s="640" customFormat="1" ht="15.75" customHeight="1"/>
    <row r="283" s="640" customFormat="1" ht="15.75" customHeight="1"/>
    <row r="284" s="640" customFormat="1" ht="15.75" customHeight="1"/>
    <row r="285" s="640" customFormat="1" ht="15.75" customHeight="1"/>
    <row r="286" s="640" customFormat="1" ht="15.75" customHeight="1"/>
    <row r="287" s="640" customFormat="1" ht="15.75" customHeight="1"/>
    <row r="288" s="640" customFormat="1" ht="15.75" customHeight="1"/>
    <row r="289" s="640" customFormat="1" ht="15.75" customHeight="1"/>
    <row r="290" s="640" customFormat="1" ht="15.75" customHeight="1"/>
    <row r="291" s="640" customFormat="1" ht="15.75" customHeight="1"/>
    <row r="292" s="640" customFormat="1" ht="15.75" customHeight="1"/>
    <row r="293" s="640" customFormat="1" ht="15.75" customHeight="1"/>
    <row r="294" s="640" customFormat="1" ht="15.75" customHeight="1"/>
    <row r="295" s="640" customFormat="1" ht="15.75" customHeight="1"/>
    <row r="296" s="640" customFormat="1" ht="15.75" customHeight="1"/>
    <row r="297" s="640" customFormat="1" ht="15.75" customHeight="1"/>
    <row r="298" s="640" customFormat="1" ht="15.75" customHeight="1"/>
    <row r="299" s="640" customFormat="1" ht="15.75" customHeight="1"/>
    <row r="300" s="640" customFormat="1" ht="15.75" customHeight="1"/>
    <row r="301" s="640" customFormat="1" ht="15.75" customHeight="1"/>
    <row r="302" s="640" customFormat="1" ht="15.75" customHeight="1"/>
    <row r="303" s="640" customFormat="1" ht="15.75" customHeight="1"/>
    <row r="304" s="640" customFormat="1" ht="15.75" customHeight="1"/>
    <row r="305" s="640" customFormat="1" ht="15.75" customHeight="1"/>
    <row r="306" s="640" customFormat="1" ht="15.75" customHeight="1"/>
    <row r="307" s="640" customFormat="1" ht="15.75" customHeight="1"/>
    <row r="308" s="640" customFormat="1" ht="15.75" customHeight="1"/>
    <row r="309" s="640" customFormat="1" ht="15.75" customHeight="1"/>
    <row r="310" s="640" customFormat="1" ht="15.75" customHeight="1"/>
    <row r="311" s="640" customFormat="1" ht="15.75" customHeight="1"/>
    <row r="312" s="640" customFormat="1" ht="15.75" customHeight="1"/>
    <row r="313" s="640" customFormat="1" ht="15.75" customHeight="1"/>
    <row r="314" s="640" customFormat="1" ht="15.75" customHeight="1"/>
    <row r="315" s="640" customFormat="1" ht="15.75" customHeight="1"/>
    <row r="316" s="640" customFormat="1" ht="15.75" customHeight="1"/>
    <row r="317" s="640" customFormat="1" ht="15.75" customHeight="1"/>
    <row r="318" s="640" customFormat="1" ht="15.75" customHeight="1"/>
    <row r="319" s="640" customFormat="1" ht="15.75" customHeight="1"/>
    <row r="320" s="640" customFormat="1" ht="15.75" customHeight="1"/>
    <row r="321" s="640" customFormat="1" ht="15.75" customHeight="1"/>
    <row r="322" s="640" customFormat="1" ht="15.75" customHeight="1"/>
    <row r="323" s="640" customFormat="1" ht="15.75" customHeight="1"/>
    <row r="324" s="640" customFormat="1" ht="15.75" customHeight="1"/>
    <row r="325" s="640" customFormat="1" ht="15.75" customHeight="1"/>
    <row r="326" s="640" customFormat="1" ht="15.75" customHeight="1"/>
    <row r="327" s="640" customFormat="1" ht="15.75" customHeight="1"/>
    <row r="328" s="640" customFormat="1" ht="15.75" customHeight="1"/>
    <row r="329" s="640" customFormat="1" ht="15.75" customHeight="1"/>
    <row r="330" s="640" customFormat="1" ht="15.75" customHeight="1"/>
    <row r="331" s="640" customFormat="1" ht="15.75" customHeight="1"/>
    <row r="332" s="640" customFormat="1" ht="15.75" customHeight="1"/>
    <row r="333" s="640" customFormat="1" ht="15.75" customHeight="1"/>
    <row r="334" s="640" customFormat="1" ht="15.75" customHeight="1"/>
    <row r="335" s="640" customFormat="1" ht="15.75" customHeight="1"/>
    <row r="336" s="640" customFormat="1" ht="15.75" customHeight="1"/>
    <row r="337" s="640" customFormat="1" ht="15.75" customHeight="1"/>
    <row r="338" s="640" customFormat="1" ht="15.75" customHeight="1"/>
    <row r="339" s="640" customFormat="1" ht="15.75" customHeight="1"/>
    <row r="340" s="640" customFormat="1" ht="15.75" customHeight="1"/>
    <row r="341" s="640" customFormat="1" ht="15.75" customHeight="1"/>
    <row r="342" s="640" customFormat="1" ht="15.75" customHeight="1"/>
    <row r="343" s="640" customFormat="1" ht="15.75" customHeight="1"/>
    <row r="344" s="640" customFormat="1" ht="15.75" customHeight="1"/>
    <row r="345" s="640" customFormat="1" ht="15.75" customHeight="1"/>
    <row r="346" s="640" customFormat="1" ht="15.75" customHeight="1"/>
    <row r="347" s="640" customFormat="1" ht="15.75" customHeight="1"/>
    <row r="348" s="640" customFormat="1" ht="15.75" customHeight="1"/>
    <row r="349" s="640" customFormat="1" ht="15.75" customHeight="1"/>
    <row r="350" s="640" customFormat="1" ht="15.75" customHeight="1"/>
    <row r="351" s="640" customFormat="1" ht="15.75" customHeight="1"/>
    <row r="352" s="640" customFormat="1" ht="15.75" customHeight="1"/>
    <row r="353" s="640" customFormat="1" ht="15.75" customHeight="1"/>
    <row r="354" s="640" customFormat="1" ht="15.75" customHeight="1"/>
    <row r="355" s="640" customFormat="1" ht="15.75" customHeight="1"/>
    <row r="356" s="640" customFormat="1" ht="15.75" customHeight="1"/>
    <row r="357" s="640" customFormat="1" ht="15.75" customHeight="1"/>
    <row r="358" s="640" customFormat="1" ht="15.75" customHeight="1"/>
    <row r="359" s="640" customFormat="1" ht="15.75" customHeight="1"/>
    <row r="360" s="640" customFormat="1" ht="15.75" customHeight="1"/>
    <row r="361" s="640" customFormat="1" ht="15.75" customHeight="1"/>
    <row r="362" s="640" customFormat="1" ht="15.75" customHeight="1"/>
    <row r="363" s="640" customFormat="1" ht="15.75" customHeight="1"/>
    <row r="364" s="640" customFormat="1" ht="15.75" customHeight="1"/>
    <row r="365" s="640" customFormat="1" ht="15.75" customHeight="1"/>
    <row r="366" s="640" customFormat="1" ht="15.75" customHeight="1"/>
    <row r="367" s="640" customFormat="1" ht="15.75" customHeight="1"/>
    <row r="368" s="640" customFormat="1" ht="15.75" customHeight="1"/>
    <row r="369" s="640" customFormat="1" ht="15.75" customHeight="1"/>
    <row r="370" s="640" customFormat="1" ht="15.75" customHeight="1"/>
    <row r="371" s="640" customFormat="1" ht="15.75" customHeight="1"/>
    <row r="372" s="640" customFormat="1" ht="15.75" customHeight="1"/>
    <row r="373" s="640" customFormat="1" ht="15.75" customHeight="1"/>
    <row r="374" s="640" customFormat="1" ht="15.75" customHeight="1"/>
    <row r="375" s="640" customFormat="1" ht="15.75" customHeight="1"/>
    <row r="376" s="640" customFormat="1" ht="15.75" customHeight="1"/>
    <row r="377" s="640" customFormat="1" ht="15.75" customHeight="1"/>
    <row r="378" s="640" customFormat="1" ht="15.75" customHeight="1"/>
    <row r="379" s="640" customFormat="1" ht="15.75" customHeight="1"/>
    <row r="380" s="640" customFormat="1" ht="15.75" customHeight="1"/>
    <row r="381" s="640" customFormat="1" ht="15.75" customHeight="1"/>
    <row r="382" s="640" customFormat="1" ht="15.75" customHeight="1"/>
    <row r="383" s="640" customFormat="1" ht="15.75" customHeight="1"/>
    <row r="384" s="640" customFormat="1" ht="15.75" customHeight="1"/>
    <row r="385" s="640" customFormat="1" ht="15.75" customHeight="1"/>
    <row r="386" s="640" customFormat="1" ht="15.75" customHeight="1"/>
    <row r="387" s="640" customFormat="1" ht="15.75" customHeight="1"/>
    <row r="388" s="640" customFormat="1" ht="15.75" customHeight="1"/>
    <row r="389" s="640" customFormat="1" ht="15.75" customHeight="1"/>
    <row r="390" s="640" customFormat="1" ht="15.75" customHeight="1"/>
    <row r="391" s="640" customFormat="1" ht="15.75" customHeight="1"/>
    <row r="392" s="640" customFormat="1" ht="15.75" customHeight="1"/>
    <row r="393" s="640" customFormat="1" ht="15.75" customHeight="1"/>
    <row r="394" s="640" customFormat="1" ht="15.75" customHeight="1"/>
    <row r="395" s="640" customFormat="1" ht="15.75" customHeight="1"/>
    <row r="396" s="640" customFormat="1" ht="15.75" customHeight="1"/>
    <row r="397" s="640" customFormat="1" ht="15.75" customHeight="1"/>
    <row r="398" s="640" customFormat="1" ht="15.75" customHeight="1"/>
    <row r="399" s="640" customFormat="1" ht="15.75" customHeight="1"/>
    <row r="400" s="640" customFormat="1" ht="15.75" customHeight="1"/>
    <row r="401" s="640" customFormat="1" ht="15.75" customHeight="1"/>
    <row r="402" s="640" customFormat="1" ht="15.75" customHeight="1"/>
    <row r="403" s="640" customFormat="1" ht="15.75" customHeight="1"/>
    <row r="404" s="640" customFormat="1" ht="15.75" customHeight="1"/>
    <row r="405" s="640" customFormat="1" ht="15.75" customHeight="1"/>
    <row r="406" s="640" customFormat="1" ht="15.75" customHeight="1"/>
    <row r="407" s="640" customFormat="1" ht="15.75" customHeight="1"/>
    <row r="408" s="640" customFormat="1" ht="15.75" customHeight="1"/>
    <row r="409" s="640" customFormat="1" ht="15.75" customHeight="1"/>
    <row r="410" s="640" customFormat="1" ht="15.75" customHeight="1"/>
    <row r="411" s="640" customFormat="1" ht="15.75" customHeight="1"/>
    <row r="412" s="640" customFormat="1" ht="15.75" customHeight="1"/>
    <row r="413" s="640" customFormat="1" ht="15.75" customHeight="1"/>
    <row r="414" s="640" customFormat="1" ht="15.75" customHeight="1"/>
    <row r="415" s="640" customFormat="1" ht="15.75" customHeight="1"/>
    <row r="416" s="640" customFormat="1" ht="15.75" customHeight="1"/>
    <row r="417" s="640" customFormat="1" ht="15.75" customHeight="1"/>
    <row r="418" s="640" customFormat="1" ht="15.75" customHeight="1"/>
    <row r="419" s="640" customFormat="1" ht="15.75" customHeight="1"/>
    <row r="420" s="640" customFormat="1" ht="15.75" customHeight="1"/>
    <row r="421" s="640" customFormat="1" ht="15.75" customHeight="1"/>
    <row r="422" s="640" customFormat="1" ht="15.75" customHeight="1"/>
    <row r="423" s="640" customFormat="1" ht="15.75" customHeight="1"/>
    <row r="424" s="640" customFormat="1" ht="15.75" customHeight="1"/>
    <row r="425" s="640" customFormat="1" ht="15.75" customHeight="1"/>
    <row r="426" s="640" customFormat="1" ht="15.75" customHeight="1"/>
    <row r="427" s="640" customFormat="1" ht="15.75" customHeight="1"/>
    <row r="428" s="640" customFormat="1" ht="15.75" customHeight="1"/>
    <row r="429" s="640" customFormat="1" ht="15.75" customHeight="1"/>
    <row r="430" s="640" customFormat="1" ht="15.75" customHeight="1"/>
    <row r="431" s="640" customFormat="1" ht="15.75" customHeight="1"/>
    <row r="432" s="640" customFormat="1" ht="15.75" customHeight="1"/>
    <row r="433" s="640" customFormat="1" ht="15.75" customHeight="1"/>
    <row r="434" s="640" customFormat="1" ht="15.75" customHeight="1"/>
    <row r="435" s="640" customFormat="1" ht="15.75" customHeight="1"/>
    <row r="436" s="640" customFormat="1" ht="15.75" customHeight="1"/>
    <row r="437" s="640" customFormat="1" ht="15.75" customHeight="1"/>
    <row r="438" s="640" customFormat="1" ht="15.75" customHeight="1"/>
    <row r="439" s="640" customFormat="1" ht="15.75" customHeight="1"/>
    <row r="440" s="640" customFormat="1" ht="15.75" customHeight="1"/>
    <row r="441" s="640" customFormat="1" ht="15.75" customHeight="1"/>
    <row r="442" s="640" customFormat="1" ht="15.75" customHeight="1"/>
    <row r="443" s="640" customFormat="1" ht="15.75" customHeight="1"/>
    <row r="444" s="640" customFormat="1" ht="15.75" customHeight="1"/>
    <row r="445" s="640" customFormat="1" ht="15.75" customHeight="1"/>
    <row r="446" s="640" customFormat="1" ht="15.75" customHeight="1"/>
    <row r="447" s="640" customFormat="1" ht="15.75" customHeight="1"/>
    <row r="448" s="640" customFormat="1" ht="15.75" customHeight="1"/>
    <row r="449" s="640" customFormat="1" ht="15.75" customHeight="1"/>
    <row r="450" s="640" customFormat="1" ht="15.75" customHeight="1"/>
    <row r="451" s="640" customFormat="1" ht="15.75" customHeight="1"/>
    <row r="452" s="640" customFormat="1" ht="15.75" customHeight="1"/>
    <row r="453" s="640" customFormat="1" ht="15.75" customHeight="1"/>
    <row r="454" s="640" customFormat="1" ht="15.75" customHeight="1"/>
    <row r="455" s="640" customFormat="1" ht="15.75" customHeight="1"/>
    <row r="456" s="640" customFormat="1" ht="15.75" customHeight="1"/>
    <row r="457" s="640" customFormat="1" ht="15.75" customHeight="1"/>
    <row r="458" s="640" customFormat="1" ht="15.75" customHeight="1"/>
    <row r="459" s="640" customFormat="1" ht="15.75" customHeight="1"/>
    <row r="460" s="640" customFormat="1" ht="15.75" customHeight="1"/>
    <row r="461" s="640" customFormat="1" ht="15.75" customHeight="1"/>
    <row r="462" s="640" customFormat="1" ht="15.75" customHeight="1"/>
    <row r="463" s="640" customFormat="1" ht="15.75" customHeight="1"/>
    <row r="464" s="640" customFormat="1" ht="15.75" customHeight="1"/>
    <row r="465" s="640" customFormat="1" ht="15.75" customHeight="1"/>
    <row r="466" s="640" customFormat="1" ht="15.75" customHeight="1"/>
    <row r="467" s="640" customFormat="1" ht="15.75" customHeight="1"/>
    <row r="468" s="640" customFormat="1" ht="15.75" customHeight="1"/>
    <row r="469" s="640" customFormat="1" ht="15.75" customHeight="1"/>
    <row r="470" s="640" customFormat="1" ht="15.75" customHeight="1"/>
    <row r="471" s="640" customFormat="1" ht="15.75" customHeight="1"/>
    <row r="472" s="640" customFormat="1" ht="15.75" customHeight="1"/>
    <row r="473" s="640" customFormat="1" ht="15.75" customHeight="1"/>
    <row r="474" s="640" customFormat="1" ht="15.75" customHeight="1"/>
    <row r="475" s="640" customFormat="1" ht="15.75" customHeight="1"/>
    <row r="476" s="640" customFormat="1" ht="15.75" customHeight="1"/>
    <row r="477" s="640" customFormat="1" ht="15.75" customHeight="1"/>
    <row r="478" s="640" customFormat="1" ht="15.75" customHeight="1"/>
    <row r="479" s="640" customFormat="1" ht="15.75" customHeight="1"/>
    <row r="480" s="640" customFormat="1" ht="15.75" customHeight="1"/>
    <row r="481" s="640" customFormat="1" ht="15.75" customHeight="1"/>
    <row r="482" s="640" customFormat="1" ht="15.75" customHeight="1"/>
    <row r="483" s="640" customFormat="1" ht="15.75" customHeight="1"/>
    <row r="484" s="640" customFormat="1" ht="15.75" customHeight="1"/>
    <row r="485" s="640" customFormat="1" ht="15.75" customHeight="1"/>
    <row r="486" s="640" customFormat="1" ht="15.75" customHeight="1"/>
    <row r="487" s="640" customFormat="1" ht="15.75" customHeight="1"/>
    <row r="488" s="640" customFormat="1" ht="15.75" customHeight="1"/>
    <row r="489" s="640" customFormat="1" ht="15.75" customHeight="1"/>
    <row r="490" s="640" customFormat="1" ht="15.75" customHeight="1"/>
    <row r="491" s="640" customFormat="1" ht="15.75" customHeight="1"/>
    <row r="492" s="640" customFormat="1" ht="15.75" customHeight="1"/>
    <row r="493" s="640" customFormat="1" ht="15.75" customHeight="1"/>
    <row r="494" s="640" customFormat="1" ht="15.75" customHeight="1"/>
    <row r="495" s="640" customFormat="1" ht="15.75" customHeight="1"/>
    <row r="496" s="640" customFormat="1" ht="15.75" customHeight="1"/>
    <row r="497" s="640" customFormat="1" ht="15.75" customHeight="1"/>
    <row r="498" s="640" customFormat="1" ht="15.75" customHeight="1"/>
    <row r="499" s="640" customFormat="1" ht="15.75" customHeight="1"/>
    <row r="500" s="640" customFormat="1" ht="15.75" customHeight="1"/>
    <row r="501" s="640" customFormat="1" ht="15.75" customHeight="1"/>
    <row r="502" s="640" customFormat="1" ht="15.75" customHeight="1"/>
    <row r="503" s="640" customFormat="1" ht="15.75" customHeight="1"/>
    <row r="504" s="640" customFormat="1" ht="15.75" customHeight="1"/>
    <row r="505" s="640" customFormat="1" ht="15.75" customHeight="1"/>
    <row r="506" s="640" customFormat="1" ht="15.75" customHeight="1"/>
    <row r="507" s="640" customFormat="1" ht="15.75" customHeight="1"/>
    <row r="508" s="640" customFormat="1" ht="15.75" customHeight="1"/>
    <row r="509" s="640" customFormat="1" ht="15.75" customHeight="1"/>
    <row r="510" s="640" customFormat="1" ht="15.75" customHeight="1"/>
    <row r="511" s="640" customFormat="1" ht="15.75" customHeight="1"/>
    <row r="512" s="640" customFormat="1" ht="15.75" customHeight="1"/>
    <row r="513" s="640" customFormat="1" ht="15.75" customHeight="1"/>
    <row r="514" s="640" customFormat="1" ht="15.75" customHeight="1"/>
    <row r="515" s="640" customFormat="1" ht="15.75" customHeight="1"/>
    <row r="516" s="640" customFormat="1" ht="15.75" customHeight="1"/>
    <row r="517" s="640" customFormat="1" ht="15.75" customHeight="1"/>
    <row r="518" s="640" customFormat="1" ht="15.75" customHeight="1"/>
    <row r="519" s="640" customFormat="1" ht="15.75" customHeight="1"/>
    <row r="520" s="640" customFormat="1" ht="15.75" customHeight="1"/>
    <row r="521" s="640" customFormat="1" ht="15.75" customHeight="1"/>
    <row r="522" s="640" customFormat="1" ht="15.75" customHeight="1"/>
    <row r="523" s="640" customFormat="1" ht="15.75" customHeight="1"/>
    <row r="524" s="640" customFormat="1" ht="15.75" customHeight="1"/>
    <row r="525" s="640" customFormat="1" ht="15.75" customHeight="1"/>
    <row r="526" s="640" customFormat="1" ht="15.75" customHeight="1"/>
    <row r="527" s="640" customFormat="1" ht="15.75" customHeight="1"/>
    <row r="528" s="640" customFormat="1" ht="15.75" customHeight="1"/>
    <row r="529" s="640" customFormat="1" ht="15.75" customHeight="1"/>
    <row r="530" s="640" customFormat="1" ht="15.75" customHeight="1"/>
    <row r="531" s="640" customFormat="1" ht="15.75" customHeight="1"/>
    <row r="532" s="640" customFormat="1" ht="15.75" customHeight="1"/>
    <row r="533" s="640" customFormat="1" ht="15.75" customHeight="1"/>
    <row r="534" s="640" customFormat="1" ht="15.75" customHeight="1"/>
    <row r="535" s="640" customFormat="1" ht="15.75" customHeight="1"/>
    <row r="536" s="640" customFormat="1" ht="15.75" customHeight="1"/>
    <row r="537" s="640" customFormat="1" ht="15.75" customHeight="1"/>
    <row r="538" s="640" customFormat="1" ht="15.75" customHeight="1"/>
    <row r="539" s="640" customFormat="1" ht="15.75" customHeight="1"/>
    <row r="540" s="640" customFormat="1" ht="15.75" customHeight="1"/>
    <row r="541" s="640" customFormat="1" ht="15.75" customHeight="1"/>
    <row r="542" s="640" customFormat="1" ht="15.75" customHeight="1"/>
    <row r="543" s="640" customFormat="1" ht="15.75" customHeight="1"/>
    <row r="544" s="640" customFormat="1" ht="15.75" customHeight="1"/>
    <row r="545" s="640" customFormat="1" ht="15.75" customHeight="1"/>
    <row r="546" s="640" customFormat="1" ht="15.75" customHeight="1"/>
    <row r="547" s="640" customFormat="1" ht="15.75" customHeight="1"/>
    <row r="548" s="640" customFormat="1" ht="15.75" customHeight="1"/>
    <row r="549" s="640" customFormat="1" ht="15.75" customHeight="1"/>
    <row r="550" s="640" customFormat="1" ht="15.75" customHeight="1"/>
    <row r="551" s="640" customFormat="1" ht="15.75" customHeight="1"/>
    <row r="552" s="640" customFormat="1" ht="15.75" customHeight="1"/>
    <row r="553" s="640" customFormat="1" ht="15.75" customHeight="1"/>
    <row r="554" s="640" customFormat="1" ht="15.75" customHeight="1"/>
    <row r="555" s="640" customFormat="1" ht="15.75" customHeight="1"/>
    <row r="556" s="640" customFormat="1" ht="15.75" customHeight="1"/>
    <row r="557" s="640" customFormat="1" ht="15.75" customHeight="1"/>
    <row r="558" s="640" customFormat="1" ht="15.75" customHeight="1"/>
    <row r="559" s="640" customFormat="1" ht="15.75" customHeight="1"/>
    <row r="560" s="640" customFormat="1" ht="15.75" customHeight="1"/>
    <row r="561" s="640" customFormat="1" ht="15.75" customHeight="1"/>
    <row r="562" s="640" customFormat="1" ht="15.75" customHeight="1"/>
    <row r="563" s="640" customFormat="1" ht="15.75" customHeight="1"/>
    <row r="564" s="640" customFormat="1" ht="15.75" customHeight="1"/>
    <row r="565" s="640" customFormat="1" ht="15.75" customHeight="1"/>
    <row r="566" s="640" customFormat="1" ht="15.75" customHeight="1"/>
    <row r="567" s="640" customFormat="1" ht="15.75" customHeight="1"/>
    <row r="568" s="640" customFormat="1" ht="15.75" customHeight="1"/>
    <row r="569" s="640" customFormat="1" ht="15.75" customHeight="1"/>
    <row r="570" s="640" customFormat="1" ht="15.75" customHeight="1"/>
    <row r="571" s="640" customFormat="1" ht="15.75" customHeight="1"/>
    <row r="572" s="640" customFormat="1" ht="15.75" customHeight="1"/>
    <row r="573" s="640" customFormat="1" ht="15.75" customHeight="1"/>
    <row r="574" s="640" customFormat="1" ht="15.75" customHeight="1"/>
    <row r="575" s="640" customFormat="1" ht="15.75" customHeight="1"/>
    <row r="576" s="640" customFormat="1" ht="15.75" customHeight="1"/>
    <row r="577" s="640" customFormat="1" ht="15.75" customHeight="1"/>
    <row r="578" s="640" customFormat="1" ht="15.75" customHeight="1"/>
    <row r="579" s="640" customFormat="1" ht="15.75" customHeight="1"/>
    <row r="580" s="640" customFormat="1" ht="15.75" customHeight="1"/>
    <row r="581" s="640" customFormat="1" ht="15.75" customHeight="1"/>
    <row r="582" s="640" customFormat="1" ht="15.75" customHeight="1"/>
    <row r="583" s="640" customFormat="1" ht="15.75" customHeight="1"/>
    <row r="584" s="640" customFormat="1" ht="15.75" customHeight="1"/>
    <row r="585" s="640" customFormat="1" ht="15.75" customHeight="1"/>
    <row r="586" s="640" customFormat="1" ht="15.75" customHeight="1"/>
    <row r="587" s="640" customFormat="1" ht="15.75" customHeight="1"/>
    <row r="588" s="640" customFormat="1" ht="15.75" customHeight="1"/>
    <row r="589" s="640" customFormat="1" ht="15.75" customHeight="1"/>
    <row r="590" s="640" customFormat="1" ht="15.75" customHeight="1"/>
    <row r="591" s="640" customFormat="1" ht="15.75" customHeight="1"/>
    <row r="592" s="640" customFormat="1" ht="15.75" customHeight="1"/>
    <row r="593" s="640" customFormat="1" ht="15.75" customHeight="1"/>
    <row r="594" s="640" customFormat="1" ht="15.75" customHeight="1"/>
    <row r="595" s="640" customFormat="1" ht="15.75" customHeight="1"/>
    <row r="596" s="640" customFormat="1" ht="15.75" customHeight="1"/>
    <row r="597" s="640" customFormat="1" ht="15.75" customHeight="1"/>
    <row r="598" s="640" customFormat="1" ht="15.75" customHeight="1"/>
    <row r="599" s="640" customFormat="1" ht="15.75" customHeight="1"/>
    <row r="600" s="640" customFormat="1" ht="15.75" customHeight="1"/>
    <row r="601" s="640" customFormat="1" ht="15.75" customHeight="1"/>
    <row r="602" s="640" customFormat="1" ht="15.75" customHeight="1"/>
    <row r="603" s="640" customFormat="1" ht="15.75" customHeight="1"/>
    <row r="604" s="640" customFormat="1" ht="15.75" customHeight="1"/>
    <row r="605" s="640" customFormat="1" ht="15.75" customHeight="1"/>
    <row r="606" s="640" customFormat="1" ht="15.75" customHeight="1"/>
    <row r="607" s="640" customFormat="1" ht="15.75" customHeight="1"/>
    <row r="608" s="640" customFormat="1" ht="15.75" customHeight="1"/>
    <row r="609" s="640" customFormat="1" ht="15.75" customHeight="1"/>
    <row r="610" s="640" customFormat="1" ht="15.75" customHeight="1"/>
    <row r="611" s="640" customFormat="1" ht="15.75" customHeight="1"/>
    <row r="612" s="640" customFormat="1" ht="15.75" customHeight="1"/>
    <row r="613" s="640" customFormat="1" ht="15.75" customHeight="1"/>
    <row r="614" s="640" customFormat="1" ht="15.75" customHeight="1"/>
    <row r="615" s="640" customFormat="1" ht="15.75" customHeight="1"/>
    <row r="616" s="640" customFormat="1" ht="15.75" customHeight="1"/>
    <row r="617" s="640" customFormat="1" ht="15.75" customHeight="1"/>
    <row r="618" s="640" customFormat="1" ht="15.75" customHeight="1"/>
    <row r="619" s="640" customFormat="1" ht="15.75" customHeight="1"/>
    <row r="620" s="640" customFormat="1" ht="15.75" customHeight="1"/>
    <row r="621" s="640" customFormat="1" ht="15.75" customHeight="1"/>
    <row r="622" s="640" customFormat="1" ht="15.75" customHeight="1"/>
    <row r="623" s="640" customFormat="1" ht="15.75" customHeight="1"/>
    <row r="624" s="640" customFormat="1" ht="15.75" customHeight="1"/>
    <row r="625" s="640" customFormat="1" ht="15.75" customHeight="1"/>
    <row r="626" s="640" customFormat="1" ht="15.75" customHeight="1"/>
    <row r="627" s="640" customFormat="1" ht="15.75" customHeight="1"/>
    <row r="628" s="640" customFormat="1" ht="15.75" customHeight="1"/>
    <row r="629" s="640" customFormat="1" ht="15.75" customHeight="1"/>
    <row r="630" s="640" customFormat="1" ht="15.75" customHeight="1"/>
    <row r="631" s="640" customFormat="1" ht="15.75" customHeight="1"/>
    <row r="632" s="640" customFormat="1" ht="15.75" customHeight="1"/>
    <row r="633" s="640" customFormat="1" ht="15.75" customHeight="1"/>
    <row r="634" s="640" customFormat="1" ht="15.75" customHeight="1"/>
    <row r="635" s="640" customFormat="1" ht="15.75" customHeight="1"/>
    <row r="636" s="640" customFormat="1" ht="15.75" customHeight="1"/>
    <row r="637" s="640" customFormat="1" ht="15.75" customHeight="1"/>
    <row r="638" s="640" customFormat="1" ht="15.75" customHeight="1"/>
    <row r="639" s="640" customFormat="1" ht="15.75" customHeight="1"/>
    <row r="640" s="640" customFormat="1" ht="15.75" customHeight="1"/>
    <row r="641" s="640" customFormat="1" ht="15.75" customHeight="1"/>
    <row r="642" s="640" customFormat="1" ht="15.75" customHeight="1"/>
    <row r="643" s="640" customFormat="1" ht="15.75" customHeight="1"/>
    <row r="644" s="640" customFormat="1" ht="15.75" customHeight="1"/>
    <row r="645" s="640" customFormat="1" ht="15.75" customHeight="1"/>
    <row r="646" s="640" customFormat="1" ht="15.75" customHeight="1"/>
    <row r="647" s="640" customFormat="1" ht="15.75" customHeight="1"/>
    <row r="648" s="640" customFormat="1" ht="15.75" customHeight="1"/>
    <row r="649" s="640" customFormat="1" ht="15.75" customHeight="1"/>
    <row r="650" s="640" customFormat="1" ht="15.75" customHeight="1"/>
    <row r="651" s="640" customFormat="1" ht="15.75" customHeight="1"/>
    <row r="652" s="640" customFormat="1" ht="15.75" customHeight="1"/>
    <row r="653" s="640" customFormat="1" ht="15.75" customHeight="1"/>
    <row r="654" s="640" customFormat="1" ht="15.75" customHeight="1"/>
    <row r="655" s="640" customFormat="1" ht="15.75" customHeight="1"/>
    <row r="656" s="640" customFormat="1" ht="15.75" customHeight="1"/>
    <row r="657" s="640" customFormat="1" ht="15.75" customHeight="1"/>
    <row r="658" s="640" customFormat="1" ht="15.75" customHeight="1"/>
    <row r="659" s="640" customFormat="1" ht="15.75" customHeight="1"/>
    <row r="660" s="640" customFormat="1" ht="15.75" customHeight="1"/>
    <row r="661" s="640" customFormat="1" ht="15.75" customHeight="1"/>
    <row r="662" s="640" customFormat="1" ht="15.75" customHeight="1"/>
    <row r="663" s="640" customFormat="1" ht="15.75" customHeight="1"/>
    <row r="664" s="640" customFormat="1" ht="15.75" customHeight="1"/>
    <row r="665" s="640" customFormat="1" ht="15.75" customHeight="1"/>
    <row r="666" s="640" customFormat="1" ht="15.75" customHeight="1"/>
    <row r="667" s="640" customFormat="1" ht="15.75" customHeight="1"/>
    <row r="668" s="640" customFormat="1" ht="15.75" customHeight="1"/>
    <row r="669" s="640" customFormat="1" ht="15.75" customHeight="1"/>
    <row r="670" s="640" customFormat="1" ht="15.75" customHeight="1"/>
    <row r="671" s="640" customFormat="1" ht="15.75" customHeight="1"/>
    <row r="672" s="640" customFormat="1" ht="15.75" customHeight="1"/>
    <row r="673" s="640" customFormat="1" ht="15.75" customHeight="1"/>
    <row r="674" s="640" customFormat="1" ht="15.75" customHeight="1"/>
    <row r="675" s="640" customFormat="1" ht="15.75" customHeight="1"/>
    <row r="676" s="640" customFormat="1" ht="15.75" customHeight="1"/>
    <row r="677" s="640" customFormat="1" ht="15.75" customHeight="1"/>
    <row r="678" s="640" customFormat="1" ht="15.75" customHeight="1"/>
    <row r="679" s="640" customFormat="1" ht="15.75" customHeight="1"/>
    <row r="680" s="640" customFormat="1" ht="15.75" customHeight="1"/>
    <row r="681" s="640" customFormat="1" ht="15.75" customHeight="1"/>
    <row r="682" s="640" customFormat="1" ht="15.75" customHeight="1"/>
    <row r="683" s="640" customFormat="1" ht="15.75" customHeight="1"/>
    <row r="684" s="640" customFormat="1" ht="15.75" customHeight="1"/>
    <row r="685" s="640" customFormat="1" ht="15.75" customHeight="1"/>
    <row r="686" s="640" customFormat="1" ht="15.75" customHeight="1"/>
    <row r="687" s="640" customFormat="1" ht="15.75" customHeight="1"/>
    <row r="688" s="640" customFormat="1" ht="15.75" customHeight="1"/>
    <row r="689" s="640" customFormat="1" ht="15.75" customHeight="1"/>
    <row r="690" s="640" customFormat="1" ht="15.75" customHeight="1"/>
    <row r="691" s="640" customFormat="1" ht="15.75" customHeight="1"/>
    <row r="692" s="640" customFormat="1" ht="15.75" customHeight="1"/>
    <row r="693" s="640" customFormat="1" ht="15.75" customHeight="1"/>
    <row r="694" s="640" customFormat="1" ht="15.75" customHeight="1"/>
    <row r="695" s="640" customFormat="1" ht="15.75" customHeight="1"/>
    <row r="696" s="640" customFormat="1" ht="15.75" customHeight="1"/>
    <row r="697" s="640" customFormat="1" ht="15.75" customHeight="1"/>
    <row r="698" s="640" customFormat="1" ht="15.75" customHeight="1"/>
    <row r="699" s="640" customFormat="1" ht="15.75" customHeight="1"/>
    <row r="700" s="640" customFormat="1" ht="15.75" customHeight="1"/>
    <row r="701" s="640" customFormat="1" ht="15.75" customHeight="1"/>
    <row r="702" s="640" customFormat="1" ht="15.75" customHeight="1"/>
    <row r="703" s="640" customFormat="1" ht="15.75" customHeight="1"/>
    <row r="704" s="640" customFormat="1" ht="15.75" customHeight="1"/>
    <row r="705" s="640" customFormat="1" ht="15.75" customHeight="1"/>
    <row r="706" s="640" customFormat="1" ht="15.75" customHeight="1"/>
    <row r="707" s="640" customFormat="1" ht="15.75" customHeight="1"/>
    <row r="708" s="640" customFormat="1" ht="15.75" customHeight="1"/>
    <row r="709" s="640" customFormat="1" ht="15.75" customHeight="1"/>
    <row r="710" s="640" customFormat="1" ht="15.75" customHeight="1"/>
    <row r="711" s="640" customFormat="1" ht="15.75" customHeight="1"/>
    <row r="712" s="640" customFormat="1" ht="15.75" customHeight="1"/>
    <row r="713" s="640" customFormat="1" ht="15.75" customHeight="1"/>
    <row r="714" s="640" customFormat="1" ht="15.75" customHeight="1"/>
    <row r="715" s="640" customFormat="1" ht="15.75" customHeight="1"/>
    <row r="716" s="640" customFormat="1" ht="15.75" customHeight="1"/>
    <row r="717" s="640" customFormat="1" ht="15.75" customHeight="1"/>
    <row r="718" s="640" customFormat="1" ht="15.75" customHeight="1"/>
    <row r="719" s="640" customFormat="1" ht="15.75" customHeight="1"/>
    <row r="720" s="640" customFormat="1" ht="15.75" customHeight="1"/>
    <row r="721" s="640" customFormat="1" ht="15.75" customHeight="1"/>
    <row r="722" s="640" customFormat="1" ht="15.75" customHeight="1"/>
    <row r="723" s="640" customFormat="1" ht="15.75" customHeight="1"/>
    <row r="724" s="640" customFormat="1" ht="15.75" customHeight="1"/>
    <row r="725" s="640" customFormat="1" ht="15.75" customHeight="1"/>
    <row r="726" s="640" customFormat="1" ht="15.75" customHeight="1"/>
    <row r="727" s="640" customFormat="1" ht="15.75" customHeight="1"/>
    <row r="728" s="640" customFormat="1" ht="15.75" customHeight="1"/>
    <row r="729" s="640" customFormat="1" ht="15.75" customHeight="1"/>
    <row r="730" s="640" customFormat="1" ht="15.75" customHeight="1"/>
    <row r="731" s="640" customFormat="1" ht="15.75" customHeight="1"/>
    <row r="732" s="640" customFormat="1" ht="15.75" customHeight="1"/>
    <row r="733" s="640" customFormat="1" ht="15.75" customHeight="1"/>
    <row r="734" s="640" customFormat="1" ht="15.75" customHeight="1"/>
    <row r="735" s="640" customFormat="1" ht="15.75" customHeight="1"/>
    <row r="736" s="640" customFormat="1" ht="15.75" customHeight="1"/>
    <row r="737" s="640" customFormat="1" ht="15.75" customHeight="1"/>
    <row r="738" s="640" customFormat="1" ht="15.75" customHeight="1"/>
    <row r="739" s="640" customFormat="1" ht="15.75" customHeight="1"/>
    <row r="740" s="640" customFormat="1" ht="15.75" customHeight="1"/>
    <row r="741" s="640" customFormat="1" ht="15.75" customHeight="1"/>
    <row r="742" s="640" customFormat="1" ht="15.75" customHeight="1"/>
    <row r="743" s="640" customFormat="1" ht="15.75" customHeight="1"/>
    <row r="744" s="640" customFormat="1" ht="15.75" customHeight="1"/>
    <row r="745" s="640" customFormat="1" ht="15.75" customHeight="1"/>
    <row r="746" s="640" customFormat="1" ht="15.75" customHeight="1"/>
    <row r="747" s="640" customFormat="1" ht="15.75" customHeight="1"/>
    <row r="748" s="640" customFormat="1" ht="15.75" customHeight="1"/>
    <row r="749" s="640" customFormat="1" ht="15.75" customHeight="1"/>
    <row r="750" s="640" customFormat="1" ht="15.75" customHeight="1"/>
    <row r="751" s="640" customFormat="1" ht="15.75" customHeight="1"/>
    <row r="752" s="640" customFormat="1" ht="15.75" customHeight="1"/>
    <row r="753" s="640" customFormat="1" ht="15.75" customHeight="1"/>
    <row r="754" s="640" customFormat="1" ht="15.75" customHeight="1"/>
    <row r="755" s="640" customFormat="1" ht="15.75" customHeight="1"/>
    <row r="756" s="640" customFormat="1" ht="15.75" customHeight="1"/>
    <row r="757" s="640" customFormat="1" ht="15.75" customHeight="1"/>
    <row r="758" s="640" customFormat="1" ht="15.75" customHeight="1"/>
    <row r="759" s="640" customFormat="1" ht="15.75" customHeight="1"/>
    <row r="760" s="640" customFormat="1" ht="15.75" customHeight="1"/>
    <row r="761" s="640" customFormat="1" ht="15.75" customHeight="1"/>
    <row r="762" s="640" customFormat="1" ht="15.75" customHeight="1"/>
    <row r="763" s="640" customFormat="1" ht="15.75" customHeight="1"/>
    <row r="764" s="640" customFormat="1" ht="15.75" customHeight="1"/>
    <row r="765" s="640" customFormat="1" ht="15.75" customHeight="1"/>
    <row r="766" s="640" customFormat="1" ht="15.75" customHeight="1"/>
    <row r="767" s="640" customFormat="1" ht="15.75" customHeight="1"/>
    <row r="768" s="640" customFormat="1" ht="15.75" customHeight="1"/>
    <row r="769" s="640" customFormat="1" ht="15.75" customHeight="1"/>
    <row r="770" s="640" customFormat="1" ht="15.75" customHeight="1"/>
    <row r="771" s="640" customFormat="1" ht="15.75" customHeight="1"/>
    <row r="772" s="640" customFormat="1" ht="15.75" customHeight="1"/>
    <row r="773" s="640" customFormat="1" ht="15.75" customHeight="1"/>
    <row r="774" s="640" customFormat="1" ht="15.75" customHeight="1"/>
    <row r="775" s="640" customFormat="1" ht="15.75" customHeight="1"/>
    <row r="776" s="640" customFormat="1" ht="15.75" customHeight="1"/>
    <row r="777" s="640" customFormat="1" ht="15.75" customHeight="1"/>
    <row r="778" s="640" customFormat="1" ht="15.75" customHeight="1"/>
    <row r="779" s="640" customFormat="1" ht="15.75" customHeight="1"/>
    <row r="780" s="640" customFormat="1" ht="15.75" customHeight="1"/>
    <row r="781" s="640" customFormat="1" ht="15.75" customHeight="1"/>
    <row r="782" s="640" customFormat="1" ht="15.75" customHeight="1"/>
    <row r="783" s="640" customFormat="1" ht="15.75" customHeight="1"/>
    <row r="784" s="640" customFormat="1" ht="15.75" customHeight="1"/>
    <row r="785" s="640" customFormat="1" ht="15.75" customHeight="1"/>
    <row r="786" s="640" customFormat="1" ht="15.75" customHeight="1"/>
    <row r="787" s="640" customFormat="1" ht="15.75" customHeight="1"/>
    <row r="788" s="640" customFormat="1" ht="15.75" customHeight="1"/>
    <row r="789" s="640" customFormat="1" ht="15.75" customHeight="1"/>
    <row r="790" s="640" customFormat="1" ht="15.75" customHeight="1"/>
    <row r="791" s="640" customFormat="1" ht="15.75" customHeight="1"/>
    <row r="792" s="640" customFormat="1" ht="15.75" customHeight="1"/>
    <row r="793" s="640" customFormat="1" ht="15.75" customHeight="1"/>
    <row r="794" s="640" customFormat="1" ht="15.75" customHeight="1"/>
    <row r="795" s="640" customFormat="1" ht="15.75" customHeight="1"/>
    <row r="796" s="640" customFormat="1" ht="15.75" customHeight="1"/>
    <row r="797" s="640" customFormat="1" ht="15.75" customHeight="1"/>
    <row r="798" s="640" customFormat="1" ht="15.75" customHeight="1"/>
    <row r="799" s="640" customFormat="1" ht="15.75" customHeight="1"/>
    <row r="800" s="640" customFormat="1" ht="15.75" customHeight="1"/>
    <row r="801" s="640" customFormat="1" ht="15.75" customHeight="1"/>
    <row r="802" s="640" customFormat="1" ht="15.75" customHeight="1"/>
    <row r="803" s="640" customFormat="1" ht="15.75" customHeight="1"/>
    <row r="804" s="640" customFormat="1" ht="15.75" customHeight="1"/>
    <row r="805" s="640" customFormat="1" ht="15.75" customHeight="1"/>
    <row r="806" s="640" customFormat="1" ht="15.75" customHeight="1"/>
    <row r="807" s="640" customFormat="1" ht="15.75" customHeight="1"/>
    <row r="808" s="640" customFormat="1" ht="15.75" customHeight="1"/>
    <row r="809" s="640" customFormat="1" ht="15.75" customHeight="1"/>
    <row r="810" s="640" customFormat="1" ht="15.75" customHeight="1"/>
    <row r="811" s="640" customFormat="1" ht="15.75" customHeight="1"/>
    <row r="812" s="640" customFormat="1" ht="15.75" customHeight="1"/>
    <row r="813" s="640" customFormat="1" ht="15.75" customHeight="1"/>
    <row r="814" s="640" customFormat="1" ht="15.75" customHeight="1"/>
    <row r="815" s="640" customFormat="1" ht="15.75" customHeight="1"/>
    <row r="816" s="640" customFormat="1" ht="15.75" customHeight="1"/>
    <row r="817" s="640" customFormat="1" ht="15.75" customHeight="1"/>
    <row r="818" s="640" customFormat="1" ht="15.75" customHeight="1"/>
    <row r="819" s="640" customFormat="1" ht="15.75" customHeight="1"/>
    <row r="820" s="640" customFormat="1" ht="15.75" customHeight="1"/>
    <row r="821" s="640" customFormat="1" ht="15.75" customHeight="1"/>
    <row r="822" s="640" customFormat="1" ht="15.75" customHeight="1"/>
    <row r="823" s="640" customFormat="1" ht="15.75" customHeight="1"/>
    <row r="824" s="640" customFormat="1" ht="15.75" customHeight="1"/>
    <row r="825" s="640" customFormat="1" ht="15.75" customHeight="1"/>
    <row r="826" s="640" customFormat="1" ht="15.75" customHeight="1"/>
    <row r="827" s="640" customFormat="1" ht="15.75" customHeight="1"/>
    <row r="828" s="640" customFormat="1" ht="15.75" customHeight="1"/>
    <row r="829" s="640" customFormat="1" ht="15.75" customHeight="1"/>
    <row r="830" s="640" customFormat="1" ht="15.75" customHeight="1"/>
    <row r="831" s="640" customFormat="1" ht="15.75" customHeight="1"/>
    <row r="832" s="640" customFormat="1" ht="15.75" customHeight="1"/>
    <row r="833" s="640" customFormat="1" ht="15.75" customHeight="1"/>
    <row r="834" s="640" customFormat="1" ht="15.75" customHeight="1"/>
    <row r="835" s="640" customFormat="1" ht="15.75" customHeight="1"/>
    <row r="836" s="640" customFormat="1" ht="15.75" customHeight="1"/>
    <row r="837" s="640" customFormat="1" ht="15.75" customHeight="1"/>
    <row r="838" s="640" customFormat="1" ht="15.75" customHeight="1"/>
    <row r="839" s="640" customFormat="1" ht="15.75" customHeight="1"/>
    <row r="840" s="640" customFormat="1" ht="15.75" customHeight="1"/>
    <row r="841" s="640" customFormat="1" ht="15.75" customHeight="1"/>
    <row r="842" s="640" customFormat="1" ht="15.75" customHeight="1"/>
    <row r="843" s="640" customFormat="1" ht="15.75" customHeight="1"/>
    <row r="844" s="640" customFormat="1" ht="15.75" customHeight="1"/>
    <row r="845" s="640" customFormat="1" ht="15.75" customHeight="1"/>
    <row r="846" s="640" customFormat="1" ht="15.75" customHeight="1"/>
    <row r="847" s="640" customFormat="1" ht="15.75" customHeight="1"/>
    <row r="848" s="640" customFormat="1" ht="15.75" customHeight="1"/>
    <row r="849" s="640" customFormat="1" ht="15.75" customHeight="1"/>
    <row r="850" s="640" customFormat="1" ht="15.75" customHeight="1"/>
    <row r="851" s="640" customFormat="1" ht="15.75" customHeight="1"/>
    <row r="852" s="640" customFormat="1" ht="15.75" customHeight="1"/>
    <row r="853" s="640" customFormat="1" ht="15.75" customHeight="1"/>
    <row r="854" s="640" customFormat="1" ht="15.75" customHeight="1"/>
    <row r="855" s="640" customFormat="1" ht="15.75" customHeight="1"/>
    <row r="856" s="640" customFormat="1" ht="15.75" customHeight="1"/>
    <row r="857" s="640" customFormat="1" ht="15.75" customHeight="1"/>
    <row r="858" s="640" customFormat="1" ht="15.75" customHeight="1"/>
    <row r="859" s="640" customFormat="1" ht="15.75" customHeight="1"/>
    <row r="860" s="640" customFormat="1" ht="15.75" customHeight="1"/>
    <row r="861" s="640" customFormat="1" ht="15.75" customHeight="1"/>
    <row r="862" s="640" customFormat="1" ht="15.75" customHeight="1"/>
    <row r="863" s="640" customFormat="1" ht="15.75" customHeight="1"/>
    <row r="864" s="640" customFormat="1" ht="15.75" customHeight="1"/>
    <row r="865" s="640" customFormat="1" ht="15.75" customHeight="1"/>
    <row r="866" s="640" customFormat="1" ht="15.75" customHeight="1"/>
    <row r="867" s="640" customFormat="1" ht="15.75" customHeight="1"/>
    <row r="868" s="640" customFormat="1" ht="15.75" customHeight="1"/>
    <row r="869" s="640" customFormat="1" ht="15.75" customHeight="1"/>
    <row r="870" s="640" customFormat="1" ht="15.75" customHeight="1"/>
    <row r="871" s="640" customFormat="1" ht="15.75" customHeight="1"/>
    <row r="872" s="640" customFormat="1" ht="15.75" customHeight="1"/>
    <row r="873" s="640" customFormat="1" ht="15.75" customHeight="1"/>
    <row r="874" s="640" customFormat="1" ht="15.75" customHeight="1"/>
    <row r="875" s="640" customFormat="1" ht="15.75" customHeight="1"/>
    <row r="876" s="640" customFormat="1" ht="15.75" customHeight="1"/>
    <row r="877" s="640" customFormat="1" ht="15.75" customHeight="1"/>
    <row r="878" s="640" customFormat="1" ht="15.75" customHeight="1"/>
    <row r="879" s="640" customFormat="1" ht="15.75" customHeight="1"/>
    <row r="880" s="640" customFormat="1" ht="15.75" customHeight="1"/>
    <row r="881" s="640" customFormat="1" ht="15.75" customHeight="1"/>
    <row r="882" s="640" customFormat="1" ht="15.75" customHeight="1"/>
    <row r="883" s="640" customFormat="1" ht="15.75" customHeight="1"/>
    <row r="884" s="640" customFormat="1" ht="15.75" customHeight="1"/>
    <row r="885" s="640" customFormat="1" ht="15.75" customHeight="1"/>
    <row r="886" s="640" customFormat="1" ht="15.75" customHeight="1"/>
    <row r="887" s="640" customFormat="1" ht="15.75" customHeight="1"/>
    <row r="888" s="640" customFormat="1" ht="15.75" customHeight="1"/>
    <row r="889" s="640" customFormat="1" ht="15.75" customHeight="1"/>
    <row r="890" s="640" customFormat="1" ht="15.75" customHeight="1"/>
    <row r="891" s="640" customFormat="1" ht="15.75" customHeight="1"/>
    <row r="892" s="640" customFormat="1" ht="15.75" customHeight="1"/>
    <row r="893" s="640" customFormat="1" ht="15.75" customHeight="1"/>
    <row r="894" s="640" customFormat="1" ht="15.75" customHeight="1"/>
    <row r="895" s="640" customFormat="1" ht="15.75" customHeight="1"/>
    <row r="896" s="640" customFormat="1" ht="15.75" customHeight="1"/>
    <row r="897" s="640" customFormat="1" ht="15.75" customHeight="1"/>
    <row r="898" s="640" customFormat="1" ht="15.75" customHeight="1"/>
    <row r="899" s="640" customFormat="1" ht="15.75" customHeight="1"/>
    <row r="900" s="640" customFormat="1" ht="15.75" customHeight="1"/>
    <row r="901" s="640" customFormat="1" ht="15.75" customHeight="1"/>
    <row r="902" s="640" customFormat="1" ht="15.75" customHeight="1"/>
    <row r="903" s="640" customFormat="1" ht="15.75" customHeight="1"/>
    <row r="904" s="640" customFormat="1" ht="15.75" customHeight="1"/>
    <row r="905" s="640" customFormat="1" ht="15.75" customHeight="1"/>
    <row r="906" s="640" customFormat="1" ht="15.75" customHeight="1"/>
    <row r="907" s="640" customFormat="1" ht="15.75" customHeight="1"/>
    <row r="908" s="640" customFormat="1" ht="15.75" customHeight="1"/>
    <row r="909" s="640" customFormat="1" ht="15.75" customHeight="1"/>
    <row r="910" s="640" customFormat="1" ht="15.75" customHeight="1"/>
    <row r="911" s="640" customFormat="1" ht="15.75" customHeight="1"/>
    <row r="912" s="640" customFormat="1" ht="15.75" customHeight="1"/>
    <row r="913" s="640" customFormat="1" ht="15.75" customHeight="1"/>
    <row r="914" s="640" customFormat="1" ht="15.75" customHeight="1"/>
    <row r="915" s="640" customFormat="1" ht="15.75" customHeight="1"/>
    <row r="916" s="640" customFormat="1" ht="15.75" customHeight="1"/>
    <row r="917" s="640" customFormat="1" ht="15.75" customHeight="1"/>
    <row r="918" s="640" customFormat="1" ht="15.75" customHeight="1"/>
    <row r="919" s="640" customFormat="1" ht="15.75" customHeight="1"/>
    <row r="920" s="640" customFormat="1" ht="15.75" customHeight="1"/>
    <row r="921" s="640" customFormat="1" ht="15.75" customHeight="1"/>
    <row r="922" s="640" customFormat="1" ht="15.75" customHeight="1"/>
    <row r="923" s="640" customFormat="1" ht="15.75" customHeight="1"/>
    <row r="924" s="640" customFormat="1" ht="15.75" customHeight="1"/>
    <row r="925" s="640" customFormat="1" ht="15.75" customHeight="1"/>
    <row r="926" s="640" customFormat="1" ht="15.75" customHeight="1"/>
    <row r="927" s="640" customFormat="1" ht="15.75" customHeight="1"/>
    <row r="928" s="640" customFormat="1" ht="15.75" customHeight="1"/>
    <row r="929" s="640" customFormat="1" ht="15.75" customHeight="1"/>
    <row r="930" s="640" customFormat="1" ht="15.75" customHeight="1"/>
    <row r="931" s="640" customFormat="1" ht="15.75" customHeight="1"/>
    <row r="932" s="640" customFormat="1" ht="15.75" customHeight="1"/>
    <row r="933" s="640" customFormat="1" ht="15.75" customHeight="1"/>
    <row r="934" s="640" customFormat="1" ht="15.75" customHeight="1"/>
    <row r="935" s="640" customFormat="1" ht="15.75" customHeight="1"/>
    <row r="936" s="640" customFormat="1" ht="15.75" customHeight="1"/>
    <row r="937" s="640" customFormat="1" ht="15.75" customHeight="1"/>
    <row r="938" s="640" customFormat="1" ht="15.75" customHeight="1"/>
    <row r="939" s="640" customFormat="1" ht="15.75" customHeight="1"/>
    <row r="940" s="640" customFormat="1" ht="15.75" customHeight="1"/>
    <row r="941" s="640" customFormat="1" ht="15.75" customHeight="1"/>
    <row r="942" s="640" customFormat="1" ht="15.75" customHeight="1"/>
    <row r="943" s="640" customFormat="1" ht="15.75" customHeight="1"/>
    <row r="944" s="640" customFormat="1" ht="15.75" customHeight="1"/>
    <row r="945" s="640" customFormat="1" ht="15.75" customHeight="1"/>
    <row r="946" s="640" customFormat="1" ht="15.75" customHeight="1"/>
    <row r="947" s="640" customFormat="1" ht="15.75" customHeight="1"/>
    <row r="948" s="640" customFormat="1" ht="15.75" customHeight="1"/>
    <row r="949" s="640" customFormat="1" ht="15.75" customHeight="1"/>
    <row r="950" s="640" customFormat="1" ht="15.75" customHeight="1"/>
    <row r="951" s="640" customFormat="1" ht="15.75" customHeight="1"/>
    <row r="952" s="640" customFormat="1" ht="15.75" customHeight="1"/>
    <row r="953" s="640" customFormat="1" ht="15.75" customHeight="1"/>
    <row r="954" s="640" customFormat="1" ht="15.75" customHeight="1"/>
    <row r="955" s="640" customFormat="1" ht="15.75" customHeight="1"/>
    <row r="956" s="640" customFormat="1" ht="15.75" customHeight="1"/>
    <row r="957" s="640" customFormat="1" ht="15.75" customHeight="1"/>
    <row r="958" s="640" customFormat="1" ht="15.75" customHeight="1"/>
    <row r="959" s="640" customFormat="1" ht="15.75" customHeight="1"/>
    <row r="960" s="640" customFormat="1" ht="15.75" customHeight="1"/>
    <row r="961" s="640" customFormat="1" ht="15.75" customHeight="1"/>
    <row r="962" s="640" customFormat="1" ht="15.75" customHeight="1"/>
    <row r="963" s="640" customFormat="1" ht="15.75" customHeight="1"/>
    <row r="964" s="640" customFormat="1" ht="15.75" customHeight="1"/>
    <row r="965" s="640" customFormat="1" ht="15.75" customHeight="1"/>
    <row r="966" s="640" customFormat="1" ht="15.75" customHeight="1"/>
    <row r="967" s="640" customFormat="1" ht="15.75" customHeight="1"/>
    <row r="968" s="640" customFormat="1" ht="15.75" customHeight="1"/>
    <row r="969" s="640" customFormat="1" ht="15.75" customHeight="1"/>
    <row r="970" s="640" customFormat="1" ht="15.75" customHeight="1"/>
    <row r="971" s="640" customFormat="1" ht="15.75" customHeight="1"/>
    <row r="972" s="640" customFormat="1" ht="15.75" customHeight="1"/>
    <row r="973" s="640" customFormat="1" ht="15.75" customHeight="1"/>
    <row r="974" s="640" customFormat="1" ht="15.75" customHeight="1"/>
    <row r="975" s="640" customFormat="1" ht="15.75" customHeight="1"/>
    <row r="976" s="640" customFormat="1" ht="15.75" customHeight="1"/>
    <row r="977" s="640" customFormat="1" ht="15.75" customHeight="1"/>
    <row r="978" s="640" customFormat="1" ht="15.75" customHeight="1"/>
    <row r="979" s="640" customFormat="1" ht="15.75" customHeight="1"/>
    <row r="980" s="640" customFormat="1" ht="15.75" customHeight="1"/>
    <row r="981" s="640" customFormat="1" ht="15.75" customHeight="1"/>
    <row r="982" s="640" customFormat="1" ht="15.75" customHeight="1"/>
    <row r="983" s="640" customFormat="1" ht="15.75" customHeight="1"/>
    <row r="984" s="640" customFormat="1" ht="15.75" customHeight="1"/>
    <row r="985" s="640" customFormat="1" ht="15.75" customHeight="1"/>
    <row r="986" s="640" customFormat="1" ht="15.75" customHeight="1"/>
    <row r="987" s="640" customFormat="1" ht="15.75" customHeight="1"/>
    <row r="988" s="640" customFormat="1" ht="15.75" customHeight="1"/>
    <row r="989" s="640" customFormat="1" ht="15.75" customHeight="1"/>
    <row r="990" s="640" customFormat="1" ht="15.75" customHeight="1"/>
    <row r="991" s="640" customFormat="1" ht="15.75" customHeight="1"/>
    <row r="992" s="640" customFormat="1" ht="15.75" customHeight="1"/>
    <row r="993" s="640" customFormat="1" ht="15.75" customHeight="1"/>
    <row r="994" s="640" customFormat="1" ht="15.75" customHeight="1"/>
    <row r="995" s="640" customFormat="1" ht="15.75" customHeight="1"/>
    <row r="996" s="640" customFormat="1" ht="15.75" customHeight="1"/>
    <row r="997" s="640" customFormat="1" ht="15.75" customHeight="1"/>
    <row r="998" s="640" customFormat="1" ht="15.75" customHeight="1"/>
    <row r="999" s="640" customFormat="1" ht="15.75" customHeight="1"/>
    <row r="1000" s="640" customFormat="1" ht="15.75" customHeight="1"/>
  </sheetData>
  <mergeCells count="5">
    <mergeCell ref="B2:E2"/>
    <mergeCell ref="B3:C3"/>
    <mergeCell ref="B6:C6"/>
    <mergeCell ref="B10:B11"/>
    <mergeCell ref="B13:C13"/>
  </mergeCells>
  <pageMargins left="0.7" right="0.7" top="0.75" bottom="0.75" header="0" footer="0"/>
  <pageSetup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00FF"/>
    <outlinePr summaryBelow="0" summaryRight="0"/>
  </sheetPr>
  <dimension ref="A2:H6"/>
  <sheetViews>
    <sheetView workbookViewId="0">
      <selection activeCell="F3" sqref="F3"/>
    </sheetView>
  </sheetViews>
  <sheetFormatPr defaultColWidth="14.42578125" defaultRowHeight="15" customHeight="1"/>
  <cols>
    <col min="1" max="1" width="13.42578125" customWidth="1"/>
    <col min="2" max="2" width="36.42578125" customWidth="1"/>
  </cols>
  <sheetData>
    <row r="2" spans="1:8" ht="29.1">
      <c r="A2" s="59" t="s">
        <v>3971</v>
      </c>
      <c r="B2" s="59" t="s">
        <v>4207</v>
      </c>
      <c r="C2" s="59" t="s">
        <v>4288</v>
      </c>
      <c r="D2" s="70" t="s">
        <v>9038</v>
      </c>
      <c r="E2" s="72" t="s">
        <v>9039</v>
      </c>
      <c r="F2" s="559" t="s">
        <v>4289</v>
      </c>
      <c r="G2" s="75" t="s">
        <v>4290</v>
      </c>
      <c r="H2" s="75" t="s">
        <v>4291</v>
      </c>
    </row>
    <row r="3" spans="1:8" ht="14.45">
      <c r="A3" s="2">
        <v>1</v>
      </c>
      <c r="B3" s="1" t="s">
        <v>9173</v>
      </c>
      <c r="C3" s="2" t="s">
        <v>47</v>
      </c>
      <c r="D3" s="71">
        <v>1</v>
      </c>
      <c r="E3" s="73">
        <v>0</v>
      </c>
      <c r="F3" s="73">
        <f>D3-E3</f>
        <v>1</v>
      </c>
      <c r="G3" s="74"/>
      <c r="H3" s="76">
        <f>G3*F3</f>
        <v>0</v>
      </c>
    </row>
    <row r="4" spans="1:8" ht="31.5" customHeight="1">
      <c r="G4" s="560" t="s">
        <v>4362</v>
      </c>
      <c r="H4" s="76">
        <f>H3</f>
        <v>0</v>
      </c>
    </row>
    <row r="5" spans="1:8" ht="15" customHeight="1">
      <c r="G5" s="560" t="s">
        <v>4363</v>
      </c>
      <c r="H5" s="76">
        <f>H4*19%</f>
        <v>0</v>
      </c>
    </row>
    <row r="6" spans="1:8" ht="15" customHeight="1">
      <c r="G6" s="560" t="s">
        <v>4364</v>
      </c>
      <c r="H6" s="76">
        <f>H4+H5</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E999"/>
  <sheetViews>
    <sheetView workbookViewId="0">
      <selection activeCell="G18" sqref="G18"/>
    </sheetView>
  </sheetViews>
  <sheetFormatPr defaultColWidth="14.42578125" defaultRowHeight="15" customHeight="1"/>
  <cols>
    <col min="1" max="1" width="6.5703125" style="88" customWidth="1"/>
    <col min="2" max="2" width="33.5703125" style="88" customWidth="1"/>
    <col min="3" max="3" width="45.5703125" style="88" customWidth="1"/>
    <col min="4" max="5" width="11.5703125" style="88" customWidth="1"/>
    <col min="6" max="6" width="11.42578125" style="88" customWidth="1"/>
    <col min="7" max="23" width="10.5703125" style="88" customWidth="1"/>
    <col min="24" max="16384" width="14.42578125" style="88"/>
  </cols>
  <sheetData>
    <row r="1" spans="1:5" ht="12">
      <c r="A1" s="96"/>
      <c r="B1" s="573" t="s">
        <v>4206</v>
      </c>
      <c r="C1" s="659"/>
      <c r="D1" s="659"/>
      <c r="E1" s="659"/>
    </row>
    <row r="2" spans="1:5" ht="12">
      <c r="A2" s="89" t="s">
        <v>3971</v>
      </c>
      <c r="B2" s="574" t="s">
        <v>4207</v>
      </c>
      <c r="C2" s="660"/>
      <c r="D2" s="89" t="s">
        <v>51</v>
      </c>
      <c r="E2" s="89" t="s">
        <v>52</v>
      </c>
    </row>
    <row r="3" spans="1:5" ht="12">
      <c r="A3" s="97">
        <v>1</v>
      </c>
      <c r="B3" s="581" t="s">
        <v>4208</v>
      </c>
      <c r="C3" s="660"/>
      <c r="D3" s="98"/>
      <c r="E3" s="98"/>
    </row>
    <row r="4" spans="1:5" ht="12">
      <c r="A4" s="93" t="s">
        <v>4180</v>
      </c>
      <c r="B4" s="94" t="s">
        <v>4209</v>
      </c>
      <c r="C4" s="94" t="s">
        <v>4210</v>
      </c>
      <c r="D4" s="94"/>
      <c r="E4" s="94"/>
    </row>
    <row r="5" spans="1:5" ht="12">
      <c r="A5" s="93" t="s">
        <v>4183</v>
      </c>
      <c r="B5" s="94" t="s">
        <v>4211</v>
      </c>
      <c r="C5" s="94" t="s">
        <v>4210</v>
      </c>
      <c r="D5" s="94"/>
      <c r="E5" s="94"/>
    </row>
    <row r="6" spans="1:5" ht="12">
      <c r="A6" s="93" t="s">
        <v>4186</v>
      </c>
      <c r="B6" s="582" t="s">
        <v>4212</v>
      </c>
      <c r="C6" s="660"/>
      <c r="D6" s="94"/>
      <c r="E6" s="94"/>
    </row>
    <row r="7" spans="1:5" ht="36">
      <c r="A7" s="93" t="s">
        <v>4188</v>
      </c>
      <c r="B7" s="99" t="s">
        <v>4213</v>
      </c>
      <c r="C7" s="100" t="s">
        <v>4214</v>
      </c>
      <c r="D7" s="94"/>
      <c r="E7" s="94"/>
    </row>
    <row r="8" spans="1:5" ht="52.5" customHeight="1">
      <c r="A8" s="93" t="s">
        <v>4191</v>
      </c>
      <c r="B8" s="99" t="s">
        <v>4215</v>
      </c>
      <c r="C8" s="100" t="s">
        <v>4216</v>
      </c>
      <c r="D8" s="94"/>
      <c r="E8" s="94"/>
    </row>
    <row r="9" spans="1:5" ht="36">
      <c r="A9" s="93" t="s">
        <v>4194</v>
      </c>
      <c r="B9" s="99" t="s">
        <v>4217</v>
      </c>
      <c r="C9" s="100" t="s">
        <v>4218</v>
      </c>
      <c r="D9" s="94"/>
      <c r="E9" s="94"/>
    </row>
    <row r="10" spans="1:5" ht="30" customHeight="1">
      <c r="A10" s="93" t="s">
        <v>4197</v>
      </c>
      <c r="B10" s="99" t="s">
        <v>4219</v>
      </c>
      <c r="C10" s="100" t="s">
        <v>4220</v>
      </c>
      <c r="D10" s="94"/>
      <c r="E10" s="94"/>
    </row>
    <row r="11" spans="1:5" ht="12">
      <c r="A11" s="93" t="s">
        <v>4200</v>
      </c>
      <c r="B11" s="99" t="s">
        <v>4221</v>
      </c>
      <c r="C11" s="100" t="s">
        <v>4222</v>
      </c>
      <c r="D11" s="94"/>
      <c r="E11" s="94"/>
    </row>
    <row r="12" spans="1:5" ht="24">
      <c r="A12" s="93" t="s">
        <v>4223</v>
      </c>
      <c r="B12" s="99" t="s">
        <v>4224</v>
      </c>
      <c r="C12" s="100" t="s">
        <v>4225</v>
      </c>
      <c r="D12" s="94"/>
      <c r="E12" s="94"/>
    </row>
    <row r="13" spans="1:5" ht="12">
      <c r="A13" s="578" t="s">
        <v>4226</v>
      </c>
      <c r="B13" s="579" t="s">
        <v>4219</v>
      </c>
      <c r="C13" s="95" t="s">
        <v>4227</v>
      </c>
      <c r="D13" s="100"/>
      <c r="E13" s="100"/>
    </row>
    <row r="14" spans="1:5" ht="12">
      <c r="A14" s="661"/>
      <c r="B14" s="661"/>
      <c r="C14" s="100" t="s">
        <v>4228</v>
      </c>
      <c r="D14" s="100"/>
      <c r="E14" s="100"/>
    </row>
    <row r="15" spans="1:5" ht="12">
      <c r="A15" s="661"/>
      <c r="B15" s="661"/>
      <c r="C15" s="100" t="s">
        <v>4229</v>
      </c>
      <c r="D15" s="100"/>
      <c r="E15" s="100"/>
    </row>
    <row r="16" spans="1:5" ht="29.25" customHeight="1">
      <c r="A16" s="661"/>
      <c r="B16" s="661"/>
      <c r="C16" s="100" t="s">
        <v>4230</v>
      </c>
      <c r="D16" s="100"/>
      <c r="E16" s="100"/>
    </row>
    <row r="17" spans="1:5" ht="18.75" customHeight="1">
      <c r="A17" s="661"/>
      <c r="B17" s="661"/>
      <c r="C17" s="100" t="s">
        <v>4231</v>
      </c>
      <c r="D17" s="100"/>
      <c r="E17" s="100"/>
    </row>
    <row r="18" spans="1:5" ht="65.25" customHeight="1">
      <c r="A18" s="662"/>
      <c r="B18" s="662"/>
      <c r="C18" s="92" t="s">
        <v>4232</v>
      </c>
      <c r="D18" s="100"/>
      <c r="E18" s="100"/>
    </row>
    <row r="19" spans="1:5" ht="75.75" customHeight="1">
      <c r="A19" s="93" t="s">
        <v>4233</v>
      </c>
      <c r="B19" s="99" t="s">
        <v>4234</v>
      </c>
      <c r="C19" s="92" t="s">
        <v>4235</v>
      </c>
      <c r="D19" s="100"/>
      <c r="E19" s="100"/>
    </row>
    <row r="20" spans="1:5" ht="45" customHeight="1">
      <c r="A20" s="93" t="s">
        <v>4236</v>
      </c>
      <c r="B20" s="99" t="s">
        <v>4237</v>
      </c>
      <c r="C20" s="92" t="s">
        <v>4238</v>
      </c>
      <c r="D20" s="100"/>
      <c r="E20" s="100"/>
    </row>
    <row r="21" spans="1:5" ht="85.5" customHeight="1">
      <c r="A21" s="93" t="s">
        <v>4239</v>
      </c>
      <c r="B21" s="99" t="s">
        <v>4240</v>
      </c>
      <c r="C21" s="92" t="s">
        <v>4241</v>
      </c>
      <c r="D21" s="94"/>
      <c r="E21" s="94"/>
    </row>
    <row r="22" spans="1:5" ht="59.25" customHeight="1">
      <c r="A22" s="93" t="s">
        <v>4242</v>
      </c>
      <c r="B22" s="99" t="s">
        <v>4243</v>
      </c>
      <c r="C22" s="92" t="s">
        <v>4244</v>
      </c>
      <c r="D22" s="94"/>
      <c r="E22" s="94"/>
    </row>
    <row r="23" spans="1:5" ht="51.75" customHeight="1">
      <c r="A23" s="93" t="s">
        <v>4245</v>
      </c>
      <c r="B23" s="99" t="s">
        <v>4246</v>
      </c>
      <c r="C23" s="92" t="s">
        <v>4247</v>
      </c>
      <c r="D23" s="94"/>
      <c r="E23" s="94"/>
    </row>
    <row r="24" spans="1:5" ht="39.75" customHeight="1">
      <c r="A24" s="93" t="s">
        <v>4248</v>
      </c>
      <c r="B24" s="99" t="s">
        <v>4249</v>
      </c>
      <c r="C24" s="92" t="s">
        <v>4250</v>
      </c>
      <c r="D24" s="94"/>
      <c r="E24" s="94"/>
    </row>
    <row r="25" spans="1:5" ht="78" customHeight="1">
      <c r="A25" s="93" t="s">
        <v>4251</v>
      </c>
      <c r="B25" s="99" t="s">
        <v>4252</v>
      </c>
      <c r="C25" s="100" t="s">
        <v>4253</v>
      </c>
      <c r="D25" s="94"/>
      <c r="E25" s="94"/>
    </row>
    <row r="26" spans="1:5" ht="20.25" customHeight="1">
      <c r="A26" s="93" t="s">
        <v>4254</v>
      </c>
      <c r="B26" s="99" t="s">
        <v>4255</v>
      </c>
      <c r="C26" s="101" t="s">
        <v>4256</v>
      </c>
      <c r="D26" s="94"/>
      <c r="E26" s="94"/>
    </row>
    <row r="27" spans="1:5" ht="48" customHeight="1">
      <c r="A27" s="93" t="s">
        <v>4257</v>
      </c>
      <c r="B27" s="91" t="s">
        <v>4258</v>
      </c>
      <c r="C27" s="91" t="s">
        <v>4259</v>
      </c>
      <c r="D27" s="94"/>
      <c r="E27" s="94"/>
    </row>
    <row r="28" spans="1:5" ht="34.5" customHeight="1">
      <c r="A28" s="93" t="s">
        <v>4260</v>
      </c>
      <c r="B28" s="94" t="s">
        <v>4261</v>
      </c>
      <c r="C28" s="100" t="s">
        <v>4262</v>
      </c>
      <c r="D28" s="94"/>
      <c r="E28" s="94"/>
    </row>
    <row r="29" spans="1:5" ht="15.75" customHeight="1">
      <c r="A29" s="97">
        <v>2</v>
      </c>
      <c r="B29" s="580" t="s">
        <v>4263</v>
      </c>
      <c r="C29" s="660"/>
      <c r="D29" s="102"/>
      <c r="E29" s="102"/>
    </row>
    <row r="30" spans="1:5" ht="15.75" customHeight="1">
      <c r="A30" s="93" t="s">
        <v>4264</v>
      </c>
      <c r="B30" s="94" t="s">
        <v>4209</v>
      </c>
      <c r="C30" s="94" t="s">
        <v>4210</v>
      </c>
      <c r="D30" s="94"/>
      <c r="E30" s="94"/>
    </row>
    <row r="31" spans="1:5" ht="15.75" customHeight="1">
      <c r="A31" s="93" t="s">
        <v>4265</v>
      </c>
      <c r="B31" s="94" t="s">
        <v>4211</v>
      </c>
      <c r="C31" s="94" t="s">
        <v>4210</v>
      </c>
      <c r="D31" s="94"/>
      <c r="E31" s="94"/>
    </row>
    <row r="32" spans="1:5" ht="15.75" customHeight="1">
      <c r="A32" s="93" t="s">
        <v>4266</v>
      </c>
      <c r="B32" s="94" t="s">
        <v>4267</v>
      </c>
      <c r="C32" s="94" t="s">
        <v>4268</v>
      </c>
      <c r="D32" s="94"/>
      <c r="E32" s="94"/>
    </row>
    <row r="33" spans="1:5" ht="15.75" customHeight="1">
      <c r="A33" s="93" t="s">
        <v>4269</v>
      </c>
      <c r="B33" s="94" t="s">
        <v>4270</v>
      </c>
      <c r="C33" s="94" t="s">
        <v>4271</v>
      </c>
      <c r="D33" s="94"/>
      <c r="E33" s="94"/>
    </row>
    <row r="34" spans="1:5" ht="15.75" customHeight="1">
      <c r="A34" s="93" t="s">
        <v>4272</v>
      </c>
      <c r="B34" s="94" t="s">
        <v>4273</v>
      </c>
      <c r="C34" s="94" t="s">
        <v>4274</v>
      </c>
      <c r="D34" s="94"/>
      <c r="E34" s="94"/>
    </row>
    <row r="35" spans="1:5" ht="15.75" customHeight="1">
      <c r="A35" s="93" t="s">
        <v>4275</v>
      </c>
      <c r="B35" s="99" t="s">
        <v>4276</v>
      </c>
      <c r="C35" s="100" t="s">
        <v>4277</v>
      </c>
      <c r="D35" s="94"/>
      <c r="E35" s="94"/>
    </row>
    <row r="36" spans="1:5" ht="15.75" customHeight="1">
      <c r="A36" s="93" t="s">
        <v>4278</v>
      </c>
      <c r="B36" s="99" t="s">
        <v>4279</v>
      </c>
      <c r="C36" s="100" t="s">
        <v>4280</v>
      </c>
      <c r="D36" s="94"/>
      <c r="E36" s="94"/>
    </row>
    <row r="37" spans="1:5" ht="15.75" customHeight="1">
      <c r="A37" s="93" t="s">
        <v>4281</v>
      </c>
      <c r="B37" s="99" t="s">
        <v>4282</v>
      </c>
      <c r="C37" s="100" t="s">
        <v>4283</v>
      </c>
      <c r="D37" s="94"/>
      <c r="E37" s="94"/>
    </row>
    <row r="38" spans="1:5" ht="15.75" customHeight="1">
      <c r="A38" s="93" t="s">
        <v>4284</v>
      </c>
      <c r="B38" s="99" t="s">
        <v>4285</v>
      </c>
      <c r="C38" s="100" t="s">
        <v>4286</v>
      </c>
      <c r="D38" s="94"/>
      <c r="E38" s="94"/>
    </row>
    <row r="39" spans="1:5" ht="26.25" customHeight="1">
      <c r="A39" s="93" t="s">
        <v>4287</v>
      </c>
      <c r="B39" s="94" t="s">
        <v>4261</v>
      </c>
      <c r="C39" s="100" t="s">
        <v>4262</v>
      </c>
      <c r="D39" s="94"/>
      <c r="E39" s="94"/>
    </row>
    <row r="40" spans="1:5" ht="15.75" customHeight="1">
      <c r="A40" s="87"/>
      <c r="B40" s="103"/>
      <c r="C40" s="104"/>
    </row>
    <row r="41" spans="1:5" ht="15.75" customHeight="1">
      <c r="A41" s="87"/>
      <c r="B41" s="103"/>
      <c r="C41" s="104"/>
    </row>
    <row r="42" spans="1:5" ht="15.75" customHeight="1">
      <c r="A42" s="87"/>
      <c r="B42" s="103"/>
      <c r="C42" s="104"/>
    </row>
    <row r="43" spans="1:5" ht="15.75" customHeight="1">
      <c r="A43" s="87"/>
      <c r="B43" s="103"/>
      <c r="C43" s="104"/>
    </row>
    <row r="44" spans="1:5" ht="15.75" customHeight="1">
      <c r="A44" s="87"/>
      <c r="B44" s="103"/>
      <c r="C44" s="104"/>
    </row>
    <row r="45" spans="1:5" ht="15.75" customHeight="1">
      <c r="A45" s="87"/>
      <c r="B45" s="103"/>
      <c r="C45" s="104"/>
    </row>
    <row r="46" spans="1:5" ht="15.75" customHeight="1">
      <c r="A46" s="87"/>
      <c r="B46" s="103"/>
      <c r="C46" s="104"/>
    </row>
    <row r="47" spans="1:5" ht="15.75" customHeight="1">
      <c r="A47" s="87"/>
      <c r="B47" s="103"/>
      <c r="C47" s="104"/>
    </row>
    <row r="48" spans="1:5" ht="15.75" customHeight="1">
      <c r="A48" s="87"/>
      <c r="B48" s="103"/>
      <c r="C48" s="104"/>
    </row>
    <row r="49" spans="1:3" ht="15.75" customHeight="1">
      <c r="A49" s="87"/>
      <c r="B49" s="103"/>
      <c r="C49" s="104"/>
    </row>
    <row r="50" spans="1:3" ht="15.75" customHeight="1">
      <c r="A50" s="87"/>
      <c r="B50" s="103"/>
      <c r="C50" s="104"/>
    </row>
    <row r="51" spans="1:3" ht="15.75" customHeight="1">
      <c r="A51" s="87"/>
      <c r="B51" s="103"/>
      <c r="C51" s="104"/>
    </row>
    <row r="52" spans="1:3" ht="15.75" customHeight="1">
      <c r="A52" s="87"/>
      <c r="B52" s="103"/>
      <c r="C52" s="104"/>
    </row>
    <row r="53" spans="1:3" ht="15.75" customHeight="1">
      <c r="A53" s="87"/>
      <c r="B53" s="103"/>
      <c r="C53" s="104"/>
    </row>
    <row r="54" spans="1:3" ht="15.75" customHeight="1">
      <c r="A54" s="87"/>
      <c r="B54" s="103"/>
      <c r="C54" s="104"/>
    </row>
    <row r="55" spans="1:3" ht="15.75" customHeight="1">
      <c r="A55" s="87"/>
      <c r="B55" s="103"/>
      <c r="C55" s="104"/>
    </row>
    <row r="56" spans="1:3" ht="15.75" customHeight="1">
      <c r="A56" s="87"/>
      <c r="B56" s="103"/>
      <c r="C56" s="104"/>
    </row>
    <row r="57" spans="1:3" ht="15.75" customHeight="1">
      <c r="A57" s="87"/>
      <c r="B57" s="103"/>
      <c r="C57" s="104"/>
    </row>
    <row r="58" spans="1:3" ht="15.75" customHeight="1">
      <c r="A58" s="87"/>
      <c r="B58" s="103"/>
      <c r="C58" s="104"/>
    </row>
    <row r="59" spans="1:3" ht="15.75" customHeight="1">
      <c r="A59" s="87"/>
      <c r="B59" s="103"/>
      <c r="C59" s="104"/>
    </row>
    <row r="60" spans="1:3" ht="15.75" customHeight="1">
      <c r="A60" s="87"/>
      <c r="B60" s="103"/>
      <c r="C60" s="104"/>
    </row>
    <row r="61" spans="1:3" ht="15.75" customHeight="1">
      <c r="A61" s="87"/>
      <c r="B61" s="103"/>
      <c r="C61" s="104"/>
    </row>
    <row r="62" spans="1:3" ht="15.75" customHeight="1">
      <c r="A62" s="87"/>
      <c r="B62" s="103"/>
      <c r="C62" s="104"/>
    </row>
    <row r="63" spans="1:3" ht="15.75" customHeight="1">
      <c r="A63" s="87"/>
      <c r="B63" s="103"/>
      <c r="C63" s="104"/>
    </row>
    <row r="64" spans="1:3" ht="15.75" customHeight="1">
      <c r="A64" s="87"/>
      <c r="B64" s="103"/>
      <c r="C64" s="104"/>
    </row>
    <row r="65" spans="1:3" ht="15.75" customHeight="1">
      <c r="A65" s="87"/>
      <c r="B65" s="103"/>
      <c r="C65" s="104"/>
    </row>
    <row r="66" spans="1:3" ht="15.75" customHeight="1">
      <c r="A66" s="87"/>
      <c r="B66" s="103"/>
      <c r="C66" s="104"/>
    </row>
    <row r="67" spans="1:3" ht="15.75" customHeight="1">
      <c r="A67" s="87"/>
      <c r="B67" s="103"/>
      <c r="C67" s="104"/>
    </row>
    <row r="68" spans="1:3" ht="15.75" customHeight="1">
      <c r="A68" s="87"/>
      <c r="B68" s="103"/>
      <c r="C68" s="104"/>
    </row>
    <row r="69" spans="1:3" ht="15.75" customHeight="1">
      <c r="A69" s="87"/>
      <c r="B69" s="103"/>
      <c r="C69" s="104"/>
    </row>
    <row r="70" spans="1:3" ht="15.75" customHeight="1">
      <c r="A70" s="87"/>
      <c r="B70" s="103"/>
      <c r="C70" s="104"/>
    </row>
    <row r="71" spans="1:3" ht="15.75" customHeight="1">
      <c r="A71" s="87"/>
      <c r="B71" s="103"/>
      <c r="C71" s="104"/>
    </row>
    <row r="72" spans="1:3" ht="15.75" customHeight="1">
      <c r="A72" s="87"/>
      <c r="B72" s="103"/>
      <c r="C72" s="104"/>
    </row>
    <row r="73" spans="1:3" ht="15.75" customHeight="1">
      <c r="A73" s="87"/>
      <c r="B73" s="103"/>
      <c r="C73" s="104"/>
    </row>
    <row r="74" spans="1:3" ht="15.75" customHeight="1">
      <c r="A74" s="87"/>
      <c r="B74" s="103"/>
      <c r="C74" s="104"/>
    </row>
    <row r="75" spans="1:3" ht="15.75" customHeight="1">
      <c r="A75" s="87"/>
      <c r="B75" s="103"/>
      <c r="C75" s="104"/>
    </row>
    <row r="76" spans="1:3" ht="15.75" customHeight="1">
      <c r="A76" s="87"/>
      <c r="B76" s="103"/>
      <c r="C76" s="104"/>
    </row>
    <row r="77" spans="1:3" ht="15.75" customHeight="1">
      <c r="A77" s="87"/>
      <c r="B77" s="103"/>
      <c r="C77" s="104"/>
    </row>
    <row r="78" spans="1:3" ht="15.75" customHeight="1">
      <c r="A78" s="87"/>
      <c r="B78" s="103"/>
      <c r="C78" s="104"/>
    </row>
    <row r="79" spans="1:3" ht="15.75" customHeight="1">
      <c r="A79" s="87"/>
      <c r="B79" s="103"/>
      <c r="C79" s="104"/>
    </row>
    <row r="80" spans="1:3" ht="15.75" customHeight="1">
      <c r="A80" s="87"/>
      <c r="B80" s="103"/>
      <c r="C80" s="104"/>
    </row>
    <row r="81" spans="1:3" ht="15.75" customHeight="1">
      <c r="A81" s="87"/>
      <c r="B81" s="103"/>
      <c r="C81" s="104"/>
    </row>
    <row r="82" spans="1:3" ht="15.75" customHeight="1">
      <c r="A82" s="87"/>
      <c r="B82" s="103"/>
      <c r="C82" s="104"/>
    </row>
    <row r="83" spans="1:3" ht="15.75" customHeight="1">
      <c r="A83" s="87"/>
      <c r="B83" s="103"/>
      <c r="C83" s="104"/>
    </row>
    <row r="84" spans="1:3" ht="15.75" customHeight="1">
      <c r="A84" s="87"/>
      <c r="B84" s="103"/>
      <c r="C84" s="104"/>
    </row>
    <row r="85" spans="1:3" ht="15.75" customHeight="1">
      <c r="A85" s="87"/>
      <c r="B85" s="103"/>
      <c r="C85" s="104"/>
    </row>
    <row r="86" spans="1:3" ht="15.75" customHeight="1">
      <c r="A86" s="87"/>
      <c r="B86" s="103"/>
      <c r="C86" s="104"/>
    </row>
    <row r="87" spans="1:3" ht="15.75" customHeight="1">
      <c r="A87" s="87"/>
      <c r="B87" s="103"/>
      <c r="C87" s="104"/>
    </row>
    <row r="88" spans="1:3" ht="15.75" customHeight="1">
      <c r="A88" s="87"/>
      <c r="B88" s="103"/>
      <c r="C88" s="104"/>
    </row>
    <row r="89" spans="1:3" ht="15.75" customHeight="1">
      <c r="A89" s="87"/>
      <c r="B89" s="103"/>
      <c r="C89" s="104"/>
    </row>
    <row r="90" spans="1:3" ht="15.75" customHeight="1">
      <c r="A90" s="87"/>
      <c r="B90" s="103"/>
      <c r="C90" s="104"/>
    </row>
    <row r="91" spans="1:3" ht="15.75" customHeight="1">
      <c r="A91" s="87"/>
      <c r="B91" s="103"/>
      <c r="C91" s="104"/>
    </row>
    <row r="92" spans="1:3" ht="15.75" customHeight="1">
      <c r="A92" s="87"/>
      <c r="B92" s="103"/>
      <c r="C92" s="104"/>
    </row>
    <row r="93" spans="1:3" ht="15.75" customHeight="1">
      <c r="A93" s="87"/>
      <c r="B93" s="103"/>
      <c r="C93" s="104"/>
    </row>
    <row r="94" spans="1:3" ht="15.75" customHeight="1">
      <c r="A94" s="87"/>
      <c r="B94" s="103"/>
      <c r="C94" s="104"/>
    </row>
    <row r="95" spans="1:3" ht="15.75" customHeight="1">
      <c r="A95" s="87"/>
      <c r="B95" s="103"/>
      <c r="C95" s="104"/>
    </row>
    <row r="96" spans="1:3" ht="15.75" customHeight="1">
      <c r="A96" s="87"/>
      <c r="B96" s="103"/>
      <c r="C96" s="104"/>
    </row>
    <row r="97" spans="1:3" ht="15.75" customHeight="1">
      <c r="A97" s="87"/>
      <c r="B97" s="103"/>
      <c r="C97" s="104"/>
    </row>
    <row r="98" spans="1:3" ht="15.75" customHeight="1">
      <c r="A98" s="87"/>
      <c r="B98" s="103"/>
      <c r="C98" s="104"/>
    </row>
    <row r="99" spans="1:3" ht="15.75" customHeight="1">
      <c r="A99" s="87"/>
      <c r="B99" s="103"/>
      <c r="C99" s="104"/>
    </row>
    <row r="100" spans="1:3" ht="15.75" customHeight="1">
      <c r="A100" s="87"/>
      <c r="B100" s="103"/>
      <c r="C100" s="104"/>
    </row>
    <row r="101" spans="1:3" ht="15.75" customHeight="1">
      <c r="A101" s="87"/>
      <c r="B101" s="103"/>
      <c r="C101" s="104"/>
    </row>
    <row r="102" spans="1:3" ht="15.75" customHeight="1">
      <c r="A102" s="87"/>
      <c r="B102" s="103"/>
      <c r="C102" s="104"/>
    </row>
    <row r="103" spans="1:3" ht="15.75" customHeight="1">
      <c r="A103" s="87"/>
      <c r="B103" s="103"/>
      <c r="C103" s="104"/>
    </row>
    <row r="104" spans="1:3" ht="15.75" customHeight="1">
      <c r="A104" s="87"/>
      <c r="B104" s="103"/>
      <c r="C104" s="104"/>
    </row>
    <row r="105" spans="1:3" ht="15.75" customHeight="1">
      <c r="A105" s="87"/>
      <c r="B105" s="103"/>
      <c r="C105" s="104"/>
    </row>
    <row r="106" spans="1:3" ht="15.75" customHeight="1">
      <c r="A106" s="87"/>
      <c r="B106" s="103"/>
      <c r="C106" s="104"/>
    </row>
    <row r="107" spans="1:3" ht="15.75" customHeight="1">
      <c r="A107" s="87"/>
      <c r="B107" s="103"/>
      <c r="C107" s="104"/>
    </row>
    <row r="108" spans="1:3" ht="15.75" customHeight="1">
      <c r="A108" s="87"/>
      <c r="B108" s="103"/>
      <c r="C108" s="104"/>
    </row>
    <row r="109" spans="1:3" ht="15.75" customHeight="1">
      <c r="A109" s="87"/>
      <c r="B109" s="103"/>
      <c r="C109" s="104"/>
    </row>
    <row r="110" spans="1:3" ht="15.75" customHeight="1">
      <c r="A110" s="87"/>
      <c r="B110" s="103"/>
      <c r="C110" s="104"/>
    </row>
    <row r="111" spans="1:3" ht="15.75" customHeight="1">
      <c r="A111" s="87"/>
      <c r="B111" s="103"/>
      <c r="C111" s="104"/>
    </row>
    <row r="112" spans="1:3" ht="15.75" customHeight="1">
      <c r="A112" s="87"/>
      <c r="B112" s="103"/>
      <c r="C112" s="104"/>
    </row>
    <row r="113" spans="1:3" ht="15.75" customHeight="1">
      <c r="A113" s="87"/>
      <c r="B113" s="103"/>
      <c r="C113" s="104"/>
    </row>
    <row r="114" spans="1:3" ht="15.75" customHeight="1">
      <c r="A114" s="87"/>
      <c r="B114" s="103"/>
      <c r="C114" s="104"/>
    </row>
    <row r="115" spans="1:3" ht="15.75" customHeight="1">
      <c r="A115" s="87"/>
      <c r="B115" s="103"/>
      <c r="C115" s="104"/>
    </row>
    <row r="116" spans="1:3" ht="15.75" customHeight="1">
      <c r="A116" s="87"/>
      <c r="B116" s="103"/>
      <c r="C116" s="104"/>
    </row>
    <row r="117" spans="1:3" ht="15.75" customHeight="1">
      <c r="A117" s="87"/>
      <c r="B117" s="103"/>
      <c r="C117" s="104"/>
    </row>
    <row r="118" spans="1:3" ht="15.75" customHeight="1">
      <c r="A118" s="87"/>
      <c r="B118" s="103"/>
      <c r="C118" s="104"/>
    </row>
    <row r="119" spans="1:3" ht="15.75" customHeight="1">
      <c r="A119" s="87"/>
      <c r="B119" s="103"/>
      <c r="C119" s="104"/>
    </row>
    <row r="120" spans="1:3" ht="15.75" customHeight="1">
      <c r="A120" s="87"/>
      <c r="B120" s="103"/>
      <c r="C120" s="104"/>
    </row>
    <row r="121" spans="1:3" ht="15.75" customHeight="1">
      <c r="A121" s="87"/>
      <c r="B121" s="103"/>
      <c r="C121" s="104"/>
    </row>
    <row r="122" spans="1:3" ht="15.75" customHeight="1">
      <c r="A122" s="87"/>
      <c r="B122" s="103"/>
      <c r="C122" s="104"/>
    </row>
    <row r="123" spans="1:3" ht="15.75" customHeight="1">
      <c r="A123" s="87"/>
      <c r="B123" s="103"/>
      <c r="C123" s="104"/>
    </row>
    <row r="124" spans="1:3" ht="15.75" customHeight="1">
      <c r="A124" s="87"/>
      <c r="B124" s="103"/>
      <c r="C124" s="104"/>
    </row>
    <row r="125" spans="1:3" ht="15.75" customHeight="1">
      <c r="A125" s="87"/>
      <c r="B125" s="103"/>
      <c r="C125" s="104"/>
    </row>
    <row r="126" spans="1:3" ht="15.75" customHeight="1">
      <c r="A126" s="87"/>
      <c r="B126" s="103"/>
      <c r="C126" s="104"/>
    </row>
    <row r="127" spans="1:3" ht="15.75" customHeight="1">
      <c r="A127" s="87"/>
      <c r="B127" s="103"/>
      <c r="C127" s="104"/>
    </row>
    <row r="128" spans="1:3" ht="15.75" customHeight="1">
      <c r="A128" s="87"/>
      <c r="B128" s="103"/>
      <c r="C128" s="104"/>
    </row>
    <row r="129" spans="1:3" ht="15.75" customHeight="1">
      <c r="A129" s="87"/>
      <c r="B129" s="103"/>
      <c r="C129" s="104"/>
    </row>
    <row r="130" spans="1:3" ht="15.75" customHeight="1">
      <c r="A130" s="87"/>
      <c r="B130" s="103"/>
      <c r="C130" s="104"/>
    </row>
    <row r="131" spans="1:3" ht="15.75" customHeight="1">
      <c r="A131" s="87"/>
      <c r="B131" s="103"/>
      <c r="C131" s="104"/>
    </row>
    <row r="132" spans="1:3" ht="15.75" customHeight="1">
      <c r="A132" s="87"/>
      <c r="B132" s="103"/>
      <c r="C132" s="104"/>
    </row>
    <row r="133" spans="1:3" ht="15.75" customHeight="1">
      <c r="A133" s="87"/>
      <c r="B133" s="103"/>
      <c r="C133" s="104"/>
    </row>
    <row r="134" spans="1:3" ht="15.75" customHeight="1">
      <c r="A134" s="87"/>
      <c r="B134" s="103"/>
      <c r="C134" s="104"/>
    </row>
    <row r="135" spans="1:3" ht="15.75" customHeight="1">
      <c r="A135" s="87"/>
      <c r="B135" s="103"/>
      <c r="C135" s="104"/>
    </row>
    <row r="136" spans="1:3" ht="15.75" customHeight="1">
      <c r="A136" s="87"/>
      <c r="B136" s="103"/>
      <c r="C136" s="104"/>
    </row>
    <row r="137" spans="1:3" ht="15.75" customHeight="1">
      <c r="A137" s="87"/>
      <c r="B137" s="103"/>
      <c r="C137" s="104"/>
    </row>
    <row r="138" spans="1:3" ht="15.75" customHeight="1">
      <c r="A138" s="87"/>
      <c r="B138" s="103"/>
      <c r="C138" s="104"/>
    </row>
    <row r="139" spans="1:3" ht="15.75" customHeight="1">
      <c r="A139" s="87"/>
      <c r="B139" s="103"/>
      <c r="C139" s="104"/>
    </row>
    <row r="140" spans="1:3" ht="15.75" customHeight="1">
      <c r="A140" s="87"/>
      <c r="B140" s="103"/>
      <c r="C140" s="104"/>
    </row>
    <row r="141" spans="1:3" ht="15.75" customHeight="1">
      <c r="A141" s="87"/>
      <c r="B141" s="103"/>
      <c r="C141" s="104"/>
    </row>
    <row r="142" spans="1:3" ht="15.75" customHeight="1">
      <c r="A142" s="87"/>
      <c r="B142" s="103"/>
      <c r="C142" s="104"/>
    </row>
    <row r="143" spans="1:3" ht="15.75" customHeight="1">
      <c r="A143" s="87"/>
      <c r="B143" s="103"/>
      <c r="C143" s="104"/>
    </row>
    <row r="144" spans="1:3" ht="15.75" customHeight="1">
      <c r="A144" s="87"/>
      <c r="B144" s="103"/>
      <c r="C144" s="104"/>
    </row>
    <row r="145" spans="1:3" ht="15.75" customHeight="1">
      <c r="A145" s="87"/>
      <c r="B145" s="103"/>
      <c r="C145" s="104"/>
    </row>
    <row r="146" spans="1:3" ht="15.75" customHeight="1">
      <c r="A146" s="87"/>
      <c r="B146" s="103"/>
      <c r="C146" s="104"/>
    </row>
    <row r="147" spans="1:3" ht="15.75" customHeight="1">
      <c r="A147" s="87"/>
      <c r="B147" s="103"/>
      <c r="C147" s="104"/>
    </row>
    <row r="148" spans="1:3" ht="15.75" customHeight="1">
      <c r="A148" s="87"/>
      <c r="B148" s="103"/>
      <c r="C148" s="104"/>
    </row>
    <row r="149" spans="1:3" ht="15.75" customHeight="1">
      <c r="A149" s="87"/>
      <c r="B149" s="103"/>
      <c r="C149" s="104"/>
    </row>
    <row r="150" spans="1:3" ht="15.75" customHeight="1">
      <c r="A150" s="87"/>
      <c r="B150" s="103"/>
      <c r="C150" s="104"/>
    </row>
    <row r="151" spans="1:3" ht="15.75" customHeight="1">
      <c r="A151" s="87"/>
      <c r="B151" s="103"/>
      <c r="C151" s="104"/>
    </row>
    <row r="152" spans="1:3" ht="15.75" customHeight="1">
      <c r="A152" s="87"/>
      <c r="B152" s="103"/>
      <c r="C152" s="104"/>
    </row>
    <row r="153" spans="1:3" ht="15.75" customHeight="1">
      <c r="A153" s="87"/>
      <c r="B153" s="103"/>
      <c r="C153" s="104"/>
    </row>
    <row r="154" spans="1:3" ht="15.75" customHeight="1">
      <c r="A154" s="87"/>
      <c r="B154" s="103"/>
      <c r="C154" s="104"/>
    </row>
    <row r="155" spans="1:3" ht="15.75" customHeight="1">
      <c r="A155" s="87"/>
      <c r="B155" s="103"/>
      <c r="C155" s="104"/>
    </row>
    <row r="156" spans="1:3" ht="15.75" customHeight="1">
      <c r="A156" s="87"/>
      <c r="B156" s="103"/>
      <c r="C156" s="104"/>
    </row>
    <row r="157" spans="1:3" ht="15.75" customHeight="1">
      <c r="A157" s="87"/>
      <c r="B157" s="103"/>
      <c r="C157" s="104"/>
    </row>
    <row r="158" spans="1:3" ht="15.75" customHeight="1">
      <c r="A158" s="87"/>
      <c r="B158" s="103"/>
      <c r="C158" s="104"/>
    </row>
    <row r="159" spans="1:3" ht="15.75" customHeight="1">
      <c r="A159" s="87"/>
      <c r="B159" s="103"/>
      <c r="C159" s="104"/>
    </row>
    <row r="160" spans="1:3" ht="15.75" customHeight="1">
      <c r="A160" s="87"/>
      <c r="B160" s="103"/>
      <c r="C160" s="104"/>
    </row>
    <row r="161" spans="1:3" ht="15.75" customHeight="1">
      <c r="A161" s="87"/>
      <c r="B161" s="103"/>
      <c r="C161" s="104"/>
    </row>
    <row r="162" spans="1:3" ht="15.75" customHeight="1">
      <c r="A162" s="87"/>
      <c r="B162" s="103"/>
      <c r="C162" s="104"/>
    </row>
    <row r="163" spans="1:3" ht="15.75" customHeight="1">
      <c r="A163" s="87"/>
      <c r="B163" s="103"/>
      <c r="C163" s="104"/>
    </row>
    <row r="164" spans="1:3" ht="15.75" customHeight="1">
      <c r="A164" s="87"/>
      <c r="B164" s="103"/>
      <c r="C164" s="104"/>
    </row>
    <row r="165" spans="1:3" ht="15.75" customHeight="1">
      <c r="A165" s="87"/>
      <c r="B165" s="103"/>
      <c r="C165" s="104"/>
    </row>
    <row r="166" spans="1:3" ht="15.75" customHeight="1">
      <c r="A166" s="87"/>
      <c r="B166" s="103"/>
      <c r="C166" s="104"/>
    </row>
    <row r="167" spans="1:3" ht="15.75" customHeight="1">
      <c r="A167" s="87"/>
      <c r="B167" s="103"/>
      <c r="C167" s="104"/>
    </row>
    <row r="168" spans="1:3" ht="15.75" customHeight="1">
      <c r="A168" s="87"/>
      <c r="B168" s="103"/>
      <c r="C168" s="104"/>
    </row>
    <row r="169" spans="1:3" ht="15.75" customHeight="1">
      <c r="A169" s="87"/>
      <c r="B169" s="103"/>
      <c r="C169" s="104"/>
    </row>
    <row r="170" spans="1:3" ht="15.75" customHeight="1">
      <c r="A170" s="87"/>
      <c r="B170" s="103"/>
      <c r="C170" s="104"/>
    </row>
    <row r="171" spans="1:3" ht="15.75" customHeight="1">
      <c r="A171" s="87"/>
      <c r="B171" s="103"/>
      <c r="C171" s="104"/>
    </row>
    <row r="172" spans="1:3" ht="15.75" customHeight="1">
      <c r="A172" s="87"/>
      <c r="B172" s="103"/>
      <c r="C172" s="104"/>
    </row>
    <row r="173" spans="1:3" ht="15.75" customHeight="1">
      <c r="A173" s="87"/>
      <c r="B173" s="103"/>
      <c r="C173" s="104"/>
    </row>
    <row r="174" spans="1:3" ht="15.75" customHeight="1">
      <c r="A174" s="87"/>
      <c r="B174" s="103"/>
      <c r="C174" s="104"/>
    </row>
    <row r="175" spans="1:3" ht="15.75" customHeight="1">
      <c r="A175" s="87"/>
      <c r="B175" s="103"/>
      <c r="C175" s="104"/>
    </row>
    <row r="176" spans="1:3" ht="15.75" customHeight="1">
      <c r="A176" s="87"/>
      <c r="B176" s="103"/>
      <c r="C176" s="104"/>
    </row>
    <row r="177" spans="1:3" ht="15.75" customHeight="1">
      <c r="A177" s="87"/>
      <c r="B177" s="103"/>
      <c r="C177" s="104"/>
    </row>
    <row r="178" spans="1:3" ht="15.75" customHeight="1">
      <c r="A178" s="87"/>
      <c r="B178" s="103"/>
      <c r="C178" s="104"/>
    </row>
    <row r="179" spans="1:3" ht="15.75" customHeight="1">
      <c r="A179" s="87"/>
      <c r="B179" s="103"/>
      <c r="C179" s="104"/>
    </row>
    <row r="180" spans="1:3" ht="15.75" customHeight="1">
      <c r="A180" s="87"/>
      <c r="B180" s="103"/>
      <c r="C180" s="104"/>
    </row>
    <row r="181" spans="1:3" ht="15.75" customHeight="1">
      <c r="A181" s="87"/>
      <c r="B181" s="103"/>
      <c r="C181" s="104"/>
    </row>
    <row r="182" spans="1:3" ht="15.75" customHeight="1">
      <c r="A182" s="87"/>
      <c r="B182" s="103"/>
      <c r="C182" s="104"/>
    </row>
    <row r="183" spans="1:3" ht="15.75" customHeight="1">
      <c r="A183" s="87"/>
      <c r="B183" s="103"/>
      <c r="C183" s="104"/>
    </row>
    <row r="184" spans="1:3" ht="15.75" customHeight="1">
      <c r="A184" s="87"/>
      <c r="B184" s="103"/>
      <c r="C184" s="104"/>
    </row>
    <row r="185" spans="1:3" ht="15.75" customHeight="1">
      <c r="A185" s="87"/>
      <c r="B185" s="103"/>
      <c r="C185" s="104"/>
    </row>
    <row r="186" spans="1:3" ht="15.75" customHeight="1">
      <c r="A186" s="87"/>
      <c r="B186" s="103"/>
      <c r="C186" s="104"/>
    </row>
    <row r="187" spans="1:3" ht="15.75" customHeight="1">
      <c r="A187" s="87"/>
      <c r="B187" s="103"/>
      <c r="C187" s="104"/>
    </row>
    <row r="188" spans="1:3" ht="15.75" customHeight="1">
      <c r="A188" s="87"/>
      <c r="B188" s="103"/>
      <c r="C188" s="104"/>
    </row>
    <row r="189" spans="1:3" ht="15.75" customHeight="1">
      <c r="A189" s="87"/>
      <c r="B189" s="103"/>
      <c r="C189" s="104"/>
    </row>
    <row r="190" spans="1:3" ht="15.75" customHeight="1">
      <c r="A190" s="87"/>
      <c r="B190" s="103"/>
      <c r="C190" s="104"/>
    </row>
    <row r="191" spans="1:3" ht="15.75" customHeight="1">
      <c r="A191" s="87"/>
      <c r="B191" s="103"/>
      <c r="C191" s="104"/>
    </row>
    <row r="192" spans="1:3" ht="15.75" customHeight="1">
      <c r="A192" s="87"/>
      <c r="B192" s="103"/>
      <c r="C192" s="104"/>
    </row>
    <row r="193" spans="1:3" ht="15.75" customHeight="1">
      <c r="A193" s="87"/>
      <c r="B193" s="103"/>
      <c r="C193" s="104"/>
    </row>
    <row r="194" spans="1:3" ht="15.75" customHeight="1">
      <c r="A194" s="87"/>
      <c r="B194" s="103"/>
      <c r="C194" s="104"/>
    </row>
    <row r="195" spans="1:3" ht="15.75" customHeight="1">
      <c r="A195" s="87"/>
      <c r="B195" s="103"/>
      <c r="C195" s="104"/>
    </row>
    <row r="196" spans="1:3" ht="15.75" customHeight="1">
      <c r="A196" s="87"/>
      <c r="B196" s="103"/>
      <c r="C196" s="104"/>
    </row>
    <row r="197" spans="1:3" ht="15.75" customHeight="1">
      <c r="A197" s="87"/>
      <c r="B197" s="103"/>
      <c r="C197" s="104"/>
    </row>
    <row r="198" spans="1:3" ht="15.75" customHeight="1">
      <c r="A198" s="87"/>
      <c r="B198" s="103"/>
      <c r="C198" s="104"/>
    </row>
    <row r="199" spans="1:3" ht="15.75" customHeight="1">
      <c r="A199" s="87"/>
      <c r="B199" s="103"/>
      <c r="C199" s="104"/>
    </row>
    <row r="200" spans="1:3" ht="15.75" customHeight="1">
      <c r="A200" s="87"/>
      <c r="B200" s="103"/>
      <c r="C200" s="104"/>
    </row>
    <row r="201" spans="1:3" ht="15.75" customHeight="1">
      <c r="A201" s="87"/>
      <c r="B201" s="103"/>
      <c r="C201" s="104"/>
    </row>
    <row r="202" spans="1:3" ht="15.75" customHeight="1">
      <c r="A202" s="87"/>
      <c r="B202" s="103"/>
      <c r="C202" s="104"/>
    </row>
    <row r="203" spans="1:3" ht="15.75" customHeight="1">
      <c r="A203" s="87"/>
      <c r="B203" s="103"/>
      <c r="C203" s="104"/>
    </row>
    <row r="204" spans="1:3" ht="15.75" customHeight="1">
      <c r="A204" s="87"/>
      <c r="B204" s="103"/>
      <c r="C204" s="104"/>
    </row>
    <row r="205" spans="1:3" ht="15.75" customHeight="1">
      <c r="A205" s="87"/>
      <c r="B205" s="103"/>
      <c r="C205" s="104"/>
    </row>
    <row r="206" spans="1:3" ht="15.75" customHeight="1">
      <c r="A206" s="87"/>
      <c r="B206" s="103"/>
      <c r="C206" s="104"/>
    </row>
    <row r="207" spans="1:3" ht="15.75" customHeight="1">
      <c r="A207" s="87"/>
      <c r="B207" s="103"/>
      <c r="C207" s="104"/>
    </row>
    <row r="208" spans="1:3" ht="15.75" customHeight="1">
      <c r="A208" s="87"/>
      <c r="B208" s="103"/>
      <c r="C208" s="104"/>
    </row>
    <row r="209" spans="1:3" ht="15.75" customHeight="1">
      <c r="A209" s="87"/>
      <c r="B209" s="103"/>
      <c r="C209" s="104"/>
    </row>
    <row r="210" spans="1:3" ht="15.75" customHeight="1">
      <c r="A210" s="87"/>
      <c r="B210" s="103"/>
      <c r="C210" s="104"/>
    </row>
    <row r="211" spans="1:3" ht="15.75" customHeight="1">
      <c r="A211" s="87"/>
      <c r="B211" s="103"/>
      <c r="C211" s="104"/>
    </row>
    <row r="212" spans="1:3" ht="15.75" customHeight="1">
      <c r="A212" s="87"/>
      <c r="B212" s="103"/>
      <c r="C212" s="104"/>
    </row>
    <row r="213" spans="1:3" ht="15.75" customHeight="1">
      <c r="A213" s="87"/>
      <c r="B213" s="103"/>
      <c r="C213" s="104"/>
    </row>
    <row r="214" spans="1:3" ht="15.75" customHeight="1">
      <c r="A214" s="87"/>
      <c r="B214" s="103"/>
      <c r="C214" s="104"/>
    </row>
    <row r="215" spans="1:3" ht="15.75" customHeight="1">
      <c r="A215" s="87"/>
      <c r="B215" s="103"/>
      <c r="C215" s="104"/>
    </row>
    <row r="216" spans="1:3" ht="15.75" customHeight="1">
      <c r="A216" s="87"/>
      <c r="B216" s="103"/>
      <c r="C216" s="104"/>
    </row>
    <row r="217" spans="1:3" ht="15.75" customHeight="1">
      <c r="A217" s="87"/>
      <c r="B217" s="103"/>
      <c r="C217" s="104"/>
    </row>
    <row r="218" spans="1:3" ht="15.75" customHeight="1">
      <c r="A218" s="87"/>
      <c r="B218" s="103"/>
      <c r="C218" s="104"/>
    </row>
    <row r="219" spans="1:3" ht="15.75" customHeight="1">
      <c r="A219" s="87"/>
      <c r="B219" s="103"/>
      <c r="C219" s="104"/>
    </row>
    <row r="220" spans="1:3" ht="15.75" customHeight="1">
      <c r="A220" s="87"/>
      <c r="B220" s="103"/>
      <c r="C220" s="104"/>
    </row>
    <row r="221" spans="1:3" ht="15.75" customHeight="1">
      <c r="A221" s="87"/>
      <c r="B221" s="103"/>
      <c r="C221" s="104"/>
    </row>
    <row r="222" spans="1:3" ht="15.75" customHeight="1">
      <c r="A222" s="87"/>
      <c r="B222" s="103"/>
      <c r="C222" s="104"/>
    </row>
    <row r="223" spans="1:3" ht="15.75" customHeight="1">
      <c r="A223" s="87"/>
      <c r="B223" s="103"/>
      <c r="C223" s="104"/>
    </row>
    <row r="224" spans="1:3" ht="15.75" customHeight="1">
      <c r="A224" s="87"/>
      <c r="B224" s="103"/>
      <c r="C224" s="104"/>
    </row>
    <row r="225" spans="1:3" ht="15.75" customHeight="1">
      <c r="A225" s="87"/>
      <c r="B225" s="103"/>
      <c r="C225" s="104"/>
    </row>
    <row r="226" spans="1:3" ht="15.75" customHeight="1">
      <c r="A226" s="87"/>
      <c r="B226" s="103"/>
      <c r="C226" s="104"/>
    </row>
    <row r="227" spans="1:3" ht="15.75" customHeight="1">
      <c r="A227" s="87"/>
      <c r="B227" s="103"/>
      <c r="C227" s="104"/>
    </row>
    <row r="228" spans="1:3" ht="15.75" customHeight="1">
      <c r="A228" s="87"/>
      <c r="B228" s="103"/>
      <c r="C228" s="104"/>
    </row>
    <row r="229" spans="1:3" ht="15.75" customHeight="1">
      <c r="A229" s="87"/>
      <c r="B229" s="103"/>
      <c r="C229" s="104"/>
    </row>
    <row r="230" spans="1:3" ht="15.75" customHeight="1">
      <c r="A230" s="87"/>
      <c r="B230" s="103"/>
      <c r="C230" s="104"/>
    </row>
    <row r="231" spans="1:3" ht="15.75" customHeight="1">
      <c r="A231" s="87"/>
      <c r="B231" s="103"/>
      <c r="C231" s="104"/>
    </row>
    <row r="232" spans="1:3" ht="15.75" customHeight="1">
      <c r="A232" s="87"/>
      <c r="B232" s="103"/>
      <c r="C232" s="104"/>
    </row>
    <row r="233" spans="1:3" ht="15.75" customHeight="1">
      <c r="A233" s="87"/>
      <c r="B233" s="103"/>
      <c r="C233" s="104"/>
    </row>
    <row r="234" spans="1:3" ht="15.75" customHeight="1">
      <c r="A234" s="87"/>
      <c r="B234" s="103"/>
      <c r="C234" s="104"/>
    </row>
    <row r="235" spans="1:3" ht="15.75" customHeight="1">
      <c r="A235" s="87"/>
      <c r="B235" s="103"/>
      <c r="C235" s="104"/>
    </row>
    <row r="236" spans="1:3" ht="15.75" customHeight="1">
      <c r="A236" s="87"/>
      <c r="B236" s="103"/>
      <c r="C236" s="104"/>
    </row>
    <row r="237" spans="1:3" ht="15.75" customHeight="1">
      <c r="A237" s="87"/>
      <c r="B237" s="103"/>
      <c r="C237" s="104"/>
    </row>
    <row r="238" spans="1:3" ht="15.75" customHeight="1">
      <c r="A238" s="87"/>
      <c r="B238" s="103"/>
      <c r="C238" s="104"/>
    </row>
    <row r="239" spans="1:3" ht="15.75" customHeight="1">
      <c r="A239" s="87"/>
      <c r="B239" s="103"/>
      <c r="C239" s="104"/>
    </row>
    <row r="240" spans="1: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7">
    <mergeCell ref="A13:A18"/>
    <mergeCell ref="B13:B18"/>
    <mergeCell ref="B29:C29"/>
    <mergeCell ref="B1:E1"/>
    <mergeCell ref="B2:C2"/>
    <mergeCell ref="B3:C3"/>
    <mergeCell ref="B6:C6"/>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09C9"/>
    <outlinePr summaryBelow="0" summaryRight="0"/>
  </sheetPr>
  <dimension ref="A1:V1008"/>
  <sheetViews>
    <sheetView workbookViewId="0">
      <selection activeCell="B21" sqref="B21"/>
    </sheetView>
  </sheetViews>
  <sheetFormatPr defaultColWidth="14.42578125" defaultRowHeight="15" customHeight="1"/>
  <cols>
    <col min="1" max="1" width="6.85546875" style="88" customWidth="1"/>
    <col min="2" max="2" width="40.85546875" style="88" customWidth="1"/>
    <col min="3" max="5" width="14.42578125" style="88"/>
    <col min="6" max="6" width="19.42578125" style="88" customWidth="1"/>
    <col min="7" max="16384" width="14.42578125" style="88"/>
  </cols>
  <sheetData>
    <row r="1" spans="1:22" ht="12">
      <c r="A1" s="106" t="s">
        <v>3971</v>
      </c>
      <c r="B1" s="107" t="s">
        <v>4207</v>
      </c>
      <c r="C1" s="106" t="s">
        <v>4288</v>
      </c>
      <c r="D1" s="108" t="s">
        <v>4289</v>
      </c>
      <c r="E1" s="109" t="s">
        <v>4290</v>
      </c>
      <c r="F1" s="109" t="s">
        <v>4291</v>
      </c>
      <c r="G1" s="87"/>
      <c r="H1" s="87"/>
      <c r="I1" s="87"/>
      <c r="J1" s="87"/>
      <c r="K1" s="87"/>
      <c r="L1" s="87"/>
      <c r="M1" s="87"/>
      <c r="N1" s="87"/>
      <c r="O1" s="87"/>
      <c r="P1" s="87"/>
      <c r="Q1" s="87"/>
      <c r="R1" s="87"/>
      <c r="S1" s="87"/>
      <c r="T1" s="87"/>
      <c r="U1" s="87"/>
      <c r="V1" s="87"/>
    </row>
    <row r="2" spans="1:22" ht="12">
      <c r="A2" s="110">
        <v>1</v>
      </c>
      <c r="B2" s="111" t="s">
        <v>4292</v>
      </c>
      <c r="C2" s="112"/>
      <c r="D2" s="113"/>
      <c r="E2" s="113"/>
      <c r="F2" s="113"/>
      <c r="G2" s="87"/>
      <c r="H2" s="87"/>
      <c r="I2" s="87"/>
      <c r="J2" s="87"/>
      <c r="K2" s="87"/>
      <c r="L2" s="87"/>
      <c r="M2" s="87"/>
      <c r="N2" s="87"/>
      <c r="O2" s="87"/>
      <c r="P2" s="87"/>
      <c r="Q2" s="87"/>
      <c r="R2" s="87"/>
      <c r="S2" s="87"/>
      <c r="T2" s="87"/>
      <c r="U2" s="87"/>
      <c r="V2" s="87"/>
    </row>
    <row r="3" spans="1:22" ht="12">
      <c r="A3" s="114" t="s">
        <v>4293</v>
      </c>
      <c r="B3" s="115" t="s">
        <v>4294</v>
      </c>
      <c r="C3" s="116" t="s">
        <v>4295</v>
      </c>
      <c r="D3" s="117">
        <v>1</v>
      </c>
      <c r="E3" s="117"/>
      <c r="F3" s="118">
        <f>E3*D3</f>
        <v>0</v>
      </c>
      <c r="G3" s="87"/>
      <c r="H3" s="87"/>
      <c r="I3" s="87"/>
      <c r="J3" s="87"/>
      <c r="K3" s="87"/>
      <c r="L3" s="87"/>
      <c r="M3" s="87"/>
      <c r="N3" s="87"/>
      <c r="O3" s="87"/>
      <c r="P3" s="87"/>
      <c r="Q3" s="87"/>
      <c r="R3" s="87"/>
      <c r="S3" s="87"/>
      <c r="T3" s="87"/>
      <c r="U3" s="87"/>
      <c r="V3" s="87"/>
    </row>
    <row r="4" spans="1:22" ht="12">
      <c r="A4" s="114" t="s">
        <v>4296</v>
      </c>
      <c r="B4" s="115" t="s">
        <v>4297</v>
      </c>
      <c r="C4" s="116" t="s">
        <v>4295</v>
      </c>
      <c r="D4" s="117">
        <v>20</v>
      </c>
      <c r="E4" s="117"/>
      <c r="F4" s="118">
        <f t="shared" ref="F4:F6" si="0">E4*D4</f>
        <v>0</v>
      </c>
      <c r="G4" s="87"/>
      <c r="H4" s="87"/>
      <c r="I4" s="87"/>
      <c r="J4" s="87"/>
      <c r="K4" s="87"/>
      <c r="L4" s="87"/>
      <c r="M4" s="87"/>
      <c r="N4" s="87"/>
      <c r="O4" s="87"/>
      <c r="P4" s="87"/>
      <c r="Q4" s="87"/>
      <c r="R4" s="87"/>
      <c r="S4" s="87"/>
      <c r="T4" s="87"/>
      <c r="U4" s="87"/>
      <c r="V4" s="87"/>
    </row>
    <row r="5" spans="1:22" ht="12">
      <c r="A5" s="114" t="s">
        <v>4298</v>
      </c>
      <c r="B5" s="115" t="s">
        <v>4299</v>
      </c>
      <c r="C5" s="116" t="s">
        <v>4295</v>
      </c>
      <c r="D5" s="117">
        <v>50</v>
      </c>
      <c r="E5" s="117"/>
      <c r="F5" s="118">
        <f t="shared" si="0"/>
        <v>0</v>
      </c>
      <c r="G5" s="87"/>
      <c r="H5" s="87"/>
      <c r="I5" s="87"/>
      <c r="J5" s="87"/>
      <c r="K5" s="87"/>
      <c r="L5" s="87"/>
      <c r="M5" s="87"/>
      <c r="N5" s="87"/>
      <c r="O5" s="87"/>
      <c r="P5" s="87"/>
      <c r="Q5" s="87"/>
      <c r="R5" s="87"/>
      <c r="S5" s="87"/>
      <c r="T5" s="87"/>
      <c r="U5" s="87"/>
      <c r="V5" s="87"/>
    </row>
    <row r="6" spans="1:22" ht="12">
      <c r="A6" s="114" t="s">
        <v>4300</v>
      </c>
      <c r="B6" s="115" t="s">
        <v>4301</v>
      </c>
      <c r="C6" s="116" t="s">
        <v>4295</v>
      </c>
      <c r="D6" s="117">
        <v>5</v>
      </c>
      <c r="E6" s="117"/>
      <c r="F6" s="118">
        <f t="shared" si="0"/>
        <v>0</v>
      </c>
      <c r="G6" s="87"/>
      <c r="H6" s="87"/>
      <c r="I6" s="87"/>
      <c r="J6" s="87"/>
      <c r="K6" s="87"/>
      <c r="L6" s="87"/>
      <c r="M6" s="87"/>
      <c r="N6" s="87"/>
      <c r="O6" s="87"/>
      <c r="P6" s="87"/>
      <c r="Q6" s="87"/>
      <c r="R6" s="87"/>
      <c r="S6" s="87"/>
      <c r="T6" s="87"/>
      <c r="U6" s="87"/>
      <c r="V6" s="87"/>
    </row>
    <row r="7" spans="1:22" ht="12">
      <c r="A7" s="119" t="s">
        <v>4302</v>
      </c>
      <c r="B7" s="120" t="s">
        <v>4303</v>
      </c>
      <c r="C7" s="121"/>
      <c r="D7" s="122"/>
      <c r="E7" s="122"/>
      <c r="F7" s="122"/>
      <c r="G7" s="87"/>
      <c r="H7" s="87"/>
      <c r="I7" s="87"/>
      <c r="J7" s="87"/>
      <c r="K7" s="87"/>
      <c r="L7" s="87"/>
      <c r="M7" s="87"/>
      <c r="N7" s="87"/>
      <c r="O7" s="87"/>
      <c r="P7" s="87"/>
      <c r="Q7" s="87"/>
      <c r="R7" s="87"/>
      <c r="S7" s="87"/>
      <c r="T7" s="87"/>
      <c r="U7" s="87"/>
      <c r="V7" s="87"/>
    </row>
    <row r="8" spans="1:22" ht="24">
      <c r="A8" s="114" t="s">
        <v>4304</v>
      </c>
      <c r="B8" s="115" t="s">
        <v>4305</v>
      </c>
      <c r="C8" s="116" t="s">
        <v>4295</v>
      </c>
      <c r="D8" s="117">
        <v>1</v>
      </c>
      <c r="E8" s="117"/>
      <c r="F8" s="118">
        <f t="shared" ref="F8:F16" si="1">E8*D8</f>
        <v>0</v>
      </c>
      <c r="G8" s="87"/>
      <c r="H8" s="87"/>
      <c r="I8" s="87"/>
      <c r="J8" s="87"/>
      <c r="K8" s="87"/>
      <c r="L8" s="87"/>
      <c r="M8" s="87"/>
      <c r="N8" s="87"/>
      <c r="O8" s="87"/>
      <c r="P8" s="87"/>
      <c r="Q8" s="87"/>
      <c r="R8" s="87"/>
      <c r="S8" s="87"/>
      <c r="T8" s="87"/>
      <c r="U8" s="87"/>
      <c r="V8" s="87"/>
    </row>
    <row r="9" spans="1:22" ht="24">
      <c r="A9" s="114" t="s">
        <v>4306</v>
      </c>
      <c r="B9" s="115" t="s">
        <v>4307</v>
      </c>
      <c r="C9" s="116" t="s">
        <v>4295</v>
      </c>
      <c r="D9" s="117">
        <v>1</v>
      </c>
      <c r="E9" s="117"/>
      <c r="F9" s="118">
        <f t="shared" si="1"/>
        <v>0</v>
      </c>
      <c r="G9" s="87"/>
      <c r="H9" s="87"/>
      <c r="I9" s="87"/>
      <c r="J9" s="87"/>
      <c r="K9" s="87"/>
      <c r="L9" s="87"/>
      <c r="M9" s="87"/>
      <c r="N9" s="87"/>
      <c r="O9" s="87"/>
      <c r="P9" s="87"/>
      <c r="Q9" s="87"/>
      <c r="R9" s="87"/>
      <c r="S9" s="87"/>
      <c r="T9" s="87"/>
      <c r="U9" s="87"/>
      <c r="V9" s="87"/>
    </row>
    <row r="10" spans="1:22" ht="12">
      <c r="A10" s="114" t="s">
        <v>4308</v>
      </c>
      <c r="B10" s="115" t="s">
        <v>4309</v>
      </c>
      <c r="C10" s="116" t="s">
        <v>4295</v>
      </c>
      <c r="D10" s="117">
        <v>4</v>
      </c>
      <c r="E10" s="117"/>
      <c r="F10" s="118">
        <f t="shared" si="1"/>
        <v>0</v>
      </c>
      <c r="G10" s="87"/>
      <c r="H10" s="87"/>
      <c r="I10" s="87"/>
      <c r="J10" s="87"/>
      <c r="K10" s="87"/>
      <c r="L10" s="87"/>
      <c r="M10" s="87"/>
      <c r="N10" s="87"/>
      <c r="O10" s="87"/>
      <c r="P10" s="87"/>
      <c r="Q10" s="87"/>
      <c r="R10" s="87"/>
      <c r="S10" s="87"/>
      <c r="T10" s="87"/>
      <c r="U10" s="87"/>
      <c r="V10" s="87"/>
    </row>
    <row r="11" spans="1:22" ht="12">
      <c r="A11" s="114" t="s">
        <v>4310</v>
      </c>
      <c r="B11" s="115" t="s">
        <v>4311</v>
      </c>
      <c r="C11" s="116" t="s">
        <v>4295</v>
      </c>
      <c r="D11" s="117">
        <v>4</v>
      </c>
      <c r="E11" s="117"/>
      <c r="F11" s="118">
        <f t="shared" si="1"/>
        <v>0</v>
      </c>
      <c r="G11" s="87"/>
      <c r="H11" s="87"/>
      <c r="I11" s="87"/>
      <c r="J11" s="87"/>
      <c r="K11" s="87"/>
      <c r="L11" s="87"/>
      <c r="M11" s="87"/>
      <c r="N11" s="87"/>
      <c r="O11" s="87"/>
      <c r="P11" s="87"/>
      <c r="Q11" s="87"/>
      <c r="R11" s="87"/>
      <c r="S11" s="87"/>
      <c r="T11" s="87"/>
      <c r="U11" s="87"/>
      <c r="V11" s="87"/>
    </row>
    <row r="12" spans="1:22" ht="12">
      <c r="A12" s="114" t="s">
        <v>4312</v>
      </c>
      <c r="B12" s="115" t="s">
        <v>4313</v>
      </c>
      <c r="C12" s="116" t="s">
        <v>4295</v>
      </c>
      <c r="D12" s="117">
        <v>4</v>
      </c>
      <c r="E12" s="117"/>
      <c r="F12" s="118">
        <f t="shared" si="1"/>
        <v>0</v>
      </c>
      <c r="G12" s="87"/>
      <c r="H12" s="87"/>
      <c r="I12" s="87"/>
      <c r="J12" s="87"/>
      <c r="K12" s="87"/>
      <c r="L12" s="87"/>
      <c r="M12" s="87"/>
      <c r="N12" s="87"/>
      <c r="O12" s="87"/>
      <c r="P12" s="87"/>
      <c r="Q12" s="87"/>
      <c r="R12" s="87"/>
      <c r="S12" s="87"/>
      <c r="T12" s="87"/>
      <c r="U12" s="87"/>
      <c r="V12" s="87"/>
    </row>
    <row r="13" spans="1:22" ht="12">
      <c r="A13" s="114" t="s">
        <v>4314</v>
      </c>
      <c r="B13" s="115" t="s">
        <v>4315</v>
      </c>
      <c r="C13" s="105" t="s">
        <v>4295</v>
      </c>
      <c r="D13" s="117">
        <v>4</v>
      </c>
      <c r="E13" s="117"/>
      <c r="F13" s="118">
        <f t="shared" si="1"/>
        <v>0</v>
      </c>
      <c r="G13" s="87"/>
      <c r="H13" s="87"/>
      <c r="I13" s="87"/>
      <c r="J13" s="87"/>
      <c r="K13" s="87"/>
      <c r="L13" s="87"/>
      <c r="M13" s="87"/>
      <c r="N13" s="87"/>
      <c r="O13" s="87"/>
      <c r="P13" s="87"/>
      <c r="Q13" s="87"/>
      <c r="R13" s="87"/>
      <c r="S13" s="87"/>
      <c r="T13" s="87"/>
      <c r="U13" s="87"/>
      <c r="V13" s="87"/>
    </row>
    <row r="14" spans="1:22" ht="12">
      <c r="A14" s="114" t="s">
        <v>4316</v>
      </c>
      <c r="B14" s="115" t="s">
        <v>4317</v>
      </c>
      <c r="C14" s="116" t="s">
        <v>4295</v>
      </c>
      <c r="D14" s="117">
        <v>4</v>
      </c>
      <c r="E14" s="117"/>
      <c r="F14" s="118">
        <f t="shared" si="1"/>
        <v>0</v>
      </c>
      <c r="G14" s="87"/>
      <c r="H14" s="87"/>
      <c r="I14" s="87"/>
      <c r="J14" s="87"/>
      <c r="K14" s="87"/>
      <c r="L14" s="87"/>
      <c r="M14" s="87"/>
      <c r="N14" s="87"/>
      <c r="O14" s="87"/>
      <c r="P14" s="87"/>
      <c r="Q14" s="87"/>
      <c r="R14" s="87"/>
      <c r="S14" s="87"/>
      <c r="T14" s="87"/>
      <c r="U14" s="87"/>
      <c r="V14" s="87"/>
    </row>
    <row r="15" spans="1:22" ht="12.75">
      <c r="A15" s="114" t="s">
        <v>4318</v>
      </c>
      <c r="B15" s="115" t="s">
        <v>4319</v>
      </c>
      <c r="C15" s="116" t="s">
        <v>4295</v>
      </c>
      <c r="D15" s="117">
        <v>4</v>
      </c>
      <c r="E15" s="117"/>
      <c r="F15" s="118">
        <f t="shared" si="1"/>
        <v>0</v>
      </c>
      <c r="G15" s="87"/>
      <c r="H15" s="87"/>
      <c r="I15" s="87"/>
      <c r="J15" s="87"/>
      <c r="K15" s="87"/>
      <c r="L15" s="87"/>
      <c r="M15" s="87"/>
      <c r="N15" s="87"/>
      <c r="O15" s="87"/>
      <c r="P15" s="87"/>
      <c r="Q15" s="87"/>
      <c r="R15" s="87"/>
      <c r="S15" s="87"/>
      <c r="T15" s="87"/>
      <c r="U15" s="87"/>
      <c r="V15" s="87"/>
    </row>
    <row r="16" spans="1:22" ht="12">
      <c r="A16" s="114" t="s">
        <v>4320</v>
      </c>
      <c r="B16" s="115" t="s">
        <v>4321</v>
      </c>
      <c r="C16" s="116" t="s">
        <v>4295</v>
      </c>
      <c r="D16" s="117">
        <v>4</v>
      </c>
      <c r="E16" s="117"/>
      <c r="F16" s="118">
        <f t="shared" si="1"/>
        <v>0</v>
      </c>
      <c r="G16" s="87"/>
      <c r="H16" s="87"/>
      <c r="I16" s="87"/>
      <c r="J16" s="87"/>
      <c r="K16" s="87"/>
      <c r="L16" s="87"/>
      <c r="M16" s="87"/>
      <c r="N16" s="87"/>
      <c r="O16" s="87"/>
      <c r="P16" s="87"/>
      <c r="Q16" s="87"/>
      <c r="R16" s="87"/>
      <c r="S16" s="87"/>
      <c r="T16" s="87"/>
      <c r="U16" s="87"/>
      <c r="V16" s="87"/>
    </row>
    <row r="17" spans="1:22" ht="12">
      <c r="A17" s="119" t="s">
        <v>4322</v>
      </c>
      <c r="B17" s="123" t="s">
        <v>4323</v>
      </c>
      <c r="C17" s="121"/>
      <c r="D17" s="122"/>
      <c r="E17" s="122"/>
      <c r="F17" s="122"/>
      <c r="G17" s="87"/>
      <c r="H17" s="87"/>
      <c r="I17" s="87"/>
      <c r="J17" s="87"/>
      <c r="K17" s="87"/>
      <c r="L17" s="87"/>
      <c r="M17" s="87"/>
      <c r="N17" s="87"/>
      <c r="O17" s="87"/>
      <c r="P17" s="87"/>
      <c r="Q17" s="87"/>
      <c r="R17" s="87"/>
      <c r="S17" s="87"/>
      <c r="T17" s="87"/>
      <c r="U17" s="87"/>
      <c r="V17" s="87"/>
    </row>
    <row r="18" spans="1:22" ht="12">
      <c r="A18" s="114" t="s">
        <v>4324</v>
      </c>
      <c r="B18" s="115" t="s">
        <v>4325</v>
      </c>
      <c r="C18" s="116" t="s">
        <v>4295</v>
      </c>
      <c r="D18" s="117">
        <v>8</v>
      </c>
      <c r="E18" s="117"/>
      <c r="F18" s="118">
        <f t="shared" ref="F18:F20" si="2">E18*D18</f>
        <v>0</v>
      </c>
      <c r="G18" s="87"/>
      <c r="H18" s="87"/>
      <c r="I18" s="87"/>
      <c r="J18" s="87"/>
      <c r="K18" s="87"/>
      <c r="L18" s="87"/>
      <c r="M18" s="87"/>
      <c r="N18" s="87"/>
      <c r="O18" s="87"/>
      <c r="P18" s="87"/>
      <c r="Q18" s="87"/>
      <c r="R18" s="87"/>
      <c r="S18" s="87"/>
      <c r="T18" s="87"/>
      <c r="U18" s="87"/>
      <c r="V18" s="87"/>
    </row>
    <row r="19" spans="1:22" ht="12">
      <c r="A19" s="114" t="s">
        <v>4326</v>
      </c>
      <c r="B19" s="115" t="s">
        <v>4327</v>
      </c>
      <c r="C19" s="116" t="s">
        <v>4295</v>
      </c>
      <c r="D19" s="117">
        <v>8</v>
      </c>
      <c r="E19" s="117"/>
      <c r="F19" s="118">
        <f t="shared" si="2"/>
        <v>0</v>
      </c>
      <c r="G19" s="87"/>
      <c r="H19" s="87"/>
      <c r="I19" s="87"/>
      <c r="J19" s="87"/>
      <c r="K19" s="87"/>
      <c r="L19" s="87"/>
      <c r="M19" s="87"/>
      <c r="N19" s="87"/>
      <c r="O19" s="87"/>
      <c r="P19" s="87"/>
      <c r="Q19" s="87"/>
      <c r="R19" s="87"/>
      <c r="S19" s="87"/>
      <c r="T19" s="87"/>
      <c r="U19" s="87"/>
      <c r="V19" s="87"/>
    </row>
    <row r="20" spans="1:22" ht="24">
      <c r="A20" s="114" t="s">
        <v>4328</v>
      </c>
      <c r="B20" s="115" t="s">
        <v>4329</v>
      </c>
      <c r="C20" s="116" t="s">
        <v>4295</v>
      </c>
      <c r="D20" s="117">
        <v>1</v>
      </c>
      <c r="E20" s="117"/>
      <c r="F20" s="118">
        <f t="shared" si="2"/>
        <v>0</v>
      </c>
      <c r="G20" s="87"/>
      <c r="H20" s="87"/>
      <c r="I20" s="87"/>
      <c r="J20" s="87"/>
      <c r="K20" s="87"/>
      <c r="L20" s="87"/>
      <c r="M20" s="87"/>
      <c r="N20" s="87"/>
      <c r="O20" s="87"/>
      <c r="P20" s="87"/>
      <c r="Q20" s="87"/>
      <c r="R20" s="87"/>
      <c r="S20" s="87"/>
      <c r="T20" s="87"/>
      <c r="U20" s="87"/>
      <c r="V20" s="87"/>
    </row>
    <row r="21" spans="1:22" ht="12">
      <c r="A21" s="119" t="s">
        <v>4330</v>
      </c>
      <c r="B21" s="120" t="s">
        <v>4331</v>
      </c>
      <c r="C21" s="121"/>
      <c r="D21" s="122"/>
      <c r="E21" s="122"/>
      <c r="F21" s="122"/>
      <c r="G21" s="87"/>
      <c r="H21" s="87"/>
      <c r="I21" s="87"/>
      <c r="J21" s="87"/>
      <c r="K21" s="87"/>
      <c r="L21" s="87"/>
      <c r="M21" s="87"/>
      <c r="N21" s="87"/>
      <c r="O21" s="87"/>
      <c r="P21" s="87"/>
      <c r="Q21" s="87"/>
      <c r="R21" s="87"/>
      <c r="S21" s="87"/>
      <c r="T21" s="87"/>
      <c r="U21" s="87"/>
      <c r="V21" s="87"/>
    </row>
    <row r="22" spans="1:22" ht="12">
      <c r="A22" s="114" t="s">
        <v>4332</v>
      </c>
      <c r="B22" s="115" t="s">
        <v>4333</v>
      </c>
      <c r="C22" s="116" t="s">
        <v>4295</v>
      </c>
      <c r="D22" s="117">
        <v>1</v>
      </c>
      <c r="E22" s="117"/>
      <c r="F22" s="118">
        <f t="shared" ref="F22:F36" si="3">E22*D22</f>
        <v>0</v>
      </c>
      <c r="G22" s="87"/>
      <c r="H22" s="87"/>
      <c r="I22" s="87"/>
      <c r="J22" s="87"/>
      <c r="K22" s="87"/>
      <c r="L22" s="87"/>
      <c r="M22" s="87"/>
      <c r="N22" s="87"/>
      <c r="O22" s="87"/>
      <c r="P22" s="87"/>
      <c r="Q22" s="87"/>
      <c r="R22" s="87"/>
      <c r="S22" s="87"/>
      <c r="T22" s="87"/>
      <c r="U22" s="87"/>
      <c r="V22" s="87"/>
    </row>
    <row r="23" spans="1:22" ht="12">
      <c r="A23" s="114" t="s">
        <v>4334</v>
      </c>
      <c r="B23" s="115" t="s">
        <v>4335</v>
      </c>
      <c r="C23" s="116" t="s">
        <v>4295</v>
      </c>
      <c r="D23" s="117">
        <v>1</v>
      </c>
      <c r="E23" s="117"/>
      <c r="F23" s="118">
        <f t="shared" si="3"/>
        <v>0</v>
      </c>
      <c r="G23" s="87"/>
      <c r="H23" s="87"/>
      <c r="I23" s="87"/>
      <c r="J23" s="87"/>
      <c r="K23" s="87"/>
      <c r="L23" s="87"/>
      <c r="M23" s="87"/>
      <c r="N23" s="87"/>
      <c r="O23" s="87"/>
      <c r="P23" s="87"/>
      <c r="Q23" s="87"/>
      <c r="R23" s="87"/>
      <c r="S23" s="87"/>
      <c r="T23" s="87"/>
      <c r="U23" s="87"/>
      <c r="V23" s="87"/>
    </row>
    <row r="24" spans="1:22" ht="24">
      <c r="A24" s="114" t="s">
        <v>4336</v>
      </c>
      <c r="B24" s="115" t="s">
        <v>4337</v>
      </c>
      <c r="C24" s="116" t="s">
        <v>4295</v>
      </c>
      <c r="D24" s="117">
        <v>1</v>
      </c>
      <c r="E24" s="117"/>
      <c r="F24" s="118">
        <f t="shared" si="3"/>
        <v>0</v>
      </c>
      <c r="G24" s="87"/>
      <c r="H24" s="87"/>
      <c r="I24" s="87"/>
      <c r="J24" s="87"/>
      <c r="K24" s="87"/>
      <c r="L24" s="87"/>
      <c r="M24" s="87"/>
      <c r="N24" s="87"/>
      <c r="O24" s="87"/>
      <c r="P24" s="87"/>
      <c r="Q24" s="87"/>
      <c r="R24" s="87"/>
      <c r="S24" s="87"/>
      <c r="T24" s="87"/>
      <c r="U24" s="87"/>
      <c r="V24" s="87"/>
    </row>
    <row r="25" spans="1:22" ht="24">
      <c r="A25" s="114" t="s">
        <v>4338</v>
      </c>
      <c r="B25" s="124" t="s">
        <v>4339</v>
      </c>
      <c r="C25" s="116" t="s">
        <v>4295</v>
      </c>
      <c r="D25" s="117">
        <v>3</v>
      </c>
      <c r="E25" s="117"/>
      <c r="F25" s="118">
        <f t="shared" si="3"/>
        <v>0</v>
      </c>
      <c r="G25" s="87"/>
      <c r="H25" s="87"/>
      <c r="I25" s="87"/>
      <c r="J25" s="87"/>
      <c r="K25" s="87"/>
      <c r="L25" s="87"/>
      <c r="M25" s="87"/>
      <c r="N25" s="87"/>
      <c r="O25" s="87"/>
      <c r="P25" s="87"/>
      <c r="Q25" s="87"/>
      <c r="R25" s="87"/>
      <c r="S25" s="87"/>
      <c r="T25" s="87"/>
      <c r="U25" s="87"/>
      <c r="V25" s="87"/>
    </row>
    <row r="26" spans="1:22" ht="24">
      <c r="A26" s="114" t="s">
        <v>4340</v>
      </c>
      <c r="B26" s="124" t="s">
        <v>4341</v>
      </c>
      <c r="C26" s="116" t="s">
        <v>4295</v>
      </c>
      <c r="D26" s="117">
        <v>1</v>
      </c>
      <c r="E26" s="117"/>
      <c r="F26" s="118">
        <f t="shared" si="3"/>
        <v>0</v>
      </c>
      <c r="G26" s="87"/>
      <c r="H26" s="87"/>
      <c r="I26" s="87"/>
      <c r="J26" s="87"/>
      <c r="K26" s="87"/>
      <c r="L26" s="87"/>
      <c r="M26" s="87"/>
      <c r="N26" s="87"/>
      <c r="O26" s="87"/>
      <c r="P26" s="87"/>
      <c r="Q26" s="87"/>
      <c r="R26" s="87"/>
      <c r="S26" s="87"/>
      <c r="T26" s="87"/>
      <c r="U26" s="87"/>
      <c r="V26" s="87"/>
    </row>
    <row r="27" spans="1:22" ht="24">
      <c r="A27" s="114" t="s">
        <v>4342</v>
      </c>
      <c r="B27" s="124" t="s">
        <v>4343</v>
      </c>
      <c r="C27" s="116" t="s">
        <v>4295</v>
      </c>
      <c r="D27" s="117">
        <v>1</v>
      </c>
      <c r="E27" s="117"/>
      <c r="F27" s="118">
        <f t="shared" si="3"/>
        <v>0</v>
      </c>
      <c r="G27" s="87"/>
      <c r="H27" s="87"/>
      <c r="I27" s="87"/>
      <c r="J27" s="87"/>
      <c r="K27" s="87"/>
      <c r="L27" s="87"/>
      <c r="M27" s="87"/>
      <c r="N27" s="87"/>
      <c r="O27" s="87"/>
      <c r="P27" s="87"/>
      <c r="Q27" s="87"/>
      <c r="R27" s="87"/>
      <c r="S27" s="87"/>
      <c r="T27" s="87"/>
      <c r="U27" s="87"/>
      <c r="V27" s="87"/>
    </row>
    <row r="28" spans="1:22" ht="24">
      <c r="A28" s="114" t="s">
        <v>4344</v>
      </c>
      <c r="B28" s="124" t="s">
        <v>4345</v>
      </c>
      <c r="C28" s="116" t="s">
        <v>4295</v>
      </c>
      <c r="D28" s="117">
        <v>1</v>
      </c>
      <c r="E28" s="117"/>
      <c r="F28" s="118">
        <f t="shared" si="3"/>
        <v>0</v>
      </c>
      <c r="G28" s="87"/>
      <c r="H28" s="87"/>
      <c r="I28" s="87"/>
      <c r="J28" s="87"/>
      <c r="K28" s="87"/>
      <c r="L28" s="87"/>
      <c r="M28" s="87"/>
      <c r="N28" s="87"/>
      <c r="O28" s="87"/>
      <c r="P28" s="87"/>
      <c r="Q28" s="87"/>
      <c r="R28" s="87"/>
      <c r="S28" s="87"/>
      <c r="T28" s="87"/>
      <c r="U28" s="87"/>
      <c r="V28" s="87"/>
    </row>
    <row r="29" spans="1:22" ht="12">
      <c r="A29" s="114" t="s">
        <v>4346</v>
      </c>
      <c r="B29" s="115" t="s">
        <v>4347</v>
      </c>
      <c r="C29" s="116" t="s">
        <v>4295</v>
      </c>
      <c r="D29" s="117">
        <v>5</v>
      </c>
      <c r="E29" s="117"/>
      <c r="F29" s="118">
        <f t="shared" si="3"/>
        <v>0</v>
      </c>
      <c r="G29" s="87"/>
      <c r="H29" s="87"/>
      <c r="I29" s="87"/>
      <c r="J29" s="87"/>
      <c r="K29" s="87"/>
      <c r="L29" s="87"/>
      <c r="M29" s="87"/>
      <c r="N29" s="87"/>
      <c r="O29" s="87"/>
      <c r="P29" s="87"/>
      <c r="Q29" s="87"/>
      <c r="R29" s="87"/>
      <c r="S29" s="87"/>
      <c r="T29" s="87"/>
      <c r="U29" s="87"/>
      <c r="V29" s="87"/>
    </row>
    <row r="30" spans="1:22" ht="24">
      <c r="A30" s="114" t="s">
        <v>4348</v>
      </c>
      <c r="B30" s="115" t="s">
        <v>4349</v>
      </c>
      <c r="C30" s="116" t="s">
        <v>4295</v>
      </c>
      <c r="D30" s="117">
        <v>5</v>
      </c>
      <c r="E30" s="117"/>
      <c r="F30" s="118">
        <f t="shared" si="3"/>
        <v>0</v>
      </c>
      <c r="G30" s="87"/>
      <c r="H30" s="87"/>
      <c r="I30" s="87"/>
      <c r="J30" s="87"/>
      <c r="K30" s="87"/>
      <c r="L30" s="87"/>
      <c r="M30" s="87"/>
      <c r="N30" s="87"/>
      <c r="O30" s="87"/>
      <c r="P30" s="87"/>
      <c r="Q30" s="87"/>
      <c r="R30" s="87"/>
      <c r="S30" s="87"/>
      <c r="T30" s="87"/>
      <c r="U30" s="87"/>
      <c r="V30" s="87"/>
    </row>
    <row r="31" spans="1:22" ht="24">
      <c r="A31" s="114" t="s">
        <v>4350</v>
      </c>
      <c r="B31" s="115" t="s">
        <v>4351</v>
      </c>
      <c r="C31" s="116" t="s">
        <v>4295</v>
      </c>
      <c r="D31" s="117">
        <v>5</v>
      </c>
      <c r="E31" s="117"/>
      <c r="F31" s="118">
        <f t="shared" si="3"/>
        <v>0</v>
      </c>
      <c r="G31" s="87"/>
      <c r="H31" s="87"/>
      <c r="I31" s="87"/>
      <c r="J31" s="87"/>
      <c r="K31" s="87"/>
      <c r="L31" s="87"/>
      <c r="M31" s="87"/>
      <c r="N31" s="87"/>
      <c r="O31" s="87"/>
      <c r="P31" s="87"/>
      <c r="Q31" s="87"/>
      <c r="R31" s="87"/>
      <c r="S31" s="87"/>
      <c r="T31" s="87"/>
      <c r="U31" s="87"/>
      <c r="V31" s="87"/>
    </row>
    <row r="32" spans="1:22" ht="24">
      <c r="A32" s="114" t="s">
        <v>4352</v>
      </c>
      <c r="B32" s="115" t="s">
        <v>4353</v>
      </c>
      <c r="C32" s="116" t="s">
        <v>4295</v>
      </c>
      <c r="D32" s="117">
        <v>5</v>
      </c>
      <c r="E32" s="117"/>
      <c r="F32" s="118">
        <f t="shared" si="3"/>
        <v>0</v>
      </c>
      <c r="G32" s="87"/>
      <c r="H32" s="87"/>
      <c r="I32" s="87"/>
      <c r="J32" s="87"/>
      <c r="K32" s="87"/>
      <c r="L32" s="87"/>
      <c r="M32" s="87"/>
      <c r="N32" s="87"/>
      <c r="O32" s="87"/>
      <c r="P32" s="87"/>
      <c r="Q32" s="87"/>
      <c r="R32" s="87"/>
      <c r="S32" s="87"/>
      <c r="T32" s="87"/>
      <c r="U32" s="87"/>
      <c r="V32" s="87"/>
    </row>
    <row r="33" spans="1:22" ht="12">
      <c r="A33" s="114" t="s">
        <v>4354</v>
      </c>
      <c r="B33" s="115" t="s">
        <v>4355</v>
      </c>
      <c r="C33" s="116" t="s">
        <v>4295</v>
      </c>
      <c r="D33" s="117">
        <v>1</v>
      </c>
      <c r="E33" s="117"/>
      <c r="F33" s="118">
        <f t="shared" si="3"/>
        <v>0</v>
      </c>
      <c r="G33" s="87"/>
      <c r="H33" s="87"/>
      <c r="I33" s="87"/>
      <c r="J33" s="87"/>
      <c r="K33" s="87"/>
      <c r="L33" s="87"/>
      <c r="M33" s="87"/>
      <c r="N33" s="87"/>
      <c r="O33" s="87"/>
      <c r="P33" s="87"/>
      <c r="Q33" s="87"/>
      <c r="R33" s="87"/>
      <c r="S33" s="87"/>
      <c r="T33" s="87"/>
      <c r="U33" s="87"/>
      <c r="V33" s="87"/>
    </row>
    <row r="34" spans="1:22" ht="12">
      <c r="A34" s="114" t="s">
        <v>4356</v>
      </c>
      <c r="B34" s="115" t="s">
        <v>4357</v>
      </c>
      <c r="C34" s="116" t="s">
        <v>4295</v>
      </c>
      <c r="D34" s="117">
        <v>1</v>
      </c>
      <c r="E34" s="117"/>
      <c r="F34" s="118">
        <f t="shared" si="3"/>
        <v>0</v>
      </c>
      <c r="G34" s="87"/>
      <c r="H34" s="87"/>
      <c r="I34" s="87"/>
      <c r="J34" s="87"/>
      <c r="K34" s="87"/>
      <c r="L34" s="87"/>
      <c r="M34" s="87"/>
      <c r="N34" s="87"/>
      <c r="O34" s="87"/>
      <c r="P34" s="87"/>
      <c r="Q34" s="87"/>
      <c r="R34" s="87"/>
      <c r="S34" s="87"/>
      <c r="T34" s="87"/>
      <c r="U34" s="87"/>
      <c r="V34" s="87"/>
    </row>
    <row r="35" spans="1:22" ht="12">
      <c r="A35" s="114" t="s">
        <v>4358</v>
      </c>
      <c r="B35" s="115" t="s">
        <v>4359</v>
      </c>
      <c r="C35" s="116"/>
      <c r="D35" s="117">
        <v>1</v>
      </c>
      <c r="E35" s="117"/>
      <c r="F35" s="118">
        <f t="shared" si="3"/>
        <v>0</v>
      </c>
      <c r="G35" s="87"/>
      <c r="H35" s="87"/>
      <c r="I35" s="87"/>
      <c r="J35" s="87"/>
      <c r="K35" s="87"/>
      <c r="L35" s="87"/>
      <c r="M35" s="87"/>
      <c r="N35" s="87"/>
      <c r="O35" s="87"/>
      <c r="P35" s="87"/>
      <c r="Q35" s="87"/>
      <c r="R35" s="87"/>
      <c r="S35" s="87"/>
      <c r="T35" s="87"/>
      <c r="U35" s="87"/>
      <c r="V35" s="87"/>
    </row>
    <row r="36" spans="1:22" ht="24">
      <c r="A36" s="114" t="s">
        <v>4360</v>
      </c>
      <c r="B36" s="115" t="s">
        <v>4361</v>
      </c>
      <c r="C36" s="116" t="s">
        <v>4295</v>
      </c>
      <c r="D36" s="117">
        <v>1</v>
      </c>
      <c r="E36" s="117"/>
      <c r="F36" s="118">
        <f t="shared" si="3"/>
        <v>0</v>
      </c>
      <c r="G36" s="87"/>
      <c r="H36" s="87"/>
      <c r="I36" s="87"/>
      <c r="J36" s="87"/>
      <c r="K36" s="87"/>
      <c r="L36" s="87"/>
      <c r="M36" s="87"/>
      <c r="N36" s="87"/>
      <c r="O36" s="87"/>
      <c r="P36" s="87"/>
      <c r="Q36" s="87"/>
      <c r="R36" s="87"/>
      <c r="S36" s="87"/>
      <c r="T36" s="87"/>
      <c r="U36" s="87"/>
      <c r="V36" s="87"/>
    </row>
    <row r="37" spans="1:22" ht="12">
      <c r="A37" s="87"/>
      <c r="B37" s="125"/>
      <c r="C37" s="87"/>
      <c r="D37" s="87"/>
      <c r="E37" s="170" t="s">
        <v>4362</v>
      </c>
      <c r="F37" s="171">
        <f>SUM(F2:F36)</f>
        <v>0</v>
      </c>
      <c r="G37" s="87"/>
      <c r="H37" s="87"/>
      <c r="I37" s="87"/>
      <c r="J37" s="87"/>
      <c r="K37" s="87"/>
      <c r="L37" s="87"/>
      <c r="M37" s="87"/>
      <c r="N37" s="87"/>
      <c r="O37" s="87"/>
      <c r="P37" s="87"/>
      <c r="Q37" s="87"/>
      <c r="R37" s="87"/>
      <c r="S37" s="87"/>
      <c r="T37" s="87"/>
      <c r="U37" s="87"/>
      <c r="V37" s="87"/>
    </row>
    <row r="38" spans="1:22" ht="12">
      <c r="A38" s="87"/>
      <c r="B38" s="125"/>
      <c r="C38" s="87"/>
      <c r="D38" s="87"/>
      <c r="E38" s="170" t="s">
        <v>4363</v>
      </c>
      <c r="F38" s="171">
        <f>F37*19%</f>
        <v>0</v>
      </c>
      <c r="G38" s="87"/>
      <c r="H38" s="87"/>
      <c r="I38" s="87"/>
      <c r="J38" s="87"/>
      <c r="K38" s="87"/>
      <c r="L38" s="87"/>
      <c r="M38" s="87"/>
      <c r="N38" s="87"/>
      <c r="O38" s="87"/>
      <c r="P38" s="87"/>
      <c r="Q38" s="87"/>
      <c r="R38" s="87"/>
      <c r="S38" s="87"/>
      <c r="T38" s="87"/>
      <c r="U38" s="87"/>
      <c r="V38" s="87"/>
    </row>
    <row r="39" spans="1:22" ht="12">
      <c r="A39" s="87"/>
      <c r="B39" s="125"/>
      <c r="C39" s="87"/>
      <c r="D39" s="87"/>
      <c r="E39" s="170" t="s">
        <v>4364</v>
      </c>
      <c r="F39" s="171">
        <f>F37+F38</f>
        <v>0</v>
      </c>
      <c r="G39" s="87"/>
      <c r="H39" s="87"/>
      <c r="I39" s="87"/>
      <c r="J39" s="87"/>
      <c r="K39" s="87"/>
      <c r="L39" s="87"/>
      <c r="M39" s="87"/>
      <c r="N39" s="87"/>
      <c r="O39" s="87"/>
      <c r="P39" s="87"/>
      <c r="Q39" s="87"/>
      <c r="R39" s="87"/>
      <c r="S39" s="87"/>
      <c r="T39" s="87"/>
      <c r="U39" s="87"/>
      <c r="V39" s="87"/>
    </row>
    <row r="40" spans="1:22" ht="12">
      <c r="A40" s="87"/>
      <c r="B40" s="125"/>
      <c r="C40" s="87"/>
      <c r="D40" s="87"/>
      <c r="E40" s="87"/>
      <c r="F40" s="87"/>
      <c r="G40" s="87"/>
      <c r="H40" s="87"/>
      <c r="I40" s="87"/>
      <c r="J40" s="87"/>
      <c r="K40" s="87"/>
      <c r="L40" s="87"/>
      <c r="M40" s="87"/>
      <c r="N40" s="87"/>
      <c r="O40" s="87"/>
      <c r="P40" s="87"/>
      <c r="Q40" s="87"/>
      <c r="R40" s="87"/>
      <c r="S40" s="87"/>
      <c r="T40" s="87"/>
      <c r="U40" s="87"/>
      <c r="V40" s="87"/>
    </row>
    <row r="41" spans="1:22" ht="12">
      <c r="A41" s="87"/>
      <c r="B41" s="125"/>
      <c r="C41" s="87"/>
      <c r="D41" s="87"/>
      <c r="E41" s="87"/>
      <c r="F41" s="87"/>
      <c r="G41" s="87"/>
      <c r="H41" s="87"/>
      <c r="I41" s="87"/>
      <c r="J41" s="87"/>
      <c r="K41" s="87"/>
      <c r="L41" s="87"/>
      <c r="M41" s="87"/>
      <c r="N41" s="87"/>
      <c r="O41" s="87"/>
      <c r="P41" s="87"/>
      <c r="Q41" s="87"/>
      <c r="R41" s="87"/>
      <c r="S41" s="87"/>
      <c r="T41" s="87"/>
      <c r="U41" s="87"/>
      <c r="V41" s="87"/>
    </row>
    <row r="42" spans="1:22" ht="12">
      <c r="A42" s="87"/>
      <c r="B42" s="125"/>
      <c r="C42" s="87"/>
      <c r="D42" s="87"/>
      <c r="E42" s="87"/>
      <c r="F42" s="87"/>
      <c r="G42" s="87"/>
      <c r="H42" s="87"/>
      <c r="I42" s="87"/>
      <c r="J42" s="87"/>
      <c r="K42" s="87"/>
      <c r="L42" s="87"/>
      <c r="M42" s="87"/>
      <c r="N42" s="87"/>
      <c r="O42" s="87"/>
      <c r="P42" s="87"/>
      <c r="Q42" s="87"/>
      <c r="R42" s="87"/>
      <c r="S42" s="87"/>
      <c r="T42" s="87"/>
      <c r="U42" s="87"/>
      <c r="V42" s="87"/>
    </row>
    <row r="43" spans="1:22" ht="12">
      <c r="A43" s="87"/>
      <c r="B43" s="125"/>
      <c r="C43" s="87"/>
      <c r="D43" s="87"/>
      <c r="E43" s="87"/>
      <c r="F43" s="87"/>
      <c r="G43" s="87"/>
      <c r="H43" s="87"/>
      <c r="I43" s="87"/>
      <c r="J43" s="87"/>
      <c r="K43" s="87"/>
      <c r="L43" s="87"/>
      <c r="M43" s="87"/>
      <c r="N43" s="87"/>
      <c r="O43" s="87"/>
      <c r="P43" s="87"/>
      <c r="Q43" s="87"/>
      <c r="R43" s="87"/>
      <c r="S43" s="87"/>
      <c r="T43" s="87"/>
      <c r="U43" s="87"/>
      <c r="V43" s="87"/>
    </row>
    <row r="44" spans="1:22" ht="12">
      <c r="A44" s="87"/>
      <c r="B44" s="125"/>
      <c r="C44" s="87"/>
      <c r="D44" s="87"/>
      <c r="E44" s="87"/>
      <c r="F44" s="87"/>
      <c r="G44" s="87"/>
      <c r="H44" s="87"/>
      <c r="I44" s="87"/>
      <c r="J44" s="87"/>
      <c r="K44" s="87"/>
      <c r="L44" s="87"/>
      <c r="M44" s="87"/>
      <c r="N44" s="87"/>
      <c r="O44" s="87"/>
      <c r="P44" s="87"/>
      <c r="Q44" s="87"/>
      <c r="R44" s="87"/>
      <c r="S44" s="87"/>
      <c r="T44" s="87"/>
      <c r="U44" s="87"/>
      <c r="V44" s="87"/>
    </row>
    <row r="45" spans="1:22" ht="12">
      <c r="A45" s="87"/>
      <c r="B45" s="125"/>
      <c r="C45" s="87"/>
      <c r="D45" s="87"/>
      <c r="E45" s="87"/>
      <c r="F45" s="87"/>
      <c r="G45" s="87"/>
      <c r="H45" s="87"/>
      <c r="I45" s="87"/>
      <c r="J45" s="87"/>
      <c r="K45" s="87"/>
      <c r="L45" s="87"/>
      <c r="M45" s="87"/>
      <c r="N45" s="87"/>
      <c r="O45" s="87"/>
      <c r="P45" s="87"/>
      <c r="Q45" s="87"/>
      <c r="R45" s="87"/>
      <c r="S45" s="87"/>
      <c r="T45" s="87"/>
      <c r="U45" s="87"/>
      <c r="V45" s="87"/>
    </row>
    <row r="46" spans="1:22" ht="12">
      <c r="A46" s="87"/>
      <c r="B46" s="125"/>
      <c r="C46" s="87"/>
      <c r="D46" s="87"/>
      <c r="E46" s="87"/>
      <c r="F46" s="87"/>
      <c r="G46" s="87"/>
      <c r="H46" s="87"/>
      <c r="I46" s="87"/>
      <c r="J46" s="87"/>
      <c r="K46" s="87"/>
      <c r="L46" s="87"/>
      <c r="M46" s="87"/>
      <c r="N46" s="87"/>
      <c r="O46" s="87"/>
      <c r="P46" s="87"/>
      <c r="Q46" s="87"/>
      <c r="R46" s="87"/>
      <c r="S46" s="87"/>
      <c r="T46" s="87"/>
      <c r="U46" s="87"/>
      <c r="V46" s="87"/>
    </row>
    <row r="47" spans="1:22" ht="12">
      <c r="A47" s="87"/>
      <c r="B47" s="125"/>
      <c r="C47" s="87"/>
      <c r="D47" s="87"/>
      <c r="E47" s="87"/>
      <c r="F47" s="87"/>
      <c r="G47" s="87"/>
      <c r="H47" s="87"/>
      <c r="I47" s="87"/>
      <c r="J47" s="87"/>
      <c r="K47" s="87"/>
      <c r="L47" s="87"/>
      <c r="M47" s="87"/>
      <c r="N47" s="87"/>
      <c r="O47" s="87"/>
      <c r="P47" s="87"/>
      <c r="Q47" s="87"/>
      <c r="R47" s="87"/>
      <c r="S47" s="87"/>
      <c r="T47" s="87"/>
      <c r="U47" s="87"/>
      <c r="V47" s="87"/>
    </row>
    <row r="48" spans="1:22" ht="12">
      <c r="A48" s="87"/>
      <c r="B48" s="125"/>
      <c r="C48" s="87"/>
      <c r="D48" s="87"/>
      <c r="E48" s="87"/>
      <c r="F48" s="87"/>
      <c r="G48" s="87"/>
      <c r="H48" s="87"/>
      <c r="I48" s="87"/>
      <c r="J48" s="87"/>
      <c r="K48" s="87"/>
      <c r="L48" s="87"/>
      <c r="M48" s="87"/>
      <c r="N48" s="87"/>
      <c r="O48" s="87"/>
      <c r="P48" s="87"/>
      <c r="Q48" s="87"/>
      <c r="R48" s="87"/>
      <c r="S48" s="87"/>
      <c r="T48" s="87"/>
      <c r="U48" s="87"/>
      <c r="V48" s="87"/>
    </row>
    <row r="49" spans="1:22" ht="12">
      <c r="A49" s="87"/>
      <c r="B49" s="125"/>
      <c r="C49" s="87"/>
      <c r="D49" s="87"/>
      <c r="E49" s="87"/>
      <c r="F49" s="87"/>
      <c r="G49" s="87"/>
      <c r="H49" s="87"/>
      <c r="I49" s="87"/>
      <c r="J49" s="87"/>
      <c r="K49" s="87"/>
      <c r="L49" s="87"/>
      <c r="M49" s="87"/>
      <c r="N49" s="87"/>
      <c r="O49" s="87"/>
      <c r="P49" s="87"/>
      <c r="Q49" s="87"/>
      <c r="R49" s="87"/>
      <c r="S49" s="87"/>
      <c r="T49" s="87"/>
      <c r="U49" s="87"/>
      <c r="V49" s="87"/>
    </row>
    <row r="50" spans="1:22" ht="12">
      <c r="A50" s="87"/>
      <c r="B50" s="125"/>
      <c r="C50" s="87"/>
      <c r="D50" s="87"/>
      <c r="E50" s="87"/>
      <c r="F50" s="87"/>
      <c r="G50" s="87"/>
      <c r="H50" s="87"/>
      <c r="I50" s="87"/>
      <c r="J50" s="87"/>
      <c r="K50" s="87"/>
      <c r="L50" s="87"/>
      <c r="M50" s="87"/>
      <c r="N50" s="87"/>
      <c r="O50" s="87"/>
      <c r="P50" s="87"/>
      <c r="Q50" s="87"/>
      <c r="R50" s="87"/>
      <c r="S50" s="87"/>
      <c r="T50" s="87"/>
      <c r="U50" s="87"/>
      <c r="V50" s="87"/>
    </row>
    <row r="51" spans="1:22" ht="12">
      <c r="A51" s="87"/>
      <c r="B51" s="125"/>
      <c r="C51" s="87"/>
      <c r="D51" s="87"/>
      <c r="E51" s="87"/>
      <c r="F51" s="87"/>
      <c r="G51" s="87"/>
      <c r="H51" s="87"/>
      <c r="I51" s="87"/>
      <c r="J51" s="87"/>
      <c r="K51" s="87"/>
      <c r="L51" s="87"/>
      <c r="M51" s="87"/>
      <c r="N51" s="87"/>
      <c r="O51" s="87"/>
      <c r="P51" s="87"/>
      <c r="Q51" s="87"/>
      <c r="R51" s="87"/>
      <c r="S51" s="87"/>
      <c r="T51" s="87"/>
      <c r="U51" s="87"/>
      <c r="V51" s="87"/>
    </row>
    <row r="52" spans="1:22" ht="12">
      <c r="A52" s="87"/>
      <c r="B52" s="125"/>
      <c r="C52" s="87"/>
      <c r="D52" s="87"/>
      <c r="E52" s="87"/>
      <c r="F52" s="87"/>
      <c r="G52" s="87"/>
      <c r="H52" s="87"/>
      <c r="I52" s="87"/>
      <c r="J52" s="87"/>
      <c r="K52" s="87"/>
      <c r="L52" s="87"/>
      <c r="M52" s="87"/>
      <c r="N52" s="87"/>
      <c r="O52" s="87"/>
      <c r="P52" s="87"/>
      <c r="Q52" s="87"/>
      <c r="R52" s="87"/>
      <c r="S52" s="87"/>
      <c r="T52" s="87"/>
      <c r="U52" s="87"/>
      <c r="V52" s="87"/>
    </row>
    <row r="53" spans="1:22" ht="12">
      <c r="A53" s="87"/>
      <c r="B53" s="125"/>
      <c r="C53" s="87"/>
      <c r="D53" s="87"/>
      <c r="E53" s="87"/>
      <c r="F53" s="87"/>
      <c r="G53" s="87"/>
      <c r="H53" s="87"/>
      <c r="I53" s="87"/>
      <c r="J53" s="87"/>
      <c r="K53" s="87"/>
      <c r="L53" s="87"/>
      <c r="M53" s="87"/>
      <c r="N53" s="87"/>
      <c r="O53" s="87"/>
      <c r="P53" s="87"/>
      <c r="Q53" s="87"/>
      <c r="R53" s="87"/>
      <c r="S53" s="87"/>
      <c r="T53" s="87"/>
      <c r="U53" s="87"/>
      <c r="V53" s="87"/>
    </row>
    <row r="54" spans="1:22" ht="12">
      <c r="A54" s="87"/>
      <c r="B54" s="125"/>
      <c r="C54" s="87"/>
      <c r="D54" s="87"/>
      <c r="E54" s="87"/>
      <c r="F54" s="87"/>
      <c r="G54" s="87"/>
      <c r="H54" s="87"/>
      <c r="I54" s="87"/>
      <c r="J54" s="87"/>
      <c r="K54" s="87"/>
      <c r="L54" s="87"/>
      <c r="M54" s="87"/>
      <c r="N54" s="87"/>
      <c r="O54" s="87"/>
      <c r="P54" s="87"/>
      <c r="Q54" s="87"/>
      <c r="R54" s="87"/>
      <c r="S54" s="87"/>
      <c r="T54" s="87"/>
      <c r="U54" s="87"/>
      <c r="V54" s="87"/>
    </row>
    <row r="55" spans="1:22" ht="12">
      <c r="A55" s="87"/>
      <c r="B55" s="125"/>
      <c r="C55" s="87"/>
      <c r="D55" s="87"/>
      <c r="E55" s="87"/>
      <c r="F55" s="87"/>
      <c r="G55" s="87"/>
      <c r="H55" s="87"/>
      <c r="I55" s="87"/>
      <c r="J55" s="87"/>
      <c r="K55" s="87"/>
      <c r="L55" s="87"/>
      <c r="M55" s="87"/>
      <c r="N55" s="87"/>
      <c r="O55" s="87"/>
      <c r="P55" s="87"/>
      <c r="Q55" s="87"/>
      <c r="R55" s="87"/>
      <c r="S55" s="87"/>
      <c r="T55" s="87"/>
      <c r="U55" s="87"/>
      <c r="V55" s="87"/>
    </row>
    <row r="56" spans="1:22" ht="12">
      <c r="A56" s="87"/>
      <c r="B56" s="125"/>
      <c r="C56" s="87"/>
      <c r="D56" s="87"/>
      <c r="E56" s="87"/>
      <c r="F56" s="87"/>
      <c r="G56" s="87"/>
      <c r="H56" s="87"/>
      <c r="I56" s="87"/>
      <c r="J56" s="87"/>
      <c r="K56" s="87"/>
      <c r="L56" s="87"/>
      <c r="M56" s="87"/>
      <c r="N56" s="87"/>
      <c r="O56" s="87"/>
      <c r="P56" s="87"/>
      <c r="Q56" s="87"/>
      <c r="R56" s="87"/>
      <c r="S56" s="87"/>
      <c r="T56" s="87"/>
      <c r="U56" s="87"/>
      <c r="V56" s="87"/>
    </row>
    <row r="57" spans="1:22" ht="12">
      <c r="A57" s="87"/>
      <c r="B57" s="125"/>
      <c r="C57" s="87"/>
      <c r="D57" s="87"/>
      <c r="E57" s="87"/>
      <c r="F57" s="87"/>
      <c r="G57" s="87"/>
      <c r="H57" s="87"/>
      <c r="I57" s="87"/>
      <c r="J57" s="87"/>
      <c r="K57" s="87"/>
      <c r="L57" s="87"/>
      <c r="M57" s="87"/>
      <c r="N57" s="87"/>
      <c r="O57" s="87"/>
      <c r="P57" s="87"/>
      <c r="Q57" s="87"/>
      <c r="R57" s="87"/>
      <c r="S57" s="87"/>
      <c r="T57" s="87"/>
      <c r="U57" s="87"/>
      <c r="V57" s="87"/>
    </row>
    <row r="58" spans="1:22" ht="12">
      <c r="A58" s="87"/>
      <c r="B58" s="125"/>
      <c r="C58" s="87"/>
      <c r="D58" s="87"/>
      <c r="E58" s="87"/>
      <c r="F58" s="87"/>
      <c r="G58" s="87"/>
      <c r="H58" s="87"/>
      <c r="I58" s="87"/>
      <c r="J58" s="87"/>
      <c r="K58" s="87"/>
      <c r="L58" s="87"/>
      <c r="M58" s="87"/>
      <c r="N58" s="87"/>
      <c r="O58" s="87"/>
      <c r="P58" s="87"/>
      <c r="Q58" s="87"/>
      <c r="R58" s="87"/>
      <c r="S58" s="87"/>
      <c r="T58" s="87"/>
      <c r="U58" s="87"/>
      <c r="V58" s="87"/>
    </row>
    <row r="59" spans="1:22" ht="12">
      <c r="A59" s="87"/>
      <c r="B59" s="125"/>
      <c r="C59" s="87"/>
      <c r="D59" s="87"/>
      <c r="E59" s="87"/>
      <c r="F59" s="87"/>
      <c r="G59" s="87"/>
      <c r="H59" s="87"/>
      <c r="I59" s="87"/>
      <c r="J59" s="87"/>
      <c r="K59" s="87"/>
      <c r="L59" s="87"/>
      <c r="M59" s="87"/>
      <c r="N59" s="87"/>
      <c r="O59" s="87"/>
      <c r="P59" s="87"/>
      <c r="Q59" s="87"/>
      <c r="R59" s="87"/>
      <c r="S59" s="87"/>
      <c r="T59" s="87"/>
      <c r="U59" s="87"/>
      <c r="V59" s="87"/>
    </row>
    <row r="60" spans="1:22" ht="12">
      <c r="A60" s="87"/>
      <c r="B60" s="125"/>
      <c r="C60" s="87"/>
      <c r="D60" s="87"/>
      <c r="E60" s="87"/>
      <c r="F60" s="87"/>
      <c r="G60" s="87"/>
      <c r="H60" s="87"/>
      <c r="I60" s="87"/>
      <c r="J60" s="87"/>
      <c r="K60" s="87"/>
      <c r="L60" s="87"/>
      <c r="M60" s="87"/>
      <c r="N60" s="87"/>
      <c r="O60" s="87"/>
      <c r="P60" s="87"/>
      <c r="Q60" s="87"/>
      <c r="R60" s="87"/>
      <c r="S60" s="87"/>
      <c r="T60" s="87"/>
      <c r="U60" s="87"/>
      <c r="V60" s="87"/>
    </row>
    <row r="61" spans="1:22" ht="12">
      <c r="A61" s="87"/>
      <c r="B61" s="125"/>
      <c r="C61" s="87"/>
      <c r="D61" s="87"/>
      <c r="E61" s="87"/>
      <c r="F61" s="87"/>
      <c r="G61" s="87"/>
      <c r="H61" s="87"/>
      <c r="I61" s="87"/>
      <c r="J61" s="87"/>
      <c r="K61" s="87"/>
      <c r="L61" s="87"/>
      <c r="M61" s="87"/>
      <c r="N61" s="87"/>
      <c r="O61" s="87"/>
      <c r="P61" s="87"/>
      <c r="Q61" s="87"/>
      <c r="R61" s="87"/>
      <c r="S61" s="87"/>
      <c r="T61" s="87"/>
      <c r="U61" s="87"/>
      <c r="V61" s="87"/>
    </row>
    <row r="62" spans="1:22" ht="12">
      <c r="A62" s="87"/>
      <c r="B62" s="125"/>
      <c r="C62" s="87"/>
      <c r="D62" s="87"/>
      <c r="E62" s="87"/>
      <c r="F62" s="87"/>
      <c r="G62" s="87"/>
      <c r="H62" s="87"/>
      <c r="I62" s="87"/>
      <c r="J62" s="87"/>
      <c r="K62" s="87"/>
      <c r="L62" s="87"/>
      <c r="M62" s="87"/>
      <c r="N62" s="87"/>
      <c r="O62" s="87"/>
      <c r="P62" s="87"/>
      <c r="Q62" s="87"/>
      <c r="R62" s="87"/>
      <c r="S62" s="87"/>
      <c r="T62" s="87"/>
      <c r="U62" s="87"/>
      <c r="V62" s="87"/>
    </row>
    <row r="63" spans="1:22" ht="12">
      <c r="A63" s="87"/>
      <c r="B63" s="125"/>
      <c r="C63" s="87"/>
      <c r="D63" s="87"/>
      <c r="E63" s="87"/>
      <c r="F63" s="87"/>
      <c r="G63" s="87"/>
      <c r="H63" s="87"/>
      <c r="I63" s="87"/>
      <c r="J63" s="87"/>
      <c r="K63" s="87"/>
      <c r="L63" s="87"/>
      <c r="M63" s="87"/>
      <c r="N63" s="87"/>
      <c r="O63" s="87"/>
      <c r="P63" s="87"/>
      <c r="Q63" s="87"/>
      <c r="R63" s="87"/>
      <c r="S63" s="87"/>
      <c r="T63" s="87"/>
      <c r="U63" s="87"/>
      <c r="V63" s="87"/>
    </row>
    <row r="64" spans="1:22" ht="12">
      <c r="A64" s="87"/>
      <c r="B64" s="125"/>
      <c r="C64" s="87"/>
      <c r="D64" s="87"/>
      <c r="E64" s="87"/>
      <c r="F64" s="87"/>
      <c r="G64" s="87"/>
      <c r="H64" s="87"/>
      <c r="I64" s="87"/>
      <c r="J64" s="87"/>
      <c r="K64" s="87"/>
      <c r="L64" s="87"/>
      <c r="M64" s="87"/>
      <c r="N64" s="87"/>
      <c r="O64" s="87"/>
      <c r="P64" s="87"/>
      <c r="Q64" s="87"/>
      <c r="R64" s="87"/>
      <c r="S64" s="87"/>
      <c r="T64" s="87"/>
      <c r="U64" s="87"/>
      <c r="V64" s="87"/>
    </row>
    <row r="65" spans="1:22" ht="12">
      <c r="A65" s="87"/>
      <c r="B65" s="125"/>
      <c r="C65" s="87"/>
      <c r="D65" s="87"/>
      <c r="E65" s="87"/>
      <c r="F65" s="87"/>
      <c r="G65" s="87"/>
      <c r="H65" s="87"/>
      <c r="I65" s="87"/>
      <c r="J65" s="87"/>
      <c r="K65" s="87"/>
      <c r="L65" s="87"/>
      <c r="M65" s="87"/>
      <c r="N65" s="87"/>
      <c r="O65" s="87"/>
      <c r="P65" s="87"/>
      <c r="Q65" s="87"/>
      <c r="R65" s="87"/>
      <c r="S65" s="87"/>
      <c r="T65" s="87"/>
      <c r="U65" s="87"/>
      <c r="V65" s="87"/>
    </row>
    <row r="66" spans="1:22" ht="12">
      <c r="A66" s="87"/>
      <c r="B66" s="125"/>
      <c r="C66" s="87"/>
      <c r="D66" s="87"/>
      <c r="E66" s="87"/>
      <c r="F66" s="87"/>
      <c r="G66" s="87"/>
      <c r="H66" s="87"/>
      <c r="I66" s="87"/>
      <c r="J66" s="87"/>
      <c r="K66" s="87"/>
      <c r="L66" s="87"/>
      <c r="M66" s="87"/>
      <c r="N66" s="87"/>
      <c r="O66" s="87"/>
      <c r="P66" s="87"/>
      <c r="Q66" s="87"/>
      <c r="R66" s="87"/>
      <c r="S66" s="87"/>
      <c r="T66" s="87"/>
      <c r="U66" s="87"/>
      <c r="V66" s="87"/>
    </row>
    <row r="67" spans="1:22" ht="12">
      <c r="A67" s="87"/>
      <c r="B67" s="125"/>
      <c r="C67" s="87"/>
      <c r="D67" s="87"/>
      <c r="E67" s="87"/>
      <c r="F67" s="87"/>
      <c r="G67" s="87"/>
      <c r="H67" s="87"/>
      <c r="I67" s="87"/>
      <c r="J67" s="87"/>
      <c r="K67" s="87"/>
      <c r="L67" s="87"/>
      <c r="M67" s="87"/>
      <c r="N67" s="87"/>
      <c r="O67" s="87"/>
      <c r="P67" s="87"/>
      <c r="Q67" s="87"/>
      <c r="R67" s="87"/>
      <c r="S67" s="87"/>
      <c r="T67" s="87"/>
      <c r="U67" s="87"/>
      <c r="V67" s="87"/>
    </row>
    <row r="68" spans="1:22" ht="12">
      <c r="A68" s="87"/>
      <c r="B68" s="125"/>
      <c r="C68" s="87"/>
      <c r="D68" s="87"/>
      <c r="E68" s="87"/>
      <c r="F68" s="87"/>
      <c r="G68" s="87"/>
      <c r="H68" s="87"/>
      <c r="I68" s="87"/>
      <c r="J68" s="87"/>
      <c r="K68" s="87"/>
      <c r="L68" s="87"/>
      <c r="M68" s="87"/>
      <c r="N68" s="87"/>
      <c r="O68" s="87"/>
      <c r="P68" s="87"/>
      <c r="Q68" s="87"/>
      <c r="R68" s="87"/>
      <c r="S68" s="87"/>
      <c r="T68" s="87"/>
      <c r="U68" s="87"/>
      <c r="V68" s="87"/>
    </row>
    <row r="69" spans="1:22" ht="12">
      <c r="A69" s="87"/>
      <c r="B69" s="125"/>
      <c r="C69" s="87"/>
      <c r="D69" s="87"/>
      <c r="E69" s="87"/>
      <c r="F69" s="87"/>
      <c r="G69" s="87"/>
      <c r="H69" s="87"/>
      <c r="I69" s="87"/>
      <c r="J69" s="87"/>
      <c r="K69" s="87"/>
      <c r="L69" s="87"/>
      <c r="M69" s="87"/>
      <c r="N69" s="87"/>
      <c r="O69" s="87"/>
      <c r="P69" s="87"/>
      <c r="Q69" s="87"/>
      <c r="R69" s="87"/>
      <c r="S69" s="87"/>
      <c r="T69" s="87"/>
      <c r="U69" s="87"/>
      <c r="V69" s="87"/>
    </row>
    <row r="70" spans="1:22" ht="12">
      <c r="A70" s="87"/>
      <c r="B70" s="125"/>
      <c r="C70" s="87"/>
      <c r="D70" s="87"/>
      <c r="E70" s="87"/>
      <c r="F70" s="87"/>
      <c r="G70" s="87"/>
      <c r="H70" s="87"/>
      <c r="I70" s="87"/>
      <c r="J70" s="87"/>
      <c r="K70" s="87"/>
      <c r="L70" s="87"/>
      <c r="M70" s="87"/>
      <c r="N70" s="87"/>
      <c r="O70" s="87"/>
      <c r="P70" s="87"/>
      <c r="Q70" s="87"/>
      <c r="R70" s="87"/>
      <c r="S70" s="87"/>
      <c r="T70" s="87"/>
      <c r="U70" s="87"/>
      <c r="V70" s="87"/>
    </row>
    <row r="71" spans="1:22" ht="12">
      <c r="A71" s="87"/>
      <c r="B71" s="125"/>
      <c r="C71" s="87"/>
      <c r="D71" s="87"/>
      <c r="E71" s="87"/>
      <c r="F71" s="87"/>
      <c r="G71" s="87"/>
      <c r="H71" s="87"/>
      <c r="I71" s="87"/>
      <c r="J71" s="87"/>
      <c r="K71" s="87"/>
      <c r="L71" s="87"/>
      <c r="M71" s="87"/>
      <c r="N71" s="87"/>
      <c r="O71" s="87"/>
      <c r="P71" s="87"/>
      <c r="Q71" s="87"/>
      <c r="R71" s="87"/>
      <c r="S71" s="87"/>
      <c r="T71" s="87"/>
      <c r="U71" s="87"/>
      <c r="V71" s="87"/>
    </row>
    <row r="72" spans="1:22" ht="12">
      <c r="A72" s="87"/>
      <c r="B72" s="125"/>
      <c r="C72" s="87"/>
      <c r="D72" s="87"/>
      <c r="E72" s="87"/>
      <c r="F72" s="87"/>
      <c r="G72" s="87"/>
      <c r="H72" s="87"/>
      <c r="I72" s="87"/>
      <c r="J72" s="87"/>
      <c r="K72" s="87"/>
      <c r="L72" s="87"/>
      <c r="M72" s="87"/>
      <c r="N72" s="87"/>
      <c r="O72" s="87"/>
      <c r="P72" s="87"/>
      <c r="Q72" s="87"/>
      <c r="R72" s="87"/>
      <c r="S72" s="87"/>
      <c r="T72" s="87"/>
      <c r="U72" s="87"/>
      <c r="V72" s="87"/>
    </row>
    <row r="73" spans="1:22" ht="12">
      <c r="A73" s="87"/>
      <c r="B73" s="125"/>
      <c r="C73" s="87"/>
      <c r="D73" s="87"/>
      <c r="E73" s="87"/>
      <c r="F73" s="87"/>
      <c r="G73" s="87"/>
      <c r="H73" s="87"/>
      <c r="I73" s="87"/>
      <c r="J73" s="87"/>
      <c r="K73" s="87"/>
      <c r="L73" s="87"/>
      <c r="M73" s="87"/>
      <c r="N73" s="87"/>
      <c r="O73" s="87"/>
      <c r="P73" s="87"/>
      <c r="Q73" s="87"/>
      <c r="R73" s="87"/>
      <c r="S73" s="87"/>
      <c r="T73" s="87"/>
      <c r="U73" s="87"/>
      <c r="V73" s="87"/>
    </row>
    <row r="74" spans="1:22" ht="12">
      <c r="A74" s="87"/>
      <c r="B74" s="125"/>
      <c r="C74" s="87"/>
      <c r="D74" s="87"/>
      <c r="E74" s="87"/>
      <c r="F74" s="87"/>
      <c r="G74" s="87"/>
      <c r="H74" s="87"/>
      <c r="I74" s="87"/>
      <c r="J74" s="87"/>
      <c r="K74" s="87"/>
      <c r="L74" s="87"/>
      <c r="M74" s="87"/>
      <c r="N74" s="87"/>
      <c r="O74" s="87"/>
      <c r="P74" s="87"/>
      <c r="Q74" s="87"/>
      <c r="R74" s="87"/>
      <c r="S74" s="87"/>
      <c r="T74" s="87"/>
      <c r="U74" s="87"/>
      <c r="V74" s="87"/>
    </row>
    <row r="75" spans="1:22" ht="12">
      <c r="A75" s="87"/>
      <c r="B75" s="125"/>
      <c r="C75" s="87"/>
      <c r="D75" s="87"/>
      <c r="E75" s="87"/>
      <c r="F75" s="87"/>
      <c r="G75" s="87"/>
      <c r="H75" s="87"/>
      <c r="I75" s="87"/>
      <c r="J75" s="87"/>
      <c r="K75" s="87"/>
      <c r="L75" s="87"/>
      <c r="M75" s="87"/>
      <c r="N75" s="87"/>
      <c r="O75" s="87"/>
      <c r="P75" s="87"/>
      <c r="Q75" s="87"/>
      <c r="R75" s="87"/>
      <c r="S75" s="87"/>
      <c r="T75" s="87"/>
      <c r="U75" s="87"/>
      <c r="V75" s="87"/>
    </row>
    <row r="76" spans="1:22" ht="12">
      <c r="A76" s="87"/>
      <c r="B76" s="125"/>
      <c r="C76" s="87"/>
      <c r="D76" s="87"/>
      <c r="E76" s="87"/>
      <c r="F76" s="87"/>
      <c r="G76" s="87"/>
      <c r="H76" s="87"/>
      <c r="I76" s="87"/>
      <c r="J76" s="87"/>
      <c r="K76" s="87"/>
      <c r="L76" s="87"/>
      <c r="M76" s="87"/>
      <c r="N76" s="87"/>
      <c r="O76" s="87"/>
      <c r="P76" s="87"/>
      <c r="Q76" s="87"/>
      <c r="R76" s="87"/>
      <c r="S76" s="87"/>
      <c r="T76" s="87"/>
      <c r="U76" s="87"/>
      <c r="V76" s="87"/>
    </row>
    <row r="77" spans="1:22" ht="12">
      <c r="A77" s="87"/>
      <c r="B77" s="125"/>
      <c r="C77" s="87"/>
      <c r="D77" s="87"/>
      <c r="E77" s="87"/>
      <c r="F77" s="87"/>
      <c r="G77" s="87"/>
      <c r="H77" s="87"/>
      <c r="I77" s="87"/>
      <c r="J77" s="87"/>
      <c r="K77" s="87"/>
      <c r="L77" s="87"/>
      <c r="M77" s="87"/>
      <c r="N77" s="87"/>
      <c r="O77" s="87"/>
      <c r="P77" s="87"/>
      <c r="Q77" s="87"/>
      <c r="R77" s="87"/>
      <c r="S77" s="87"/>
      <c r="T77" s="87"/>
      <c r="U77" s="87"/>
      <c r="V77" s="87"/>
    </row>
    <row r="78" spans="1:22" ht="12">
      <c r="A78" s="87"/>
      <c r="B78" s="125"/>
      <c r="C78" s="87"/>
      <c r="D78" s="87"/>
      <c r="E78" s="87"/>
      <c r="F78" s="87"/>
      <c r="G78" s="87"/>
      <c r="H78" s="87"/>
      <c r="I78" s="87"/>
      <c r="J78" s="87"/>
      <c r="K78" s="87"/>
      <c r="L78" s="87"/>
      <c r="M78" s="87"/>
      <c r="N78" s="87"/>
      <c r="O78" s="87"/>
      <c r="P78" s="87"/>
      <c r="Q78" s="87"/>
      <c r="R78" s="87"/>
      <c r="S78" s="87"/>
      <c r="T78" s="87"/>
      <c r="U78" s="87"/>
      <c r="V78" s="87"/>
    </row>
    <row r="79" spans="1:22" ht="12">
      <c r="A79" s="87"/>
      <c r="B79" s="125"/>
      <c r="C79" s="87"/>
      <c r="D79" s="87"/>
      <c r="E79" s="87"/>
      <c r="F79" s="87"/>
      <c r="G79" s="87"/>
      <c r="H79" s="87"/>
      <c r="I79" s="87"/>
      <c r="J79" s="87"/>
      <c r="K79" s="87"/>
      <c r="L79" s="87"/>
      <c r="M79" s="87"/>
      <c r="N79" s="87"/>
      <c r="O79" s="87"/>
      <c r="P79" s="87"/>
      <c r="Q79" s="87"/>
      <c r="R79" s="87"/>
      <c r="S79" s="87"/>
      <c r="T79" s="87"/>
      <c r="U79" s="87"/>
      <c r="V79" s="87"/>
    </row>
    <row r="80" spans="1:22" ht="12">
      <c r="A80" s="87"/>
      <c r="B80" s="125"/>
      <c r="C80" s="87"/>
      <c r="D80" s="87"/>
      <c r="E80" s="87"/>
      <c r="F80" s="87"/>
      <c r="G80" s="87"/>
      <c r="H80" s="87"/>
      <c r="I80" s="87"/>
      <c r="J80" s="87"/>
      <c r="K80" s="87"/>
      <c r="L80" s="87"/>
      <c r="M80" s="87"/>
      <c r="N80" s="87"/>
      <c r="O80" s="87"/>
      <c r="P80" s="87"/>
      <c r="Q80" s="87"/>
      <c r="R80" s="87"/>
      <c r="S80" s="87"/>
      <c r="T80" s="87"/>
      <c r="U80" s="87"/>
      <c r="V80" s="87"/>
    </row>
    <row r="81" spans="1:22" ht="12">
      <c r="A81" s="87"/>
      <c r="B81" s="125"/>
      <c r="C81" s="87"/>
      <c r="D81" s="87"/>
      <c r="E81" s="87"/>
      <c r="F81" s="87"/>
      <c r="G81" s="87"/>
      <c r="H81" s="87"/>
      <c r="I81" s="87"/>
      <c r="J81" s="87"/>
      <c r="K81" s="87"/>
      <c r="L81" s="87"/>
      <c r="M81" s="87"/>
      <c r="N81" s="87"/>
      <c r="O81" s="87"/>
      <c r="P81" s="87"/>
      <c r="Q81" s="87"/>
      <c r="R81" s="87"/>
      <c r="S81" s="87"/>
      <c r="T81" s="87"/>
      <c r="U81" s="87"/>
      <c r="V81" s="87"/>
    </row>
    <row r="82" spans="1:22" ht="12">
      <c r="A82" s="87"/>
      <c r="B82" s="125"/>
      <c r="C82" s="87"/>
      <c r="D82" s="87"/>
      <c r="E82" s="87"/>
      <c r="F82" s="87"/>
      <c r="G82" s="87"/>
      <c r="H82" s="87"/>
      <c r="I82" s="87"/>
      <c r="J82" s="87"/>
      <c r="K82" s="87"/>
      <c r="L82" s="87"/>
      <c r="M82" s="87"/>
      <c r="N82" s="87"/>
      <c r="O82" s="87"/>
      <c r="P82" s="87"/>
      <c r="Q82" s="87"/>
      <c r="R82" s="87"/>
      <c r="S82" s="87"/>
      <c r="T82" s="87"/>
      <c r="U82" s="87"/>
      <c r="V82" s="87"/>
    </row>
    <row r="83" spans="1:22" ht="12">
      <c r="A83" s="87"/>
      <c r="B83" s="125"/>
      <c r="C83" s="87"/>
      <c r="D83" s="87"/>
      <c r="E83" s="87"/>
      <c r="F83" s="87"/>
      <c r="G83" s="87"/>
      <c r="H83" s="87"/>
      <c r="I83" s="87"/>
      <c r="J83" s="87"/>
      <c r="K83" s="87"/>
      <c r="L83" s="87"/>
      <c r="M83" s="87"/>
      <c r="N83" s="87"/>
      <c r="O83" s="87"/>
      <c r="P83" s="87"/>
      <c r="Q83" s="87"/>
      <c r="R83" s="87"/>
      <c r="S83" s="87"/>
      <c r="T83" s="87"/>
      <c r="U83" s="87"/>
      <c r="V83" s="87"/>
    </row>
    <row r="84" spans="1:22" ht="12">
      <c r="A84" s="87"/>
      <c r="B84" s="125"/>
      <c r="C84" s="87"/>
      <c r="D84" s="87"/>
      <c r="E84" s="87"/>
      <c r="F84" s="87"/>
      <c r="G84" s="87"/>
      <c r="H84" s="87"/>
      <c r="I84" s="87"/>
      <c r="J84" s="87"/>
      <c r="K84" s="87"/>
      <c r="L84" s="87"/>
      <c r="M84" s="87"/>
      <c r="N84" s="87"/>
      <c r="O84" s="87"/>
      <c r="P84" s="87"/>
      <c r="Q84" s="87"/>
      <c r="R84" s="87"/>
      <c r="S84" s="87"/>
      <c r="T84" s="87"/>
      <c r="U84" s="87"/>
      <c r="V84" s="87"/>
    </row>
    <row r="85" spans="1:22" ht="12">
      <c r="A85" s="87"/>
      <c r="B85" s="125"/>
      <c r="C85" s="87"/>
      <c r="D85" s="87"/>
      <c r="E85" s="87"/>
      <c r="F85" s="87"/>
      <c r="G85" s="87"/>
      <c r="H85" s="87"/>
      <c r="I85" s="87"/>
      <c r="J85" s="87"/>
      <c r="K85" s="87"/>
      <c r="L85" s="87"/>
      <c r="M85" s="87"/>
      <c r="N85" s="87"/>
      <c r="O85" s="87"/>
      <c r="P85" s="87"/>
      <c r="Q85" s="87"/>
      <c r="R85" s="87"/>
      <c r="S85" s="87"/>
      <c r="T85" s="87"/>
      <c r="U85" s="87"/>
      <c r="V85" s="87"/>
    </row>
    <row r="86" spans="1:22" ht="12">
      <c r="A86" s="87"/>
      <c r="B86" s="125"/>
      <c r="C86" s="87"/>
      <c r="D86" s="87"/>
      <c r="E86" s="87"/>
      <c r="F86" s="87"/>
      <c r="G86" s="87"/>
      <c r="H86" s="87"/>
      <c r="I86" s="87"/>
      <c r="J86" s="87"/>
      <c r="K86" s="87"/>
      <c r="L86" s="87"/>
      <c r="M86" s="87"/>
      <c r="N86" s="87"/>
      <c r="O86" s="87"/>
      <c r="P86" s="87"/>
      <c r="Q86" s="87"/>
      <c r="R86" s="87"/>
      <c r="S86" s="87"/>
      <c r="T86" s="87"/>
      <c r="U86" s="87"/>
      <c r="V86" s="87"/>
    </row>
    <row r="87" spans="1:22" ht="12">
      <c r="A87" s="87"/>
      <c r="B87" s="125"/>
      <c r="C87" s="87"/>
      <c r="D87" s="87"/>
      <c r="E87" s="87"/>
      <c r="F87" s="87"/>
      <c r="G87" s="87"/>
      <c r="H87" s="87"/>
      <c r="I87" s="87"/>
      <c r="J87" s="87"/>
      <c r="K87" s="87"/>
      <c r="L87" s="87"/>
      <c r="M87" s="87"/>
      <c r="N87" s="87"/>
      <c r="O87" s="87"/>
      <c r="P87" s="87"/>
      <c r="Q87" s="87"/>
      <c r="R87" s="87"/>
      <c r="S87" s="87"/>
      <c r="T87" s="87"/>
      <c r="U87" s="87"/>
      <c r="V87" s="87"/>
    </row>
    <row r="88" spans="1:22" ht="12">
      <c r="A88" s="87"/>
      <c r="B88" s="125"/>
      <c r="C88" s="87"/>
      <c r="D88" s="87"/>
      <c r="E88" s="87"/>
      <c r="F88" s="87"/>
      <c r="G88" s="87"/>
      <c r="H88" s="87"/>
      <c r="I88" s="87"/>
      <c r="J88" s="87"/>
      <c r="K88" s="87"/>
      <c r="L88" s="87"/>
      <c r="M88" s="87"/>
      <c r="N88" s="87"/>
      <c r="O88" s="87"/>
      <c r="P88" s="87"/>
      <c r="Q88" s="87"/>
      <c r="R88" s="87"/>
      <c r="S88" s="87"/>
      <c r="T88" s="87"/>
      <c r="U88" s="87"/>
      <c r="V88" s="87"/>
    </row>
    <row r="89" spans="1:22" ht="12">
      <c r="A89" s="87"/>
      <c r="B89" s="125"/>
      <c r="C89" s="87"/>
      <c r="D89" s="87"/>
      <c r="E89" s="87"/>
      <c r="F89" s="87"/>
      <c r="G89" s="87"/>
      <c r="H89" s="87"/>
      <c r="I89" s="87"/>
      <c r="J89" s="87"/>
      <c r="K89" s="87"/>
      <c r="L89" s="87"/>
      <c r="M89" s="87"/>
      <c r="N89" s="87"/>
      <c r="O89" s="87"/>
      <c r="P89" s="87"/>
      <c r="Q89" s="87"/>
      <c r="R89" s="87"/>
      <c r="S89" s="87"/>
      <c r="T89" s="87"/>
      <c r="U89" s="87"/>
      <c r="V89" s="87"/>
    </row>
    <row r="90" spans="1:22" ht="12">
      <c r="A90" s="87"/>
      <c r="B90" s="125"/>
      <c r="C90" s="87"/>
      <c r="D90" s="87"/>
      <c r="E90" s="87"/>
      <c r="F90" s="87"/>
      <c r="G90" s="87"/>
      <c r="H90" s="87"/>
      <c r="I90" s="87"/>
      <c r="J90" s="87"/>
      <c r="K90" s="87"/>
      <c r="L90" s="87"/>
      <c r="M90" s="87"/>
      <c r="N90" s="87"/>
      <c r="O90" s="87"/>
      <c r="P90" s="87"/>
      <c r="Q90" s="87"/>
      <c r="R90" s="87"/>
      <c r="S90" s="87"/>
      <c r="T90" s="87"/>
      <c r="U90" s="87"/>
      <c r="V90" s="87"/>
    </row>
    <row r="91" spans="1:22" ht="12">
      <c r="A91" s="87"/>
      <c r="B91" s="125"/>
      <c r="C91" s="87"/>
      <c r="D91" s="87"/>
      <c r="E91" s="87"/>
      <c r="F91" s="87"/>
      <c r="G91" s="87"/>
      <c r="H91" s="87"/>
      <c r="I91" s="87"/>
      <c r="J91" s="87"/>
      <c r="K91" s="87"/>
      <c r="L91" s="87"/>
      <c r="M91" s="87"/>
      <c r="N91" s="87"/>
      <c r="O91" s="87"/>
      <c r="P91" s="87"/>
      <c r="Q91" s="87"/>
      <c r="R91" s="87"/>
      <c r="S91" s="87"/>
      <c r="T91" s="87"/>
      <c r="U91" s="87"/>
      <c r="V91" s="87"/>
    </row>
    <row r="92" spans="1:22" ht="12">
      <c r="A92" s="87"/>
      <c r="B92" s="125"/>
      <c r="C92" s="87"/>
      <c r="D92" s="87"/>
      <c r="E92" s="87"/>
      <c r="F92" s="87"/>
      <c r="G92" s="87"/>
      <c r="H92" s="87"/>
      <c r="I92" s="87"/>
      <c r="J92" s="87"/>
      <c r="K92" s="87"/>
      <c r="L92" s="87"/>
      <c r="M92" s="87"/>
      <c r="N92" s="87"/>
      <c r="O92" s="87"/>
      <c r="P92" s="87"/>
      <c r="Q92" s="87"/>
      <c r="R92" s="87"/>
      <c r="S92" s="87"/>
      <c r="T92" s="87"/>
      <c r="U92" s="87"/>
      <c r="V92" s="87"/>
    </row>
    <row r="93" spans="1:22" ht="12">
      <c r="A93" s="87"/>
      <c r="B93" s="125"/>
      <c r="C93" s="87"/>
      <c r="D93" s="87"/>
      <c r="E93" s="87"/>
      <c r="F93" s="87"/>
      <c r="G93" s="87"/>
      <c r="H93" s="87"/>
      <c r="I93" s="87"/>
      <c r="J93" s="87"/>
      <c r="K93" s="87"/>
      <c r="L93" s="87"/>
      <c r="M93" s="87"/>
      <c r="N93" s="87"/>
      <c r="O93" s="87"/>
      <c r="P93" s="87"/>
      <c r="Q93" s="87"/>
      <c r="R93" s="87"/>
      <c r="S93" s="87"/>
      <c r="T93" s="87"/>
      <c r="U93" s="87"/>
      <c r="V93" s="87"/>
    </row>
    <row r="94" spans="1:22" ht="12">
      <c r="A94" s="87"/>
      <c r="B94" s="125"/>
      <c r="C94" s="87"/>
      <c r="D94" s="87"/>
      <c r="E94" s="87"/>
      <c r="F94" s="87"/>
      <c r="G94" s="87"/>
      <c r="H94" s="87"/>
      <c r="I94" s="87"/>
      <c r="J94" s="87"/>
      <c r="K94" s="87"/>
      <c r="L94" s="87"/>
      <c r="M94" s="87"/>
      <c r="N94" s="87"/>
      <c r="O94" s="87"/>
      <c r="P94" s="87"/>
      <c r="Q94" s="87"/>
      <c r="R94" s="87"/>
      <c r="S94" s="87"/>
      <c r="T94" s="87"/>
      <c r="U94" s="87"/>
      <c r="V94" s="87"/>
    </row>
    <row r="95" spans="1:22" ht="12">
      <c r="A95" s="87"/>
      <c r="B95" s="125"/>
      <c r="C95" s="87"/>
      <c r="D95" s="87"/>
      <c r="E95" s="87"/>
      <c r="F95" s="87"/>
      <c r="G95" s="87"/>
      <c r="H95" s="87"/>
      <c r="I95" s="87"/>
      <c r="J95" s="87"/>
      <c r="K95" s="87"/>
      <c r="L95" s="87"/>
      <c r="M95" s="87"/>
      <c r="N95" s="87"/>
      <c r="O95" s="87"/>
      <c r="P95" s="87"/>
      <c r="Q95" s="87"/>
      <c r="R95" s="87"/>
      <c r="S95" s="87"/>
      <c r="T95" s="87"/>
      <c r="U95" s="87"/>
      <c r="V95" s="87"/>
    </row>
    <row r="96" spans="1:22" ht="12">
      <c r="A96" s="87"/>
      <c r="B96" s="125"/>
      <c r="C96" s="87"/>
      <c r="D96" s="87"/>
      <c r="E96" s="87"/>
      <c r="F96" s="87"/>
      <c r="G96" s="87"/>
      <c r="H96" s="87"/>
      <c r="I96" s="87"/>
      <c r="J96" s="87"/>
      <c r="K96" s="87"/>
      <c r="L96" s="87"/>
      <c r="M96" s="87"/>
      <c r="N96" s="87"/>
      <c r="O96" s="87"/>
      <c r="P96" s="87"/>
      <c r="Q96" s="87"/>
      <c r="R96" s="87"/>
      <c r="S96" s="87"/>
      <c r="T96" s="87"/>
      <c r="U96" s="87"/>
      <c r="V96" s="87"/>
    </row>
    <row r="97" spans="1:22" ht="12">
      <c r="A97" s="87"/>
      <c r="B97" s="125"/>
      <c r="C97" s="87"/>
      <c r="D97" s="87"/>
      <c r="E97" s="87"/>
      <c r="F97" s="87"/>
      <c r="G97" s="87"/>
      <c r="H97" s="87"/>
      <c r="I97" s="87"/>
      <c r="J97" s="87"/>
      <c r="K97" s="87"/>
      <c r="L97" s="87"/>
      <c r="M97" s="87"/>
      <c r="N97" s="87"/>
      <c r="O97" s="87"/>
      <c r="P97" s="87"/>
      <c r="Q97" s="87"/>
      <c r="R97" s="87"/>
      <c r="S97" s="87"/>
      <c r="T97" s="87"/>
      <c r="U97" s="87"/>
      <c r="V97" s="87"/>
    </row>
    <row r="98" spans="1:22" ht="12">
      <c r="A98" s="87"/>
      <c r="B98" s="125"/>
      <c r="C98" s="87"/>
      <c r="D98" s="87"/>
      <c r="E98" s="87"/>
      <c r="F98" s="87"/>
      <c r="G98" s="87"/>
      <c r="H98" s="87"/>
      <c r="I98" s="87"/>
      <c r="J98" s="87"/>
      <c r="K98" s="87"/>
      <c r="L98" s="87"/>
      <c r="M98" s="87"/>
      <c r="N98" s="87"/>
      <c r="O98" s="87"/>
      <c r="P98" s="87"/>
      <c r="Q98" s="87"/>
      <c r="R98" s="87"/>
      <c r="S98" s="87"/>
      <c r="T98" s="87"/>
      <c r="U98" s="87"/>
      <c r="V98" s="87"/>
    </row>
    <row r="99" spans="1:22" ht="12">
      <c r="A99" s="87"/>
      <c r="B99" s="125"/>
      <c r="C99" s="87"/>
      <c r="D99" s="87"/>
      <c r="E99" s="87"/>
      <c r="F99" s="87"/>
      <c r="G99" s="87"/>
      <c r="H99" s="87"/>
      <c r="I99" s="87"/>
      <c r="J99" s="87"/>
      <c r="K99" s="87"/>
      <c r="L99" s="87"/>
      <c r="M99" s="87"/>
      <c r="N99" s="87"/>
      <c r="O99" s="87"/>
      <c r="P99" s="87"/>
      <c r="Q99" s="87"/>
      <c r="R99" s="87"/>
      <c r="S99" s="87"/>
      <c r="T99" s="87"/>
      <c r="U99" s="87"/>
      <c r="V99" s="87"/>
    </row>
    <row r="100" spans="1:22" ht="12">
      <c r="A100" s="87"/>
      <c r="B100" s="125"/>
      <c r="C100" s="87"/>
      <c r="D100" s="87"/>
      <c r="E100" s="87"/>
      <c r="F100" s="87"/>
      <c r="G100" s="87"/>
      <c r="H100" s="87"/>
      <c r="I100" s="87"/>
      <c r="J100" s="87"/>
      <c r="K100" s="87"/>
      <c r="L100" s="87"/>
      <c r="M100" s="87"/>
      <c r="N100" s="87"/>
      <c r="O100" s="87"/>
      <c r="P100" s="87"/>
      <c r="Q100" s="87"/>
      <c r="R100" s="87"/>
      <c r="S100" s="87"/>
      <c r="T100" s="87"/>
      <c r="U100" s="87"/>
      <c r="V100" s="87"/>
    </row>
    <row r="101" spans="1:22" ht="12">
      <c r="A101" s="87"/>
      <c r="B101" s="125"/>
      <c r="C101" s="87"/>
      <c r="D101" s="87"/>
      <c r="E101" s="87"/>
      <c r="F101" s="87"/>
      <c r="G101" s="87"/>
      <c r="H101" s="87"/>
      <c r="I101" s="87"/>
      <c r="J101" s="87"/>
      <c r="K101" s="87"/>
      <c r="L101" s="87"/>
      <c r="M101" s="87"/>
      <c r="N101" s="87"/>
      <c r="O101" s="87"/>
      <c r="P101" s="87"/>
      <c r="Q101" s="87"/>
      <c r="R101" s="87"/>
      <c r="S101" s="87"/>
      <c r="T101" s="87"/>
      <c r="U101" s="87"/>
      <c r="V101" s="87"/>
    </row>
    <row r="102" spans="1:22" ht="12">
      <c r="A102" s="87"/>
      <c r="B102" s="125"/>
      <c r="C102" s="87"/>
      <c r="D102" s="87"/>
      <c r="E102" s="87"/>
      <c r="F102" s="87"/>
      <c r="G102" s="87"/>
      <c r="H102" s="87"/>
      <c r="I102" s="87"/>
      <c r="J102" s="87"/>
      <c r="K102" s="87"/>
      <c r="L102" s="87"/>
      <c r="M102" s="87"/>
      <c r="N102" s="87"/>
      <c r="O102" s="87"/>
      <c r="P102" s="87"/>
      <c r="Q102" s="87"/>
      <c r="R102" s="87"/>
      <c r="S102" s="87"/>
      <c r="T102" s="87"/>
      <c r="U102" s="87"/>
      <c r="V102" s="87"/>
    </row>
    <row r="103" spans="1:22" ht="12">
      <c r="A103" s="87"/>
      <c r="B103" s="125"/>
      <c r="C103" s="87"/>
      <c r="D103" s="87"/>
      <c r="E103" s="87"/>
      <c r="F103" s="87"/>
      <c r="G103" s="87"/>
      <c r="H103" s="87"/>
      <c r="I103" s="87"/>
      <c r="J103" s="87"/>
      <c r="K103" s="87"/>
      <c r="L103" s="87"/>
      <c r="M103" s="87"/>
      <c r="N103" s="87"/>
      <c r="O103" s="87"/>
      <c r="P103" s="87"/>
      <c r="Q103" s="87"/>
      <c r="R103" s="87"/>
      <c r="S103" s="87"/>
      <c r="T103" s="87"/>
      <c r="U103" s="87"/>
      <c r="V103" s="87"/>
    </row>
    <row r="104" spans="1:22" ht="12">
      <c r="A104" s="87"/>
      <c r="B104" s="125"/>
      <c r="C104" s="87"/>
      <c r="D104" s="87"/>
      <c r="E104" s="87"/>
      <c r="F104" s="87"/>
      <c r="G104" s="87"/>
      <c r="H104" s="87"/>
      <c r="I104" s="87"/>
      <c r="J104" s="87"/>
      <c r="K104" s="87"/>
      <c r="L104" s="87"/>
      <c r="M104" s="87"/>
      <c r="N104" s="87"/>
      <c r="O104" s="87"/>
      <c r="P104" s="87"/>
      <c r="Q104" s="87"/>
      <c r="R104" s="87"/>
      <c r="S104" s="87"/>
      <c r="T104" s="87"/>
      <c r="U104" s="87"/>
      <c r="V104" s="87"/>
    </row>
    <row r="105" spans="1:22" ht="12">
      <c r="A105" s="87"/>
      <c r="B105" s="125"/>
      <c r="C105" s="87"/>
      <c r="D105" s="87"/>
      <c r="E105" s="87"/>
      <c r="F105" s="87"/>
      <c r="G105" s="87"/>
      <c r="H105" s="87"/>
      <c r="I105" s="87"/>
      <c r="J105" s="87"/>
      <c r="K105" s="87"/>
      <c r="L105" s="87"/>
      <c r="M105" s="87"/>
      <c r="N105" s="87"/>
      <c r="O105" s="87"/>
      <c r="P105" s="87"/>
      <c r="Q105" s="87"/>
      <c r="R105" s="87"/>
      <c r="S105" s="87"/>
      <c r="T105" s="87"/>
      <c r="U105" s="87"/>
      <c r="V105" s="87"/>
    </row>
    <row r="106" spans="1:22" ht="12">
      <c r="A106" s="87"/>
      <c r="B106" s="125"/>
      <c r="C106" s="87"/>
      <c r="D106" s="87"/>
      <c r="E106" s="87"/>
      <c r="F106" s="87"/>
      <c r="G106" s="87"/>
      <c r="H106" s="87"/>
      <c r="I106" s="87"/>
      <c r="J106" s="87"/>
      <c r="K106" s="87"/>
      <c r="L106" s="87"/>
      <c r="M106" s="87"/>
      <c r="N106" s="87"/>
      <c r="O106" s="87"/>
      <c r="P106" s="87"/>
      <c r="Q106" s="87"/>
      <c r="R106" s="87"/>
      <c r="S106" s="87"/>
      <c r="T106" s="87"/>
      <c r="U106" s="87"/>
      <c r="V106" s="87"/>
    </row>
    <row r="107" spans="1:22" ht="12">
      <c r="A107" s="87"/>
      <c r="B107" s="125"/>
      <c r="C107" s="87"/>
      <c r="D107" s="87"/>
      <c r="E107" s="87"/>
      <c r="F107" s="87"/>
      <c r="G107" s="87"/>
      <c r="H107" s="87"/>
      <c r="I107" s="87"/>
      <c r="J107" s="87"/>
      <c r="K107" s="87"/>
      <c r="L107" s="87"/>
      <c r="M107" s="87"/>
      <c r="N107" s="87"/>
      <c r="O107" s="87"/>
      <c r="P107" s="87"/>
      <c r="Q107" s="87"/>
      <c r="R107" s="87"/>
      <c r="S107" s="87"/>
      <c r="T107" s="87"/>
      <c r="U107" s="87"/>
      <c r="V107" s="87"/>
    </row>
    <row r="108" spans="1:22" ht="12">
      <c r="A108" s="87"/>
      <c r="B108" s="125"/>
      <c r="C108" s="87"/>
      <c r="D108" s="87"/>
      <c r="E108" s="87"/>
      <c r="F108" s="87"/>
      <c r="G108" s="87"/>
      <c r="H108" s="87"/>
      <c r="I108" s="87"/>
      <c r="J108" s="87"/>
      <c r="K108" s="87"/>
      <c r="L108" s="87"/>
      <c r="M108" s="87"/>
      <c r="N108" s="87"/>
      <c r="O108" s="87"/>
      <c r="P108" s="87"/>
      <c r="Q108" s="87"/>
      <c r="R108" s="87"/>
      <c r="S108" s="87"/>
      <c r="T108" s="87"/>
      <c r="U108" s="87"/>
      <c r="V108" s="87"/>
    </row>
    <row r="109" spans="1:22" ht="12">
      <c r="A109" s="87"/>
      <c r="B109" s="125"/>
      <c r="C109" s="87"/>
      <c r="D109" s="87"/>
      <c r="E109" s="87"/>
      <c r="F109" s="87"/>
      <c r="G109" s="87"/>
      <c r="H109" s="87"/>
      <c r="I109" s="87"/>
      <c r="J109" s="87"/>
      <c r="K109" s="87"/>
      <c r="L109" s="87"/>
      <c r="M109" s="87"/>
      <c r="N109" s="87"/>
      <c r="O109" s="87"/>
      <c r="P109" s="87"/>
      <c r="Q109" s="87"/>
      <c r="R109" s="87"/>
      <c r="S109" s="87"/>
      <c r="T109" s="87"/>
      <c r="U109" s="87"/>
      <c r="V109" s="87"/>
    </row>
    <row r="110" spans="1:22" ht="12">
      <c r="A110" s="87"/>
      <c r="B110" s="125"/>
      <c r="C110" s="87"/>
      <c r="D110" s="87"/>
      <c r="E110" s="87"/>
      <c r="F110" s="87"/>
      <c r="G110" s="87"/>
      <c r="H110" s="87"/>
      <c r="I110" s="87"/>
      <c r="J110" s="87"/>
      <c r="K110" s="87"/>
      <c r="L110" s="87"/>
      <c r="M110" s="87"/>
      <c r="N110" s="87"/>
      <c r="O110" s="87"/>
      <c r="P110" s="87"/>
      <c r="Q110" s="87"/>
      <c r="R110" s="87"/>
      <c r="S110" s="87"/>
      <c r="T110" s="87"/>
      <c r="U110" s="87"/>
      <c r="V110" s="87"/>
    </row>
    <row r="111" spans="1:22" ht="12">
      <c r="A111" s="87"/>
      <c r="B111" s="125"/>
      <c r="C111" s="87"/>
      <c r="D111" s="87"/>
      <c r="E111" s="87"/>
      <c r="F111" s="87"/>
      <c r="G111" s="87"/>
      <c r="H111" s="87"/>
      <c r="I111" s="87"/>
      <c r="J111" s="87"/>
      <c r="K111" s="87"/>
      <c r="L111" s="87"/>
      <c r="M111" s="87"/>
      <c r="N111" s="87"/>
      <c r="O111" s="87"/>
      <c r="P111" s="87"/>
      <c r="Q111" s="87"/>
      <c r="R111" s="87"/>
      <c r="S111" s="87"/>
      <c r="T111" s="87"/>
      <c r="U111" s="87"/>
      <c r="V111" s="87"/>
    </row>
    <row r="112" spans="1:22" ht="12">
      <c r="A112" s="87"/>
      <c r="B112" s="125"/>
      <c r="C112" s="87"/>
      <c r="D112" s="87"/>
      <c r="E112" s="87"/>
      <c r="F112" s="87"/>
      <c r="G112" s="87"/>
      <c r="H112" s="87"/>
      <c r="I112" s="87"/>
      <c r="J112" s="87"/>
      <c r="K112" s="87"/>
      <c r="L112" s="87"/>
      <c r="M112" s="87"/>
      <c r="N112" s="87"/>
      <c r="O112" s="87"/>
      <c r="P112" s="87"/>
      <c r="Q112" s="87"/>
      <c r="R112" s="87"/>
      <c r="S112" s="87"/>
      <c r="T112" s="87"/>
      <c r="U112" s="87"/>
      <c r="V112" s="87"/>
    </row>
    <row r="113" spans="1:22" ht="12">
      <c r="A113" s="87"/>
      <c r="B113" s="125"/>
      <c r="C113" s="87"/>
      <c r="D113" s="87"/>
      <c r="E113" s="87"/>
      <c r="F113" s="87"/>
      <c r="G113" s="87"/>
      <c r="H113" s="87"/>
      <c r="I113" s="87"/>
      <c r="J113" s="87"/>
      <c r="K113" s="87"/>
      <c r="L113" s="87"/>
      <c r="M113" s="87"/>
      <c r="N113" s="87"/>
      <c r="O113" s="87"/>
      <c r="P113" s="87"/>
      <c r="Q113" s="87"/>
      <c r="R113" s="87"/>
      <c r="S113" s="87"/>
      <c r="T113" s="87"/>
      <c r="U113" s="87"/>
      <c r="V113" s="87"/>
    </row>
    <row r="114" spans="1:22" ht="12">
      <c r="A114" s="87"/>
      <c r="B114" s="125"/>
      <c r="C114" s="87"/>
      <c r="D114" s="87"/>
      <c r="E114" s="87"/>
      <c r="F114" s="87"/>
      <c r="G114" s="87"/>
      <c r="H114" s="87"/>
      <c r="I114" s="87"/>
      <c r="J114" s="87"/>
      <c r="K114" s="87"/>
      <c r="L114" s="87"/>
      <c r="M114" s="87"/>
      <c r="N114" s="87"/>
      <c r="O114" s="87"/>
      <c r="P114" s="87"/>
      <c r="Q114" s="87"/>
      <c r="R114" s="87"/>
      <c r="S114" s="87"/>
      <c r="T114" s="87"/>
      <c r="U114" s="87"/>
      <c r="V114" s="87"/>
    </row>
    <row r="115" spans="1:22" ht="12">
      <c r="A115" s="87"/>
      <c r="B115" s="125"/>
      <c r="C115" s="87"/>
      <c r="D115" s="87"/>
      <c r="E115" s="87"/>
      <c r="F115" s="87"/>
      <c r="G115" s="87"/>
      <c r="H115" s="87"/>
      <c r="I115" s="87"/>
      <c r="J115" s="87"/>
      <c r="K115" s="87"/>
      <c r="L115" s="87"/>
      <c r="M115" s="87"/>
      <c r="N115" s="87"/>
      <c r="O115" s="87"/>
      <c r="P115" s="87"/>
      <c r="Q115" s="87"/>
      <c r="R115" s="87"/>
      <c r="S115" s="87"/>
      <c r="T115" s="87"/>
      <c r="U115" s="87"/>
      <c r="V115" s="87"/>
    </row>
    <row r="116" spans="1:22" ht="12">
      <c r="A116" s="87"/>
      <c r="B116" s="125"/>
      <c r="C116" s="87"/>
      <c r="D116" s="87"/>
      <c r="E116" s="87"/>
      <c r="F116" s="87"/>
      <c r="G116" s="87"/>
      <c r="H116" s="87"/>
      <c r="I116" s="87"/>
      <c r="J116" s="87"/>
      <c r="K116" s="87"/>
      <c r="L116" s="87"/>
      <c r="M116" s="87"/>
      <c r="N116" s="87"/>
      <c r="O116" s="87"/>
      <c r="P116" s="87"/>
      <c r="Q116" s="87"/>
      <c r="R116" s="87"/>
      <c r="S116" s="87"/>
      <c r="T116" s="87"/>
      <c r="U116" s="87"/>
      <c r="V116" s="87"/>
    </row>
    <row r="117" spans="1:22" ht="12">
      <c r="A117" s="87"/>
      <c r="B117" s="125"/>
      <c r="C117" s="87"/>
      <c r="D117" s="87"/>
      <c r="E117" s="87"/>
      <c r="F117" s="87"/>
      <c r="G117" s="87"/>
      <c r="H117" s="87"/>
      <c r="I117" s="87"/>
      <c r="J117" s="87"/>
      <c r="K117" s="87"/>
      <c r="L117" s="87"/>
      <c r="M117" s="87"/>
      <c r="N117" s="87"/>
      <c r="O117" s="87"/>
      <c r="P117" s="87"/>
      <c r="Q117" s="87"/>
      <c r="R117" s="87"/>
      <c r="S117" s="87"/>
      <c r="T117" s="87"/>
      <c r="U117" s="87"/>
      <c r="V117" s="87"/>
    </row>
    <row r="118" spans="1:22" ht="12">
      <c r="A118" s="87"/>
      <c r="B118" s="125"/>
      <c r="C118" s="87"/>
      <c r="D118" s="87"/>
      <c r="E118" s="87"/>
      <c r="F118" s="87"/>
      <c r="G118" s="87"/>
      <c r="H118" s="87"/>
      <c r="I118" s="87"/>
      <c r="J118" s="87"/>
      <c r="K118" s="87"/>
      <c r="L118" s="87"/>
      <c r="M118" s="87"/>
      <c r="N118" s="87"/>
      <c r="O118" s="87"/>
      <c r="P118" s="87"/>
      <c r="Q118" s="87"/>
      <c r="R118" s="87"/>
      <c r="S118" s="87"/>
      <c r="T118" s="87"/>
      <c r="U118" s="87"/>
      <c r="V118" s="87"/>
    </row>
    <row r="119" spans="1:22" ht="12">
      <c r="A119" s="87"/>
      <c r="B119" s="125"/>
      <c r="C119" s="87"/>
      <c r="D119" s="87"/>
      <c r="E119" s="87"/>
      <c r="F119" s="87"/>
      <c r="G119" s="87"/>
      <c r="H119" s="87"/>
      <c r="I119" s="87"/>
      <c r="J119" s="87"/>
      <c r="K119" s="87"/>
      <c r="L119" s="87"/>
      <c r="M119" s="87"/>
      <c r="N119" s="87"/>
      <c r="O119" s="87"/>
      <c r="P119" s="87"/>
      <c r="Q119" s="87"/>
      <c r="R119" s="87"/>
      <c r="S119" s="87"/>
      <c r="T119" s="87"/>
      <c r="U119" s="87"/>
      <c r="V119" s="87"/>
    </row>
    <row r="120" spans="1:22" ht="12">
      <c r="A120" s="87"/>
      <c r="B120" s="125"/>
      <c r="C120" s="87"/>
      <c r="D120" s="87"/>
      <c r="E120" s="87"/>
      <c r="F120" s="87"/>
      <c r="G120" s="87"/>
      <c r="H120" s="87"/>
      <c r="I120" s="87"/>
      <c r="J120" s="87"/>
      <c r="K120" s="87"/>
      <c r="L120" s="87"/>
      <c r="M120" s="87"/>
      <c r="N120" s="87"/>
      <c r="O120" s="87"/>
      <c r="P120" s="87"/>
      <c r="Q120" s="87"/>
      <c r="R120" s="87"/>
      <c r="S120" s="87"/>
      <c r="T120" s="87"/>
      <c r="U120" s="87"/>
      <c r="V120" s="87"/>
    </row>
    <row r="121" spans="1:22" ht="12">
      <c r="A121" s="87"/>
      <c r="B121" s="125"/>
      <c r="C121" s="87"/>
      <c r="D121" s="87"/>
      <c r="E121" s="87"/>
      <c r="F121" s="87"/>
      <c r="G121" s="87"/>
      <c r="H121" s="87"/>
      <c r="I121" s="87"/>
      <c r="J121" s="87"/>
      <c r="K121" s="87"/>
      <c r="L121" s="87"/>
      <c r="M121" s="87"/>
      <c r="N121" s="87"/>
      <c r="O121" s="87"/>
      <c r="P121" s="87"/>
      <c r="Q121" s="87"/>
      <c r="R121" s="87"/>
      <c r="S121" s="87"/>
      <c r="T121" s="87"/>
      <c r="U121" s="87"/>
      <c r="V121" s="87"/>
    </row>
    <row r="122" spans="1:22" ht="12">
      <c r="A122" s="87"/>
      <c r="B122" s="125"/>
      <c r="C122" s="87"/>
      <c r="D122" s="87"/>
      <c r="E122" s="87"/>
      <c r="F122" s="87"/>
      <c r="G122" s="87"/>
      <c r="H122" s="87"/>
      <c r="I122" s="87"/>
      <c r="J122" s="87"/>
      <c r="K122" s="87"/>
      <c r="L122" s="87"/>
      <c r="M122" s="87"/>
      <c r="N122" s="87"/>
      <c r="O122" s="87"/>
      <c r="P122" s="87"/>
      <c r="Q122" s="87"/>
      <c r="R122" s="87"/>
      <c r="S122" s="87"/>
      <c r="T122" s="87"/>
      <c r="U122" s="87"/>
      <c r="V122" s="87"/>
    </row>
    <row r="123" spans="1:22" ht="12">
      <c r="A123" s="87"/>
      <c r="B123" s="125"/>
      <c r="C123" s="87"/>
      <c r="D123" s="87"/>
      <c r="E123" s="87"/>
      <c r="F123" s="87"/>
      <c r="G123" s="87"/>
      <c r="H123" s="87"/>
      <c r="I123" s="87"/>
      <c r="J123" s="87"/>
      <c r="K123" s="87"/>
      <c r="L123" s="87"/>
      <c r="M123" s="87"/>
      <c r="N123" s="87"/>
      <c r="O123" s="87"/>
      <c r="P123" s="87"/>
      <c r="Q123" s="87"/>
      <c r="R123" s="87"/>
      <c r="S123" s="87"/>
      <c r="T123" s="87"/>
      <c r="U123" s="87"/>
      <c r="V123" s="87"/>
    </row>
    <row r="124" spans="1:22" ht="12">
      <c r="A124" s="87"/>
      <c r="B124" s="125"/>
      <c r="C124" s="87"/>
      <c r="D124" s="87"/>
      <c r="E124" s="87"/>
      <c r="F124" s="87"/>
      <c r="G124" s="87"/>
      <c r="H124" s="87"/>
      <c r="I124" s="87"/>
      <c r="J124" s="87"/>
      <c r="K124" s="87"/>
      <c r="L124" s="87"/>
      <c r="M124" s="87"/>
      <c r="N124" s="87"/>
      <c r="O124" s="87"/>
      <c r="P124" s="87"/>
      <c r="Q124" s="87"/>
      <c r="R124" s="87"/>
      <c r="S124" s="87"/>
      <c r="T124" s="87"/>
      <c r="U124" s="87"/>
      <c r="V124" s="87"/>
    </row>
    <row r="125" spans="1:22" ht="12">
      <c r="A125" s="87"/>
      <c r="B125" s="125"/>
      <c r="C125" s="87"/>
      <c r="D125" s="87"/>
      <c r="E125" s="87"/>
      <c r="F125" s="87"/>
      <c r="G125" s="87"/>
      <c r="H125" s="87"/>
      <c r="I125" s="87"/>
      <c r="J125" s="87"/>
      <c r="K125" s="87"/>
      <c r="L125" s="87"/>
      <c r="M125" s="87"/>
      <c r="N125" s="87"/>
      <c r="O125" s="87"/>
      <c r="P125" s="87"/>
      <c r="Q125" s="87"/>
      <c r="R125" s="87"/>
      <c r="S125" s="87"/>
      <c r="T125" s="87"/>
      <c r="U125" s="87"/>
      <c r="V125" s="87"/>
    </row>
    <row r="126" spans="1:22" ht="12">
      <c r="A126" s="87"/>
      <c r="B126" s="125"/>
      <c r="C126" s="87"/>
      <c r="D126" s="87"/>
      <c r="E126" s="87"/>
      <c r="F126" s="87"/>
      <c r="G126" s="87"/>
      <c r="H126" s="87"/>
      <c r="I126" s="87"/>
      <c r="J126" s="87"/>
      <c r="K126" s="87"/>
      <c r="L126" s="87"/>
      <c r="M126" s="87"/>
      <c r="N126" s="87"/>
      <c r="O126" s="87"/>
      <c r="P126" s="87"/>
      <c r="Q126" s="87"/>
      <c r="R126" s="87"/>
      <c r="S126" s="87"/>
      <c r="T126" s="87"/>
      <c r="U126" s="87"/>
      <c r="V126" s="87"/>
    </row>
    <row r="127" spans="1:22" ht="12">
      <c r="A127" s="87"/>
      <c r="B127" s="125"/>
      <c r="C127" s="87"/>
      <c r="D127" s="87"/>
      <c r="E127" s="87"/>
      <c r="F127" s="87"/>
      <c r="G127" s="87"/>
      <c r="H127" s="87"/>
      <c r="I127" s="87"/>
      <c r="J127" s="87"/>
      <c r="K127" s="87"/>
      <c r="L127" s="87"/>
      <c r="M127" s="87"/>
      <c r="N127" s="87"/>
      <c r="O127" s="87"/>
      <c r="P127" s="87"/>
      <c r="Q127" s="87"/>
      <c r="R127" s="87"/>
      <c r="S127" s="87"/>
      <c r="T127" s="87"/>
      <c r="U127" s="87"/>
      <c r="V127" s="87"/>
    </row>
    <row r="128" spans="1:22" ht="12">
      <c r="A128" s="87"/>
      <c r="B128" s="125"/>
      <c r="C128" s="87"/>
      <c r="D128" s="87"/>
      <c r="E128" s="87"/>
      <c r="F128" s="87"/>
      <c r="G128" s="87"/>
      <c r="H128" s="87"/>
      <c r="I128" s="87"/>
      <c r="J128" s="87"/>
      <c r="K128" s="87"/>
      <c r="L128" s="87"/>
      <c r="M128" s="87"/>
      <c r="N128" s="87"/>
      <c r="O128" s="87"/>
      <c r="P128" s="87"/>
      <c r="Q128" s="87"/>
      <c r="R128" s="87"/>
      <c r="S128" s="87"/>
      <c r="T128" s="87"/>
      <c r="U128" s="87"/>
      <c r="V128" s="87"/>
    </row>
    <row r="129" spans="1:22" ht="12">
      <c r="A129" s="87"/>
      <c r="B129" s="125"/>
      <c r="C129" s="87"/>
      <c r="D129" s="87"/>
      <c r="E129" s="87"/>
      <c r="F129" s="87"/>
      <c r="G129" s="87"/>
      <c r="H129" s="87"/>
      <c r="I129" s="87"/>
      <c r="J129" s="87"/>
      <c r="K129" s="87"/>
      <c r="L129" s="87"/>
      <c r="M129" s="87"/>
      <c r="N129" s="87"/>
      <c r="O129" s="87"/>
      <c r="P129" s="87"/>
      <c r="Q129" s="87"/>
      <c r="R129" s="87"/>
      <c r="S129" s="87"/>
      <c r="T129" s="87"/>
      <c r="U129" s="87"/>
      <c r="V129" s="87"/>
    </row>
    <row r="130" spans="1:22" ht="12">
      <c r="A130" s="87"/>
      <c r="B130" s="125"/>
      <c r="C130" s="87"/>
      <c r="D130" s="87"/>
      <c r="E130" s="87"/>
      <c r="F130" s="87"/>
      <c r="G130" s="87"/>
      <c r="H130" s="87"/>
      <c r="I130" s="87"/>
      <c r="J130" s="87"/>
      <c r="K130" s="87"/>
      <c r="L130" s="87"/>
      <c r="M130" s="87"/>
      <c r="N130" s="87"/>
      <c r="O130" s="87"/>
      <c r="P130" s="87"/>
      <c r="Q130" s="87"/>
      <c r="R130" s="87"/>
      <c r="S130" s="87"/>
      <c r="T130" s="87"/>
      <c r="U130" s="87"/>
      <c r="V130" s="87"/>
    </row>
    <row r="131" spans="1:22" ht="12">
      <c r="A131" s="87"/>
      <c r="B131" s="125"/>
      <c r="C131" s="87"/>
      <c r="D131" s="87"/>
      <c r="E131" s="87"/>
      <c r="F131" s="87"/>
      <c r="G131" s="87"/>
      <c r="H131" s="87"/>
      <c r="I131" s="87"/>
      <c r="J131" s="87"/>
      <c r="K131" s="87"/>
      <c r="L131" s="87"/>
      <c r="M131" s="87"/>
      <c r="N131" s="87"/>
      <c r="O131" s="87"/>
      <c r="P131" s="87"/>
      <c r="Q131" s="87"/>
      <c r="R131" s="87"/>
      <c r="S131" s="87"/>
      <c r="T131" s="87"/>
      <c r="U131" s="87"/>
      <c r="V131" s="87"/>
    </row>
    <row r="132" spans="1:22" ht="12">
      <c r="A132" s="87"/>
      <c r="B132" s="125"/>
      <c r="C132" s="87"/>
      <c r="D132" s="87"/>
      <c r="E132" s="87"/>
      <c r="F132" s="87"/>
      <c r="G132" s="87"/>
      <c r="H132" s="87"/>
      <c r="I132" s="87"/>
      <c r="J132" s="87"/>
      <c r="K132" s="87"/>
      <c r="L132" s="87"/>
      <c r="M132" s="87"/>
      <c r="N132" s="87"/>
      <c r="O132" s="87"/>
      <c r="P132" s="87"/>
      <c r="Q132" s="87"/>
      <c r="R132" s="87"/>
      <c r="S132" s="87"/>
      <c r="T132" s="87"/>
      <c r="U132" s="87"/>
      <c r="V132" s="87"/>
    </row>
    <row r="133" spans="1:22" ht="12">
      <c r="A133" s="87"/>
      <c r="B133" s="125"/>
      <c r="C133" s="87"/>
      <c r="D133" s="87"/>
      <c r="E133" s="87"/>
      <c r="F133" s="87"/>
      <c r="G133" s="87"/>
      <c r="H133" s="87"/>
      <c r="I133" s="87"/>
      <c r="J133" s="87"/>
      <c r="K133" s="87"/>
      <c r="L133" s="87"/>
      <c r="M133" s="87"/>
      <c r="N133" s="87"/>
      <c r="O133" s="87"/>
      <c r="P133" s="87"/>
      <c r="Q133" s="87"/>
      <c r="R133" s="87"/>
      <c r="S133" s="87"/>
      <c r="T133" s="87"/>
      <c r="U133" s="87"/>
      <c r="V133" s="87"/>
    </row>
    <row r="134" spans="1:22" ht="12">
      <c r="A134" s="87"/>
      <c r="B134" s="125"/>
      <c r="C134" s="87"/>
      <c r="D134" s="87"/>
      <c r="E134" s="87"/>
      <c r="F134" s="87"/>
      <c r="G134" s="87"/>
      <c r="H134" s="87"/>
      <c r="I134" s="87"/>
      <c r="J134" s="87"/>
      <c r="K134" s="87"/>
      <c r="L134" s="87"/>
      <c r="M134" s="87"/>
      <c r="N134" s="87"/>
      <c r="O134" s="87"/>
      <c r="P134" s="87"/>
      <c r="Q134" s="87"/>
      <c r="R134" s="87"/>
      <c r="S134" s="87"/>
      <c r="T134" s="87"/>
      <c r="U134" s="87"/>
      <c r="V134" s="87"/>
    </row>
    <row r="135" spans="1:22" ht="12">
      <c r="A135" s="87"/>
      <c r="B135" s="125"/>
      <c r="C135" s="87"/>
      <c r="D135" s="87"/>
      <c r="E135" s="87"/>
      <c r="F135" s="87"/>
      <c r="G135" s="87"/>
      <c r="H135" s="87"/>
      <c r="I135" s="87"/>
      <c r="J135" s="87"/>
      <c r="K135" s="87"/>
      <c r="L135" s="87"/>
      <c r="M135" s="87"/>
      <c r="N135" s="87"/>
      <c r="O135" s="87"/>
      <c r="P135" s="87"/>
      <c r="Q135" s="87"/>
      <c r="R135" s="87"/>
      <c r="S135" s="87"/>
      <c r="T135" s="87"/>
      <c r="U135" s="87"/>
      <c r="V135" s="87"/>
    </row>
    <row r="136" spans="1:22" ht="12">
      <c r="A136" s="87"/>
      <c r="B136" s="125"/>
      <c r="C136" s="87"/>
      <c r="D136" s="87"/>
      <c r="E136" s="87"/>
      <c r="F136" s="87"/>
      <c r="G136" s="87"/>
      <c r="H136" s="87"/>
      <c r="I136" s="87"/>
      <c r="J136" s="87"/>
      <c r="K136" s="87"/>
      <c r="L136" s="87"/>
      <c r="M136" s="87"/>
      <c r="N136" s="87"/>
      <c r="O136" s="87"/>
      <c r="P136" s="87"/>
      <c r="Q136" s="87"/>
      <c r="R136" s="87"/>
      <c r="S136" s="87"/>
      <c r="T136" s="87"/>
      <c r="U136" s="87"/>
      <c r="V136" s="87"/>
    </row>
    <row r="137" spans="1:22" ht="12">
      <c r="A137" s="87"/>
      <c r="B137" s="125"/>
      <c r="C137" s="87"/>
      <c r="D137" s="87"/>
      <c r="E137" s="87"/>
      <c r="F137" s="87"/>
      <c r="G137" s="87"/>
      <c r="H137" s="87"/>
      <c r="I137" s="87"/>
      <c r="J137" s="87"/>
      <c r="K137" s="87"/>
      <c r="L137" s="87"/>
      <c r="M137" s="87"/>
      <c r="N137" s="87"/>
      <c r="O137" s="87"/>
      <c r="P137" s="87"/>
      <c r="Q137" s="87"/>
      <c r="R137" s="87"/>
      <c r="S137" s="87"/>
      <c r="T137" s="87"/>
      <c r="U137" s="87"/>
      <c r="V137" s="87"/>
    </row>
    <row r="138" spans="1:22" ht="12">
      <c r="A138" s="87"/>
      <c r="B138" s="125"/>
      <c r="C138" s="87"/>
      <c r="D138" s="87"/>
      <c r="E138" s="87"/>
      <c r="F138" s="87"/>
      <c r="G138" s="87"/>
      <c r="H138" s="87"/>
      <c r="I138" s="87"/>
      <c r="J138" s="87"/>
      <c r="K138" s="87"/>
      <c r="L138" s="87"/>
      <c r="M138" s="87"/>
      <c r="N138" s="87"/>
      <c r="O138" s="87"/>
      <c r="P138" s="87"/>
      <c r="Q138" s="87"/>
      <c r="R138" s="87"/>
      <c r="S138" s="87"/>
      <c r="T138" s="87"/>
      <c r="U138" s="87"/>
      <c r="V138" s="87"/>
    </row>
    <row r="139" spans="1:22" ht="12">
      <c r="A139" s="87"/>
      <c r="B139" s="125"/>
      <c r="C139" s="87"/>
      <c r="D139" s="87"/>
      <c r="E139" s="87"/>
      <c r="F139" s="87"/>
      <c r="G139" s="87"/>
      <c r="H139" s="87"/>
      <c r="I139" s="87"/>
      <c r="J139" s="87"/>
      <c r="K139" s="87"/>
      <c r="L139" s="87"/>
      <c r="M139" s="87"/>
      <c r="N139" s="87"/>
      <c r="O139" s="87"/>
      <c r="P139" s="87"/>
      <c r="Q139" s="87"/>
      <c r="R139" s="87"/>
      <c r="S139" s="87"/>
      <c r="T139" s="87"/>
      <c r="U139" s="87"/>
      <c r="V139" s="87"/>
    </row>
    <row r="140" spans="1:22" ht="12">
      <c r="A140" s="87"/>
      <c r="B140" s="125"/>
      <c r="C140" s="87"/>
      <c r="D140" s="87"/>
      <c r="E140" s="87"/>
      <c r="F140" s="87"/>
      <c r="G140" s="87"/>
      <c r="H140" s="87"/>
      <c r="I140" s="87"/>
      <c r="J140" s="87"/>
      <c r="K140" s="87"/>
      <c r="L140" s="87"/>
      <c r="M140" s="87"/>
      <c r="N140" s="87"/>
      <c r="O140" s="87"/>
      <c r="P140" s="87"/>
      <c r="Q140" s="87"/>
      <c r="R140" s="87"/>
      <c r="S140" s="87"/>
      <c r="T140" s="87"/>
      <c r="U140" s="87"/>
      <c r="V140" s="87"/>
    </row>
    <row r="141" spans="1:22" ht="12">
      <c r="A141" s="87"/>
      <c r="B141" s="125"/>
      <c r="C141" s="87"/>
      <c r="D141" s="87"/>
      <c r="E141" s="87"/>
      <c r="F141" s="87"/>
      <c r="G141" s="87"/>
      <c r="H141" s="87"/>
      <c r="I141" s="87"/>
      <c r="J141" s="87"/>
      <c r="K141" s="87"/>
      <c r="L141" s="87"/>
      <c r="M141" s="87"/>
      <c r="N141" s="87"/>
      <c r="O141" s="87"/>
      <c r="P141" s="87"/>
      <c r="Q141" s="87"/>
      <c r="R141" s="87"/>
      <c r="S141" s="87"/>
      <c r="T141" s="87"/>
      <c r="U141" s="87"/>
      <c r="V141" s="87"/>
    </row>
    <row r="142" spans="1:22" ht="12">
      <c r="A142" s="87"/>
      <c r="B142" s="125"/>
      <c r="C142" s="87"/>
      <c r="D142" s="87"/>
      <c r="E142" s="87"/>
      <c r="F142" s="87"/>
      <c r="G142" s="87"/>
      <c r="H142" s="87"/>
      <c r="I142" s="87"/>
      <c r="J142" s="87"/>
      <c r="K142" s="87"/>
      <c r="L142" s="87"/>
      <c r="M142" s="87"/>
      <c r="N142" s="87"/>
      <c r="O142" s="87"/>
      <c r="P142" s="87"/>
      <c r="Q142" s="87"/>
      <c r="R142" s="87"/>
      <c r="S142" s="87"/>
      <c r="T142" s="87"/>
      <c r="U142" s="87"/>
      <c r="V142" s="87"/>
    </row>
    <row r="143" spans="1:22" ht="12">
      <c r="A143" s="87"/>
      <c r="B143" s="125"/>
      <c r="C143" s="87"/>
      <c r="D143" s="87"/>
      <c r="E143" s="87"/>
      <c r="F143" s="87"/>
      <c r="G143" s="87"/>
      <c r="H143" s="87"/>
      <c r="I143" s="87"/>
      <c r="J143" s="87"/>
      <c r="K143" s="87"/>
      <c r="L143" s="87"/>
      <c r="M143" s="87"/>
      <c r="N143" s="87"/>
      <c r="O143" s="87"/>
      <c r="P143" s="87"/>
      <c r="Q143" s="87"/>
      <c r="R143" s="87"/>
      <c r="S143" s="87"/>
      <c r="T143" s="87"/>
      <c r="U143" s="87"/>
      <c r="V143" s="87"/>
    </row>
    <row r="144" spans="1:22" ht="12">
      <c r="A144" s="87"/>
      <c r="B144" s="125"/>
      <c r="C144" s="87"/>
      <c r="D144" s="87"/>
      <c r="E144" s="87"/>
      <c r="F144" s="87"/>
      <c r="G144" s="87"/>
      <c r="H144" s="87"/>
      <c r="I144" s="87"/>
      <c r="J144" s="87"/>
      <c r="K144" s="87"/>
      <c r="L144" s="87"/>
      <c r="M144" s="87"/>
      <c r="N144" s="87"/>
      <c r="O144" s="87"/>
      <c r="P144" s="87"/>
      <c r="Q144" s="87"/>
      <c r="R144" s="87"/>
      <c r="S144" s="87"/>
      <c r="T144" s="87"/>
      <c r="U144" s="87"/>
      <c r="V144" s="87"/>
    </row>
    <row r="145" spans="1:22" ht="12">
      <c r="A145" s="87"/>
      <c r="B145" s="125"/>
      <c r="C145" s="87"/>
      <c r="D145" s="87"/>
      <c r="E145" s="87"/>
      <c r="F145" s="87"/>
      <c r="G145" s="87"/>
      <c r="H145" s="87"/>
      <c r="I145" s="87"/>
      <c r="J145" s="87"/>
      <c r="K145" s="87"/>
      <c r="L145" s="87"/>
      <c r="M145" s="87"/>
      <c r="N145" s="87"/>
      <c r="O145" s="87"/>
      <c r="P145" s="87"/>
      <c r="Q145" s="87"/>
      <c r="R145" s="87"/>
      <c r="S145" s="87"/>
      <c r="T145" s="87"/>
      <c r="U145" s="87"/>
      <c r="V145" s="87"/>
    </row>
    <row r="146" spans="1:22" ht="12">
      <c r="A146" s="87"/>
      <c r="B146" s="125"/>
      <c r="C146" s="87"/>
      <c r="D146" s="87"/>
      <c r="E146" s="87"/>
      <c r="F146" s="87"/>
      <c r="G146" s="87"/>
      <c r="H146" s="87"/>
      <c r="I146" s="87"/>
      <c r="J146" s="87"/>
      <c r="K146" s="87"/>
      <c r="L146" s="87"/>
      <c r="M146" s="87"/>
      <c r="N146" s="87"/>
      <c r="O146" s="87"/>
      <c r="P146" s="87"/>
      <c r="Q146" s="87"/>
      <c r="R146" s="87"/>
      <c r="S146" s="87"/>
      <c r="T146" s="87"/>
      <c r="U146" s="87"/>
      <c r="V146" s="87"/>
    </row>
    <row r="147" spans="1:22" ht="12">
      <c r="A147" s="87"/>
      <c r="B147" s="125"/>
      <c r="C147" s="87"/>
      <c r="D147" s="87"/>
      <c r="E147" s="87"/>
      <c r="F147" s="87"/>
      <c r="G147" s="87"/>
      <c r="H147" s="87"/>
      <c r="I147" s="87"/>
      <c r="J147" s="87"/>
      <c r="K147" s="87"/>
      <c r="L147" s="87"/>
      <c r="M147" s="87"/>
      <c r="N147" s="87"/>
      <c r="O147" s="87"/>
      <c r="P147" s="87"/>
      <c r="Q147" s="87"/>
      <c r="R147" s="87"/>
      <c r="S147" s="87"/>
      <c r="T147" s="87"/>
      <c r="U147" s="87"/>
      <c r="V147" s="87"/>
    </row>
    <row r="148" spans="1:22" ht="12">
      <c r="A148" s="87"/>
      <c r="B148" s="125"/>
      <c r="C148" s="87"/>
      <c r="D148" s="87"/>
      <c r="E148" s="87"/>
      <c r="F148" s="87"/>
      <c r="G148" s="87"/>
      <c r="H148" s="87"/>
      <c r="I148" s="87"/>
      <c r="J148" s="87"/>
      <c r="K148" s="87"/>
      <c r="L148" s="87"/>
      <c r="M148" s="87"/>
      <c r="N148" s="87"/>
      <c r="O148" s="87"/>
      <c r="P148" s="87"/>
      <c r="Q148" s="87"/>
      <c r="R148" s="87"/>
      <c r="S148" s="87"/>
      <c r="T148" s="87"/>
      <c r="U148" s="87"/>
      <c r="V148" s="87"/>
    </row>
    <row r="149" spans="1:22" ht="12">
      <c r="A149" s="87"/>
      <c r="B149" s="125"/>
      <c r="C149" s="87"/>
      <c r="D149" s="87"/>
      <c r="E149" s="87"/>
      <c r="F149" s="87"/>
      <c r="G149" s="87"/>
      <c r="H149" s="87"/>
      <c r="I149" s="87"/>
      <c r="J149" s="87"/>
      <c r="K149" s="87"/>
      <c r="L149" s="87"/>
      <c r="M149" s="87"/>
      <c r="N149" s="87"/>
      <c r="O149" s="87"/>
      <c r="P149" s="87"/>
      <c r="Q149" s="87"/>
      <c r="R149" s="87"/>
      <c r="S149" s="87"/>
      <c r="T149" s="87"/>
      <c r="U149" s="87"/>
      <c r="V149" s="87"/>
    </row>
    <row r="150" spans="1:22" ht="12">
      <c r="A150" s="87"/>
      <c r="B150" s="125"/>
      <c r="C150" s="87"/>
      <c r="D150" s="87"/>
      <c r="E150" s="87"/>
      <c r="F150" s="87"/>
      <c r="G150" s="87"/>
      <c r="H150" s="87"/>
      <c r="I150" s="87"/>
      <c r="J150" s="87"/>
      <c r="K150" s="87"/>
      <c r="L150" s="87"/>
      <c r="M150" s="87"/>
      <c r="N150" s="87"/>
      <c r="O150" s="87"/>
      <c r="P150" s="87"/>
      <c r="Q150" s="87"/>
      <c r="R150" s="87"/>
      <c r="S150" s="87"/>
      <c r="T150" s="87"/>
      <c r="U150" s="87"/>
      <c r="V150" s="87"/>
    </row>
    <row r="151" spans="1:22" ht="12">
      <c r="A151" s="87"/>
      <c r="B151" s="125"/>
      <c r="C151" s="87"/>
      <c r="D151" s="87"/>
      <c r="E151" s="87"/>
      <c r="F151" s="87"/>
      <c r="G151" s="87"/>
      <c r="H151" s="87"/>
      <c r="I151" s="87"/>
      <c r="J151" s="87"/>
      <c r="K151" s="87"/>
      <c r="L151" s="87"/>
      <c r="M151" s="87"/>
      <c r="N151" s="87"/>
      <c r="O151" s="87"/>
      <c r="P151" s="87"/>
      <c r="Q151" s="87"/>
      <c r="R151" s="87"/>
      <c r="S151" s="87"/>
      <c r="T151" s="87"/>
      <c r="U151" s="87"/>
      <c r="V151" s="87"/>
    </row>
    <row r="152" spans="1:22" ht="12">
      <c r="A152" s="87"/>
      <c r="B152" s="125"/>
      <c r="C152" s="87"/>
      <c r="D152" s="87"/>
      <c r="E152" s="87"/>
      <c r="F152" s="87"/>
      <c r="G152" s="87"/>
      <c r="H152" s="87"/>
      <c r="I152" s="87"/>
      <c r="J152" s="87"/>
      <c r="K152" s="87"/>
      <c r="L152" s="87"/>
      <c r="M152" s="87"/>
      <c r="N152" s="87"/>
      <c r="O152" s="87"/>
      <c r="P152" s="87"/>
      <c r="Q152" s="87"/>
      <c r="R152" s="87"/>
      <c r="S152" s="87"/>
      <c r="T152" s="87"/>
      <c r="U152" s="87"/>
      <c r="V152" s="87"/>
    </row>
    <row r="153" spans="1:22" ht="12">
      <c r="A153" s="87"/>
      <c r="B153" s="125"/>
      <c r="C153" s="87"/>
      <c r="D153" s="87"/>
      <c r="E153" s="87"/>
      <c r="F153" s="87"/>
      <c r="G153" s="87"/>
      <c r="H153" s="87"/>
      <c r="I153" s="87"/>
      <c r="J153" s="87"/>
      <c r="K153" s="87"/>
      <c r="L153" s="87"/>
      <c r="M153" s="87"/>
      <c r="N153" s="87"/>
      <c r="O153" s="87"/>
      <c r="P153" s="87"/>
      <c r="Q153" s="87"/>
      <c r="R153" s="87"/>
      <c r="S153" s="87"/>
      <c r="T153" s="87"/>
      <c r="U153" s="87"/>
      <c r="V153" s="87"/>
    </row>
    <row r="154" spans="1:22" ht="12">
      <c r="A154" s="87"/>
      <c r="B154" s="125"/>
      <c r="C154" s="87"/>
      <c r="D154" s="87"/>
      <c r="E154" s="87"/>
      <c r="F154" s="87"/>
      <c r="G154" s="87"/>
      <c r="H154" s="87"/>
      <c r="I154" s="87"/>
      <c r="J154" s="87"/>
      <c r="K154" s="87"/>
      <c r="L154" s="87"/>
      <c r="M154" s="87"/>
      <c r="N154" s="87"/>
      <c r="O154" s="87"/>
      <c r="P154" s="87"/>
      <c r="Q154" s="87"/>
      <c r="R154" s="87"/>
      <c r="S154" s="87"/>
      <c r="T154" s="87"/>
      <c r="U154" s="87"/>
      <c r="V154" s="87"/>
    </row>
    <row r="155" spans="1:22" ht="12">
      <c r="A155" s="87"/>
      <c r="B155" s="125"/>
      <c r="C155" s="87"/>
      <c r="D155" s="87"/>
      <c r="E155" s="87"/>
      <c r="F155" s="87"/>
      <c r="G155" s="87"/>
      <c r="H155" s="87"/>
      <c r="I155" s="87"/>
      <c r="J155" s="87"/>
      <c r="K155" s="87"/>
      <c r="L155" s="87"/>
      <c r="M155" s="87"/>
      <c r="N155" s="87"/>
      <c r="O155" s="87"/>
      <c r="P155" s="87"/>
      <c r="Q155" s="87"/>
      <c r="R155" s="87"/>
      <c r="S155" s="87"/>
      <c r="T155" s="87"/>
      <c r="U155" s="87"/>
      <c r="V155" s="87"/>
    </row>
    <row r="156" spans="1:22" ht="12">
      <c r="A156" s="87"/>
      <c r="B156" s="125"/>
      <c r="C156" s="87"/>
      <c r="D156" s="87"/>
      <c r="E156" s="87"/>
      <c r="F156" s="87"/>
      <c r="G156" s="87"/>
      <c r="H156" s="87"/>
      <c r="I156" s="87"/>
      <c r="J156" s="87"/>
      <c r="K156" s="87"/>
      <c r="L156" s="87"/>
      <c r="M156" s="87"/>
      <c r="N156" s="87"/>
      <c r="O156" s="87"/>
      <c r="P156" s="87"/>
      <c r="Q156" s="87"/>
      <c r="R156" s="87"/>
      <c r="S156" s="87"/>
      <c r="T156" s="87"/>
      <c r="U156" s="87"/>
      <c r="V156" s="87"/>
    </row>
    <row r="157" spans="1:22" ht="12">
      <c r="A157" s="87"/>
      <c r="B157" s="125"/>
      <c r="C157" s="87"/>
      <c r="D157" s="87"/>
      <c r="E157" s="87"/>
      <c r="F157" s="87"/>
      <c r="G157" s="87"/>
      <c r="H157" s="87"/>
      <c r="I157" s="87"/>
      <c r="J157" s="87"/>
      <c r="K157" s="87"/>
      <c r="L157" s="87"/>
      <c r="M157" s="87"/>
      <c r="N157" s="87"/>
      <c r="O157" s="87"/>
      <c r="P157" s="87"/>
      <c r="Q157" s="87"/>
      <c r="R157" s="87"/>
      <c r="S157" s="87"/>
      <c r="T157" s="87"/>
      <c r="U157" s="87"/>
      <c r="V157" s="87"/>
    </row>
    <row r="158" spans="1:22" ht="12">
      <c r="A158" s="87"/>
      <c r="B158" s="125"/>
      <c r="C158" s="87"/>
      <c r="D158" s="87"/>
      <c r="E158" s="87"/>
      <c r="F158" s="87"/>
      <c r="G158" s="87"/>
      <c r="H158" s="87"/>
      <c r="I158" s="87"/>
      <c r="J158" s="87"/>
      <c r="K158" s="87"/>
      <c r="L158" s="87"/>
      <c r="M158" s="87"/>
      <c r="N158" s="87"/>
      <c r="O158" s="87"/>
      <c r="P158" s="87"/>
      <c r="Q158" s="87"/>
      <c r="R158" s="87"/>
      <c r="S158" s="87"/>
      <c r="T158" s="87"/>
      <c r="U158" s="87"/>
      <c r="V158" s="87"/>
    </row>
    <row r="159" spans="1:22" ht="12">
      <c r="A159" s="87"/>
      <c r="B159" s="125"/>
      <c r="C159" s="87"/>
      <c r="D159" s="87"/>
      <c r="E159" s="87"/>
      <c r="F159" s="87"/>
      <c r="G159" s="87"/>
      <c r="H159" s="87"/>
      <c r="I159" s="87"/>
      <c r="J159" s="87"/>
      <c r="K159" s="87"/>
      <c r="L159" s="87"/>
      <c r="M159" s="87"/>
      <c r="N159" s="87"/>
      <c r="O159" s="87"/>
      <c r="P159" s="87"/>
      <c r="Q159" s="87"/>
      <c r="R159" s="87"/>
      <c r="S159" s="87"/>
      <c r="T159" s="87"/>
      <c r="U159" s="87"/>
      <c r="V159" s="87"/>
    </row>
    <row r="160" spans="1:22" ht="12">
      <c r="A160" s="87"/>
      <c r="B160" s="125"/>
      <c r="C160" s="87"/>
      <c r="D160" s="87"/>
      <c r="E160" s="87"/>
      <c r="F160" s="87"/>
      <c r="G160" s="87"/>
      <c r="H160" s="87"/>
      <c r="I160" s="87"/>
      <c r="J160" s="87"/>
      <c r="K160" s="87"/>
      <c r="L160" s="87"/>
      <c r="M160" s="87"/>
      <c r="N160" s="87"/>
      <c r="O160" s="87"/>
      <c r="P160" s="87"/>
      <c r="Q160" s="87"/>
      <c r="R160" s="87"/>
      <c r="S160" s="87"/>
      <c r="T160" s="87"/>
      <c r="U160" s="87"/>
      <c r="V160" s="87"/>
    </row>
    <row r="161" spans="1:22" ht="12">
      <c r="A161" s="87"/>
      <c r="B161" s="125"/>
      <c r="C161" s="87"/>
      <c r="D161" s="87"/>
      <c r="E161" s="87"/>
      <c r="F161" s="87"/>
      <c r="G161" s="87"/>
      <c r="H161" s="87"/>
      <c r="I161" s="87"/>
      <c r="J161" s="87"/>
      <c r="K161" s="87"/>
      <c r="L161" s="87"/>
      <c r="M161" s="87"/>
      <c r="N161" s="87"/>
      <c r="O161" s="87"/>
      <c r="P161" s="87"/>
      <c r="Q161" s="87"/>
      <c r="R161" s="87"/>
      <c r="S161" s="87"/>
      <c r="T161" s="87"/>
      <c r="U161" s="87"/>
      <c r="V161" s="87"/>
    </row>
    <row r="162" spans="1:22" ht="12">
      <c r="A162" s="87"/>
      <c r="B162" s="125"/>
      <c r="C162" s="87"/>
      <c r="D162" s="87"/>
      <c r="E162" s="87"/>
      <c r="F162" s="87"/>
      <c r="G162" s="87"/>
      <c r="H162" s="87"/>
      <c r="I162" s="87"/>
      <c r="J162" s="87"/>
      <c r="K162" s="87"/>
      <c r="L162" s="87"/>
      <c r="M162" s="87"/>
      <c r="N162" s="87"/>
      <c r="O162" s="87"/>
      <c r="P162" s="87"/>
      <c r="Q162" s="87"/>
      <c r="R162" s="87"/>
      <c r="S162" s="87"/>
      <c r="T162" s="87"/>
      <c r="U162" s="87"/>
      <c r="V162" s="87"/>
    </row>
    <row r="163" spans="1:22" ht="12">
      <c r="A163" s="87"/>
      <c r="B163" s="125"/>
      <c r="C163" s="87"/>
      <c r="D163" s="87"/>
      <c r="E163" s="87"/>
      <c r="F163" s="87"/>
      <c r="G163" s="87"/>
      <c r="H163" s="87"/>
      <c r="I163" s="87"/>
      <c r="J163" s="87"/>
      <c r="K163" s="87"/>
      <c r="L163" s="87"/>
      <c r="M163" s="87"/>
      <c r="N163" s="87"/>
      <c r="O163" s="87"/>
      <c r="P163" s="87"/>
      <c r="Q163" s="87"/>
      <c r="R163" s="87"/>
      <c r="S163" s="87"/>
      <c r="T163" s="87"/>
      <c r="U163" s="87"/>
      <c r="V163" s="87"/>
    </row>
    <row r="164" spans="1:22" ht="12">
      <c r="A164" s="87"/>
      <c r="B164" s="125"/>
      <c r="C164" s="87"/>
      <c r="D164" s="87"/>
      <c r="E164" s="87"/>
      <c r="F164" s="87"/>
      <c r="G164" s="87"/>
      <c r="H164" s="87"/>
      <c r="I164" s="87"/>
      <c r="J164" s="87"/>
      <c r="K164" s="87"/>
      <c r="L164" s="87"/>
      <c r="M164" s="87"/>
      <c r="N164" s="87"/>
      <c r="O164" s="87"/>
      <c r="P164" s="87"/>
      <c r="Q164" s="87"/>
      <c r="R164" s="87"/>
      <c r="S164" s="87"/>
      <c r="T164" s="87"/>
      <c r="U164" s="87"/>
      <c r="V164" s="87"/>
    </row>
    <row r="165" spans="1:22" ht="12">
      <c r="A165" s="87"/>
      <c r="B165" s="125"/>
      <c r="C165" s="87"/>
      <c r="D165" s="87"/>
      <c r="E165" s="87"/>
      <c r="F165" s="87"/>
      <c r="G165" s="87"/>
      <c r="H165" s="87"/>
      <c r="I165" s="87"/>
      <c r="J165" s="87"/>
      <c r="K165" s="87"/>
      <c r="L165" s="87"/>
      <c r="M165" s="87"/>
      <c r="N165" s="87"/>
      <c r="O165" s="87"/>
      <c r="P165" s="87"/>
      <c r="Q165" s="87"/>
      <c r="R165" s="87"/>
      <c r="S165" s="87"/>
      <c r="T165" s="87"/>
      <c r="U165" s="87"/>
      <c r="V165" s="87"/>
    </row>
    <row r="166" spans="1:22" ht="12">
      <c r="A166" s="87"/>
      <c r="B166" s="125"/>
      <c r="C166" s="87"/>
      <c r="D166" s="87"/>
      <c r="E166" s="87"/>
      <c r="F166" s="87"/>
      <c r="G166" s="87"/>
      <c r="H166" s="87"/>
      <c r="I166" s="87"/>
      <c r="J166" s="87"/>
      <c r="K166" s="87"/>
      <c r="L166" s="87"/>
      <c r="M166" s="87"/>
      <c r="N166" s="87"/>
      <c r="O166" s="87"/>
      <c r="P166" s="87"/>
      <c r="Q166" s="87"/>
      <c r="R166" s="87"/>
      <c r="S166" s="87"/>
      <c r="T166" s="87"/>
      <c r="U166" s="87"/>
      <c r="V166" s="87"/>
    </row>
    <row r="167" spans="1:22" ht="12">
      <c r="A167" s="87"/>
      <c r="B167" s="125"/>
      <c r="C167" s="87"/>
      <c r="D167" s="87"/>
      <c r="E167" s="87"/>
      <c r="F167" s="87"/>
      <c r="G167" s="87"/>
      <c r="H167" s="87"/>
      <c r="I167" s="87"/>
      <c r="J167" s="87"/>
      <c r="K167" s="87"/>
      <c r="L167" s="87"/>
      <c r="M167" s="87"/>
      <c r="N167" s="87"/>
      <c r="O167" s="87"/>
      <c r="P167" s="87"/>
      <c r="Q167" s="87"/>
      <c r="R167" s="87"/>
      <c r="S167" s="87"/>
      <c r="T167" s="87"/>
      <c r="U167" s="87"/>
      <c r="V167" s="87"/>
    </row>
    <row r="168" spans="1:22" ht="12">
      <c r="A168" s="87"/>
      <c r="B168" s="125"/>
      <c r="C168" s="87"/>
      <c r="D168" s="87"/>
      <c r="E168" s="87"/>
      <c r="F168" s="87"/>
      <c r="G168" s="87"/>
      <c r="H168" s="87"/>
      <c r="I168" s="87"/>
      <c r="J168" s="87"/>
      <c r="K168" s="87"/>
      <c r="L168" s="87"/>
      <c r="M168" s="87"/>
      <c r="N168" s="87"/>
      <c r="O168" s="87"/>
      <c r="P168" s="87"/>
      <c r="Q168" s="87"/>
      <c r="R168" s="87"/>
      <c r="S168" s="87"/>
      <c r="T168" s="87"/>
      <c r="U168" s="87"/>
      <c r="V168" s="87"/>
    </row>
    <row r="169" spans="1:22" ht="12">
      <c r="A169" s="87"/>
      <c r="B169" s="125"/>
      <c r="C169" s="87"/>
      <c r="D169" s="87"/>
      <c r="E169" s="87"/>
      <c r="F169" s="87"/>
      <c r="G169" s="87"/>
      <c r="H169" s="87"/>
      <c r="I169" s="87"/>
      <c r="J169" s="87"/>
      <c r="K169" s="87"/>
      <c r="L169" s="87"/>
      <c r="M169" s="87"/>
      <c r="N169" s="87"/>
      <c r="O169" s="87"/>
      <c r="P169" s="87"/>
      <c r="Q169" s="87"/>
      <c r="R169" s="87"/>
      <c r="S169" s="87"/>
      <c r="T169" s="87"/>
      <c r="U169" s="87"/>
      <c r="V169" s="87"/>
    </row>
    <row r="170" spans="1:22" ht="12">
      <c r="A170" s="87"/>
      <c r="B170" s="125"/>
      <c r="C170" s="87"/>
      <c r="D170" s="87"/>
      <c r="E170" s="87"/>
      <c r="F170" s="87"/>
      <c r="G170" s="87"/>
      <c r="H170" s="87"/>
      <c r="I170" s="87"/>
      <c r="J170" s="87"/>
      <c r="K170" s="87"/>
      <c r="L170" s="87"/>
      <c r="M170" s="87"/>
      <c r="N170" s="87"/>
      <c r="O170" s="87"/>
      <c r="P170" s="87"/>
      <c r="Q170" s="87"/>
      <c r="R170" s="87"/>
      <c r="S170" s="87"/>
      <c r="T170" s="87"/>
      <c r="U170" s="87"/>
      <c r="V170" s="87"/>
    </row>
    <row r="171" spans="1:22" ht="12">
      <c r="A171" s="87"/>
      <c r="B171" s="125"/>
      <c r="C171" s="87"/>
      <c r="D171" s="87"/>
      <c r="E171" s="87"/>
      <c r="F171" s="87"/>
      <c r="G171" s="87"/>
      <c r="H171" s="87"/>
      <c r="I171" s="87"/>
      <c r="J171" s="87"/>
      <c r="K171" s="87"/>
      <c r="L171" s="87"/>
      <c r="M171" s="87"/>
      <c r="N171" s="87"/>
      <c r="O171" s="87"/>
      <c r="P171" s="87"/>
      <c r="Q171" s="87"/>
      <c r="R171" s="87"/>
      <c r="S171" s="87"/>
      <c r="T171" s="87"/>
      <c r="U171" s="87"/>
      <c r="V171" s="87"/>
    </row>
    <row r="172" spans="1:22" ht="12">
      <c r="A172" s="87"/>
      <c r="B172" s="125"/>
      <c r="C172" s="87"/>
      <c r="D172" s="87"/>
      <c r="E172" s="87"/>
      <c r="F172" s="87"/>
      <c r="G172" s="87"/>
      <c r="H172" s="87"/>
      <c r="I172" s="87"/>
      <c r="J172" s="87"/>
      <c r="K172" s="87"/>
      <c r="L172" s="87"/>
      <c r="M172" s="87"/>
      <c r="N172" s="87"/>
      <c r="O172" s="87"/>
      <c r="P172" s="87"/>
      <c r="Q172" s="87"/>
      <c r="R172" s="87"/>
      <c r="S172" s="87"/>
      <c r="T172" s="87"/>
      <c r="U172" s="87"/>
      <c r="V172" s="87"/>
    </row>
    <row r="173" spans="1:22" ht="12">
      <c r="A173" s="87"/>
      <c r="B173" s="125"/>
      <c r="C173" s="87"/>
      <c r="D173" s="87"/>
      <c r="E173" s="87"/>
      <c r="F173" s="87"/>
      <c r="G173" s="87"/>
      <c r="H173" s="87"/>
      <c r="I173" s="87"/>
      <c r="J173" s="87"/>
      <c r="K173" s="87"/>
      <c r="L173" s="87"/>
      <c r="M173" s="87"/>
      <c r="N173" s="87"/>
      <c r="O173" s="87"/>
      <c r="P173" s="87"/>
      <c r="Q173" s="87"/>
      <c r="R173" s="87"/>
      <c r="S173" s="87"/>
      <c r="T173" s="87"/>
      <c r="U173" s="87"/>
      <c r="V173" s="87"/>
    </row>
    <row r="174" spans="1:22" ht="12">
      <c r="A174" s="87"/>
      <c r="B174" s="125"/>
      <c r="C174" s="87"/>
      <c r="D174" s="87"/>
      <c r="E174" s="87"/>
      <c r="F174" s="87"/>
      <c r="G174" s="87"/>
      <c r="H174" s="87"/>
      <c r="I174" s="87"/>
      <c r="J174" s="87"/>
      <c r="K174" s="87"/>
      <c r="L174" s="87"/>
      <c r="M174" s="87"/>
      <c r="N174" s="87"/>
      <c r="O174" s="87"/>
      <c r="P174" s="87"/>
      <c r="Q174" s="87"/>
      <c r="R174" s="87"/>
      <c r="S174" s="87"/>
      <c r="T174" s="87"/>
      <c r="U174" s="87"/>
      <c r="V174" s="87"/>
    </row>
    <row r="175" spans="1:22" ht="12">
      <c r="A175" s="87"/>
      <c r="B175" s="125"/>
      <c r="C175" s="87"/>
      <c r="D175" s="87"/>
      <c r="E175" s="87"/>
      <c r="F175" s="87"/>
      <c r="G175" s="87"/>
      <c r="H175" s="87"/>
      <c r="I175" s="87"/>
      <c r="J175" s="87"/>
      <c r="K175" s="87"/>
      <c r="L175" s="87"/>
      <c r="M175" s="87"/>
      <c r="N175" s="87"/>
      <c r="O175" s="87"/>
      <c r="P175" s="87"/>
      <c r="Q175" s="87"/>
      <c r="R175" s="87"/>
      <c r="S175" s="87"/>
      <c r="T175" s="87"/>
      <c r="U175" s="87"/>
      <c r="V175" s="87"/>
    </row>
    <row r="176" spans="1:22" ht="12">
      <c r="A176" s="87"/>
      <c r="B176" s="125"/>
      <c r="C176" s="87"/>
      <c r="D176" s="87"/>
      <c r="E176" s="87"/>
      <c r="F176" s="87"/>
      <c r="G176" s="87"/>
      <c r="H176" s="87"/>
      <c r="I176" s="87"/>
      <c r="J176" s="87"/>
      <c r="K176" s="87"/>
      <c r="L176" s="87"/>
      <c r="M176" s="87"/>
      <c r="N176" s="87"/>
      <c r="O176" s="87"/>
      <c r="P176" s="87"/>
      <c r="Q176" s="87"/>
      <c r="R176" s="87"/>
      <c r="S176" s="87"/>
      <c r="T176" s="87"/>
      <c r="U176" s="87"/>
      <c r="V176" s="87"/>
    </row>
    <row r="177" spans="1:22" ht="12">
      <c r="A177" s="87"/>
      <c r="B177" s="125"/>
      <c r="C177" s="87"/>
      <c r="D177" s="87"/>
      <c r="E177" s="87"/>
      <c r="F177" s="87"/>
      <c r="G177" s="87"/>
      <c r="H177" s="87"/>
      <c r="I177" s="87"/>
      <c r="J177" s="87"/>
      <c r="K177" s="87"/>
      <c r="L177" s="87"/>
      <c r="M177" s="87"/>
      <c r="N177" s="87"/>
      <c r="O177" s="87"/>
      <c r="P177" s="87"/>
      <c r="Q177" s="87"/>
      <c r="R177" s="87"/>
      <c r="S177" s="87"/>
      <c r="T177" s="87"/>
      <c r="U177" s="87"/>
      <c r="V177" s="87"/>
    </row>
    <row r="178" spans="1:22" ht="12">
      <c r="A178" s="87"/>
      <c r="B178" s="125"/>
      <c r="C178" s="87"/>
      <c r="D178" s="87"/>
      <c r="E178" s="87"/>
      <c r="F178" s="87"/>
      <c r="G178" s="87"/>
      <c r="H178" s="87"/>
      <c r="I178" s="87"/>
      <c r="J178" s="87"/>
      <c r="K178" s="87"/>
      <c r="L178" s="87"/>
      <c r="M178" s="87"/>
      <c r="N178" s="87"/>
      <c r="O178" s="87"/>
      <c r="P178" s="87"/>
      <c r="Q178" s="87"/>
      <c r="R178" s="87"/>
      <c r="S178" s="87"/>
      <c r="T178" s="87"/>
      <c r="U178" s="87"/>
      <c r="V178" s="87"/>
    </row>
    <row r="179" spans="1:22" ht="12">
      <c r="A179" s="87"/>
      <c r="B179" s="125"/>
      <c r="C179" s="87"/>
      <c r="D179" s="87"/>
      <c r="E179" s="87"/>
      <c r="F179" s="87"/>
      <c r="G179" s="87"/>
      <c r="H179" s="87"/>
      <c r="I179" s="87"/>
      <c r="J179" s="87"/>
      <c r="K179" s="87"/>
      <c r="L179" s="87"/>
      <c r="M179" s="87"/>
      <c r="N179" s="87"/>
      <c r="O179" s="87"/>
      <c r="P179" s="87"/>
      <c r="Q179" s="87"/>
      <c r="R179" s="87"/>
      <c r="S179" s="87"/>
      <c r="T179" s="87"/>
      <c r="U179" s="87"/>
      <c r="V179" s="87"/>
    </row>
    <row r="180" spans="1:22" ht="12">
      <c r="A180" s="87"/>
      <c r="B180" s="125"/>
      <c r="C180" s="87"/>
      <c r="D180" s="87"/>
      <c r="E180" s="87"/>
      <c r="F180" s="87"/>
      <c r="G180" s="87"/>
      <c r="H180" s="87"/>
      <c r="I180" s="87"/>
      <c r="J180" s="87"/>
      <c r="K180" s="87"/>
      <c r="L180" s="87"/>
      <c r="M180" s="87"/>
      <c r="N180" s="87"/>
      <c r="O180" s="87"/>
      <c r="P180" s="87"/>
      <c r="Q180" s="87"/>
      <c r="R180" s="87"/>
      <c r="S180" s="87"/>
      <c r="T180" s="87"/>
      <c r="U180" s="87"/>
      <c r="V180" s="87"/>
    </row>
    <row r="181" spans="1:22" ht="12">
      <c r="A181" s="87"/>
      <c r="B181" s="125"/>
      <c r="C181" s="87"/>
      <c r="D181" s="87"/>
      <c r="E181" s="87"/>
      <c r="F181" s="87"/>
      <c r="G181" s="87"/>
      <c r="H181" s="87"/>
      <c r="I181" s="87"/>
      <c r="J181" s="87"/>
      <c r="K181" s="87"/>
      <c r="L181" s="87"/>
      <c r="M181" s="87"/>
      <c r="N181" s="87"/>
      <c r="O181" s="87"/>
      <c r="P181" s="87"/>
      <c r="Q181" s="87"/>
      <c r="R181" s="87"/>
      <c r="S181" s="87"/>
      <c r="T181" s="87"/>
      <c r="U181" s="87"/>
      <c r="V181" s="87"/>
    </row>
    <row r="182" spans="1:22" ht="12">
      <c r="A182" s="87"/>
      <c r="B182" s="125"/>
      <c r="C182" s="87"/>
      <c r="D182" s="87"/>
      <c r="E182" s="87"/>
      <c r="F182" s="87"/>
      <c r="G182" s="87"/>
      <c r="H182" s="87"/>
      <c r="I182" s="87"/>
      <c r="J182" s="87"/>
      <c r="K182" s="87"/>
      <c r="L182" s="87"/>
      <c r="M182" s="87"/>
      <c r="N182" s="87"/>
      <c r="O182" s="87"/>
      <c r="P182" s="87"/>
      <c r="Q182" s="87"/>
      <c r="R182" s="87"/>
      <c r="S182" s="87"/>
      <c r="T182" s="87"/>
      <c r="U182" s="87"/>
      <c r="V182" s="87"/>
    </row>
    <row r="183" spans="1:22" ht="12">
      <c r="A183" s="87"/>
      <c r="B183" s="125"/>
      <c r="C183" s="87"/>
      <c r="D183" s="87"/>
      <c r="E183" s="87"/>
      <c r="F183" s="87"/>
      <c r="G183" s="87"/>
      <c r="H183" s="87"/>
      <c r="I183" s="87"/>
      <c r="J183" s="87"/>
      <c r="K183" s="87"/>
      <c r="L183" s="87"/>
      <c r="M183" s="87"/>
      <c r="N183" s="87"/>
      <c r="O183" s="87"/>
      <c r="P183" s="87"/>
      <c r="Q183" s="87"/>
      <c r="R183" s="87"/>
      <c r="S183" s="87"/>
      <c r="T183" s="87"/>
      <c r="U183" s="87"/>
      <c r="V183" s="87"/>
    </row>
    <row r="184" spans="1:22" ht="12">
      <c r="A184" s="87"/>
      <c r="B184" s="125"/>
      <c r="C184" s="87"/>
      <c r="D184" s="87"/>
      <c r="E184" s="87"/>
      <c r="F184" s="87"/>
      <c r="G184" s="87"/>
      <c r="H184" s="87"/>
      <c r="I184" s="87"/>
      <c r="J184" s="87"/>
      <c r="K184" s="87"/>
      <c r="L184" s="87"/>
      <c r="M184" s="87"/>
      <c r="N184" s="87"/>
      <c r="O184" s="87"/>
      <c r="P184" s="87"/>
      <c r="Q184" s="87"/>
      <c r="R184" s="87"/>
      <c r="S184" s="87"/>
      <c r="T184" s="87"/>
      <c r="U184" s="87"/>
      <c r="V184" s="87"/>
    </row>
    <row r="185" spans="1:22" ht="12">
      <c r="A185" s="87"/>
      <c r="B185" s="125"/>
      <c r="C185" s="87"/>
      <c r="D185" s="87"/>
      <c r="E185" s="87"/>
      <c r="F185" s="87"/>
      <c r="G185" s="87"/>
      <c r="H185" s="87"/>
      <c r="I185" s="87"/>
      <c r="J185" s="87"/>
      <c r="K185" s="87"/>
      <c r="L185" s="87"/>
      <c r="M185" s="87"/>
      <c r="N185" s="87"/>
      <c r="O185" s="87"/>
      <c r="P185" s="87"/>
      <c r="Q185" s="87"/>
      <c r="R185" s="87"/>
      <c r="S185" s="87"/>
      <c r="T185" s="87"/>
      <c r="U185" s="87"/>
      <c r="V185" s="87"/>
    </row>
    <row r="186" spans="1:22" ht="12">
      <c r="A186" s="87"/>
      <c r="B186" s="125"/>
      <c r="C186" s="87"/>
      <c r="D186" s="87"/>
      <c r="E186" s="87"/>
      <c r="F186" s="87"/>
      <c r="G186" s="87"/>
      <c r="H186" s="87"/>
      <c r="I186" s="87"/>
      <c r="J186" s="87"/>
      <c r="K186" s="87"/>
      <c r="L186" s="87"/>
      <c r="M186" s="87"/>
      <c r="N186" s="87"/>
      <c r="O186" s="87"/>
      <c r="P186" s="87"/>
      <c r="Q186" s="87"/>
      <c r="R186" s="87"/>
      <c r="S186" s="87"/>
      <c r="T186" s="87"/>
      <c r="U186" s="87"/>
      <c r="V186" s="87"/>
    </row>
    <row r="187" spans="1:22" ht="12">
      <c r="A187" s="87"/>
      <c r="B187" s="125"/>
      <c r="C187" s="87"/>
      <c r="D187" s="87"/>
      <c r="E187" s="87"/>
      <c r="F187" s="87"/>
      <c r="G187" s="87"/>
      <c r="H187" s="87"/>
      <c r="I187" s="87"/>
      <c r="J187" s="87"/>
      <c r="K187" s="87"/>
      <c r="L187" s="87"/>
      <c r="M187" s="87"/>
      <c r="N187" s="87"/>
      <c r="O187" s="87"/>
      <c r="P187" s="87"/>
      <c r="Q187" s="87"/>
      <c r="R187" s="87"/>
      <c r="S187" s="87"/>
      <c r="T187" s="87"/>
      <c r="U187" s="87"/>
      <c r="V187" s="87"/>
    </row>
    <row r="188" spans="1:22" ht="12">
      <c r="A188" s="87"/>
      <c r="B188" s="125"/>
      <c r="C188" s="87"/>
      <c r="D188" s="87"/>
      <c r="E188" s="87"/>
      <c r="F188" s="87"/>
      <c r="G188" s="87"/>
      <c r="H188" s="87"/>
      <c r="I188" s="87"/>
      <c r="J188" s="87"/>
      <c r="K188" s="87"/>
      <c r="L188" s="87"/>
      <c r="M188" s="87"/>
      <c r="N188" s="87"/>
      <c r="O188" s="87"/>
      <c r="P188" s="87"/>
      <c r="Q188" s="87"/>
      <c r="R188" s="87"/>
      <c r="S188" s="87"/>
      <c r="T188" s="87"/>
      <c r="U188" s="87"/>
      <c r="V188" s="87"/>
    </row>
    <row r="189" spans="1:22" ht="12">
      <c r="A189" s="87"/>
      <c r="B189" s="125"/>
      <c r="C189" s="87"/>
      <c r="D189" s="87"/>
      <c r="E189" s="87"/>
      <c r="F189" s="87"/>
      <c r="G189" s="87"/>
      <c r="H189" s="87"/>
      <c r="I189" s="87"/>
      <c r="J189" s="87"/>
      <c r="K189" s="87"/>
      <c r="L189" s="87"/>
      <c r="M189" s="87"/>
      <c r="N189" s="87"/>
      <c r="O189" s="87"/>
      <c r="P189" s="87"/>
      <c r="Q189" s="87"/>
      <c r="R189" s="87"/>
      <c r="S189" s="87"/>
      <c r="T189" s="87"/>
      <c r="U189" s="87"/>
      <c r="V189" s="87"/>
    </row>
    <row r="190" spans="1:22" ht="12">
      <c r="A190" s="87"/>
      <c r="B190" s="125"/>
      <c r="C190" s="87"/>
      <c r="D190" s="87"/>
      <c r="E190" s="87"/>
      <c r="F190" s="87"/>
      <c r="G190" s="87"/>
      <c r="H190" s="87"/>
      <c r="I190" s="87"/>
      <c r="J190" s="87"/>
      <c r="K190" s="87"/>
      <c r="L190" s="87"/>
      <c r="M190" s="87"/>
      <c r="N190" s="87"/>
      <c r="O190" s="87"/>
      <c r="P190" s="87"/>
      <c r="Q190" s="87"/>
      <c r="R190" s="87"/>
      <c r="S190" s="87"/>
      <c r="T190" s="87"/>
      <c r="U190" s="87"/>
      <c r="V190" s="87"/>
    </row>
    <row r="191" spans="1:22" ht="12">
      <c r="A191" s="87"/>
      <c r="B191" s="125"/>
      <c r="C191" s="87"/>
      <c r="D191" s="87"/>
      <c r="E191" s="87"/>
      <c r="F191" s="87"/>
      <c r="G191" s="87"/>
      <c r="H191" s="87"/>
      <c r="I191" s="87"/>
      <c r="J191" s="87"/>
      <c r="K191" s="87"/>
      <c r="L191" s="87"/>
      <c r="M191" s="87"/>
      <c r="N191" s="87"/>
      <c r="O191" s="87"/>
      <c r="P191" s="87"/>
      <c r="Q191" s="87"/>
      <c r="R191" s="87"/>
      <c r="S191" s="87"/>
      <c r="T191" s="87"/>
      <c r="U191" s="87"/>
      <c r="V191" s="87"/>
    </row>
    <row r="192" spans="1:22" ht="12">
      <c r="A192" s="87"/>
      <c r="B192" s="125"/>
      <c r="C192" s="87"/>
      <c r="D192" s="87"/>
      <c r="E192" s="87"/>
      <c r="F192" s="87"/>
      <c r="G192" s="87"/>
      <c r="H192" s="87"/>
      <c r="I192" s="87"/>
      <c r="J192" s="87"/>
      <c r="K192" s="87"/>
      <c r="L192" s="87"/>
      <c r="M192" s="87"/>
      <c r="N192" s="87"/>
      <c r="O192" s="87"/>
      <c r="P192" s="87"/>
      <c r="Q192" s="87"/>
      <c r="R192" s="87"/>
      <c r="S192" s="87"/>
      <c r="T192" s="87"/>
      <c r="U192" s="87"/>
      <c r="V192" s="87"/>
    </row>
    <row r="193" spans="1:22" ht="12">
      <c r="A193" s="87"/>
      <c r="B193" s="125"/>
      <c r="C193" s="87"/>
      <c r="D193" s="87"/>
      <c r="E193" s="87"/>
      <c r="F193" s="87"/>
      <c r="G193" s="87"/>
      <c r="H193" s="87"/>
      <c r="I193" s="87"/>
      <c r="J193" s="87"/>
      <c r="K193" s="87"/>
      <c r="L193" s="87"/>
      <c r="M193" s="87"/>
      <c r="N193" s="87"/>
      <c r="O193" s="87"/>
      <c r="P193" s="87"/>
      <c r="Q193" s="87"/>
      <c r="R193" s="87"/>
      <c r="S193" s="87"/>
      <c r="T193" s="87"/>
      <c r="U193" s="87"/>
      <c r="V193" s="87"/>
    </row>
    <row r="194" spans="1:22" ht="12">
      <c r="A194" s="87"/>
      <c r="B194" s="125"/>
      <c r="C194" s="87"/>
      <c r="D194" s="87"/>
      <c r="E194" s="87"/>
      <c r="F194" s="87"/>
      <c r="G194" s="87"/>
      <c r="H194" s="87"/>
      <c r="I194" s="87"/>
      <c r="J194" s="87"/>
      <c r="K194" s="87"/>
      <c r="L194" s="87"/>
      <c r="M194" s="87"/>
      <c r="N194" s="87"/>
      <c r="O194" s="87"/>
      <c r="P194" s="87"/>
      <c r="Q194" s="87"/>
      <c r="R194" s="87"/>
      <c r="S194" s="87"/>
      <c r="T194" s="87"/>
      <c r="U194" s="87"/>
      <c r="V194" s="87"/>
    </row>
    <row r="195" spans="1:22" ht="12">
      <c r="A195" s="87"/>
      <c r="B195" s="125"/>
      <c r="C195" s="87"/>
      <c r="D195" s="87"/>
      <c r="E195" s="87"/>
      <c r="F195" s="87"/>
      <c r="G195" s="87"/>
      <c r="H195" s="87"/>
      <c r="I195" s="87"/>
      <c r="J195" s="87"/>
      <c r="K195" s="87"/>
      <c r="L195" s="87"/>
      <c r="M195" s="87"/>
      <c r="N195" s="87"/>
      <c r="O195" s="87"/>
      <c r="P195" s="87"/>
      <c r="Q195" s="87"/>
      <c r="R195" s="87"/>
      <c r="S195" s="87"/>
      <c r="T195" s="87"/>
      <c r="U195" s="87"/>
      <c r="V195" s="87"/>
    </row>
    <row r="196" spans="1:22" ht="12">
      <c r="A196" s="87"/>
      <c r="B196" s="125"/>
      <c r="C196" s="87"/>
      <c r="D196" s="87"/>
      <c r="E196" s="87"/>
      <c r="F196" s="87"/>
      <c r="G196" s="87"/>
      <c r="H196" s="87"/>
      <c r="I196" s="87"/>
      <c r="J196" s="87"/>
      <c r="K196" s="87"/>
      <c r="L196" s="87"/>
      <c r="M196" s="87"/>
      <c r="N196" s="87"/>
      <c r="O196" s="87"/>
      <c r="P196" s="87"/>
      <c r="Q196" s="87"/>
      <c r="R196" s="87"/>
      <c r="S196" s="87"/>
      <c r="T196" s="87"/>
      <c r="U196" s="87"/>
      <c r="V196" s="87"/>
    </row>
    <row r="197" spans="1:22" ht="12">
      <c r="A197" s="87"/>
      <c r="B197" s="125"/>
      <c r="C197" s="87"/>
      <c r="D197" s="87"/>
      <c r="E197" s="87"/>
      <c r="F197" s="87"/>
      <c r="G197" s="87"/>
      <c r="H197" s="87"/>
      <c r="I197" s="87"/>
      <c r="J197" s="87"/>
      <c r="K197" s="87"/>
      <c r="L197" s="87"/>
      <c r="M197" s="87"/>
      <c r="N197" s="87"/>
      <c r="O197" s="87"/>
      <c r="P197" s="87"/>
      <c r="Q197" s="87"/>
      <c r="R197" s="87"/>
      <c r="S197" s="87"/>
      <c r="T197" s="87"/>
      <c r="U197" s="87"/>
      <c r="V197" s="87"/>
    </row>
    <row r="198" spans="1:22" ht="12">
      <c r="A198" s="87"/>
      <c r="B198" s="125"/>
      <c r="C198" s="87"/>
      <c r="D198" s="87"/>
      <c r="E198" s="87"/>
      <c r="F198" s="87"/>
      <c r="G198" s="87"/>
      <c r="H198" s="87"/>
      <c r="I198" s="87"/>
      <c r="J198" s="87"/>
      <c r="K198" s="87"/>
      <c r="L198" s="87"/>
      <c r="M198" s="87"/>
      <c r="N198" s="87"/>
      <c r="O198" s="87"/>
      <c r="P198" s="87"/>
      <c r="Q198" s="87"/>
      <c r="R198" s="87"/>
      <c r="S198" s="87"/>
      <c r="T198" s="87"/>
      <c r="U198" s="87"/>
      <c r="V198" s="87"/>
    </row>
    <row r="199" spans="1:22" ht="12">
      <c r="A199" s="87"/>
      <c r="B199" s="125"/>
      <c r="C199" s="87"/>
      <c r="D199" s="87"/>
      <c r="E199" s="87"/>
      <c r="F199" s="87"/>
      <c r="G199" s="87"/>
      <c r="H199" s="87"/>
      <c r="I199" s="87"/>
      <c r="J199" s="87"/>
      <c r="K199" s="87"/>
      <c r="L199" s="87"/>
      <c r="M199" s="87"/>
      <c r="N199" s="87"/>
      <c r="O199" s="87"/>
      <c r="P199" s="87"/>
      <c r="Q199" s="87"/>
      <c r="R199" s="87"/>
      <c r="S199" s="87"/>
      <c r="T199" s="87"/>
      <c r="U199" s="87"/>
      <c r="V199" s="87"/>
    </row>
    <row r="200" spans="1:22" ht="12">
      <c r="A200" s="87"/>
      <c r="B200" s="125"/>
      <c r="C200" s="87"/>
      <c r="D200" s="87"/>
      <c r="E200" s="87"/>
      <c r="F200" s="87"/>
      <c r="G200" s="87"/>
      <c r="H200" s="87"/>
      <c r="I200" s="87"/>
      <c r="J200" s="87"/>
      <c r="K200" s="87"/>
      <c r="L200" s="87"/>
      <c r="M200" s="87"/>
      <c r="N200" s="87"/>
      <c r="O200" s="87"/>
      <c r="P200" s="87"/>
      <c r="Q200" s="87"/>
      <c r="R200" s="87"/>
      <c r="S200" s="87"/>
      <c r="T200" s="87"/>
      <c r="U200" s="87"/>
      <c r="V200" s="87"/>
    </row>
    <row r="201" spans="1:22" ht="12">
      <c r="A201" s="87"/>
      <c r="B201" s="125"/>
      <c r="C201" s="87"/>
      <c r="D201" s="87"/>
      <c r="E201" s="87"/>
      <c r="F201" s="87"/>
      <c r="G201" s="87"/>
      <c r="H201" s="87"/>
      <c r="I201" s="87"/>
      <c r="J201" s="87"/>
      <c r="K201" s="87"/>
      <c r="L201" s="87"/>
      <c r="M201" s="87"/>
      <c r="N201" s="87"/>
      <c r="O201" s="87"/>
      <c r="P201" s="87"/>
      <c r="Q201" s="87"/>
      <c r="R201" s="87"/>
      <c r="S201" s="87"/>
      <c r="T201" s="87"/>
      <c r="U201" s="87"/>
      <c r="V201" s="87"/>
    </row>
    <row r="202" spans="1:22" ht="12">
      <c r="A202" s="87"/>
      <c r="B202" s="125"/>
      <c r="C202" s="87"/>
      <c r="D202" s="87"/>
      <c r="E202" s="87"/>
      <c r="F202" s="87"/>
      <c r="G202" s="87"/>
      <c r="H202" s="87"/>
      <c r="I202" s="87"/>
      <c r="J202" s="87"/>
      <c r="K202" s="87"/>
      <c r="L202" s="87"/>
      <c r="M202" s="87"/>
      <c r="N202" s="87"/>
      <c r="O202" s="87"/>
      <c r="P202" s="87"/>
      <c r="Q202" s="87"/>
      <c r="R202" s="87"/>
      <c r="S202" s="87"/>
      <c r="T202" s="87"/>
      <c r="U202" s="87"/>
      <c r="V202" s="87"/>
    </row>
    <row r="203" spans="1:22" ht="12">
      <c r="A203" s="87"/>
      <c r="B203" s="125"/>
      <c r="C203" s="87"/>
      <c r="D203" s="87"/>
      <c r="E203" s="87"/>
      <c r="F203" s="87"/>
      <c r="G203" s="87"/>
      <c r="H203" s="87"/>
      <c r="I203" s="87"/>
      <c r="J203" s="87"/>
      <c r="K203" s="87"/>
      <c r="L203" s="87"/>
      <c r="M203" s="87"/>
      <c r="N203" s="87"/>
      <c r="O203" s="87"/>
      <c r="P203" s="87"/>
      <c r="Q203" s="87"/>
      <c r="R203" s="87"/>
      <c r="S203" s="87"/>
      <c r="T203" s="87"/>
      <c r="U203" s="87"/>
      <c r="V203" s="87"/>
    </row>
    <row r="204" spans="1:22" ht="12">
      <c r="A204" s="87"/>
      <c r="B204" s="125"/>
      <c r="C204" s="87"/>
      <c r="D204" s="87"/>
      <c r="E204" s="87"/>
      <c r="F204" s="87"/>
      <c r="G204" s="87"/>
      <c r="H204" s="87"/>
      <c r="I204" s="87"/>
      <c r="J204" s="87"/>
      <c r="K204" s="87"/>
      <c r="L204" s="87"/>
      <c r="M204" s="87"/>
      <c r="N204" s="87"/>
      <c r="O204" s="87"/>
      <c r="P204" s="87"/>
      <c r="Q204" s="87"/>
      <c r="R204" s="87"/>
      <c r="S204" s="87"/>
      <c r="T204" s="87"/>
      <c r="U204" s="87"/>
      <c r="V204" s="87"/>
    </row>
    <row r="205" spans="1:22" ht="12">
      <c r="A205" s="87"/>
      <c r="B205" s="125"/>
      <c r="C205" s="87"/>
      <c r="D205" s="87"/>
      <c r="E205" s="87"/>
      <c r="F205" s="87"/>
      <c r="G205" s="87"/>
      <c r="H205" s="87"/>
      <c r="I205" s="87"/>
      <c r="J205" s="87"/>
      <c r="K205" s="87"/>
      <c r="L205" s="87"/>
      <c r="M205" s="87"/>
      <c r="N205" s="87"/>
      <c r="O205" s="87"/>
      <c r="P205" s="87"/>
      <c r="Q205" s="87"/>
      <c r="R205" s="87"/>
      <c r="S205" s="87"/>
      <c r="T205" s="87"/>
      <c r="U205" s="87"/>
      <c r="V205" s="87"/>
    </row>
    <row r="206" spans="1:22" ht="12">
      <c r="A206" s="87"/>
      <c r="B206" s="125"/>
      <c r="C206" s="87"/>
      <c r="D206" s="87"/>
      <c r="E206" s="87"/>
      <c r="F206" s="87"/>
      <c r="G206" s="87"/>
      <c r="H206" s="87"/>
      <c r="I206" s="87"/>
      <c r="J206" s="87"/>
      <c r="K206" s="87"/>
      <c r="L206" s="87"/>
      <c r="M206" s="87"/>
      <c r="N206" s="87"/>
      <c r="O206" s="87"/>
      <c r="P206" s="87"/>
      <c r="Q206" s="87"/>
      <c r="R206" s="87"/>
      <c r="S206" s="87"/>
      <c r="T206" s="87"/>
      <c r="U206" s="87"/>
      <c r="V206" s="87"/>
    </row>
    <row r="207" spans="1:22" ht="12">
      <c r="A207" s="87"/>
      <c r="B207" s="125"/>
      <c r="C207" s="87"/>
      <c r="D207" s="87"/>
      <c r="E207" s="87"/>
      <c r="F207" s="87"/>
      <c r="G207" s="87"/>
      <c r="H207" s="87"/>
      <c r="I207" s="87"/>
      <c r="J207" s="87"/>
      <c r="K207" s="87"/>
      <c r="L207" s="87"/>
      <c r="M207" s="87"/>
      <c r="N207" s="87"/>
      <c r="O207" s="87"/>
      <c r="P207" s="87"/>
      <c r="Q207" s="87"/>
      <c r="R207" s="87"/>
      <c r="S207" s="87"/>
      <c r="T207" s="87"/>
      <c r="U207" s="87"/>
      <c r="V207" s="87"/>
    </row>
    <row r="208" spans="1:22" ht="12">
      <c r="A208" s="87"/>
      <c r="B208" s="125"/>
      <c r="C208" s="87"/>
      <c r="D208" s="87"/>
      <c r="E208" s="87"/>
      <c r="F208" s="87"/>
      <c r="G208" s="87"/>
      <c r="H208" s="87"/>
      <c r="I208" s="87"/>
      <c r="J208" s="87"/>
      <c r="K208" s="87"/>
      <c r="L208" s="87"/>
      <c r="M208" s="87"/>
      <c r="N208" s="87"/>
      <c r="O208" s="87"/>
      <c r="P208" s="87"/>
      <c r="Q208" s="87"/>
      <c r="R208" s="87"/>
      <c r="S208" s="87"/>
      <c r="T208" s="87"/>
      <c r="U208" s="87"/>
      <c r="V208" s="87"/>
    </row>
    <row r="209" spans="1:22" ht="12">
      <c r="A209" s="87"/>
      <c r="B209" s="125"/>
      <c r="C209" s="87"/>
      <c r="D209" s="87"/>
      <c r="E209" s="87"/>
      <c r="F209" s="87"/>
      <c r="G209" s="87"/>
      <c r="H209" s="87"/>
      <c r="I209" s="87"/>
      <c r="J209" s="87"/>
      <c r="K209" s="87"/>
      <c r="L209" s="87"/>
      <c r="M209" s="87"/>
      <c r="N209" s="87"/>
      <c r="O209" s="87"/>
      <c r="P209" s="87"/>
      <c r="Q209" s="87"/>
      <c r="R209" s="87"/>
      <c r="S209" s="87"/>
      <c r="T209" s="87"/>
      <c r="U209" s="87"/>
      <c r="V209" s="87"/>
    </row>
    <row r="210" spans="1:22" ht="12">
      <c r="A210" s="87"/>
      <c r="B210" s="125"/>
      <c r="C210" s="87"/>
      <c r="D210" s="87"/>
      <c r="E210" s="87"/>
      <c r="F210" s="87"/>
      <c r="G210" s="87"/>
      <c r="H210" s="87"/>
      <c r="I210" s="87"/>
      <c r="J210" s="87"/>
      <c r="K210" s="87"/>
      <c r="L210" s="87"/>
      <c r="M210" s="87"/>
      <c r="N210" s="87"/>
      <c r="O210" s="87"/>
      <c r="P210" s="87"/>
      <c r="Q210" s="87"/>
      <c r="R210" s="87"/>
      <c r="S210" s="87"/>
      <c r="T210" s="87"/>
      <c r="U210" s="87"/>
      <c r="V210" s="87"/>
    </row>
    <row r="211" spans="1:22" ht="12">
      <c r="A211" s="87"/>
      <c r="B211" s="125"/>
      <c r="C211" s="87"/>
      <c r="D211" s="87"/>
      <c r="E211" s="87"/>
      <c r="F211" s="87"/>
      <c r="G211" s="87"/>
      <c r="H211" s="87"/>
      <c r="I211" s="87"/>
      <c r="J211" s="87"/>
      <c r="K211" s="87"/>
      <c r="L211" s="87"/>
      <c r="M211" s="87"/>
      <c r="N211" s="87"/>
      <c r="O211" s="87"/>
      <c r="P211" s="87"/>
      <c r="Q211" s="87"/>
      <c r="R211" s="87"/>
      <c r="S211" s="87"/>
      <c r="T211" s="87"/>
      <c r="U211" s="87"/>
      <c r="V211" s="87"/>
    </row>
    <row r="212" spans="1:22" ht="12">
      <c r="A212" s="87"/>
      <c r="B212" s="125"/>
      <c r="C212" s="87"/>
      <c r="D212" s="87"/>
      <c r="E212" s="87"/>
      <c r="F212" s="87"/>
      <c r="G212" s="87"/>
      <c r="H212" s="87"/>
      <c r="I212" s="87"/>
      <c r="J212" s="87"/>
      <c r="K212" s="87"/>
      <c r="L212" s="87"/>
      <c r="M212" s="87"/>
      <c r="N212" s="87"/>
      <c r="O212" s="87"/>
      <c r="P212" s="87"/>
      <c r="Q212" s="87"/>
      <c r="R212" s="87"/>
      <c r="S212" s="87"/>
      <c r="T212" s="87"/>
      <c r="U212" s="87"/>
      <c r="V212" s="87"/>
    </row>
    <row r="213" spans="1:22" ht="12">
      <c r="A213" s="87"/>
      <c r="B213" s="125"/>
      <c r="C213" s="87"/>
      <c r="D213" s="87"/>
      <c r="E213" s="87"/>
      <c r="F213" s="87"/>
      <c r="G213" s="87"/>
      <c r="H213" s="87"/>
      <c r="I213" s="87"/>
      <c r="J213" s="87"/>
      <c r="K213" s="87"/>
      <c r="L213" s="87"/>
      <c r="M213" s="87"/>
      <c r="N213" s="87"/>
      <c r="O213" s="87"/>
      <c r="P213" s="87"/>
      <c r="Q213" s="87"/>
      <c r="R213" s="87"/>
      <c r="S213" s="87"/>
      <c r="T213" s="87"/>
      <c r="U213" s="87"/>
      <c r="V213" s="87"/>
    </row>
    <row r="214" spans="1:22" ht="12">
      <c r="A214" s="87"/>
      <c r="B214" s="125"/>
      <c r="C214" s="87"/>
      <c r="D214" s="87"/>
      <c r="E214" s="87"/>
      <c r="F214" s="87"/>
      <c r="G214" s="87"/>
      <c r="H214" s="87"/>
      <c r="I214" s="87"/>
      <c r="J214" s="87"/>
      <c r="K214" s="87"/>
      <c r="L214" s="87"/>
      <c r="M214" s="87"/>
      <c r="N214" s="87"/>
      <c r="O214" s="87"/>
      <c r="P214" s="87"/>
      <c r="Q214" s="87"/>
      <c r="R214" s="87"/>
      <c r="S214" s="87"/>
      <c r="T214" s="87"/>
      <c r="U214" s="87"/>
      <c r="V214" s="87"/>
    </row>
    <row r="215" spans="1:22" ht="12">
      <c r="A215" s="87"/>
      <c r="B215" s="125"/>
      <c r="C215" s="87"/>
      <c r="D215" s="87"/>
      <c r="E215" s="87"/>
      <c r="F215" s="87"/>
      <c r="G215" s="87"/>
      <c r="H215" s="87"/>
      <c r="I215" s="87"/>
      <c r="J215" s="87"/>
      <c r="K215" s="87"/>
      <c r="L215" s="87"/>
      <c r="M215" s="87"/>
      <c r="N215" s="87"/>
      <c r="O215" s="87"/>
      <c r="P215" s="87"/>
      <c r="Q215" s="87"/>
      <c r="R215" s="87"/>
      <c r="S215" s="87"/>
      <c r="T215" s="87"/>
      <c r="U215" s="87"/>
      <c r="V215" s="87"/>
    </row>
    <row r="216" spans="1:22" ht="12">
      <c r="A216" s="87"/>
      <c r="B216" s="125"/>
      <c r="C216" s="87"/>
      <c r="D216" s="87"/>
      <c r="E216" s="87"/>
      <c r="F216" s="87"/>
      <c r="G216" s="87"/>
      <c r="H216" s="87"/>
      <c r="I216" s="87"/>
      <c r="J216" s="87"/>
      <c r="K216" s="87"/>
      <c r="L216" s="87"/>
      <c r="M216" s="87"/>
      <c r="N216" s="87"/>
      <c r="O216" s="87"/>
      <c r="P216" s="87"/>
      <c r="Q216" s="87"/>
      <c r="R216" s="87"/>
      <c r="S216" s="87"/>
      <c r="T216" s="87"/>
      <c r="U216" s="87"/>
      <c r="V216" s="87"/>
    </row>
    <row r="217" spans="1:22" ht="12">
      <c r="A217" s="87"/>
      <c r="B217" s="125"/>
      <c r="C217" s="87"/>
      <c r="D217" s="87"/>
      <c r="E217" s="87"/>
      <c r="F217" s="87"/>
      <c r="G217" s="87"/>
      <c r="H217" s="87"/>
      <c r="I217" s="87"/>
      <c r="J217" s="87"/>
      <c r="K217" s="87"/>
      <c r="L217" s="87"/>
      <c r="M217" s="87"/>
      <c r="N217" s="87"/>
      <c r="O217" s="87"/>
      <c r="P217" s="87"/>
      <c r="Q217" s="87"/>
      <c r="R217" s="87"/>
      <c r="S217" s="87"/>
      <c r="T217" s="87"/>
      <c r="U217" s="87"/>
      <c r="V217" s="87"/>
    </row>
    <row r="218" spans="1:22" ht="12">
      <c r="A218" s="87"/>
      <c r="B218" s="125"/>
      <c r="C218" s="87"/>
      <c r="D218" s="87"/>
      <c r="E218" s="87"/>
      <c r="F218" s="87"/>
      <c r="G218" s="87"/>
      <c r="H218" s="87"/>
      <c r="I218" s="87"/>
      <c r="J218" s="87"/>
      <c r="K218" s="87"/>
      <c r="L218" s="87"/>
      <c r="M218" s="87"/>
      <c r="N218" s="87"/>
      <c r="O218" s="87"/>
      <c r="P218" s="87"/>
      <c r="Q218" s="87"/>
      <c r="R218" s="87"/>
      <c r="S218" s="87"/>
      <c r="T218" s="87"/>
      <c r="U218" s="87"/>
      <c r="V218" s="87"/>
    </row>
    <row r="219" spans="1:22" ht="12">
      <c r="A219" s="87"/>
      <c r="B219" s="125"/>
      <c r="C219" s="87"/>
      <c r="D219" s="87"/>
      <c r="E219" s="87"/>
      <c r="F219" s="87"/>
      <c r="G219" s="87"/>
      <c r="H219" s="87"/>
      <c r="I219" s="87"/>
      <c r="J219" s="87"/>
      <c r="K219" s="87"/>
      <c r="L219" s="87"/>
      <c r="M219" s="87"/>
      <c r="N219" s="87"/>
      <c r="O219" s="87"/>
      <c r="P219" s="87"/>
      <c r="Q219" s="87"/>
      <c r="R219" s="87"/>
      <c r="S219" s="87"/>
      <c r="T219" s="87"/>
      <c r="U219" s="87"/>
      <c r="V219" s="87"/>
    </row>
    <row r="220" spans="1:22" ht="12">
      <c r="A220" s="87"/>
      <c r="B220" s="125"/>
      <c r="C220" s="87"/>
      <c r="D220" s="87"/>
      <c r="E220" s="87"/>
      <c r="F220" s="87"/>
      <c r="G220" s="87"/>
      <c r="H220" s="87"/>
      <c r="I220" s="87"/>
      <c r="J220" s="87"/>
      <c r="K220" s="87"/>
      <c r="L220" s="87"/>
      <c r="M220" s="87"/>
      <c r="N220" s="87"/>
      <c r="O220" s="87"/>
      <c r="P220" s="87"/>
      <c r="Q220" s="87"/>
      <c r="R220" s="87"/>
      <c r="S220" s="87"/>
      <c r="T220" s="87"/>
      <c r="U220" s="87"/>
      <c r="V220" s="87"/>
    </row>
    <row r="221" spans="1:22" ht="12">
      <c r="A221" s="87"/>
      <c r="B221" s="125"/>
      <c r="C221" s="87"/>
      <c r="D221" s="87"/>
      <c r="E221" s="87"/>
      <c r="F221" s="87"/>
      <c r="G221" s="87"/>
      <c r="H221" s="87"/>
      <c r="I221" s="87"/>
      <c r="J221" s="87"/>
      <c r="K221" s="87"/>
      <c r="L221" s="87"/>
      <c r="M221" s="87"/>
      <c r="N221" s="87"/>
      <c r="O221" s="87"/>
      <c r="P221" s="87"/>
      <c r="Q221" s="87"/>
      <c r="R221" s="87"/>
      <c r="S221" s="87"/>
      <c r="T221" s="87"/>
      <c r="U221" s="87"/>
      <c r="V221" s="87"/>
    </row>
    <row r="222" spans="1:22" ht="12">
      <c r="A222" s="87"/>
      <c r="B222" s="125"/>
      <c r="C222" s="87"/>
      <c r="D222" s="87"/>
      <c r="E222" s="87"/>
      <c r="F222" s="87"/>
      <c r="G222" s="87"/>
      <c r="H222" s="87"/>
      <c r="I222" s="87"/>
      <c r="J222" s="87"/>
      <c r="K222" s="87"/>
      <c r="L222" s="87"/>
      <c r="M222" s="87"/>
      <c r="N222" s="87"/>
      <c r="O222" s="87"/>
      <c r="P222" s="87"/>
      <c r="Q222" s="87"/>
      <c r="R222" s="87"/>
      <c r="S222" s="87"/>
      <c r="T222" s="87"/>
      <c r="U222" s="87"/>
      <c r="V222" s="87"/>
    </row>
    <row r="223" spans="1:22" ht="12">
      <c r="A223" s="87"/>
      <c r="B223" s="125"/>
      <c r="C223" s="87"/>
      <c r="D223" s="87"/>
      <c r="E223" s="87"/>
      <c r="F223" s="87"/>
      <c r="G223" s="87"/>
      <c r="H223" s="87"/>
      <c r="I223" s="87"/>
      <c r="J223" s="87"/>
      <c r="K223" s="87"/>
      <c r="L223" s="87"/>
      <c r="M223" s="87"/>
      <c r="N223" s="87"/>
      <c r="O223" s="87"/>
      <c r="P223" s="87"/>
      <c r="Q223" s="87"/>
      <c r="R223" s="87"/>
      <c r="S223" s="87"/>
      <c r="T223" s="87"/>
      <c r="U223" s="87"/>
      <c r="V223" s="87"/>
    </row>
    <row r="224" spans="1:22" ht="12">
      <c r="A224" s="87"/>
      <c r="B224" s="125"/>
      <c r="C224" s="87"/>
      <c r="D224" s="87"/>
      <c r="E224" s="87"/>
      <c r="F224" s="87"/>
      <c r="G224" s="87"/>
      <c r="H224" s="87"/>
      <c r="I224" s="87"/>
      <c r="J224" s="87"/>
      <c r="K224" s="87"/>
      <c r="L224" s="87"/>
      <c r="M224" s="87"/>
      <c r="N224" s="87"/>
      <c r="O224" s="87"/>
      <c r="P224" s="87"/>
      <c r="Q224" s="87"/>
      <c r="R224" s="87"/>
      <c r="S224" s="87"/>
      <c r="T224" s="87"/>
      <c r="U224" s="87"/>
      <c r="V224" s="87"/>
    </row>
    <row r="225" spans="1:22" ht="12">
      <c r="A225" s="87"/>
      <c r="B225" s="125"/>
      <c r="C225" s="87"/>
      <c r="D225" s="87"/>
      <c r="E225" s="87"/>
      <c r="F225" s="87"/>
      <c r="G225" s="87"/>
      <c r="H225" s="87"/>
      <c r="I225" s="87"/>
      <c r="J225" s="87"/>
      <c r="K225" s="87"/>
      <c r="L225" s="87"/>
      <c r="M225" s="87"/>
      <c r="N225" s="87"/>
      <c r="O225" s="87"/>
      <c r="P225" s="87"/>
      <c r="Q225" s="87"/>
      <c r="R225" s="87"/>
      <c r="S225" s="87"/>
      <c r="T225" s="87"/>
      <c r="U225" s="87"/>
      <c r="V225" s="87"/>
    </row>
    <row r="226" spans="1:22" ht="12">
      <c r="A226" s="87"/>
      <c r="B226" s="125"/>
      <c r="C226" s="87"/>
      <c r="D226" s="87"/>
      <c r="E226" s="87"/>
      <c r="F226" s="87"/>
      <c r="G226" s="87"/>
      <c r="H226" s="87"/>
      <c r="I226" s="87"/>
      <c r="J226" s="87"/>
      <c r="K226" s="87"/>
      <c r="L226" s="87"/>
      <c r="M226" s="87"/>
      <c r="N226" s="87"/>
      <c r="O226" s="87"/>
      <c r="P226" s="87"/>
      <c r="Q226" s="87"/>
      <c r="R226" s="87"/>
      <c r="S226" s="87"/>
      <c r="T226" s="87"/>
      <c r="U226" s="87"/>
      <c r="V226" s="87"/>
    </row>
    <row r="227" spans="1:22" ht="12">
      <c r="A227" s="87"/>
      <c r="B227" s="125"/>
      <c r="C227" s="87"/>
      <c r="D227" s="87"/>
      <c r="E227" s="87"/>
      <c r="F227" s="87"/>
      <c r="G227" s="87"/>
      <c r="H227" s="87"/>
      <c r="I227" s="87"/>
      <c r="J227" s="87"/>
      <c r="K227" s="87"/>
      <c r="L227" s="87"/>
      <c r="M227" s="87"/>
      <c r="N227" s="87"/>
      <c r="O227" s="87"/>
      <c r="P227" s="87"/>
      <c r="Q227" s="87"/>
      <c r="R227" s="87"/>
      <c r="S227" s="87"/>
      <c r="T227" s="87"/>
      <c r="U227" s="87"/>
      <c r="V227" s="87"/>
    </row>
    <row r="228" spans="1:22" ht="12">
      <c r="A228" s="87"/>
      <c r="B228" s="125"/>
      <c r="C228" s="87"/>
      <c r="D228" s="87"/>
      <c r="E228" s="87"/>
      <c r="F228" s="87"/>
      <c r="G228" s="87"/>
      <c r="H228" s="87"/>
      <c r="I228" s="87"/>
      <c r="J228" s="87"/>
      <c r="K228" s="87"/>
      <c r="L228" s="87"/>
      <c r="M228" s="87"/>
      <c r="N228" s="87"/>
      <c r="O228" s="87"/>
      <c r="P228" s="87"/>
      <c r="Q228" s="87"/>
      <c r="R228" s="87"/>
      <c r="S228" s="87"/>
      <c r="T228" s="87"/>
      <c r="U228" s="87"/>
      <c r="V228" s="87"/>
    </row>
    <row r="229" spans="1:22" ht="12">
      <c r="A229" s="87"/>
      <c r="B229" s="125"/>
      <c r="C229" s="87"/>
      <c r="D229" s="87"/>
      <c r="E229" s="87"/>
      <c r="F229" s="87"/>
      <c r="G229" s="87"/>
      <c r="H229" s="87"/>
      <c r="I229" s="87"/>
      <c r="J229" s="87"/>
      <c r="K229" s="87"/>
      <c r="L229" s="87"/>
      <c r="M229" s="87"/>
      <c r="N229" s="87"/>
      <c r="O229" s="87"/>
      <c r="P229" s="87"/>
      <c r="Q229" s="87"/>
      <c r="R229" s="87"/>
      <c r="S229" s="87"/>
      <c r="T229" s="87"/>
      <c r="U229" s="87"/>
      <c r="V229" s="87"/>
    </row>
    <row r="230" spans="1:22" ht="12">
      <c r="A230" s="87"/>
      <c r="B230" s="125"/>
      <c r="C230" s="87"/>
      <c r="D230" s="87"/>
      <c r="E230" s="87"/>
      <c r="F230" s="87"/>
      <c r="G230" s="87"/>
      <c r="H230" s="87"/>
      <c r="I230" s="87"/>
      <c r="J230" s="87"/>
      <c r="K230" s="87"/>
      <c r="L230" s="87"/>
      <c r="M230" s="87"/>
      <c r="N230" s="87"/>
      <c r="O230" s="87"/>
      <c r="P230" s="87"/>
      <c r="Q230" s="87"/>
      <c r="R230" s="87"/>
      <c r="S230" s="87"/>
      <c r="T230" s="87"/>
      <c r="U230" s="87"/>
      <c r="V230" s="87"/>
    </row>
    <row r="231" spans="1:22" ht="12">
      <c r="A231" s="87"/>
      <c r="B231" s="125"/>
      <c r="C231" s="87"/>
      <c r="D231" s="87"/>
      <c r="E231" s="87"/>
      <c r="F231" s="87"/>
      <c r="G231" s="87"/>
      <c r="H231" s="87"/>
      <c r="I231" s="87"/>
      <c r="J231" s="87"/>
      <c r="K231" s="87"/>
      <c r="L231" s="87"/>
      <c r="M231" s="87"/>
      <c r="N231" s="87"/>
      <c r="O231" s="87"/>
      <c r="P231" s="87"/>
      <c r="Q231" s="87"/>
      <c r="R231" s="87"/>
      <c r="S231" s="87"/>
      <c r="T231" s="87"/>
      <c r="U231" s="87"/>
      <c r="V231" s="87"/>
    </row>
    <row r="232" spans="1:22" ht="12">
      <c r="A232" s="87"/>
      <c r="B232" s="125"/>
      <c r="C232" s="87"/>
      <c r="D232" s="87"/>
      <c r="E232" s="87"/>
      <c r="F232" s="87"/>
      <c r="G232" s="87"/>
      <c r="H232" s="87"/>
      <c r="I232" s="87"/>
      <c r="J232" s="87"/>
      <c r="K232" s="87"/>
      <c r="L232" s="87"/>
      <c r="M232" s="87"/>
      <c r="N232" s="87"/>
      <c r="O232" s="87"/>
      <c r="P232" s="87"/>
      <c r="Q232" s="87"/>
      <c r="R232" s="87"/>
      <c r="S232" s="87"/>
      <c r="T232" s="87"/>
      <c r="U232" s="87"/>
      <c r="V232" s="87"/>
    </row>
    <row r="233" spans="1:22" ht="12">
      <c r="A233" s="87"/>
      <c r="B233" s="125"/>
      <c r="C233" s="87"/>
      <c r="D233" s="87"/>
      <c r="E233" s="87"/>
      <c r="F233" s="87"/>
      <c r="G233" s="87"/>
      <c r="H233" s="87"/>
      <c r="I233" s="87"/>
      <c r="J233" s="87"/>
      <c r="K233" s="87"/>
      <c r="L233" s="87"/>
      <c r="M233" s="87"/>
      <c r="N233" s="87"/>
      <c r="O233" s="87"/>
      <c r="P233" s="87"/>
      <c r="Q233" s="87"/>
      <c r="R233" s="87"/>
      <c r="S233" s="87"/>
      <c r="T233" s="87"/>
      <c r="U233" s="87"/>
      <c r="V233" s="87"/>
    </row>
    <row r="234" spans="1:22" ht="12">
      <c r="A234" s="87"/>
      <c r="B234" s="125"/>
      <c r="C234" s="87"/>
      <c r="D234" s="87"/>
      <c r="E234" s="87"/>
      <c r="F234" s="87"/>
      <c r="G234" s="87"/>
      <c r="H234" s="87"/>
      <c r="I234" s="87"/>
      <c r="J234" s="87"/>
      <c r="K234" s="87"/>
      <c r="L234" s="87"/>
      <c r="M234" s="87"/>
      <c r="N234" s="87"/>
      <c r="O234" s="87"/>
      <c r="P234" s="87"/>
      <c r="Q234" s="87"/>
      <c r="R234" s="87"/>
      <c r="S234" s="87"/>
      <c r="T234" s="87"/>
      <c r="U234" s="87"/>
      <c r="V234" s="87"/>
    </row>
    <row r="235" spans="1:22" ht="12">
      <c r="A235" s="87"/>
      <c r="B235" s="125"/>
      <c r="C235" s="87"/>
      <c r="D235" s="87"/>
      <c r="E235" s="87"/>
      <c r="F235" s="87"/>
      <c r="G235" s="87"/>
      <c r="H235" s="87"/>
      <c r="I235" s="87"/>
      <c r="J235" s="87"/>
      <c r="K235" s="87"/>
      <c r="L235" s="87"/>
      <c r="M235" s="87"/>
      <c r="N235" s="87"/>
      <c r="O235" s="87"/>
      <c r="P235" s="87"/>
      <c r="Q235" s="87"/>
      <c r="R235" s="87"/>
      <c r="S235" s="87"/>
      <c r="T235" s="87"/>
      <c r="U235" s="87"/>
      <c r="V235" s="87"/>
    </row>
    <row r="236" spans="1:22" ht="12">
      <c r="A236" s="87"/>
      <c r="B236" s="125"/>
      <c r="C236" s="87"/>
      <c r="D236" s="87"/>
      <c r="E236" s="87"/>
      <c r="F236" s="87"/>
      <c r="G236" s="87"/>
      <c r="H236" s="87"/>
      <c r="I236" s="87"/>
      <c r="J236" s="87"/>
      <c r="K236" s="87"/>
      <c r="L236" s="87"/>
      <c r="M236" s="87"/>
      <c r="N236" s="87"/>
      <c r="O236" s="87"/>
      <c r="P236" s="87"/>
      <c r="Q236" s="87"/>
      <c r="R236" s="87"/>
      <c r="S236" s="87"/>
      <c r="T236" s="87"/>
      <c r="U236" s="87"/>
      <c r="V236" s="87"/>
    </row>
    <row r="237" spans="1:22" ht="12">
      <c r="A237" s="87"/>
      <c r="B237" s="125"/>
      <c r="C237" s="87"/>
      <c r="D237" s="87"/>
      <c r="E237" s="87"/>
      <c r="F237" s="87"/>
      <c r="G237" s="87"/>
      <c r="H237" s="87"/>
      <c r="I237" s="87"/>
      <c r="J237" s="87"/>
      <c r="K237" s="87"/>
      <c r="L237" s="87"/>
      <c r="M237" s="87"/>
      <c r="N237" s="87"/>
      <c r="O237" s="87"/>
      <c r="P237" s="87"/>
      <c r="Q237" s="87"/>
      <c r="R237" s="87"/>
      <c r="S237" s="87"/>
      <c r="T237" s="87"/>
      <c r="U237" s="87"/>
      <c r="V237" s="87"/>
    </row>
    <row r="238" spans="1:22" ht="12">
      <c r="A238" s="87"/>
      <c r="B238" s="125"/>
      <c r="C238" s="87"/>
      <c r="D238" s="87"/>
      <c r="E238" s="87"/>
      <c r="F238" s="87"/>
      <c r="G238" s="87"/>
      <c r="H238" s="87"/>
      <c r="I238" s="87"/>
      <c r="J238" s="87"/>
      <c r="K238" s="87"/>
      <c r="L238" s="87"/>
      <c r="M238" s="87"/>
      <c r="N238" s="87"/>
      <c r="O238" s="87"/>
      <c r="P238" s="87"/>
      <c r="Q238" s="87"/>
      <c r="R238" s="87"/>
      <c r="S238" s="87"/>
      <c r="T238" s="87"/>
      <c r="U238" s="87"/>
      <c r="V238" s="87"/>
    </row>
    <row r="239" spans="1:22" ht="12">
      <c r="A239" s="87"/>
      <c r="B239" s="125"/>
      <c r="C239" s="87"/>
      <c r="D239" s="87"/>
      <c r="E239" s="87"/>
      <c r="F239" s="87"/>
      <c r="G239" s="87"/>
      <c r="H239" s="87"/>
      <c r="I239" s="87"/>
      <c r="J239" s="87"/>
      <c r="K239" s="87"/>
      <c r="L239" s="87"/>
      <c r="M239" s="87"/>
      <c r="N239" s="87"/>
      <c r="O239" s="87"/>
      <c r="P239" s="87"/>
      <c r="Q239" s="87"/>
      <c r="R239" s="87"/>
      <c r="S239" s="87"/>
      <c r="T239" s="87"/>
      <c r="U239" s="87"/>
      <c r="V239" s="87"/>
    </row>
    <row r="240" spans="1:22" ht="12">
      <c r="A240" s="87"/>
      <c r="B240" s="125"/>
      <c r="C240" s="87"/>
      <c r="D240" s="87"/>
      <c r="E240" s="87"/>
      <c r="F240" s="87"/>
      <c r="G240" s="87"/>
      <c r="H240" s="87"/>
      <c r="I240" s="87"/>
      <c r="J240" s="87"/>
      <c r="K240" s="87"/>
      <c r="L240" s="87"/>
      <c r="M240" s="87"/>
      <c r="N240" s="87"/>
      <c r="O240" s="87"/>
      <c r="P240" s="87"/>
      <c r="Q240" s="87"/>
      <c r="R240" s="87"/>
      <c r="S240" s="87"/>
      <c r="T240" s="87"/>
      <c r="U240" s="87"/>
      <c r="V240" s="87"/>
    </row>
    <row r="241" spans="1:22" ht="12">
      <c r="A241" s="87"/>
      <c r="B241" s="125"/>
      <c r="C241" s="87"/>
      <c r="D241" s="87"/>
      <c r="E241" s="87"/>
      <c r="F241" s="87"/>
      <c r="G241" s="87"/>
      <c r="H241" s="87"/>
      <c r="I241" s="87"/>
      <c r="J241" s="87"/>
      <c r="K241" s="87"/>
      <c r="L241" s="87"/>
      <c r="M241" s="87"/>
      <c r="N241" s="87"/>
      <c r="O241" s="87"/>
      <c r="P241" s="87"/>
      <c r="Q241" s="87"/>
      <c r="R241" s="87"/>
      <c r="S241" s="87"/>
      <c r="T241" s="87"/>
      <c r="U241" s="87"/>
      <c r="V241" s="87"/>
    </row>
    <row r="242" spans="1:22" ht="12">
      <c r="A242" s="87"/>
      <c r="B242" s="125"/>
      <c r="C242" s="87"/>
      <c r="D242" s="87"/>
      <c r="E242" s="87"/>
      <c r="F242" s="87"/>
      <c r="G242" s="87"/>
      <c r="H242" s="87"/>
      <c r="I242" s="87"/>
      <c r="J242" s="87"/>
      <c r="K242" s="87"/>
      <c r="L242" s="87"/>
      <c r="M242" s="87"/>
      <c r="N242" s="87"/>
      <c r="O242" s="87"/>
      <c r="P242" s="87"/>
      <c r="Q242" s="87"/>
      <c r="R242" s="87"/>
      <c r="S242" s="87"/>
      <c r="T242" s="87"/>
      <c r="U242" s="87"/>
      <c r="V242" s="87"/>
    </row>
    <row r="243" spans="1:22" ht="12">
      <c r="A243" s="87"/>
      <c r="B243" s="125"/>
      <c r="C243" s="87"/>
      <c r="D243" s="87"/>
      <c r="E243" s="87"/>
      <c r="F243" s="87"/>
      <c r="G243" s="87"/>
      <c r="H243" s="87"/>
      <c r="I243" s="87"/>
      <c r="J243" s="87"/>
      <c r="K243" s="87"/>
      <c r="L243" s="87"/>
      <c r="M243" s="87"/>
      <c r="N243" s="87"/>
      <c r="O243" s="87"/>
      <c r="P243" s="87"/>
      <c r="Q243" s="87"/>
      <c r="R243" s="87"/>
      <c r="S243" s="87"/>
      <c r="T243" s="87"/>
      <c r="U243" s="87"/>
      <c r="V243" s="87"/>
    </row>
    <row r="244" spans="1:22" ht="12">
      <c r="A244" s="87"/>
      <c r="B244" s="125"/>
      <c r="C244" s="87"/>
      <c r="D244" s="87"/>
      <c r="E244" s="87"/>
      <c r="F244" s="87"/>
      <c r="G244" s="87"/>
      <c r="H244" s="87"/>
      <c r="I244" s="87"/>
      <c r="J244" s="87"/>
      <c r="K244" s="87"/>
      <c r="L244" s="87"/>
      <c r="M244" s="87"/>
      <c r="N244" s="87"/>
      <c r="O244" s="87"/>
      <c r="P244" s="87"/>
      <c r="Q244" s="87"/>
      <c r="R244" s="87"/>
      <c r="S244" s="87"/>
      <c r="T244" s="87"/>
      <c r="U244" s="87"/>
      <c r="V244" s="87"/>
    </row>
    <row r="245" spans="1:22" ht="12">
      <c r="A245" s="87"/>
      <c r="B245" s="125"/>
      <c r="C245" s="87"/>
      <c r="D245" s="87"/>
      <c r="E245" s="87"/>
      <c r="F245" s="87"/>
      <c r="G245" s="87"/>
      <c r="H245" s="87"/>
      <c r="I245" s="87"/>
      <c r="J245" s="87"/>
      <c r="K245" s="87"/>
      <c r="L245" s="87"/>
      <c r="M245" s="87"/>
      <c r="N245" s="87"/>
      <c r="O245" s="87"/>
      <c r="P245" s="87"/>
      <c r="Q245" s="87"/>
      <c r="R245" s="87"/>
      <c r="S245" s="87"/>
      <c r="T245" s="87"/>
      <c r="U245" s="87"/>
      <c r="V245" s="87"/>
    </row>
    <row r="246" spans="1:22" ht="12">
      <c r="A246" s="87"/>
      <c r="B246" s="125"/>
      <c r="C246" s="87"/>
      <c r="D246" s="87"/>
      <c r="E246" s="87"/>
      <c r="F246" s="87"/>
      <c r="G246" s="87"/>
      <c r="H246" s="87"/>
      <c r="I246" s="87"/>
      <c r="J246" s="87"/>
      <c r="K246" s="87"/>
      <c r="L246" s="87"/>
      <c r="M246" s="87"/>
      <c r="N246" s="87"/>
      <c r="O246" s="87"/>
      <c r="P246" s="87"/>
      <c r="Q246" s="87"/>
      <c r="R246" s="87"/>
      <c r="S246" s="87"/>
      <c r="T246" s="87"/>
      <c r="U246" s="87"/>
      <c r="V246" s="87"/>
    </row>
    <row r="247" spans="1:22" ht="12">
      <c r="A247" s="87"/>
      <c r="B247" s="125"/>
      <c r="C247" s="87"/>
      <c r="D247" s="87"/>
      <c r="E247" s="87"/>
      <c r="F247" s="87"/>
      <c r="G247" s="87"/>
      <c r="H247" s="87"/>
      <c r="I247" s="87"/>
      <c r="J247" s="87"/>
      <c r="K247" s="87"/>
      <c r="L247" s="87"/>
      <c r="M247" s="87"/>
      <c r="N247" s="87"/>
      <c r="O247" s="87"/>
      <c r="P247" s="87"/>
      <c r="Q247" s="87"/>
      <c r="R247" s="87"/>
      <c r="S247" s="87"/>
      <c r="T247" s="87"/>
      <c r="U247" s="87"/>
      <c r="V247" s="87"/>
    </row>
    <row r="248" spans="1:22" ht="12">
      <c r="A248" s="87"/>
      <c r="B248" s="125"/>
      <c r="C248" s="87"/>
      <c r="D248" s="87"/>
      <c r="E248" s="87"/>
      <c r="F248" s="87"/>
      <c r="G248" s="87"/>
      <c r="H248" s="87"/>
      <c r="I248" s="87"/>
      <c r="J248" s="87"/>
      <c r="K248" s="87"/>
      <c r="L248" s="87"/>
      <c r="M248" s="87"/>
      <c r="N248" s="87"/>
      <c r="O248" s="87"/>
      <c r="P248" s="87"/>
      <c r="Q248" s="87"/>
      <c r="R248" s="87"/>
      <c r="S248" s="87"/>
      <c r="T248" s="87"/>
      <c r="U248" s="87"/>
      <c r="V248" s="87"/>
    </row>
    <row r="249" spans="1:22" ht="12">
      <c r="A249" s="87"/>
      <c r="B249" s="125"/>
      <c r="C249" s="87"/>
      <c r="D249" s="87"/>
      <c r="E249" s="87"/>
      <c r="F249" s="87"/>
      <c r="G249" s="87"/>
      <c r="H249" s="87"/>
      <c r="I249" s="87"/>
      <c r="J249" s="87"/>
      <c r="K249" s="87"/>
      <c r="L249" s="87"/>
      <c r="M249" s="87"/>
      <c r="N249" s="87"/>
      <c r="O249" s="87"/>
      <c r="P249" s="87"/>
      <c r="Q249" s="87"/>
      <c r="R249" s="87"/>
      <c r="S249" s="87"/>
      <c r="T249" s="87"/>
      <c r="U249" s="87"/>
      <c r="V249" s="87"/>
    </row>
    <row r="250" spans="1:22" ht="12">
      <c r="A250" s="87"/>
      <c r="B250" s="125"/>
      <c r="C250" s="87"/>
      <c r="D250" s="87"/>
      <c r="E250" s="87"/>
      <c r="F250" s="87"/>
      <c r="G250" s="87"/>
      <c r="H250" s="87"/>
      <c r="I250" s="87"/>
      <c r="J250" s="87"/>
      <c r="K250" s="87"/>
      <c r="L250" s="87"/>
      <c r="M250" s="87"/>
      <c r="N250" s="87"/>
      <c r="O250" s="87"/>
      <c r="P250" s="87"/>
      <c r="Q250" s="87"/>
      <c r="R250" s="87"/>
      <c r="S250" s="87"/>
      <c r="T250" s="87"/>
      <c r="U250" s="87"/>
      <c r="V250" s="87"/>
    </row>
    <row r="251" spans="1:22" ht="12">
      <c r="A251" s="87"/>
      <c r="B251" s="125"/>
      <c r="C251" s="87"/>
      <c r="D251" s="87"/>
      <c r="E251" s="87"/>
      <c r="F251" s="87"/>
      <c r="G251" s="87"/>
      <c r="H251" s="87"/>
      <c r="I251" s="87"/>
      <c r="J251" s="87"/>
      <c r="K251" s="87"/>
      <c r="L251" s="87"/>
      <c r="M251" s="87"/>
      <c r="N251" s="87"/>
      <c r="O251" s="87"/>
      <c r="P251" s="87"/>
      <c r="Q251" s="87"/>
      <c r="R251" s="87"/>
      <c r="S251" s="87"/>
      <c r="T251" s="87"/>
      <c r="U251" s="87"/>
      <c r="V251" s="87"/>
    </row>
    <row r="252" spans="1:22" ht="12">
      <c r="A252" s="87"/>
      <c r="B252" s="125"/>
      <c r="C252" s="87"/>
      <c r="D252" s="87"/>
      <c r="E252" s="87"/>
      <c r="F252" s="87"/>
      <c r="G252" s="87"/>
      <c r="H252" s="87"/>
      <c r="I252" s="87"/>
      <c r="J252" s="87"/>
      <c r="K252" s="87"/>
      <c r="L252" s="87"/>
      <c r="M252" s="87"/>
      <c r="N252" s="87"/>
      <c r="O252" s="87"/>
      <c r="P252" s="87"/>
      <c r="Q252" s="87"/>
      <c r="R252" s="87"/>
      <c r="S252" s="87"/>
      <c r="T252" s="87"/>
      <c r="U252" s="87"/>
      <c r="V252" s="87"/>
    </row>
    <row r="253" spans="1:22" ht="12">
      <c r="A253" s="87"/>
      <c r="B253" s="125"/>
      <c r="C253" s="87"/>
      <c r="D253" s="87"/>
      <c r="E253" s="87"/>
      <c r="F253" s="87"/>
      <c r="G253" s="87"/>
      <c r="H253" s="87"/>
      <c r="I253" s="87"/>
      <c r="J253" s="87"/>
      <c r="K253" s="87"/>
      <c r="L253" s="87"/>
      <c r="M253" s="87"/>
      <c r="N253" s="87"/>
      <c r="O253" s="87"/>
      <c r="P253" s="87"/>
      <c r="Q253" s="87"/>
      <c r="R253" s="87"/>
      <c r="S253" s="87"/>
      <c r="T253" s="87"/>
      <c r="U253" s="87"/>
      <c r="V253" s="87"/>
    </row>
    <row r="254" spans="1:22" ht="12">
      <c r="A254" s="87"/>
      <c r="B254" s="125"/>
      <c r="C254" s="87"/>
      <c r="D254" s="87"/>
      <c r="E254" s="87"/>
      <c r="F254" s="87"/>
      <c r="G254" s="87"/>
      <c r="H254" s="87"/>
      <c r="I254" s="87"/>
      <c r="J254" s="87"/>
      <c r="K254" s="87"/>
      <c r="L254" s="87"/>
      <c r="M254" s="87"/>
      <c r="N254" s="87"/>
      <c r="O254" s="87"/>
      <c r="P254" s="87"/>
      <c r="Q254" s="87"/>
      <c r="R254" s="87"/>
      <c r="S254" s="87"/>
      <c r="T254" s="87"/>
      <c r="U254" s="87"/>
      <c r="V254" s="87"/>
    </row>
    <row r="255" spans="1:22" ht="12">
      <c r="A255" s="87"/>
      <c r="B255" s="125"/>
      <c r="C255" s="87"/>
      <c r="D255" s="87"/>
      <c r="E255" s="87"/>
      <c r="F255" s="87"/>
      <c r="G255" s="87"/>
      <c r="H255" s="87"/>
      <c r="I255" s="87"/>
      <c r="J255" s="87"/>
      <c r="K255" s="87"/>
      <c r="L255" s="87"/>
      <c r="M255" s="87"/>
      <c r="N255" s="87"/>
      <c r="O255" s="87"/>
      <c r="P255" s="87"/>
      <c r="Q255" s="87"/>
      <c r="R255" s="87"/>
      <c r="S255" s="87"/>
      <c r="T255" s="87"/>
      <c r="U255" s="87"/>
      <c r="V255" s="87"/>
    </row>
    <row r="256" spans="1:22" ht="12">
      <c r="A256" s="87"/>
      <c r="B256" s="125"/>
      <c r="C256" s="87"/>
      <c r="D256" s="87"/>
      <c r="E256" s="87"/>
      <c r="F256" s="87"/>
      <c r="G256" s="87"/>
      <c r="H256" s="87"/>
      <c r="I256" s="87"/>
      <c r="J256" s="87"/>
      <c r="K256" s="87"/>
      <c r="L256" s="87"/>
      <c r="M256" s="87"/>
      <c r="N256" s="87"/>
      <c r="O256" s="87"/>
      <c r="P256" s="87"/>
      <c r="Q256" s="87"/>
      <c r="R256" s="87"/>
      <c r="S256" s="87"/>
      <c r="T256" s="87"/>
      <c r="U256" s="87"/>
      <c r="V256" s="87"/>
    </row>
    <row r="257" spans="1:22" ht="12">
      <c r="A257" s="87"/>
      <c r="B257" s="125"/>
      <c r="C257" s="87"/>
      <c r="D257" s="87"/>
      <c r="E257" s="87"/>
      <c r="F257" s="87"/>
      <c r="G257" s="87"/>
      <c r="H257" s="87"/>
      <c r="I257" s="87"/>
      <c r="J257" s="87"/>
      <c r="K257" s="87"/>
      <c r="L257" s="87"/>
      <c r="M257" s="87"/>
      <c r="N257" s="87"/>
      <c r="O257" s="87"/>
      <c r="P257" s="87"/>
      <c r="Q257" s="87"/>
      <c r="R257" s="87"/>
      <c r="S257" s="87"/>
      <c r="T257" s="87"/>
      <c r="U257" s="87"/>
      <c r="V257" s="87"/>
    </row>
    <row r="258" spans="1:22" ht="12">
      <c r="A258" s="87"/>
      <c r="B258" s="125"/>
      <c r="C258" s="87"/>
      <c r="D258" s="87"/>
      <c r="E258" s="87"/>
      <c r="F258" s="87"/>
      <c r="G258" s="87"/>
      <c r="H258" s="87"/>
      <c r="I258" s="87"/>
      <c r="J258" s="87"/>
      <c r="K258" s="87"/>
      <c r="L258" s="87"/>
      <c r="M258" s="87"/>
      <c r="N258" s="87"/>
      <c r="O258" s="87"/>
      <c r="P258" s="87"/>
      <c r="Q258" s="87"/>
      <c r="R258" s="87"/>
      <c r="S258" s="87"/>
      <c r="T258" s="87"/>
      <c r="U258" s="87"/>
      <c r="V258" s="87"/>
    </row>
    <row r="259" spans="1:22" ht="12">
      <c r="A259" s="87"/>
      <c r="B259" s="125"/>
      <c r="C259" s="87"/>
      <c r="D259" s="87"/>
      <c r="E259" s="87"/>
      <c r="F259" s="87"/>
      <c r="G259" s="87"/>
      <c r="H259" s="87"/>
      <c r="I259" s="87"/>
      <c r="J259" s="87"/>
      <c r="K259" s="87"/>
      <c r="L259" s="87"/>
      <c r="M259" s="87"/>
      <c r="N259" s="87"/>
      <c r="O259" s="87"/>
      <c r="P259" s="87"/>
      <c r="Q259" s="87"/>
      <c r="R259" s="87"/>
      <c r="S259" s="87"/>
      <c r="T259" s="87"/>
      <c r="U259" s="87"/>
      <c r="V259" s="87"/>
    </row>
    <row r="260" spans="1:22" ht="12">
      <c r="A260" s="87"/>
      <c r="B260" s="125"/>
      <c r="C260" s="87"/>
      <c r="D260" s="87"/>
      <c r="E260" s="87"/>
      <c r="F260" s="87"/>
      <c r="G260" s="87"/>
      <c r="H260" s="87"/>
      <c r="I260" s="87"/>
      <c r="J260" s="87"/>
      <c r="K260" s="87"/>
      <c r="L260" s="87"/>
      <c r="M260" s="87"/>
      <c r="N260" s="87"/>
      <c r="O260" s="87"/>
      <c r="P260" s="87"/>
      <c r="Q260" s="87"/>
      <c r="R260" s="87"/>
      <c r="S260" s="87"/>
      <c r="T260" s="87"/>
      <c r="U260" s="87"/>
      <c r="V260" s="87"/>
    </row>
    <row r="261" spans="1:22" ht="12">
      <c r="A261" s="87"/>
      <c r="B261" s="125"/>
      <c r="C261" s="87"/>
      <c r="D261" s="87"/>
      <c r="E261" s="87"/>
      <c r="F261" s="87"/>
      <c r="G261" s="87"/>
      <c r="H261" s="87"/>
      <c r="I261" s="87"/>
      <c r="J261" s="87"/>
      <c r="K261" s="87"/>
      <c r="L261" s="87"/>
      <c r="M261" s="87"/>
      <c r="N261" s="87"/>
      <c r="O261" s="87"/>
      <c r="P261" s="87"/>
      <c r="Q261" s="87"/>
      <c r="R261" s="87"/>
      <c r="S261" s="87"/>
      <c r="T261" s="87"/>
      <c r="U261" s="87"/>
      <c r="V261" s="87"/>
    </row>
    <row r="262" spans="1:22" ht="12">
      <c r="A262" s="87"/>
      <c r="B262" s="125"/>
      <c r="C262" s="87"/>
      <c r="D262" s="87"/>
      <c r="E262" s="87"/>
      <c r="F262" s="87"/>
      <c r="G262" s="87"/>
      <c r="H262" s="87"/>
      <c r="I262" s="87"/>
      <c r="J262" s="87"/>
      <c r="K262" s="87"/>
      <c r="L262" s="87"/>
      <c r="M262" s="87"/>
      <c r="N262" s="87"/>
      <c r="O262" s="87"/>
      <c r="P262" s="87"/>
      <c r="Q262" s="87"/>
      <c r="R262" s="87"/>
      <c r="S262" s="87"/>
      <c r="T262" s="87"/>
      <c r="U262" s="87"/>
      <c r="V262" s="87"/>
    </row>
    <row r="263" spans="1:22" ht="12">
      <c r="A263" s="87"/>
      <c r="B263" s="125"/>
      <c r="C263" s="87"/>
      <c r="D263" s="87"/>
      <c r="E263" s="87"/>
      <c r="F263" s="87"/>
      <c r="G263" s="87"/>
      <c r="H263" s="87"/>
      <c r="I263" s="87"/>
      <c r="J263" s="87"/>
      <c r="K263" s="87"/>
      <c r="L263" s="87"/>
      <c r="M263" s="87"/>
      <c r="N263" s="87"/>
      <c r="O263" s="87"/>
      <c r="P263" s="87"/>
      <c r="Q263" s="87"/>
      <c r="R263" s="87"/>
      <c r="S263" s="87"/>
      <c r="T263" s="87"/>
      <c r="U263" s="87"/>
      <c r="V263" s="87"/>
    </row>
    <row r="264" spans="1:22" ht="12">
      <c r="A264" s="87"/>
      <c r="B264" s="125"/>
      <c r="C264" s="87"/>
      <c r="D264" s="87"/>
      <c r="E264" s="87"/>
      <c r="F264" s="87"/>
      <c r="G264" s="87"/>
      <c r="H264" s="87"/>
      <c r="I264" s="87"/>
      <c r="J264" s="87"/>
      <c r="K264" s="87"/>
      <c r="L264" s="87"/>
      <c r="M264" s="87"/>
      <c r="N264" s="87"/>
      <c r="O264" s="87"/>
      <c r="P264" s="87"/>
      <c r="Q264" s="87"/>
      <c r="R264" s="87"/>
      <c r="S264" s="87"/>
      <c r="T264" s="87"/>
      <c r="U264" s="87"/>
      <c r="V264" s="87"/>
    </row>
    <row r="265" spans="1:22" ht="12">
      <c r="A265" s="87"/>
      <c r="B265" s="125"/>
      <c r="C265" s="87"/>
      <c r="D265" s="87"/>
      <c r="E265" s="87"/>
      <c r="F265" s="87"/>
      <c r="G265" s="87"/>
      <c r="H265" s="87"/>
      <c r="I265" s="87"/>
      <c r="J265" s="87"/>
      <c r="K265" s="87"/>
      <c r="L265" s="87"/>
      <c r="M265" s="87"/>
      <c r="N265" s="87"/>
      <c r="O265" s="87"/>
      <c r="P265" s="87"/>
      <c r="Q265" s="87"/>
      <c r="R265" s="87"/>
      <c r="S265" s="87"/>
      <c r="T265" s="87"/>
      <c r="U265" s="87"/>
      <c r="V265" s="87"/>
    </row>
    <row r="266" spans="1:22" ht="12">
      <c r="A266" s="87"/>
      <c r="B266" s="125"/>
      <c r="C266" s="87"/>
      <c r="D266" s="87"/>
      <c r="E266" s="87"/>
      <c r="F266" s="87"/>
      <c r="G266" s="87"/>
      <c r="H266" s="87"/>
      <c r="I266" s="87"/>
      <c r="J266" s="87"/>
      <c r="K266" s="87"/>
      <c r="L266" s="87"/>
      <c r="M266" s="87"/>
      <c r="N266" s="87"/>
      <c r="O266" s="87"/>
      <c r="P266" s="87"/>
      <c r="Q266" s="87"/>
      <c r="R266" s="87"/>
      <c r="S266" s="87"/>
      <c r="T266" s="87"/>
      <c r="U266" s="87"/>
      <c r="V266" s="87"/>
    </row>
    <row r="267" spans="1:22" ht="12">
      <c r="A267" s="87"/>
      <c r="B267" s="125"/>
      <c r="C267" s="87"/>
      <c r="D267" s="87"/>
      <c r="E267" s="87"/>
      <c r="F267" s="87"/>
      <c r="G267" s="87"/>
      <c r="H267" s="87"/>
      <c r="I267" s="87"/>
      <c r="J267" s="87"/>
      <c r="K267" s="87"/>
      <c r="L267" s="87"/>
      <c r="M267" s="87"/>
      <c r="N267" s="87"/>
      <c r="O267" s="87"/>
      <c r="P267" s="87"/>
      <c r="Q267" s="87"/>
      <c r="R267" s="87"/>
      <c r="S267" s="87"/>
      <c r="T267" s="87"/>
      <c r="U267" s="87"/>
      <c r="V267" s="87"/>
    </row>
    <row r="268" spans="1:22" ht="12">
      <c r="A268" s="87"/>
      <c r="B268" s="125"/>
      <c r="C268" s="87"/>
      <c r="D268" s="87"/>
      <c r="E268" s="87"/>
      <c r="F268" s="87"/>
      <c r="G268" s="87"/>
      <c r="H268" s="87"/>
      <c r="I268" s="87"/>
      <c r="J268" s="87"/>
      <c r="K268" s="87"/>
      <c r="L268" s="87"/>
      <c r="M268" s="87"/>
      <c r="N268" s="87"/>
      <c r="O268" s="87"/>
      <c r="P268" s="87"/>
      <c r="Q268" s="87"/>
      <c r="R268" s="87"/>
      <c r="S268" s="87"/>
      <c r="T268" s="87"/>
      <c r="U268" s="87"/>
      <c r="V268" s="87"/>
    </row>
    <row r="269" spans="1:22" ht="12">
      <c r="A269" s="87"/>
      <c r="B269" s="125"/>
      <c r="C269" s="87"/>
      <c r="D269" s="87"/>
      <c r="E269" s="87"/>
      <c r="F269" s="87"/>
      <c r="G269" s="87"/>
      <c r="H269" s="87"/>
      <c r="I269" s="87"/>
      <c r="J269" s="87"/>
      <c r="K269" s="87"/>
      <c r="L269" s="87"/>
      <c r="M269" s="87"/>
      <c r="N269" s="87"/>
      <c r="O269" s="87"/>
      <c r="P269" s="87"/>
      <c r="Q269" s="87"/>
      <c r="R269" s="87"/>
      <c r="S269" s="87"/>
      <c r="T269" s="87"/>
      <c r="U269" s="87"/>
      <c r="V269" s="87"/>
    </row>
    <row r="270" spans="1:22" ht="12">
      <c r="A270" s="87"/>
      <c r="B270" s="125"/>
      <c r="C270" s="87"/>
      <c r="D270" s="87"/>
      <c r="E270" s="87"/>
      <c r="F270" s="87"/>
      <c r="G270" s="87"/>
      <c r="H270" s="87"/>
      <c r="I270" s="87"/>
      <c r="J270" s="87"/>
      <c r="K270" s="87"/>
      <c r="L270" s="87"/>
      <c r="M270" s="87"/>
      <c r="N270" s="87"/>
      <c r="O270" s="87"/>
      <c r="P270" s="87"/>
      <c r="Q270" s="87"/>
      <c r="R270" s="87"/>
      <c r="S270" s="87"/>
      <c r="T270" s="87"/>
      <c r="U270" s="87"/>
      <c r="V270" s="87"/>
    </row>
    <row r="271" spans="1:22" ht="12">
      <c r="A271" s="87"/>
      <c r="B271" s="125"/>
      <c r="C271" s="87"/>
      <c r="D271" s="87"/>
      <c r="E271" s="87"/>
      <c r="F271" s="87"/>
      <c r="G271" s="87"/>
      <c r="H271" s="87"/>
      <c r="I271" s="87"/>
      <c r="J271" s="87"/>
      <c r="K271" s="87"/>
      <c r="L271" s="87"/>
      <c r="M271" s="87"/>
      <c r="N271" s="87"/>
      <c r="O271" s="87"/>
      <c r="P271" s="87"/>
      <c r="Q271" s="87"/>
      <c r="R271" s="87"/>
      <c r="S271" s="87"/>
      <c r="T271" s="87"/>
      <c r="U271" s="87"/>
      <c r="V271" s="87"/>
    </row>
    <row r="272" spans="1:22" ht="12">
      <c r="A272" s="87"/>
      <c r="B272" s="125"/>
      <c r="C272" s="87"/>
      <c r="D272" s="87"/>
      <c r="E272" s="87"/>
      <c r="F272" s="87"/>
      <c r="G272" s="87"/>
      <c r="H272" s="87"/>
      <c r="I272" s="87"/>
      <c r="J272" s="87"/>
      <c r="K272" s="87"/>
      <c r="L272" s="87"/>
      <c r="M272" s="87"/>
      <c r="N272" s="87"/>
      <c r="O272" s="87"/>
      <c r="P272" s="87"/>
      <c r="Q272" s="87"/>
      <c r="R272" s="87"/>
      <c r="S272" s="87"/>
      <c r="T272" s="87"/>
      <c r="U272" s="87"/>
      <c r="V272" s="87"/>
    </row>
    <row r="273" spans="1:22" ht="12">
      <c r="A273" s="87"/>
      <c r="B273" s="125"/>
      <c r="C273" s="87"/>
      <c r="D273" s="87"/>
      <c r="E273" s="87"/>
      <c r="F273" s="87"/>
      <c r="G273" s="87"/>
      <c r="H273" s="87"/>
      <c r="I273" s="87"/>
      <c r="J273" s="87"/>
      <c r="K273" s="87"/>
      <c r="L273" s="87"/>
      <c r="M273" s="87"/>
      <c r="N273" s="87"/>
      <c r="O273" s="87"/>
      <c r="P273" s="87"/>
      <c r="Q273" s="87"/>
      <c r="R273" s="87"/>
      <c r="S273" s="87"/>
      <c r="T273" s="87"/>
      <c r="U273" s="87"/>
      <c r="V273" s="87"/>
    </row>
    <row r="274" spans="1:22" ht="12">
      <c r="A274" s="87"/>
      <c r="B274" s="125"/>
      <c r="C274" s="87"/>
      <c r="D274" s="87"/>
      <c r="E274" s="87"/>
      <c r="F274" s="87"/>
      <c r="G274" s="87"/>
      <c r="H274" s="87"/>
      <c r="I274" s="87"/>
      <c r="J274" s="87"/>
      <c r="K274" s="87"/>
      <c r="L274" s="87"/>
      <c r="M274" s="87"/>
      <c r="N274" s="87"/>
      <c r="O274" s="87"/>
      <c r="P274" s="87"/>
      <c r="Q274" s="87"/>
      <c r="R274" s="87"/>
      <c r="S274" s="87"/>
      <c r="T274" s="87"/>
      <c r="U274" s="87"/>
      <c r="V274" s="87"/>
    </row>
    <row r="275" spans="1:22" ht="12">
      <c r="A275" s="87"/>
      <c r="B275" s="125"/>
      <c r="C275" s="87"/>
      <c r="D275" s="87"/>
      <c r="E275" s="87"/>
      <c r="F275" s="87"/>
      <c r="G275" s="87"/>
      <c r="H275" s="87"/>
      <c r="I275" s="87"/>
      <c r="J275" s="87"/>
      <c r="K275" s="87"/>
      <c r="L275" s="87"/>
      <c r="M275" s="87"/>
      <c r="N275" s="87"/>
      <c r="O275" s="87"/>
      <c r="P275" s="87"/>
      <c r="Q275" s="87"/>
      <c r="R275" s="87"/>
      <c r="S275" s="87"/>
      <c r="T275" s="87"/>
      <c r="U275" s="87"/>
      <c r="V275" s="87"/>
    </row>
    <row r="276" spans="1:22" ht="12">
      <c r="A276" s="87"/>
      <c r="B276" s="125"/>
      <c r="C276" s="87"/>
      <c r="D276" s="87"/>
      <c r="E276" s="87"/>
      <c r="F276" s="87"/>
      <c r="G276" s="87"/>
      <c r="H276" s="87"/>
      <c r="I276" s="87"/>
      <c r="J276" s="87"/>
      <c r="K276" s="87"/>
      <c r="L276" s="87"/>
      <c r="M276" s="87"/>
      <c r="N276" s="87"/>
      <c r="O276" s="87"/>
      <c r="P276" s="87"/>
      <c r="Q276" s="87"/>
      <c r="R276" s="87"/>
      <c r="S276" s="87"/>
      <c r="T276" s="87"/>
      <c r="U276" s="87"/>
      <c r="V276" s="87"/>
    </row>
    <row r="277" spans="1:22" ht="12">
      <c r="A277" s="87"/>
      <c r="B277" s="125"/>
      <c r="C277" s="87"/>
      <c r="D277" s="87"/>
      <c r="E277" s="87"/>
      <c r="F277" s="87"/>
      <c r="G277" s="87"/>
      <c r="H277" s="87"/>
      <c r="I277" s="87"/>
      <c r="J277" s="87"/>
      <c r="K277" s="87"/>
      <c r="L277" s="87"/>
      <c r="M277" s="87"/>
      <c r="N277" s="87"/>
      <c r="O277" s="87"/>
      <c r="P277" s="87"/>
      <c r="Q277" s="87"/>
      <c r="R277" s="87"/>
      <c r="S277" s="87"/>
      <c r="T277" s="87"/>
      <c r="U277" s="87"/>
      <c r="V277" s="87"/>
    </row>
    <row r="278" spans="1:22" ht="12">
      <c r="A278" s="87"/>
      <c r="B278" s="125"/>
      <c r="C278" s="87"/>
      <c r="D278" s="87"/>
      <c r="E278" s="87"/>
      <c r="F278" s="87"/>
      <c r="G278" s="87"/>
      <c r="H278" s="87"/>
      <c r="I278" s="87"/>
      <c r="J278" s="87"/>
      <c r="K278" s="87"/>
      <c r="L278" s="87"/>
      <c r="M278" s="87"/>
      <c r="N278" s="87"/>
      <c r="O278" s="87"/>
      <c r="P278" s="87"/>
      <c r="Q278" s="87"/>
      <c r="R278" s="87"/>
      <c r="S278" s="87"/>
      <c r="T278" s="87"/>
      <c r="U278" s="87"/>
      <c r="V278" s="87"/>
    </row>
    <row r="279" spans="1:22" ht="12">
      <c r="A279" s="87"/>
      <c r="B279" s="125"/>
      <c r="C279" s="87"/>
      <c r="D279" s="87"/>
      <c r="E279" s="87"/>
      <c r="F279" s="87"/>
      <c r="G279" s="87"/>
      <c r="H279" s="87"/>
      <c r="I279" s="87"/>
      <c r="J279" s="87"/>
      <c r="K279" s="87"/>
      <c r="L279" s="87"/>
      <c r="M279" s="87"/>
      <c r="N279" s="87"/>
      <c r="O279" s="87"/>
      <c r="P279" s="87"/>
      <c r="Q279" s="87"/>
      <c r="R279" s="87"/>
      <c r="S279" s="87"/>
      <c r="T279" s="87"/>
      <c r="U279" s="87"/>
      <c r="V279" s="87"/>
    </row>
    <row r="280" spans="1:22" ht="12">
      <c r="A280" s="87"/>
      <c r="B280" s="125"/>
      <c r="C280" s="87"/>
      <c r="D280" s="87"/>
      <c r="E280" s="87"/>
      <c r="F280" s="87"/>
      <c r="G280" s="87"/>
      <c r="H280" s="87"/>
      <c r="I280" s="87"/>
      <c r="J280" s="87"/>
      <c r="K280" s="87"/>
      <c r="L280" s="87"/>
      <c r="M280" s="87"/>
      <c r="N280" s="87"/>
      <c r="O280" s="87"/>
      <c r="P280" s="87"/>
      <c r="Q280" s="87"/>
      <c r="R280" s="87"/>
      <c r="S280" s="87"/>
      <c r="T280" s="87"/>
      <c r="U280" s="87"/>
      <c r="V280" s="87"/>
    </row>
    <row r="281" spans="1:22" ht="12">
      <c r="A281" s="87"/>
      <c r="B281" s="125"/>
      <c r="C281" s="87"/>
      <c r="D281" s="87"/>
      <c r="E281" s="87"/>
      <c r="F281" s="87"/>
      <c r="G281" s="87"/>
      <c r="H281" s="87"/>
      <c r="I281" s="87"/>
      <c r="J281" s="87"/>
      <c r="K281" s="87"/>
      <c r="L281" s="87"/>
      <c r="M281" s="87"/>
      <c r="N281" s="87"/>
      <c r="O281" s="87"/>
      <c r="P281" s="87"/>
      <c r="Q281" s="87"/>
      <c r="R281" s="87"/>
      <c r="S281" s="87"/>
      <c r="T281" s="87"/>
      <c r="U281" s="87"/>
      <c r="V281" s="87"/>
    </row>
    <row r="282" spans="1:22" ht="12">
      <c r="A282" s="87"/>
      <c r="B282" s="125"/>
      <c r="C282" s="87"/>
      <c r="D282" s="87"/>
      <c r="E282" s="87"/>
      <c r="F282" s="87"/>
      <c r="G282" s="87"/>
      <c r="H282" s="87"/>
      <c r="I282" s="87"/>
      <c r="J282" s="87"/>
      <c r="K282" s="87"/>
      <c r="L282" s="87"/>
      <c r="M282" s="87"/>
      <c r="N282" s="87"/>
      <c r="O282" s="87"/>
      <c r="P282" s="87"/>
      <c r="Q282" s="87"/>
      <c r="R282" s="87"/>
      <c r="S282" s="87"/>
      <c r="T282" s="87"/>
      <c r="U282" s="87"/>
      <c r="V282" s="87"/>
    </row>
    <row r="283" spans="1:22" ht="12">
      <c r="A283" s="87"/>
      <c r="B283" s="125"/>
      <c r="C283" s="87"/>
      <c r="D283" s="87"/>
      <c r="E283" s="87"/>
      <c r="F283" s="87"/>
      <c r="G283" s="87"/>
      <c r="H283" s="87"/>
      <c r="I283" s="87"/>
      <c r="J283" s="87"/>
      <c r="K283" s="87"/>
      <c r="L283" s="87"/>
      <c r="M283" s="87"/>
      <c r="N283" s="87"/>
      <c r="O283" s="87"/>
      <c r="P283" s="87"/>
      <c r="Q283" s="87"/>
      <c r="R283" s="87"/>
      <c r="S283" s="87"/>
      <c r="T283" s="87"/>
      <c r="U283" s="87"/>
      <c r="V283" s="87"/>
    </row>
    <row r="284" spans="1:22" ht="12">
      <c r="A284" s="87"/>
      <c r="B284" s="125"/>
      <c r="C284" s="87"/>
      <c r="D284" s="87"/>
      <c r="E284" s="87"/>
      <c r="F284" s="87"/>
      <c r="G284" s="87"/>
      <c r="H284" s="87"/>
      <c r="I284" s="87"/>
      <c r="J284" s="87"/>
      <c r="K284" s="87"/>
      <c r="L284" s="87"/>
      <c r="M284" s="87"/>
      <c r="N284" s="87"/>
      <c r="O284" s="87"/>
      <c r="P284" s="87"/>
      <c r="Q284" s="87"/>
      <c r="R284" s="87"/>
      <c r="S284" s="87"/>
      <c r="T284" s="87"/>
      <c r="U284" s="87"/>
      <c r="V284" s="87"/>
    </row>
    <row r="285" spans="1:22" ht="12">
      <c r="A285" s="87"/>
      <c r="B285" s="125"/>
      <c r="C285" s="87"/>
      <c r="D285" s="87"/>
      <c r="E285" s="87"/>
      <c r="F285" s="87"/>
      <c r="G285" s="87"/>
      <c r="H285" s="87"/>
      <c r="I285" s="87"/>
      <c r="J285" s="87"/>
      <c r="K285" s="87"/>
      <c r="L285" s="87"/>
      <c r="M285" s="87"/>
      <c r="N285" s="87"/>
      <c r="O285" s="87"/>
      <c r="P285" s="87"/>
      <c r="Q285" s="87"/>
      <c r="R285" s="87"/>
      <c r="S285" s="87"/>
      <c r="T285" s="87"/>
      <c r="U285" s="87"/>
      <c r="V285" s="87"/>
    </row>
    <row r="286" spans="1:22" ht="12">
      <c r="A286" s="87"/>
      <c r="B286" s="125"/>
      <c r="C286" s="87"/>
      <c r="D286" s="87"/>
      <c r="E286" s="87"/>
      <c r="F286" s="87"/>
      <c r="G286" s="87"/>
      <c r="H286" s="87"/>
      <c r="I286" s="87"/>
      <c r="J286" s="87"/>
      <c r="K286" s="87"/>
      <c r="L286" s="87"/>
      <c r="M286" s="87"/>
      <c r="N286" s="87"/>
      <c r="O286" s="87"/>
      <c r="P286" s="87"/>
      <c r="Q286" s="87"/>
      <c r="R286" s="87"/>
      <c r="S286" s="87"/>
      <c r="T286" s="87"/>
      <c r="U286" s="87"/>
      <c r="V286" s="87"/>
    </row>
    <row r="287" spans="1:22" ht="12">
      <c r="A287" s="87"/>
      <c r="B287" s="125"/>
      <c r="C287" s="87"/>
      <c r="D287" s="87"/>
      <c r="E287" s="87"/>
      <c r="F287" s="87"/>
      <c r="G287" s="87"/>
      <c r="H287" s="87"/>
      <c r="I287" s="87"/>
      <c r="J287" s="87"/>
      <c r="K287" s="87"/>
      <c r="L287" s="87"/>
      <c r="M287" s="87"/>
      <c r="N287" s="87"/>
      <c r="O287" s="87"/>
      <c r="P287" s="87"/>
      <c r="Q287" s="87"/>
      <c r="R287" s="87"/>
      <c r="S287" s="87"/>
      <c r="T287" s="87"/>
      <c r="U287" s="87"/>
      <c r="V287" s="87"/>
    </row>
    <row r="288" spans="1:22" ht="12">
      <c r="A288" s="87"/>
      <c r="B288" s="125"/>
      <c r="C288" s="87"/>
      <c r="D288" s="87"/>
      <c r="E288" s="87"/>
      <c r="F288" s="87"/>
      <c r="G288" s="87"/>
      <c r="H288" s="87"/>
      <c r="I288" s="87"/>
      <c r="J288" s="87"/>
      <c r="K288" s="87"/>
      <c r="L288" s="87"/>
      <c r="M288" s="87"/>
      <c r="N288" s="87"/>
      <c r="O288" s="87"/>
      <c r="P288" s="87"/>
      <c r="Q288" s="87"/>
      <c r="R288" s="87"/>
      <c r="S288" s="87"/>
      <c r="T288" s="87"/>
      <c r="U288" s="87"/>
      <c r="V288" s="87"/>
    </row>
    <row r="289" spans="1:22" ht="12">
      <c r="A289" s="87"/>
      <c r="B289" s="125"/>
      <c r="C289" s="87"/>
      <c r="D289" s="87"/>
      <c r="E289" s="87"/>
      <c r="F289" s="87"/>
      <c r="G289" s="87"/>
      <c r="H289" s="87"/>
      <c r="I289" s="87"/>
      <c r="J289" s="87"/>
      <c r="K289" s="87"/>
      <c r="L289" s="87"/>
      <c r="M289" s="87"/>
      <c r="N289" s="87"/>
      <c r="O289" s="87"/>
      <c r="P289" s="87"/>
      <c r="Q289" s="87"/>
      <c r="R289" s="87"/>
      <c r="S289" s="87"/>
      <c r="T289" s="87"/>
      <c r="U289" s="87"/>
      <c r="V289" s="87"/>
    </row>
    <row r="290" spans="1:22" ht="12">
      <c r="A290" s="87"/>
      <c r="B290" s="125"/>
      <c r="C290" s="87"/>
      <c r="D290" s="87"/>
      <c r="E290" s="87"/>
      <c r="F290" s="87"/>
      <c r="G290" s="87"/>
      <c r="H290" s="87"/>
      <c r="I290" s="87"/>
      <c r="J290" s="87"/>
      <c r="K290" s="87"/>
      <c r="L290" s="87"/>
      <c r="M290" s="87"/>
      <c r="N290" s="87"/>
      <c r="O290" s="87"/>
      <c r="P290" s="87"/>
      <c r="Q290" s="87"/>
      <c r="R290" s="87"/>
      <c r="S290" s="87"/>
      <c r="T290" s="87"/>
      <c r="U290" s="87"/>
      <c r="V290" s="87"/>
    </row>
    <row r="291" spans="1:22" ht="12">
      <c r="A291" s="87"/>
      <c r="B291" s="125"/>
      <c r="C291" s="87"/>
      <c r="D291" s="87"/>
      <c r="E291" s="87"/>
      <c r="F291" s="87"/>
      <c r="G291" s="87"/>
      <c r="H291" s="87"/>
      <c r="I291" s="87"/>
      <c r="J291" s="87"/>
      <c r="K291" s="87"/>
      <c r="L291" s="87"/>
      <c r="M291" s="87"/>
      <c r="N291" s="87"/>
      <c r="O291" s="87"/>
      <c r="P291" s="87"/>
      <c r="Q291" s="87"/>
      <c r="R291" s="87"/>
      <c r="S291" s="87"/>
      <c r="T291" s="87"/>
      <c r="U291" s="87"/>
      <c r="V291" s="87"/>
    </row>
    <row r="292" spans="1:22" ht="12">
      <c r="A292" s="87"/>
      <c r="B292" s="125"/>
      <c r="C292" s="87"/>
      <c r="D292" s="87"/>
      <c r="E292" s="87"/>
      <c r="F292" s="87"/>
      <c r="G292" s="87"/>
      <c r="H292" s="87"/>
      <c r="I292" s="87"/>
      <c r="J292" s="87"/>
      <c r="K292" s="87"/>
      <c r="L292" s="87"/>
      <c r="M292" s="87"/>
      <c r="N292" s="87"/>
      <c r="O292" s="87"/>
      <c r="P292" s="87"/>
      <c r="Q292" s="87"/>
      <c r="R292" s="87"/>
      <c r="S292" s="87"/>
      <c r="T292" s="87"/>
      <c r="U292" s="87"/>
      <c r="V292" s="87"/>
    </row>
    <row r="293" spans="1:22" ht="12">
      <c r="A293" s="87"/>
      <c r="B293" s="125"/>
      <c r="C293" s="87"/>
      <c r="D293" s="87"/>
      <c r="E293" s="87"/>
      <c r="F293" s="87"/>
      <c r="G293" s="87"/>
      <c r="H293" s="87"/>
      <c r="I293" s="87"/>
      <c r="J293" s="87"/>
      <c r="K293" s="87"/>
      <c r="L293" s="87"/>
      <c r="M293" s="87"/>
      <c r="N293" s="87"/>
      <c r="O293" s="87"/>
      <c r="P293" s="87"/>
      <c r="Q293" s="87"/>
      <c r="R293" s="87"/>
      <c r="S293" s="87"/>
      <c r="T293" s="87"/>
      <c r="U293" s="87"/>
      <c r="V293" s="87"/>
    </row>
    <row r="294" spans="1:22" ht="12">
      <c r="A294" s="87"/>
      <c r="B294" s="125"/>
      <c r="C294" s="87"/>
      <c r="D294" s="87"/>
      <c r="E294" s="87"/>
      <c r="F294" s="87"/>
      <c r="G294" s="87"/>
      <c r="H294" s="87"/>
      <c r="I294" s="87"/>
      <c r="J294" s="87"/>
      <c r="K294" s="87"/>
      <c r="L294" s="87"/>
      <c r="M294" s="87"/>
      <c r="N294" s="87"/>
      <c r="O294" s="87"/>
      <c r="P294" s="87"/>
      <c r="Q294" s="87"/>
      <c r="R294" s="87"/>
      <c r="S294" s="87"/>
      <c r="T294" s="87"/>
      <c r="U294" s="87"/>
      <c r="V294" s="87"/>
    </row>
    <row r="295" spans="1:22" ht="12">
      <c r="A295" s="87"/>
      <c r="B295" s="125"/>
      <c r="C295" s="87"/>
      <c r="D295" s="87"/>
      <c r="E295" s="87"/>
      <c r="F295" s="87"/>
      <c r="G295" s="87"/>
      <c r="H295" s="87"/>
      <c r="I295" s="87"/>
      <c r="J295" s="87"/>
      <c r="K295" s="87"/>
      <c r="L295" s="87"/>
      <c r="M295" s="87"/>
      <c r="N295" s="87"/>
      <c r="O295" s="87"/>
      <c r="P295" s="87"/>
      <c r="Q295" s="87"/>
      <c r="R295" s="87"/>
      <c r="S295" s="87"/>
      <c r="T295" s="87"/>
      <c r="U295" s="87"/>
      <c r="V295" s="87"/>
    </row>
    <row r="296" spans="1:22" ht="12">
      <c r="A296" s="87"/>
      <c r="B296" s="125"/>
      <c r="C296" s="87"/>
      <c r="D296" s="87"/>
      <c r="E296" s="87"/>
      <c r="F296" s="87"/>
      <c r="G296" s="87"/>
      <c r="H296" s="87"/>
      <c r="I296" s="87"/>
      <c r="J296" s="87"/>
      <c r="K296" s="87"/>
      <c r="L296" s="87"/>
      <c r="M296" s="87"/>
      <c r="N296" s="87"/>
      <c r="O296" s="87"/>
      <c r="P296" s="87"/>
      <c r="Q296" s="87"/>
      <c r="R296" s="87"/>
      <c r="S296" s="87"/>
      <c r="T296" s="87"/>
      <c r="U296" s="87"/>
      <c r="V296" s="87"/>
    </row>
    <row r="297" spans="1:22" ht="12">
      <c r="A297" s="87"/>
      <c r="B297" s="125"/>
      <c r="C297" s="87"/>
      <c r="D297" s="87"/>
      <c r="E297" s="87"/>
      <c r="F297" s="87"/>
      <c r="G297" s="87"/>
      <c r="H297" s="87"/>
      <c r="I297" s="87"/>
      <c r="J297" s="87"/>
      <c r="K297" s="87"/>
      <c r="L297" s="87"/>
      <c r="M297" s="87"/>
      <c r="N297" s="87"/>
      <c r="O297" s="87"/>
      <c r="P297" s="87"/>
      <c r="Q297" s="87"/>
      <c r="R297" s="87"/>
      <c r="S297" s="87"/>
      <c r="T297" s="87"/>
      <c r="U297" s="87"/>
      <c r="V297" s="87"/>
    </row>
    <row r="298" spans="1:22" ht="12">
      <c r="A298" s="87"/>
      <c r="B298" s="125"/>
      <c r="C298" s="87"/>
      <c r="D298" s="87"/>
      <c r="E298" s="87"/>
      <c r="F298" s="87"/>
      <c r="G298" s="87"/>
      <c r="H298" s="87"/>
      <c r="I298" s="87"/>
      <c r="J298" s="87"/>
      <c r="K298" s="87"/>
      <c r="L298" s="87"/>
      <c r="M298" s="87"/>
      <c r="N298" s="87"/>
      <c r="O298" s="87"/>
      <c r="P298" s="87"/>
      <c r="Q298" s="87"/>
      <c r="R298" s="87"/>
      <c r="S298" s="87"/>
      <c r="T298" s="87"/>
      <c r="U298" s="87"/>
      <c r="V298" s="87"/>
    </row>
    <row r="299" spans="1:22" ht="12">
      <c r="A299" s="87"/>
      <c r="B299" s="125"/>
      <c r="C299" s="87"/>
      <c r="D299" s="87"/>
      <c r="E299" s="87"/>
      <c r="F299" s="87"/>
      <c r="G299" s="87"/>
      <c r="H299" s="87"/>
      <c r="I299" s="87"/>
      <c r="J299" s="87"/>
      <c r="K299" s="87"/>
      <c r="L299" s="87"/>
      <c r="M299" s="87"/>
      <c r="N299" s="87"/>
      <c r="O299" s="87"/>
      <c r="P299" s="87"/>
      <c r="Q299" s="87"/>
      <c r="R299" s="87"/>
      <c r="S299" s="87"/>
      <c r="T299" s="87"/>
      <c r="U299" s="87"/>
      <c r="V299" s="87"/>
    </row>
    <row r="300" spans="1:22" ht="12">
      <c r="A300" s="87"/>
      <c r="B300" s="125"/>
      <c r="C300" s="87"/>
      <c r="D300" s="87"/>
      <c r="E300" s="87"/>
      <c r="F300" s="87"/>
      <c r="G300" s="87"/>
      <c r="H300" s="87"/>
      <c r="I300" s="87"/>
      <c r="J300" s="87"/>
      <c r="K300" s="87"/>
      <c r="L300" s="87"/>
      <c r="M300" s="87"/>
      <c r="N300" s="87"/>
      <c r="O300" s="87"/>
      <c r="P300" s="87"/>
      <c r="Q300" s="87"/>
      <c r="R300" s="87"/>
      <c r="S300" s="87"/>
      <c r="T300" s="87"/>
      <c r="U300" s="87"/>
      <c r="V300" s="87"/>
    </row>
    <row r="301" spans="1:22" ht="12">
      <c r="A301" s="87"/>
      <c r="B301" s="125"/>
      <c r="C301" s="87"/>
      <c r="D301" s="87"/>
      <c r="E301" s="87"/>
      <c r="F301" s="87"/>
      <c r="G301" s="87"/>
      <c r="H301" s="87"/>
      <c r="I301" s="87"/>
      <c r="J301" s="87"/>
      <c r="K301" s="87"/>
      <c r="L301" s="87"/>
      <c r="M301" s="87"/>
      <c r="N301" s="87"/>
      <c r="O301" s="87"/>
      <c r="P301" s="87"/>
      <c r="Q301" s="87"/>
      <c r="R301" s="87"/>
      <c r="S301" s="87"/>
      <c r="T301" s="87"/>
      <c r="U301" s="87"/>
      <c r="V301" s="87"/>
    </row>
    <row r="302" spans="1:22" ht="12">
      <c r="A302" s="87"/>
      <c r="B302" s="125"/>
      <c r="C302" s="87"/>
      <c r="D302" s="87"/>
      <c r="E302" s="87"/>
      <c r="F302" s="87"/>
      <c r="G302" s="87"/>
      <c r="H302" s="87"/>
      <c r="I302" s="87"/>
      <c r="J302" s="87"/>
      <c r="K302" s="87"/>
      <c r="L302" s="87"/>
      <c r="M302" s="87"/>
      <c r="N302" s="87"/>
      <c r="O302" s="87"/>
      <c r="P302" s="87"/>
      <c r="Q302" s="87"/>
      <c r="R302" s="87"/>
      <c r="S302" s="87"/>
      <c r="T302" s="87"/>
      <c r="U302" s="87"/>
      <c r="V302" s="87"/>
    </row>
    <row r="303" spans="1:22" ht="12">
      <c r="A303" s="87"/>
      <c r="B303" s="125"/>
      <c r="C303" s="87"/>
      <c r="D303" s="87"/>
      <c r="E303" s="87"/>
      <c r="F303" s="87"/>
      <c r="G303" s="87"/>
      <c r="H303" s="87"/>
      <c r="I303" s="87"/>
      <c r="J303" s="87"/>
      <c r="K303" s="87"/>
      <c r="L303" s="87"/>
      <c r="M303" s="87"/>
      <c r="N303" s="87"/>
      <c r="O303" s="87"/>
      <c r="P303" s="87"/>
      <c r="Q303" s="87"/>
      <c r="R303" s="87"/>
      <c r="S303" s="87"/>
      <c r="T303" s="87"/>
      <c r="U303" s="87"/>
      <c r="V303" s="87"/>
    </row>
    <row r="304" spans="1:22" ht="12">
      <c r="A304" s="87"/>
      <c r="B304" s="125"/>
      <c r="C304" s="87"/>
      <c r="D304" s="87"/>
      <c r="E304" s="87"/>
      <c r="F304" s="87"/>
      <c r="G304" s="87"/>
      <c r="H304" s="87"/>
      <c r="I304" s="87"/>
      <c r="J304" s="87"/>
      <c r="K304" s="87"/>
      <c r="L304" s="87"/>
      <c r="M304" s="87"/>
      <c r="N304" s="87"/>
      <c r="O304" s="87"/>
      <c r="P304" s="87"/>
      <c r="Q304" s="87"/>
      <c r="R304" s="87"/>
      <c r="S304" s="87"/>
      <c r="T304" s="87"/>
      <c r="U304" s="87"/>
      <c r="V304" s="87"/>
    </row>
    <row r="305" spans="1:22" ht="12">
      <c r="A305" s="87"/>
      <c r="B305" s="125"/>
      <c r="C305" s="87"/>
      <c r="D305" s="87"/>
      <c r="E305" s="87"/>
      <c r="F305" s="87"/>
      <c r="G305" s="87"/>
      <c r="H305" s="87"/>
      <c r="I305" s="87"/>
      <c r="J305" s="87"/>
      <c r="K305" s="87"/>
      <c r="L305" s="87"/>
      <c r="M305" s="87"/>
      <c r="N305" s="87"/>
      <c r="O305" s="87"/>
      <c r="P305" s="87"/>
      <c r="Q305" s="87"/>
      <c r="R305" s="87"/>
      <c r="S305" s="87"/>
      <c r="T305" s="87"/>
      <c r="U305" s="87"/>
      <c r="V305" s="87"/>
    </row>
    <row r="306" spans="1:22" ht="12">
      <c r="A306" s="87"/>
      <c r="B306" s="125"/>
      <c r="C306" s="87"/>
      <c r="D306" s="87"/>
      <c r="E306" s="87"/>
      <c r="F306" s="87"/>
      <c r="G306" s="87"/>
      <c r="H306" s="87"/>
      <c r="I306" s="87"/>
      <c r="J306" s="87"/>
      <c r="K306" s="87"/>
      <c r="L306" s="87"/>
      <c r="M306" s="87"/>
      <c r="N306" s="87"/>
      <c r="O306" s="87"/>
      <c r="P306" s="87"/>
      <c r="Q306" s="87"/>
      <c r="R306" s="87"/>
      <c r="S306" s="87"/>
      <c r="T306" s="87"/>
      <c r="U306" s="87"/>
      <c r="V306" s="87"/>
    </row>
    <row r="307" spans="1:22" ht="12">
      <c r="A307" s="87"/>
      <c r="B307" s="125"/>
      <c r="C307" s="87"/>
      <c r="D307" s="87"/>
      <c r="E307" s="87"/>
      <c r="F307" s="87"/>
      <c r="G307" s="87"/>
      <c r="H307" s="87"/>
      <c r="I307" s="87"/>
      <c r="J307" s="87"/>
      <c r="K307" s="87"/>
      <c r="L307" s="87"/>
      <c r="M307" s="87"/>
      <c r="N307" s="87"/>
      <c r="O307" s="87"/>
      <c r="P307" s="87"/>
      <c r="Q307" s="87"/>
      <c r="R307" s="87"/>
      <c r="S307" s="87"/>
      <c r="T307" s="87"/>
      <c r="U307" s="87"/>
      <c r="V307" s="87"/>
    </row>
    <row r="308" spans="1:22" ht="12">
      <c r="A308" s="87"/>
      <c r="B308" s="125"/>
      <c r="C308" s="87"/>
      <c r="D308" s="87"/>
      <c r="E308" s="87"/>
      <c r="F308" s="87"/>
      <c r="G308" s="87"/>
      <c r="H308" s="87"/>
      <c r="I308" s="87"/>
      <c r="J308" s="87"/>
      <c r="K308" s="87"/>
      <c r="L308" s="87"/>
      <c r="M308" s="87"/>
      <c r="N308" s="87"/>
      <c r="O308" s="87"/>
      <c r="P308" s="87"/>
      <c r="Q308" s="87"/>
      <c r="R308" s="87"/>
      <c r="S308" s="87"/>
      <c r="T308" s="87"/>
      <c r="U308" s="87"/>
      <c r="V308" s="87"/>
    </row>
    <row r="309" spans="1:22" ht="12">
      <c r="A309" s="87"/>
      <c r="B309" s="125"/>
      <c r="C309" s="87"/>
      <c r="D309" s="87"/>
      <c r="E309" s="87"/>
      <c r="F309" s="87"/>
      <c r="G309" s="87"/>
      <c r="H309" s="87"/>
      <c r="I309" s="87"/>
      <c r="J309" s="87"/>
      <c r="K309" s="87"/>
      <c r="L309" s="87"/>
      <c r="M309" s="87"/>
      <c r="N309" s="87"/>
      <c r="O309" s="87"/>
      <c r="P309" s="87"/>
      <c r="Q309" s="87"/>
      <c r="R309" s="87"/>
      <c r="S309" s="87"/>
      <c r="T309" s="87"/>
      <c r="U309" s="87"/>
      <c r="V309" s="87"/>
    </row>
    <row r="310" spans="1:22" ht="12">
      <c r="A310" s="87"/>
      <c r="B310" s="125"/>
      <c r="C310" s="87"/>
      <c r="D310" s="87"/>
      <c r="E310" s="87"/>
      <c r="F310" s="87"/>
      <c r="G310" s="87"/>
      <c r="H310" s="87"/>
      <c r="I310" s="87"/>
      <c r="J310" s="87"/>
      <c r="K310" s="87"/>
      <c r="L310" s="87"/>
      <c r="M310" s="87"/>
      <c r="N310" s="87"/>
      <c r="O310" s="87"/>
      <c r="P310" s="87"/>
      <c r="Q310" s="87"/>
      <c r="R310" s="87"/>
      <c r="S310" s="87"/>
      <c r="T310" s="87"/>
      <c r="U310" s="87"/>
      <c r="V310" s="87"/>
    </row>
    <row r="311" spans="1:22" ht="12">
      <c r="A311" s="87"/>
      <c r="B311" s="125"/>
      <c r="C311" s="87"/>
      <c r="D311" s="87"/>
      <c r="E311" s="87"/>
      <c r="F311" s="87"/>
      <c r="G311" s="87"/>
      <c r="H311" s="87"/>
      <c r="I311" s="87"/>
      <c r="J311" s="87"/>
      <c r="K311" s="87"/>
      <c r="L311" s="87"/>
      <c r="M311" s="87"/>
      <c r="N311" s="87"/>
      <c r="O311" s="87"/>
      <c r="P311" s="87"/>
      <c r="Q311" s="87"/>
      <c r="R311" s="87"/>
      <c r="S311" s="87"/>
      <c r="T311" s="87"/>
      <c r="U311" s="87"/>
      <c r="V311" s="87"/>
    </row>
    <row r="312" spans="1:22" ht="12">
      <c r="A312" s="87"/>
      <c r="B312" s="125"/>
      <c r="C312" s="87"/>
      <c r="D312" s="87"/>
      <c r="E312" s="87"/>
      <c r="F312" s="87"/>
      <c r="G312" s="87"/>
      <c r="H312" s="87"/>
      <c r="I312" s="87"/>
      <c r="J312" s="87"/>
      <c r="K312" s="87"/>
      <c r="L312" s="87"/>
      <c r="M312" s="87"/>
      <c r="N312" s="87"/>
      <c r="O312" s="87"/>
      <c r="P312" s="87"/>
      <c r="Q312" s="87"/>
      <c r="R312" s="87"/>
      <c r="S312" s="87"/>
      <c r="T312" s="87"/>
      <c r="U312" s="87"/>
      <c r="V312" s="87"/>
    </row>
    <row r="313" spans="1:22" ht="12">
      <c r="A313" s="87"/>
      <c r="B313" s="125"/>
      <c r="C313" s="87"/>
      <c r="D313" s="87"/>
      <c r="E313" s="87"/>
      <c r="F313" s="87"/>
      <c r="G313" s="87"/>
      <c r="H313" s="87"/>
      <c r="I313" s="87"/>
      <c r="J313" s="87"/>
      <c r="K313" s="87"/>
      <c r="L313" s="87"/>
      <c r="M313" s="87"/>
      <c r="N313" s="87"/>
      <c r="O313" s="87"/>
      <c r="P313" s="87"/>
      <c r="Q313" s="87"/>
      <c r="R313" s="87"/>
      <c r="S313" s="87"/>
      <c r="T313" s="87"/>
      <c r="U313" s="87"/>
      <c r="V313" s="87"/>
    </row>
    <row r="314" spans="1:22" ht="12">
      <c r="A314" s="87"/>
      <c r="B314" s="125"/>
      <c r="C314" s="87"/>
      <c r="D314" s="87"/>
      <c r="E314" s="87"/>
      <c r="F314" s="87"/>
      <c r="G314" s="87"/>
      <c r="H314" s="87"/>
      <c r="I314" s="87"/>
      <c r="J314" s="87"/>
      <c r="K314" s="87"/>
      <c r="L314" s="87"/>
      <c r="M314" s="87"/>
      <c r="N314" s="87"/>
      <c r="O314" s="87"/>
      <c r="P314" s="87"/>
      <c r="Q314" s="87"/>
      <c r="R314" s="87"/>
      <c r="S314" s="87"/>
      <c r="T314" s="87"/>
      <c r="U314" s="87"/>
      <c r="V314" s="87"/>
    </row>
    <row r="315" spans="1:22" ht="12">
      <c r="A315" s="87"/>
      <c r="B315" s="125"/>
      <c r="C315" s="87"/>
      <c r="D315" s="87"/>
      <c r="E315" s="87"/>
      <c r="F315" s="87"/>
      <c r="G315" s="87"/>
      <c r="H315" s="87"/>
      <c r="I315" s="87"/>
      <c r="J315" s="87"/>
      <c r="K315" s="87"/>
      <c r="L315" s="87"/>
      <c r="M315" s="87"/>
      <c r="N315" s="87"/>
      <c r="O315" s="87"/>
      <c r="P315" s="87"/>
      <c r="Q315" s="87"/>
      <c r="R315" s="87"/>
      <c r="S315" s="87"/>
      <c r="T315" s="87"/>
      <c r="U315" s="87"/>
      <c r="V315" s="87"/>
    </row>
    <row r="316" spans="1:22" ht="12">
      <c r="A316" s="87"/>
      <c r="B316" s="125"/>
      <c r="C316" s="87"/>
      <c r="D316" s="87"/>
      <c r="E316" s="87"/>
      <c r="F316" s="87"/>
      <c r="G316" s="87"/>
      <c r="H316" s="87"/>
      <c r="I316" s="87"/>
      <c r="J316" s="87"/>
      <c r="K316" s="87"/>
      <c r="L316" s="87"/>
      <c r="M316" s="87"/>
      <c r="N316" s="87"/>
      <c r="O316" s="87"/>
      <c r="P316" s="87"/>
      <c r="Q316" s="87"/>
      <c r="R316" s="87"/>
      <c r="S316" s="87"/>
      <c r="T316" s="87"/>
      <c r="U316" s="87"/>
      <c r="V316" s="87"/>
    </row>
    <row r="317" spans="1:22" ht="12">
      <c r="A317" s="87"/>
      <c r="B317" s="125"/>
      <c r="C317" s="87"/>
      <c r="D317" s="87"/>
      <c r="E317" s="87"/>
      <c r="F317" s="87"/>
      <c r="G317" s="87"/>
      <c r="H317" s="87"/>
      <c r="I317" s="87"/>
      <c r="J317" s="87"/>
      <c r="K317" s="87"/>
      <c r="L317" s="87"/>
      <c r="M317" s="87"/>
      <c r="N317" s="87"/>
      <c r="O317" s="87"/>
      <c r="P317" s="87"/>
      <c r="Q317" s="87"/>
      <c r="R317" s="87"/>
      <c r="S317" s="87"/>
      <c r="T317" s="87"/>
      <c r="U317" s="87"/>
      <c r="V317" s="87"/>
    </row>
    <row r="318" spans="1:22" ht="12">
      <c r="A318" s="87"/>
      <c r="B318" s="125"/>
      <c r="C318" s="87"/>
      <c r="D318" s="87"/>
      <c r="E318" s="87"/>
      <c r="F318" s="87"/>
      <c r="G318" s="87"/>
      <c r="H318" s="87"/>
      <c r="I318" s="87"/>
      <c r="J318" s="87"/>
      <c r="K318" s="87"/>
      <c r="L318" s="87"/>
      <c r="M318" s="87"/>
      <c r="N318" s="87"/>
      <c r="O318" s="87"/>
      <c r="P318" s="87"/>
      <c r="Q318" s="87"/>
      <c r="R318" s="87"/>
      <c r="S318" s="87"/>
      <c r="T318" s="87"/>
      <c r="U318" s="87"/>
      <c r="V318" s="87"/>
    </row>
    <row r="319" spans="1:22" ht="12">
      <c r="A319" s="87"/>
      <c r="B319" s="125"/>
      <c r="C319" s="87"/>
      <c r="D319" s="87"/>
      <c r="E319" s="87"/>
      <c r="F319" s="87"/>
      <c r="G319" s="87"/>
      <c r="H319" s="87"/>
      <c r="I319" s="87"/>
      <c r="J319" s="87"/>
      <c r="K319" s="87"/>
      <c r="L319" s="87"/>
      <c r="M319" s="87"/>
      <c r="N319" s="87"/>
      <c r="O319" s="87"/>
      <c r="P319" s="87"/>
      <c r="Q319" s="87"/>
      <c r="R319" s="87"/>
      <c r="S319" s="87"/>
      <c r="T319" s="87"/>
      <c r="U319" s="87"/>
      <c r="V319" s="87"/>
    </row>
    <row r="320" spans="1:22" ht="12">
      <c r="A320" s="87"/>
      <c r="B320" s="125"/>
      <c r="C320" s="87"/>
      <c r="D320" s="87"/>
      <c r="E320" s="87"/>
      <c r="F320" s="87"/>
      <c r="G320" s="87"/>
      <c r="H320" s="87"/>
      <c r="I320" s="87"/>
      <c r="J320" s="87"/>
      <c r="K320" s="87"/>
      <c r="L320" s="87"/>
      <c r="M320" s="87"/>
      <c r="N320" s="87"/>
      <c r="O320" s="87"/>
      <c r="P320" s="87"/>
      <c r="Q320" s="87"/>
      <c r="R320" s="87"/>
      <c r="S320" s="87"/>
      <c r="T320" s="87"/>
      <c r="U320" s="87"/>
      <c r="V320" s="87"/>
    </row>
    <row r="321" spans="1:22" ht="12">
      <c r="A321" s="87"/>
      <c r="B321" s="125"/>
      <c r="C321" s="87"/>
      <c r="D321" s="87"/>
      <c r="E321" s="87"/>
      <c r="F321" s="87"/>
      <c r="G321" s="87"/>
      <c r="H321" s="87"/>
      <c r="I321" s="87"/>
      <c r="J321" s="87"/>
      <c r="K321" s="87"/>
      <c r="L321" s="87"/>
      <c r="M321" s="87"/>
      <c r="N321" s="87"/>
      <c r="O321" s="87"/>
      <c r="P321" s="87"/>
      <c r="Q321" s="87"/>
      <c r="R321" s="87"/>
      <c r="S321" s="87"/>
      <c r="T321" s="87"/>
      <c r="U321" s="87"/>
      <c r="V321" s="87"/>
    </row>
    <row r="322" spans="1:22" ht="12">
      <c r="A322" s="87"/>
      <c r="B322" s="125"/>
      <c r="C322" s="87"/>
      <c r="D322" s="87"/>
      <c r="E322" s="87"/>
      <c r="F322" s="87"/>
      <c r="G322" s="87"/>
      <c r="H322" s="87"/>
      <c r="I322" s="87"/>
      <c r="J322" s="87"/>
      <c r="K322" s="87"/>
      <c r="L322" s="87"/>
      <c r="M322" s="87"/>
      <c r="N322" s="87"/>
      <c r="O322" s="87"/>
      <c r="P322" s="87"/>
      <c r="Q322" s="87"/>
      <c r="R322" s="87"/>
      <c r="S322" s="87"/>
      <c r="T322" s="87"/>
      <c r="U322" s="87"/>
      <c r="V322" s="87"/>
    </row>
    <row r="323" spans="1:22" ht="12">
      <c r="A323" s="87"/>
      <c r="B323" s="125"/>
      <c r="C323" s="87"/>
      <c r="D323" s="87"/>
      <c r="E323" s="87"/>
      <c r="F323" s="87"/>
      <c r="G323" s="87"/>
      <c r="H323" s="87"/>
      <c r="I323" s="87"/>
      <c r="J323" s="87"/>
      <c r="K323" s="87"/>
      <c r="L323" s="87"/>
      <c r="M323" s="87"/>
      <c r="N323" s="87"/>
      <c r="O323" s="87"/>
      <c r="P323" s="87"/>
      <c r="Q323" s="87"/>
      <c r="R323" s="87"/>
      <c r="S323" s="87"/>
      <c r="T323" s="87"/>
      <c r="U323" s="87"/>
      <c r="V323" s="87"/>
    </row>
    <row r="324" spans="1:22" ht="12">
      <c r="A324" s="87"/>
      <c r="B324" s="125"/>
      <c r="C324" s="87"/>
      <c r="D324" s="87"/>
      <c r="E324" s="87"/>
      <c r="F324" s="87"/>
      <c r="G324" s="87"/>
      <c r="H324" s="87"/>
      <c r="I324" s="87"/>
      <c r="J324" s="87"/>
      <c r="K324" s="87"/>
      <c r="L324" s="87"/>
      <c r="M324" s="87"/>
      <c r="N324" s="87"/>
      <c r="O324" s="87"/>
      <c r="P324" s="87"/>
      <c r="Q324" s="87"/>
      <c r="R324" s="87"/>
      <c r="S324" s="87"/>
      <c r="T324" s="87"/>
      <c r="U324" s="87"/>
      <c r="V324" s="87"/>
    </row>
    <row r="325" spans="1:22" ht="12">
      <c r="A325" s="87"/>
      <c r="B325" s="125"/>
      <c r="C325" s="87"/>
      <c r="D325" s="87"/>
      <c r="E325" s="87"/>
      <c r="F325" s="87"/>
      <c r="G325" s="87"/>
      <c r="H325" s="87"/>
      <c r="I325" s="87"/>
      <c r="J325" s="87"/>
      <c r="K325" s="87"/>
      <c r="L325" s="87"/>
      <c r="M325" s="87"/>
      <c r="N325" s="87"/>
      <c r="O325" s="87"/>
      <c r="P325" s="87"/>
      <c r="Q325" s="87"/>
      <c r="R325" s="87"/>
      <c r="S325" s="87"/>
      <c r="T325" s="87"/>
      <c r="U325" s="87"/>
      <c r="V325" s="87"/>
    </row>
    <row r="326" spans="1:22" ht="12">
      <c r="A326" s="87"/>
      <c r="B326" s="125"/>
      <c r="C326" s="87"/>
      <c r="D326" s="87"/>
      <c r="E326" s="87"/>
      <c r="F326" s="87"/>
      <c r="G326" s="87"/>
      <c r="H326" s="87"/>
      <c r="I326" s="87"/>
      <c r="J326" s="87"/>
      <c r="K326" s="87"/>
      <c r="L326" s="87"/>
      <c r="M326" s="87"/>
      <c r="N326" s="87"/>
      <c r="O326" s="87"/>
      <c r="P326" s="87"/>
      <c r="Q326" s="87"/>
      <c r="R326" s="87"/>
      <c r="S326" s="87"/>
      <c r="T326" s="87"/>
      <c r="U326" s="87"/>
      <c r="V326" s="87"/>
    </row>
    <row r="327" spans="1:22" ht="12">
      <c r="A327" s="87"/>
      <c r="B327" s="125"/>
      <c r="C327" s="87"/>
      <c r="D327" s="87"/>
      <c r="E327" s="87"/>
      <c r="F327" s="87"/>
      <c r="G327" s="87"/>
      <c r="H327" s="87"/>
      <c r="I327" s="87"/>
      <c r="J327" s="87"/>
      <c r="K327" s="87"/>
      <c r="L327" s="87"/>
      <c r="M327" s="87"/>
      <c r="N327" s="87"/>
      <c r="O327" s="87"/>
      <c r="P327" s="87"/>
      <c r="Q327" s="87"/>
      <c r="R327" s="87"/>
      <c r="S327" s="87"/>
      <c r="T327" s="87"/>
      <c r="U327" s="87"/>
      <c r="V327" s="87"/>
    </row>
    <row r="328" spans="1:22" ht="12">
      <c r="A328" s="87"/>
      <c r="B328" s="125"/>
      <c r="C328" s="87"/>
      <c r="D328" s="87"/>
      <c r="E328" s="87"/>
      <c r="F328" s="87"/>
      <c r="G328" s="87"/>
      <c r="H328" s="87"/>
      <c r="I328" s="87"/>
      <c r="J328" s="87"/>
      <c r="K328" s="87"/>
      <c r="L328" s="87"/>
      <c r="M328" s="87"/>
      <c r="N328" s="87"/>
      <c r="O328" s="87"/>
      <c r="P328" s="87"/>
      <c r="Q328" s="87"/>
      <c r="R328" s="87"/>
      <c r="S328" s="87"/>
      <c r="T328" s="87"/>
      <c r="U328" s="87"/>
      <c r="V328" s="87"/>
    </row>
    <row r="329" spans="1:22" ht="12">
      <c r="A329" s="87"/>
      <c r="B329" s="125"/>
      <c r="C329" s="87"/>
      <c r="D329" s="87"/>
      <c r="E329" s="87"/>
      <c r="F329" s="87"/>
      <c r="G329" s="87"/>
      <c r="H329" s="87"/>
      <c r="I329" s="87"/>
      <c r="J329" s="87"/>
      <c r="K329" s="87"/>
      <c r="L329" s="87"/>
      <c r="M329" s="87"/>
      <c r="N329" s="87"/>
      <c r="O329" s="87"/>
      <c r="P329" s="87"/>
      <c r="Q329" s="87"/>
      <c r="R329" s="87"/>
      <c r="S329" s="87"/>
      <c r="T329" s="87"/>
      <c r="U329" s="87"/>
      <c r="V329" s="87"/>
    </row>
    <row r="330" spans="1:22" ht="12">
      <c r="A330" s="87"/>
      <c r="B330" s="125"/>
      <c r="C330" s="87"/>
      <c r="D330" s="87"/>
      <c r="E330" s="87"/>
      <c r="F330" s="87"/>
      <c r="G330" s="87"/>
      <c r="H330" s="87"/>
      <c r="I330" s="87"/>
      <c r="J330" s="87"/>
      <c r="K330" s="87"/>
      <c r="L330" s="87"/>
      <c r="M330" s="87"/>
      <c r="N330" s="87"/>
      <c r="O330" s="87"/>
      <c r="P330" s="87"/>
      <c r="Q330" s="87"/>
      <c r="R330" s="87"/>
      <c r="S330" s="87"/>
      <c r="T330" s="87"/>
      <c r="U330" s="87"/>
      <c r="V330" s="87"/>
    </row>
    <row r="331" spans="1:22" ht="12">
      <c r="A331" s="87"/>
      <c r="B331" s="125"/>
      <c r="C331" s="87"/>
      <c r="D331" s="87"/>
      <c r="E331" s="87"/>
      <c r="F331" s="87"/>
      <c r="G331" s="87"/>
      <c r="H331" s="87"/>
      <c r="I331" s="87"/>
      <c r="J331" s="87"/>
      <c r="K331" s="87"/>
      <c r="L331" s="87"/>
      <c r="M331" s="87"/>
      <c r="N331" s="87"/>
      <c r="O331" s="87"/>
      <c r="P331" s="87"/>
      <c r="Q331" s="87"/>
      <c r="R331" s="87"/>
      <c r="S331" s="87"/>
      <c r="T331" s="87"/>
      <c r="U331" s="87"/>
      <c r="V331" s="87"/>
    </row>
    <row r="332" spans="1:22" ht="12">
      <c r="A332" s="87"/>
      <c r="B332" s="125"/>
      <c r="C332" s="87"/>
      <c r="D332" s="87"/>
      <c r="E332" s="87"/>
      <c r="F332" s="87"/>
      <c r="G332" s="87"/>
      <c r="H332" s="87"/>
      <c r="I332" s="87"/>
      <c r="J332" s="87"/>
      <c r="K332" s="87"/>
      <c r="L332" s="87"/>
      <c r="M332" s="87"/>
      <c r="N332" s="87"/>
      <c r="O332" s="87"/>
      <c r="P332" s="87"/>
      <c r="Q332" s="87"/>
      <c r="R332" s="87"/>
      <c r="S332" s="87"/>
      <c r="T332" s="87"/>
      <c r="U332" s="87"/>
      <c r="V332" s="87"/>
    </row>
    <row r="333" spans="1:22" ht="12">
      <c r="A333" s="87"/>
      <c r="B333" s="125"/>
      <c r="C333" s="87"/>
      <c r="D333" s="87"/>
      <c r="E333" s="87"/>
      <c r="F333" s="87"/>
      <c r="G333" s="87"/>
      <c r="H333" s="87"/>
      <c r="I333" s="87"/>
      <c r="J333" s="87"/>
      <c r="K333" s="87"/>
      <c r="L333" s="87"/>
      <c r="M333" s="87"/>
      <c r="N333" s="87"/>
      <c r="O333" s="87"/>
      <c r="P333" s="87"/>
      <c r="Q333" s="87"/>
      <c r="R333" s="87"/>
      <c r="S333" s="87"/>
      <c r="T333" s="87"/>
      <c r="U333" s="87"/>
      <c r="V333" s="87"/>
    </row>
    <row r="334" spans="1:22" ht="12">
      <c r="A334" s="87"/>
      <c r="B334" s="125"/>
      <c r="C334" s="87"/>
      <c r="D334" s="87"/>
      <c r="E334" s="87"/>
      <c r="F334" s="87"/>
      <c r="G334" s="87"/>
      <c r="H334" s="87"/>
      <c r="I334" s="87"/>
      <c r="J334" s="87"/>
      <c r="K334" s="87"/>
      <c r="L334" s="87"/>
      <c r="M334" s="87"/>
      <c r="N334" s="87"/>
      <c r="O334" s="87"/>
      <c r="P334" s="87"/>
      <c r="Q334" s="87"/>
      <c r="R334" s="87"/>
      <c r="S334" s="87"/>
      <c r="T334" s="87"/>
      <c r="U334" s="87"/>
      <c r="V334" s="87"/>
    </row>
    <row r="335" spans="1:22" ht="12">
      <c r="A335" s="87"/>
      <c r="B335" s="125"/>
      <c r="C335" s="87"/>
      <c r="D335" s="87"/>
      <c r="E335" s="87"/>
      <c r="F335" s="87"/>
      <c r="G335" s="87"/>
      <c r="H335" s="87"/>
      <c r="I335" s="87"/>
      <c r="J335" s="87"/>
      <c r="K335" s="87"/>
      <c r="L335" s="87"/>
      <c r="M335" s="87"/>
      <c r="N335" s="87"/>
      <c r="O335" s="87"/>
      <c r="P335" s="87"/>
      <c r="Q335" s="87"/>
      <c r="R335" s="87"/>
      <c r="S335" s="87"/>
      <c r="T335" s="87"/>
      <c r="U335" s="87"/>
      <c r="V335" s="87"/>
    </row>
    <row r="336" spans="1:22" ht="12">
      <c r="A336" s="87"/>
      <c r="B336" s="125"/>
      <c r="C336" s="87"/>
      <c r="D336" s="87"/>
      <c r="E336" s="87"/>
      <c r="F336" s="87"/>
      <c r="G336" s="87"/>
      <c r="H336" s="87"/>
      <c r="I336" s="87"/>
      <c r="J336" s="87"/>
      <c r="K336" s="87"/>
      <c r="L336" s="87"/>
      <c r="M336" s="87"/>
      <c r="N336" s="87"/>
      <c r="O336" s="87"/>
      <c r="P336" s="87"/>
      <c r="Q336" s="87"/>
      <c r="R336" s="87"/>
      <c r="S336" s="87"/>
      <c r="T336" s="87"/>
      <c r="U336" s="87"/>
      <c r="V336" s="87"/>
    </row>
    <row r="337" spans="1:22" ht="12">
      <c r="A337" s="87"/>
      <c r="B337" s="125"/>
      <c r="C337" s="87"/>
      <c r="D337" s="87"/>
      <c r="E337" s="87"/>
      <c r="F337" s="87"/>
      <c r="G337" s="87"/>
      <c r="H337" s="87"/>
      <c r="I337" s="87"/>
      <c r="J337" s="87"/>
      <c r="K337" s="87"/>
      <c r="L337" s="87"/>
      <c r="M337" s="87"/>
      <c r="N337" s="87"/>
      <c r="O337" s="87"/>
      <c r="P337" s="87"/>
      <c r="Q337" s="87"/>
      <c r="R337" s="87"/>
      <c r="S337" s="87"/>
      <c r="T337" s="87"/>
      <c r="U337" s="87"/>
      <c r="V337" s="87"/>
    </row>
    <row r="338" spans="1:22" ht="12">
      <c r="A338" s="87"/>
      <c r="B338" s="125"/>
      <c r="C338" s="87"/>
      <c r="D338" s="87"/>
      <c r="E338" s="87"/>
      <c r="F338" s="87"/>
      <c r="G338" s="87"/>
      <c r="H338" s="87"/>
      <c r="I338" s="87"/>
      <c r="J338" s="87"/>
      <c r="K338" s="87"/>
      <c r="L338" s="87"/>
      <c r="M338" s="87"/>
      <c r="N338" s="87"/>
      <c r="O338" s="87"/>
      <c r="P338" s="87"/>
      <c r="Q338" s="87"/>
      <c r="R338" s="87"/>
      <c r="S338" s="87"/>
      <c r="T338" s="87"/>
      <c r="U338" s="87"/>
      <c r="V338" s="87"/>
    </row>
    <row r="339" spans="1:22" ht="12">
      <c r="A339" s="87"/>
      <c r="B339" s="125"/>
      <c r="C339" s="87"/>
      <c r="D339" s="87"/>
      <c r="E339" s="87"/>
      <c r="F339" s="87"/>
      <c r="G339" s="87"/>
      <c r="H339" s="87"/>
      <c r="I339" s="87"/>
      <c r="J339" s="87"/>
      <c r="K339" s="87"/>
      <c r="L339" s="87"/>
      <c r="M339" s="87"/>
      <c r="N339" s="87"/>
      <c r="O339" s="87"/>
      <c r="P339" s="87"/>
      <c r="Q339" s="87"/>
      <c r="R339" s="87"/>
      <c r="S339" s="87"/>
      <c r="T339" s="87"/>
      <c r="U339" s="87"/>
      <c r="V339" s="87"/>
    </row>
    <row r="340" spans="1:22" ht="12">
      <c r="A340" s="87"/>
      <c r="B340" s="125"/>
      <c r="C340" s="87"/>
      <c r="D340" s="87"/>
      <c r="E340" s="87"/>
      <c r="F340" s="87"/>
      <c r="G340" s="87"/>
      <c r="H340" s="87"/>
      <c r="I340" s="87"/>
      <c r="J340" s="87"/>
      <c r="K340" s="87"/>
      <c r="L340" s="87"/>
      <c r="M340" s="87"/>
      <c r="N340" s="87"/>
      <c r="O340" s="87"/>
      <c r="P340" s="87"/>
      <c r="Q340" s="87"/>
      <c r="R340" s="87"/>
      <c r="S340" s="87"/>
      <c r="T340" s="87"/>
      <c r="U340" s="87"/>
      <c r="V340" s="87"/>
    </row>
    <row r="341" spans="1:22" ht="12">
      <c r="A341" s="87"/>
      <c r="B341" s="125"/>
      <c r="C341" s="87"/>
      <c r="D341" s="87"/>
      <c r="E341" s="87"/>
      <c r="F341" s="87"/>
      <c r="G341" s="87"/>
      <c r="H341" s="87"/>
      <c r="I341" s="87"/>
      <c r="J341" s="87"/>
      <c r="K341" s="87"/>
      <c r="L341" s="87"/>
      <c r="M341" s="87"/>
      <c r="N341" s="87"/>
      <c r="O341" s="87"/>
      <c r="P341" s="87"/>
      <c r="Q341" s="87"/>
      <c r="R341" s="87"/>
      <c r="S341" s="87"/>
      <c r="T341" s="87"/>
      <c r="U341" s="87"/>
      <c r="V341" s="87"/>
    </row>
    <row r="342" spans="1:22" ht="12">
      <c r="A342" s="87"/>
      <c r="B342" s="125"/>
      <c r="C342" s="87"/>
      <c r="D342" s="87"/>
      <c r="E342" s="87"/>
      <c r="F342" s="87"/>
      <c r="G342" s="87"/>
      <c r="H342" s="87"/>
      <c r="I342" s="87"/>
      <c r="J342" s="87"/>
      <c r="K342" s="87"/>
      <c r="L342" s="87"/>
      <c r="M342" s="87"/>
      <c r="N342" s="87"/>
      <c r="O342" s="87"/>
      <c r="P342" s="87"/>
      <c r="Q342" s="87"/>
      <c r="R342" s="87"/>
      <c r="S342" s="87"/>
      <c r="T342" s="87"/>
      <c r="U342" s="87"/>
      <c r="V342" s="87"/>
    </row>
    <row r="343" spans="1:22" ht="12">
      <c r="A343" s="87"/>
      <c r="B343" s="125"/>
      <c r="C343" s="87"/>
      <c r="D343" s="87"/>
      <c r="E343" s="87"/>
      <c r="F343" s="87"/>
      <c r="G343" s="87"/>
      <c r="H343" s="87"/>
      <c r="I343" s="87"/>
      <c r="J343" s="87"/>
      <c r="K343" s="87"/>
      <c r="L343" s="87"/>
      <c r="M343" s="87"/>
      <c r="N343" s="87"/>
      <c r="O343" s="87"/>
      <c r="P343" s="87"/>
      <c r="Q343" s="87"/>
      <c r="R343" s="87"/>
      <c r="S343" s="87"/>
      <c r="T343" s="87"/>
      <c r="U343" s="87"/>
      <c r="V343" s="87"/>
    </row>
    <row r="344" spans="1:22" ht="12">
      <c r="A344" s="87"/>
      <c r="B344" s="125"/>
      <c r="C344" s="87"/>
      <c r="D344" s="87"/>
      <c r="E344" s="87"/>
      <c r="F344" s="87"/>
      <c r="G344" s="87"/>
      <c r="H344" s="87"/>
      <c r="I344" s="87"/>
      <c r="J344" s="87"/>
      <c r="K344" s="87"/>
      <c r="L344" s="87"/>
      <c r="M344" s="87"/>
      <c r="N344" s="87"/>
      <c r="O344" s="87"/>
      <c r="P344" s="87"/>
      <c r="Q344" s="87"/>
      <c r="R344" s="87"/>
      <c r="S344" s="87"/>
      <c r="T344" s="87"/>
      <c r="U344" s="87"/>
      <c r="V344" s="87"/>
    </row>
    <row r="345" spans="1:22" ht="12">
      <c r="A345" s="87"/>
      <c r="B345" s="125"/>
      <c r="C345" s="87"/>
      <c r="D345" s="87"/>
      <c r="E345" s="87"/>
      <c r="F345" s="87"/>
      <c r="G345" s="87"/>
      <c r="H345" s="87"/>
      <c r="I345" s="87"/>
      <c r="J345" s="87"/>
      <c r="K345" s="87"/>
      <c r="L345" s="87"/>
      <c r="M345" s="87"/>
      <c r="N345" s="87"/>
      <c r="O345" s="87"/>
      <c r="P345" s="87"/>
      <c r="Q345" s="87"/>
      <c r="R345" s="87"/>
      <c r="S345" s="87"/>
      <c r="T345" s="87"/>
      <c r="U345" s="87"/>
      <c r="V345" s="87"/>
    </row>
    <row r="346" spans="1:22" ht="12">
      <c r="A346" s="87"/>
      <c r="B346" s="125"/>
      <c r="C346" s="87"/>
      <c r="D346" s="87"/>
      <c r="E346" s="87"/>
      <c r="F346" s="87"/>
      <c r="G346" s="87"/>
      <c r="H346" s="87"/>
      <c r="I346" s="87"/>
      <c r="J346" s="87"/>
      <c r="K346" s="87"/>
      <c r="L346" s="87"/>
      <c r="M346" s="87"/>
      <c r="N346" s="87"/>
      <c r="O346" s="87"/>
      <c r="P346" s="87"/>
      <c r="Q346" s="87"/>
      <c r="R346" s="87"/>
      <c r="S346" s="87"/>
      <c r="T346" s="87"/>
      <c r="U346" s="87"/>
      <c r="V346" s="87"/>
    </row>
    <row r="347" spans="1:22" ht="12">
      <c r="A347" s="87"/>
      <c r="B347" s="125"/>
      <c r="C347" s="87"/>
      <c r="D347" s="87"/>
      <c r="E347" s="87"/>
      <c r="F347" s="87"/>
      <c r="G347" s="87"/>
      <c r="H347" s="87"/>
      <c r="I347" s="87"/>
      <c r="J347" s="87"/>
      <c r="K347" s="87"/>
      <c r="L347" s="87"/>
      <c r="M347" s="87"/>
      <c r="N347" s="87"/>
      <c r="O347" s="87"/>
      <c r="P347" s="87"/>
      <c r="Q347" s="87"/>
      <c r="R347" s="87"/>
      <c r="S347" s="87"/>
      <c r="T347" s="87"/>
      <c r="U347" s="87"/>
      <c r="V347" s="87"/>
    </row>
    <row r="348" spans="1:22" ht="12">
      <c r="A348" s="87"/>
      <c r="B348" s="125"/>
      <c r="C348" s="87"/>
      <c r="D348" s="87"/>
      <c r="E348" s="87"/>
      <c r="F348" s="87"/>
      <c r="G348" s="87"/>
      <c r="H348" s="87"/>
      <c r="I348" s="87"/>
      <c r="J348" s="87"/>
      <c r="K348" s="87"/>
      <c r="L348" s="87"/>
      <c r="M348" s="87"/>
      <c r="N348" s="87"/>
      <c r="O348" s="87"/>
      <c r="P348" s="87"/>
      <c r="Q348" s="87"/>
      <c r="R348" s="87"/>
      <c r="S348" s="87"/>
      <c r="T348" s="87"/>
      <c r="U348" s="87"/>
      <c r="V348" s="87"/>
    </row>
    <row r="349" spans="1:22" ht="12">
      <c r="A349" s="87"/>
      <c r="B349" s="125"/>
      <c r="C349" s="87"/>
      <c r="D349" s="87"/>
      <c r="E349" s="87"/>
      <c r="F349" s="87"/>
      <c r="G349" s="87"/>
      <c r="H349" s="87"/>
      <c r="I349" s="87"/>
      <c r="J349" s="87"/>
      <c r="K349" s="87"/>
      <c r="L349" s="87"/>
      <c r="M349" s="87"/>
      <c r="N349" s="87"/>
      <c r="O349" s="87"/>
      <c r="P349" s="87"/>
      <c r="Q349" s="87"/>
      <c r="R349" s="87"/>
      <c r="S349" s="87"/>
      <c r="T349" s="87"/>
      <c r="U349" s="87"/>
      <c r="V349" s="87"/>
    </row>
    <row r="350" spans="1:22" ht="12">
      <c r="A350" s="87"/>
      <c r="B350" s="125"/>
      <c r="C350" s="87"/>
      <c r="D350" s="87"/>
      <c r="E350" s="87"/>
      <c r="F350" s="87"/>
      <c r="G350" s="87"/>
      <c r="H350" s="87"/>
      <c r="I350" s="87"/>
      <c r="J350" s="87"/>
      <c r="K350" s="87"/>
      <c r="L350" s="87"/>
      <c r="M350" s="87"/>
      <c r="N350" s="87"/>
      <c r="O350" s="87"/>
      <c r="P350" s="87"/>
      <c r="Q350" s="87"/>
      <c r="R350" s="87"/>
      <c r="S350" s="87"/>
      <c r="T350" s="87"/>
      <c r="U350" s="87"/>
      <c r="V350" s="87"/>
    </row>
    <row r="351" spans="1:22" ht="12">
      <c r="A351" s="87"/>
      <c r="B351" s="125"/>
      <c r="C351" s="87"/>
      <c r="D351" s="87"/>
      <c r="E351" s="87"/>
      <c r="F351" s="87"/>
      <c r="G351" s="87"/>
      <c r="H351" s="87"/>
      <c r="I351" s="87"/>
      <c r="J351" s="87"/>
      <c r="K351" s="87"/>
      <c r="L351" s="87"/>
      <c r="M351" s="87"/>
      <c r="N351" s="87"/>
      <c r="O351" s="87"/>
      <c r="P351" s="87"/>
      <c r="Q351" s="87"/>
      <c r="R351" s="87"/>
      <c r="S351" s="87"/>
      <c r="T351" s="87"/>
      <c r="U351" s="87"/>
      <c r="V351" s="87"/>
    </row>
    <row r="352" spans="1:22" ht="12">
      <c r="A352" s="87"/>
      <c r="B352" s="125"/>
      <c r="C352" s="87"/>
      <c r="D352" s="87"/>
      <c r="E352" s="87"/>
      <c r="F352" s="87"/>
      <c r="G352" s="87"/>
      <c r="H352" s="87"/>
      <c r="I352" s="87"/>
      <c r="J352" s="87"/>
      <c r="K352" s="87"/>
      <c r="L352" s="87"/>
      <c r="M352" s="87"/>
      <c r="N352" s="87"/>
      <c r="O352" s="87"/>
      <c r="P352" s="87"/>
      <c r="Q352" s="87"/>
      <c r="R352" s="87"/>
      <c r="S352" s="87"/>
      <c r="T352" s="87"/>
      <c r="U352" s="87"/>
      <c r="V352" s="87"/>
    </row>
    <row r="353" spans="1:22" ht="12">
      <c r="A353" s="87"/>
      <c r="B353" s="125"/>
      <c r="C353" s="87"/>
      <c r="D353" s="87"/>
      <c r="E353" s="87"/>
      <c r="F353" s="87"/>
      <c r="G353" s="87"/>
      <c r="H353" s="87"/>
      <c r="I353" s="87"/>
      <c r="J353" s="87"/>
      <c r="K353" s="87"/>
      <c r="L353" s="87"/>
      <c r="M353" s="87"/>
      <c r="N353" s="87"/>
      <c r="O353" s="87"/>
      <c r="P353" s="87"/>
      <c r="Q353" s="87"/>
      <c r="R353" s="87"/>
      <c r="S353" s="87"/>
      <c r="T353" s="87"/>
      <c r="U353" s="87"/>
      <c r="V353" s="87"/>
    </row>
    <row r="354" spans="1:22" ht="12">
      <c r="A354" s="87"/>
      <c r="B354" s="125"/>
      <c r="C354" s="87"/>
      <c r="D354" s="87"/>
      <c r="E354" s="87"/>
      <c r="F354" s="87"/>
      <c r="G354" s="87"/>
      <c r="H354" s="87"/>
      <c r="I354" s="87"/>
      <c r="J354" s="87"/>
      <c r="K354" s="87"/>
      <c r="L354" s="87"/>
      <c r="M354" s="87"/>
      <c r="N354" s="87"/>
      <c r="O354" s="87"/>
      <c r="P354" s="87"/>
      <c r="Q354" s="87"/>
      <c r="R354" s="87"/>
      <c r="S354" s="87"/>
      <c r="T354" s="87"/>
      <c r="U354" s="87"/>
      <c r="V354" s="87"/>
    </row>
    <row r="355" spans="1:22" ht="12">
      <c r="A355" s="87"/>
      <c r="B355" s="125"/>
      <c r="C355" s="87"/>
      <c r="D355" s="87"/>
      <c r="E355" s="87"/>
      <c r="F355" s="87"/>
      <c r="G355" s="87"/>
      <c r="H355" s="87"/>
      <c r="I355" s="87"/>
      <c r="J355" s="87"/>
      <c r="K355" s="87"/>
      <c r="L355" s="87"/>
      <c r="M355" s="87"/>
      <c r="N355" s="87"/>
      <c r="O355" s="87"/>
      <c r="P355" s="87"/>
      <c r="Q355" s="87"/>
      <c r="R355" s="87"/>
      <c r="S355" s="87"/>
      <c r="T355" s="87"/>
      <c r="U355" s="87"/>
      <c r="V355" s="87"/>
    </row>
    <row r="356" spans="1:22" ht="12">
      <c r="A356" s="87"/>
      <c r="B356" s="125"/>
      <c r="C356" s="87"/>
      <c r="D356" s="87"/>
      <c r="E356" s="87"/>
      <c r="F356" s="87"/>
      <c r="G356" s="87"/>
      <c r="H356" s="87"/>
      <c r="I356" s="87"/>
      <c r="J356" s="87"/>
      <c r="K356" s="87"/>
      <c r="L356" s="87"/>
      <c r="M356" s="87"/>
      <c r="N356" s="87"/>
      <c r="O356" s="87"/>
      <c r="P356" s="87"/>
      <c r="Q356" s="87"/>
      <c r="R356" s="87"/>
      <c r="S356" s="87"/>
      <c r="T356" s="87"/>
      <c r="U356" s="87"/>
      <c r="V356" s="87"/>
    </row>
    <row r="357" spans="1:22" ht="12">
      <c r="A357" s="87"/>
      <c r="B357" s="125"/>
      <c r="C357" s="87"/>
      <c r="D357" s="87"/>
      <c r="E357" s="87"/>
      <c r="F357" s="87"/>
      <c r="G357" s="87"/>
      <c r="H357" s="87"/>
      <c r="I357" s="87"/>
      <c r="J357" s="87"/>
      <c r="K357" s="87"/>
      <c r="L357" s="87"/>
      <c r="M357" s="87"/>
      <c r="N357" s="87"/>
      <c r="O357" s="87"/>
      <c r="P357" s="87"/>
      <c r="Q357" s="87"/>
      <c r="R357" s="87"/>
      <c r="S357" s="87"/>
      <c r="T357" s="87"/>
      <c r="U357" s="87"/>
      <c r="V357" s="87"/>
    </row>
    <row r="358" spans="1:22" ht="12">
      <c r="A358" s="87"/>
      <c r="B358" s="125"/>
      <c r="C358" s="87"/>
      <c r="D358" s="87"/>
      <c r="E358" s="87"/>
      <c r="F358" s="87"/>
      <c r="G358" s="87"/>
      <c r="H358" s="87"/>
      <c r="I358" s="87"/>
      <c r="J358" s="87"/>
      <c r="K358" s="87"/>
      <c r="L358" s="87"/>
      <c r="M358" s="87"/>
      <c r="N358" s="87"/>
      <c r="O358" s="87"/>
      <c r="P358" s="87"/>
      <c r="Q358" s="87"/>
      <c r="R358" s="87"/>
      <c r="S358" s="87"/>
      <c r="T358" s="87"/>
      <c r="U358" s="87"/>
      <c r="V358" s="87"/>
    </row>
    <row r="359" spans="1:22" ht="12">
      <c r="A359" s="87"/>
      <c r="B359" s="125"/>
      <c r="C359" s="87"/>
      <c r="D359" s="87"/>
      <c r="E359" s="87"/>
      <c r="F359" s="87"/>
      <c r="G359" s="87"/>
      <c r="H359" s="87"/>
      <c r="I359" s="87"/>
      <c r="J359" s="87"/>
      <c r="K359" s="87"/>
      <c r="L359" s="87"/>
      <c r="M359" s="87"/>
      <c r="N359" s="87"/>
      <c r="O359" s="87"/>
      <c r="P359" s="87"/>
      <c r="Q359" s="87"/>
      <c r="R359" s="87"/>
      <c r="S359" s="87"/>
      <c r="T359" s="87"/>
      <c r="U359" s="87"/>
      <c r="V359" s="87"/>
    </row>
    <row r="360" spans="1:22" ht="12">
      <c r="A360" s="87"/>
      <c r="B360" s="125"/>
      <c r="C360" s="87"/>
      <c r="D360" s="87"/>
      <c r="E360" s="87"/>
      <c r="F360" s="87"/>
      <c r="G360" s="87"/>
      <c r="H360" s="87"/>
      <c r="I360" s="87"/>
      <c r="J360" s="87"/>
      <c r="K360" s="87"/>
      <c r="L360" s="87"/>
      <c r="M360" s="87"/>
      <c r="N360" s="87"/>
      <c r="O360" s="87"/>
      <c r="P360" s="87"/>
      <c r="Q360" s="87"/>
      <c r="R360" s="87"/>
      <c r="S360" s="87"/>
      <c r="T360" s="87"/>
      <c r="U360" s="87"/>
      <c r="V360" s="87"/>
    </row>
    <row r="361" spans="1:22" ht="12">
      <c r="A361" s="87"/>
      <c r="B361" s="125"/>
      <c r="C361" s="87"/>
      <c r="D361" s="87"/>
      <c r="E361" s="87"/>
      <c r="F361" s="87"/>
      <c r="G361" s="87"/>
      <c r="H361" s="87"/>
      <c r="I361" s="87"/>
      <c r="J361" s="87"/>
      <c r="K361" s="87"/>
      <c r="L361" s="87"/>
      <c r="M361" s="87"/>
      <c r="N361" s="87"/>
      <c r="O361" s="87"/>
      <c r="P361" s="87"/>
      <c r="Q361" s="87"/>
      <c r="R361" s="87"/>
      <c r="S361" s="87"/>
      <c r="T361" s="87"/>
      <c r="U361" s="87"/>
      <c r="V361" s="87"/>
    </row>
    <row r="362" spans="1:22" ht="12">
      <c r="A362" s="87"/>
      <c r="B362" s="125"/>
      <c r="C362" s="87"/>
      <c r="D362" s="87"/>
      <c r="E362" s="87"/>
      <c r="F362" s="87"/>
      <c r="G362" s="87"/>
      <c r="H362" s="87"/>
      <c r="I362" s="87"/>
      <c r="J362" s="87"/>
      <c r="K362" s="87"/>
      <c r="L362" s="87"/>
      <c r="M362" s="87"/>
      <c r="N362" s="87"/>
      <c r="O362" s="87"/>
      <c r="P362" s="87"/>
      <c r="Q362" s="87"/>
      <c r="R362" s="87"/>
      <c r="S362" s="87"/>
      <c r="T362" s="87"/>
      <c r="U362" s="87"/>
      <c r="V362" s="87"/>
    </row>
    <row r="363" spans="1:22" ht="12">
      <c r="A363" s="87"/>
      <c r="B363" s="125"/>
      <c r="C363" s="87"/>
      <c r="D363" s="87"/>
      <c r="E363" s="87"/>
      <c r="F363" s="87"/>
      <c r="G363" s="87"/>
      <c r="H363" s="87"/>
      <c r="I363" s="87"/>
      <c r="J363" s="87"/>
      <c r="K363" s="87"/>
      <c r="L363" s="87"/>
      <c r="M363" s="87"/>
      <c r="N363" s="87"/>
      <c r="O363" s="87"/>
      <c r="P363" s="87"/>
      <c r="Q363" s="87"/>
      <c r="R363" s="87"/>
      <c r="S363" s="87"/>
      <c r="T363" s="87"/>
      <c r="U363" s="87"/>
      <c r="V363" s="87"/>
    </row>
    <row r="364" spans="1:22" ht="12">
      <c r="A364" s="87"/>
      <c r="B364" s="125"/>
      <c r="C364" s="87"/>
      <c r="D364" s="87"/>
      <c r="E364" s="87"/>
      <c r="F364" s="87"/>
      <c r="G364" s="87"/>
      <c r="H364" s="87"/>
      <c r="I364" s="87"/>
      <c r="J364" s="87"/>
      <c r="K364" s="87"/>
      <c r="L364" s="87"/>
      <c r="M364" s="87"/>
      <c r="N364" s="87"/>
      <c r="O364" s="87"/>
      <c r="P364" s="87"/>
      <c r="Q364" s="87"/>
      <c r="R364" s="87"/>
      <c r="S364" s="87"/>
      <c r="T364" s="87"/>
      <c r="U364" s="87"/>
      <c r="V364" s="87"/>
    </row>
    <row r="365" spans="1:22" ht="12">
      <c r="A365" s="87"/>
      <c r="B365" s="125"/>
      <c r="C365" s="87"/>
      <c r="D365" s="87"/>
      <c r="E365" s="87"/>
      <c r="F365" s="87"/>
      <c r="G365" s="87"/>
      <c r="H365" s="87"/>
      <c r="I365" s="87"/>
      <c r="J365" s="87"/>
      <c r="K365" s="87"/>
      <c r="L365" s="87"/>
      <c r="M365" s="87"/>
      <c r="N365" s="87"/>
      <c r="O365" s="87"/>
      <c r="P365" s="87"/>
      <c r="Q365" s="87"/>
      <c r="R365" s="87"/>
      <c r="S365" s="87"/>
      <c r="T365" s="87"/>
      <c r="U365" s="87"/>
      <c r="V365" s="87"/>
    </row>
    <row r="366" spans="1:22" ht="12">
      <c r="A366" s="87"/>
      <c r="B366" s="125"/>
      <c r="C366" s="87"/>
      <c r="D366" s="87"/>
      <c r="E366" s="87"/>
      <c r="F366" s="87"/>
      <c r="G366" s="87"/>
      <c r="H366" s="87"/>
      <c r="I366" s="87"/>
      <c r="J366" s="87"/>
      <c r="K366" s="87"/>
      <c r="L366" s="87"/>
      <c r="M366" s="87"/>
      <c r="N366" s="87"/>
      <c r="O366" s="87"/>
      <c r="P366" s="87"/>
      <c r="Q366" s="87"/>
      <c r="R366" s="87"/>
      <c r="S366" s="87"/>
      <c r="T366" s="87"/>
      <c r="U366" s="87"/>
      <c r="V366" s="87"/>
    </row>
    <row r="367" spans="1:22" ht="12">
      <c r="A367" s="87"/>
      <c r="B367" s="125"/>
      <c r="C367" s="87"/>
      <c r="D367" s="87"/>
      <c r="E367" s="87"/>
      <c r="F367" s="87"/>
      <c r="G367" s="87"/>
      <c r="H367" s="87"/>
      <c r="I367" s="87"/>
      <c r="J367" s="87"/>
      <c r="K367" s="87"/>
      <c r="L367" s="87"/>
      <c r="M367" s="87"/>
      <c r="N367" s="87"/>
      <c r="O367" s="87"/>
      <c r="P367" s="87"/>
      <c r="Q367" s="87"/>
      <c r="R367" s="87"/>
      <c r="S367" s="87"/>
      <c r="T367" s="87"/>
      <c r="U367" s="87"/>
      <c r="V367" s="87"/>
    </row>
    <row r="368" spans="1:22" ht="12">
      <c r="A368" s="87"/>
      <c r="B368" s="125"/>
      <c r="C368" s="87"/>
      <c r="D368" s="87"/>
      <c r="E368" s="87"/>
      <c r="F368" s="87"/>
      <c r="G368" s="87"/>
      <c r="H368" s="87"/>
      <c r="I368" s="87"/>
      <c r="J368" s="87"/>
      <c r="K368" s="87"/>
      <c r="L368" s="87"/>
      <c r="M368" s="87"/>
      <c r="N368" s="87"/>
      <c r="O368" s="87"/>
      <c r="P368" s="87"/>
      <c r="Q368" s="87"/>
      <c r="R368" s="87"/>
      <c r="S368" s="87"/>
      <c r="T368" s="87"/>
      <c r="U368" s="87"/>
      <c r="V368" s="87"/>
    </row>
    <row r="369" spans="1:22" ht="12">
      <c r="A369" s="87"/>
      <c r="B369" s="125"/>
      <c r="C369" s="87"/>
      <c r="D369" s="87"/>
      <c r="E369" s="87"/>
      <c r="F369" s="87"/>
      <c r="G369" s="87"/>
      <c r="H369" s="87"/>
      <c r="I369" s="87"/>
      <c r="J369" s="87"/>
      <c r="K369" s="87"/>
      <c r="L369" s="87"/>
      <c r="M369" s="87"/>
      <c r="N369" s="87"/>
      <c r="O369" s="87"/>
      <c r="P369" s="87"/>
      <c r="Q369" s="87"/>
      <c r="R369" s="87"/>
      <c r="S369" s="87"/>
      <c r="T369" s="87"/>
      <c r="U369" s="87"/>
      <c r="V369" s="87"/>
    </row>
    <row r="370" spans="1:22" ht="12">
      <c r="A370" s="87"/>
      <c r="B370" s="125"/>
      <c r="C370" s="87"/>
      <c r="D370" s="87"/>
      <c r="E370" s="87"/>
      <c r="F370" s="87"/>
      <c r="G370" s="87"/>
      <c r="H370" s="87"/>
      <c r="I370" s="87"/>
      <c r="J370" s="87"/>
      <c r="K370" s="87"/>
      <c r="L370" s="87"/>
      <c r="M370" s="87"/>
      <c r="N370" s="87"/>
      <c r="O370" s="87"/>
      <c r="P370" s="87"/>
      <c r="Q370" s="87"/>
      <c r="R370" s="87"/>
      <c r="S370" s="87"/>
      <c r="T370" s="87"/>
      <c r="U370" s="87"/>
      <c r="V370" s="87"/>
    </row>
    <row r="371" spans="1:22" ht="12">
      <c r="A371" s="87"/>
      <c r="B371" s="125"/>
      <c r="C371" s="87"/>
      <c r="D371" s="87"/>
      <c r="E371" s="87"/>
      <c r="F371" s="87"/>
      <c r="G371" s="87"/>
      <c r="H371" s="87"/>
      <c r="I371" s="87"/>
      <c r="J371" s="87"/>
      <c r="K371" s="87"/>
      <c r="L371" s="87"/>
      <c r="M371" s="87"/>
      <c r="N371" s="87"/>
      <c r="O371" s="87"/>
      <c r="P371" s="87"/>
      <c r="Q371" s="87"/>
      <c r="R371" s="87"/>
      <c r="S371" s="87"/>
      <c r="T371" s="87"/>
      <c r="U371" s="87"/>
      <c r="V371" s="87"/>
    </row>
    <row r="372" spans="1:22" ht="12">
      <c r="A372" s="87"/>
      <c r="B372" s="125"/>
      <c r="C372" s="87"/>
      <c r="D372" s="87"/>
      <c r="E372" s="87"/>
      <c r="F372" s="87"/>
      <c r="G372" s="87"/>
      <c r="H372" s="87"/>
      <c r="I372" s="87"/>
      <c r="J372" s="87"/>
      <c r="K372" s="87"/>
      <c r="L372" s="87"/>
      <c r="M372" s="87"/>
      <c r="N372" s="87"/>
      <c r="O372" s="87"/>
      <c r="P372" s="87"/>
      <c r="Q372" s="87"/>
      <c r="R372" s="87"/>
      <c r="S372" s="87"/>
      <c r="T372" s="87"/>
      <c r="U372" s="87"/>
      <c r="V372" s="87"/>
    </row>
    <row r="373" spans="1:22" ht="12">
      <c r="A373" s="87"/>
      <c r="B373" s="125"/>
      <c r="C373" s="87"/>
      <c r="D373" s="87"/>
      <c r="E373" s="87"/>
      <c r="F373" s="87"/>
      <c r="G373" s="87"/>
      <c r="H373" s="87"/>
      <c r="I373" s="87"/>
      <c r="J373" s="87"/>
      <c r="K373" s="87"/>
      <c r="L373" s="87"/>
      <c r="M373" s="87"/>
      <c r="N373" s="87"/>
      <c r="O373" s="87"/>
      <c r="P373" s="87"/>
      <c r="Q373" s="87"/>
      <c r="R373" s="87"/>
      <c r="S373" s="87"/>
      <c r="T373" s="87"/>
      <c r="U373" s="87"/>
      <c r="V373" s="87"/>
    </row>
    <row r="374" spans="1:22" ht="12">
      <c r="A374" s="87"/>
      <c r="B374" s="125"/>
      <c r="C374" s="87"/>
      <c r="D374" s="87"/>
      <c r="E374" s="87"/>
      <c r="F374" s="87"/>
      <c r="G374" s="87"/>
      <c r="H374" s="87"/>
      <c r="I374" s="87"/>
      <c r="J374" s="87"/>
      <c r="K374" s="87"/>
      <c r="L374" s="87"/>
      <c r="M374" s="87"/>
      <c r="N374" s="87"/>
      <c r="O374" s="87"/>
      <c r="P374" s="87"/>
      <c r="Q374" s="87"/>
      <c r="R374" s="87"/>
      <c r="S374" s="87"/>
      <c r="T374" s="87"/>
      <c r="U374" s="87"/>
      <c r="V374" s="87"/>
    </row>
    <row r="375" spans="1:22" ht="12">
      <c r="A375" s="87"/>
      <c r="B375" s="125"/>
      <c r="C375" s="87"/>
      <c r="D375" s="87"/>
      <c r="E375" s="87"/>
      <c r="F375" s="87"/>
      <c r="G375" s="87"/>
      <c r="H375" s="87"/>
      <c r="I375" s="87"/>
      <c r="J375" s="87"/>
      <c r="K375" s="87"/>
      <c r="L375" s="87"/>
      <c r="M375" s="87"/>
      <c r="N375" s="87"/>
      <c r="O375" s="87"/>
      <c r="P375" s="87"/>
      <c r="Q375" s="87"/>
      <c r="R375" s="87"/>
      <c r="S375" s="87"/>
      <c r="T375" s="87"/>
      <c r="U375" s="87"/>
      <c r="V375" s="87"/>
    </row>
    <row r="376" spans="1:22" ht="12">
      <c r="A376" s="87"/>
      <c r="B376" s="125"/>
      <c r="C376" s="87"/>
      <c r="D376" s="87"/>
      <c r="E376" s="87"/>
      <c r="F376" s="87"/>
      <c r="G376" s="87"/>
      <c r="H376" s="87"/>
      <c r="I376" s="87"/>
      <c r="J376" s="87"/>
      <c r="K376" s="87"/>
      <c r="L376" s="87"/>
      <c r="M376" s="87"/>
      <c r="N376" s="87"/>
      <c r="O376" s="87"/>
      <c r="P376" s="87"/>
      <c r="Q376" s="87"/>
      <c r="R376" s="87"/>
      <c r="S376" s="87"/>
      <c r="T376" s="87"/>
      <c r="U376" s="87"/>
      <c r="V376" s="87"/>
    </row>
    <row r="377" spans="1:22" ht="12">
      <c r="A377" s="87"/>
      <c r="B377" s="125"/>
      <c r="C377" s="87"/>
      <c r="D377" s="87"/>
      <c r="E377" s="87"/>
      <c r="F377" s="87"/>
      <c r="G377" s="87"/>
      <c r="H377" s="87"/>
      <c r="I377" s="87"/>
      <c r="J377" s="87"/>
      <c r="K377" s="87"/>
      <c r="L377" s="87"/>
      <c r="M377" s="87"/>
      <c r="N377" s="87"/>
      <c r="O377" s="87"/>
      <c r="P377" s="87"/>
      <c r="Q377" s="87"/>
      <c r="R377" s="87"/>
      <c r="S377" s="87"/>
      <c r="T377" s="87"/>
      <c r="U377" s="87"/>
      <c r="V377" s="87"/>
    </row>
    <row r="378" spans="1:22" ht="12">
      <c r="A378" s="87"/>
      <c r="B378" s="125"/>
      <c r="C378" s="87"/>
      <c r="D378" s="87"/>
      <c r="E378" s="87"/>
      <c r="F378" s="87"/>
      <c r="G378" s="87"/>
      <c r="H378" s="87"/>
      <c r="I378" s="87"/>
      <c r="J378" s="87"/>
      <c r="K378" s="87"/>
      <c r="L378" s="87"/>
      <c r="M378" s="87"/>
      <c r="N378" s="87"/>
      <c r="O378" s="87"/>
      <c r="P378" s="87"/>
      <c r="Q378" s="87"/>
      <c r="R378" s="87"/>
      <c r="S378" s="87"/>
      <c r="T378" s="87"/>
      <c r="U378" s="87"/>
      <c r="V378" s="87"/>
    </row>
    <row r="379" spans="1:22" ht="12">
      <c r="A379" s="87"/>
      <c r="B379" s="125"/>
      <c r="C379" s="87"/>
      <c r="D379" s="87"/>
      <c r="E379" s="87"/>
      <c r="F379" s="87"/>
      <c r="G379" s="87"/>
      <c r="H379" s="87"/>
      <c r="I379" s="87"/>
      <c r="J379" s="87"/>
      <c r="K379" s="87"/>
      <c r="L379" s="87"/>
      <c r="M379" s="87"/>
      <c r="N379" s="87"/>
      <c r="O379" s="87"/>
      <c r="P379" s="87"/>
      <c r="Q379" s="87"/>
      <c r="R379" s="87"/>
      <c r="S379" s="87"/>
      <c r="T379" s="87"/>
      <c r="U379" s="87"/>
      <c r="V379" s="87"/>
    </row>
    <row r="380" spans="1:22" ht="12">
      <c r="A380" s="87"/>
      <c r="B380" s="125"/>
      <c r="C380" s="87"/>
      <c r="D380" s="87"/>
      <c r="E380" s="87"/>
      <c r="F380" s="87"/>
      <c r="G380" s="87"/>
      <c r="H380" s="87"/>
      <c r="I380" s="87"/>
      <c r="J380" s="87"/>
      <c r="K380" s="87"/>
      <c r="L380" s="87"/>
      <c r="M380" s="87"/>
      <c r="N380" s="87"/>
      <c r="O380" s="87"/>
      <c r="P380" s="87"/>
      <c r="Q380" s="87"/>
      <c r="R380" s="87"/>
      <c r="S380" s="87"/>
      <c r="T380" s="87"/>
      <c r="U380" s="87"/>
      <c r="V380" s="87"/>
    </row>
    <row r="381" spans="1:22" ht="12">
      <c r="A381" s="87"/>
      <c r="B381" s="125"/>
      <c r="C381" s="87"/>
      <c r="D381" s="87"/>
      <c r="E381" s="87"/>
      <c r="F381" s="87"/>
      <c r="G381" s="87"/>
      <c r="H381" s="87"/>
      <c r="I381" s="87"/>
      <c r="J381" s="87"/>
      <c r="K381" s="87"/>
      <c r="L381" s="87"/>
      <c r="M381" s="87"/>
      <c r="N381" s="87"/>
      <c r="O381" s="87"/>
      <c r="P381" s="87"/>
      <c r="Q381" s="87"/>
      <c r="R381" s="87"/>
      <c r="S381" s="87"/>
      <c r="T381" s="87"/>
      <c r="U381" s="87"/>
      <c r="V381" s="87"/>
    </row>
    <row r="382" spans="1:22" ht="12">
      <c r="A382" s="87"/>
      <c r="B382" s="125"/>
      <c r="C382" s="87"/>
      <c r="D382" s="87"/>
      <c r="E382" s="87"/>
      <c r="F382" s="87"/>
      <c r="G382" s="87"/>
      <c r="H382" s="87"/>
      <c r="I382" s="87"/>
      <c r="J382" s="87"/>
      <c r="K382" s="87"/>
      <c r="L382" s="87"/>
      <c r="M382" s="87"/>
      <c r="N382" s="87"/>
      <c r="O382" s="87"/>
      <c r="P382" s="87"/>
      <c r="Q382" s="87"/>
      <c r="R382" s="87"/>
      <c r="S382" s="87"/>
      <c r="T382" s="87"/>
      <c r="U382" s="87"/>
      <c r="V382" s="87"/>
    </row>
    <row r="383" spans="1:22" ht="12">
      <c r="A383" s="87"/>
      <c r="B383" s="125"/>
      <c r="C383" s="87"/>
      <c r="D383" s="87"/>
      <c r="E383" s="87"/>
      <c r="F383" s="87"/>
      <c r="G383" s="87"/>
      <c r="H383" s="87"/>
      <c r="I383" s="87"/>
      <c r="J383" s="87"/>
      <c r="K383" s="87"/>
      <c r="L383" s="87"/>
      <c r="M383" s="87"/>
      <c r="N383" s="87"/>
      <c r="O383" s="87"/>
      <c r="P383" s="87"/>
      <c r="Q383" s="87"/>
      <c r="R383" s="87"/>
      <c r="S383" s="87"/>
      <c r="T383" s="87"/>
      <c r="U383" s="87"/>
      <c r="V383" s="87"/>
    </row>
    <row r="384" spans="1:22" ht="12">
      <c r="A384" s="87"/>
      <c r="B384" s="125"/>
      <c r="C384" s="87"/>
      <c r="D384" s="87"/>
      <c r="E384" s="87"/>
      <c r="F384" s="87"/>
      <c r="G384" s="87"/>
      <c r="H384" s="87"/>
      <c r="I384" s="87"/>
      <c r="J384" s="87"/>
      <c r="K384" s="87"/>
      <c r="L384" s="87"/>
      <c r="M384" s="87"/>
      <c r="N384" s="87"/>
      <c r="O384" s="87"/>
      <c r="P384" s="87"/>
      <c r="Q384" s="87"/>
      <c r="R384" s="87"/>
      <c r="S384" s="87"/>
      <c r="T384" s="87"/>
      <c r="U384" s="87"/>
      <c r="V384" s="87"/>
    </row>
    <row r="385" spans="1:22" ht="12">
      <c r="A385" s="87"/>
      <c r="B385" s="125"/>
      <c r="C385" s="87"/>
      <c r="D385" s="87"/>
      <c r="E385" s="87"/>
      <c r="F385" s="87"/>
      <c r="G385" s="87"/>
      <c r="H385" s="87"/>
      <c r="I385" s="87"/>
      <c r="J385" s="87"/>
      <c r="K385" s="87"/>
      <c r="L385" s="87"/>
      <c r="M385" s="87"/>
      <c r="N385" s="87"/>
      <c r="O385" s="87"/>
      <c r="P385" s="87"/>
      <c r="Q385" s="87"/>
      <c r="R385" s="87"/>
      <c r="S385" s="87"/>
      <c r="T385" s="87"/>
      <c r="U385" s="87"/>
      <c r="V385" s="87"/>
    </row>
    <row r="386" spans="1:22" ht="12">
      <c r="A386" s="87"/>
      <c r="B386" s="125"/>
      <c r="C386" s="87"/>
      <c r="D386" s="87"/>
      <c r="E386" s="87"/>
      <c r="F386" s="87"/>
      <c r="G386" s="87"/>
      <c r="H386" s="87"/>
      <c r="I386" s="87"/>
      <c r="J386" s="87"/>
      <c r="K386" s="87"/>
      <c r="L386" s="87"/>
      <c r="M386" s="87"/>
      <c r="N386" s="87"/>
      <c r="O386" s="87"/>
      <c r="P386" s="87"/>
      <c r="Q386" s="87"/>
      <c r="R386" s="87"/>
      <c r="S386" s="87"/>
      <c r="T386" s="87"/>
      <c r="U386" s="87"/>
      <c r="V386" s="87"/>
    </row>
    <row r="387" spans="1:22" ht="12">
      <c r="A387" s="87"/>
      <c r="B387" s="125"/>
      <c r="C387" s="87"/>
      <c r="D387" s="87"/>
      <c r="E387" s="87"/>
      <c r="F387" s="87"/>
      <c r="G387" s="87"/>
      <c r="H387" s="87"/>
      <c r="I387" s="87"/>
      <c r="J387" s="87"/>
      <c r="K387" s="87"/>
      <c r="L387" s="87"/>
      <c r="M387" s="87"/>
      <c r="N387" s="87"/>
      <c r="O387" s="87"/>
      <c r="P387" s="87"/>
      <c r="Q387" s="87"/>
      <c r="R387" s="87"/>
      <c r="S387" s="87"/>
      <c r="T387" s="87"/>
      <c r="U387" s="87"/>
      <c r="V387" s="87"/>
    </row>
    <row r="388" spans="1:22" ht="12">
      <c r="A388" s="87"/>
      <c r="B388" s="125"/>
      <c r="C388" s="87"/>
      <c r="D388" s="87"/>
      <c r="E388" s="87"/>
      <c r="F388" s="87"/>
      <c r="G388" s="87"/>
      <c r="H388" s="87"/>
      <c r="I388" s="87"/>
      <c r="J388" s="87"/>
      <c r="K388" s="87"/>
      <c r="L388" s="87"/>
      <c r="M388" s="87"/>
      <c r="N388" s="87"/>
      <c r="O388" s="87"/>
      <c r="P388" s="87"/>
      <c r="Q388" s="87"/>
      <c r="R388" s="87"/>
      <c r="S388" s="87"/>
      <c r="T388" s="87"/>
      <c r="U388" s="87"/>
      <c r="V388" s="87"/>
    </row>
    <row r="389" spans="1:22" ht="12">
      <c r="A389" s="87"/>
      <c r="B389" s="125"/>
      <c r="C389" s="87"/>
      <c r="D389" s="87"/>
      <c r="E389" s="87"/>
      <c r="F389" s="87"/>
      <c r="G389" s="87"/>
      <c r="H389" s="87"/>
      <c r="I389" s="87"/>
      <c r="J389" s="87"/>
      <c r="K389" s="87"/>
      <c r="L389" s="87"/>
      <c r="M389" s="87"/>
      <c r="N389" s="87"/>
      <c r="O389" s="87"/>
      <c r="P389" s="87"/>
      <c r="Q389" s="87"/>
      <c r="R389" s="87"/>
      <c r="S389" s="87"/>
      <c r="T389" s="87"/>
      <c r="U389" s="87"/>
      <c r="V389" s="87"/>
    </row>
    <row r="390" spans="1:22" ht="12">
      <c r="A390" s="87"/>
      <c r="B390" s="125"/>
      <c r="C390" s="87"/>
      <c r="D390" s="87"/>
      <c r="E390" s="87"/>
      <c r="F390" s="87"/>
      <c r="G390" s="87"/>
      <c r="H390" s="87"/>
      <c r="I390" s="87"/>
      <c r="J390" s="87"/>
      <c r="K390" s="87"/>
      <c r="L390" s="87"/>
      <c r="M390" s="87"/>
      <c r="N390" s="87"/>
      <c r="O390" s="87"/>
      <c r="P390" s="87"/>
      <c r="Q390" s="87"/>
      <c r="R390" s="87"/>
      <c r="S390" s="87"/>
      <c r="T390" s="87"/>
      <c r="U390" s="87"/>
      <c r="V390" s="87"/>
    </row>
    <row r="391" spans="1:22" ht="12">
      <c r="A391" s="87"/>
      <c r="B391" s="125"/>
      <c r="C391" s="87"/>
      <c r="D391" s="87"/>
      <c r="E391" s="87"/>
      <c r="F391" s="87"/>
      <c r="G391" s="87"/>
      <c r="H391" s="87"/>
      <c r="I391" s="87"/>
      <c r="J391" s="87"/>
      <c r="K391" s="87"/>
      <c r="L391" s="87"/>
      <c r="M391" s="87"/>
      <c r="N391" s="87"/>
      <c r="O391" s="87"/>
      <c r="P391" s="87"/>
      <c r="Q391" s="87"/>
      <c r="R391" s="87"/>
      <c r="S391" s="87"/>
      <c r="T391" s="87"/>
      <c r="U391" s="87"/>
      <c r="V391" s="87"/>
    </row>
    <row r="392" spans="1:22" ht="12">
      <c r="A392" s="87"/>
      <c r="B392" s="125"/>
      <c r="C392" s="87"/>
      <c r="D392" s="87"/>
      <c r="E392" s="87"/>
      <c r="F392" s="87"/>
      <c r="G392" s="87"/>
      <c r="H392" s="87"/>
      <c r="I392" s="87"/>
      <c r="J392" s="87"/>
      <c r="K392" s="87"/>
      <c r="L392" s="87"/>
      <c r="M392" s="87"/>
      <c r="N392" s="87"/>
      <c r="O392" s="87"/>
      <c r="P392" s="87"/>
      <c r="Q392" s="87"/>
      <c r="R392" s="87"/>
      <c r="S392" s="87"/>
      <c r="T392" s="87"/>
      <c r="U392" s="87"/>
      <c r="V392" s="87"/>
    </row>
    <row r="393" spans="1:22" ht="12">
      <c r="A393" s="87"/>
      <c r="B393" s="125"/>
      <c r="C393" s="87"/>
      <c r="D393" s="87"/>
      <c r="E393" s="87"/>
      <c r="F393" s="87"/>
      <c r="G393" s="87"/>
      <c r="H393" s="87"/>
      <c r="I393" s="87"/>
      <c r="J393" s="87"/>
      <c r="K393" s="87"/>
      <c r="L393" s="87"/>
      <c r="M393" s="87"/>
      <c r="N393" s="87"/>
      <c r="O393" s="87"/>
      <c r="P393" s="87"/>
      <c r="Q393" s="87"/>
      <c r="R393" s="87"/>
      <c r="S393" s="87"/>
      <c r="T393" s="87"/>
      <c r="U393" s="87"/>
      <c r="V393" s="87"/>
    </row>
    <row r="394" spans="1:22" ht="12">
      <c r="A394" s="87"/>
      <c r="B394" s="125"/>
      <c r="C394" s="87"/>
      <c r="D394" s="87"/>
      <c r="E394" s="87"/>
      <c r="F394" s="87"/>
      <c r="G394" s="87"/>
      <c r="H394" s="87"/>
      <c r="I394" s="87"/>
      <c r="J394" s="87"/>
      <c r="K394" s="87"/>
      <c r="L394" s="87"/>
      <c r="M394" s="87"/>
      <c r="N394" s="87"/>
      <c r="O394" s="87"/>
      <c r="P394" s="87"/>
      <c r="Q394" s="87"/>
      <c r="R394" s="87"/>
      <c r="S394" s="87"/>
      <c r="T394" s="87"/>
      <c r="U394" s="87"/>
      <c r="V394" s="87"/>
    </row>
    <row r="395" spans="1:22" ht="12">
      <c r="A395" s="87"/>
      <c r="B395" s="125"/>
      <c r="C395" s="87"/>
      <c r="D395" s="87"/>
      <c r="E395" s="87"/>
      <c r="F395" s="87"/>
      <c r="G395" s="87"/>
      <c r="H395" s="87"/>
      <c r="I395" s="87"/>
      <c r="J395" s="87"/>
      <c r="K395" s="87"/>
      <c r="L395" s="87"/>
      <c r="M395" s="87"/>
      <c r="N395" s="87"/>
      <c r="O395" s="87"/>
      <c r="P395" s="87"/>
      <c r="Q395" s="87"/>
      <c r="R395" s="87"/>
      <c r="S395" s="87"/>
      <c r="T395" s="87"/>
      <c r="U395" s="87"/>
      <c r="V395" s="87"/>
    </row>
    <row r="396" spans="1:22" ht="12">
      <c r="A396" s="87"/>
      <c r="B396" s="125"/>
      <c r="C396" s="87"/>
      <c r="D396" s="87"/>
      <c r="E396" s="87"/>
      <c r="F396" s="87"/>
      <c r="G396" s="87"/>
      <c r="H396" s="87"/>
      <c r="I396" s="87"/>
      <c r="J396" s="87"/>
      <c r="K396" s="87"/>
      <c r="L396" s="87"/>
      <c r="M396" s="87"/>
      <c r="N396" s="87"/>
      <c r="O396" s="87"/>
      <c r="P396" s="87"/>
      <c r="Q396" s="87"/>
      <c r="R396" s="87"/>
      <c r="S396" s="87"/>
      <c r="T396" s="87"/>
      <c r="U396" s="87"/>
      <c r="V396" s="87"/>
    </row>
    <row r="397" spans="1:22" ht="12">
      <c r="A397" s="87"/>
      <c r="B397" s="125"/>
      <c r="C397" s="87"/>
      <c r="D397" s="87"/>
      <c r="E397" s="87"/>
      <c r="F397" s="87"/>
      <c r="G397" s="87"/>
      <c r="H397" s="87"/>
      <c r="I397" s="87"/>
      <c r="J397" s="87"/>
      <c r="K397" s="87"/>
      <c r="L397" s="87"/>
      <c r="M397" s="87"/>
      <c r="N397" s="87"/>
      <c r="O397" s="87"/>
      <c r="P397" s="87"/>
      <c r="Q397" s="87"/>
      <c r="R397" s="87"/>
      <c r="S397" s="87"/>
      <c r="T397" s="87"/>
      <c r="U397" s="87"/>
      <c r="V397" s="87"/>
    </row>
    <row r="398" spans="1:22" ht="12">
      <c r="A398" s="87"/>
      <c r="B398" s="125"/>
      <c r="C398" s="87"/>
      <c r="D398" s="87"/>
      <c r="E398" s="87"/>
      <c r="F398" s="87"/>
      <c r="G398" s="87"/>
      <c r="H398" s="87"/>
      <c r="I398" s="87"/>
      <c r="J398" s="87"/>
      <c r="K398" s="87"/>
      <c r="L398" s="87"/>
      <c r="M398" s="87"/>
      <c r="N398" s="87"/>
      <c r="O398" s="87"/>
      <c r="P398" s="87"/>
      <c r="Q398" s="87"/>
      <c r="R398" s="87"/>
      <c r="S398" s="87"/>
      <c r="T398" s="87"/>
      <c r="U398" s="87"/>
      <c r="V398" s="87"/>
    </row>
    <row r="399" spans="1:22" ht="12">
      <c r="A399" s="87"/>
      <c r="B399" s="125"/>
      <c r="C399" s="87"/>
      <c r="D399" s="87"/>
      <c r="E399" s="87"/>
      <c r="F399" s="87"/>
      <c r="G399" s="87"/>
      <c r="H399" s="87"/>
      <c r="I399" s="87"/>
      <c r="J399" s="87"/>
      <c r="K399" s="87"/>
      <c r="L399" s="87"/>
      <c r="M399" s="87"/>
      <c r="N399" s="87"/>
      <c r="O399" s="87"/>
      <c r="P399" s="87"/>
      <c r="Q399" s="87"/>
      <c r="R399" s="87"/>
      <c r="S399" s="87"/>
      <c r="T399" s="87"/>
      <c r="U399" s="87"/>
      <c r="V399" s="87"/>
    </row>
    <row r="400" spans="1:22" ht="12">
      <c r="A400" s="87"/>
      <c r="B400" s="125"/>
      <c r="C400" s="87"/>
      <c r="D400" s="87"/>
      <c r="E400" s="87"/>
      <c r="F400" s="87"/>
      <c r="G400" s="87"/>
      <c r="H400" s="87"/>
      <c r="I400" s="87"/>
      <c r="J400" s="87"/>
      <c r="K400" s="87"/>
      <c r="L400" s="87"/>
      <c r="M400" s="87"/>
      <c r="N400" s="87"/>
      <c r="O400" s="87"/>
      <c r="P400" s="87"/>
      <c r="Q400" s="87"/>
      <c r="R400" s="87"/>
      <c r="S400" s="87"/>
      <c r="T400" s="87"/>
      <c r="U400" s="87"/>
      <c r="V400" s="87"/>
    </row>
    <row r="401" spans="1:22" ht="12">
      <c r="A401" s="87"/>
      <c r="B401" s="125"/>
      <c r="C401" s="87"/>
      <c r="D401" s="87"/>
      <c r="E401" s="87"/>
      <c r="F401" s="87"/>
      <c r="G401" s="87"/>
      <c r="H401" s="87"/>
      <c r="I401" s="87"/>
      <c r="J401" s="87"/>
      <c r="K401" s="87"/>
      <c r="L401" s="87"/>
      <c r="M401" s="87"/>
      <c r="N401" s="87"/>
      <c r="O401" s="87"/>
      <c r="P401" s="87"/>
      <c r="Q401" s="87"/>
      <c r="R401" s="87"/>
      <c r="S401" s="87"/>
      <c r="T401" s="87"/>
      <c r="U401" s="87"/>
      <c r="V401" s="87"/>
    </row>
    <row r="402" spans="1:22" ht="12">
      <c r="A402" s="87"/>
      <c r="B402" s="125"/>
      <c r="C402" s="87"/>
      <c r="D402" s="87"/>
      <c r="E402" s="87"/>
      <c r="F402" s="87"/>
      <c r="G402" s="87"/>
      <c r="H402" s="87"/>
      <c r="I402" s="87"/>
      <c r="J402" s="87"/>
      <c r="K402" s="87"/>
      <c r="L402" s="87"/>
      <c r="M402" s="87"/>
      <c r="N402" s="87"/>
      <c r="O402" s="87"/>
      <c r="P402" s="87"/>
      <c r="Q402" s="87"/>
      <c r="R402" s="87"/>
      <c r="S402" s="87"/>
      <c r="T402" s="87"/>
      <c r="U402" s="87"/>
      <c r="V402" s="87"/>
    </row>
    <row r="403" spans="1:22" ht="12">
      <c r="A403" s="87"/>
      <c r="B403" s="125"/>
      <c r="C403" s="87"/>
      <c r="D403" s="87"/>
      <c r="E403" s="87"/>
      <c r="F403" s="87"/>
      <c r="G403" s="87"/>
      <c r="H403" s="87"/>
      <c r="I403" s="87"/>
      <c r="J403" s="87"/>
      <c r="K403" s="87"/>
      <c r="L403" s="87"/>
      <c r="M403" s="87"/>
      <c r="N403" s="87"/>
      <c r="O403" s="87"/>
      <c r="P403" s="87"/>
      <c r="Q403" s="87"/>
      <c r="R403" s="87"/>
      <c r="S403" s="87"/>
      <c r="T403" s="87"/>
      <c r="U403" s="87"/>
      <c r="V403" s="87"/>
    </row>
    <row r="404" spans="1:22" ht="12">
      <c r="A404" s="87"/>
      <c r="B404" s="125"/>
      <c r="C404" s="87"/>
      <c r="D404" s="87"/>
      <c r="E404" s="87"/>
      <c r="F404" s="87"/>
      <c r="G404" s="87"/>
      <c r="H404" s="87"/>
      <c r="I404" s="87"/>
      <c r="J404" s="87"/>
      <c r="K404" s="87"/>
      <c r="L404" s="87"/>
      <c r="M404" s="87"/>
      <c r="N404" s="87"/>
      <c r="O404" s="87"/>
      <c r="P404" s="87"/>
      <c r="Q404" s="87"/>
      <c r="R404" s="87"/>
      <c r="S404" s="87"/>
      <c r="T404" s="87"/>
      <c r="U404" s="87"/>
      <c r="V404" s="87"/>
    </row>
    <row r="405" spans="1:22" ht="12">
      <c r="A405" s="87"/>
      <c r="B405" s="125"/>
      <c r="C405" s="87"/>
      <c r="D405" s="87"/>
      <c r="E405" s="87"/>
      <c r="F405" s="87"/>
      <c r="G405" s="87"/>
      <c r="H405" s="87"/>
      <c r="I405" s="87"/>
      <c r="J405" s="87"/>
      <c r="K405" s="87"/>
      <c r="L405" s="87"/>
      <c r="M405" s="87"/>
      <c r="N405" s="87"/>
      <c r="O405" s="87"/>
      <c r="P405" s="87"/>
      <c r="Q405" s="87"/>
      <c r="R405" s="87"/>
      <c r="S405" s="87"/>
      <c r="T405" s="87"/>
      <c r="U405" s="87"/>
      <c r="V405" s="87"/>
    </row>
    <row r="406" spans="1:22" ht="12">
      <c r="A406" s="87"/>
      <c r="B406" s="125"/>
      <c r="C406" s="87"/>
      <c r="D406" s="87"/>
      <c r="E406" s="87"/>
      <c r="F406" s="87"/>
      <c r="G406" s="87"/>
      <c r="H406" s="87"/>
      <c r="I406" s="87"/>
      <c r="J406" s="87"/>
      <c r="K406" s="87"/>
      <c r="L406" s="87"/>
      <c r="M406" s="87"/>
      <c r="N406" s="87"/>
      <c r="O406" s="87"/>
      <c r="P406" s="87"/>
      <c r="Q406" s="87"/>
      <c r="R406" s="87"/>
      <c r="S406" s="87"/>
      <c r="T406" s="87"/>
      <c r="U406" s="87"/>
      <c r="V406" s="87"/>
    </row>
    <row r="407" spans="1:22" ht="12">
      <c r="A407" s="87"/>
      <c r="B407" s="125"/>
      <c r="C407" s="87"/>
      <c r="D407" s="87"/>
      <c r="E407" s="87"/>
      <c r="F407" s="87"/>
      <c r="G407" s="87"/>
      <c r="H407" s="87"/>
      <c r="I407" s="87"/>
      <c r="J407" s="87"/>
      <c r="K407" s="87"/>
      <c r="L407" s="87"/>
      <c r="M407" s="87"/>
      <c r="N407" s="87"/>
      <c r="O407" s="87"/>
      <c r="P407" s="87"/>
      <c r="Q407" s="87"/>
      <c r="R407" s="87"/>
      <c r="S407" s="87"/>
      <c r="T407" s="87"/>
      <c r="U407" s="87"/>
      <c r="V407" s="87"/>
    </row>
    <row r="408" spans="1:22" ht="12">
      <c r="A408" s="87"/>
      <c r="B408" s="125"/>
      <c r="C408" s="87"/>
      <c r="D408" s="87"/>
      <c r="E408" s="87"/>
      <c r="F408" s="87"/>
      <c r="G408" s="87"/>
      <c r="H408" s="87"/>
      <c r="I408" s="87"/>
      <c r="J408" s="87"/>
      <c r="K408" s="87"/>
      <c r="L408" s="87"/>
      <c r="M408" s="87"/>
      <c r="N408" s="87"/>
      <c r="O408" s="87"/>
      <c r="P408" s="87"/>
      <c r="Q408" s="87"/>
      <c r="R408" s="87"/>
      <c r="S408" s="87"/>
      <c r="T408" s="87"/>
      <c r="U408" s="87"/>
      <c r="V408" s="87"/>
    </row>
    <row r="409" spans="1:22" ht="12">
      <c r="A409" s="87"/>
      <c r="B409" s="125"/>
      <c r="C409" s="87"/>
      <c r="D409" s="87"/>
      <c r="E409" s="87"/>
      <c r="F409" s="87"/>
      <c r="G409" s="87"/>
      <c r="H409" s="87"/>
      <c r="I409" s="87"/>
      <c r="J409" s="87"/>
      <c r="K409" s="87"/>
      <c r="L409" s="87"/>
      <c r="M409" s="87"/>
      <c r="N409" s="87"/>
      <c r="O409" s="87"/>
      <c r="P409" s="87"/>
      <c r="Q409" s="87"/>
      <c r="R409" s="87"/>
      <c r="S409" s="87"/>
      <c r="T409" s="87"/>
      <c r="U409" s="87"/>
      <c r="V409" s="87"/>
    </row>
    <row r="410" spans="1:22" ht="12">
      <c r="A410" s="87"/>
      <c r="B410" s="125"/>
      <c r="C410" s="87"/>
      <c r="D410" s="87"/>
      <c r="E410" s="87"/>
      <c r="F410" s="87"/>
      <c r="G410" s="87"/>
      <c r="H410" s="87"/>
      <c r="I410" s="87"/>
      <c r="J410" s="87"/>
      <c r="K410" s="87"/>
      <c r="L410" s="87"/>
      <c r="M410" s="87"/>
      <c r="N410" s="87"/>
      <c r="O410" s="87"/>
      <c r="P410" s="87"/>
      <c r="Q410" s="87"/>
      <c r="R410" s="87"/>
      <c r="S410" s="87"/>
      <c r="T410" s="87"/>
      <c r="U410" s="87"/>
      <c r="V410" s="87"/>
    </row>
    <row r="411" spans="1:22" ht="12">
      <c r="A411" s="87"/>
      <c r="B411" s="125"/>
      <c r="C411" s="87"/>
      <c r="D411" s="87"/>
      <c r="E411" s="87"/>
      <c r="F411" s="87"/>
      <c r="G411" s="87"/>
      <c r="H411" s="87"/>
      <c r="I411" s="87"/>
      <c r="J411" s="87"/>
      <c r="K411" s="87"/>
      <c r="L411" s="87"/>
      <c r="M411" s="87"/>
      <c r="N411" s="87"/>
      <c r="O411" s="87"/>
      <c r="P411" s="87"/>
      <c r="Q411" s="87"/>
      <c r="R411" s="87"/>
      <c r="S411" s="87"/>
      <c r="T411" s="87"/>
      <c r="U411" s="87"/>
      <c r="V411" s="87"/>
    </row>
    <row r="412" spans="1:22" ht="12">
      <c r="A412" s="87"/>
      <c r="B412" s="125"/>
      <c r="C412" s="87"/>
      <c r="D412" s="87"/>
      <c r="E412" s="87"/>
      <c r="F412" s="87"/>
      <c r="G412" s="87"/>
      <c r="H412" s="87"/>
      <c r="I412" s="87"/>
      <c r="J412" s="87"/>
      <c r="K412" s="87"/>
      <c r="L412" s="87"/>
      <c r="M412" s="87"/>
      <c r="N412" s="87"/>
      <c r="O412" s="87"/>
      <c r="P412" s="87"/>
      <c r="Q412" s="87"/>
      <c r="R412" s="87"/>
      <c r="S412" s="87"/>
      <c r="T412" s="87"/>
      <c r="U412" s="87"/>
      <c r="V412" s="87"/>
    </row>
    <row r="413" spans="1:22" ht="12">
      <c r="A413" s="87"/>
      <c r="B413" s="125"/>
      <c r="C413" s="87"/>
      <c r="D413" s="87"/>
      <c r="E413" s="87"/>
      <c r="F413" s="87"/>
      <c r="G413" s="87"/>
      <c r="H413" s="87"/>
      <c r="I413" s="87"/>
      <c r="J413" s="87"/>
      <c r="K413" s="87"/>
      <c r="L413" s="87"/>
      <c r="M413" s="87"/>
      <c r="N413" s="87"/>
      <c r="O413" s="87"/>
      <c r="P413" s="87"/>
      <c r="Q413" s="87"/>
      <c r="R413" s="87"/>
      <c r="S413" s="87"/>
      <c r="T413" s="87"/>
      <c r="U413" s="87"/>
      <c r="V413" s="87"/>
    </row>
    <row r="414" spans="1:22" ht="12">
      <c r="A414" s="87"/>
      <c r="B414" s="125"/>
      <c r="C414" s="87"/>
      <c r="D414" s="87"/>
      <c r="E414" s="87"/>
      <c r="F414" s="87"/>
      <c r="G414" s="87"/>
      <c r="H414" s="87"/>
      <c r="I414" s="87"/>
      <c r="J414" s="87"/>
      <c r="K414" s="87"/>
      <c r="L414" s="87"/>
      <c r="M414" s="87"/>
      <c r="N414" s="87"/>
      <c r="O414" s="87"/>
      <c r="P414" s="87"/>
      <c r="Q414" s="87"/>
      <c r="R414" s="87"/>
      <c r="S414" s="87"/>
      <c r="T414" s="87"/>
      <c r="U414" s="87"/>
      <c r="V414" s="87"/>
    </row>
    <row r="415" spans="1:22" ht="12">
      <c r="A415" s="87"/>
      <c r="B415" s="125"/>
      <c r="C415" s="87"/>
      <c r="D415" s="87"/>
      <c r="E415" s="87"/>
      <c r="F415" s="87"/>
      <c r="G415" s="87"/>
      <c r="H415" s="87"/>
      <c r="I415" s="87"/>
      <c r="J415" s="87"/>
      <c r="K415" s="87"/>
      <c r="L415" s="87"/>
      <c r="M415" s="87"/>
      <c r="N415" s="87"/>
      <c r="O415" s="87"/>
      <c r="P415" s="87"/>
      <c r="Q415" s="87"/>
      <c r="R415" s="87"/>
      <c r="S415" s="87"/>
      <c r="T415" s="87"/>
      <c r="U415" s="87"/>
      <c r="V415" s="87"/>
    </row>
    <row r="416" spans="1:22" ht="12">
      <c r="A416" s="87"/>
      <c r="B416" s="125"/>
      <c r="C416" s="87"/>
      <c r="D416" s="87"/>
      <c r="E416" s="87"/>
      <c r="F416" s="87"/>
      <c r="G416" s="87"/>
      <c r="H416" s="87"/>
      <c r="I416" s="87"/>
      <c r="J416" s="87"/>
      <c r="K416" s="87"/>
      <c r="L416" s="87"/>
      <c r="M416" s="87"/>
      <c r="N416" s="87"/>
      <c r="O416" s="87"/>
      <c r="P416" s="87"/>
      <c r="Q416" s="87"/>
      <c r="R416" s="87"/>
      <c r="S416" s="87"/>
      <c r="T416" s="87"/>
      <c r="U416" s="87"/>
      <c r="V416" s="87"/>
    </row>
    <row r="417" spans="1:22" ht="12">
      <c r="A417" s="87"/>
      <c r="B417" s="125"/>
      <c r="C417" s="87"/>
      <c r="D417" s="87"/>
      <c r="E417" s="87"/>
      <c r="F417" s="87"/>
      <c r="G417" s="87"/>
      <c r="H417" s="87"/>
      <c r="I417" s="87"/>
      <c r="J417" s="87"/>
      <c r="K417" s="87"/>
      <c r="L417" s="87"/>
      <c r="M417" s="87"/>
      <c r="N417" s="87"/>
      <c r="O417" s="87"/>
      <c r="P417" s="87"/>
      <c r="Q417" s="87"/>
      <c r="R417" s="87"/>
      <c r="S417" s="87"/>
      <c r="T417" s="87"/>
      <c r="U417" s="87"/>
      <c r="V417" s="87"/>
    </row>
    <row r="418" spans="1:22" ht="12">
      <c r="A418" s="87"/>
      <c r="B418" s="125"/>
      <c r="C418" s="87"/>
      <c r="D418" s="87"/>
      <c r="E418" s="87"/>
      <c r="F418" s="87"/>
      <c r="G418" s="87"/>
      <c r="H418" s="87"/>
      <c r="I418" s="87"/>
      <c r="J418" s="87"/>
      <c r="K418" s="87"/>
      <c r="L418" s="87"/>
      <c r="M418" s="87"/>
      <c r="N418" s="87"/>
      <c r="O418" s="87"/>
      <c r="P418" s="87"/>
      <c r="Q418" s="87"/>
      <c r="R418" s="87"/>
      <c r="S418" s="87"/>
      <c r="T418" s="87"/>
      <c r="U418" s="87"/>
      <c r="V418" s="87"/>
    </row>
    <row r="419" spans="1:22" ht="12">
      <c r="A419" s="87"/>
      <c r="B419" s="125"/>
      <c r="C419" s="87"/>
      <c r="D419" s="87"/>
      <c r="E419" s="87"/>
      <c r="F419" s="87"/>
      <c r="G419" s="87"/>
      <c r="H419" s="87"/>
      <c r="I419" s="87"/>
      <c r="J419" s="87"/>
      <c r="K419" s="87"/>
      <c r="L419" s="87"/>
      <c r="M419" s="87"/>
      <c r="N419" s="87"/>
      <c r="O419" s="87"/>
      <c r="P419" s="87"/>
      <c r="Q419" s="87"/>
      <c r="R419" s="87"/>
      <c r="S419" s="87"/>
      <c r="T419" s="87"/>
      <c r="U419" s="87"/>
      <c r="V419" s="87"/>
    </row>
    <row r="420" spans="1:22" ht="12">
      <c r="A420" s="87"/>
      <c r="B420" s="125"/>
      <c r="C420" s="87"/>
      <c r="D420" s="87"/>
      <c r="E420" s="87"/>
      <c r="F420" s="87"/>
      <c r="G420" s="87"/>
      <c r="H420" s="87"/>
      <c r="I420" s="87"/>
      <c r="J420" s="87"/>
      <c r="K420" s="87"/>
      <c r="L420" s="87"/>
      <c r="M420" s="87"/>
      <c r="N420" s="87"/>
      <c r="O420" s="87"/>
      <c r="P420" s="87"/>
      <c r="Q420" s="87"/>
      <c r="R420" s="87"/>
      <c r="S420" s="87"/>
      <c r="T420" s="87"/>
      <c r="U420" s="87"/>
      <c r="V420" s="87"/>
    </row>
    <row r="421" spans="1:22" ht="12">
      <c r="A421" s="87"/>
      <c r="B421" s="125"/>
      <c r="C421" s="87"/>
      <c r="D421" s="87"/>
      <c r="E421" s="87"/>
      <c r="F421" s="87"/>
      <c r="G421" s="87"/>
      <c r="H421" s="87"/>
      <c r="I421" s="87"/>
      <c r="J421" s="87"/>
      <c r="K421" s="87"/>
      <c r="L421" s="87"/>
      <c r="M421" s="87"/>
      <c r="N421" s="87"/>
      <c r="O421" s="87"/>
      <c r="P421" s="87"/>
      <c r="Q421" s="87"/>
      <c r="R421" s="87"/>
      <c r="S421" s="87"/>
      <c r="T421" s="87"/>
      <c r="U421" s="87"/>
      <c r="V421" s="87"/>
    </row>
    <row r="422" spans="1:22" ht="12">
      <c r="A422" s="87"/>
      <c r="B422" s="125"/>
      <c r="C422" s="87"/>
      <c r="D422" s="87"/>
      <c r="E422" s="87"/>
      <c r="F422" s="87"/>
      <c r="G422" s="87"/>
      <c r="H422" s="87"/>
      <c r="I422" s="87"/>
      <c r="J422" s="87"/>
      <c r="K422" s="87"/>
      <c r="L422" s="87"/>
      <c r="M422" s="87"/>
      <c r="N422" s="87"/>
      <c r="O422" s="87"/>
      <c r="P422" s="87"/>
      <c r="Q422" s="87"/>
      <c r="R422" s="87"/>
      <c r="S422" s="87"/>
      <c r="T422" s="87"/>
      <c r="U422" s="87"/>
      <c r="V422" s="87"/>
    </row>
    <row r="423" spans="1:22" ht="12">
      <c r="A423" s="87"/>
      <c r="B423" s="125"/>
      <c r="C423" s="87"/>
      <c r="D423" s="87"/>
      <c r="E423" s="87"/>
      <c r="F423" s="87"/>
      <c r="G423" s="87"/>
      <c r="H423" s="87"/>
      <c r="I423" s="87"/>
      <c r="J423" s="87"/>
      <c r="K423" s="87"/>
      <c r="L423" s="87"/>
      <c r="M423" s="87"/>
      <c r="N423" s="87"/>
      <c r="O423" s="87"/>
      <c r="P423" s="87"/>
      <c r="Q423" s="87"/>
      <c r="R423" s="87"/>
      <c r="S423" s="87"/>
      <c r="T423" s="87"/>
      <c r="U423" s="87"/>
      <c r="V423" s="87"/>
    </row>
    <row r="424" spans="1:22" ht="12">
      <c r="A424" s="87"/>
      <c r="B424" s="125"/>
      <c r="C424" s="87"/>
      <c r="D424" s="87"/>
      <c r="E424" s="87"/>
      <c r="F424" s="87"/>
      <c r="G424" s="87"/>
      <c r="H424" s="87"/>
      <c r="I424" s="87"/>
      <c r="J424" s="87"/>
      <c r="K424" s="87"/>
      <c r="L424" s="87"/>
      <c r="M424" s="87"/>
      <c r="N424" s="87"/>
      <c r="O424" s="87"/>
      <c r="P424" s="87"/>
      <c r="Q424" s="87"/>
      <c r="R424" s="87"/>
      <c r="S424" s="87"/>
      <c r="T424" s="87"/>
      <c r="U424" s="87"/>
      <c r="V424" s="87"/>
    </row>
    <row r="425" spans="1:22" ht="12">
      <c r="A425" s="87"/>
      <c r="B425" s="125"/>
      <c r="C425" s="87"/>
      <c r="D425" s="87"/>
      <c r="E425" s="87"/>
      <c r="F425" s="87"/>
      <c r="G425" s="87"/>
      <c r="H425" s="87"/>
      <c r="I425" s="87"/>
      <c r="J425" s="87"/>
      <c r="K425" s="87"/>
      <c r="L425" s="87"/>
      <c r="M425" s="87"/>
      <c r="N425" s="87"/>
      <c r="O425" s="87"/>
      <c r="P425" s="87"/>
      <c r="Q425" s="87"/>
      <c r="R425" s="87"/>
      <c r="S425" s="87"/>
      <c r="T425" s="87"/>
      <c r="U425" s="87"/>
      <c r="V425" s="87"/>
    </row>
    <row r="426" spans="1:22" ht="12">
      <c r="A426" s="87"/>
      <c r="B426" s="125"/>
      <c r="C426" s="87"/>
      <c r="D426" s="87"/>
      <c r="E426" s="87"/>
      <c r="F426" s="87"/>
      <c r="G426" s="87"/>
      <c r="H426" s="87"/>
      <c r="I426" s="87"/>
      <c r="J426" s="87"/>
      <c r="K426" s="87"/>
      <c r="L426" s="87"/>
      <c r="M426" s="87"/>
      <c r="N426" s="87"/>
      <c r="O426" s="87"/>
      <c r="P426" s="87"/>
      <c r="Q426" s="87"/>
      <c r="R426" s="87"/>
      <c r="S426" s="87"/>
      <c r="T426" s="87"/>
      <c r="U426" s="87"/>
      <c r="V426" s="87"/>
    </row>
    <row r="427" spans="1:22" ht="12">
      <c r="A427" s="87"/>
      <c r="B427" s="125"/>
      <c r="C427" s="87"/>
      <c r="D427" s="87"/>
      <c r="E427" s="87"/>
      <c r="F427" s="87"/>
      <c r="G427" s="87"/>
      <c r="H427" s="87"/>
      <c r="I427" s="87"/>
      <c r="J427" s="87"/>
      <c r="K427" s="87"/>
      <c r="L427" s="87"/>
      <c r="M427" s="87"/>
      <c r="N427" s="87"/>
      <c r="O427" s="87"/>
      <c r="P427" s="87"/>
      <c r="Q427" s="87"/>
      <c r="R427" s="87"/>
      <c r="S427" s="87"/>
      <c r="T427" s="87"/>
      <c r="U427" s="87"/>
      <c r="V427" s="87"/>
    </row>
    <row r="428" spans="1:22" ht="12">
      <c r="A428" s="87"/>
      <c r="B428" s="125"/>
      <c r="C428" s="87"/>
      <c r="D428" s="87"/>
      <c r="E428" s="87"/>
      <c r="F428" s="87"/>
      <c r="G428" s="87"/>
      <c r="H428" s="87"/>
      <c r="I428" s="87"/>
      <c r="J428" s="87"/>
      <c r="K428" s="87"/>
      <c r="L428" s="87"/>
      <c r="M428" s="87"/>
      <c r="N428" s="87"/>
      <c r="O428" s="87"/>
      <c r="P428" s="87"/>
      <c r="Q428" s="87"/>
      <c r="R428" s="87"/>
      <c r="S428" s="87"/>
      <c r="T428" s="87"/>
      <c r="U428" s="87"/>
      <c r="V428" s="87"/>
    </row>
    <row r="429" spans="1:22" ht="12">
      <c r="A429" s="87"/>
      <c r="B429" s="125"/>
      <c r="C429" s="87"/>
      <c r="D429" s="87"/>
      <c r="E429" s="87"/>
      <c r="F429" s="87"/>
      <c r="G429" s="87"/>
      <c r="H429" s="87"/>
      <c r="I429" s="87"/>
      <c r="J429" s="87"/>
      <c r="K429" s="87"/>
      <c r="L429" s="87"/>
      <c r="M429" s="87"/>
      <c r="N429" s="87"/>
      <c r="O429" s="87"/>
      <c r="P429" s="87"/>
      <c r="Q429" s="87"/>
      <c r="R429" s="87"/>
      <c r="S429" s="87"/>
      <c r="T429" s="87"/>
      <c r="U429" s="87"/>
      <c r="V429" s="87"/>
    </row>
    <row r="430" spans="1:22" ht="12">
      <c r="A430" s="87"/>
      <c r="B430" s="125"/>
      <c r="C430" s="87"/>
      <c r="D430" s="87"/>
      <c r="E430" s="87"/>
      <c r="F430" s="87"/>
      <c r="G430" s="87"/>
      <c r="H430" s="87"/>
      <c r="I430" s="87"/>
      <c r="J430" s="87"/>
      <c r="K430" s="87"/>
      <c r="L430" s="87"/>
      <c r="M430" s="87"/>
      <c r="N430" s="87"/>
      <c r="O430" s="87"/>
      <c r="P430" s="87"/>
      <c r="Q430" s="87"/>
      <c r="R430" s="87"/>
      <c r="S430" s="87"/>
      <c r="T430" s="87"/>
      <c r="U430" s="87"/>
      <c r="V430" s="87"/>
    </row>
    <row r="431" spans="1:22" ht="12">
      <c r="A431" s="87"/>
      <c r="B431" s="125"/>
      <c r="C431" s="87"/>
      <c r="D431" s="87"/>
      <c r="E431" s="87"/>
      <c r="F431" s="87"/>
      <c r="G431" s="87"/>
      <c r="H431" s="87"/>
      <c r="I431" s="87"/>
      <c r="J431" s="87"/>
      <c r="K431" s="87"/>
      <c r="L431" s="87"/>
      <c r="M431" s="87"/>
      <c r="N431" s="87"/>
      <c r="O431" s="87"/>
      <c r="P431" s="87"/>
      <c r="Q431" s="87"/>
      <c r="R431" s="87"/>
      <c r="S431" s="87"/>
      <c r="T431" s="87"/>
      <c r="U431" s="87"/>
      <c r="V431" s="87"/>
    </row>
    <row r="432" spans="1:22" ht="12">
      <c r="A432" s="87"/>
      <c r="B432" s="125"/>
      <c r="C432" s="87"/>
      <c r="D432" s="87"/>
      <c r="E432" s="87"/>
      <c r="F432" s="87"/>
      <c r="G432" s="87"/>
      <c r="H432" s="87"/>
      <c r="I432" s="87"/>
      <c r="J432" s="87"/>
      <c r="K432" s="87"/>
      <c r="L432" s="87"/>
      <c r="M432" s="87"/>
      <c r="N432" s="87"/>
      <c r="O432" s="87"/>
      <c r="P432" s="87"/>
      <c r="Q432" s="87"/>
      <c r="R432" s="87"/>
      <c r="S432" s="87"/>
      <c r="T432" s="87"/>
      <c r="U432" s="87"/>
      <c r="V432" s="87"/>
    </row>
    <row r="433" spans="1:22" ht="12">
      <c r="A433" s="87"/>
      <c r="B433" s="125"/>
      <c r="C433" s="87"/>
      <c r="D433" s="87"/>
      <c r="E433" s="87"/>
      <c r="F433" s="87"/>
      <c r="G433" s="87"/>
      <c r="H433" s="87"/>
      <c r="I433" s="87"/>
      <c r="J433" s="87"/>
      <c r="K433" s="87"/>
      <c r="L433" s="87"/>
      <c r="M433" s="87"/>
      <c r="N433" s="87"/>
      <c r="O433" s="87"/>
      <c r="P433" s="87"/>
      <c r="Q433" s="87"/>
      <c r="R433" s="87"/>
      <c r="S433" s="87"/>
      <c r="T433" s="87"/>
      <c r="U433" s="87"/>
      <c r="V433" s="87"/>
    </row>
    <row r="434" spans="1:22" ht="12">
      <c r="A434" s="87"/>
      <c r="B434" s="125"/>
      <c r="C434" s="87"/>
      <c r="D434" s="87"/>
      <c r="E434" s="87"/>
      <c r="F434" s="87"/>
      <c r="G434" s="87"/>
      <c r="H434" s="87"/>
      <c r="I434" s="87"/>
      <c r="J434" s="87"/>
      <c r="K434" s="87"/>
      <c r="L434" s="87"/>
      <c r="M434" s="87"/>
      <c r="N434" s="87"/>
      <c r="O434" s="87"/>
      <c r="P434" s="87"/>
      <c r="Q434" s="87"/>
      <c r="R434" s="87"/>
      <c r="S434" s="87"/>
      <c r="T434" s="87"/>
      <c r="U434" s="87"/>
      <c r="V434" s="87"/>
    </row>
    <row r="435" spans="1:22" ht="12">
      <c r="A435" s="87"/>
      <c r="B435" s="125"/>
      <c r="C435" s="87"/>
      <c r="D435" s="87"/>
      <c r="E435" s="87"/>
      <c r="F435" s="87"/>
      <c r="G435" s="87"/>
      <c r="H435" s="87"/>
      <c r="I435" s="87"/>
      <c r="J435" s="87"/>
      <c r="K435" s="87"/>
      <c r="L435" s="87"/>
      <c r="M435" s="87"/>
      <c r="N435" s="87"/>
      <c r="O435" s="87"/>
      <c r="P435" s="87"/>
      <c r="Q435" s="87"/>
      <c r="R435" s="87"/>
      <c r="S435" s="87"/>
      <c r="T435" s="87"/>
      <c r="U435" s="87"/>
      <c r="V435" s="87"/>
    </row>
    <row r="436" spans="1:22" ht="12">
      <c r="A436" s="87"/>
      <c r="B436" s="125"/>
      <c r="C436" s="87"/>
      <c r="D436" s="87"/>
      <c r="E436" s="87"/>
      <c r="F436" s="87"/>
      <c r="G436" s="87"/>
      <c r="H436" s="87"/>
      <c r="I436" s="87"/>
      <c r="J436" s="87"/>
      <c r="K436" s="87"/>
      <c r="L436" s="87"/>
      <c r="M436" s="87"/>
      <c r="N436" s="87"/>
      <c r="O436" s="87"/>
      <c r="P436" s="87"/>
      <c r="Q436" s="87"/>
      <c r="R436" s="87"/>
      <c r="S436" s="87"/>
      <c r="T436" s="87"/>
      <c r="U436" s="87"/>
      <c r="V436" s="87"/>
    </row>
    <row r="437" spans="1:22" ht="12">
      <c r="A437" s="87"/>
      <c r="B437" s="125"/>
      <c r="C437" s="87"/>
      <c r="D437" s="87"/>
      <c r="E437" s="87"/>
      <c r="F437" s="87"/>
      <c r="G437" s="87"/>
      <c r="H437" s="87"/>
      <c r="I437" s="87"/>
      <c r="J437" s="87"/>
      <c r="K437" s="87"/>
      <c r="L437" s="87"/>
      <c r="M437" s="87"/>
      <c r="N437" s="87"/>
      <c r="O437" s="87"/>
      <c r="P437" s="87"/>
      <c r="Q437" s="87"/>
      <c r="R437" s="87"/>
      <c r="S437" s="87"/>
      <c r="T437" s="87"/>
      <c r="U437" s="87"/>
      <c r="V437" s="87"/>
    </row>
    <row r="438" spans="1:22" ht="12">
      <c r="A438" s="87"/>
      <c r="B438" s="125"/>
      <c r="C438" s="87"/>
      <c r="D438" s="87"/>
      <c r="E438" s="87"/>
      <c r="F438" s="87"/>
      <c r="G438" s="87"/>
      <c r="H438" s="87"/>
      <c r="I438" s="87"/>
      <c r="J438" s="87"/>
      <c r="K438" s="87"/>
      <c r="L438" s="87"/>
      <c r="M438" s="87"/>
      <c r="N438" s="87"/>
      <c r="O438" s="87"/>
      <c r="P438" s="87"/>
      <c r="Q438" s="87"/>
      <c r="R438" s="87"/>
      <c r="S438" s="87"/>
      <c r="T438" s="87"/>
      <c r="U438" s="87"/>
      <c r="V438" s="87"/>
    </row>
    <row r="439" spans="1:22" ht="12">
      <c r="A439" s="87"/>
      <c r="B439" s="125"/>
      <c r="C439" s="87"/>
      <c r="D439" s="87"/>
      <c r="E439" s="87"/>
      <c r="F439" s="87"/>
      <c r="G439" s="87"/>
      <c r="H439" s="87"/>
      <c r="I439" s="87"/>
      <c r="J439" s="87"/>
      <c r="K439" s="87"/>
      <c r="L439" s="87"/>
      <c r="M439" s="87"/>
      <c r="N439" s="87"/>
      <c r="O439" s="87"/>
      <c r="P439" s="87"/>
      <c r="Q439" s="87"/>
      <c r="R439" s="87"/>
      <c r="S439" s="87"/>
      <c r="T439" s="87"/>
      <c r="U439" s="87"/>
      <c r="V439" s="87"/>
    </row>
    <row r="440" spans="1:22" ht="12">
      <c r="A440" s="87"/>
      <c r="B440" s="125"/>
      <c r="C440" s="87"/>
      <c r="D440" s="87"/>
      <c r="E440" s="87"/>
      <c r="F440" s="87"/>
      <c r="G440" s="87"/>
      <c r="H440" s="87"/>
      <c r="I440" s="87"/>
      <c r="J440" s="87"/>
      <c r="K440" s="87"/>
      <c r="L440" s="87"/>
      <c r="M440" s="87"/>
      <c r="N440" s="87"/>
      <c r="O440" s="87"/>
      <c r="P440" s="87"/>
      <c r="Q440" s="87"/>
      <c r="R440" s="87"/>
      <c r="S440" s="87"/>
      <c r="T440" s="87"/>
      <c r="U440" s="87"/>
      <c r="V440" s="87"/>
    </row>
    <row r="441" spans="1:22" ht="12">
      <c r="A441" s="87"/>
      <c r="B441" s="125"/>
      <c r="C441" s="87"/>
      <c r="D441" s="87"/>
      <c r="E441" s="87"/>
      <c r="F441" s="87"/>
      <c r="G441" s="87"/>
      <c r="H441" s="87"/>
      <c r="I441" s="87"/>
      <c r="J441" s="87"/>
      <c r="K441" s="87"/>
      <c r="L441" s="87"/>
      <c r="M441" s="87"/>
      <c r="N441" s="87"/>
      <c r="O441" s="87"/>
      <c r="P441" s="87"/>
      <c r="Q441" s="87"/>
      <c r="R441" s="87"/>
      <c r="S441" s="87"/>
      <c r="T441" s="87"/>
      <c r="U441" s="87"/>
      <c r="V441" s="87"/>
    </row>
    <row r="442" spans="1:22" ht="12">
      <c r="A442" s="87"/>
      <c r="B442" s="125"/>
      <c r="C442" s="87"/>
      <c r="D442" s="87"/>
      <c r="E442" s="87"/>
      <c r="F442" s="87"/>
      <c r="G442" s="87"/>
      <c r="H442" s="87"/>
      <c r="I442" s="87"/>
      <c r="J442" s="87"/>
      <c r="K442" s="87"/>
      <c r="L442" s="87"/>
      <c r="M442" s="87"/>
      <c r="N442" s="87"/>
      <c r="O442" s="87"/>
      <c r="P442" s="87"/>
      <c r="Q442" s="87"/>
      <c r="R442" s="87"/>
      <c r="S442" s="87"/>
      <c r="T442" s="87"/>
      <c r="U442" s="87"/>
      <c r="V442" s="87"/>
    </row>
    <row r="443" spans="1:22" ht="12">
      <c r="A443" s="87"/>
      <c r="B443" s="125"/>
      <c r="C443" s="87"/>
      <c r="D443" s="87"/>
      <c r="E443" s="87"/>
      <c r="F443" s="87"/>
      <c r="G443" s="87"/>
      <c r="H443" s="87"/>
      <c r="I443" s="87"/>
      <c r="J443" s="87"/>
      <c r="K443" s="87"/>
      <c r="L443" s="87"/>
      <c r="M443" s="87"/>
      <c r="N443" s="87"/>
      <c r="O443" s="87"/>
      <c r="P443" s="87"/>
      <c r="Q443" s="87"/>
      <c r="R443" s="87"/>
      <c r="S443" s="87"/>
      <c r="T443" s="87"/>
      <c r="U443" s="87"/>
      <c r="V443" s="87"/>
    </row>
    <row r="444" spans="1:22" ht="12">
      <c r="A444" s="87"/>
      <c r="B444" s="125"/>
      <c r="C444" s="87"/>
      <c r="D444" s="87"/>
      <c r="E444" s="87"/>
      <c r="F444" s="87"/>
      <c r="G444" s="87"/>
      <c r="H444" s="87"/>
      <c r="I444" s="87"/>
      <c r="J444" s="87"/>
      <c r="K444" s="87"/>
      <c r="L444" s="87"/>
      <c r="M444" s="87"/>
      <c r="N444" s="87"/>
      <c r="O444" s="87"/>
      <c r="P444" s="87"/>
      <c r="Q444" s="87"/>
      <c r="R444" s="87"/>
      <c r="S444" s="87"/>
      <c r="T444" s="87"/>
      <c r="U444" s="87"/>
      <c r="V444" s="87"/>
    </row>
    <row r="445" spans="1:22" ht="12">
      <c r="A445" s="87"/>
      <c r="B445" s="125"/>
      <c r="C445" s="87"/>
      <c r="D445" s="87"/>
      <c r="E445" s="87"/>
      <c r="F445" s="87"/>
      <c r="G445" s="87"/>
      <c r="H445" s="87"/>
      <c r="I445" s="87"/>
      <c r="J445" s="87"/>
      <c r="K445" s="87"/>
      <c r="L445" s="87"/>
      <c r="M445" s="87"/>
      <c r="N445" s="87"/>
      <c r="O445" s="87"/>
      <c r="P445" s="87"/>
      <c r="Q445" s="87"/>
      <c r="R445" s="87"/>
      <c r="S445" s="87"/>
      <c r="T445" s="87"/>
      <c r="U445" s="87"/>
      <c r="V445" s="87"/>
    </row>
    <row r="446" spans="1:22" ht="12">
      <c r="A446" s="87"/>
      <c r="B446" s="125"/>
      <c r="C446" s="87"/>
      <c r="D446" s="87"/>
      <c r="E446" s="87"/>
      <c r="F446" s="87"/>
      <c r="G446" s="87"/>
      <c r="H446" s="87"/>
      <c r="I446" s="87"/>
      <c r="J446" s="87"/>
      <c r="K446" s="87"/>
      <c r="L446" s="87"/>
      <c r="M446" s="87"/>
      <c r="N446" s="87"/>
      <c r="O446" s="87"/>
      <c r="P446" s="87"/>
      <c r="Q446" s="87"/>
      <c r="R446" s="87"/>
      <c r="S446" s="87"/>
      <c r="T446" s="87"/>
      <c r="U446" s="87"/>
      <c r="V446" s="87"/>
    </row>
    <row r="447" spans="1:22" ht="12">
      <c r="A447" s="87"/>
      <c r="B447" s="125"/>
      <c r="C447" s="87"/>
      <c r="D447" s="87"/>
      <c r="E447" s="87"/>
      <c r="F447" s="87"/>
      <c r="G447" s="87"/>
      <c r="H447" s="87"/>
      <c r="I447" s="87"/>
      <c r="J447" s="87"/>
      <c r="K447" s="87"/>
      <c r="L447" s="87"/>
      <c r="M447" s="87"/>
      <c r="N447" s="87"/>
      <c r="O447" s="87"/>
      <c r="P447" s="87"/>
      <c r="Q447" s="87"/>
      <c r="R447" s="87"/>
      <c r="S447" s="87"/>
      <c r="T447" s="87"/>
      <c r="U447" s="87"/>
      <c r="V447" s="87"/>
    </row>
    <row r="448" spans="1:22" ht="12">
      <c r="A448" s="87"/>
      <c r="B448" s="125"/>
      <c r="C448" s="87"/>
      <c r="D448" s="87"/>
      <c r="E448" s="87"/>
      <c r="F448" s="87"/>
      <c r="G448" s="87"/>
      <c r="H448" s="87"/>
      <c r="I448" s="87"/>
      <c r="J448" s="87"/>
      <c r="K448" s="87"/>
      <c r="L448" s="87"/>
      <c r="M448" s="87"/>
      <c r="N448" s="87"/>
      <c r="O448" s="87"/>
      <c r="P448" s="87"/>
      <c r="Q448" s="87"/>
      <c r="R448" s="87"/>
      <c r="S448" s="87"/>
      <c r="T448" s="87"/>
      <c r="U448" s="87"/>
      <c r="V448" s="87"/>
    </row>
    <row r="449" spans="1:22" ht="12">
      <c r="A449" s="87"/>
      <c r="B449" s="125"/>
      <c r="C449" s="87"/>
      <c r="D449" s="87"/>
      <c r="E449" s="87"/>
      <c r="F449" s="87"/>
      <c r="G449" s="87"/>
      <c r="H449" s="87"/>
      <c r="I449" s="87"/>
      <c r="J449" s="87"/>
      <c r="K449" s="87"/>
      <c r="L449" s="87"/>
      <c r="M449" s="87"/>
      <c r="N449" s="87"/>
      <c r="O449" s="87"/>
      <c r="P449" s="87"/>
      <c r="Q449" s="87"/>
      <c r="R449" s="87"/>
      <c r="S449" s="87"/>
      <c r="T449" s="87"/>
      <c r="U449" s="87"/>
      <c r="V449" s="87"/>
    </row>
    <row r="450" spans="1:22" ht="12">
      <c r="A450" s="87"/>
      <c r="B450" s="125"/>
      <c r="C450" s="87"/>
      <c r="D450" s="87"/>
      <c r="E450" s="87"/>
      <c r="F450" s="87"/>
      <c r="G450" s="87"/>
      <c r="H450" s="87"/>
      <c r="I450" s="87"/>
      <c r="J450" s="87"/>
      <c r="K450" s="87"/>
      <c r="L450" s="87"/>
      <c r="M450" s="87"/>
      <c r="N450" s="87"/>
      <c r="O450" s="87"/>
      <c r="P450" s="87"/>
      <c r="Q450" s="87"/>
      <c r="R450" s="87"/>
      <c r="S450" s="87"/>
      <c r="T450" s="87"/>
      <c r="U450" s="87"/>
      <c r="V450" s="87"/>
    </row>
    <row r="451" spans="1:22" ht="12">
      <c r="A451" s="87"/>
      <c r="B451" s="125"/>
      <c r="C451" s="87"/>
      <c r="D451" s="87"/>
      <c r="E451" s="87"/>
      <c r="F451" s="87"/>
      <c r="G451" s="87"/>
      <c r="H451" s="87"/>
      <c r="I451" s="87"/>
      <c r="J451" s="87"/>
      <c r="K451" s="87"/>
      <c r="L451" s="87"/>
      <c r="M451" s="87"/>
      <c r="N451" s="87"/>
      <c r="O451" s="87"/>
      <c r="P451" s="87"/>
      <c r="Q451" s="87"/>
      <c r="R451" s="87"/>
      <c r="S451" s="87"/>
      <c r="T451" s="87"/>
      <c r="U451" s="87"/>
      <c r="V451" s="87"/>
    </row>
    <row r="452" spans="1:22" ht="12">
      <c r="A452" s="87"/>
      <c r="B452" s="125"/>
      <c r="C452" s="87"/>
      <c r="D452" s="87"/>
      <c r="E452" s="87"/>
      <c r="F452" s="87"/>
      <c r="G452" s="87"/>
      <c r="H452" s="87"/>
      <c r="I452" s="87"/>
      <c r="J452" s="87"/>
      <c r="K452" s="87"/>
      <c r="L452" s="87"/>
      <c r="M452" s="87"/>
      <c r="N452" s="87"/>
      <c r="O452" s="87"/>
      <c r="P452" s="87"/>
      <c r="Q452" s="87"/>
      <c r="R452" s="87"/>
      <c r="S452" s="87"/>
      <c r="T452" s="87"/>
      <c r="U452" s="87"/>
      <c r="V452" s="87"/>
    </row>
    <row r="453" spans="1:22" ht="12">
      <c r="A453" s="87"/>
      <c r="B453" s="125"/>
      <c r="C453" s="87"/>
      <c r="D453" s="87"/>
      <c r="E453" s="87"/>
      <c r="F453" s="87"/>
      <c r="G453" s="87"/>
      <c r="H453" s="87"/>
      <c r="I453" s="87"/>
      <c r="J453" s="87"/>
      <c r="K453" s="87"/>
      <c r="L453" s="87"/>
      <c r="M453" s="87"/>
      <c r="N453" s="87"/>
      <c r="O453" s="87"/>
      <c r="P453" s="87"/>
      <c r="Q453" s="87"/>
      <c r="R453" s="87"/>
      <c r="S453" s="87"/>
      <c r="T453" s="87"/>
      <c r="U453" s="87"/>
      <c r="V453" s="87"/>
    </row>
    <row r="454" spans="1:22" ht="12">
      <c r="A454" s="87"/>
      <c r="B454" s="125"/>
      <c r="C454" s="87"/>
      <c r="D454" s="87"/>
      <c r="E454" s="87"/>
      <c r="F454" s="87"/>
      <c r="G454" s="87"/>
      <c r="H454" s="87"/>
      <c r="I454" s="87"/>
      <c r="J454" s="87"/>
      <c r="K454" s="87"/>
      <c r="L454" s="87"/>
      <c r="M454" s="87"/>
      <c r="N454" s="87"/>
      <c r="O454" s="87"/>
      <c r="P454" s="87"/>
      <c r="Q454" s="87"/>
      <c r="R454" s="87"/>
      <c r="S454" s="87"/>
      <c r="T454" s="87"/>
      <c r="U454" s="87"/>
      <c r="V454" s="87"/>
    </row>
    <row r="455" spans="1:22" ht="12">
      <c r="A455" s="87"/>
      <c r="B455" s="125"/>
      <c r="C455" s="87"/>
      <c r="D455" s="87"/>
      <c r="E455" s="87"/>
      <c r="F455" s="87"/>
      <c r="G455" s="87"/>
      <c r="H455" s="87"/>
      <c r="I455" s="87"/>
      <c r="J455" s="87"/>
      <c r="K455" s="87"/>
      <c r="L455" s="87"/>
      <c r="M455" s="87"/>
      <c r="N455" s="87"/>
      <c r="O455" s="87"/>
      <c r="P455" s="87"/>
      <c r="Q455" s="87"/>
      <c r="R455" s="87"/>
      <c r="S455" s="87"/>
      <c r="T455" s="87"/>
      <c r="U455" s="87"/>
      <c r="V455" s="87"/>
    </row>
    <row r="456" spans="1:22" ht="12">
      <c r="A456" s="87"/>
      <c r="B456" s="125"/>
      <c r="C456" s="87"/>
      <c r="D456" s="87"/>
      <c r="E456" s="87"/>
      <c r="F456" s="87"/>
      <c r="G456" s="87"/>
      <c r="H456" s="87"/>
      <c r="I456" s="87"/>
      <c r="J456" s="87"/>
      <c r="K456" s="87"/>
      <c r="L456" s="87"/>
      <c r="M456" s="87"/>
      <c r="N456" s="87"/>
      <c r="O456" s="87"/>
      <c r="P456" s="87"/>
      <c r="Q456" s="87"/>
      <c r="R456" s="87"/>
      <c r="S456" s="87"/>
      <c r="T456" s="87"/>
      <c r="U456" s="87"/>
      <c r="V456" s="87"/>
    </row>
    <row r="457" spans="1:22" ht="12">
      <c r="A457" s="87"/>
      <c r="B457" s="125"/>
      <c r="C457" s="87"/>
      <c r="D457" s="87"/>
      <c r="E457" s="87"/>
      <c r="F457" s="87"/>
      <c r="G457" s="87"/>
      <c r="H457" s="87"/>
      <c r="I457" s="87"/>
      <c r="J457" s="87"/>
      <c r="K457" s="87"/>
      <c r="L457" s="87"/>
      <c r="M457" s="87"/>
      <c r="N457" s="87"/>
      <c r="O457" s="87"/>
      <c r="P457" s="87"/>
      <c r="Q457" s="87"/>
      <c r="R457" s="87"/>
      <c r="S457" s="87"/>
      <c r="T457" s="87"/>
      <c r="U457" s="87"/>
      <c r="V457" s="87"/>
    </row>
    <row r="458" spans="1:22" ht="12">
      <c r="A458" s="87"/>
      <c r="B458" s="125"/>
      <c r="C458" s="87"/>
      <c r="D458" s="87"/>
      <c r="E458" s="87"/>
      <c r="F458" s="87"/>
      <c r="G458" s="87"/>
      <c r="H458" s="87"/>
      <c r="I458" s="87"/>
      <c r="J458" s="87"/>
      <c r="K458" s="87"/>
      <c r="L458" s="87"/>
      <c r="M458" s="87"/>
      <c r="N458" s="87"/>
      <c r="O458" s="87"/>
      <c r="P458" s="87"/>
      <c r="Q458" s="87"/>
      <c r="R458" s="87"/>
      <c r="S458" s="87"/>
      <c r="T458" s="87"/>
      <c r="U458" s="87"/>
      <c r="V458" s="87"/>
    </row>
    <row r="459" spans="1:22" ht="12">
      <c r="A459" s="87"/>
      <c r="B459" s="125"/>
      <c r="C459" s="87"/>
      <c r="D459" s="87"/>
      <c r="E459" s="87"/>
      <c r="F459" s="87"/>
      <c r="G459" s="87"/>
      <c r="H459" s="87"/>
      <c r="I459" s="87"/>
      <c r="J459" s="87"/>
      <c r="K459" s="87"/>
      <c r="L459" s="87"/>
      <c r="M459" s="87"/>
      <c r="N459" s="87"/>
      <c r="O459" s="87"/>
      <c r="P459" s="87"/>
      <c r="Q459" s="87"/>
      <c r="R459" s="87"/>
      <c r="S459" s="87"/>
      <c r="T459" s="87"/>
      <c r="U459" s="87"/>
      <c r="V459" s="87"/>
    </row>
    <row r="460" spans="1:22" ht="12">
      <c r="A460" s="87"/>
      <c r="B460" s="125"/>
      <c r="C460" s="87"/>
      <c r="D460" s="87"/>
      <c r="E460" s="87"/>
      <c r="F460" s="87"/>
      <c r="G460" s="87"/>
      <c r="H460" s="87"/>
      <c r="I460" s="87"/>
      <c r="J460" s="87"/>
      <c r="K460" s="87"/>
      <c r="L460" s="87"/>
      <c r="M460" s="87"/>
      <c r="N460" s="87"/>
      <c r="O460" s="87"/>
      <c r="P460" s="87"/>
      <c r="Q460" s="87"/>
      <c r="R460" s="87"/>
      <c r="S460" s="87"/>
      <c r="T460" s="87"/>
      <c r="U460" s="87"/>
      <c r="V460" s="87"/>
    </row>
    <row r="461" spans="1:22" ht="12">
      <c r="A461" s="87"/>
      <c r="B461" s="125"/>
      <c r="C461" s="87"/>
      <c r="D461" s="87"/>
      <c r="E461" s="87"/>
      <c r="F461" s="87"/>
      <c r="G461" s="87"/>
      <c r="H461" s="87"/>
      <c r="I461" s="87"/>
      <c r="J461" s="87"/>
      <c r="K461" s="87"/>
      <c r="L461" s="87"/>
      <c r="M461" s="87"/>
      <c r="N461" s="87"/>
      <c r="O461" s="87"/>
      <c r="P461" s="87"/>
      <c r="Q461" s="87"/>
      <c r="R461" s="87"/>
      <c r="S461" s="87"/>
      <c r="T461" s="87"/>
      <c r="U461" s="87"/>
      <c r="V461" s="87"/>
    </row>
    <row r="462" spans="1:22" ht="12">
      <c r="A462" s="87"/>
      <c r="B462" s="125"/>
      <c r="C462" s="87"/>
      <c r="D462" s="87"/>
      <c r="E462" s="87"/>
      <c r="F462" s="87"/>
      <c r="G462" s="87"/>
      <c r="H462" s="87"/>
      <c r="I462" s="87"/>
      <c r="J462" s="87"/>
      <c r="K462" s="87"/>
      <c r="L462" s="87"/>
      <c r="M462" s="87"/>
      <c r="N462" s="87"/>
      <c r="O462" s="87"/>
      <c r="P462" s="87"/>
      <c r="Q462" s="87"/>
      <c r="R462" s="87"/>
      <c r="S462" s="87"/>
      <c r="T462" s="87"/>
      <c r="U462" s="87"/>
      <c r="V462" s="87"/>
    </row>
    <row r="463" spans="1:22" ht="12">
      <c r="A463" s="87"/>
      <c r="B463" s="125"/>
      <c r="C463" s="87"/>
      <c r="D463" s="87"/>
      <c r="E463" s="87"/>
      <c r="F463" s="87"/>
      <c r="G463" s="87"/>
      <c r="H463" s="87"/>
      <c r="I463" s="87"/>
      <c r="J463" s="87"/>
      <c r="K463" s="87"/>
      <c r="L463" s="87"/>
      <c r="M463" s="87"/>
      <c r="N463" s="87"/>
      <c r="O463" s="87"/>
      <c r="P463" s="87"/>
      <c r="Q463" s="87"/>
      <c r="R463" s="87"/>
      <c r="S463" s="87"/>
      <c r="T463" s="87"/>
      <c r="U463" s="87"/>
      <c r="V463" s="87"/>
    </row>
    <row r="464" spans="1:22" ht="12">
      <c r="A464" s="87"/>
      <c r="B464" s="125"/>
      <c r="C464" s="87"/>
      <c r="D464" s="87"/>
      <c r="E464" s="87"/>
      <c r="F464" s="87"/>
      <c r="G464" s="87"/>
      <c r="H464" s="87"/>
      <c r="I464" s="87"/>
      <c r="J464" s="87"/>
      <c r="K464" s="87"/>
      <c r="L464" s="87"/>
      <c r="M464" s="87"/>
      <c r="N464" s="87"/>
      <c r="O464" s="87"/>
      <c r="P464" s="87"/>
      <c r="Q464" s="87"/>
      <c r="R464" s="87"/>
      <c r="S464" s="87"/>
      <c r="T464" s="87"/>
      <c r="U464" s="87"/>
      <c r="V464" s="87"/>
    </row>
    <row r="465" spans="1:22" ht="12">
      <c r="A465" s="87"/>
      <c r="B465" s="125"/>
      <c r="C465" s="87"/>
      <c r="D465" s="87"/>
      <c r="E465" s="87"/>
      <c r="F465" s="87"/>
      <c r="G465" s="87"/>
      <c r="H465" s="87"/>
      <c r="I465" s="87"/>
      <c r="J465" s="87"/>
      <c r="K465" s="87"/>
      <c r="L465" s="87"/>
      <c r="M465" s="87"/>
      <c r="N465" s="87"/>
      <c r="O465" s="87"/>
      <c r="P465" s="87"/>
      <c r="Q465" s="87"/>
      <c r="R465" s="87"/>
      <c r="S465" s="87"/>
      <c r="T465" s="87"/>
      <c r="U465" s="87"/>
      <c r="V465" s="87"/>
    </row>
    <row r="466" spans="1:22" ht="12">
      <c r="A466" s="87"/>
      <c r="B466" s="125"/>
      <c r="C466" s="87"/>
      <c r="D466" s="87"/>
      <c r="E466" s="87"/>
      <c r="F466" s="87"/>
      <c r="G466" s="87"/>
      <c r="H466" s="87"/>
      <c r="I466" s="87"/>
      <c r="J466" s="87"/>
      <c r="K466" s="87"/>
      <c r="L466" s="87"/>
      <c r="M466" s="87"/>
      <c r="N466" s="87"/>
      <c r="O466" s="87"/>
      <c r="P466" s="87"/>
      <c r="Q466" s="87"/>
      <c r="R466" s="87"/>
      <c r="S466" s="87"/>
      <c r="T466" s="87"/>
      <c r="U466" s="87"/>
      <c r="V466" s="87"/>
    </row>
    <row r="467" spans="1:22" ht="12">
      <c r="A467" s="87"/>
      <c r="B467" s="125"/>
      <c r="C467" s="87"/>
      <c r="D467" s="87"/>
      <c r="E467" s="87"/>
      <c r="F467" s="87"/>
      <c r="G467" s="87"/>
      <c r="H467" s="87"/>
      <c r="I467" s="87"/>
      <c r="J467" s="87"/>
      <c r="K467" s="87"/>
      <c r="L467" s="87"/>
      <c r="M467" s="87"/>
      <c r="N467" s="87"/>
      <c r="O467" s="87"/>
      <c r="P467" s="87"/>
      <c r="Q467" s="87"/>
      <c r="R467" s="87"/>
      <c r="S467" s="87"/>
      <c r="T467" s="87"/>
      <c r="U467" s="87"/>
      <c r="V467" s="87"/>
    </row>
    <row r="468" spans="1:22" ht="12">
      <c r="A468" s="87"/>
      <c r="B468" s="125"/>
      <c r="C468" s="87"/>
      <c r="D468" s="87"/>
      <c r="E468" s="87"/>
      <c r="F468" s="87"/>
      <c r="G468" s="87"/>
      <c r="H468" s="87"/>
      <c r="I468" s="87"/>
      <c r="J468" s="87"/>
      <c r="K468" s="87"/>
      <c r="L468" s="87"/>
      <c r="M468" s="87"/>
      <c r="N468" s="87"/>
      <c r="O468" s="87"/>
      <c r="P468" s="87"/>
      <c r="Q468" s="87"/>
      <c r="R468" s="87"/>
      <c r="S468" s="87"/>
      <c r="T468" s="87"/>
      <c r="U468" s="87"/>
      <c r="V468" s="87"/>
    </row>
    <row r="469" spans="1:22" ht="12">
      <c r="A469" s="87"/>
      <c r="B469" s="125"/>
      <c r="C469" s="87"/>
      <c r="D469" s="87"/>
      <c r="E469" s="87"/>
      <c r="F469" s="87"/>
      <c r="G469" s="87"/>
      <c r="H469" s="87"/>
      <c r="I469" s="87"/>
      <c r="J469" s="87"/>
      <c r="K469" s="87"/>
      <c r="L469" s="87"/>
      <c r="M469" s="87"/>
      <c r="N469" s="87"/>
      <c r="O469" s="87"/>
      <c r="P469" s="87"/>
      <c r="Q469" s="87"/>
      <c r="R469" s="87"/>
      <c r="S469" s="87"/>
      <c r="T469" s="87"/>
      <c r="U469" s="87"/>
      <c r="V469" s="87"/>
    </row>
    <row r="470" spans="1:22" ht="12">
      <c r="A470" s="87"/>
      <c r="B470" s="125"/>
      <c r="C470" s="87"/>
      <c r="D470" s="87"/>
      <c r="E470" s="87"/>
      <c r="F470" s="87"/>
      <c r="G470" s="87"/>
      <c r="H470" s="87"/>
      <c r="I470" s="87"/>
      <c r="J470" s="87"/>
      <c r="K470" s="87"/>
      <c r="L470" s="87"/>
      <c r="M470" s="87"/>
      <c r="N470" s="87"/>
      <c r="O470" s="87"/>
      <c r="P470" s="87"/>
      <c r="Q470" s="87"/>
      <c r="R470" s="87"/>
      <c r="S470" s="87"/>
      <c r="T470" s="87"/>
      <c r="U470" s="87"/>
      <c r="V470" s="87"/>
    </row>
    <row r="471" spans="1:22" ht="12">
      <c r="A471" s="87"/>
      <c r="B471" s="125"/>
      <c r="C471" s="87"/>
      <c r="D471" s="87"/>
      <c r="E471" s="87"/>
      <c r="F471" s="87"/>
      <c r="G471" s="87"/>
      <c r="H471" s="87"/>
      <c r="I471" s="87"/>
      <c r="J471" s="87"/>
      <c r="K471" s="87"/>
      <c r="L471" s="87"/>
      <c r="M471" s="87"/>
      <c r="N471" s="87"/>
      <c r="O471" s="87"/>
      <c r="P471" s="87"/>
      <c r="Q471" s="87"/>
      <c r="R471" s="87"/>
      <c r="S471" s="87"/>
      <c r="T471" s="87"/>
      <c r="U471" s="87"/>
      <c r="V471" s="87"/>
    </row>
    <row r="472" spans="1:22" ht="12">
      <c r="A472" s="87"/>
      <c r="B472" s="125"/>
      <c r="C472" s="87"/>
      <c r="D472" s="87"/>
      <c r="E472" s="87"/>
      <c r="F472" s="87"/>
      <c r="G472" s="87"/>
      <c r="H472" s="87"/>
      <c r="I472" s="87"/>
      <c r="J472" s="87"/>
      <c r="K472" s="87"/>
      <c r="L472" s="87"/>
      <c r="M472" s="87"/>
      <c r="N472" s="87"/>
      <c r="O472" s="87"/>
      <c r="P472" s="87"/>
      <c r="Q472" s="87"/>
      <c r="R472" s="87"/>
      <c r="S472" s="87"/>
      <c r="T472" s="87"/>
      <c r="U472" s="87"/>
      <c r="V472" s="87"/>
    </row>
    <row r="473" spans="1:22" ht="12">
      <c r="A473" s="87"/>
      <c r="B473" s="125"/>
      <c r="C473" s="87"/>
      <c r="D473" s="87"/>
      <c r="E473" s="87"/>
      <c r="F473" s="87"/>
      <c r="G473" s="87"/>
      <c r="H473" s="87"/>
      <c r="I473" s="87"/>
      <c r="J473" s="87"/>
      <c r="K473" s="87"/>
      <c r="L473" s="87"/>
      <c r="M473" s="87"/>
      <c r="N473" s="87"/>
      <c r="O473" s="87"/>
      <c r="P473" s="87"/>
      <c r="Q473" s="87"/>
      <c r="R473" s="87"/>
      <c r="S473" s="87"/>
      <c r="T473" s="87"/>
      <c r="U473" s="87"/>
      <c r="V473" s="87"/>
    </row>
    <row r="474" spans="1:22" ht="12">
      <c r="A474" s="87"/>
      <c r="B474" s="125"/>
      <c r="C474" s="87"/>
      <c r="D474" s="87"/>
      <c r="E474" s="87"/>
      <c r="F474" s="87"/>
      <c r="G474" s="87"/>
      <c r="H474" s="87"/>
      <c r="I474" s="87"/>
      <c r="J474" s="87"/>
      <c r="K474" s="87"/>
      <c r="L474" s="87"/>
      <c r="M474" s="87"/>
      <c r="N474" s="87"/>
      <c r="O474" s="87"/>
      <c r="P474" s="87"/>
      <c r="Q474" s="87"/>
      <c r="R474" s="87"/>
      <c r="S474" s="87"/>
      <c r="T474" s="87"/>
      <c r="U474" s="87"/>
      <c r="V474" s="87"/>
    </row>
    <row r="475" spans="1:22" ht="12">
      <c r="A475" s="87"/>
      <c r="B475" s="125"/>
      <c r="C475" s="87"/>
      <c r="D475" s="87"/>
      <c r="E475" s="87"/>
      <c r="F475" s="87"/>
      <c r="G475" s="87"/>
      <c r="H475" s="87"/>
      <c r="I475" s="87"/>
      <c r="J475" s="87"/>
      <c r="K475" s="87"/>
      <c r="L475" s="87"/>
      <c r="M475" s="87"/>
      <c r="N475" s="87"/>
      <c r="O475" s="87"/>
      <c r="P475" s="87"/>
      <c r="Q475" s="87"/>
      <c r="R475" s="87"/>
      <c r="S475" s="87"/>
      <c r="T475" s="87"/>
      <c r="U475" s="87"/>
      <c r="V475" s="87"/>
    </row>
    <row r="476" spans="1:22" ht="12">
      <c r="A476" s="87"/>
      <c r="B476" s="125"/>
      <c r="C476" s="87"/>
      <c r="D476" s="87"/>
      <c r="E476" s="87"/>
      <c r="F476" s="87"/>
      <c r="G476" s="87"/>
      <c r="H476" s="87"/>
      <c r="I476" s="87"/>
      <c r="J476" s="87"/>
      <c r="K476" s="87"/>
      <c r="L476" s="87"/>
      <c r="M476" s="87"/>
      <c r="N476" s="87"/>
      <c r="O476" s="87"/>
      <c r="P476" s="87"/>
      <c r="Q476" s="87"/>
      <c r="R476" s="87"/>
      <c r="S476" s="87"/>
      <c r="T476" s="87"/>
      <c r="U476" s="87"/>
      <c r="V476" s="87"/>
    </row>
    <row r="477" spans="1:22" ht="12">
      <c r="A477" s="87"/>
      <c r="B477" s="125"/>
      <c r="C477" s="87"/>
      <c r="D477" s="87"/>
      <c r="E477" s="87"/>
      <c r="F477" s="87"/>
      <c r="G477" s="87"/>
      <c r="H477" s="87"/>
      <c r="I477" s="87"/>
      <c r="J477" s="87"/>
      <c r="K477" s="87"/>
      <c r="L477" s="87"/>
      <c r="M477" s="87"/>
      <c r="N477" s="87"/>
      <c r="O477" s="87"/>
      <c r="P477" s="87"/>
      <c r="Q477" s="87"/>
      <c r="R477" s="87"/>
      <c r="S477" s="87"/>
      <c r="T477" s="87"/>
      <c r="U477" s="87"/>
      <c r="V477" s="87"/>
    </row>
    <row r="478" spans="1:22" ht="12">
      <c r="A478" s="87"/>
      <c r="B478" s="125"/>
      <c r="C478" s="87"/>
      <c r="D478" s="87"/>
      <c r="E478" s="87"/>
      <c r="F478" s="87"/>
      <c r="G478" s="87"/>
      <c r="H478" s="87"/>
      <c r="I478" s="87"/>
      <c r="J478" s="87"/>
      <c r="K478" s="87"/>
      <c r="L478" s="87"/>
      <c r="M478" s="87"/>
      <c r="N478" s="87"/>
      <c r="O478" s="87"/>
      <c r="P478" s="87"/>
      <c r="Q478" s="87"/>
      <c r="R478" s="87"/>
      <c r="S478" s="87"/>
      <c r="T478" s="87"/>
      <c r="U478" s="87"/>
      <c r="V478" s="87"/>
    </row>
    <row r="479" spans="1:22" ht="12">
      <c r="A479" s="87"/>
      <c r="B479" s="125"/>
      <c r="C479" s="87"/>
      <c r="D479" s="87"/>
      <c r="E479" s="87"/>
      <c r="F479" s="87"/>
      <c r="G479" s="87"/>
      <c r="H479" s="87"/>
      <c r="I479" s="87"/>
      <c r="J479" s="87"/>
      <c r="K479" s="87"/>
      <c r="L479" s="87"/>
      <c r="M479" s="87"/>
      <c r="N479" s="87"/>
      <c r="O479" s="87"/>
      <c r="P479" s="87"/>
      <c r="Q479" s="87"/>
      <c r="R479" s="87"/>
      <c r="S479" s="87"/>
      <c r="T479" s="87"/>
      <c r="U479" s="87"/>
      <c r="V479" s="87"/>
    </row>
    <row r="480" spans="1:22" ht="12">
      <c r="A480" s="87"/>
      <c r="B480" s="125"/>
      <c r="C480" s="87"/>
      <c r="D480" s="87"/>
      <c r="E480" s="87"/>
      <c r="F480" s="87"/>
      <c r="G480" s="87"/>
      <c r="H480" s="87"/>
      <c r="I480" s="87"/>
      <c r="J480" s="87"/>
      <c r="K480" s="87"/>
      <c r="L480" s="87"/>
      <c r="M480" s="87"/>
      <c r="N480" s="87"/>
      <c r="O480" s="87"/>
      <c r="P480" s="87"/>
      <c r="Q480" s="87"/>
      <c r="R480" s="87"/>
      <c r="S480" s="87"/>
      <c r="T480" s="87"/>
      <c r="U480" s="87"/>
      <c r="V480" s="87"/>
    </row>
    <row r="481" spans="1:22" ht="12">
      <c r="A481" s="87"/>
      <c r="B481" s="125"/>
      <c r="C481" s="87"/>
      <c r="D481" s="87"/>
      <c r="E481" s="87"/>
      <c r="F481" s="87"/>
      <c r="G481" s="87"/>
      <c r="H481" s="87"/>
      <c r="I481" s="87"/>
      <c r="J481" s="87"/>
      <c r="K481" s="87"/>
      <c r="L481" s="87"/>
      <c r="M481" s="87"/>
      <c r="N481" s="87"/>
      <c r="O481" s="87"/>
      <c r="P481" s="87"/>
      <c r="Q481" s="87"/>
      <c r="R481" s="87"/>
      <c r="S481" s="87"/>
      <c r="T481" s="87"/>
      <c r="U481" s="87"/>
      <c r="V481" s="87"/>
    </row>
    <row r="482" spans="1:22" ht="12">
      <c r="A482" s="87"/>
      <c r="B482" s="125"/>
      <c r="C482" s="87"/>
      <c r="D482" s="87"/>
      <c r="E482" s="87"/>
      <c r="F482" s="87"/>
      <c r="G482" s="87"/>
      <c r="H482" s="87"/>
      <c r="I482" s="87"/>
      <c r="J482" s="87"/>
      <c r="K482" s="87"/>
      <c r="L482" s="87"/>
      <c r="M482" s="87"/>
      <c r="N482" s="87"/>
      <c r="O482" s="87"/>
      <c r="P482" s="87"/>
      <c r="Q482" s="87"/>
      <c r="R482" s="87"/>
      <c r="S482" s="87"/>
      <c r="T482" s="87"/>
      <c r="U482" s="87"/>
      <c r="V482" s="87"/>
    </row>
    <row r="483" spans="1:22" ht="12">
      <c r="A483" s="87"/>
      <c r="B483" s="125"/>
      <c r="C483" s="87"/>
      <c r="D483" s="87"/>
      <c r="E483" s="87"/>
      <c r="F483" s="87"/>
      <c r="G483" s="87"/>
      <c r="H483" s="87"/>
      <c r="I483" s="87"/>
      <c r="J483" s="87"/>
      <c r="K483" s="87"/>
      <c r="L483" s="87"/>
      <c r="M483" s="87"/>
      <c r="N483" s="87"/>
      <c r="O483" s="87"/>
      <c r="P483" s="87"/>
      <c r="Q483" s="87"/>
      <c r="R483" s="87"/>
      <c r="S483" s="87"/>
      <c r="T483" s="87"/>
      <c r="U483" s="87"/>
      <c r="V483" s="87"/>
    </row>
    <row r="484" spans="1:22" ht="12">
      <c r="A484" s="87"/>
      <c r="B484" s="125"/>
      <c r="C484" s="87"/>
      <c r="D484" s="87"/>
      <c r="E484" s="87"/>
      <c r="F484" s="87"/>
      <c r="G484" s="87"/>
      <c r="H484" s="87"/>
      <c r="I484" s="87"/>
      <c r="J484" s="87"/>
      <c r="K484" s="87"/>
      <c r="L484" s="87"/>
      <c r="M484" s="87"/>
      <c r="N484" s="87"/>
      <c r="O484" s="87"/>
      <c r="P484" s="87"/>
      <c r="Q484" s="87"/>
      <c r="R484" s="87"/>
      <c r="S484" s="87"/>
      <c r="T484" s="87"/>
      <c r="U484" s="87"/>
      <c r="V484" s="87"/>
    </row>
    <row r="485" spans="1:22" ht="12">
      <c r="A485" s="87"/>
      <c r="B485" s="125"/>
      <c r="C485" s="87"/>
      <c r="D485" s="87"/>
      <c r="E485" s="87"/>
      <c r="F485" s="87"/>
      <c r="G485" s="87"/>
      <c r="H485" s="87"/>
      <c r="I485" s="87"/>
      <c r="J485" s="87"/>
      <c r="K485" s="87"/>
      <c r="L485" s="87"/>
      <c r="M485" s="87"/>
      <c r="N485" s="87"/>
      <c r="O485" s="87"/>
      <c r="P485" s="87"/>
      <c r="Q485" s="87"/>
      <c r="R485" s="87"/>
      <c r="S485" s="87"/>
      <c r="T485" s="87"/>
      <c r="U485" s="87"/>
      <c r="V485" s="87"/>
    </row>
    <row r="486" spans="1:22" ht="12">
      <c r="A486" s="87"/>
      <c r="B486" s="125"/>
      <c r="C486" s="87"/>
      <c r="D486" s="87"/>
      <c r="E486" s="87"/>
      <c r="F486" s="87"/>
      <c r="G486" s="87"/>
      <c r="H486" s="87"/>
      <c r="I486" s="87"/>
      <c r="J486" s="87"/>
      <c r="K486" s="87"/>
      <c r="L486" s="87"/>
      <c r="M486" s="87"/>
      <c r="N486" s="87"/>
      <c r="O486" s="87"/>
      <c r="P486" s="87"/>
      <c r="Q486" s="87"/>
      <c r="R486" s="87"/>
      <c r="S486" s="87"/>
      <c r="T486" s="87"/>
      <c r="U486" s="87"/>
      <c r="V486" s="87"/>
    </row>
    <row r="487" spans="1:22" ht="12">
      <c r="A487" s="87"/>
      <c r="B487" s="125"/>
      <c r="C487" s="87"/>
      <c r="D487" s="87"/>
      <c r="E487" s="87"/>
      <c r="F487" s="87"/>
      <c r="G487" s="87"/>
      <c r="H487" s="87"/>
      <c r="I487" s="87"/>
      <c r="J487" s="87"/>
      <c r="K487" s="87"/>
      <c r="L487" s="87"/>
      <c r="M487" s="87"/>
      <c r="N487" s="87"/>
      <c r="O487" s="87"/>
      <c r="P487" s="87"/>
      <c r="Q487" s="87"/>
      <c r="R487" s="87"/>
      <c r="S487" s="87"/>
      <c r="T487" s="87"/>
      <c r="U487" s="87"/>
      <c r="V487" s="87"/>
    </row>
    <row r="488" spans="1:22" ht="12">
      <c r="A488" s="87"/>
      <c r="B488" s="125"/>
      <c r="C488" s="87"/>
      <c r="D488" s="87"/>
      <c r="E488" s="87"/>
      <c r="F488" s="87"/>
      <c r="G488" s="87"/>
      <c r="H488" s="87"/>
      <c r="I488" s="87"/>
      <c r="J488" s="87"/>
      <c r="K488" s="87"/>
      <c r="L488" s="87"/>
      <c r="M488" s="87"/>
      <c r="N488" s="87"/>
      <c r="O488" s="87"/>
      <c r="P488" s="87"/>
      <c r="Q488" s="87"/>
      <c r="R488" s="87"/>
      <c r="S488" s="87"/>
      <c r="T488" s="87"/>
      <c r="U488" s="87"/>
      <c r="V488" s="87"/>
    </row>
    <row r="489" spans="1:22" ht="12">
      <c r="A489" s="87"/>
      <c r="B489" s="125"/>
      <c r="C489" s="87"/>
      <c r="D489" s="87"/>
      <c r="E489" s="87"/>
      <c r="F489" s="87"/>
      <c r="G489" s="87"/>
      <c r="H489" s="87"/>
      <c r="I489" s="87"/>
      <c r="J489" s="87"/>
      <c r="K489" s="87"/>
      <c r="L489" s="87"/>
      <c r="M489" s="87"/>
      <c r="N489" s="87"/>
      <c r="O489" s="87"/>
      <c r="P489" s="87"/>
      <c r="Q489" s="87"/>
      <c r="R489" s="87"/>
      <c r="S489" s="87"/>
      <c r="T489" s="87"/>
      <c r="U489" s="87"/>
      <c r="V489" s="87"/>
    </row>
    <row r="490" spans="1:22" ht="12">
      <c r="A490" s="87"/>
      <c r="B490" s="125"/>
      <c r="C490" s="87"/>
      <c r="D490" s="87"/>
      <c r="E490" s="87"/>
      <c r="F490" s="87"/>
      <c r="G490" s="87"/>
      <c r="H490" s="87"/>
      <c r="I490" s="87"/>
      <c r="J490" s="87"/>
      <c r="K490" s="87"/>
      <c r="L490" s="87"/>
      <c r="M490" s="87"/>
      <c r="N490" s="87"/>
      <c r="O490" s="87"/>
      <c r="P490" s="87"/>
      <c r="Q490" s="87"/>
      <c r="R490" s="87"/>
      <c r="S490" s="87"/>
      <c r="T490" s="87"/>
      <c r="U490" s="87"/>
      <c r="V490" s="87"/>
    </row>
    <row r="491" spans="1:22" ht="12">
      <c r="A491" s="87"/>
      <c r="B491" s="125"/>
      <c r="C491" s="87"/>
      <c r="D491" s="87"/>
      <c r="E491" s="87"/>
      <c r="F491" s="87"/>
      <c r="G491" s="87"/>
      <c r="H491" s="87"/>
      <c r="I491" s="87"/>
      <c r="J491" s="87"/>
      <c r="K491" s="87"/>
      <c r="L491" s="87"/>
      <c r="M491" s="87"/>
      <c r="N491" s="87"/>
      <c r="O491" s="87"/>
      <c r="P491" s="87"/>
      <c r="Q491" s="87"/>
      <c r="R491" s="87"/>
      <c r="S491" s="87"/>
      <c r="T491" s="87"/>
      <c r="U491" s="87"/>
      <c r="V491" s="87"/>
    </row>
    <row r="492" spans="1:22" ht="12">
      <c r="A492" s="87"/>
      <c r="B492" s="125"/>
      <c r="C492" s="87"/>
      <c r="D492" s="87"/>
      <c r="E492" s="87"/>
      <c r="F492" s="87"/>
      <c r="G492" s="87"/>
      <c r="H492" s="87"/>
      <c r="I492" s="87"/>
      <c r="J492" s="87"/>
      <c r="K492" s="87"/>
      <c r="L492" s="87"/>
      <c r="M492" s="87"/>
      <c r="N492" s="87"/>
      <c r="O492" s="87"/>
      <c r="P492" s="87"/>
      <c r="Q492" s="87"/>
      <c r="R492" s="87"/>
      <c r="S492" s="87"/>
      <c r="T492" s="87"/>
      <c r="U492" s="87"/>
      <c r="V492" s="87"/>
    </row>
    <row r="493" spans="1:22" ht="12">
      <c r="A493" s="87"/>
      <c r="B493" s="125"/>
      <c r="C493" s="87"/>
      <c r="D493" s="87"/>
      <c r="E493" s="87"/>
      <c r="F493" s="87"/>
      <c r="G493" s="87"/>
      <c r="H493" s="87"/>
      <c r="I493" s="87"/>
      <c r="J493" s="87"/>
      <c r="K493" s="87"/>
      <c r="L493" s="87"/>
      <c r="M493" s="87"/>
      <c r="N493" s="87"/>
      <c r="O493" s="87"/>
      <c r="P493" s="87"/>
      <c r="Q493" s="87"/>
      <c r="R493" s="87"/>
      <c r="S493" s="87"/>
      <c r="T493" s="87"/>
      <c r="U493" s="87"/>
      <c r="V493" s="87"/>
    </row>
    <row r="494" spans="1:22" ht="12">
      <c r="A494" s="87"/>
      <c r="B494" s="125"/>
      <c r="C494" s="87"/>
      <c r="D494" s="87"/>
      <c r="E494" s="87"/>
      <c r="F494" s="87"/>
      <c r="G494" s="87"/>
      <c r="H494" s="87"/>
      <c r="I494" s="87"/>
      <c r="J494" s="87"/>
      <c r="K494" s="87"/>
      <c r="L494" s="87"/>
      <c r="M494" s="87"/>
      <c r="N494" s="87"/>
      <c r="O494" s="87"/>
      <c r="P494" s="87"/>
      <c r="Q494" s="87"/>
      <c r="R494" s="87"/>
      <c r="S494" s="87"/>
      <c r="T494" s="87"/>
      <c r="U494" s="87"/>
      <c r="V494" s="87"/>
    </row>
    <row r="495" spans="1:22" ht="12">
      <c r="A495" s="87"/>
      <c r="B495" s="125"/>
      <c r="C495" s="87"/>
      <c r="D495" s="87"/>
      <c r="E495" s="87"/>
      <c r="F495" s="87"/>
      <c r="G495" s="87"/>
      <c r="H495" s="87"/>
      <c r="I495" s="87"/>
      <c r="J495" s="87"/>
      <c r="K495" s="87"/>
      <c r="L495" s="87"/>
      <c r="M495" s="87"/>
      <c r="N495" s="87"/>
      <c r="O495" s="87"/>
      <c r="P495" s="87"/>
      <c r="Q495" s="87"/>
      <c r="R495" s="87"/>
      <c r="S495" s="87"/>
      <c r="T495" s="87"/>
      <c r="U495" s="87"/>
      <c r="V495" s="87"/>
    </row>
    <row r="496" spans="1:22" ht="12">
      <c r="A496" s="87"/>
      <c r="B496" s="125"/>
      <c r="C496" s="87"/>
      <c r="D496" s="87"/>
      <c r="E496" s="87"/>
      <c r="F496" s="87"/>
      <c r="G496" s="87"/>
      <c r="H496" s="87"/>
      <c r="I496" s="87"/>
      <c r="J496" s="87"/>
      <c r="K496" s="87"/>
      <c r="L496" s="87"/>
      <c r="M496" s="87"/>
      <c r="N496" s="87"/>
      <c r="O496" s="87"/>
      <c r="P496" s="87"/>
      <c r="Q496" s="87"/>
      <c r="R496" s="87"/>
      <c r="S496" s="87"/>
      <c r="T496" s="87"/>
      <c r="U496" s="87"/>
      <c r="V496" s="87"/>
    </row>
    <row r="497" spans="1:22" ht="12">
      <c r="A497" s="87"/>
      <c r="B497" s="125"/>
      <c r="C497" s="87"/>
      <c r="D497" s="87"/>
      <c r="E497" s="87"/>
      <c r="F497" s="87"/>
      <c r="G497" s="87"/>
      <c r="H497" s="87"/>
      <c r="I497" s="87"/>
      <c r="J497" s="87"/>
      <c r="K497" s="87"/>
      <c r="L497" s="87"/>
      <c r="M497" s="87"/>
      <c r="N497" s="87"/>
      <c r="O497" s="87"/>
      <c r="P497" s="87"/>
      <c r="Q497" s="87"/>
      <c r="R497" s="87"/>
      <c r="S497" s="87"/>
      <c r="T497" s="87"/>
      <c r="U497" s="87"/>
      <c r="V497" s="87"/>
    </row>
    <row r="498" spans="1:22" ht="12">
      <c r="A498" s="87"/>
      <c r="B498" s="125"/>
      <c r="C498" s="87"/>
      <c r="D498" s="87"/>
      <c r="E498" s="87"/>
      <c r="F498" s="87"/>
      <c r="G498" s="87"/>
      <c r="H498" s="87"/>
      <c r="I498" s="87"/>
      <c r="J498" s="87"/>
      <c r="K498" s="87"/>
      <c r="L498" s="87"/>
      <c r="M498" s="87"/>
      <c r="N498" s="87"/>
      <c r="O498" s="87"/>
      <c r="P498" s="87"/>
      <c r="Q498" s="87"/>
      <c r="R498" s="87"/>
      <c r="S498" s="87"/>
      <c r="T498" s="87"/>
      <c r="U498" s="87"/>
      <c r="V498" s="87"/>
    </row>
    <row r="499" spans="1:22" ht="12">
      <c r="A499" s="87"/>
      <c r="B499" s="125"/>
      <c r="C499" s="87"/>
      <c r="D499" s="87"/>
      <c r="E499" s="87"/>
      <c r="F499" s="87"/>
      <c r="G499" s="87"/>
      <c r="H499" s="87"/>
      <c r="I499" s="87"/>
      <c r="J499" s="87"/>
      <c r="K499" s="87"/>
      <c r="L499" s="87"/>
      <c r="M499" s="87"/>
      <c r="N499" s="87"/>
      <c r="O499" s="87"/>
      <c r="P499" s="87"/>
      <c r="Q499" s="87"/>
      <c r="R499" s="87"/>
      <c r="S499" s="87"/>
      <c r="T499" s="87"/>
      <c r="U499" s="87"/>
      <c r="V499" s="87"/>
    </row>
    <row r="500" spans="1:22" ht="12">
      <c r="A500" s="87"/>
      <c r="B500" s="125"/>
      <c r="C500" s="87"/>
      <c r="D500" s="87"/>
      <c r="E500" s="87"/>
      <c r="F500" s="87"/>
      <c r="G500" s="87"/>
      <c r="H500" s="87"/>
      <c r="I500" s="87"/>
      <c r="J500" s="87"/>
      <c r="K500" s="87"/>
      <c r="L500" s="87"/>
      <c r="M500" s="87"/>
      <c r="N500" s="87"/>
      <c r="O500" s="87"/>
      <c r="P500" s="87"/>
      <c r="Q500" s="87"/>
      <c r="R500" s="87"/>
      <c r="S500" s="87"/>
      <c r="T500" s="87"/>
      <c r="U500" s="87"/>
      <c r="V500" s="87"/>
    </row>
    <row r="501" spans="1:22" ht="12">
      <c r="A501" s="87"/>
      <c r="B501" s="125"/>
      <c r="C501" s="87"/>
      <c r="D501" s="87"/>
      <c r="E501" s="87"/>
      <c r="F501" s="87"/>
      <c r="G501" s="87"/>
      <c r="H501" s="87"/>
      <c r="I501" s="87"/>
      <c r="J501" s="87"/>
      <c r="K501" s="87"/>
      <c r="L501" s="87"/>
      <c r="M501" s="87"/>
      <c r="N501" s="87"/>
      <c r="O501" s="87"/>
      <c r="P501" s="87"/>
      <c r="Q501" s="87"/>
      <c r="R501" s="87"/>
      <c r="S501" s="87"/>
      <c r="T501" s="87"/>
      <c r="U501" s="87"/>
      <c r="V501" s="87"/>
    </row>
    <row r="502" spans="1:22" ht="12">
      <c r="A502" s="87"/>
      <c r="B502" s="125"/>
      <c r="C502" s="87"/>
      <c r="D502" s="87"/>
      <c r="E502" s="87"/>
      <c r="F502" s="87"/>
      <c r="G502" s="87"/>
      <c r="H502" s="87"/>
      <c r="I502" s="87"/>
      <c r="J502" s="87"/>
      <c r="K502" s="87"/>
      <c r="L502" s="87"/>
      <c r="M502" s="87"/>
      <c r="N502" s="87"/>
      <c r="O502" s="87"/>
      <c r="P502" s="87"/>
      <c r="Q502" s="87"/>
      <c r="R502" s="87"/>
      <c r="S502" s="87"/>
      <c r="T502" s="87"/>
      <c r="U502" s="87"/>
      <c r="V502" s="87"/>
    </row>
    <row r="503" spans="1:22" ht="12">
      <c r="A503" s="87"/>
      <c r="B503" s="125"/>
      <c r="C503" s="87"/>
      <c r="D503" s="87"/>
      <c r="E503" s="87"/>
      <c r="F503" s="87"/>
      <c r="G503" s="87"/>
      <c r="H503" s="87"/>
      <c r="I503" s="87"/>
      <c r="J503" s="87"/>
      <c r="K503" s="87"/>
      <c r="L503" s="87"/>
      <c r="M503" s="87"/>
      <c r="N503" s="87"/>
      <c r="O503" s="87"/>
      <c r="P503" s="87"/>
      <c r="Q503" s="87"/>
      <c r="R503" s="87"/>
      <c r="S503" s="87"/>
      <c r="T503" s="87"/>
      <c r="U503" s="87"/>
      <c r="V503" s="87"/>
    </row>
    <row r="504" spans="1:22" ht="12">
      <c r="A504" s="87"/>
      <c r="B504" s="125"/>
      <c r="C504" s="87"/>
      <c r="D504" s="87"/>
      <c r="E504" s="87"/>
      <c r="F504" s="87"/>
      <c r="G504" s="87"/>
      <c r="H504" s="87"/>
      <c r="I504" s="87"/>
      <c r="J504" s="87"/>
      <c r="K504" s="87"/>
      <c r="L504" s="87"/>
      <c r="M504" s="87"/>
      <c r="N504" s="87"/>
      <c r="O504" s="87"/>
      <c r="P504" s="87"/>
      <c r="Q504" s="87"/>
      <c r="R504" s="87"/>
      <c r="S504" s="87"/>
      <c r="T504" s="87"/>
      <c r="U504" s="87"/>
      <c r="V504" s="87"/>
    </row>
    <row r="505" spans="1:22" ht="12">
      <c r="A505" s="87"/>
      <c r="B505" s="125"/>
      <c r="C505" s="87"/>
      <c r="D505" s="87"/>
      <c r="E505" s="87"/>
      <c r="F505" s="87"/>
      <c r="G505" s="87"/>
      <c r="H505" s="87"/>
      <c r="I505" s="87"/>
      <c r="J505" s="87"/>
      <c r="K505" s="87"/>
      <c r="L505" s="87"/>
      <c r="M505" s="87"/>
      <c r="N505" s="87"/>
      <c r="O505" s="87"/>
      <c r="P505" s="87"/>
      <c r="Q505" s="87"/>
      <c r="R505" s="87"/>
      <c r="S505" s="87"/>
      <c r="T505" s="87"/>
      <c r="U505" s="87"/>
      <c r="V505" s="87"/>
    </row>
    <row r="506" spans="1:22" ht="12">
      <c r="A506" s="87"/>
      <c r="B506" s="125"/>
      <c r="C506" s="87"/>
      <c r="D506" s="87"/>
      <c r="E506" s="87"/>
      <c r="F506" s="87"/>
      <c r="G506" s="87"/>
      <c r="H506" s="87"/>
      <c r="I506" s="87"/>
      <c r="J506" s="87"/>
      <c r="K506" s="87"/>
      <c r="L506" s="87"/>
      <c r="M506" s="87"/>
      <c r="N506" s="87"/>
      <c r="O506" s="87"/>
      <c r="P506" s="87"/>
      <c r="Q506" s="87"/>
      <c r="R506" s="87"/>
      <c r="S506" s="87"/>
      <c r="T506" s="87"/>
      <c r="U506" s="87"/>
      <c r="V506" s="87"/>
    </row>
    <row r="507" spans="1:22" ht="12">
      <c r="A507" s="87"/>
      <c r="B507" s="125"/>
      <c r="C507" s="87"/>
      <c r="D507" s="87"/>
      <c r="E507" s="87"/>
      <c r="F507" s="87"/>
      <c r="G507" s="87"/>
      <c r="H507" s="87"/>
      <c r="I507" s="87"/>
      <c r="J507" s="87"/>
      <c r="K507" s="87"/>
      <c r="L507" s="87"/>
      <c r="M507" s="87"/>
      <c r="N507" s="87"/>
      <c r="O507" s="87"/>
      <c r="P507" s="87"/>
      <c r="Q507" s="87"/>
      <c r="R507" s="87"/>
      <c r="S507" s="87"/>
      <c r="T507" s="87"/>
      <c r="U507" s="87"/>
      <c r="V507" s="87"/>
    </row>
    <row r="508" spans="1:22" ht="12">
      <c r="A508" s="87"/>
      <c r="B508" s="125"/>
      <c r="C508" s="87"/>
      <c r="D508" s="87"/>
      <c r="E508" s="87"/>
      <c r="F508" s="87"/>
      <c r="G508" s="87"/>
      <c r="H508" s="87"/>
      <c r="I508" s="87"/>
      <c r="J508" s="87"/>
      <c r="K508" s="87"/>
      <c r="L508" s="87"/>
      <c r="M508" s="87"/>
      <c r="N508" s="87"/>
      <c r="O508" s="87"/>
      <c r="P508" s="87"/>
      <c r="Q508" s="87"/>
      <c r="R508" s="87"/>
      <c r="S508" s="87"/>
      <c r="T508" s="87"/>
      <c r="U508" s="87"/>
      <c r="V508" s="87"/>
    </row>
    <row r="509" spans="1:22" ht="12">
      <c r="A509" s="87"/>
      <c r="B509" s="125"/>
      <c r="C509" s="87"/>
      <c r="D509" s="87"/>
      <c r="E509" s="87"/>
      <c r="F509" s="87"/>
      <c r="G509" s="87"/>
      <c r="H509" s="87"/>
      <c r="I509" s="87"/>
      <c r="J509" s="87"/>
      <c r="K509" s="87"/>
      <c r="L509" s="87"/>
      <c r="M509" s="87"/>
      <c r="N509" s="87"/>
      <c r="O509" s="87"/>
      <c r="P509" s="87"/>
      <c r="Q509" s="87"/>
      <c r="R509" s="87"/>
      <c r="S509" s="87"/>
      <c r="T509" s="87"/>
      <c r="U509" s="87"/>
      <c r="V509" s="87"/>
    </row>
    <row r="510" spans="1:22" ht="12">
      <c r="A510" s="87"/>
      <c r="B510" s="125"/>
      <c r="C510" s="87"/>
      <c r="D510" s="87"/>
      <c r="E510" s="87"/>
      <c r="F510" s="87"/>
      <c r="G510" s="87"/>
      <c r="H510" s="87"/>
      <c r="I510" s="87"/>
      <c r="J510" s="87"/>
      <c r="K510" s="87"/>
      <c r="L510" s="87"/>
      <c r="M510" s="87"/>
      <c r="N510" s="87"/>
      <c r="O510" s="87"/>
      <c r="P510" s="87"/>
      <c r="Q510" s="87"/>
      <c r="R510" s="87"/>
      <c r="S510" s="87"/>
      <c r="T510" s="87"/>
      <c r="U510" s="87"/>
      <c r="V510" s="87"/>
    </row>
    <row r="511" spans="1:22" ht="12">
      <c r="A511" s="87"/>
      <c r="B511" s="125"/>
      <c r="C511" s="87"/>
      <c r="D511" s="87"/>
      <c r="E511" s="87"/>
      <c r="F511" s="87"/>
      <c r="G511" s="87"/>
      <c r="H511" s="87"/>
      <c r="I511" s="87"/>
      <c r="J511" s="87"/>
      <c r="K511" s="87"/>
      <c r="L511" s="87"/>
      <c r="M511" s="87"/>
      <c r="N511" s="87"/>
      <c r="O511" s="87"/>
      <c r="P511" s="87"/>
      <c r="Q511" s="87"/>
      <c r="R511" s="87"/>
      <c r="S511" s="87"/>
      <c r="T511" s="87"/>
      <c r="U511" s="87"/>
      <c r="V511" s="87"/>
    </row>
    <row r="512" spans="1:22" ht="12">
      <c r="A512" s="87"/>
      <c r="B512" s="125"/>
      <c r="C512" s="87"/>
      <c r="D512" s="87"/>
      <c r="E512" s="87"/>
      <c r="F512" s="87"/>
      <c r="G512" s="87"/>
      <c r="H512" s="87"/>
      <c r="I512" s="87"/>
      <c r="J512" s="87"/>
      <c r="K512" s="87"/>
      <c r="L512" s="87"/>
      <c r="M512" s="87"/>
      <c r="N512" s="87"/>
      <c r="O512" s="87"/>
      <c r="P512" s="87"/>
      <c r="Q512" s="87"/>
      <c r="R512" s="87"/>
      <c r="S512" s="87"/>
      <c r="T512" s="87"/>
      <c r="U512" s="87"/>
      <c r="V512" s="87"/>
    </row>
    <row r="513" spans="1:22" ht="12">
      <c r="A513" s="87"/>
      <c r="B513" s="125"/>
      <c r="C513" s="87"/>
      <c r="D513" s="87"/>
      <c r="E513" s="87"/>
      <c r="F513" s="87"/>
      <c r="G513" s="87"/>
      <c r="H513" s="87"/>
      <c r="I513" s="87"/>
      <c r="J513" s="87"/>
      <c r="K513" s="87"/>
      <c r="L513" s="87"/>
      <c r="M513" s="87"/>
      <c r="N513" s="87"/>
      <c r="O513" s="87"/>
      <c r="P513" s="87"/>
      <c r="Q513" s="87"/>
      <c r="R513" s="87"/>
      <c r="S513" s="87"/>
      <c r="T513" s="87"/>
      <c r="U513" s="87"/>
      <c r="V513" s="87"/>
    </row>
    <row r="514" spans="1:22" ht="12">
      <c r="A514" s="87"/>
      <c r="B514" s="125"/>
      <c r="C514" s="87"/>
      <c r="D514" s="87"/>
      <c r="E514" s="87"/>
      <c r="F514" s="87"/>
      <c r="G514" s="87"/>
      <c r="H514" s="87"/>
      <c r="I514" s="87"/>
      <c r="J514" s="87"/>
      <c r="K514" s="87"/>
      <c r="L514" s="87"/>
      <c r="M514" s="87"/>
      <c r="N514" s="87"/>
      <c r="O514" s="87"/>
      <c r="P514" s="87"/>
      <c r="Q514" s="87"/>
      <c r="R514" s="87"/>
      <c r="S514" s="87"/>
      <c r="T514" s="87"/>
      <c r="U514" s="87"/>
      <c r="V514" s="87"/>
    </row>
    <row r="515" spans="1:22" ht="12">
      <c r="A515" s="87"/>
      <c r="B515" s="125"/>
      <c r="C515" s="87"/>
      <c r="D515" s="87"/>
      <c r="E515" s="87"/>
      <c r="F515" s="87"/>
      <c r="G515" s="87"/>
      <c r="H515" s="87"/>
      <c r="I515" s="87"/>
      <c r="J515" s="87"/>
      <c r="K515" s="87"/>
      <c r="L515" s="87"/>
      <c r="M515" s="87"/>
      <c r="N515" s="87"/>
      <c r="O515" s="87"/>
      <c r="P515" s="87"/>
      <c r="Q515" s="87"/>
      <c r="R515" s="87"/>
      <c r="S515" s="87"/>
      <c r="T515" s="87"/>
      <c r="U515" s="87"/>
      <c r="V515" s="87"/>
    </row>
    <row r="516" spans="1:22" ht="12">
      <c r="A516" s="87"/>
      <c r="B516" s="125"/>
      <c r="C516" s="87"/>
      <c r="D516" s="87"/>
      <c r="E516" s="87"/>
      <c r="F516" s="87"/>
      <c r="G516" s="87"/>
      <c r="H516" s="87"/>
      <c r="I516" s="87"/>
      <c r="J516" s="87"/>
      <c r="K516" s="87"/>
      <c r="L516" s="87"/>
      <c r="M516" s="87"/>
      <c r="N516" s="87"/>
      <c r="O516" s="87"/>
      <c r="P516" s="87"/>
      <c r="Q516" s="87"/>
      <c r="R516" s="87"/>
      <c r="S516" s="87"/>
      <c r="T516" s="87"/>
      <c r="U516" s="87"/>
      <c r="V516" s="87"/>
    </row>
    <row r="517" spans="1:22" ht="12">
      <c r="A517" s="87"/>
      <c r="B517" s="125"/>
      <c r="C517" s="87"/>
      <c r="D517" s="87"/>
      <c r="E517" s="87"/>
      <c r="F517" s="87"/>
      <c r="G517" s="87"/>
      <c r="H517" s="87"/>
      <c r="I517" s="87"/>
      <c r="J517" s="87"/>
      <c r="K517" s="87"/>
      <c r="L517" s="87"/>
      <c r="M517" s="87"/>
      <c r="N517" s="87"/>
      <c r="O517" s="87"/>
      <c r="P517" s="87"/>
      <c r="Q517" s="87"/>
      <c r="R517" s="87"/>
      <c r="S517" s="87"/>
      <c r="T517" s="87"/>
      <c r="U517" s="87"/>
      <c r="V517" s="87"/>
    </row>
    <row r="518" spans="1:22" ht="12">
      <c r="A518" s="87"/>
      <c r="B518" s="125"/>
      <c r="C518" s="87"/>
      <c r="D518" s="87"/>
      <c r="E518" s="87"/>
      <c r="F518" s="87"/>
      <c r="G518" s="87"/>
      <c r="H518" s="87"/>
      <c r="I518" s="87"/>
      <c r="J518" s="87"/>
      <c r="K518" s="87"/>
      <c r="L518" s="87"/>
      <c r="M518" s="87"/>
      <c r="N518" s="87"/>
      <c r="O518" s="87"/>
      <c r="P518" s="87"/>
      <c r="Q518" s="87"/>
      <c r="R518" s="87"/>
      <c r="S518" s="87"/>
      <c r="T518" s="87"/>
      <c r="U518" s="87"/>
      <c r="V518" s="87"/>
    </row>
    <row r="519" spans="1:22" ht="12">
      <c r="A519" s="87"/>
      <c r="B519" s="125"/>
      <c r="C519" s="87"/>
      <c r="D519" s="87"/>
      <c r="E519" s="87"/>
      <c r="F519" s="87"/>
      <c r="G519" s="87"/>
      <c r="H519" s="87"/>
      <c r="I519" s="87"/>
      <c r="J519" s="87"/>
      <c r="K519" s="87"/>
      <c r="L519" s="87"/>
      <c r="M519" s="87"/>
      <c r="N519" s="87"/>
      <c r="O519" s="87"/>
      <c r="P519" s="87"/>
      <c r="Q519" s="87"/>
      <c r="R519" s="87"/>
      <c r="S519" s="87"/>
      <c r="T519" s="87"/>
      <c r="U519" s="87"/>
      <c r="V519" s="87"/>
    </row>
    <row r="520" spans="1:22" ht="12">
      <c r="A520" s="87"/>
      <c r="B520" s="125"/>
      <c r="C520" s="87"/>
      <c r="D520" s="87"/>
      <c r="E520" s="87"/>
      <c r="F520" s="87"/>
      <c r="G520" s="87"/>
      <c r="H520" s="87"/>
      <c r="I520" s="87"/>
      <c r="J520" s="87"/>
      <c r="K520" s="87"/>
      <c r="L520" s="87"/>
      <c r="M520" s="87"/>
      <c r="N520" s="87"/>
      <c r="O520" s="87"/>
      <c r="P520" s="87"/>
      <c r="Q520" s="87"/>
      <c r="R520" s="87"/>
      <c r="S520" s="87"/>
      <c r="T520" s="87"/>
      <c r="U520" s="87"/>
      <c r="V520" s="87"/>
    </row>
    <row r="521" spans="1:22" ht="12">
      <c r="A521" s="87"/>
      <c r="B521" s="125"/>
      <c r="C521" s="87"/>
      <c r="D521" s="87"/>
      <c r="E521" s="87"/>
      <c r="F521" s="87"/>
      <c r="G521" s="87"/>
      <c r="H521" s="87"/>
      <c r="I521" s="87"/>
      <c r="J521" s="87"/>
      <c r="K521" s="87"/>
      <c r="L521" s="87"/>
      <c r="M521" s="87"/>
      <c r="N521" s="87"/>
      <c r="O521" s="87"/>
      <c r="P521" s="87"/>
      <c r="Q521" s="87"/>
      <c r="R521" s="87"/>
      <c r="S521" s="87"/>
      <c r="T521" s="87"/>
      <c r="U521" s="87"/>
      <c r="V521" s="87"/>
    </row>
    <row r="522" spans="1:22" ht="12">
      <c r="A522" s="87"/>
      <c r="B522" s="125"/>
      <c r="C522" s="87"/>
      <c r="D522" s="87"/>
      <c r="E522" s="87"/>
      <c r="F522" s="87"/>
      <c r="G522" s="87"/>
      <c r="H522" s="87"/>
      <c r="I522" s="87"/>
      <c r="J522" s="87"/>
      <c r="K522" s="87"/>
      <c r="L522" s="87"/>
      <c r="M522" s="87"/>
      <c r="N522" s="87"/>
      <c r="O522" s="87"/>
      <c r="P522" s="87"/>
      <c r="Q522" s="87"/>
      <c r="R522" s="87"/>
      <c r="S522" s="87"/>
      <c r="T522" s="87"/>
      <c r="U522" s="87"/>
      <c r="V522" s="87"/>
    </row>
    <row r="523" spans="1:22" ht="12">
      <c r="A523" s="87"/>
      <c r="B523" s="125"/>
      <c r="C523" s="87"/>
      <c r="D523" s="87"/>
      <c r="E523" s="87"/>
      <c r="F523" s="87"/>
      <c r="G523" s="87"/>
      <c r="H523" s="87"/>
      <c r="I523" s="87"/>
      <c r="J523" s="87"/>
      <c r="K523" s="87"/>
      <c r="L523" s="87"/>
      <c r="M523" s="87"/>
      <c r="N523" s="87"/>
      <c r="O523" s="87"/>
      <c r="P523" s="87"/>
      <c r="Q523" s="87"/>
      <c r="R523" s="87"/>
      <c r="S523" s="87"/>
      <c r="T523" s="87"/>
      <c r="U523" s="87"/>
      <c r="V523" s="87"/>
    </row>
    <row r="524" spans="1:22" ht="12">
      <c r="A524" s="87"/>
      <c r="B524" s="125"/>
      <c r="C524" s="87"/>
      <c r="D524" s="87"/>
      <c r="E524" s="87"/>
      <c r="F524" s="87"/>
      <c r="G524" s="87"/>
      <c r="H524" s="87"/>
      <c r="I524" s="87"/>
      <c r="J524" s="87"/>
      <c r="K524" s="87"/>
      <c r="L524" s="87"/>
      <c r="M524" s="87"/>
      <c r="N524" s="87"/>
      <c r="O524" s="87"/>
      <c r="P524" s="87"/>
      <c r="Q524" s="87"/>
      <c r="R524" s="87"/>
      <c r="S524" s="87"/>
      <c r="T524" s="87"/>
      <c r="U524" s="87"/>
      <c r="V524" s="87"/>
    </row>
    <row r="525" spans="1:22" ht="12">
      <c r="A525" s="87"/>
      <c r="B525" s="125"/>
      <c r="C525" s="87"/>
      <c r="D525" s="87"/>
      <c r="E525" s="87"/>
      <c r="F525" s="87"/>
      <c r="G525" s="87"/>
      <c r="H525" s="87"/>
      <c r="I525" s="87"/>
      <c r="J525" s="87"/>
      <c r="K525" s="87"/>
      <c r="L525" s="87"/>
      <c r="M525" s="87"/>
      <c r="N525" s="87"/>
      <c r="O525" s="87"/>
      <c r="P525" s="87"/>
      <c r="Q525" s="87"/>
      <c r="R525" s="87"/>
      <c r="S525" s="87"/>
      <c r="T525" s="87"/>
      <c r="U525" s="87"/>
      <c r="V525" s="87"/>
    </row>
    <row r="526" spans="1:22" ht="12">
      <c r="A526" s="87"/>
      <c r="B526" s="125"/>
      <c r="C526" s="87"/>
      <c r="D526" s="87"/>
      <c r="E526" s="87"/>
      <c r="F526" s="87"/>
      <c r="G526" s="87"/>
      <c r="H526" s="87"/>
      <c r="I526" s="87"/>
      <c r="J526" s="87"/>
      <c r="K526" s="87"/>
      <c r="L526" s="87"/>
      <c r="M526" s="87"/>
      <c r="N526" s="87"/>
      <c r="O526" s="87"/>
      <c r="P526" s="87"/>
      <c r="Q526" s="87"/>
      <c r="R526" s="87"/>
      <c r="S526" s="87"/>
      <c r="T526" s="87"/>
      <c r="U526" s="87"/>
      <c r="V526" s="87"/>
    </row>
    <row r="527" spans="1:22" ht="12">
      <c r="A527" s="87"/>
      <c r="B527" s="125"/>
      <c r="C527" s="87"/>
      <c r="D527" s="87"/>
      <c r="E527" s="87"/>
      <c r="F527" s="87"/>
      <c r="G527" s="87"/>
      <c r="H527" s="87"/>
      <c r="I527" s="87"/>
      <c r="J527" s="87"/>
      <c r="K527" s="87"/>
      <c r="L527" s="87"/>
      <c r="M527" s="87"/>
      <c r="N527" s="87"/>
      <c r="O527" s="87"/>
      <c r="P527" s="87"/>
      <c r="Q527" s="87"/>
      <c r="R527" s="87"/>
      <c r="S527" s="87"/>
      <c r="T527" s="87"/>
      <c r="U527" s="87"/>
      <c r="V527" s="87"/>
    </row>
    <row r="528" spans="1:22" ht="12">
      <c r="A528" s="87"/>
      <c r="B528" s="125"/>
      <c r="C528" s="87"/>
      <c r="D528" s="87"/>
      <c r="E528" s="87"/>
      <c r="F528" s="87"/>
      <c r="G528" s="87"/>
      <c r="H528" s="87"/>
      <c r="I528" s="87"/>
      <c r="J528" s="87"/>
      <c r="K528" s="87"/>
      <c r="L528" s="87"/>
      <c r="M528" s="87"/>
      <c r="N528" s="87"/>
      <c r="O528" s="87"/>
      <c r="P528" s="87"/>
      <c r="Q528" s="87"/>
      <c r="R528" s="87"/>
      <c r="S528" s="87"/>
      <c r="T528" s="87"/>
      <c r="U528" s="87"/>
      <c r="V528" s="87"/>
    </row>
    <row r="529" spans="1:22" ht="12">
      <c r="A529" s="87"/>
      <c r="B529" s="125"/>
      <c r="C529" s="87"/>
      <c r="D529" s="87"/>
      <c r="E529" s="87"/>
      <c r="F529" s="87"/>
      <c r="G529" s="87"/>
      <c r="H529" s="87"/>
      <c r="I529" s="87"/>
      <c r="J529" s="87"/>
      <c r="K529" s="87"/>
      <c r="L529" s="87"/>
      <c r="M529" s="87"/>
      <c r="N529" s="87"/>
      <c r="O529" s="87"/>
      <c r="P529" s="87"/>
      <c r="Q529" s="87"/>
      <c r="R529" s="87"/>
      <c r="S529" s="87"/>
      <c r="T529" s="87"/>
      <c r="U529" s="87"/>
      <c r="V529" s="87"/>
    </row>
    <row r="530" spans="1:22" ht="12">
      <c r="A530" s="87"/>
      <c r="B530" s="125"/>
      <c r="C530" s="87"/>
      <c r="D530" s="87"/>
      <c r="E530" s="87"/>
      <c r="F530" s="87"/>
      <c r="G530" s="87"/>
      <c r="H530" s="87"/>
      <c r="I530" s="87"/>
      <c r="J530" s="87"/>
      <c r="K530" s="87"/>
      <c r="L530" s="87"/>
      <c r="M530" s="87"/>
      <c r="N530" s="87"/>
      <c r="O530" s="87"/>
      <c r="P530" s="87"/>
      <c r="Q530" s="87"/>
      <c r="R530" s="87"/>
      <c r="S530" s="87"/>
      <c r="T530" s="87"/>
      <c r="U530" s="87"/>
      <c r="V530" s="87"/>
    </row>
    <row r="531" spans="1:22" ht="12">
      <c r="A531" s="87"/>
      <c r="B531" s="125"/>
      <c r="C531" s="87"/>
      <c r="D531" s="87"/>
      <c r="E531" s="87"/>
      <c r="F531" s="87"/>
      <c r="G531" s="87"/>
      <c r="H531" s="87"/>
      <c r="I531" s="87"/>
      <c r="J531" s="87"/>
      <c r="K531" s="87"/>
      <c r="L531" s="87"/>
      <c r="M531" s="87"/>
      <c r="N531" s="87"/>
      <c r="O531" s="87"/>
      <c r="P531" s="87"/>
      <c r="Q531" s="87"/>
      <c r="R531" s="87"/>
      <c r="S531" s="87"/>
      <c r="T531" s="87"/>
      <c r="U531" s="87"/>
      <c r="V531" s="87"/>
    </row>
    <row r="532" spans="1:22" ht="12">
      <c r="A532" s="87"/>
      <c r="B532" s="125"/>
      <c r="C532" s="87"/>
      <c r="D532" s="87"/>
      <c r="E532" s="87"/>
      <c r="F532" s="87"/>
      <c r="G532" s="87"/>
      <c r="H532" s="87"/>
      <c r="I532" s="87"/>
      <c r="J532" s="87"/>
      <c r="K532" s="87"/>
      <c r="L532" s="87"/>
      <c r="M532" s="87"/>
      <c r="N532" s="87"/>
      <c r="O532" s="87"/>
      <c r="P532" s="87"/>
      <c r="Q532" s="87"/>
      <c r="R532" s="87"/>
      <c r="S532" s="87"/>
      <c r="T532" s="87"/>
      <c r="U532" s="87"/>
      <c r="V532" s="87"/>
    </row>
    <row r="533" spans="1:22" ht="12">
      <c r="A533" s="87"/>
      <c r="B533" s="125"/>
      <c r="C533" s="87"/>
      <c r="D533" s="87"/>
      <c r="E533" s="87"/>
      <c r="F533" s="87"/>
      <c r="G533" s="87"/>
      <c r="H533" s="87"/>
      <c r="I533" s="87"/>
      <c r="J533" s="87"/>
      <c r="K533" s="87"/>
      <c r="L533" s="87"/>
      <c r="M533" s="87"/>
      <c r="N533" s="87"/>
      <c r="O533" s="87"/>
      <c r="P533" s="87"/>
      <c r="Q533" s="87"/>
      <c r="R533" s="87"/>
      <c r="S533" s="87"/>
      <c r="T533" s="87"/>
      <c r="U533" s="87"/>
      <c r="V533" s="87"/>
    </row>
    <row r="534" spans="1:22" ht="12">
      <c r="A534" s="87"/>
      <c r="B534" s="125"/>
      <c r="C534" s="87"/>
      <c r="D534" s="87"/>
      <c r="E534" s="87"/>
      <c r="F534" s="87"/>
      <c r="G534" s="87"/>
      <c r="H534" s="87"/>
      <c r="I534" s="87"/>
      <c r="J534" s="87"/>
      <c r="K534" s="87"/>
      <c r="L534" s="87"/>
      <c r="M534" s="87"/>
      <c r="N534" s="87"/>
      <c r="O534" s="87"/>
      <c r="P534" s="87"/>
      <c r="Q534" s="87"/>
      <c r="R534" s="87"/>
      <c r="S534" s="87"/>
      <c r="T534" s="87"/>
      <c r="U534" s="87"/>
      <c r="V534" s="87"/>
    </row>
    <row r="535" spans="1:22" ht="12">
      <c r="A535" s="87"/>
      <c r="B535" s="125"/>
      <c r="C535" s="87"/>
      <c r="D535" s="87"/>
      <c r="E535" s="87"/>
      <c r="F535" s="87"/>
      <c r="G535" s="87"/>
      <c r="H535" s="87"/>
      <c r="I535" s="87"/>
      <c r="J535" s="87"/>
      <c r="K535" s="87"/>
      <c r="L535" s="87"/>
      <c r="M535" s="87"/>
      <c r="N535" s="87"/>
      <c r="O535" s="87"/>
      <c r="P535" s="87"/>
      <c r="Q535" s="87"/>
      <c r="R535" s="87"/>
      <c r="S535" s="87"/>
      <c r="T535" s="87"/>
      <c r="U535" s="87"/>
      <c r="V535" s="87"/>
    </row>
    <row r="536" spans="1:22" ht="12">
      <c r="A536" s="87"/>
      <c r="B536" s="125"/>
      <c r="C536" s="87"/>
      <c r="D536" s="87"/>
      <c r="E536" s="87"/>
      <c r="F536" s="87"/>
      <c r="G536" s="87"/>
      <c r="H536" s="87"/>
      <c r="I536" s="87"/>
      <c r="J536" s="87"/>
      <c r="K536" s="87"/>
      <c r="L536" s="87"/>
      <c r="M536" s="87"/>
      <c r="N536" s="87"/>
      <c r="O536" s="87"/>
      <c r="P536" s="87"/>
      <c r="Q536" s="87"/>
      <c r="R536" s="87"/>
      <c r="S536" s="87"/>
      <c r="T536" s="87"/>
      <c r="U536" s="87"/>
      <c r="V536" s="87"/>
    </row>
    <row r="537" spans="1:22" ht="12">
      <c r="A537" s="87"/>
      <c r="B537" s="125"/>
      <c r="C537" s="87"/>
      <c r="D537" s="87"/>
      <c r="E537" s="87"/>
      <c r="F537" s="87"/>
      <c r="G537" s="87"/>
      <c r="H537" s="87"/>
      <c r="I537" s="87"/>
      <c r="J537" s="87"/>
      <c r="K537" s="87"/>
      <c r="L537" s="87"/>
      <c r="M537" s="87"/>
      <c r="N537" s="87"/>
      <c r="O537" s="87"/>
      <c r="P537" s="87"/>
      <c r="Q537" s="87"/>
      <c r="R537" s="87"/>
      <c r="S537" s="87"/>
      <c r="T537" s="87"/>
      <c r="U537" s="87"/>
      <c r="V537" s="87"/>
    </row>
    <row r="538" spans="1:22" ht="12">
      <c r="A538" s="87"/>
      <c r="B538" s="125"/>
      <c r="C538" s="87"/>
      <c r="D538" s="87"/>
      <c r="E538" s="87"/>
      <c r="F538" s="87"/>
      <c r="G538" s="87"/>
      <c r="H538" s="87"/>
      <c r="I538" s="87"/>
      <c r="J538" s="87"/>
      <c r="K538" s="87"/>
      <c r="L538" s="87"/>
      <c r="M538" s="87"/>
      <c r="N538" s="87"/>
      <c r="O538" s="87"/>
      <c r="P538" s="87"/>
      <c r="Q538" s="87"/>
      <c r="R538" s="87"/>
      <c r="S538" s="87"/>
      <c r="T538" s="87"/>
      <c r="U538" s="87"/>
      <c r="V538" s="87"/>
    </row>
    <row r="539" spans="1:22" ht="12">
      <c r="A539" s="87"/>
      <c r="B539" s="125"/>
      <c r="C539" s="87"/>
      <c r="D539" s="87"/>
      <c r="E539" s="87"/>
      <c r="F539" s="87"/>
      <c r="G539" s="87"/>
      <c r="H539" s="87"/>
      <c r="I539" s="87"/>
      <c r="J539" s="87"/>
      <c r="K539" s="87"/>
      <c r="L539" s="87"/>
      <c r="M539" s="87"/>
      <c r="N539" s="87"/>
      <c r="O539" s="87"/>
      <c r="P539" s="87"/>
      <c r="Q539" s="87"/>
      <c r="R539" s="87"/>
      <c r="S539" s="87"/>
      <c r="T539" s="87"/>
      <c r="U539" s="87"/>
      <c r="V539" s="87"/>
    </row>
    <row r="540" spans="1:22" ht="12">
      <c r="A540" s="87"/>
      <c r="B540" s="125"/>
      <c r="C540" s="87"/>
      <c r="D540" s="87"/>
      <c r="E540" s="87"/>
      <c r="F540" s="87"/>
      <c r="G540" s="87"/>
      <c r="H540" s="87"/>
      <c r="I540" s="87"/>
      <c r="J540" s="87"/>
      <c r="K540" s="87"/>
      <c r="L540" s="87"/>
      <c r="M540" s="87"/>
      <c r="N540" s="87"/>
      <c r="O540" s="87"/>
      <c r="P540" s="87"/>
      <c r="Q540" s="87"/>
      <c r="R540" s="87"/>
      <c r="S540" s="87"/>
      <c r="T540" s="87"/>
      <c r="U540" s="87"/>
      <c r="V540" s="87"/>
    </row>
    <row r="541" spans="1:22" ht="12">
      <c r="A541" s="87"/>
      <c r="B541" s="125"/>
      <c r="C541" s="87"/>
      <c r="D541" s="87"/>
      <c r="E541" s="87"/>
      <c r="F541" s="87"/>
      <c r="G541" s="87"/>
      <c r="H541" s="87"/>
      <c r="I541" s="87"/>
      <c r="J541" s="87"/>
      <c r="K541" s="87"/>
      <c r="L541" s="87"/>
      <c r="M541" s="87"/>
      <c r="N541" s="87"/>
      <c r="O541" s="87"/>
      <c r="P541" s="87"/>
      <c r="Q541" s="87"/>
      <c r="R541" s="87"/>
      <c r="S541" s="87"/>
      <c r="T541" s="87"/>
      <c r="U541" s="87"/>
      <c r="V541" s="87"/>
    </row>
    <row r="542" spans="1:22" ht="12">
      <c r="A542" s="87"/>
      <c r="B542" s="125"/>
      <c r="C542" s="87"/>
      <c r="D542" s="87"/>
      <c r="E542" s="87"/>
      <c r="F542" s="87"/>
      <c r="G542" s="87"/>
      <c r="H542" s="87"/>
      <c r="I542" s="87"/>
      <c r="J542" s="87"/>
      <c r="K542" s="87"/>
      <c r="L542" s="87"/>
      <c r="M542" s="87"/>
      <c r="N542" s="87"/>
      <c r="O542" s="87"/>
      <c r="P542" s="87"/>
      <c r="Q542" s="87"/>
      <c r="R542" s="87"/>
      <c r="S542" s="87"/>
      <c r="T542" s="87"/>
      <c r="U542" s="87"/>
      <c r="V542" s="87"/>
    </row>
    <row r="543" spans="1:22" ht="12">
      <c r="A543" s="87"/>
      <c r="B543" s="125"/>
      <c r="C543" s="87"/>
      <c r="D543" s="87"/>
      <c r="E543" s="87"/>
      <c r="F543" s="87"/>
      <c r="G543" s="87"/>
      <c r="H543" s="87"/>
      <c r="I543" s="87"/>
      <c r="J543" s="87"/>
      <c r="K543" s="87"/>
      <c r="L543" s="87"/>
      <c r="M543" s="87"/>
      <c r="N543" s="87"/>
      <c r="O543" s="87"/>
      <c r="P543" s="87"/>
      <c r="Q543" s="87"/>
      <c r="R543" s="87"/>
      <c r="S543" s="87"/>
      <c r="T543" s="87"/>
      <c r="U543" s="87"/>
      <c r="V543" s="87"/>
    </row>
    <row r="544" spans="1:22" ht="12">
      <c r="A544" s="87"/>
      <c r="B544" s="125"/>
      <c r="C544" s="87"/>
      <c r="D544" s="87"/>
      <c r="E544" s="87"/>
      <c r="F544" s="87"/>
      <c r="G544" s="87"/>
      <c r="H544" s="87"/>
      <c r="I544" s="87"/>
      <c r="J544" s="87"/>
      <c r="K544" s="87"/>
      <c r="L544" s="87"/>
      <c r="M544" s="87"/>
      <c r="N544" s="87"/>
      <c r="O544" s="87"/>
      <c r="P544" s="87"/>
      <c r="Q544" s="87"/>
      <c r="R544" s="87"/>
      <c r="S544" s="87"/>
      <c r="T544" s="87"/>
      <c r="U544" s="87"/>
      <c r="V544" s="87"/>
    </row>
    <row r="545" spans="1:22" ht="12">
      <c r="A545" s="87"/>
      <c r="B545" s="125"/>
      <c r="C545" s="87"/>
      <c r="D545" s="87"/>
      <c r="E545" s="87"/>
      <c r="F545" s="87"/>
      <c r="G545" s="87"/>
      <c r="H545" s="87"/>
      <c r="I545" s="87"/>
      <c r="J545" s="87"/>
      <c r="K545" s="87"/>
      <c r="L545" s="87"/>
      <c r="M545" s="87"/>
      <c r="N545" s="87"/>
      <c r="O545" s="87"/>
      <c r="P545" s="87"/>
      <c r="Q545" s="87"/>
      <c r="R545" s="87"/>
      <c r="S545" s="87"/>
      <c r="T545" s="87"/>
      <c r="U545" s="87"/>
      <c r="V545" s="87"/>
    </row>
    <row r="546" spans="1:22" ht="12">
      <c r="A546" s="87"/>
      <c r="B546" s="125"/>
      <c r="C546" s="87"/>
      <c r="D546" s="87"/>
      <c r="E546" s="87"/>
      <c r="F546" s="87"/>
      <c r="G546" s="87"/>
      <c r="H546" s="87"/>
      <c r="I546" s="87"/>
      <c r="J546" s="87"/>
      <c r="K546" s="87"/>
      <c r="L546" s="87"/>
      <c r="M546" s="87"/>
      <c r="N546" s="87"/>
      <c r="O546" s="87"/>
      <c r="P546" s="87"/>
      <c r="Q546" s="87"/>
      <c r="R546" s="87"/>
      <c r="S546" s="87"/>
      <c r="T546" s="87"/>
      <c r="U546" s="87"/>
      <c r="V546" s="87"/>
    </row>
    <row r="547" spans="1:22" ht="12">
      <c r="A547" s="87"/>
      <c r="B547" s="125"/>
      <c r="C547" s="87"/>
      <c r="D547" s="87"/>
      <c r="E547" s="87"/>
      <c r="F547" s="87"/>
      <c r="G547" s="87"/>
      <c r="H547" s="87"/>
      <c r="I547" s="87"/>
      <c r="J547" s="87"/>
      <c r="K547" s="87"/>
      <c r="L547" s="87"/>
      <c r="M547" s="87"/>
      <c r="N547" s="87"/>
      <c r="O547" s="87"/>
      <c r="P547" s="87"/>
      <c r="Q547" s="87"/>
      <c r="R547" s="87"/>
      <c r="S547" s="87"/>
      <c r="T547" s="87"/>
      <c r="U547" s="87"/>
      <c r="V547" s="87"/>
    </row>
    <row r="548" spans="1:22" ht="12">
      <c r="A548" s="87"/>
      <c r="B548" s="125"/>
      <c r="C548" s="87"/>
      <c r="D548" s="87"/>
      <c r="E548" s="87"/>
      <c r="F548" s="87"/>
      <c r="G548" s="87"/>
      <c r="H548" s="87"/>
      <c r="I548" s="87"/>
      <c r="J548" s="87"/>
      <c r="K548" s="87"/>
      <c r="L548" s="87"/>
      <c r="M548" s="87"/>
      <c r="N548" s="87"/>
      <c r="O548" s="87"/>
      <c r="P548" s="87"/>
      <c r="Q548" s="87"/>
      <c r="R548" s="87"/>
      <c r="S548" s="87"/>
      <c r="T548" s="87"/>
      <c r="U548" s="87"/>
      <c r="V548" s="87"/>
    </row>
    <row r="549" spans="1:22" ht="12">
      <c r="A549" s="87"/>
      <c r="B549" s="125"/>
      <c r="C549" s="87"/>
      <c r="D549" s="87"/>
      <c r="E549" s="87"/>
      <c r="F549" s="87"/>
      <c r="G549" s="87"/>
      <c r="H549" s="87"/>
      <c r="I549" s="87"/>
      <c r="J549" s="87"/>
      <c r="K549" s="87"/>
      <c r="L549" s="87"/>
      <c r="M549" s="87"/>
      <c r="N549" s="87"/>
      <c r="O549" s="87"/>
      <c r="P549" s="87"/>
      <c r="Q549" s="87"/>
      <c r="R549" s="87"/>
      <c r="S549" s="87"/>
      <c r="T549" s="87"/>
      <c r="U549" s="87"/>
      <c r="V549" s="87"/>
    </row>
    <row r="550" spans="1:22" ht="12">
      <c r="A550" s="87"/>
      <c r="B550" s="125"/>
      <c r="C550" s="87"/>
      <c r="D550" s="87"/>
      <c r="E550" s="87"/>
      <c r="F550" s="87"/>
      <c r="G550" s="87"/>
      <c r="H550" s="87"/>
      <c r="I550" s="87"/>
      <c r="J550" s="87"/>
      <c r="K550" s="87"/>
      <c r="L550" s="87"/>
      <c r="M550" s="87"/>
      <c r="N550" s="87"/>
      <c r="O550" s="87"/>
      <c r="P550" s="87"/>
      <c r="Q550" s="87"/>
      <c r="R550" s="87"/>
      <c r="S550" s="87"/>
      <c r="T550" s="87"/>
      <c r="U550" s="87"/>
      <c r="V550" s="87"/>
    </row>
    <row r="551" spans="1:22" ht="12">
      <c r="A551" s="87"/>
      <c r="B551" s="125"/>
      <c r="C551" s="87"/>
      <c r="D551" s="87"/>
      <c r="E551" s="87"/>
      <c r="F551" s="87"/>
      <c r="G551" s="87"/>
      <c r="H551" s="87"/>
      <c r="I551" s="87"/>
      <c r="J551" s="87"/>
      <c r="K551" s="87"/>
      <c r="L551" s="87"/>
      <c r="M551" s="87"/>
      <c r="N551" s="87"/>
      <c r="O551" s="87"/>
      <c r="P551" s="87"/>
      <c r="Q551" s="87"/>
      <c r="R551" s="87"/>
      <c r="S551" s="87"/>
      <c r="T551" s="87"/>
      <c r="U551" s="87"/>
      <c r="V551" s="87"/>
    </row>
    <row r="552" spans="1:22" ht="12">
      <c r="A552" s="87"/>
      <c r="B552" s="125"/>
      <c r="C552" s="87"/>
      <c r="D552" s="87"/>
      <c r="E552" s="87"/>
      <c r="F552" s="87"/>
      <c r="G552" s="87"/>
      <c r="H552" s="87"/>
      <c r="I552" s="87"/>
      <c r="J552" s="87"/>
      <c r="K552" s="87"/>
      <c r="L552" s="87"/>
      <c r="M552" s="87"/>
      <c r="N552" s="87"/>
      <c r="O552" s="87"/>
      <c r="P552" s="87"/>
      <c r="Q552" s="87"/>
      <c r="R552" s="87"/>
      <c r="S552" s="87"/>
      <c r="T552" s="87"/>
      <c r="U552" s="87"/>
      <c r="V552" s="87"/>
    </row>
    <row r="553" spans="1:22" ht="12">
      <c r="A553" s="87"/>
      <c r="B553" s="125"/>
      <c r="C553" s="87"/>
      <c r="D553" s="87"/>
      <c r="E553" s="87"/>
      <c r="F553" s="87"/>
      <c r="G553" s="87"/>
      <c r="H553" s="87"/>
      <c r="I553" s="87"/>
      <c r="J553" s="87"/>
      <c r="K553" s="87"/>
      <c r="L553" s="87"/>
      <c r="M553" s="87"/>
      <c r="N553" s="87"/>
      <c r="O553" s="87"/>
      <c r="P553" s="87"/>
      <c r="Q553" s="87"/>
      <c r="R553" s="87"/>
      <c r="S553" s="87"/>
      <c r="T553" s="87"/>
      <c r="U553" s="87"/>
      <c r="V553" s="87"/>
    </row>
    <row r="554" spans="1:22" ht="12">
      <c r="A554" s="87"/>
      <c r="B554" s="125"/>
      <c r="C554" s="87"/>
      <c r="D554" s="87"/>
      <c r="E554" s="87"/>
      <c r="F554" s="87"/>
      <c r="G554" s="87"/>
      <c r="H554" s="87"/>
      <c r="I554" s="87"/>
      <c r="J554" s="87"/>
      <c r="K554" s="87"/>
      <c r="L554" s="87"/>
      <c r="M554" s="87"/>
      <c r="N554" s="87"/>
      <c r="O554" s="87"/>
      <c r="P554" s="87"/>
      <c r="Q554" s="87"/>
      <c r="R554" s="87"/>
      <c r="S554" s="87"/>
      <c r="T554" s="87"/>
      <c r="U554" s="87"/>
      <c r="V554" s="87"/>
    </row>
    <row r="555" spans="1:22" ht="12">
      <c r="A555" s="87"/>
      <c r="B555" s="125"/>
      <c r="C555" s="87"/>
      <c r="D555" s="87"/>
      <c r="E555" s="87"/>
      <c r="F555" s="87"/>
      <c r="G555" s="87"/>
      <c r="H555" s="87"/>
      <c r="I555" s="87"/>
      <c r="J555" s="87"/>
      <c r="K555" s="87"/>
      <c r="L555" s="87"/>
      <c r="M555" s="87"/>
      <c r="N555" s="87"/>
      <c r="O555" s="87"/>
      <c r="P555" s="87"/>
      <c r="Q555" s="87"/>
      <c r="R555" s="87"/>
      <c r="S555" s="87"/>
      <c r="T555" s="87"/>
      <c r="U555" s="87"/>
      <c r="V555" s="87"/>
    </row>
    <row r="556" spans="1:22" ht="12">
      <c r="A556" s="87"/>
      <c r="B556" s="125"/>
      <c r="C556" s="87"/>
      <c r="D556" s="87"/>
      <c r="E556" s="87"/>
      <c r="F556" s="87"/>
      <c r="G556" s="87"/>
      <c r="H556" s="87"/>
      <c r="I556" s="87"/>
      <c r="J556" s="87"/>
      <c r="K556" s="87"/>
      <c r="L556" s="87"/>
      <c r="M556" s="87"/>
      <c r="N556" s="87"/>
      <c r="O556" s="87"/>
      <c r="P556" s="87"/>
      <c r="Q556" s="87"/>
      <c r="R556" s="87"/>
      <c r="S556" s="87"/>
      <c r="T556" s="87"/>
      <c r="U556" s="87"/>
      <c r="V556" s="87"/>
    </row>
    <row r="557" spans="1:22" ht="12">
      <c r="A557" s="87"/>
      <c r="B557" s="125"/>
      <c r="C557" s="87"/>
      <c r="D557" s="87"/>
      <c r="E557" s="87"/>
      <c r="F557" s="87"/>
      <c r="G557" s="87"/>
      <c r="H557" s="87"/>
      <c r="I557" s="87"/>
      <c r="J557" s="87"/>
      <c r="K557" s="87"/>
      <c r="L557" s="87"/>
      <c r="M557" s="87"/>
      <c r="N557" s="87"/>
      <c r="O557" s="87"/>
      <c r="P557" s="87"/>
      <c r="Q557" s="87"/>
      <c r="R557" s="87"/>
      <c r="S557" s="87"/>
      <c r="T557" s="87"/>
      <c r="U557" s="87"/>
      <c r="V557" s="87"/>
    </row>
    <row r="558" spans="1:22" ht="12">
      <c r="A558" s="87"/>
      <c r="B558" s="125"/>
      <c r="C558" s="87"/>
      <c r="D558" s="87"/>
      <c r="E558" s="87"/>
      <c r="F558" s="87"/>
      <c r="G558" s="87"/>
      <c r="H558" s="87"/>
      <c r="I558" s="87"/>
      <c r="J558" s="87"/>
      <c r="K558" s="87"/>
      <c r="L558" s="87"/>
      <c r="M558" s="87"/>
      <c r="N558" s="87"/>
      <c r="O558" s="87"/>
      <c r="P558" s="87"/>
      <c r="Q558" s="87"/>
      <c r="R558" s="87"/>
      <c r="S558" s="87"/>
      <c r="T558" s="87"/>
      <c r="U558" s="87"/>
      <c r="V558" s="87"/>
    </row>
    <row r="559" spans="1:22" ht="12">
      <c r="A559" s="87"/>
      <c r="B559" s="125"/>
      <c r="C559" s="87"/>
      <c r="D559" s="87"/>
      <c r="E559" s="87"/>
      <c r="F559" s="87"/>
      <c r="G559" s="87"/>
      <c r="H559" s="87"/>
      <c r="I559" s="87"/>
      <c r="J559" s="87"/>
      <c r="K559" s="87"/>
      <c r="L559" s="87"/>
      <c r="M559" s="87"/>
      <c r="N559" s="87"/>
      <c r="O559" s="87"/>
      <c r="P559" s="87"/>
      <c r="Q559" s="87"/>
      <c r="R559" s="87"/>
      <c r="S559" s="87"/>
      <c r="T559" s="87"/>
      <c r="U559" s="87"/>
      <c r="V559" s="87"/>
    </row>
    <row r="560" spans="1:22" ht="12">
      <c r="A560" s="87"/>
      <c r="B560" s="125"/>
      <c r="C560" s="87"/>
      <c r="D560" s="87"/>
      <c r="E560" s="87"/>
      <c r="F560" s="87"/>
      <c r="G560" s="87"/>
      <c r="H560" s="87"/>
      <c r="I560" s="87"/>
      <c r="J560" s="87"/>
      <c r="K560" s="87"/>
      <c r="L560" s="87"/>
      <c r="M560" s="87"/>
      <c r="N560" s="87"/>
      <c r="O560" s="87"/>
      <c r="P560" s="87"/>
      <c r="Q560" s="87"/>
      <c r="R560" s="87"/>
      <c r="S560" s="87"/>
      <c r="T560" s="87"/>
      <c r="U560" s="87"/>
      <c r="V560" s="87"/>
    </row>
    <row r="561" spans="1:22" ht="12">
      <c r="A561" s="87"/>
      <c r="B561" s="125"/>
      <c r="C561" s="87"/>
      <c r="D561" s="87"/>
      <c r="E561" s="87"/>
      <c r="F561" s="87"/>
      <c r="G561" s="87"/>
      <c r="H561" s="87"/>
      <c r="I561" s="87"/>
      <c r="J561" s="87"/>
      <c r="K561" s="87"/>
      <c r="L561" s="87"/>
      <c r="M561" s="87"/>
      <c r="N561" s="87"/>
      <c r="O561" s="87"/>
      <c r="P561" s="87"/>
      <c r="Q561" s="87"/>
      <c r="R561" s="87"/>
      <c r="S561" s="87"/>
      <c r="T561" s="87"/>
      <c r="U561" s="87"/>
      <c r="V561" s="87"/>
    </row>
    <row r="562" spans="1:22" ht="12">
      <c r="A562" s="87"/>
      <c r="B562" s="125"/>
      <c r="C562" s="87"/>
      <c r="D562" s="87"/>
      <c r="E562" s="87"/>
      <c r="F562" s="87"/>
      <c r="G562" s="87"/>
      <c r="H562" s="87"/>
      <c r="I562" s="87"/>
      <c r="J562" s="87"/>
      <c r="K562" s="87"/>
      <c r="L562" s="87"/>
      <c r="M562" s="87"/>
      <c r="N562" s="87"/>
      <c r="O562" s="87"/>
      <c r="P562" s="87"/>
      <c r="Q562" s="87"/>
      <c r="R562" s="87"/>
      <c r="S562" s="87"/>
      <c r="T562" s="87"/>
      <c r="U562" s="87"/>
      <c r="V562" s="87"/>
    </row>
    <row r="563" spans="1:22" ht="12">
      <c r="A563" s="87"/>
      <c r="B563" s="125"/>
      <c r="C563" s="87"/>
      <c r="D563" s="87"/>
      <c r="E563" s="87"/>
      <c r="F563" s="87"/>
      <c r="G563" s="87"/>
      <c r="H563" s="87"/>
      <c r="I563" s="87"/>
      <c r="J563" s="87"/>
      <c r="K563" s="87"/>
      <c r="L563" s="87"/>
      <c r="M563" s="87"/>
      <c r="N563" s="87"/>
      <c r="O563" s="87"/>
      <c r="P563" s="87"/>
      <c r="Q563" s="87"/>
      <c r="R563" s="87"/>
      <c r="S563" s="87"/>
      <c r="T563" s="87"/>
      <c r="U563" s="87"/>
      <c r="V563" s="87"/>
    </row>
    <row r="564" spans="1:22" ht="12">
      <c r="A564" s="87"/>
      <c r="B564" s="125"/>
      <c r="C564" s="87"/>
      <c r="D564" s="87"/>
      <c r="E564" s="87"/>
      <c r="F564" s="87"/>
      <c r="G564" s="87"/>
      <c r="H564" s="87"/>
      <c r="I564" s="87"/>
      <c r="J564" s="87"/>
      <c r="K564" s="87"/>
      <c r="L564" s="87"/>
      <c r="M564" s="87"/>
      <c r="N564" s="87"/>
      <c r="O564" s="87"/>
      <c r="P564" s="87"/>
      <c r="Q564" s="87"/>
      <c r="R564" s="87"/>
      <c r="S564" s="87"/>
      <c r="T564" s="87"/>
      <c r="U564" s="87"/>
      <c r="V564" s="87"/>
    </row>
    <row r="565" spans="1:22" ht="12">
      <c r="A565" s="87"/>
      <c r="B565" s="125"/>
      <c r="C565" s="87"/>
      <c r="D565" s="87"/>
      <c r="E565" s="87"/>
      <c r="F565" s="87"/>
      <c r="G565" s="87"/>
      <c r="H565" s="87"/>
      <c r="I565" s="87"/>
      <c r="J565" s="87"/>
      <c r="K565" s="87"/>
      <c r="L565" s="87"/>
      <c r="M565" s="87"/>
      <c r="N565" s="87"/>
      <c r="O565" s="87"/>
      <c r="P565" s="87"/>
      <c r="Q565" s="87"/>
      <c r="R565" s="87"/>
      <c r="S565" s="87"/>
      <c r="T565" s="87"/>
      <c r="U565" s="87"/>
      <c r="V565" s="87"/>
    </row>
    <row r="566" spans="1:22" ht="12">
      <c r="A566" s="87"/>
      <c r="B566" s="125"/>
      <c r="C566" s="87"/>
      <c r="D566" s="87"/>
      <c r="E566" s="87"/>
      <c r="F566" s="87"/>
      <c r="G566" s="87"/>
      <c r="H566" s="87"/>
      <c r="I566" s="87"/>
      <c r="J566" s="87"/>
      <c r="K566" s="87"/>
      <c r="L566" s="87"/>
      <c r="M566" s="87"/>
      <c r="N566" s="87"/>
      <c r="O566" s="87"/>
      <c r="P566" s="87"/>
      <c r="Q566" s="87"/>
      <c r="R566" s="87"/>
      <c r="S566" s="87"/>
      <c r="T566" s="87"/>
      <c r="U566" s="87"/>
      <c r="V566" s="87"/>
    </row>
    <row r="567" spans="1:22" ht="12">
      <c r="A567" s="87"/>
      <c r="B567" s="125"/>
      <c r="C567" s="87"/>
      <c r="D567" s="87"/>
      <c r="E567" s="87"/>
      <c r="F567" s="87"/>
      <c r="G567" s="87"/>
      <c r="H567" s="87"/>
      <c r="I567" s="87"/>
      <c r="J567" s="87"/>
      <c r="K567" s="87"/>
      <c r="L567" s="87"/>
      <c r="M567" s="87"/>
      <c r="N567" s="87"/>
      <c r="O567" s="87"/>
      <c r="P567" s="87"/>
      <c r="Q567" s="87"/>
      <c r="R567" s="87"/>
      <c r="S567" s="87"/>
      <c r="T567" s="87"/>
      <c r="U567" s="87"/>
      <c r="V567" s="87"/>
    </row>
    <row r="568" spans="1:22" ht="12">
      <c r="A568" s="87"/>
      <c r="B568" s="125"/>
      <c r="C568" s="87"/>
      <c r="D568" s="87"/>
      <c r="E568" s="87"/>
      <c r="F568" s="87"/>
      <c r="G568" s="87"/>
      <c r="H568" s="87"/>
      <c r="I568" s="87"/>
      <c r="J568" s="87"/>
      <c r="K568" s="87"/>
      <c r="L568" s="87"/>
      <c r="M568" s="87"/>
      <c r="N568" s="87"/>
      <c r="O568" s="87"/>
      <c r="P568" s="87"/>
      <c r="Q568" s="87"/>
      <c r="R568" s="87"/>
      <c r="S568" s="87"/>
      <c r="T568" s="87"/>
      <c r="U568" s="87"/>
      <c r="V568" s="87"/>
    </row>
    <row r="569" spans="1:22" ht="12">
      <c r="A569" s="87"/>
      <c r="B569" s="125"/>
      <c r="C569" s="87"/>
      <c r="D569" s="87"/>
      <c r="E569" s="87"/>
      <c r="F569" s="87"/>
      <c r="G569" s="87"/>
      <c r="H569" s="87"/>
      <c r="I569" s="87"/>
      <c r="J569" s="87"/>
      <c r="K569" s="87"/>
      <c r="L569" s="87"/>
      <c r="M569" s="87"/>
      <c r="N569" s="87"/>
      <c r="O569" s="87"/>
      <c r="P569" s="87"/>
      <c r="Q569" s="87"/>
      <c r="R569" s="87"/>
      <c r="S569" s="87"/>
      <c r="T569" s="87"/>
      <c r="U569" s="87"/>
      <c r="V569" s="87"/>
    </row>
    <row r="570" spans="1:22" ht="12">
      <c r="A570" s="87"/>
      <c r="B570" s="125"/>
      <c r="C570" s="87"/>
      <c r="D570" s="87"/>
      <c r="E570" s="87"/>
      <c r="F570" s="87"/>
      <c r="G570" s="87"/>
      <c r="H570" s="87"/>
      <c r="I570" s="87"/>
      <c r="J570" s="87"/>
      <c r="K570" s="87"/>
      <c r="L570" s="87"/>
      <c r="M570" s="87"/>
      <c r="N570" s="87"/>
      <c r="O570" s="87"/>
      <c r="P570" s="87"/>
      <c r="Q570" s="87"/>
      <c r="R570" s="87"/>
      <c r="S570" s="87"/>
      <c r="T570" s="87"/>
      <c r="U570" s="87"/>
      <c r="V570" s="87"/>
    </row>
    <row r="571" spans="1:22" ht="12">
      <c r="A571" s="87"/>
      <c r="B571" s="125"/>
      <c r="C571" s="87"/>
      <c r="D571" s="87"/>
      <c r="E571" s="87"/>
      <c r="F571" s="87"/>
      <c r="G571" s="87"/>
      <c r="H571" s="87"/>
      <c r="I571" s="87"/>
      <c r="J571" s="87"/>
      <c r="K571" s="87"/>
      <c r="L571" s="87"/>
      <c r="M571" s="87"/>
      <c r="N571" s="87"/>
      <c r="O571" s="87"/>
      <c r="P571" s="87"/>
      <c r="Q571" s="87"/>
      <c r="R571" s="87"/>
      <c r="S571" s="87"/>
      <c r="T571" s="87"/>
      <c r="U571" s="87"/>
      <c r="V571" s="87"/>
    </row>
    <row r="572" spans="1:22" ht="12">
      <c r="A572" s="87"/>
      <c r="B572" s="125"/>
      <c r="C572" s="87"/>
      <c r="D572" s="87"/>
      <c r="E572" s="87"/>
      <c r="F572" s="87"/>
      <c r="G572" s="87"/>
      <c r="H572" s="87"/>
      <c r="I572" s="87"/>
      <c r="J572" s="87"/>
      <c r="K572" s="87"/>
      <c r="L572" s="87"/>
      <c r="M572" s="87"/>
      <c r="N572" s="87"/>
      <c r="O572" s="87"/>
      <c r="P572" s="87"/>
      <c r="Q572" s="87"/>
      <c r="R572" s="87"/>
      <c r="S572" s="87"/>
      <c r="T572" s="87"/>
      <c r="U572" s="87"/>
      <c r="V572" s="87"/>
    </row>
    <row r="573" spans="1:22" ht="12">
      <c r="A573" s="87"/>
      <c r="B573" s="125"/>
      <c r="C573" s="87"/>
      <c r="D573" s="87"/>
      <c r="E573" s="87"/>
      <c r="F573" s="87"/>
      <c r="G573" s="87"/>
      <c r="H573" s="87"/>
      <c r="I573" s="87"/>
      <c r="J573" s="87"/>
      <c r="K573" s="87"/>
      <c r="L573" s="87"/>
      <c r="M573" s="87"/>
      <c r="N573" s="87"/>
      <c r="O573" s="87"/>
      <c r="P573" s="87"/>
      <c r="Q573" s="87"/>
      <c r="R573" s="87"/>
      <c r="S573" s="87"/>
      <c r="T573" s="87"/>
      <c r="U573" s="87"/>
      <c r="V573" s="87"/>
    </row>
    <row r="574" spans="1:22" ht="12">
      <c r="A574" s="87"/>
      <c r="B574" s="125"/>
      <c r="C574" s="87"/>
      <c r="D574" s="87"/>
      <c r="E574" s="87"/>
      <c r="F574" s="87"/>
      <c r="G574" s="87"/>
      <c r="H574" s="87"/>
      <c r="I574" s="87"/>
      <c r="J574" s="87"/>
      <c r="K574" s="87"/>
      <c r="L574" s="87"/>
      <c r="M574" s="87"/>
      <c r="N574" s="87"/>
      <c r="O574" s="87"/>
      <c r="P574" s="87"/>
      <c r="Q574" s="87"/>
      <c r="R574" s="87"/>
      <c r="S574" s="87"/>
      <c r="T574" s="87"/>
      <c r="U574" s="87"/>
      <c r="V574" s="87"/>
    </row>
    <row r="575" spans="1:22" ht="12">
      <c r="A575" s="87"/>
      <c r="B575" s="125"/>
      <c r="C575" s="87"/>
      <c r="D575" s="87"/>
      <c r="E575" s="87"/>
      <c r="F575" s="87"/>
      <c r="G575" s="87"/>
      <c r="H575" s="87"/>
      <c r="I575" s="87"/>
      <c r="J575" s="87"/>
      <c r="K575" s="87"/>
      <c r="L575" s="87"/>
      <c r="M575" s="87"/>
      <c r="N575" s="87"/>
      <c r="O575" s="87"/>
      <c r="P575" s="87"/>
      <c r="Q575" s="87"/>
      <c r="R575" s="87"/>
      <c r="S575" s="87"/>
      <c r="T575" s="87"/>
      <c r="U575" s="87"/>
      <c r="V575" s="87"/>
    </row>
    <row r="576" spans="1:22" ht="12">
      <c r="A576" s="87"/>
      <c r="B576" s="125"/>
      <c r="C576" s="87"/>
      <c r="D576" s="87"/>
      <c r="E576" s="87"/>
      <c r="F576" s="87"/>
      <c r="G576" s="87"/>
      <c r="H576" s="87"/>
      <c r="I576" s="87"/>
      <c r="J576" s="87"/>
      <c r="K576" s="87"/>
      <c r="L576" s="87"/>
      <c r="M576" s="87"/>
      <c r="N576" s="87"/>
      <c r="O576" s="87"/>
      <c r="P576" s="87"/>
      <c r="Q576" s="87"/>
      <c r="R576" s="87"/>
      <c r="S576" s="87"/>
      <c r="T576" s="87"/>
      <c r="U576" s="87"/>
      <c r="V576" s="87"/>
    </row>
    <row r="577" spans="1:22" ht="12">
      <c r="A577" s="87"/>
      <c r="B577" s="125"/>
      <c r="C577" s="87"/>
      <c r="D577" s="87"/>
      <c r="E577" s="87"/>
      <c r="F577" s="87"/>
      <c r="G577" s="87"/>
      <c r="H577" s="87"/>
      <c r="I577" s="87"/>
      <c r="J577" s="87"/>
      <c r="K577" s="87"/>
      <c r="L577" s="87"/>
      <c r="M577" s="87"/>
      <c r="N577" s="87"/>
      <c r="O577" s="87"/>
      <c r="P577" s="87"/>
      <c r="Q577" s="87"/>
      <c r="R577" s="87"/>
      <c r="S577" s="87"/>
      <c r="T577" s="87"/>
      <c r="U577" s="87"/>
      <c r="V577" s="87"/>
    </row>
    <row r="578" spans="1:22" ht="12">
      <c r="A578" s="87"/>
      <c r="B578" s="125"/>
      <c r="C578" s="87"/>
      <c r="D578" s="87"/>
      <c r="E578" s="87"/>
      <c r="F578" s="87"/>
      <c r="G578" s="87"/>
      <c r="H578" s="87"/>
      <c r="I578" s="87"/>
      <c r="J578" s="87"/>
      <c r="K578" s="87"/>
      <c r="L578" s="87"/>
      <c r="M578" s="87"/>
      <c r="N578" s="87"/>
      <c r="O578" s="87"/>
      <c r="P578" s="87"/>
      <c r="Q578" s="87"/>
      <c r="R578" s="87"/>
      <c r="S578" s="87"/>
      <c r="T578" s="87"/>
      <c r="U578" s="87"/>
      <c r="V578" s="87"/>
    </row>
    <row r="579" spans="1:22" ht="12">
      <c r="A579" s="87"/>
      <c r="B579" s="125"/>
      <c r="C579" s="87"/>
      <c r="D579" s="87"/>
      <c r="E579" s="87"/>
      <c r="F579" s="87"/>
      <c r="G579" s="87"/>
      <c r="H579" s="87"/>
      <c r="I579" s="87"/>
      <c r="J579" s="87"/>
      <c r="K579" s="87"/>
      <c r="L579" s="87"/>
      <c r="M579" s="87"/>
      <c r="N579" s="87"/>
      <c r="O579" s="87"/>
      <c r="P579" s="87"/>
      <c r="Q579" s="87"/>
      <c r="R579" s="87"/>
      <c r="S579" s="87"/>
      <c r="T579" s="87"/>
      <c r="U579" s="87"/>
      <c r="V579" s="87"/>
    </row>
    <row r="580" spans="1:22" ht="12">
      <c r="A580" s="87"/>
      <c r="B580" s="125"/>
      <c r="C580" s="87"/>
      <c r="D580" s="87"/>
      <c r="E580" s="87"/>
      <c r="F580" s="87"/>
      <c r="G580" s="87"/>
      <c r="H580" s="87"/>
      <c r="I580" s="87"/>
      <c r="J580" s="87"/>
      <c r="K580" s="87"/>
      <c r="L580" s="87"/>
      <c r="M580" s="87"/>
      <c r="N580" s="87"/>
      <c r="O580" s="87"/>
      <c r="P580" s="87"/>
      <c r="Q580" s="87"/>
      <c r="R580" s="87"/>
      <c r="S580" s="87"/>
      <c r="T580" s="87"/>
      <c r="U580" s="87"/>
      <c r="V580" s="87"/>
    </row>
    <row r="581" spans="1:22" ht="12">
      <c r="A581" s="87"/>
      <c r="B581" s="125"/>
      <c r="C581" s="87"/>
      <c r="D581" s="87"/>
      <c r="E581" s="87"/>
      <c r="F581" s="87"/>
      <c r="G581" s="87"/>
      <c r="H581" s="87"/>
      <c r="I581" s="87"/>
      <c r="J581" s="87"/>
      <c r="K581" s="87"/>
      <c r="L581" s="87"/>
      <c r="M581" s="87"/>
      <c r="N581" s="87"/>
      <c r="O581" s="87"/>
      <c r="P581" s="87"/>
      <c r="Q581" s="87"/>
      <c r="R581" s="87"/>
      <c r="S581" s="87"/>
      <c r="T581" s="87"/>
      <c r="U581" s="87"/>
      <c r="V581" s="87"/>
    </row>
    <row r="582" spans="1:22" ht="12">
      <c r="A582" s="87"/>
      <c r="B582" s="125"/>
      <c r="C582" s="87"/>
      <c r="D582" s="87"/>
      <c r="E582" s="87"/>
      <c r="F582" s="87"/>
      <c r="G582" s="87"/>
      <c r="H582" s="87"/>
      <c r="I582" s="87"/>
      <c r="J582" s="87"/>
      <c r="K582" s="87"/>
      <c r="L582" s="87"/>
      <c r="M582" s="87"/>
      <c r="N582" s="87"/>
      <c r="O582" s="87"/>
      <c r="P582" s="87"/>
      <c r="Q582" s="87"/>
      <c r="R582" s="87"/>
      <c r="S582" s="87"/>
      <c r="T582" s="87"/>
      <c r="U582" s="87"/>
      <c r="V582" s="87"/>
    </row>
    <row r="583" spans="1:22" ht="12">
      <c r="A583" s="87"/>
      <c r="B583" s="125"/>
      <c r="C583" s="87"/>
      <c r="D583" s="87"/>
      <c r="E583" s="87"/>
      <c r="F583" s="87"/>
      <c r="G583" s="87"/>
      <c r="H583" s="87"/>
      <c r="I583" s="87"/>
      <c r="J583" s="87"/>
      <c r="K583" s="87"/>
      <c r="L583" s="87"/>
      <c r="M583" s="87"/>
      <c r="N583" s="87"/>
      <c r="O583" s="87"/>
      <c r="P583" s="87"/>
      <c r="Q583" s="87"/>
      <c r="R583" s="87"/>
      <c r="S583" s="87"/>
      <c r="T583" s="87"/>
      <c r="U583" s="87"/>
      <c r="V583" s="87"/>
    </row>
    <row r="584" spans="1:22" ht="12">
      <c r="A584" s="87"/>
      <c r="B584" s="125"/>
      <c r="C584" s="87"/>
      <c r="D584" s="87"/>
      <c r="E584" s="87"/>
      <c r="F584" s="87"/>
      <c r="G584" s="87"/>
      <c r="H584" s="87"/>
      <c r="I584" s="87"/>
      <c r="J584" s="87"/>
      <c r="K584" s="87"/>
      <c r="L584" s="87"/>
      <c r="M584" s="87"/>
      <c r="N584" s="87"/>
      <c r="O584" s="87"/>
      <c r="P584" s="87"/>
      <c r="Q584" s="87"/>
      <c r="R584" s="87"/>
      <c r="S584" s="87"/>
      <c r="T584" s="87"/>
      <c r="U584" s="87"/>
      <c r="V584" s="87"/>
    </row>
    <row r="585" spans="1:22" ht="12">
      <c r="A585" s="87"/>
      <c r="B585" s="125"/>
      <c r="C585" s="87"/>
      <c r="D585" s="87"/>
      <c r="E585" s="87"/>
      <c r="F585" s="87"/>
      <c r="G585" s="87"/>
      <c r="H585" s="87"/>
      <c r="I585" s="87"/>
      <c r="J585" s="87"/>
      <c r="K585" s="87"/>
      <c r="L585" s="87"/>
      <c r="M585" s="87"/>
      <c r="N585" s="87"/>
      <c r="O585" s="87"/>
      <c r="P585" s="87"/>
      <c r="Q585" s="87"/>
      <c r="R585" s="87"/>
      <c r="S585" s="87"/>
      <c r="T585" s="87"/>
      <c r="U585" s="87"/>
      <c r="V585" s="87"/>
    </row>
    <row r="586" spans="1:22" ht="12">
      <c r="A586" s="87"/>
      <c r="B586" s="125"/>
      <c r="C586" s="87"/>
      <c r="D586" s="87"/>
      <c r="E586" s="87"/>
      <c r="F586" s="87"/>
      <c r="G586" s="87"/>
      <c r="H586" s="87"/>
      <c r="I586" s="87"/>
      <c r="J586" s="87"/>
      <c r="K586" s="87"/>
      <c r="L586" s="87"/>
      <c r="M586" s="87"/>
      <c r="N586" s="87"/>
      <c r="O586" s="87"/>
      <c r="P586" s="87"/>
      <c r="Q586" s="87"/>
      <c r="R586" s="87"/>
      <c r="S586" s="87"/>
      <c r="T586" s="87"/>
      <c r="U586" s="87"/>
      <c r="V586" s="87"/>
    </row>
    <row r="587" spans="1:22" ht="12">
      <c r="A587" s="87"/>
      <c r="B587" s="125"/>
      <c r="C587" s="87"/>
      <c r="D587" s="87"/>
      <c r="E587" s="87"/>
      <c r="F587" s="87"/>
      <c r="G587" s="87"/>
      <c r="H587" s="87"/>
      <c r="I587" s="87"/>
      <c r="J587" s="87"/>
      <c r="K587" s="87"/>
      <c r="L587" s="87"/>
      <c r="M587" s="87"/>
      <c r="N587" s="87"/>
      <c r="O587" s="87"/>
      <c r="P587" s="87"/>
      <c r="Q587" s="87"/>
      <c r="R587" s="87"/>
      <c r="S587" s="87"/>
      <c r="T587" s="87"/>
      <c r="U587" s="87"/>
      <c r="V587" s="87"/>
    </row>
    <row r="588" spans="1:22" ht="12">
      <c r="A588" s="87"/>
      <c r="B588" s="125"/>
      <c r="C588" s="87"/>
      <c r="D588" s="87"/>
      <c r="E588" s="87"/>
      <c r="F588" s="87"/>
      <c r="G588" s="87"/>
      <c r="H588" s="87"/>
      <c r="I588" s="87"/>
      <c r="J588" s="87"/>
      <c r="K588" s="87"/>
      <c r="L588" s="87"/>
      <c r="M588" s="87"/>
      <c r="N588" s="87"/>
      <c r="O588" s="87"/>
      <c r="P588" s="87"/>
      <c r="Q588" s="87"/>
      <c r="R588" s="87"/>
      <c r="S588" s="87"/>
      <c r="T588" s="87"/>
      <c r="U588" s="87"/>
      <c r="V588" s="87"/>
    </row>
    <row r="589" spans="1:22" ht="12">
      <c r="A589" s="87"/>
      <c r="B589" s="125"/>
      <c r="C589" s="87"/>
      <c r="D589" s="87"/>
      <c r="E589" s="87"/>
      <c r="F589" s="87"/>
      <c r="G589" s="87"/>
      <c r="H589" s="87"/>
      <c r="I589" s="87"/>
      <c r="J589" s="87"/>
      <c r="K589" s="87"/>
      <c r="L589" s="87"/>
      <c r="M589" s="87"/>
      <c r="N589" s="87"/>
      <c r="O589" s="87"/>
      <c r="P589" s="87"/>
      <c r="Q589" s="87"/>
      <c r="R589" s="87"/>
      <c r="S589" s="87"/>
      <c r="T589" s="87"/>
      <c r="U589" s="87"/>
      <c r="V589" s="87"/>
    </row>
    <row r="590" spans="1:22" ht="12">
      <c r="A590" s="87"/>
      <c r="B590" s="125"/>
      <c r="C590" s="87"/>
      <c r="D590" s="87"/>
      <c r="E590" s="87"/>
      <c r="F590" s="87"/>
      <c r="G590" s="87"/>
      <c r="H590" s="87"/>
      <c r="I590" s="87"/>
      <c r="J590" s="87"/>
      <c r="K590" s="87"/>
      <c r="L590" s="87"/>
      <c r="M590" s="87"/>
      <c r="N590" s="87"/>
      <c r="O590" s="87"/>
      <c r="P590" s="87"/>
      <c r="Q590" s="87"/>
      <c r="R590" s="87"/>
      <c r="S590" s="87"/>
      <c r="T590" s="87"/>
      <c r="U590" s="87"/>
      <c r="V590" s="87"/>
    </row>
    <row r="591" spans="1:22" ht="12">
      <c r="A591" s="87"/>
      <c r="B591" s="125"/>
      <c r="C591" s="87"/>
      <c r="D591" s="87"/>
      <c r="E591" s="87"/>
      <c r="F591" s="87"/>
      <c r="G591" s="87"/>
      <c r="H591" s="87"/>
      <c r="I591" s="87"/>
      <c r="J591" s="87"/>
      <c r="K591" s="87"/>
      <c r="L591" s="87"/>
      <c r="M591" s="87"/>
      <c r="N591" s="87"/>
      <c r="O591" s="87"/>
      <c r="P591" s="87"/>
      <c r="Q591" s="87"/>
      <c r="R591" s="87"/>
      <c r="S591" s="87"/>
      <c r="T591" s="87"/>
      <c r="U591" s="87"/>
      <c r="V591" s="87"/>
    </row>
    <row r="592" spans="1:22" ht="12">
      <c r="A592" s="87"/>
      <c r="B592" s="125"/>
      <c r="C592" s="87"/>
      <c r="D592" s="87"/>
      <c r="E592" s="87"/>
      <c r="F592" s="87"/>
      <c r="G592" s="87"/>
      <c r="H592" s="87"/>
      <c r="I592" s="87"/>
      <c r="J592" s="87"/>
      <c r="K592" s="87"/>
      <c r="L592" s="87"/>
      <c r="M592" s="87"/>
      <c r="N592" s="87"/>
      <c r="O592" s="87"/>
      <c r="P592" s="87"/>
      <c r="Q592" s="87"/>
      <c r="R592" s="87"/>
      <c r="S592" s="87"/>
      <c r="T592" s="87"/>
      <c r="U592" s="87"/>
      <c r="V592" s="87"/>
    </row>
    <row r="593" spans="1:22" ht="12">
      <c r="A593" s="87"/>
      <c r="B593" s="125"/>
      <c r="C593" s="87"/>
      <c r="D593" s="87"/>
      <c r="E593" s="87"/>
      <c r="F593" s="87"/>
      <c r="G593" s="87"/>
      <c r="H593" s="87"/>
      <c r="I593" s="87"/>
      <c r="J593" s="87"/>
      <c r="K593" s="87"/>
      <c r="L593" s="87"/>
      <c r="M593" s="87"/>
      <c r="N593" s="87"/>
      <c r="O593" s="87"/>
      <c r="P593" s="87"/>
      <c r="Q593" s="87"/>
      <c r="R593" s="87"/>
      <c r="S593" s="87"/>
      <c r="T593" s="87"/>
      <c r="U593" s="87"/>
      <c r="V593" s="87"/>
    </row>
    <row r="594" spans="1:22" ht="12">
      <c r="A594" s="87"/>
      <c r="B594" s="125"/>
      <c r="C594" s="87"/>
      <c r="D594" s="87"/>
      <c r="E594" s="87"/>
      <c r="F594" s="87"/>
      <c r="G594" s="87"/>
      <c r="H594" s="87"/>
      <c r="I594" s="87"/>
      <c r="J594" s="87"/>
      <c r="K594" s="87"/>
      <c r="L594" s="87"/>
      <c r="M594" s="87"/>
      <c r="N594" s="87"/>
      <c r="O594" s="87"/>
      <c r="P594" s="87"/>
      <c r="Q594" s="87"/>
      <c r="R594" s="87"/>
      <c r="S594" s="87"/>
      <c r="T594" s="87"/>
      <c r="U594" s="87"/>
      <c r="V594" s="87"/>
    </row>
    <row r="595" spans="1:22" ht="12">
      <c r="A595" s="87"/>
      <c r="B595" s="125"/>
      <c r="C595" s="87"/>
      <c r="D595" s="87"/>
      <c r="E595" s="87"/>
      <c r="F595" s="87"/>
      <c r="G595" s="87"/>
      <c r="H595" s="87"/>
      <c r="I595" s="87"/>
      <c r="J595" s="87"/>
      <c r="K595" s="87"/>
      <c r="L595" s="87"/>
      <c r="M595" s="87"/>
      <c r="N595" s="87"/>
      <c r="O595" s="87"/>
      <c r="P595" s="87"/>
      <c r="Q595" s="87"/>
      <c r="R595" s="87"/>
      <c r="S595" s="87"/>
      <c r="T595" s="87"/>
      <c r="U595" s="87"/>
      <c r="V595" s="87"/>
    </row>
    <row r="596" spans="1:22" ht="12">
      <c r="A596" s="87"/>
      <c r="B596" s="125"/>
      <c r="C596" s="87"/>
      <c r="D596" s="87"/>
      <c r="E596" s="87"/>
      <c r="F596" s="87"/>
      <c r="G596" s="87"/>
      <c r="H596" s="87"/>
      <c r="I596" s="87"/>
      <c r="J596" s="87"/>
      <c r="K596" s="87"/>
      <c r="L596" s="87"/>
      <c r="M596" s="87"/>
      <c r="N596" s="87"/>
      <c r="O596" s="87"/>
      <c r="P596" s="87"/>
      <c r="Q596" s="87"/>
      <c r="R596" s="87"/>
      <c r="S596" s="87"/>
      <c r="T596" s="87"/>
      <c r="U596" s="87"/>
      <c r="V596" s="87"/>
    </row>
    <row r="597" spans="1:22" ht="12">
      <c r="A597" s="87"/>
      <c r="B597" s="125"/>
      <c r="C597" s="87"/>
      <c r="D597" s="87"/>
      <c r="E597" s="87"/>
      <c r="F597" s="87"/>
      <c r="G597" s="87"/>
      <c r="H597" s="87"/>
      <c r="I597" s="87"/>
      <c r="J597" s="87"/>
      <c r="K597" s="87"/>
      <c r="L597" s="87"/>
      <c r="M597" s="87"/>
      <c r="N597" s="87"/>
      <c r="O597" s="87"/>
      <c r="P597" s="87"/>
      <c r="Q597" s="87"/>
      <c r="R597" s="87"/>
      <c r="S597" s="87"/>
      <c r="T597" s="87"/>
      <c r="U597" s="87"/>
      <c r="V597" s="87"/>
    </row>
    <row r="598" spans="1:22" ht="12">
      <c r="A598" s="87"/>
      <c r="B598" s="125"/>
      <c r="C598" s="87"/>
      <c r="D598" s="87"/>
      <c r="E598" s="87"/>
      <c r="F598" s="87"/>
      <c r="G598" s="87"/>
      <c r="H598" s="87"/>
      <c r="I598" s="87"/>
      <c r="J598" s="87"/>
      <c r="K598" s="87"/>
      <c r="L598" s="87"/>
      <c r="M598" s="87"/>
      <c r="N598" s="87"/>
      <c r="O598" s="87"/>
      <c r="P598" s="87"/>
      <c r="Q598" s="87"/>
      <c r="R598" s="87"/>
      <c r="S598" s="87"/>
      <c r="T598" s="87"/>
      <c r="U598" s="87"/>
      <c r="V598" s="87"/>
    </row>
    <row r="599" spans="1:22" ht="12">
      <c r="A599" s="87"/>
      <c r="B599" s="125"/>
      <c r="C599" s="87"/>
      <c r="D599" s="87"/>
      <c r="E599" s="87"/>
      <c r="F599" s="87"/>
      <c r="G599" s="87"/>
      <c r="H599" s="87"/>
      <c r="I599" s="87"/>
      <c r="J599" s="87"/>
      <c r="K599" s="87"/>
      <c r="L599" s="87"/>
      <c r="M599" s="87"/>
      <c r="N599" s="87"/>
      <c r="O599" s="87"/>
      <c r="P599" s="87"/>
      <c r="Q599" s="87"/>
      <c r="R599" s="87"/>
      <c r="S599" s="87"/>
      <c r="T599" s="87"/>
      <c r="U599" s="87"/>
      <c r="V599" s="87"/>
    </row>
    <row r="600" spans="1:22" ht="12">
      <c r="A600" s="87"/>
      <c r="B600" s="125"/>
      <c r="C600" s="87"/>
      <c r="D600" s="87"/>
      <c r="E600" s="87"/>
      <c r="F600" s="87"/>
      <c r="G600" s="87"/>
      <c r="H600" s="87"/>
      <c r="I600" s="87"/>
      <c r="J600" s="87"/>
      <c r="K600" s="87"/>
      <c r="L600" s="87"/>
      <c r="M600" s="87"/>
      <c r="N600" s="87"/>
      <c r="O600" s="87"/>
      <c r="P600" s="87"/>
      <c r="Q600" s="87"/>
      <c r="R600" s="87"/>
      <c r="S600" s="87"/>
      <c r="T600" s="87"/>
      <c r="U600" s="87"/>
      <c r="V600" s="87"/>
    </row>
    <row r="601" spans="1:22" ht="12">
      <c r="A601" s="87"/>
      <c r="B601" s="125"/>
      <c r="C601" s="87"/>
      <c r="D601" s="87"/>
      <c r="E601" s="87"/>
      <c r="F601" s="87"/>
      <c r="G601" s="87"/>
      <c r="H601" s="87"/>
      <c r="I601" s="87"/>
      <c r="J601" s="87"/>
      <c r="K601" s="87"/>
      <c r="L601" s="87"/>
      <c r="M601" s="87"/>
      <c r="N601" s="87"/>
      <c r="O601" s="87"/>
      <c r="P601" s="87"/>
      <c r="Q601" s="87"/>
      <c r="R601" s="87"/>
      <c r="S601" s="87"/>
      <c r="T601" s="87"/>
      <c r="U601" s="87"/>
      <c r="V601" s="87"/>
    </row>
    <row r="602" spans="1:22" ht="12">
      <c r="A602" s="87"/>
      <c r="B602" s="125"/>
      <c r="C602" s="87"/>
      <c r="D602" s="87"/>
      <c r="E602" s="87"/>
      <c r="F602" s="87"/>
      <c r="G602" s="87"/>
      <c r="H602" s="87"/>
      <c r="I602" s="87"/>
      <c r="J602" s="87"/>
      <c r="K602" s="87"/>
      <c r="L602" s="87"/>
      <c r="M602" s="87"/>
      <c r="N602" s="87"/>
      <c r="O602" s="87"/>
      <c r="P602" s="87"/>
      <c r="Q602" s="87"/>
      <c r="R602" s="87"/>
      <c r="S602" s="87"/>
      <c r="T602" s="87"/>
      <c r="U602" s="87"/>
      <c r="V602" s="87"/>
    </row>
    <row r="603" spans="1:22" ht="12">
      <c r="A603" s="87"/>
      <c r="B603" s="125"/>
      <c r="C603" s="87"/>
      <c r="D603" s="87"/>
      <c r="E603" s="87"/>
      <c r="F603" s="87"/>
      <c r="G603" s="87"/>
      <c r="H603" s="87"/>
      <c r="I603" s="87"/>
      <c r="J603" s="87"/>
      <c r="K603" s="87"/>
      <c r="L603" s="87"/>
      <c r="M603" s="87"/>
      <c r="N603" s="87"/>
      <c r="O603" s="87"/>
      <c r="P603" s="87"/>
      <c r="Q603" s="87"/>
      <c r="R603" s="87"/>
      <c r="S603" s="87"/>
      <c r="T603" s="87"/>
      <c r="U603" s="87"/>
      <c r="V603" s="87"/>
    </row>
    <row r="604" spans="1:22" ht="12">
      <c r="A604" s="87"/>
      <c r="B604" s="125"/>
      <c r="C604" s="87"/>
      <c r="D604" s="87"/>
      <c r="E604" s="87"/>
      <c r="F604" s="87"/>
      <c r="G604" s="87"/>
      <c r="H604" s="87"/>
      <c r="I604" s="87"/>
      <c r="J604" s="87"/>
      <c r="K604" s="87"/>
      <c r="L604" s="87"/>
      <c r="M604" s="87"/>
      <c r="N604" s="87"/>
      <c r="O604" s="87"/>
      <c r="P604" s="87"/>
      <c r="Q604" s="87"/>
      <c r="R604" s="87"/>
      <c r="S604" s="87"/>
      <c r="T604" s="87"/>
      <c r="U604" s="87"/>
      <c r="V604" s="87"/>
    </row>
    <row r="605" spans="1:22" ht="12">
      <c r="A605" s="87"/>
      <c r="B605" s="125"/>
      <c r="C605" s="87"/>
      <c r="D605" s="87"/>
      <c r="E605" s="87"/>
      <c r="F605" s="87"/>
      <c r="G605" s="87"/>
      <c r="H605" s="87"/>
      <c r="I605" s="87"/>
      <c r="J605" s="87"/>
      <c r="K605" s="87"/>
      <c r="L605" s="87"/>
      <c r="M605" s="87"/>
      <c r="N605" s="87"/>
      <c r="O605" s="87"/>
      <c r="P605" s="87"/>
      <c r="Q605" s="87"/>
      <c r="R605" s="87"/>
      <c r="S605" s="87"/>
      <c r="T605" s="87"/>
      <c r="U605" s="87"/>
      <c r="V605" s="87"/>
    </row>
    <row r="606" spans="1:22" ht="12">
      <c r="A606" s="87"/>
      <c r="B606" s="125"/>
      <c r="C606" s="87"/>
      <c r="D606" s="87"/>
      <c r="E606" s="87"/>
      <c r="F606" s="87"/>
      <c r="G606" s="87"/>
      <c r="H606" s="87"/>
      <c r="I606" s="87"/>
      <c r="J606" s="87"/>
      <c r="K606" s="87"/>
      <c r="L606" s="87"/>
      <c r="M606" s="87"/>
      <c r="N606" s="87"/>
      <c r="O606" s="87"/>
      <c r="P606" s="87"/>
      <c r="Q606" s="87"/>
      <c r="R606" s="87"/>
      <c r="S606" s="87"/>
      <c r="T606" s="87"/>
      <c r="U606" s="87"/>
      <c r="V606" s="87"/>
    </row>
    <row r="607" spans="1:22" ht="12">
      <c r="A607" s="87"/>
      <c r="B607" s="125"/>
      <c r="C607" s="87"/>
      <c r="D607" s="87"/>
      <c r="E607" s="87"/>
      <c r="F607" s="87"/>
      <c r="G607" s="87"/>
      <c r="H607" s="87"/>
      <c r="I607" s="87"/>
      <c r="J607" s="87"/>
      <c r="K607" s="87"/>
      <c r="L607" s="87"/>
      <c r="M607" s="87"/>
      <c r="N607" s="87"/>
      <c r="O607" s="87"/>
      <c r="P607" s="87"/>
      <c r="Q607" s="87"/>
      <c r="R607" s="87"/>
      <c r="S607" s="87"/>
      <c r="T607" s="87"/>
      <c r="U607" s="87"/>
      <c r="V607" s="87"/>
    </row>
    <row r="608" spans="1:22" ht="12">
      <c r="A608" s="87"/>
      <c r="B608" s="125"/>
      <c r="C608" s="87"/>
      <c r="D608" s="87"/>
      <c r="E608" s="87"/>
      <c r="F608" s="87"/>
      <c r="G608" s="87"/>
      <c r="H608" s="87"/>
      <c r="I608" s="87"/>
      <c r="J608" s="87"/>
      <c r="K608" s="87"/>
      <c r="L608" s="87"/>
      <c r="M608" s="87"/>
      <c r="N608" s="87"/>
      <c r="O608" s="87"/>
      <c r="P608" s="87"/>
      <c r="Q608" s="87"/>
      <c r="R608" s="87"/>
      <c r="S608" s="87"/>
      <c r="T608" s="87"/>
      <c r="U608" s="87"/>
      <c r="V608" s="87"/>
    </row>
    <row r="609" spans="1:22" ht="12">
      <c r="A609" s="87"/>
      <c r="B609" s="125"/>
      <c r="C609" s="87"/>
      <c r="D609" s="87"/>
      <c r="E609" s="87"/>
      <c r="F609" s="87"/>
      <c r="G609" s="87"/>
      <c r="H609" s="87"/>
      <c r="I609" s="87"/>
      <c r="J609" s="87"/>
      <c r="K609" s="87"/>
      <c r="L609" s="87"/>
      <c r="M609" s="87"/>
      <c r="N609" s="87"/>
      <c r="O609" s="87"/>
      <c r="P609" s="87"/>
      <c r="Q609" s="87"/>
      <c r="R609" s="87"/>
      <c r="S609" s="87"/>
      <c r="T609" s="87"/>
      <c r="U609" s="87"/>
      <c r="V609" s="87"/>
    </row>
    <row r="610" spans="1:22" ht="12">
      <c r="A610" s="87"/>
      <c r="B610" s="125"/>
      <c r="C610" s="87"/>
      <c r="D610" s="87"/>
      <c r="E610" s="87"/>
      <c r="F610" s="87"/>
      <c r="G610" s="87"/>
      <c r="H610" s="87"/>
      <c r="I610" s="87"/>
      <c r="J610" s="87"/>
      <c r="K610" s="87"/>
      <c r="L610" s="87"/>
      <c r="M610" s="87"/>
      <c r="N610" s="87"/>
      <c r="O610" s="87"/>
      <c r="P610" s="87"/>
      <c r="Q610" s="87"/>
      <c r="R610" s="87"/>
      <c r="S610" s="87"/>
      <c r="T610" s="87"/>
      <c r="U610" s="87"/>
      <c r="V610" s="87"/>
    </row>
    <row r="611" spans="1:22" ht="12">
      <c r="A611" s="87"/>
      <c r="B611" s="125"/>
      <c r="C611" s="87"/>
      <c r="D611" s="87"/>
      <c r="E611" s="87"/>
      <c r="F611" s="87"/>
      <c r="G611" s="87"/>
      <c r="H611" s="87"/>
      <c r="I611" s="87"/>
      <c r="J611" s="87"/>
      <c r="K611" s="87"/>
      <c r="L611" s="87"/>
      <c r="M611" s="87"/>
      <c r="N611" s="87"/>
      <c r="O611" s="87"/>
      <c r="P611" s="87"/>
      <c r="Q611" s="87"/>
      <c r="R611" s="87"/>
      <c r="S611" s="87"/>
      <c r="T611" s="87"/>
      <c r="U611" s="87"/>
      <c r="V611" s="87"/>
    </row>
    <row r="612" spans="1:22" ht="12">
      <c r="A612" s="87"/>
      <c r="B612" s="125"/>
      <c r="C612" s="87"/>
      <c r="D612" s="87"/>
      <c r="E612" s="87"/>
      <c r="F612" s="87"/>
      <c r="G612" s="87"/>
      <c r="H612" s="87"/>
      <c r="I612" s="87"/>
      <c r="J612" s="87"/>
      <c r="K612" s="87"/>
      <c r="L612" s="87"/>
      <c r="M612" s="87"/>
      <c r="N612" s="87"/>
      <c r="O612" s="87"/>
      <c r="P612" s="87"/>
      <c r="Q612" s="87"/>
      <c r="R612" s="87"/>
      <c r="S612" s="87"/>
      <c r="T612" s="87"/>
      <c r="U612" s="87"/>
      <c r="V612" s="87"/>
    </row>
    <row r="613" spans="1:22" ht="12">
      <c r="A613" s="87"/>
      <c r="B613" s="125"/>
      <c r="C613" s="87"/>
      <c r="D613" s="87"/>
      <c r="E613" s="87"/>
      <c r="F613" s="87"/>
      <c r="G613" s="87"/>
      <c r="H613" s="87"/>
      <c r="I613" s="87"/>
      <c r="J613" s="87"/>
      <c r="K613" s="87"/>
      <c r="L613" s="87"/>
      <c r="M613" s="87"/>
      <c r="N613" s="87"/>
      <c r="O613" s="87"/>
      <c r="P613" s="87"/>
      <c r="Q613" s="87"/>
      <c r="R613" s="87"/>
      <c r="S613" s="87"/>
      <c r="T613" s="87"/>
      <c r="U613" s="87"/>
      <c r="V613" s="87"/>
    </row>
    <row r="614" spans="1:22" ht="12">
      <c r="A614" s="87"/>
      <c r="B614" s="125"/>
      <c r="C614" s="87"/>
      <c r="D614" s="87"/>
      <c r="E614" s="87"/>
      <c r="F614" s="87"/>
      <c r="G614" s="87"/>
      <c r="H614" s="87"/>
      <c r="I614" s="87"/>
      <c r="J614" s="87"/>
      <c r="K614" s="87"/>
      <c r="L614" s="87"/>
      <c r="M614" s="87"/>
      <c r="N614" s="87"/>
      <c r="O614" s="87"/>
      <c r="P614" s="87"/>
      <c r="Q614" s="87"/>
      <c r="R614" s="87"/>
      <c r="S614" s="87"/>
      <c r="T614" s="87"/>
      <c r="U614" s="87"/>
      <c r="V614" s="87"/>
    </row>
    <row r="615" spans="1:22" ht="12">
      <c r="A615" s="87"/>
      <c r="B615" s="125"/>
      <c r="C615" s="87"/>
      <c r="D615" s="87"/>
      <c r="E615" s="87"/>
      <c r="F615" s="87"/>
      <c r="G615" s="87"/>
      <c r="H615" s="87"/>
      <c r="I615" s="87"/>
      <c r="J615" s="87"/>
      <c r="K615" s="87"/>
      <c r="L615" s="87"/>
      <c r="M615" s="87"/>
      <c r="N615" s="87"/>
      <c r="O615" s="87"/>
      <c r="P615" s="87"/>
      <c r="Q615" s="87"/>
      <c r="R615" s="87"/>
      <c r="S615" s="87"/>
      <c r="T615" s="87"/>
      <c r="U615" s="87"/>
      <c r="V615" s="87"/>
    </row>
    <row r="616" spans="1:22" ht="12">
      <c r="A616" s="87"/>
      <c r="B616" s="125"/>
      <c r="C616" s="87"/>
      <c r="D616" s="87"/>
      <c r="E616" s="87"/>
      <c r="F616" s="87"/>
      <c r="G616" s="87"/>
      <c r="H616" s="87"/>
      <c r="I616" s="87"/>
      <c r="J616" s="87"/>
      <c r="K616" s="87"/>
      <c r="L616" s="87"/>
      <c r="M616" s="87"/>
      <c r="N616" s="87"/>
      <c r="O616" s="87"/>
      <c r="P616" s="87"/>
      <c r="Q616" s="87"/>
      <c r="R616" s="87"/>
      <c r="S616" s="87"/>
      <c r="T616" s="87"/>
      <c r="U616" s="87"/>
      <c r="V616" s="87"/>
    </row>
    <row r="617" spans="1:22" ht="12">
      <c r="A617" s="87"/>
      <c r="B617" s="125"/>
      <c r="C617" s="87"/>
      <c r="D617" s="87"/>
      <c r="E617" s="87"/>
      <c r="F617" s="87"/>
      <c r="G617" s="87"/>
      <c r="H617" s="87"/>
      <c r="I617" s="87"/>
      <c r="J617" s="87"/>
      <c r="K617" s="87"/>
      <c r="L617" s="87"/>
      <c r="M617" s="87"/>
      <c r="N617" s="87"/>
      <c r="O617" s="87"/>
      <c r="P617" s="87"/>
      <c r="Q617" s="87"/>
      <c r="R617" s="87"/>
      <c r="S617" s="87"/>
      <c r="T617" s="87"/>
      <c r="U617" s="87"/>
      <c r="V617" s="87"/>
    </row>
    <row r="618" spans="1:22" ht="12">
      <c r="A618" s="87"/>
      <c r="B618" s="125"/>
      <c r="C618" s="87"/>
      <c r="D618" s="87"/>
      <c r="E618" s="87"/>
      <c r="F618" s="87"/>
      <c r="G618" s="87"/>
      <c r="H618" s="87"/>
      <c r="I618" s="87"/>
      <c r="J618" s="87"/>
      <c r="K618" s="87"/>
      <c r="L618" s="87"/>
      <c r="M618" s="87"/>
      <c r="N618" s="87"/>
      <c r="O618" s="87"/>
      <c r="P618" s="87"/>
      <c r="Q618" s="87"/>
      <c r="R618" s="87"/>
      <c r="S618" s="87"/>
      <c r="T618" s="87"/>
      <c r="U618" s="87"/>
      <c r="V618" s="87"/>
    </row>
    <row r="619" spans="1:22" ht="12">
      <c r="A619" s="87"/>
      <c r="B619" s="125"/>
      <c r="C619" s="87"/>
      <c r="D619" s="87"/>
      <c r="E619" s="87"/>
      <c r="F619" s="87"/>
      <c r="G619" s="87"/>
      <c r="H619" s="87"/>
      <c r="I619" s="87"/>
      <c r="J619" s="87"/>
      <c r="K619" s="87"/>
      <c r="L619" s="87"/>
      <c r="M619" s="87"/>
      <c r="N619" s="87"/>
      <c r="O619" s="87"/>
      <c r="P619" s="87"/>
      <c r="Q619" s="87"/>
      <c r="R619" s="87"/>
      <c r="S619" s="87"/>
      <c r="T619" s="87"/>
      <c r="U619" s="87"/>
      <c r="V619" s="87"/>
    </row>
    <row r="620" spans="1:22" ht="12">
      <c r="A620" s="87"/>
      <c r="B620" s="125"/>
      <c r="C620" s="87"/>
      <c r="D620" s="87"/>
      <c r="E620" s="87"/>
      <c r="F620" s="87"/>
      <c r="G620" s="87"/>
      <c r="H620" s="87"/>
      <c r="I620" s="87"/>
      <c r="J620" s="87"/>
      <c r="K620" s="87"/>
      <c r="L620" s="87"/>
      <c r="M620" s="87"/>
      <c r="N620" s="87"/>
      <c r="O620" s="87"/>
      <c r="P620" s="87"/>
      <c r="Q620" s="87"/>
      <c r="R620" s="87"/>
      <c r="S620" s="87"/>
      <c r="T620" s="87"/>
      <c r="U620" s="87"/>
      <c r="V620" s="87"/>
    </row>
    <row r="621" spans="1:22" ht="12">
      <c r="A621" s="87"/>
      <c r="B621" s="125"/>
      <c r="C621" s="87"/>
      <c r="D621" s="87"/>
      <c r="E621" s="87"/>
      <c r="F621" s="87"/>
      <c r="G621" s="87"/>
      <c r="H621" s="87"/>
      <c r="I621" s="87"/>
      <c r="J621" s="87"/>
      <c r="K621" s="87"/>
      <c r="L621" s="87"/>
      <c r="M621" s="87"/>
      <c r="N621" s="87"/>
      <c r="O621" s="87"/>
      <c r="P621" s="87"/>
      <c r="Q621" s="87"/>
      <c r="R621" s="87"/>
      <c r="S621" s="87"/>
      <c r="T621" s="87"/>
      <c r="U621" s="87"/>
      <c r="V621" s="87"/>
    </row>
    <row r="622" spans="1:22" ht="12">
      <c r="A622" s="87"/>
      <c r="B622" s="125"/>
      <c r="C622" s="87"/>
      <c r="D622" s="87"/>
      <c r="E622" s="87"/>
      <c r="F622" s="87"/>
      <c r="G622" s="87"/>
      <c r="H622" s="87"/>
      <c r="I622" s="87"/>
      <c r="J622" s="87"/>
      <c r="K622" s="87"/>
      <c r="L622" s="87"/>
      <c r="M622" s="87"/>
      <c r="N622" s="87"/>
      <c r="O622" s="87"/>
      <c r="P622" s="87"/>
      <c r="Q622" s="87"/>
      <c r="R622" s="87"/>
      <c r="S622" s="87"/>
      <c r="T622" s="87"/>
      <c r="U622" s="87"/>
      <c r="V622" s="87"/>
    </row>
    <row r="623" spans="1:22" ht="12">
      <c r="A623" s="87"/>
      <c r="B623" s="125"/>
      <c r="C623" s="87"/>
      <c r="D623" s="87"/>
      <c r="E623" s="87"/>
      <c r="F623" s="87"/>
      <c r="G623" s="87"/>
      <c r="H623" s="87"/>
      <c r="I623" s="87"/>
      <c r="J623" s="87"/>
      <c r="K623" s="87"/>
      <c r="L623" s="87"/>
      <c r="M623" s="87"/>
      <c r="N623" s="87"/>
      <c r="O623" s="87"/>
      <c r="P623" s="87"/>
      <c r="Q623" s="87"/>
      <c r="R623" s="87"/>
      <c r="S623" s="87"/>
      <c r="T623" s="87"/>
      <c r="U623" s="87"/>
      <c r="V623" s="87"/>
    </row>
    <row r="624" spans="1:22" ht="12">
      <c r="A624" s="87"/>
      <c r="B624" s="125"/>
      <c r="C624" s="87"/>
      <c r="D624" s="87"/>
      <c r="E624" s="87"/>
      <c r="F624" s="87"/>
      <c r="G624" s="87"/>
      <c r="H624" s="87"/>
      <c r="I624" s="87"/>
      <c r="J624" s="87"/>
      <c r="K624" s="87"/>
      <c r="L624" s="87"/>
      <c r="M624" s="87"/>
      <c r="N624" s="87"/>
      <c r="O624" s="87"/>
      <c r="P624" s="87"/>
      <c r="Q624" s="87"/>
      <c r="R624" s="87"/>
      <c r="S624" s="87"/>
      <c r="T624" s="87"/>
      <c r="U624" s="87"/>
      <c r="V624" s="87"/>
    </row>
    <row r="625" spans="1:22" ht="12">
      <c r="A625" s="87"/>
      <c r="B625" s="125"/>
      <c r="C625" s="87"/>
      <c r="D625" s="87"/>
      <c r="E625" s="87"/>
      <c r="F625" s="87"/>
      <c r="G625" s="87"/>
      <c r="H625" s="87"/>
      <c r="I625" s="87"/>
      <c r="J625" s="87"/>
      <c r="K625" s="87"/>
      <c r="L625" s="87"/>
      <c r="M625" s="87"/>
      <c r="N625" s="87"/>
      <c r="O625" s="87"/>
      <c r="P625" s="87"/>
      <c r="Q625" s="87"/>
      <c r="R625" s="87"/>
      <c r="S625" s="87"/>
      <c r="T625" s="87"/>
      <c r="U625" s="87"/>
      <c r="V625" s="87"/>
    </row>
    <row r="626" spans="1:22" ht="12">
      <c r="A626" s="87"/>
      <c r="B626" s="125"/>
      <c r="C626" s="87"/>
      <c r="D626" s="87"/>
      <c r="E626" s="87"/>
      <c r="F626" s="87"/>
      <c r="G626" s="87"/>
      <c r="H626" s="87"/>
      <c r="I626" s="87"/>
      <c r="J626" s="87"/>
      <c r="K626" s="87"/>
      <c r="L626" s="87"/>
      <c r="M626" s="87"/>
      <c r="N626" s="87"/>
      <c r="O626" s="87"/>
      <c r="P626" s="87"/>
      <c r="Q626" s="87"/>
      <c r="R626" s="87"/>
      <c r="S626" s="87"/>
      <c r="T626" s="87"/>
      <c r="U626" s="87"/>
      <c r="V626" s="87"/>
    </row>
    <row r="627" spans="1:22" ht="12">
      <c r="A627" s="87"/>
      <c r="B627" s="125"/>
      <c r="C627" s="87"/>
      <c r="D627" s="87"/>
      <c r="E627" s="87"/>
      <c r="F627" s="87"/>
      <c r="G627" s="87"/>
      <c r="H627" s="87"/>
      <c r="I627" s="87"/>
      <c r="J627" s="87"/>
      <c r="K627" s="87"/>
      <c r="L627" s="87"/>
      <c r="M627" s="87"/>
      <c r="N627" s="87"/>
      <c r="O627" s="87"/>
      <c r="P627" s="87"/>
      <c r="Q627" s="87"/>
      <c r="R627" s="87"/>
      <c r="S627" s="87"/>
      <c r="T627" s="87"/>
      <c r="U627" s="87"/>
      <c r="V627" s="87"/>
    </row>
    <row r="628" spans="1:22" ht="12">
      <c r="A628" s="87"/>
      <c r="B628" s="125"/>
      <c r="C628" s="87"/>
      <c r="D628" s="87"/>
      <c r="E628" s="87"/>
      <c r="F628" s="87"/>
      <c r="G628" s="87"/>
      <c r="H628" s="87"/>
      <c r="I628" s="87"/>
      <c r="J628" s="87"/>
      <c r="K628" s="87"/>
      <c r="L628" s="87"/>
      <c r="M628" s="87"/>
      <c r="N628" s="87"/>
      <c r="O628" s="87"/>
      <c r="P628" s="87"/>
      <c r="Q628" s="87"/>
      <c r="R628" s="87"/>
      <c r="S628" s="87"/>
      <c r="T628" s="87"/>
      <c r="U628" s="87"/>
      <c r="V628" s="87"/>
    </row>
    <row r="629" spans="1:22" ht="12">
      <c r="A629" s="87"/>
      <c r="B629" s="125"/>
      <c r="C629" s="87"/>
      <c r="D629" s="87"/>
      <c r="E629" s="87"/>
      <c r="F629" s="87"/>
      <c r="G629" s="87"/>
      <c r="H629" s="87"/>
      <c r="I629" s="87"/>
      <c r="J629" s="87"/>
      <c r="K629" s="87"/>
      <c r="L629" s="87"/>
      <c r="M629" s="87"/>
      <c r="N629" s="87"/>
      <c r="O629" s="87"/>
      <c r="P629" s="87"/>
      <c r="Q629" s="87"/>
      <c r="R629" s="87"/>
      <c r="S629" s="87"/>
      <c r="T629" s="87"/>
      <c r="U629" s="87"/>
      <c r="V629" s="87"/>
    </row>
    <row r="630" spans="1:22" ht="12">
      <c r="A630" s="87"/>
      <c r="B630" s="125"/>
      <c r="C630" s="87"/>
      <c r="D630" s="87"/>
      <c r="E630" s="87"/>
      <c r="F630" s="87"/>
      <c r="G630" s="87"/>
      <c r="H630" s="87"/>
      <c r="I630" s="87"/>
      <c r="J630" s="87"/>
      <c r="K630" s="87"/>
      <c r="L630" s="87"/>
      <c r="M630" s="87"/>
      <c r="N630" s="87"/>
      <c r="O630" s="87"/>
      <c r="P630" s="87"/>
      <c r="Q630" s="87"/>
      <c r="R630" s="87"/>
      <c r="S630" s="87"/>
      <c r="T630" s="87"/>
      <c r="U630" s="87"/>
      <c r="V630" s="87"/>
    </row>
    <row r="631" spans="1:22" ht="12">
      <c r="A631" s="87"/>
      <c r="B631" s="125"/>
      <c r="C631" s="87"/>
      <c r="D631" s="87"/>
      <c r="E631" s="87"/>
      <c r="F631" s="87"/>
      <c r="G631" s="87"/>
      <c r="H631" s="87"/>
      <c r="I631" s="87"/>
      <c r="J631" s="87"/>
      <c r="K631" s="87"/>
      <c r="L631" s="87"/>
      <c r="M631" s="87"/>
      <c r="N631" s="87"/>
      <c r="O631" s="87"/>
      <c r="P631" s="87"/>
      <c r="Q631" s="87"/>
      <c r="R631" s="87"/>
      <c r="S631" s="87"/>
      <c r="T631" s="87"/>
      <c r="U631" s="87"/>
      <c r="V631" s="87"/>
    </row>
    <row r="632" spans="1:22" ht="12">
      <c r="A632" s="87"/>
      <c r="B632" s="125"/>
      <c r="C632" s="87"/>
      <c r="D632" s="87"/>
      <c r="E632" s="87"/>
      <c r="F632" s="87"/>
      <c r="G632" s="87"/>
      <c r="H632" s="87"/>
      <c r="I632" s="87"/>
      <c r="J632" s="87"/>
      <c r="K632" s="87"/>
      <c r="L632" s="87"/>
      <c r="M632" s="87"/>
      <c r="N632" s="87"/>
      <c r="O632" s="87"/>
      <c r="P632" s="87"/>
      <c r="Q632" s="87"/>
      <c r="R632" s="87"/>
      <c r="S632" s="87"/>
      <c r="T632" s="87"/>
      <c r="U632" s="87"/>
      <c r="V632" s="87"/>
    </row>
    <row r="633" spans="1:22" ht="12">
      <c r="A633" s="87"/>
      <c r="B633" s="125"/>
      <c r="C633" s="87"/>
      <c r="D633" s="87"/>
      <c r="E633" s="87"/>
      <c r="F633" s="87"/>
      <c r="G633" s="87"/>
      <c r="H633" s="87"/>
      <c r="I633" s="87"/>
      <c r="J633" s="87"/>
      <c r="K633" s="87"/>
      <c r="L633" s="87"/>
      <c r="M633" s="87"/>
      <c r="N633" s="87"/>
      <c r="O633" s="87"/>
      <c r="P633" s="87"/>
      <c r="Q633" s="87"/>
      <c r="R633" s="87"/>
      <c r="S633" s="87"/>
      <c r="T633" s="87"/>
      <c r="U633" s="87"/>
      <c r="V633" s="87"/>
    </row>
    <row r="634" spans="1:22" ht="12">
      <c r="A634" s="87"/>
      <c r="B634" s="125"/>
      <c r="C634" s="87"/>
      <c r="D634" s="87"/>
      <c r="E634" s="87"/>
      <c r="F634" s="87"/>
      <c r="G634" s="87"/>
      <c r="H634" s="87"/>
      <c r="I634" s="87"/>
      <c r="J634" s="87"/>
      <c r="K634" s="87"/>
      <c r="L634" s="87"/>
      <c r="M634" s="87"/>
      <c r="N634" s="87"/>
      <c r="O634" s="87"/>
      <c r="P634" s="87"/>
      <c r="Q634" s="87"/>
      <c r="R634" s="87"/>
      <c r="S634" s="87"/>
      <c r="T634" s="87"/>
      <c r="U634" s="87"/>
      <c r="V634" s="87"/>
    </row>
    <row r="635" spans="1:22" ht="12">
      <c r="A635" s="87"/>
      <c r="B635" s="125"/>
      <c r="C635" s="87"/>
      <c r="D635" s="87"/>
      <c r="E635" s="87"/>
      <c r="F635" s="87"/>
      <c r="G635" s="87"/>
      <c r="H635" s="87"/>
      <c r="I635" s="87"/>
      <c r="J635" s="87"/>
      <c r="K635" s="87"/>
      <c r="L635" s="87"/>
      <c r="M635" s="87"/>
      <c r="N635" s="87"/>
      <c r="O635" s="87"/>
      <c r="P635" s="87"/>
      <c r="Q635" s="87"/>
      <c r="R635" s="87"/>
      <c r="S635" s="87"/>
      <c r="T635" s="87"/>
      <c r="U635" s="87"/>
      <c r="V635" s="87"/>
    </row>
    <row r="636" spans="1:22" ht="12">
      <c r="A636" s="87"/>
      <c r="B636" s="125"/>
      <c r="C636" s="87"/>
      <c r="D636" s="87"/>
      <c r="E636" s="87"/>
      <c r="F636" s="87"/>
      <c r="G636" s="87"/>
      <c r="H636" s="87"/>
      <c r="I636" s="87"/>
      <c r="J636" s="87"/>
      <c r="K636" s="87"/>
      <c r="L636" s="87"/>
      <c r="M636" s="87"/>
      <c r="N636" s="87"/>
      <c r="O636" s="87"/>
      <c r="P636" s="87"/>
      <c r="Q636" s="87"/>
      <c r="R636" s="87"/>
      <c r="S636" s="87"/>
      <c r="T636" s="87"/>
      <c r="U636" s="87"/>
      <c r="V636" s="87"/>
    </row>
    <row r="637" spans="1:22" ht="12">
      <c r="A637" s="87"/>
      <c r="B637" s="125"/>
      <c r="C637" s="87"/>
      <c r="D637" s="87"/>
      <c r="E637" s="87"/>
      <c r="F637" s="87"/>
      <c r="G637" s="87"/>
      <c r="H637" s="87"/>
      <c r="I637" s="87"/>
      <c r="J637" s="87"/>
      <c r="K637" s="87"/>
      <c r="L637" s="87"/>
      <c r="M637" s="87"/>
      <c r="N637" s="87"/>
      <c r="O637" s="87"/>
      <c r="P637" s="87"/>
      <c r="Q637" s="87"/>
      <c r="R637" s="87"/>
      <c r="S637" s="87"/>
      <c r="T637" s="87"/>
      <c r="U637" s="87"/>
      <c r="V637" s="87"/>
    </row>
    <row r="638" spans="1:22" ht="12">
      <c r="A638" s="87"/>
      <c r="B638" s="125"/>
      <c r="C638" s="87"/>
      <c r="D638" s="87"/>
      <c r="E638" s="87"/>
      <c r="F638" s="87"/>
      <c r="G638" s="87"/>
      <c r="H638" s="87"/>
      <c r="I638" s="87"/>
      <c r="J638" s="87"/>
      <c r="K638" s="87"/>
      <c r="L638" s="87"/>
      <c r="M638" s="87"/>
      <c r="N638" s="87"/>
      <c r="O638" s="87"/>
      <c r="P638" s="87"/>
      <c r="Q638" s="87"/>
      <c r="R638" s="87"/>
      <c r="S638" s="87"/>
      <c r="T638" s="87"/>
      <c r="U638" s="87"/>
      <c r="V638" s="87"/>
    </row>
    <row r="639" spans="1:22" ht="12">
      <c r="A639" s="87"/>
      <c r="B639" s="125"/>
      <c r="C639" s="87"/>
      <c r="D639" s="87"/>
      <c r="E639" s="87"/>
      <c r="F639" s="87"/>
      <c r="G639" s="87"/>
      <c r="H639" s="87"/>
      <c r="I639" s="87"/>
      <c r="J639" s="87"/>
      <c r="K639" s="87"/>
      <c r="L639" s="87"/>
      <c r="M639" s="87"/>
      <c r="N639" s="87"/>
      <c r="O639" s="87"/>
      <c r="P639" s="87"/>
      <c r="Q639" s="87"/>
      <c r="R639" s="87"/>
      <c r="S639" s="87"/>
      <c r="T639" s="87"/>
      <c r="U639" s="87"/>
      <c r="V639" s="87"/>
    </row>
    <row r="640" spans="1:22" ht="12">
      <c r="A640" s="87"/>
      <c r="B640" s="125"/>
      <c r="C640" s="87"/>
      <c r="D640" s="87"/>
      <c r="E640" s="87"/>
      <c r="F640" s="87"/>
      <c r="G640" s="87"/>
      <c r="H640" s="87"/>
      <c r="I640" s="87"/>
      <c r="J640" s="87"/>
      <c r="K640" s="87"/>
      <c r="L640" s="87"/>
      <c r="M640" s="87"/>
      <c r="N640" s="87"/>
      <c r="O640" s="87"/>
      <c r="P640" s="87"/>
      <c r="Q640" s="87"/>
      <c r="R640" s="87"/>
      <c r="S640" s="87"/>
      <c r="T640" s="87"/>
      <c r="U640" s="87"/>
      <c r="V640" s="87"/>
    </row>
    <row r="641" spans="1:22" ht="12">
      <c r="A641" s="87"/>
      <c r="B641" s="125"/>
      <c r="C641" s="87"/>
      <c r="D641" s="87"/>
      <c r="E641" s="87"/>
      <c r="F641" s="87"/>
      <c r="G641" s="87"/>
      <c r="H641" s="87"/>
      <c r="I641" s="87"/>
      <c r="J641" s="87"/>
      <c r="K641" s="87"/>
      <c r="L641" s="87"/>
      <c r="M641" s="87"/>
      <c r="N641" s="87"/>
      <c r="O641" s="87"/>
      <c r="P641" s="87"/>
      <c r="Q641" s="87"/>
      <c r="R641" s="87"/>
      <c r="S641" s="87"/>
      <c r="T641" s="87"/>
      <c r="U641" s="87"/>
      <c r="V641" s="87"/>
    </row>
    <row r="642" spans="1:22" ht="12">
      <c r="A642" s="87"/>
      <c r="B642" s="125"/>
      <c r="C642" s="87"/>
      <c r="D642" s="87"/>
      <c r="E642" s="87"/>
      <c r="F642" s="87"/>
      <c r="G642" s="87"/>
      <c r="H642" s="87"/>
      <c r="I642" s="87"/>
      <c r="J642" s="87"/>
      <c r="K642" s="87"/>
      <c r="L642" s="87"/>
      <c r="M642" s="87"/>
      <c r="N642" s="87"/>
      <c r="O642" s="87"/>
      <c r="P642" s="87"/>
      <c r="Q642" s="87"/>
      <c r="R642" s="87"/>
      <c r="S642" s="87"/>
      <c r="T642" s="87"/>
      <c r="U642" s="87"/>
      <c r="V642" s="87"/>
    </row>
    <row r="643" spans="1:22" ht="12">
      <c r="A643" s="87"/>
      <c r="B643" s="125"/>
      <c r="C643" s="87"/>
      <c r="D643" s="87"/>
      <c r="E643" s="87"/>
      <c r="F643" s="87"/>
      <c r="G643" s="87"/>
      <c r="H643" s="87"/>
      <c r="I643" s="87"/>
      <c r="J643" s="87"/>
      <c r="K643" s="87"/>
      <c r="L643" s="87"/>
      <c r="M643" s="87"/>
      <c r="N643" s="87"/>
      <c r="O643" s="87"/>
      <c r="P643" s="87"/>
      <c r="Q643" s="87"/>
      <c r="R643" s="87"/>
      <c r="S643" s="87"/>
      <c r="T643" s="87"/>
      <c r="U643" s="87"/>
      <c r="V643" s="87"/>
    </row>
    <row r="644" spans="1:22" ht="12">
      <c r="A644" s="87"/>
      <c r="B644" s="125"/>
      <c r="C644" s="87"/>
      <c r="D644" s="87"/>
      <c r="E644" s="87"/>
      <c r="F644" s="87"/>
      <c r="G644" s="87"/>
      <c r="H644" s="87"/>
      <c r="I644" s="87"/>
      <c r="J644" s="87"/>
      <c r="K644" s="87"/>
      <c r="L644" s="87"/>
      <c r="M644" s="87"/>
      <c r="N644" s="87"/>
      <c r="O644" s="87"/>
      <c r="P644" s="87"/>
      <c r="Q644" s="87"/>
      <c r="R644" s="87"/>
      <c r="S644" s="87"/>
      <c r="T644" s="87"/>
      <c r="U644" s="87"/>
      <c r="V644" s="87"/>
    </row>
    <row r="645" spans="1:22" ht="12">
      <c r="A645" s="87"/>
      <c r="B645" s="125"/>
      <c r="C645" s="87"/>
      <c r="D645" s="87"/>
      <c r="E645" s="87"/>
      <c r="F645" s="87"/>
      <c r="G645" s="87"/>
      <c r="H645" s="87"/>
      <c r="I645" s="87"/>
      <c r="J645" s="87"/>
      <c r="K645" s="87"/>
      <c r="L645" s="87"/>
      <c r="M645" s="87"/>
      <c r="N645" s="87"/>
      <c r="O645" s="87"/>
      <c r="P645" s="87"/>
      <c r="Q645" s="87"/>
      <c r="R645" s="87"/>
      <c r="S645" s="87"/>
      <c r="T645" s="87"/>
      <c r="U645" s="87"/>
      <c r="V645" s="87"/>
    </row>
    <row r="646" spans="1:22" ht="12">
      <c r="A646" s="87"/>
      <c r="B646" s="125"/>
      <c r="C646" s="87"/>
      <c r="D646" s="87"/>
      <c r="E646" s="87"/>
      <c r="F646" s="87"/>
      <c r="G646" s="87"/>
      <c r="H646" s="87"/>
      <c r="I646" s="87"/>
      <c r="J646" s="87"/>
      <c r="K646" s="87"/>
      <c r="L646" s="87"/>
      <c r="M646" s="87"/>
      <c r="N646" s="87"/>
      <c r="O646" s="87"/>
      <c r="P646" s="87"/>
      <c r="Q646" s="87"/>
      <c r="R646" s="87"/>
      <c r="S646" s="87"/>
      <c r="T646" s="87"/>
      <c r="U646" s="87"/>
      <c r="V646" s="87"/>
    </row>
    <row r="647" spans="1:22" ht="12">
      <c r="A647" s="87"/>
      <c r="B647" s="125"/>
      <c r="C647" s="87"/>
      <c r="D647" s="87"/>
      <c r="E647" s="87"/>
      <c r="F647" s="87"/>
      <c r="G647" s="87"/>
      <c r="H647" s="87"/>
      <c r="I647" s="87"/>
      <c r="J647" s="87"/>
      <c r="K647" s="87"/>
      <c r="L647" s="87"/>
      <c r="M647" s="87"/>
      <c r="N647" s="87"/>
      <c r="O647" s="87"/>
      <c r="P647" s="87"/>
      <c r="Q647" s="87"/>
      <c r="R647" s="87"/>
      <c r="S647" s="87"/>
      <c r="T647" s="87"/>
      <c r="U647" s="87"/>
      <c r="V647" s="87"/>
    </row>
    <row r="648" spans="1:22" ht="12">
      <c r="A648" s="87"/>
      <c r="B648" s="125"/>
      <c r="C648" s="87"/>
      <c r="D648" s="87"/>
      <c r="E648" s="87"/>
      <c r="F648" s="87"/>
      <c r="G648" s="87"/>
      <c r="H648" s="87"/>
      <c r="I648" s="87"/>
      <c r="J648" s="87"/>
      <c r="K648" s="87"/>
      <c r="L648" s="87"/>
      <c r="M648" s="87"/>
      <c r="N648" s="87"/>
      <c r="O648" s="87"/>
      <c r="P648" s="87"/>
      <c r="Q648" s="87"/>
      <c r="R648" s="87"/>
      <c r="S648" s="87"/>
      <c r="T648" s="87"/>
      <c r="U648" s="87"/>
      <c r="V648" s="87"/>
    </row>
    <row r="649" spans="1:22" ht="12">
      <c r="A649" s="87"/>
      <c r="B649" s="125"/>
      <c r="C649" s="87"/>
      <c r="D649" s="87"/>
      <c r="E649" s="87"/>
      <c r="F649" s="87"/>
      <c r="G649" s="87"/>
      <c r="H649" s="87"/>
      <c r="I649" s="87"/>
      <c r="J649" s="87"/>
      <c r="K649" s="87"/>
      <c r="L649" s="87"/>
      <c r="M649" s="87"/>
      <c r="N649" s="87"/>
      <c r="O649" s="87"/>
      <c r="P649" s="87"/>
      <c r="Q649" s="87"/>
      <c r="R649" s="87"/>
      <c r="S649" s="87"/>
      <c r="T649" s="87"/>
      <c r="U649" s="87"/>
      <c r="V649" s="87"/>
    </row>
    <row r="650" spans="1:22" ht="12">
      <c r="A650" s="87"/>
      <c r="B650" s="125"/>
      <c r="C650" s="87"/>
      <c r="D650" s="87"/>
      <c r="E650" s="87"/>
      <c r="F650" s="87"/>
      <c r="G650" s="87"/>
      <c r="H650" s="87"/>
      <c r="I650" s="87"/>
      <c r="J650" s="87"/>
      <c r="K650" s="87"/>
      <c r="L650" s="87"/>
      <c r="M650" s="87"/>
      <c r="N650" s="87"/>
      <c r="O650" s="87"/>
      <c r="P650" s="87"/>
      <c r="Q650" s="87"/>
      <c r="R650" s="87"/>
      <c r="S650" s="87"/>
      <c r="T650" s="87"/>
      <c r="U650" s="87"/>
      <c r="V650" s="87"/>
    </row>
    <row r="651" spans="1:22" ht="12">
      <c r="A651" s="87"/>
      <c r="B651" s="125"/>
      <c r="C651" s="87"/>
      <c r="D651" s="87"/>
      <c r="E651" s="87"/>
      <c r="F651" s="87"/>
      <c r="G651" s="87"/>
      <c r="H651" s="87"/>
      <c r="I651" s="87"/>
      <c r="J651" s="87"/>
      <c r="K651" s="87"/>
      <c r="L651" s="87"/>
      <c r="M651" s="87"/>
      <c r="N651" s="87"/>
      <c r="O651" s="87"/>
      <c r="P651" s="87"/>
      <c r="Q651" s="87"/>
      <c r="R651" s="87"/>
      <c r="S651" s="87"/>
      <c r="T651" s="87"/>
      <c r="U651" s="87"/>
      <c r="V651" s="87"/>
    </row>
    <row r="652" spans="1:22" ht="12">
      <c r="A652" s="87"/>
      <c r="B652" s="125"/>
      <c r="C652" s="87"/>
      <c r="D652" s="87"/>
      <c r="E652" s="87"/>
      <c r="F652" s="87"/>
      <c r="G652" s="87"/>
      <c r="H652" s="87"/>
      <c r="I652" s="87"/>
      <c r="J652" s="87"/>
      <c r="K652" s="87"/>
      <c r="L652" s="87"/>
      <c r="M652" s="87"/>
      <c r="N652" s="87"/>
      <c r="O652" s="87"/>
      <c r="P652" s="87"/>
      <c r="Q652" s="87"/>
      <c r="R652" s="87"/>
      <c r="S652" s="87"/>
      <c r="T652" s="87"/>
      <c r="U652" s="87"/>
      <c r="V652" s="87"/>
    </row>
    <row r="653" spans="1:22" ht="12">
      <c r="A653" s="87"/>
      <c r="B653" s="125"/>
      <c r="C653" s="87"/>
      <c r="D653" s="87"/>
      <c r="E653" s="87"/>
      <c r="F653" s="87"/>
      <c r="G653" s="87"/>
      <c r="H653" s="87"/>
      <c r="I653" s="87"/>
      <c r="J653" s="87"/>
      <c r="K653" s="87"/>
      <c r="L653" s="87"/>
      <c r="M653" s="87"/>
      <c r="N653" s="87"/>
      <c r="O653" s="87"/>
      <c r="P653" s="87"/>
      <c r="Q653" s="87"/>
      <c r="R653" s="87"/>
      <c r="S653" s="87"/>
      <c r="T653" s="87"/>
      <c r="U653" s="87"/>
      <c r="V653" s="87"/>
    </row>
    <row r="654" spans="1:22" ht="12">
      <c r="A654" s="87"/>
      <c r="B654" s="125"/>
      <c r="C654" s="87"/>
      <c r="D654" s="87"/>
      <c r="E654" s="87"/>
      <c r="F654" s="87"/>
      <c r="G654" s="87"/>
      <c r="H654" s="87"/>
      <c r="I654" s="87"/>
      <c r="J654" s="87"/>
      <c r="K654" s="87"/>
      <c r="L654" s="87"/>
      <c r="M654" s="87"/>
      <c r="N654" s="87"/>
      <c r="O654" s="87"/>
      <c r="P654" s="87"/>
      <c r="Q654" s="87"/>
      <c r="R654" s="87"/>
      <c r="S654" s="87"/>
      <c r="T654" s="87"/>
      <c r="U654" s="87"/>
      <c r="V654" s="87"/>
    </row>
    <row r="655" spans="1:22" ht="12">
      <c r="A655" s="87"/>
      <c r="B655" s="125"/>
      <c r="C655" s="87"/>
      <c r="D655" s="87"/>
      <c r="E655" s="87"/>
      <c r="F655" s="87"/>
      <c r="G655" s="87"/>
      <c r="H655" s="87"/>
      <c r="I655" s="87"/>
      <c r="J655" s="87"/>
      <c r="K655" s="87"/>
      <c r="L655" s="87"/>
      <c r="M655" s="87"/>
      <c r="N655" s="87"/>
      <c r="O655" s="87"/>
      <c r="P655" s="87"/>
      <c r="Q655" s="87"/>
      <c r="R655" s="87"/>
      <c r="S655" s="87"/>
      <c r="T655" s="87"/>
      <c r="U655" s="87"/>
      <c r="V655" s="87"/>
    </row>
    <row r="656" spans="1:22" ht="12">
      <c r="A656" s="87"/>
      <c r="B656" s="125"/>
      <c r="C656" s="87"/>
      <c r="D656" s="87"/>
      <c r="E656" s="87"/>
      <c r="F656" s="87"/>
      <c r="G656" s="87"/>
      <c r="H656" s="87"/>
      <c r="I656" s="87"/>
      <c r="J656" s="87"/>
      <c r="K656" s="87"/>
      <c r="L656" s="87"/>
      <c r="M656" s="87"/>
      <c r="N656" s="87"/>
      <c r="O656" s="87"/>
      <c r="P656" s="87"/>
      <c r="Q656" s="87"/>
      <c r="R656" s="87"/>
      <c r="S656" s="87"/>
      <c r="T656" s="87"/>
      <c r="U656" s="87"/>
      <c r="V656" s="87"/>
    </row>
    <row r="657" spans="1:22" ht="12">
      <c r="A657" s="87"/>
      <c r="B657" s="125"/>
      <c r="C657" s="87"/>
      <c r="D657" s="87"/>
      <c r="E657" s="87"/>
      <c r="F657" s="87"/>
      <c r="G657" s="87"/>
      <c r="H657" s="87"/>
      <c r="I657" s="87"/>
      <c r="J657" s="87"/>
      <c r="K657" s="87"/>
      <c r="L657" s="87"/>
      <c r="M657" s="87"/>
      <c r="N657" s="87"/>
      <c r="O657" s="87"/>
      <c r="P657" s="87"/>
      <c r="Q657" s="87"/>
      <c r="R657" s="87"/>
      <c r="S657" s="87"/>
      <c r="T657" s="87"/>
      <c r="U657" s="87"/>
      <c r="V657" s="87"/>
    </row>
    <row r="658" spans="1:22" ht="12">
      <c r="A658" s="87"/>
      <c r="B658" s="125"/>
      <c r="C658" s="87"/>
      <c r="D658" s="87"/>
      <c r="E658" s="87"/>
      <c r="F658" s="87"/>
      <c r="G658" s="87"/>
      <c r="H658" s="87"/>
      <c r="I658" s="87"/>
      <c r="J658" s="87"/>
      <c r="K658" s="87"/>
      <c r="L658" s="87"/>
      <c r="M658" s="87"/>
      <c r="N658" s="87"/>
      <c r="O658" s="87"/>
      <c r="P658" s="87"/>
      <c r="Q658" s="87"/>
      <c r="R658" s="87"/>
      <c r="S658" s="87"/>
      <c r="T658" s="87"/>
      <c r="U658" s="87"/>
      <c r="V658" s="87"/>
    </row>
    <row r="659" spans="1:22" ht="12">
      <c r="A659" s="87"/>
      <c r="B659" s="125"/>
      <c r="C659" s="87"/>
      <c r="D659" s="87"/>
      <c r="E659" s="87"/>
      <c r="F659" s="87"/>
      <c r="G659" s="87"/>
      <c r="H659" s="87"/>
      <c r="I659" s="87"/>
      <c r="J659" s="87"/>
      <c r="K659" s="87"/>
      <c r="L659" s="87"/>
      <c r="M659" s="87"/>
      <c r="N659" s="87"/>
      <c r="O659" s="87"/>
      <c r="P659" s="87"/>
      <c r="Q659" s="87"/>
      <c r="R659" s="87"/>
      <c r="S659" s="87"/>
      <c r="T659" s="87"/>
      <c r="U659" s="87"/>
      <c r="V659" s="87"/>
    </row>
    <row r="660" spans="1:22" ht="12">
      <c r="A660" s="87"/>
      <c r="B660" s="125"/>
      <c r="C660" s="87"/>
      <c r="D660" s="87"/>
      <c r="E660" s="87"/>
      <c r="F660" s="87"/>
      <c r="G660" s="87"/>
      <c r="H660" s="87"/>
      <c r="I660" s="87"/>
      <c r="J660" s="87"/>
      <c r="K660" s="87"/>
      <c r="L660" s="87"/>
      <c r="M660" s="87"/>
      <c r="N660" s="87"/>
      <c r="O660" s="87"/>
      <c r="P660" s="87"/>
      <c r="Q660" s="87"/>
      <c r="R660" s="87"/>
      <c r="S660" s="87"/>
      <c r="T660" s="87"/>
      <c r="U660" s="87"/>
      <c r="V660" s="87"/>
    </row>
    <row r="661" spans="1:22" ht="12">
      <c r="A661" s="87"/>
      <c r="B661" s="125"/>
      <c r="C661" s="87"/>
      <c r="D661" s="87"/>
      <c r="E661" s="87"/>
      <c r="F661" s="87"/>
      <c r="G661" s="87"/>
      <c r="H661" s="87"/>
      <c r="I661" s="87"/>
      <c r="J661" s="87"/>
      <c r="K661" s="87"/>
      <c r="L661" s="87"/>
      <c r="M661" s="87"/>
      <c r="N661" s="87"/>
      <c r="O661" s="87"/>
      <c r="P661" s="87"/>
      <c r="Q661" s="87"/>
      <c r="R661" s="87"/>
      <c r="S661" s="87"/>
      <c r="T661" s="87"/>
      <c r="U661" s="87"/>
      <c r="V661" s="87"/>
    </row>
    <row r="662" spans="1:22" ht="12">
      <c r="A662" s="87"/>
      <c r="B662" s="125"/>
      <c r="C662" s="87"/>
      <c r="D662" s="87"/>
      <c r="E662" s="87"/>
      <c r="F662" s="87"/>
      <c r="G662" s="87"/>
      <c r="H662" s="87"/>
      <c r="I662" s="87"/>
      <c r="J662" s="87"/>
      <c r="K662" s="87"/>
      <c r="L662" s="87"/>
      <c r="M662" s="87"/>
      <c r="N662" s="87"/>
      <c r="O662" s="87"/>
      <c r="P662" s="87"/>
      <c r="Q662" s="87"/>
      <c r="R662" s="87"/>
      <c r="S662" s="87"/>
      <c r="T662" s="87"/>
      <c r="U662" s="87"/>
      <c r="V662" s="87"/>
    </row>
    <row r="663" spans="1:22" ht="12">
      <c r="A663" s="87"/>
      <c r="B663" s="125"/>
      <c r="C663" s="87"/>
      <c r="D663" s="87"/>
      <c r="E663" s="87"/>
      <c r="F663" s="87"/>
      <c r="G663" s="87"/>
      <c r="H663" s="87"/>
      <c r="I663" s="87"/>
      <c r="J663" s="87"/>
      <c r="K663" s="87"/>
      <c r="L663" s="87"/>
      <c r="M663" s="87"/>
      <c r="N663" s="87"/>
      <c r="O663" s="87"/>
      <c r="P663" s="87"/>
      <c r="Q663" s="87"/>
      <c r="R663" s="87"/>
      <c r="S663" s="87"/>
      <c r="T663" s="87"/>
      <c r="U663" s="87"/>
      <c r="V663" s="87"/>
    </row>
    <row r="664" spans="1:22" ht="12">
      <c r="A664" s="87"/>
      <c r="B664" s="125"/>
      <c r="C664" s="87"/>
      <c r="D664" s="87"/>
      <c r="E664" s="87"/>
      <c r="F664" s="87"/>
      <c r="G664" s="87"/>
      <c r="H664" s="87"/>
      <c r="I664" s="87"/>
      <c r="J664" s="87"/>
      <c r="K664" s="87"/>
      <c r="L664" s="87"/>
      <c r="M664" s="87"/>
      <c r="N664" s="87"/>
      <c r="O664" s="87"/>
      <c r="P664" s="87"/>
      <c r="Q664" s="87"/>
      <c r="R664" s="87"/>
      <c r="S664" s="87"/>
      <c r="T664" s="87"/>
      <c r="U664" s="87"/>
      <c r="V664" s="87"/>
    </row>
    <row r="665" spans="1:22" ht="12">
      <c r="A665" s="87"/>
      <c r="B665" s="125"/>
      <c r="C665" s="87"/>
      <c r="D665" s="87"/>
      <c r="E665" s="87"/>
      <c r="F665" s="87"/>
      <c r="G665" s="87"/>
      <c r="H665" s="87"/>
      <c r="I665" s="87"/>
      <c r="J665" s="87"/>
      <c r="K665" s="87"/>
      <c r="L665" s="87"/>
      <c r="M665" s="87"/>
      <c r="N665" s="87"/>
      <c r="O665" s="87"/>
      <c r="P665" s="87"/>
      <c r="Q665" s="87"/>
      <c r="R665" s="87"/>
      <c r="S665" s="87"/>
      <c r="T665" s="87"/>
      <c r="U665" s="87"/>
      <c r="V665" s="87"/>
    </row>
    <row r="666" spans="1:22" ht="12">
      <c r="A666" s="87"/>
      <c r="B666" s="125"/>
      <c r="C666" s="87"/>
      <c r="D666" s="87"/>
      <c r="E666" s="87"/>
      <c r="F666" s="87"/>
      <c r="G666" s="87"/>
      <c r="H666" s="87"/>
      <c r="I666" s="87"/>
      <c r="J666" s="87"/>
      <c r="K666" s="87"/>
      <c r="L666" s="87"/>
      <c r="M666" s="87"/>
      <c r="N666" s="87"/>
      <c r="O666" s="87"/>
      <c r="P666" s="87"/>
      <c r="Q666" s="87"/>
      <c r="R666" s="87"/>
      <c r="S666" s="87"/>
      <c r="T666" s="87"/>
      <c r="U666" s="87"/>
      <c r="V666" s="87"/>
    </row>
    <row r="667" spans="1:22" ht="12">
      <c r="A667" s="87"/>
      <c r="B667" s="125"/>
      <c r="C667" s="87"/>
      <c r="D667" s="87"/>
      <c r="E667" s="87"/>
      <c r="F667" s="87"/>
      <c r="G667" s="87"/>
      <c r="H667" s="87"/>
      <c r="I667" s="87"/>
      <c r="J667" s="87"/>
      <c r="K667" s="87"/>
      <c r="L667" s="87"/>
      <c r="M667" s="87"/>
      <c r="N667" s="87"/>
      <c r="O667" s="87"/>
      <c r="P667" s="87"/>
      <c r="Q667" s="87"/>
      <c r="R667" s="87"/>
      <c r="S667" s="87"/>
      <c r="T667" s="87"/>
      <c r="U667" s="87"/>
      <c r="V667" s="87"/>
    </row>
    <row r="668" spans="1:22" ht="12">
      <c r="A668" s="87"/>
      <c r="B668" s="125"/>
      <c r="C668" s="87"/>
      <c r="D668" s="87"/>
      <c r="E668" s="87"/>
      <c r="F668" s="87"/>
      <c r="G668" s="87"/>
      <c r="H668" s="87"/>
      <c r="I668" s="87"/>
      <c r="J668" s="87"/>
      <c r="K668" s="87"/>
      <c r="L668" s="87"/>
      <c r="M668" s="87"/>
      <c r="N668" s="87"/>
      <c r="O668" s="87"/>
      <c r="P668" s="87"/>
      <c r="Q668" s="87"/>
      <c r="R668" s="87"/>
      <c r="S668" s="87"/>
      <c r="T668" s="87"/>
      <c r="U668" s="87"/>
      <c r="V668" s="87"/>
    </row>
    <row r="669" spans="1:22" ht="12">
      <c r="A669" s="87"/>
      <c r="B669" s="125"/>
      <c r="C669" s="87"/>
      <c r="D669" s="87"/>
      <c r="E669" s="87"/>
      <c r="F669" s="87"/>
      <c r="G669" s="87"/>
      <c r="H669" s="87"/>
      <c r="I669" s="87"/>
      <c r="J669" s="87"/>
      <c r="K669" s="87"/>
      <c r="L669" s="87"/>
      <c r="M669" s="87"/>
      <c r="N669" s="87"/>
      <c r="O669" s="87"/>
      <c r="P669" s="87"/>
      <c r="Q669" s="87"/>
      <c r="R669" s="87"/>
      <c r="S669" s="87"/>
      <c r="T669" s="87"/>
      <c r="U669" s="87"/>
      <c r="V669" s="87"/>
    </row>
    <row r="670" spans="1:22" ht="12">
      <c r="A670" s="87"/>
      <c r="B670" s="125"/>
      <c r="C670" s="87"/>
      <c r="D670" s="87"/>
      <c r="E670" s="87"/>
      <c r="F670" s="87"/>
      <c r="G670" s="87"/>
      <c r="H670" s="87"/>
      <c r="I670" s="87"/>
      <c r="J670" s="87"/>
      <c r="K670" s="87"/>
      <c r="L670" s="87"/>
      <c r="M670" s="87"/>
      <c r="N670" s="87"/>
      <c r="O670" s="87"/>
      <c r="P670" s="87"/>
      <c r="Q670" s="87"/>
      <c r="R670" s="87"/>
      <c r="S670" s="87"/>
      <c r="T670" s="87"/>
      <c r="U670" s="87"/>
      <c r="V670" s="87"/>
    </row>
    <row r="671" spans="1:22" ht="12">
      <c r="A671" s="87"/>
      <c r="B671" s="125"/>
      <c r="C671" s="87"/>
      <c r="D671" s="87"/>
      <c r="E671" s="87"/>
      <c r="F671" s="87"/>
      <c r="G671" s="87"/>
      <c r="H671" s="87"/>
      <c r="I671" s="87"/>
      <c r="J671" s="87"/>
      <c r="K671" s="87"/>
      <c r="L671" s="87"/>
      <c r="M671" s="87"/>
      <c r="N671" s="87"/>
      <c r="O671" s="87"/>
      <c r="P671" s="87"/>
      <c r="Q671" s="87"/>
      <c r="R671" s="87"/>
      <c r="S671" s="87"/>
      <c r="T671" s="87"/>
      <c r="U671" s="87"/>
      <c r="V671" s="87"/>
    </row>
    <row r="672" spans="1:22" ht="12">
      <c r="A672" s="87"/>
      <c r="B672" s="125"/>
      <c r="C672" s="87"/>
      <c r="D672" s="87"/>
      <c r="E672" s="87"/>
      <c r="F672" s="87"/>
      <c r="G672" s="87"/>
      <c r="H672" s="87"/>
      <c r="I672" s="87"/>
      <c r="J672" s="87"/>
      <c r="K672" s="87"/>
      <c r="L672" s="87"/>
      <c r="M672" s="87"/>
      <c r="N672" s="87"/>
      <c r="O672" s="87"/>
      <c r="P672" s="87"/>
      <c r="Q672" s="87"/>
      <c r="R672" s="87"/>
      <c r="S672" s="87"/>
      <c r="T672" s="87"/>
      <c r="U672" s="87"/>
      <c r="V672" s="87"/>
    </row>
    <row r="673" spans="1:22" ht="12">
      <c r="A673" s="87"/>
      <c r="B673" s="125"/>
      <c r="C673" s="87"/>
      <c r="D673" s="87"/>
      <c r="E673" s="87"/>
      <c r="F673" s="87"/>
      <c r="G673" s="87"/>
      <c r="H673" s="87"/>
      <c r="I673" s="87"/>
      <c r="J673" s="87"/>
      <c r="K673" s="87"/>
      <c r="L673" s="87"/>
      <c r="M673" s="87"/>
      <c r="N673" s="87"/>
      <c r="O673" s="87"/>
      <c r="P673" s="87"/>
      <c r="Q673" s="87"/>
      <c r="R673" s="87"/>
      <c r="S673" s="87"/>
      <c r="T673" s="87"/>
      <c r="U673" s="87"/>
      <c r="V673" s="87"/>
    </row>
    <row r="674" spans="1:22" ht="12">
      <c r="A674" s="87"/>
      <c r="B674" s="125"/>
      <c r="C674" s="87"/>
      <c r="D674" s="87"/>
      <c r="E674" s="87"/>
      <c r="F674" s="87"/>
      <c r="G674" s="87"/>
      <c r="H674" s="87"/>
      <c r="I674" s="87"/>
      <c r="J674" s="87"/>
      <c r="K674" s="87"/>
      <c r="L674" s="87"/>
      <c r="M674" s="87"/>
      <c r="N674" s="87"/>
      <c r="O674" s="87"/>
      <c r="P674" s="87"/>
      <c r="Q674" s="87"/>
      <c r="R674" s="87"/>
      <c r="S674" s="87"/>
      <c r="T674" s="87"/>
      <c r="U674" s="87"/>
      <c r="V674" s="87"/>
    </row>
    <row r="675" spans="1:22" ht="12">
      <c r="A675" s="87"/>
      <c r="B675" s="125"/>
      <c r="C675" s="87"/>
      <c r="D675" s="87"/>
      <c r="E675" s="87"/>
      <c r="F675" s="87"/>
      <c r="G675" s="87"/>
      <c r="H675" s="87"/>
      <c r="I675" s="87"/>
      <c r="J675" s="87"/>
      <c r="K675" s="87"/>
      <c r="L675" s="87"/>
      <c r="M675" s="87"/>
      <c r="N675" s="87"/>
      <c r="O675" s="87"/>
      <c r="P675" s="87"/>
      <c r="Q675" s="87"/>
      <c r="R675" s="87"/>
      <c r="S675" s="87"/>
      <c r="T675" s="87"/>
      <c r="U675" s="87"/>
      <c r="V675" s="87"/>
    </row>
    <row r="676" spans="1:22" ht="12">
      <c r="A676" s="87"/>
      <c r="B676" s="125"/>
      <c r="C676" s="87"/>
      <c r="D676" s="87"/>
      <c r="E676" s="87"/>
      <c r="F676" s="87"/>
      <c r="G676" s="87"/>
      <c r="H676" s="87"/>
      <c r="I676" s="87"/>
      <c r="J676" s="87"/>
      <c r="K676" s="87"/>
      <c r="L676" s="87"/>
      <c r="M676" s="87"/>
      <c r="N676" s="87"/>
      <c r="O676" s="87"/>
      <c r="P676" s="87"/>
      <c r="Q676" s="87"/>
      <c r="R676" s="87"/>
      <c r="S676" s="87"/>
      <c r="T676" s="87"/>
      <c r="U676" s="87"/>
      <c r="V676" s="87"/>
    </row>
    <row r="677" spans="1:22" ht="12">
      <c r="A677" s="87"/>
      <c r="B677" s="125"/>
      <c r="C677" s="87"/>
      <c r="D677" s="87"/>
      <c r="E677" s="87"/>
      <c r="F677" s="87"/>
      <c r="G677" s="87"/>
      <c r="H677" s="87"/>
      <c r="I677" s="87"/>
      <c r="J677" s="87"/>
      <c r="K677" s="87"/>
      <c r="L677" s="87"/>
      <c r="M677" s="87"/>
      <c r="N677" s="87"/>
      <c r="O677" s="87"/>
      <c r="P677" s="87"/>
      <c r="Q677" s="87"/>
      <c r="R677" s="87"/>
      <c r="S677" s="87"/>
      <c r="T677" s="87"/>
      <c r="U677" s="87"/>
      <c r="V677" s="87"/>
    </row>
    <row r="678" spans="1:22" ht="12">
      <c r="A678" s="87"/>
      <c r="B678" s="125"/>
      <c r="C678" s="87"/>
      <c r="D678" s="87"/>
      <c r="E678" s="87"/>
      <c r="F678" s="87"/>
      <c r="G678" s="87"/>
      <c r="H678" s="87"/>
      <c r="I678" s="87"/>
      <c r="J678" s="87"/>
      <c r="K678" s="87"/>
      <c r="L678" s="87"/>
      <c r="M678" s="87"/>
      <c r="N678" s="87"/>
      <c r="O678" s="87"/>
      <c r="P678" s="87"/>
      <c r="Q678" s="87"/>
      <c r="R678" s="87"/>
      <c r="S678" s="87"/>
      <c r="T678" s="87"/>
      <c r="U678" s="87"/>
      <c r="V678" s="87"/>
    </row>
    <row r="679" spans="1:22" ht="12">
      <c r="A679" s="87"/>
      <c r="B679" s="125"/>
      <c r="C679" s="87"/>
      <c r="D679" s="87"/>
      <c r="E679" s="87"/>
      <c r="F679" s="87"/>
      <c r="G679" s="87"/>
      <c r="H679" s="87"/>
      <c r="I679" s="87"/>
      <c r="J679" s="87"/>
      <c r="K679" s="87"/>
      <c r="L679" s="87"/>
      <c r="M679" s="87"/>
      <c r="N679" s="87"/>
      <c r="O679" s="87"/>
      <c r="P679" s="87"/>
      <c r="Q679" s="87"/>
      <c r="R679" s="87"/>
      <c r="S679" s="87"/>
      <c r="T679" s="87"/>
      <c r="U679" s="87"/>
      <c r="V679" s="87"/>
    </row>
    <row r="680" spans="1:22" ht="12">
      <c r="A680" s="87"/>
      <c r="B680" s="125"/>
      <c r="C680" s="87"/>
      <c r="D680" s="87"/>
      <c r="E680" s="87"/>
      <c r="F680" s="87"/>
      <c r="G680" s="87"/>
      <c r="H680" s="87"/>
      <c r="I680" s="87"/>
      <c r="J680" s="87"/>
      <c r="K680" s="87"/>
      <c r="L680" s="87"/>
      <c r="M680" s="87"/>
      <c r="N680" s="87"/>
      <c r="O680" s="87"/>
      <c r="P680" s="87"/>
      <c r="Q680" s="87"/>
      <c r="R680" s="87"/>
      <c r="S680" s="87"/>
      <c r="T680" s="87"/>
      <c r="U680" s="87"/>
      <c r="V680" s="87"/>
    </row>
    <row r="681" spans="1:22" ht="12">
      <c r="A681" s="87"/>
      <c r="B681" s="125"/>
      <c r="C681" s="87"/>
      <c r="D681" s="87"/>
      <c r="E681" s="87"/>
      <c r="F681" s="87"/>
      <c r="G681" s="87"/>
      <c r="H681" s="87"/>
      <c r="I681" s="87"/>
      <c r="J681" s="87"/>
      <c r="K681" s="87"/>
      <c r="L681" s="87"/>
      <c r="M681" s="87"/>
      <c r="N681" s="87"/>
      <c r="O681" s="87"/>
      <c r="P681" s="87"/>
      <c r="Q681" s="87"/>
      <c r="R681" s="87"/>
      <c r="S681" s="87"/>
      <c r="T681" s="87"/>
      <c r="U681" s="87"/>
      <c r="V681" s="87"/>
    </row>
    <row r="682" spans="1:22" ht="12">
      <c r="A682" s="87"/>
      <c r="B682" s="125"/>
      <c r="C682" s="87"/>
      <c r="D682" s="87"/>
      <c r="E682" s="87"/>
      <c r="F682" s="87"/>
      <c r="G682" s="87"/>
      <c r="H682" s="87"/>
      <c r="I682" s="87"/>
      <c r="J682" s="87"/>
      <c r="K682" s="87"/>
      <c r="L682" s="87"/>
      <c r="M682" s="87"/>
      <c r="N682" s="87"/>
      <c r="O682" s="87"/>
      <c r="P682" s="87"/>
      <c r="Q682" s="87"/>
      <c r="R682" s="87"/>
      <c r="S682" s="87"/>
      <c r="T682" s="87"/>
      <c r="U682" s="87"/>
      <c r="V682" s="87"/>
    </row>
    <row r="683" spans="1:22" ht="12">
      <c r="A683" s="87"/>
      <c r="B683" s="125"/>
      <c r="C683" s="87"/>
      <c r="D683" s="87"/>
      <c r="E683" s="87"/>
      <c r="F683" s="87"/>
      <c r="G683" s="87"/>
      <c r="H683" s="87"/>
      <c r="I683" s="87"/>
      <c r="J683" s="87"/>
      <c r="K683" s="87"/>
      <c r="L683" s="87"/>
      <c r="M683" s="87"/>
      <c r="N683" s="87"/>
      <c r="O683" s="87"/>
      <c r="P683" s="87"/>
      <c r="Q683" s="87"/>
      <c r="R683" s="87"/>
      <c r="S683" s="87"/>
      <c r="T683" s="87"/>
      <c r="U683" s="87"/>
      <c r="V683" s="87"/>
    </row>
    <row r="684" spans="1:22" ht="12">
      <c r="A684" s="87"/>
      <c r="B684" s="125"/>
      <c r="C684" s="87"/>
      <c r="D684" s="87"/>
      <c r="E684" s="87"/>
      <c r="F684" s="87"/>
      <c r="G684" s="87"/>
      <c r="H684" s="87"/>
      <c r="I684" s="87"/>
      <c r="J684" s="87"/>
      <c r="K684" s="87"/>
      <c r="L684" s="87"/>
      <c r="M684" s="87"/>
      <c r="N684" s="87"/>
      <c r="O684" s="87"/>
      <c r="P684" s="87"/>
      <c r="Q684" s="87"/>
      <c r="R684" s="87"/>
      <c r="S684" s="87"/>
      <c r="T684" s="87"/>
      <c r="U684" s="87"/>
      <c r="V684" s="87"/>
    </row>
    <row r="685" spans="1:22" ht="12">
      <c r="A685" s="87"/>
      <c r="B685" s="125"/>
      <c r="C685" s="87"/>
      <c r="D685" s="87"/>
      <c r="E685" s="87"/>
      <c r="F685" s="87"/>
      <c r="G685" s="87"/>
      <c r="H685" s="87"/>
      <c r="I685" s="87"/>
      <c r="J685" s="87"/>
      <c r="K685" s="87"/>
      <c r="L685" s="87"/>
      <c r="M685" s="87"/>
      <c r="N685" s="87"/>
      <c r="O685" s="87"/>
      <c r="P685" s="87"/>
      <c r="Q685" s="87"/>
      <c r="R685" s="87"/>
      <c r="S685" s="87"/>
      <c r="T685" s="87"/>
      <c r="U685" s="87"/>
      <c r="V685" s="87"/>
    </row>
    <row r="686" spans="1:22" ht="12">
      <c r="A686" s="87"/>
      <c r="B686" s="125"/>
      <c r="C686" s="87"/>
      <c r="D686" s="87"/>
      <c r="E686" s="87"/>
      <c r="F686" s="87"/>
      <c r="G686" s="87"/>
      <c r="H686" s="87"/>
      <c r="I686" s="87"/>
      <c r="J686" s="87"/>
      <c r="K686" s="87"/>
      <c r="L686" s="87"/>
      <c r="M686" s="87"/>
      <c r="N686" s="87"/>
      <c r="O686" s="87"/>
      <c r="P686" s="87"/>
      <c r="Q686" s="87"/>
      <c r="R686" s="87"/>
      <c r="S686" s="87"/>
      <c r="T686" s="87"/>
      <c r="U686" s="87"/>
      <c r="V686" s="87"/>
    </row>
    <row r="687" spans="1:22" ht="12">
      <c r="A687" s="87"/>
      <c r="B687" s="125"/>
      <c r="C687" s="87"/>
      <c r="D687" s="87"/>
      <c r="E687" s="87"/>
      <c r="F687" s="87"/>
      <c r="G687" s="87"/>
      <c r="H687" s="87"/>
      <c r="I687" s="87"/>
      <c r="J687" s="87"/>
      <c r="K687" s="87"/>
      <c r="L687" s="87"/>
      <c r="M687" s="87"/>
      <c r="N687" s="87"/>
      <c r="O687" s="87"/>
      <c r="P687" s="87"/>
      <c r="Q687" s="87"/>
      <c r="R687" s="87"/>
      <c r="S687" s="87"/>
      <c r="T687" s="87"/>
      <c r="U687" s="87"/>
      <c r="V687" s="87"/>
    </row>
    <row r="688" spans="1:22" ht="12">
      <c r="A688" s="87"/>
      <c r="B688" s="125"/>
      <c r="C688" s="87"/>
      <c r="D688" s="87"/>
      <c r="E688" s="87"/>
      <c r="F688" s="87"/>
      <c r="G688" s="87"/>
      <c r="H688" s="87"/>
      <c r="I688" s="87"/>
      <c r="J688" s="87"/>
      <c r="K688" s="87"/>
      <c r="L688" s="87"/>
      <c r="M688" s="87"/>
      <c r="N688" s="87"/>
      <c r="O688" s="87"/>
      <c r="P688" s="87"/>
      <c r="Q688" s="87"/>
      <c r="R688" s="87"/>
      <c r="S688" s="87"/>
      <c r="T688" s="87"/>
      <c r="U688" s="87"/>
      <c r="V688" s="87"/>
    </row>
    <row r="689" spans="1:22" ht="12">
      <c r="A689" s="87"/>
      <c r="B689" s="125"/>
      <c r="C689" s="87"/>
      <c r="D689" s="87"/>
      <c r="E689" s="87"/>
      <c r="F689" s="87"/>
      <c r="G689" s="87"/>
      <c r="H689" s="87"/>
      <c r="I689" s="87"/>
      <c r="J689" s="87"/>
      <c r="K689" s="87"/>
      <c r="L689" s="87"/>
      <c r="M689" s="87"/>
      <c r="N689" s="87"/>
      <c r="O689" s="87"/>
      <c r="P689" s="87"/>
      <c r="Q689" s="87"/>
      <c r="R689" s="87"/>
      <c r="S689" s="87"/>
      <c r="T689" s="87"/>
      <c r="U689" s="87"/>
      <c r="V689" s="87"/>
    </row>
    <row r="690" spans="1:22" ht="12">
      <c r="A690" s="87"/>
      <c r="B690" s="125"/>
      <c r="C690" s="87"/>
      <c r="D690" s="87"/>
      <c r="E690" s="87"/>
      <c r="F690" s="87"/>
      <c r="G690" s="87"/>
      <c r="H690" s="87"/>
      <c r="I690" s="87"/>
      <c r="J690" s="87"/>
      <c r="K690" s="87"/>
      <c r="L690" s="87"/>
      <c r="M690" s="87"/>
      <c r="N690" s="87"/>
      <c r="O690" s="87"/>
      <c r="P690" s="87"/>
      <c r="Q690" s="87"/>
      <c r="R690" s="87"/>
      <c r="S690" s="87"/>
      <c r="T690" s="87"/>
      <c r="U690" s="87"/>
      <c r="V690" s="87"/>
    </row>
    <row r="691" spans="1:22" ht="12">
      <c r="A691" s="87"/>
      <c r="B691" s="125"/>
      <c r="C691" s="87"/>
      <c r="D691" s="87"/>
      <c r="E691" s="87"/>
      <c r="F691" s="87"/>
      <c r="G691" s="87"/>
      <c r="H691" s="87"/>
      <c r="I691" s="87"/>
      <c r="J691" s="87"/>
      <c r="K691" s="87"/>
      <c r="L691" s="87"/>
      <c r="M691" s="87"/>
      <c r="N691" s="87"/>
      <c r="O691" s="87"/>
      <c r="P691" s="87"/>
      <c r="Q691" s="87"/>
      <c r="R691" s="87"/>
      <c r="S691" s="87"/>
      <c r="T691" s="87"/>
      <c r="U691" s="87"/>
      <c r="V691" s="87"/>
    </row>
    <row r="692" spans="1:22" ht="12">
      <c r="A692" s="87"/>
      <c r="B692" s="125"/>
      <c r="C692" s="87"/>
      <c r="D692" s="87"/>
      <c r="E692" s="87"/>
      <c r="F692" s="87"/>
      <c r="G692" s="87"/>
      <c r="H692" s="87"/>
      <c r="I692" s="87"/>
      <c r="J692" s="87"/>
      <c r="K692" s="87"/>
      <c r="L692" s="87"/>
      <c r="M692" s="87"/>
      <c r="N692" s="87"/>
      <c r="O692" s="87"/>
      <c r="P692" s="87"/>
      <c r="Q692" s="87"/>
      <c r="R692" s="87"/>
      <c r="S692" s="87"/>
      <c r="T692" s="87"/>
      <c r="U692" s="87"/>
      <c r="V692" s="87"/>
    </row>
    <row r="693" spans="1:22" ht="12">
      <c r="A693" s="87"/>
      <c r="B693" s="125"/>
      <c r="C693" s="87"/>
      <c r="D693" s="87"/>
      <c r="E693" s="87"/>
      <c r="F693" s="87"/>
      <c r="G693" s="87"/>
      <c r="H693" s="87"/>
      <c r="I693" s="87"/>
      <c r="J693" s="87"/>
      <c r="K693" s="87"/>
      <c r="L693" s="87"/>
      <c r="M693" s="87"/>
      <c r="N693" s="87"/>
      <c r="O693" s="87"/>
      <c r="P693" s="87"/>
      <c r="Q693" s="87"/>
      <c r="R693" s="87"/>
      <c r="S693" s="87"/>
      <c r="T693" s="87"/>
      <c r="U693" s="87"/>
      <c r="V693" s="87"/>
    </row>
    <row r="694" spans="1:22" ht="12">
      <c r="A694" s="87"/>
      <c r="B694" s="125"/>
      <c r="C694" s="87"/>
      <c r="D694" s="87"/>
      <c r="E694" s="87"/>
      <c r="F694" s="87"/>
      <c r="G694" s="87"/>
      <c r="H694" s="87"/>
      <c r="I694" s="87"/>
      <c r="J694" s="87"/>
      <c r="K694" s="87"/>
      <c r="L694" s="87"/>
      <c r="M694" s="87"/>
      <c r="N694" s="87"/>
      <c r="O694" s="87"/>
      <c r="P694" s="87"/>
      <c r="Q694" s="87"/>
      <c r="R694" s="87"/>
      <c r="S694" s="87"/>
      <c r="T694" s="87"/>
      <c r="U694" s="87"/>
      <c r="V694" s="87"/>
    </row>
    <row r="695" spans="1:22" ht="12">
      <c r="A695" s="87"/>
      <c r="B695" s="125"/>
      <c r="C695" s="87"/>
      <c r="D695" s="87"/>
      <c r="E695" s="87"/>
      <c r="F695" s="87"/>
      <c r="G695" s="87"/>
      <c r="H695" s="87"/>
      <c r="I695" s="87"/>
      <c r="J695" s="87"/>
      <c r="K695" s="87"/>
      <c r="L695" s="87"/>
      <c r="M695" s="87"/>
      <c r="N695" s="87"/>
      <c r="O695" s="87"/>
      <c r="P695" s="87"/>
      <c r="Q695" s="87"/>
      <c r="R695" s="87"/>
      <c r="S695" s="87"/>
      <c r="T695" s="87"/>
      <c r="U695" s="87"/>
      <c r="V695" s="87"/>
    </row>
    <row r="696" spans="1:22" ht="12">
      <c r="A696" s="87"/>
      <c r="B696" s="125"/>
      <c r="C696" s="87"/>
      <c r="D696" s="87"/>
      <c r="E696" s="87"/>
      <c r="F696" s="87"/>
      <c r="G696" s="87"/>
      <c r="H696" s="87"/>
      <c r="I696" s="87"/>
      <c r="J696" s="87"/>
      <c r="K696" s="87"/>
      <c r="L696" s="87"/>
      <c r="M696" s="87"/>
      <c r="N696" s="87"/>
      <c r="O696" s="87"/>
      <c r="P696" s="87"/>
      <c r="Q696" s="87"/>
      <c r="R696" s="87"/>
      <c r="S696" s="87"/>
      <c r="T696" s="87"/>
      <c r="U696" s="87"/>
      <c r="V696" s="87"/>
    </row>
    <row r="697" spans="1:22" ht="12">
      <c r="A697" s="87"/>
      <c r="B697" s="125"/>
      <c r="C697" s="87"/>
      <c r="D697" s="87"/>
      <c r="E697" s="87"/>
      <c r="F697" s="87"/>
      <c r="G697" s="87"/>
      <c r="H697" s="87"/>
      <c r="I697" s="87"/>
      <c r="J697" s="87"/>
      <c r="K697" s="87"/>
      <c r="L697" s="87"/>
      <c r="M697" s="87"/>
      <c r="N697" s="87"/>
      <c r="O697" s="87"/>
      <c r="P697" s="87"/>
      <c r="Q697" s="87"/>
      <c r="R697" s="87"/>
      <c r="S697" s="87"/>
      <c r="T697" s="87"/>
      <c r="U697" s="87"/>
      <c r="V697" s="87"/>
    </row>
    <row r="698" spans="1:22" ht="12">
      <c r="A698" s="87"/>
      <c r="B698" s="125"/>
      <c r="C698" s="87"/>
      <c r="D698" s="87"/>
      <c r="E698" s="87"/>
      <c r="F698" s="87"/>
      <c r="G698" s="87"/>
      <c r="H698" s="87"/>
      <c r="I698" s="87"/>
      <c r="J698" s="87"/>
      <c r="K698" s="87"/>
      <c r="L698" s="87"/>
      <c r="M698" s="87"/>
      <c r="N698" s="87"/>
      <c r="O698" s="87"/>
      <c r="P698" s="87"/>
      <c r="Q698" s="87"/>
      <c r="R698" s="87"/>
      <c r="S698" s="87"/>
      <c r="T698" s="87"/>
      <c r="U698" s="87"/>
      <c r="V698" s="87"/>
    </row>
    <row r="699" spans="1:22" ht="12">
      <c r="A699" s="87"/>
      <c r="B699" s="125"/>
      <c r="C699" s="87"/>
      <c r="D699" s="87"/>
      <c r="E699" s="87"/>
      <c r="F699" s="87"/>
      <c r="G699" s="87"/>
      <c r="H699" s="87"/>
      <c r="I699" s="87"/>
      <c r="J699" s="87"/>
      <c r="K699" s="87"/>
      <c r="L699" s="87"/>
      <c r="M699" s="87"/>
      <c r="N699" s="87"/>
      <c r="O699" s="87"/>
      <c r="P699" s="87"/>
      <c r="Q699" s="87"/>
      <c r="R699" s="87"/>
      <c r="S699" s="87"/>
      <c r="T699" s="87"/>
      <c r="U699" s="87"/>
      <c r="V699" s="87"/>
    </row>
    <row r="700" spans="1:22" ht="12">
      <c r="A700" s="87"/>
      <c r="B700" s="125"/>
      <c r="C700" s="87"/>
      <c r="D700" s="87"/>
      <c r="E700" s="87"/>
      <c r="F700" s="87"/>
      <c r="G700" s="87"/>
      <c r="H700" s="87"/>
      <c r="I700" s="87"/>
      <c r="J700" s="87"/>
      <c r="K700" s="87"/>
      <c r="L700" s="87"/>
      <c r="M700" s="87"/>
      <c r="N700" s="87"/>
      <c r="O700" s="87"/>
      <c r="P700" s="87"/>
      <c r="Q700" s="87"/>
      <c r="R700" s="87"/>
      <c r="S700" s="87"/>
      <c r="T700" s="87"/>
      <c r="U700" s="87"/>
      <c r="V700" s="87"/>
    </row>
    <row r="701" spans="1:22" ht="12">
      <c r="A701" s="87"/>
      <c r="B701" s="125"/>
      <c r="C701" s="87"/>
      <c r="D701" s="87"/>
      <c r="E701" s="87"/>
      <c r="F701" s="87"/>
      <c r="G701" s="87"/>
      <c r="H701" s="87"/>
      <c r="I701" s="87"/>
      <c r="J701" s="87"/>
      <c r="K701" s="87"/>
      <c r="L701" s="87"/>
      <c r="M701" s="87"/>
      <c r="N701" s="87"/>
      <c r="O701" s="87"/>
      <c r="P701" s="87"/>
      <c r="Q701" s="87"/>
      <c r="R701" s="87"/>
      <c r="S701" s="87"/>
      <c r="T701" s="87"/>
      <c r="U701" s="87"/>
      <c r="V701" s="87"/>
    </row>
    <row r="702" spans="1:22" ht="12">
      <c r="A702" s="87"/>
      <c r="B702" s="125"/>
      <c r="C702" s="87"/>
      <c r="D702" s="87"/>
      <c r="E702" s="87"/>
      <c r="F702" s="87"/>
      <c r="G702" s="87"/>
      <c r="H702" s="87"/>
      <c r="I702" s="87"/>
      <c r="J702" s="87"/>
      <c r="K702" s="87"/>
      <c r="L702" s="87"/>
      <c r="M702" s="87"/>
      <c r="N702" s="87"/>
      <c r="O702" s="87"/>
      <c r="P702" s="87"/>
      <c r="Q702" s="87"/>
      <c r="R702" s="87"/>
      <c r="S702" s="87"/>
      <c r="T702" s="87"/>
      <c r="U702" s="87"/>
      <c r="V702" s="87"/>
    </row>
    <row r="703" spans="1:22" ht="12">
      <c r="A703" s="87"/>
      <c r="B703" s="125"/>
      <c r="C703" s="87"/>
      <c r="D703" s="87"/>
      <c r="E703" s="87"/>
      <c r="F703" s="87"/>
      <c r="G703" s="87"/>
      <c r="H703" s="87"/>
      <c r="I703" s="87"/>
      <c r="J703" s="87"/>
      <c r="K703" s="87"/>
      <c r="L703" s="87"/>
      <c r="M703" s="87"/>
      <c r="N703" s="87"/>
      <c r="O703" s="87"/>
      <c r="P703" s="87"/>
      <c r="Q703" s="87"/>
      <c r="R703" s="87"/>
      <c r="S703" s="87"/>
      <c r="T703" s="87"/>
      <c r="U703" s="87"/>
      <c r="V703" s="87"/>
    </row>
    <row r="704" spans="1:22" ht="12">
      <c r="A704" s="87"/>
      <c r="B704" s="125"/>
      <c r="C704" s="87"/>
      <c r="D704" s="87"/>
      <c r="E704" s="87"/>
      <c r="F704" s="87"/>
      <c r="G704" s="87"/>
      <c r="H704" s="87"/>
      <c r="I704" s="87"/>
      <c r="J704" s="87"/>
      <c r="K704" s="87"/>
      <c r="L704" s="87"/>
      <c r="M704" s="87"/>
      <c r="N704" s="87"/>
      <c r="O704" s="87"/>
      <c r="P704" s="87"/>
      <c r="Q704" s="87"/>
      <c r="R704" s="87"/>
      <c r="S704" s="87"/>
      <c r="T704" s="87"/>
      <c r="U704" s="87"/>
      <c r="V704" s="87"/>
    </row>
    <row r="705" spans="1:22" ht="12">
      <c r="A705" s="87"/>
      <c r="B705" s="125"/>
      <c r="C705" s="87"/>
      <c r="D705" s="87"/>
      <c r="E705" s="87"/>
      <c r="F705" s="87"/>
      <c r="G705" s="87"/>
      <c r="H705" s="87"/>
      <c r="I705" s="87"/>
      <c r="J705" s="87"/>
      <c r="K705" s="87"/>
      <c r="L705" s="87"/>
      <c r="M705" s="87"/>
      <c r="N705" s="87"/>
      <c r="O705" s="87"/>
      <c r="P705" s="87"/>
      <c r="Q705" s="87"/>
      <c r="R705" s="87"/>
      <c r="S705" s="87"/>
      <c r="T705" s="87"/>
      <c r="U705" s="87"/>
      <c r="V705" s="87"/>
    </row>
    <row r="706" spans="1:22" ht="12">
      <c r="A706" s="87"/>
      <c r="B706" s="125"/>
      <c r="C706" s="87"/>
      <c r="D706" s="87"/>
      <c r="E706" s="87"/>
      <c r="F706" s="87"/>
      <c r="G706" s="87"/>
      <c r="H706" s="87"/>
      <c r="I706" s="87"/>
      <c r="J706" s="87"/>
      <c r="K706" s="87"/>
      <c r="L706" s="87"/>
      <c r="M706" s="87"/>
      <c r="N706" s="87"/>
      <c r="O706" s="87"/>
      <c r="P706" s="87"/>
      <c r="Q706" s="87"/>
      <c r="R706" s="87"/>
      <c r="S706" s="87"/>
      <c r="T706" s="87"/>
      <c r="U706" s="87"/>
      <c r="V706" s="87"/>
    </row>
    <row r="707" spans="1:22" ht="12">
      <c r="A707" s="87"/>
      <c r="B707" s="125"/>
      <c r="C707" s="87"/>
      <c r="D707" s="87"/>
      <c r="E707" s="87"/>
      <c r="F707" s="87"/>
      <c r="G707" s="87"/>
      <c r="H707" s="87"/>
      <c r="I707" s="87"/>
      <c r="J707" s="87"/>
      <c r="K707" s="87"/>
      <c r="L707" s="87"/>
      <c r="M707" s="87"/>
      <c r="N707" s="87"/>
      <c r="O707" s="87"/>
      <c r="P707" s="87"/>
      <c r="Q707" s="87"/>
      <c r="R707" s="87"/>
      <c r="S707" s="87"/>
      <c r="T707" s="87"/>
      <c r="U707" s="87"/>
      <c r="V707" s="87"/>
    </row>
    <row r="708" spans="1:22" ht="12">
      <c r="A708" s="87"/>
      <c r="B708" s="125"/>
      <c r="C708" s="87"/>
      <c r="D708" s="87"/>
      <c r="E708" s="87"/>
      <c r="F708" s="87"/>
      <c r="G708" s="87"/>
      <c r="H708" s="87"/>
      <c r="I708" s="87"/>
      <c r="J708" s="87"/>
      <c r="K708" s="87"/>
      <c r="L708" s="87"/>
      <c r="M708" s="87"/>
      <c r="N708" s="87"/>
      <c r="O708" s="87"/>
      <c r="P708" s="87"/>
      <c r="Q708" s="87"/>
      <c r="R708" s="87"/>
      <c r="S708" s="87"/>
      <c r="T708" s="87"/>
      <c r="U708" s="87"/>
      <c r="V708" s="87"/>
    </row>
    <row r="709" spans="1:22" ht="12">
      <c r="A709" s="87"/>
      <c r="B709" s="125"/>
      <c r="C709" s="87"/>
      <c r="D709" s="87"/>
      <c r="E709" s="87"/>
      <c r="F709" s="87"/>
      <c r="G709" s="87"/>
      <c r="H709" s="87"/>
      <c r="I709" s="87"/>
      <c r="J709" s="87"/>
      <c r="K709" s="87"/>
      <c r="L709" s="87"/>
      <c r="M709" s="87"/>
      <c r="N709" s="87"/>
      <c r="O709" s="87"/>
      <c r="P709" s="87"/>
      <c r="Q709" s="87"/>
      <c r="R709" s="87"/>
      <c r="S709" s="87"/>
      <c r="T709" s="87"/>
      <c r="U709" s="87"/>
      <c r="V709" s="87"/>
    </row>
    <row r="710" spans="1:22" ht="12">
      <c r="A710" s="87"/>
      <c r="B710" s="125"/>
      <c r="C710" s="87"/>
      <c r="D710" s="87"/>
      <c r="E710" s="87"/>
      <c r="F710" s="87"/>
      <c r="G710" s="87"/>
      <c r="H710" s="87"/>
      <c r="I710" s="87"/>
      <c r="J710" s="87"/>
      <c r="K710" s="87"/>
      <c r="L710" s="87"/>
      <c r="M710" s="87"/>
      <c r="N710" s="87"/>
      <c r="O710" s="87"/>
      <c r="P710" s="87"/>
      <c r="Q710" s="87"/>
      <c r="R710" s="87"/>
      <c r="S710" s="87"/>
      <c r="T710" s="87"/>
      <c r="U710" s="87"/>
      <c r="V710" s="87"/>
    </row>
    <row r="711" spans="1:22" ht="12">
      <c r="A711" s="87"/>
      <c r="B711" s="125"/>
      <c r="C711" s="87"/>
      <c r="D711" s="87"/>
      <c r="E711" s="87"/>
      <c r="F711" s="87"/>
      <c r="G711" s="87"/>
      <c r="H711" s="87"/>
      <c r="I711" s="87"/>
      <c r="J711" s="87"/>
      <c r="K711" s="87"/>
      <c r="L711" s="87"/>
      <c r="M711" s="87"/>
      <c r="N711" s="87"/>
      <c r="O711" s="87"/>
      <c r="P711" s="87"/>
      <c r="Q711" s="87"/>
      <c r="R711" s="87"/>
      <c r="S711" s="87"/>
      <c r="T711" s="87"/>
      <c r="U711" s="87"/>
      <c r="V711" s="87"/>
    </row>
    <row r="712" spans="1:22" ht="12">
      <c r="A712" s="87"/>
      <c r="B712" s="125"/>
      <c r="C712" s="87"/>
      <c r="D712" s="87"/>
      <c r="E712" s="87"/>
      <c r="F712" s="87"/>
      <c r="G712" s="87"/>
      <c r="H712" s="87"/>
      <c r="I712" s="87"/>
      <c r="J712" s="87"/>
      <c r="K712" s="87"/>
      <c r="L712" s="87"/>
      <c r="M712" s="87"/>
      <c r="N712" s="87"/>
      <c r="O712" s="87"/>
      <c r="P712" s="87"/>
      <c r="Q712" s="87"/>
      <c r="R712" s="87"/>
      <c r="S712" s="87"/>
      <c r="T712" s="87"/>
      <c r="U712" s="87"/>
      <c r="V712" s="87"/>
    </row>
    <row r="713" spans="1:22" ht="12">
      <c r="A713" s="87"/>
      <c r="B713" s="125"/>
      <c r="C713" s="87"/>
      <c r="D713" s="87"/>
      <c r="E713" s="87"/>
      <c r="F713" s="87"/>
      <c r="G713" s="87"/>
      <c r="H713" s="87"/>
      <c r="I713" s="87"/>
      <c r="J713" s="87"/>
      <c r="K713" s="87"/>
      <c r="L713" s="87"/>
      <c r="M713" s="87"/>
      <c r="N713" s="87"/>
      <c r="O713" s="87"/>
      <c r="P713" s="87"/>
      <c r="Q713" s="87"/>
      <c r="R713" s="87"/>
      <c r="S713" s="87"/>
      <c r="T713" s="87"/>
      <c r="U713" s="87"/>
      <c r="V713" s="87"/>
    </row>
    <row r="714" spans="1:22" ht="12">
      <c r="A714" s="87"/>
      <c r="B714" s="125"/>
      <c r="C714" s="87"/>
      <c r="D714" s="87"/>
      <c r="E714" s="87"/>
      <c r="F714" s="87"/>
      <c r="G714" s="87"/>
      <c r="H714" s="87"/>
      <c r="I714" s="87"/>
      <c r="J714" s="87"/>
      <c r="K714" s="87"/>
      <c r="L714" s="87"/>
      <c r="M714" s="87"/>
      <c r="N714" s="87"/>
      <c r="O714" s="87"/>
      <c r="P714" s="87"/>
      <c r="Q714" s="87"/>
      <c r="R714" s="87"/>
      <c r="S714" s="87"/>
      <c r="T714" s="87"/>
      <c r="U714" s="87"/>
      <c r="V714" s="87"/>
    </row>
    <row r="715" spans="1:22" ht="12">
      <c r="A715" s="87"/>
      <c r="B715" s="125"/>
      <c r="C715" s="87"/>
      <c r="D715" s="87"/>
      <c r="E715" s="87"/>
      <c r="F715" s="87"/>
      <c r="G715" s="87"/>
      <c r="H715" s="87"/>
      <c r="I715" s="87"/>
      <c r="J715" s="87"/>
      <c r="K715" s="87"/>
      <c r="L715" s="87"/>
      <c r="M715" s="87"/>
      <c r="N715" s="87"/>
      <c r="O715" s="87"/>
      <c r="P715" s="87"/>
      <c r="Q715" s="87"/>
      <c r="R715" s="87"/>
      <c r="S715" s="87"/>
      <c r="T715" s="87"/>
      <c r="U715" s="87"/>
      <c r="V715" s="87"/>
    </row>
    <row r="716" spans="1:22" ht="12">
      <c r="A716" s="87"/>
      <c r="B716" s="125"/>
      <c r="C716" s="87"/>
      <c r="D716" s="87"/>
      <c r="E716" s="87"/>
      <c r="F716" s="87"/>
      <c r="G716" s="87"/>
      <c r="H716" s="87"/>
      <c r="I716" s="87"/>
      <c r="J716" s="87"/>
      <c r="K716" s="87"/>
      <c r="L716" s="87"/>
      <c r="M716" s="87"/>
      <c r="N716" s="87"/>
      <c r="O716" s="87"/>
      <c r="P716" s="87"/>
      <c r="Q716" s="87"/>
      <c r="R716" s="87"/>
      <c r="S716" s="87"/>
      <c r="T716" s="87"/>
      <c r="U716" s="87"/>
      <c r="V716" s="87"/>
    </row>
    <row r="717" spans="1:22" ht="12">
      <c r="A717" s="87"/>
      <c r="B717" s="125"/>
      <c r="C717" s="87"/>
      <c r="D717" s="87"/>
      <c r="E717" s="87"/>
      <c r="F717" s="87"/>
      <c r="G717" s="87"/>
      <c r="H717" s="87"/>
      <c r="I717" s="87"/>
      <c r="J717" s="87"/>
      <c r="K717" s="87"/>
      <c r="L717" s="87"/>
      <c r="M717" s="87"/>
      <c r="N717" s="87"/>
      <c r="O717" s="87"/>
      <c r="P717" s="87"/>
      <c r="Q717" s="87"/>
      <c r="R717" s="87"/>
      <c r="S717" s="87"/>
      <c r="T717" s="87"/>
      <c r="U717" s="87"/>
      <c r="V717" s="87"/>
    </row>
    <row r="718" spans="1:22" ht="12">
      <c r="A718" s="87"/>
      <c r="B718" s="125"/>
      <c r="C718" s="87"/>
      <c r="D718" s="87"/>
      <c r="E718" s="87"/>
      <c r="F718" s="87"/>
      <c r="G718" s="87"/>
      <c r="H718" s="87"/>
      <c r="I718" s="87"/>
      <c r="J718" s="87"/>
      <c r="K718" s="87"/>
      <c r="L718" s="87"/>
      <c r="M718" s="87"/>
      <c r="N718" s="87"/>
      <c r="O718" s="87"/>
      <c r="P718" s="87"/>
      <c r="Q718" s="87"/>
      <c r="R718" s="87"/>
      <c r="S718" s="87"/>
      <c r="T718" s="87"/>
      <c r="U718" s="87"/>
      <c r="V718" s="87"/>
    </row>
    <row r="719" spans="1:22" ht="12">
      <c r="A719" s="87"/>
      <c r="B719" s="125"/>
      <c r="C719" s="87"/>
      <c r="D719" s="87"/>
      <c r="E719" s="87"/>
      <c r="F719" s="87"/>
      <c r="G719" s="87"/>
      <c r="H719" s="87"/>
      <c r="I719" s="87"/>
      <c r="J719" s="87"/>
      <c r="K719" s="87"/>
      <c r="L719" s="87"/>
      <c r="M719" s="87"/>
      <c r="N719" s="87"/>
      <c r="O719" s="87"/>
      <c r="P719" s="87"/>
      <c r="Q719" s="87"/>
      <c r="R719" s="87"/>
      <c r="S719" s="87"/>
      <c r="T719" s="87"/>
      <c r="U719" s="87"/>
      <c r="V719" s="87"/>
    </row>
    <row r="720" spans="1:22" ht="12">
      <c r="A720" s="87"/>
      <c r="B720" s="125"/>
      <c r="C720" s="87"/>
      <c r="D720" s="87"/>
      <c r="E720" s="87"/>
      <c r="F720" s="87"/>
      <c r="G720" s="87"/>
      <c r="H720" s="87"/>
      <c r="I720" s="87"/>
      <c r="J720" s="87"/>
      <c r="K720" s="87"/>
      <c r="L720" s="87"/>
      <c r="M720" s="87"/>
      <c r="N720" s="87"/>
      <c r="O720" s="87"/>
      <c r="P720" s="87"/>
      <c r="Q720" s="87"/>
      <c r="R720" s="87"/>
      <c r="S720" s="87"/>
      <c r="T720" s="87"/>
      <c r="U720" s="87"/>
      <c r="V720" s="87"/>
    </row>
    <row r="721" spans="1:22" ht="12">
      <c r="A721" s="87"/>
      <c r="B721" s="125"/>
      <c r="C721" s="87"/>
      <c r="D721" s="87"/>
      <c r="E721" s="87"/>
      <c r="F721" s="87"/>
      <c r="G721" s="87"/>
      <c r="H721" s="87"/>
      <c r="I721" s="87"/>
      <c r="J721" s="87"/>
      <c r="K721" s="87"/>
      <c r="L721" s="87"/>
      <c r="M721" s="87"/>
      <c r="N721" s="87"/>
      <c r="O721" s="87"/>
      <c r="P721" s="87"/>
      <c r="Q721" s="87"/>
      <c r="R721" s="87"/>
      <c r="S721" s="87"/>
      <c r="T721" s="87"/>
      <c r="U721" s="87"/>
      <c r="V721" s="87"/>
    </row>
    <row r="722" spans="1:22" ht="12">
      <c r="A722" s="87"/>
      <c r="B722" s="125"/>
      <c r="C722" s="87"/>
      <c r="D722" s="87"/>
      <c r="E722" s="87"/>
      <c r="F722" s="87"/>
      <c r="G722" s="87"/>
      <c r="H722" s="87"/>
      <c r="I722" s="87"/>
      <c r="J722" s="87"/>
      <c r="K722" s="87"/>
      <c r="L722" s="87"/>
      <c r="M722" s="87"/>
      <c r="N722" s="87"/>
      <c r="O722" s="87"/>
      <c r="P722" s="87"/>
      <c r="Q722" s="87"/>
      <c r="R722" s="87"/>
      <c r="S722" s="87"/>
      <c r="T722" s="87"/>
      <c r="U722" s="87"/>
      <c r="V722" s="87"/>
    </row>
    <row r="723" spans="1:22" ht="12">
      <c r="A723" s="87"/>
      <c r="B723" s="125"/>
      <c r="C723" s="87"/>
      <c r="D723" s="87"/>
      <c r="E723" s="87"/>
      <c r="F723" s="87"/>
      <c r="G723" s="87"/>
      <c r="H723" s="87"/>
      <c r="I723" s="87"/>
      <c r="J723" s="87"/>
      <c r="K723" s="87"/>
      <c r="L723" s="87"/>
      <c r="M723" s="87"/>
      <c r="N723" s="87"/>
      <c r="O723" s="87"/>
      <c r="P723" s="87"/>
      <c r="Q723" s="87"/>
      <c r="R723" s="87"/>
      <c r="S723" s="87"/>
      <c r="T723" s="87"/>
      <c r="U723" s="87"/>
      <c r="V723" s="87"/>
    </row>
    <row r="724" spans="1:22" ht="12">
      <c r="A724" s="87"/>
      <c r="B724" s="125"/>
      <c r="C724" s="87"/>
      <c r="D724" s="87"/>
      <c r="E724" s="87"/>
      <c r="F724" s="87"/>
      <c r="G724" s="87"/>
      <c r="H724" s="87"/>
      <c r="I724" s="87"/>
      <c r="J724" s="87"/>
      <c r="K724" s="87"/>
      <c r="L724" s="87"/>
      <c r="M724" s="87"/>
      <c r="N724" s="87"/>
      <c r="O724" s="87"/>
      <c r="P724" s="87"/>
      <c r="Q724" s="87"/>
      <c r="R724" s="87"/>
      <c r="S724" s="87"/>
      <c r="T724" s="87"/>
      <c r="U724" s="87"/>
      <c r="V724" s="87"/>
    </row>
    <row r="725" spans="1:22" ht="12">
      <c r="A725" s="87"/>
      <c r="B725" s="125"/>
      <c r="C725" s="87"/>
      <c r="D725" s="87"/>
      <c r="E725" s="87"/>
      <c r="F725" s="87"/>
      <c r="G725" s="87"/>
      <c r="H725" s="87"/>
      <c r="I725" s="87"/>
      <c r="J725" s="87"/>
      <c r="K725" s="87"/>
      <c r="L725" s="87"/>
      <c r="M725" s="87"/>
      <c r="N725" s="87"/>
      <c r="O725" s="87"/>
      <c r="P725" s="87"/>
      <c r="Q725" s="87"/>
      <c r="R725" s="87"/>
      <c r="S725" s="87"/>
      <c r="T725" s="87"/>
      <c r="U725" s="87"/>
      <c r="V725" s="87"/>
    </row>
    <row r="726" spans="1:22" ht="12">
      <c r="A726" s="87"/>
      <c r="B726" s="125"/>
      <c r="C726" s="87"/>
      <c r="D726" s="87"/>
      <c r="E726" s="87"/>
      <c r="F726" s="87"/>
      <c r="G726" s="87"/>
      <c r="H726" s="87"/>
      <c r="I726" s="87"/>
      <c r="J726" s="87"/>
      <c r="K726" s="87"/>
      <c r="L726" s="87"/>
      <c r="M726" s="87"/>
      <c r="N726" s="87"/>
      <c r="O726" s="87"/>
      <c r="P726" s="87"/>
      <c r="Q726" s="87"/>
      <c r="R726" s="87"/>
      <c r="S726" s="87"/>
      <c r="T726" s="87"/>
      <c r="U726" s="87"/>
      <c r="V726" s="87"/>
    </row>
    <row r="727" spans="1:22" ht="12">
      <c r="A727" s="87"/>
      <c r="B727" s="125"/>
      <c r="C727" s="87"/>
      <c r="D727" s="87"/>
      <c r="E727" s="87"/>
      <c r="F727" s="87"/>
      <c r="G727" s="87"/>
      <c r="H727" s="87"/>
      <c r="I727" s="87"/>
      <c r="J727" s="87"/>
      <c r="K727" s="87"/>
      <c r="L727" s="87"/>
      <c r="M727" s="87"/>
      <c r="N727" s="87"/>
      <c r="O727" s="87"/>
      <c r="P727" s="87"/>
      <c r="Q727" s="87"/>
      <c r="R727" s="87"/>
      <c r="S727" s="87"/>
      <c r="T727" s="87"/>
      <c r="U727" s="87"/>
      <c r="V727" s="87"/>
    </row>
    <row r="728" spans="1:22" ht="12">
      <c r="A728" s="87"/>
      <c r="B728" s="125"/>
      <c r="C728" s="87"/>
      <c r="D728" s="87"/>
      <c r="E728" s="87"/>
      <c r="F728" s="87"/>
      <c r="G728" s="87"/>
      <c r="H728" s="87"/>
      <c r="I728" s="87"/>
      <c r="J728" s="87"/>
      <c r="K728" s="87"/>
      <c r="L728" s="87"/>
      <c r="M728" s="87"/>
      <c r="N728" s="87"/>
      <c r="O728" s="87"/>
      <c r="P728" s="87"/>
      <c r="Q728" s="87"/>
      <c r="R728" s="87"/>
      <c r="S728" s="87"/>
      <c r="T728" s="87"/>
      <c r="U728" s="87"/>
      <c r="V728" s="87"/>
    </row>
    <row r="729" spans="1:22" ht="12">
      <c r="A729" s="87"/>
      <c r="B729" s="125"/>
      <c r="C729" s="87"/>
      <c r="D729" s="87"/>
      <c r="E729" s="87"/>
      <c r="F729" s="87"/>
      <c r="G729" s="87"/>
      <c r="H729" s="87"/>
      <c r="I729" s="87"/>
      <c r="J729" s="87"/>
      <c r="K729" s="87"/>
      <c r="L729" s="87"/>
      <c r="M729" s="87"/>
      <c r="N729" s="87"/>
      <c r="O729" s="87"/>
      <c r="P729" s="87"/>
      <c r="Q729" s="87"/>
      <c r="R729" s="87"/>
      <c r="S729" s="87"/>
      <c r="T729" s="87"/>
      <c r="U729" s="87"/>
      <c r="V729" s="87"/>
    </row>
    <row r="730" spans="1:22" ht="12">
      <c r="A730" s="87"/>
      <c r="B730" s="125"/>
      <c r="C730" s="87"/>
      <c r="D730" s="87"/>
      <c r="E730" s="87"/>
      <c r="F730" s="87"/>
      <c r="G730" s="87"/>
      <c r="H730" s="87"/>
      <c r="I730" s="87"/>
      <c r="J730" s="87"/>
      <c r="K730" s="87"/>
      <c r="L730" s="87"/>
      <c r="M730" s="87"/>
      <c r="N730" s="87"/>
      <c r="O730" s="87"/>
      <c r="P730" s="87"/>
      <c r="Q730" s="87"/>
      <c r="R730" s="87"/>
      <c r="S730" s="87"/>
      <c r="T730" s="87"/>
      <c r="U730" s="87"/>
      <c r="V730" s="87"/>
    </row>
    <row r="731" spans="1:22" ht="12">
      <c r="A731" s="87"/>
      <c r="B731" s="125"/>
      <c r="C731" s="87"/>
      <c r="D731" s="87"/>
      <c r="E731" s="87"/>
      <c r="F731" s="87"/>
      <c r="G731" s="87"/>
      <c r="H731" s="87"/>
      <c r="I731" s="87"/>
      <c r="J731" s="87"/>
      <c r="K731" s="87"/>
      <c r="L731" s="87"/>
      <c r="M731" s="87"/>
      <c r="N731" s="87"/>
      <c r="O731" s="87"/>
      <c r="P731" s="87"/>
      <c r="Q731" s="87"/>
      <c r="R731" s="87"/>
      <c r="S731" s="87"/>
      <c r="T731" s="87"/>
      <c r="U731" s="87"/>
      <c r="V731" s="87"/>
    </row>
    <row r="732" spans="1:22" ht="12">
      <c r="A732" s="87"/>
      <c r="B732" s="125"/>
      <c r="C732" s="87"/>
      <c r="D732" s="87"/>
      <c r="E732" s="87"/>
      <c r="F732" s="87"/>
      <c r="G732" s="87"/>
      <c r="H732" s="87"/>
      <c r="I732" s="87"/>
      <c r="J732" s="87"/>
      <c r="K732" s="87"/>
      <c r="L732" s="87"/>
      <c r="M732" s="87"/>
      <c r="N732" s="87"/>
      <c r="O732" s="87"/>
      <c r="P732" s="87"/>
      <c r="Q732" s="87"/>
      <c r="R732" s="87"/>
      <c r="S732" s="87"/>
      <c r="T732" s="87"/>
      <c r="U732" s="87"/>
      <c r="V732" s="87"/>
    </row>
    <row r="733" spans="1:22" ht="12">
      <c r="A733" s="87"/>
      <c r="B733" s="125"/>
      <c r="C733" s="87"/>
      <c r="D733" s="87"/>
      <c r="E733" s="87"/>
      <c r="F733" s="87"/>
      <c r="G733" s="87"/>
      <c r="H733" s="87"/>
      <c r="I733" s="87"/>
      <c r="J733" s="87"/>
      <c r="K733" s="87"/>
      <c r="L733" s="87"/>
      <c r="M733" s="87"/>
      <c r="N733" s="87"/>
      <c r="O733" s="87"/>
      <c r="P733" s="87"/>
      <c r="Q733" s="87"/>
      <c r="R733" s="87"/>
      <c r="S733" s="87"/>
      <c r="T733" s="87"/>
      <c r="U733" s="87"/>
      <c r="V733" s="87"/>
    </row>
    <row r="734" spans="1:22" ht="12">
      <c r="A734" s="87"/>
      <c r="B734" s="125"/>
      <c r="C734" s="87"/>
      <c r="D734" s="87"/>
      <c r="E734" s="87"/>
      <c r="F734" s="87"/>
      <c r="G734" s="87"/>
      <c r="H734" s="87"/>
      <c r="I734" s="87"/>
      <c r="J734" s="87"/>
      <c r="K734" s="87"/>
      <c r="L734" s="87"/>
      <c r="M734" s="87"/>
      <c r="N734" s="87"/>
      <c r="O734" s="87"/>
      <c r="P734" s="87"/>
      <c r="Q734" s="87"/>
      <c r="R734" s="87"/>
      <c r="S734" s="87"/>
      <c r="T734" s="87"/>
      <c r="U734" s="87"/>
      <c r="V734" s="87"/>
    </row>
    <row r="735" spans="1:22" ht="12">
      <c r="A735" s="87"/>
      <c r="B735" s="125"/>
      <c r="C735" s="87"/>
      <c r="D735" s="87"/>
      <c r="E735" s="87"/>
      <c r="F735" s="87"/>
      <c r="G735" s="87"/>
      <c r="H735" s="87"/>
      <c r="I735" s="87"/>
      <c r="J735" s="87"/>
      <c r="K735" s="87"/>
      <c r="L735" s="87"/>
      <c r="M735" s="87"/>
      <c r="N735" s="87"/>
      <c r="O735" s="87"/>
      <c r="P735" s="87"/>
      <c r="Q735" s="87"/>
      <c r="R735" s="87"/>
      <c r="S735" s="87"/>
      <c r="T735" s="87"/>
      <c r="U735" s="87"/>
      <c r="V735" s="87"/>
    </row>
    <row r="736" spans="1:22" ht="12">
      <c r="A736" s="87"/>
      <c r="B736" s="125"/>
      <c r="C736" s="87"/>
      <c r="D736" s="87"/>
      <c r="E736" s="87"/>
      <c r="F736" s="87"/>
      <c r="G736" s="87"/>
      <c r="H736" s="87"/>
      <c r="I736" s="87"/>
      <c r="J736" s="87"/>
      <c r="K736" s="87"/>
      <c r="L736" s="87"/>
      <c r="M736" s="87"/>
      <c r="N736" s="87"/>
      <c r="O736" s="87"/>
      <c r="P736" s="87"/>
      <c r="Q736" s="87"/>
      <c r="R736" s="87"/>
      <c r="S736" s="87"/>
      <c r="T736" s="87"/>
      <c r="U736" s="87"/>
      <c r="V736" s="87"/>
    </row>
    <row r="737" spans="1:22" ht="12">
      <c r="A737" s="87"/>
      <c r="B737" s="125"/>
      <c r="C737" s="87"/>
      <c r="D737" s="87"/>
      <c r="E737" s="87"/>
      <c r="F737" s="87"/>
      <c r="G737" s="87"/>
      <c r="H737" s="87"/>
      <c r="I737" s="87"/>
      <c r="J737" s="87"/>
      <c r="K737" s="87"/>
      <c r="L737" s="87"/>
      <c r="M737" s="87"/>
      <c r="N737" s="87"/>
      <c r="O737" s="87"/>
      <c r="P737" s="87"/>
      <c r="Q737" s="87"/>
      <c r="R737" s="87"/>
      <c r="S737" s="87"/>
      <c r="T737" s="87"/>
      <c r="U737" s="87"/>
      <c r="V737" s="87"/>
    </row>
    <row r="738" spans="1:22" ht="12">
      <c r="A738" s="87"/>
      <c r="B738" s="125"/>
      <c r="C738" s="87"/>
      <c r="D738" s="87"/>
      <c r="E738" s="87"/>
      <c r="F738" s="87"/>
      <c r="G738" s="87"/>
      <c r="H738" s="87"/>
      <c r="I738" s="87"/>
      <c r="J738" s="87"/>
      <c r="K738" s="87"/>
      <c r="L738" s="87"/>
      <c r="M738" s="87"/>
      <c r="N738" s="87"/>
      <c r="O738" s="87"/>
      <c r="P738" s="87"/>
      <c r="Q738" s="87"/>
      <c r="R738" s="87"/>
      <c r="S738" s="87"/>
      <c r="T738" s="87"/>
      <c r="U738" s="87"/>
      <c r="V738" s="87"/>
    </row>
    <row r="739" spans="1:22" ht="12">
      <c r="A739" s="87"/>
      <c r="B739" s="125"/>
      <c r="C739" s="87"/>
      <c r="D739" s="87"/>
      <c r="E739" s="87"/>
      <c r="F739" s="87"/>
      <c r="G739" s="87"/>
      <c r="H739" s="87"/>
      <c r="I739" s="87"/>
      <c r="J739" s="87"/>
      <c r="K739" s="87"/>
      <c r="L739" s="87"/>
      <c r="M739" s="87"/>
      <c r="N739" s="87"/>
      <c r="O739" s="87"/>
      <c r="P739" s="87"/>
      <c r="Q739" s="87"/>
      <c r="R739" s="87"/>
      <c r="S739" s="87"/>
      <c r="T739" s="87"/>
      <c r="U739" s="87"/>
      <c r="V739" s="87"/>
    </row>
    <row r="740" spans="1:22" ht="12">
      <c r="A740" s="87"/>
      <c r="B740" s="125"/>
      <c r="C740" s="87"/>
      <c r="D740" s="87"/>
      <c r="E740" s="87"/>
      <c r="F740" s="87"/>
      <c r="G740" s="87"/>
      <c r="H740" s="87"/>
      <c r="I740" s="87"/>
      <c r="J740" s="87"/>
      <c r="K740" s="87"/>
      <c r="L740" s="87"/>
      <c r="M740" s="87"/>
      <c r="N740" s="87"/>
      <c r="O740" s="87"/>
      <c r="P740" s="87"/>
      <c r="Q740" s="87"/>
      <c r="R740" s="87"/>
      <c r="S740" s="87"/>
      <c r="T740" s="87"/>
      <c r="U740" s="87"/>
      <c r="V740" s="87"/>
    </row>
    <row r="741" spans="1:22" ht="12">
      <c r="A741" s="87"/>
      <c r="B741" s="125"/>
      <c r="C741" s="87"/>
      <c r="D741" s="87"/>
      <c r="E741" s="87"/>
      <c r="F741" s="87"/>
      <c r="G741" s="87"/>
      <c r="H741" s="87"/>
      <c r="I741" s="87"/>
      <c r="J741" s="87"/>
      <c r="K741" s="87"/>
      <c r="L741" s="87"/>
      <c r="M741" s="87"/>
      <c r="N741" s="87"/>
      <c r="O741" s="87"/>
      <c r="P741" s="87"/>
      <c r="Q741" s="87"/>
      <c r="R741" s="87"/>
      <c r="S741" s="87"/>
      <c r="T741" s="87"/>
      <c r="U741" s="87"/>
      <c r="V741" s="87"/>
    </row>
    <row r="742" spans="1:22" ht="12">
      <c r="A742" s="87"/>
      <c r="B742" s="125"/>
      <c r="C742" s="87"/>
      <c r="D742" s="87"/>
      <c r="E742" s="87"/>
      <c r="F742" s="87"/>
      <c r="G742" s="87"/>
      <c r="H742" s="87"/>
      <c r="I742" s="87"/>
      <c r="J742" s="87"/>
      <c r="K742" s="87"/>
      <c r="L742" s="87"/>
      <c r="M742" s="87"/>
      <c r="N742" s="87"/>
      <c r="O742" s="87"/>
      <c r="P742" s="87"/>
      <c r="Q742" s="87"/>
      <c r="R742" s="87"/>
      <c r="S742" s="87"/>
      <c r="T742" s="87"/>
      <c r="U742" s="87"/>
      <c r="V742" s="87"/>
    </row>
    <row r="743" spans="1:22" ht="12">
      <c r="A743" s="87"/>
      <c r="B743" s="125"/>
      <c r="C743" s="87"/>
      <c r="D743" s="87"/>
      <c r="E743" s="87"/>
      <c r="F743" s="87"/>
      <c r="G743" s="87"/>
      <c r="H743" s="87"/>
      <c r="I743" s="87"/>
      <c r="J743" s="87"/>
      <c r="K743" s="87"/>
      <c r="L743" s="87"/>
      <c r="M743" s="87"/>
      <c r="N743" s="87"/>
      <c r="O743" s="87"/>
      <c r="P743" s="87"/>
      <c r="Q743" s="87"/>
      <c r="R743" s="87"/>
      <c r="S743" s="87"/>
      <c r="T743" s="87"/>
      <c r="U743" s="87"/>
      <c r="V743" s="87"/>
    </row>
    <row r="744" spans="1:22" ht="12">
      <c r="A744" s="87"/>
      <c r="B744" s="125"/>
      <c r="C744" s="87"/>
      <c r="D744" s="87"/>
      <c r="E744" s="87"/>
      <c r="F744" s="87"/>
      <c r="G744" s="87"/>
      <c r="H744" s="87"/>
      <c r="I744" s="87"/>
      <c r="J744" s="87"/>
      <c r="K744" s="87"/>
      <c r="L744" s="87"/>
      <c r="M744" s="87"/>
      <c r="N744" s="87"/>
      <c r="O744" s="87"/>
      <c r="P744" s="87"/>
      <c r="Q744" s="87"/>
      <c r="R744" s="87"/>
      <c r="S744" s="87"/>
      <c r="T744" s="87"/>
      <c r="U744" s="87"/>
      <c r="V744" s="87"/>
    </row>
    <row r="745" spans="1:22" ht="12">
      <c r="A745" s="87"/>
      <c r="B745" s="125"/>
      <c r="C745" s="87"/>
      <c r="D745" s="87"/>
      <c r="E745" s="87"/>
      <c r="F745" s="87"/>
      <c r="G745" s="87"/>
      <c r="H745" s="87"/>
      <c r="I745" s="87"/>
      <c r="J745" s="87"/>
      <c r="K745" s="87"/>
      <c r="L745" s="87"/>
      <c r="M745" s="87"/>
      <c r="N745" s="87"/>
      <c r="O745" s="87"/>
      <c r="P745" s="87"/>
      <c r="Q745" s="87"/>
      <c r="R745" s="87"/>
      <c r="S745" s="87"/>
      <c r="T745" s="87"/>
      <c r="U745" s="87"/>
      <c r="V745" s="87"/>
    </row>
    <row r="746" spans="1:22" ht="12">
      <c r="A746" s="87"/>
      <c r="B746" s="125"/>
      <c r="C746" s="87"/>
      <c r="D746" s="87"/>
      <c r="E746" s="87"/>
      <c r="F746" s="87"/>
      <c r="G746" s="87"/>
      <c r="H746" s="87"/>
      <c r="I746" s="87"/>
      <c r="J746" s="87"/>
      <c r="K746" s="87"/>
      <c r="L746" s="87"/>
      <c r="M746" s="87"/>
      <c r="N746" s="87"/>
      <c r="O746" s="87"/>
      <c r="P746" s="87"/>
      <c r="Q746" s="87"/>
      <c r="R746" s="87"/>
      <c r="S746" s="87"/>
      <c r="T746" s="87"/>
      <c r="U746" s="87"/>
      <c r="V746" s="87"/>
    </row>
    <row r="747" spans="1:22" ht="12">
      <c r="A747" s="87"/>
      <c r="B747" s="125"/>
      <c r="C747" s="87"/>
      <c r="D747" s="87"/>
      <c r="E747" s="87"/>
      <c r="F747" s="87"/>
      <c r="G747" s="87"/>
      <c r="H747" s="87"/>
      <c r="I747" s="87"/>
      <c r="J747" s="87"/>
      <c r="K747" s="87"/>
      <c r="L747" s="87"/>
      <c r="M747" s="87"/>
      <c r="N747" s="87"/>
      <c r="O747" s="87"/>
      <c r="P747" s="87"/>
      <c r="Q747" s="87"/>
      <c r="R747" s="87"/>
      <c r="S747" s="87"/>
      <c r="T747" s="87"/>
      <c r="U747" s="87"/>
      <c r="V747" s="87"/>
    </row>
    <row r="748" spans="1:22" ht="12">
      <c r="A748" s="87"/>
      <c r="B748" s="125"/>
      <c r="C748" s="87"/>
      <c r="D748" s="87"/>
      <c r="E748" s="87"/>
      <c r="F748" s="87"/>
      <c r="G748" s="87"/>
      <c r="H748" s="87"/>
      <c r="I748" s="87"/>
      <c r="J748" s="87"/>
      <c r="K748" s="87"/>
      <c r="L748" s="87"/>
      <c r="M748" s="87"/>
      <c r="N748" s="87"/>
      <c r="O748" s="87"/>
      <c r="P748" s="87"/>
      <c r="Q748" s="87"/>
      <c r="R748" s="87"/>
      <c r="S748" s="87"/>
      <c r="T748" s="87"/>
      <c r="U748" s="87"/>
      <c r="V748" s="87"/>
    </row>
    <row r="749" spans="1:22" ht="12">
      <c r="A749" s="87"/>
      <c r="B749" s="125"/>
      <c r="C749" s="87"/>
      <c r="D749" s="87"/>
      <c r="E749" s="87"/>
      <c r="F749" s="87"/>
      <c r="G749" s="87"/>
      <c r="H749" s="87"/>
      <c r="I749" s="87"/>
      <c r="J749" s="87"/>
      <c r="K749" s="87"/>
      <c r="L749" s="87"/>
      <c r="M749" s="87"/>
      <c r="N749" s="87"/>
      <c r="O749" s="87"/>
      <c r="P749" s="87"/>
      <c r="Q749" s="87"/>
      <c r="R749" s="87"/>
      <c r="S749" s="87"/>
      <c r="T749" s="87"/>
      <c r="U749" s="87"/>
      <c r="V749" s="87"/>
    </row>
    <row r="750" spans="1:22" ht="12">
      <c r="A750" s="87"/>
      <c r="B750" s="125"/>
      <c r="C750" s="87"/>
      <c r="D750" s="87"/>
      <c r="E750" s="87"/>
      <c r="F750" s="87"/>
      <c r="G750" s="87"/>
      <c r="H750" s="87"/>
      <c r="I750" s="87"/>
      <c r="J750" s="87"/>
      <c r="K750" s="87"/>
      <c r="L750" s="87"/>
      <c r="M750" s="87"/>
      <c r="N750" s="87"/>
      <c r="O750" s="87"/>
      <c r="P750" s="87"/>
      <c r="Q750" s="87"/>
      <c r="R750" s="87"/>
      <c r="S750" s="87"/>
      <c r="T750" s="87"/>
      <c r="U750" s="87"/>
      <c r="V750" s="87"/>
    </row>
    <row r="751" spans="1:22" ht="12">
      <c r="A751" s="87"/>
      <c r="B751" s="125"/>
      <c r="C751" s="87"/>
      <c r="D751" s="87"/>
      <c r="E751" s="87"/>
      <c r="F751" s="87"/>
      <c r="G751" s="87"/>
      <c r="H751" s="87"/>
      <c r="I751" s="87"/>
      <c r="J751" s="87"/>
      <c r="K751" s="87"/>
      <c r="L751" s="87"/>
      <c r="M751" s="87"/>
      <c r="N751" s="87"/>
      <c r="O751" s="87"/>
      <c r="P751" s="87"/>
      <c r="Q751" s="87"/>
      <c r="R751" s="87"/>
      <c r="S751" s="87"/>
      <c r="T751" s="87"/>
      <c r="U751" s="87"/>
      <c r="V751" s="87"/>
    </row>
    <row r="752" spans="1:22" ht="12">
      <c r="A752" s="87"/>
      <c r="B752" s="125"/>
      <c r="C752" s="87"/>
      <c r="D752" s="87"/>
      <c r="E752" s="87"/>
      <c r="F752" s="87"/>
      <c r="G752" s="87"/>
      <c r="H752" s="87"/>
      <c r="I752" s="87"/>
      <c r="J752" s="87"/>
      <c r="K752" s="87"/>
      <c r="L752" s="87"/>
      <c r="M752" s="87"/>
      <c r="N752" s="87"/>
      <c r="O752" s="87"/>
      <c r="P752" s="87"/>
      <c r="Q752" s="87"/>
      <c r="R752" s="87"/>
      <c r="S752" s="87"/>
      <c r="T752" s="87"/>
      <c r="U752" s="87"/>
      <c r="V752" s="87"/>
    </row>
    <row r="753" spans="1:22" ht="12">
      <c r="A753" s="87"/>
      <c r="B753" s="125"/>
      <c r="C753" s="87"/>
      <c r="D753" s="87"/>
      <c r="E753" s="87"/>
      <c r="F753" s="87"/>
      <c r="G753" s="87"/>
      <c r="H753" s="87"/>
      <c r="I753" s="87"/>
      <c r="J753" s="87"/>
      <c r="K753" s="87"/>
      <c r="L753" s="87"/>
      <c r="M753" s="87"/>
      <c r="N753" s="87"/>
      <c r="O753" s="87"/>
      <c r="P753" s="87"/>
      <c r="Q753" s="87"/>
      <c r="R753" s="87"/>
      <c r="S753" s="87"/>
      <c r="T753" s="87"/>
      <c r="U753" s="87"/>
      <c r="V753" s="87"/>
    </row>
    <row r="754" spans="1:22" ht="12">
      <c r="A754" s="87"/>
      <c r="B754" s="125"/>
      <c r="C754" s="87"/>
      <c r="D754" s="87"/>
      <c r="E754" s="87"/>
      <c r="F754" s="87"/>
      <c r="G754" s="87"/>
      <c r="H754" s="87"/>
      <c r="I754" s="87"/>
      <c r="J754" s="87"/>
      <c r="K754" s="87"/>
      <c r="L754" s="87"/>
      <c r="M754" s="87"/>
      <c r="N754" s="87"/>
      <c r="O754" s="87"/>
      <c r="P754" s="87"/>
      <c r="Q754" s="87"/>
      <c r="R754" s="87"/>
      <c r="S754" s="87"/>
      <c r="T754" s="87"/>
      <c r="U754" s="87"/>
      <c r="V754" s="87"/>
    </row>
    <row r="755" spans="1:22" ht="12">
      <c r="A755" s="87"/>
      <c r="B755" s="125"/>
      <c r="C755" s="87"/>
      <c r="D755" s="87"/>
      <c r="E755" s="87"/>
      <c r="F755" s="87"/>
      <c r="G755" s="87"/>
      <c r="H755" s="87"/>
      <c r="I755" s="87"/>
      <c r="J755" s="87"/>
      <c r="K755" s="87"/>
      <c r="L755" s="87"/>
      <c r="M755" s="87"/>
      <c r="N755" s="87"/>
      <c r="O755" s="87"/>
      <c r="P755" s="87"/>
      <c r="Q755" s="87"/>
      <c r="R755" s="87"/>
      <c r="S755" s="87"/>
      <c r="T755" s="87"/>
      <c r="U755" s="87"/>
      <c r="V755" s="87"/>
    </row>
    <row r="756" spans="1:22" ht="12">
      <c r="A756" s="87"/>
      <c r="B756" s="125"/>
      <c r="C756" s="87"/>
      <c r="D756" s="87"/>
      <c r="E756" s="87"/>
      <c r="F756" s="87"/>
      <c r="G756" s="87"/>
      <c r="H756" s="87"/>
      <c r="I756" s="87"/>
      <c r="J756" s="87"/>
      <c r="K756" s="87"/>
      <c r="L756" s="87"/>
      <c r="M756" s="87"/>
      <c r="N756" s="87"/>
      <c r="O756" s="87"/>
      <c r="P756" s="87"/>
      <c r="Q756" s="87"/>
      <c r="R756" s="87"/>
      <c r="S756" s="87"/>
      <c r="T756" s="87"/>
      <c r="U756" s="87"/>
      <c r="V756" s="87"/>
    </row>
    <row r="757" spans="1:22" ht="12">
      <c r="A757" s="87"/>
      <c r="B757" s="125"/>
      <c r="C757" s="87"/>
      <c r="D757" s="87"/>
      <c r="E757" s="87"/>
      <c r="F757" s="87"/>
      <c r="G757" s="87"/>
      <c r="H757" s="87"/>
      <c r="I757" s="87"/>
      <c r="J757" s="87"/>
      <c r="K757" s="87"/>
      <c r="L757" s="87"/>
      <c r="M757" s="87"/>
      <c r="N757" s="87"/>
      <c r="O757" s="87"/>
      <c r="P757" s="87"/>
      <c r="Q757" s="87"/>
      <c r="R757" s="87"/>
      <c r="S757" s="87"/>
      <c r="T757" s="87"/>
      <c r="U757" s="87"/>
      <c r="V757" s="87"/>
    </row>
    <row r="758" spans="1:22" ht="12">
      <c r="A758" s="87"/>
      <c r="B758" s="125"/>
      <c r="C758" s="87"/>
      <c r="D758" s="87"/>
      <c r="E758" s="87"/>
      <c r="F758" s="87"/>
      <c r="G758" s="87"/>
      <c r="H758" s="87"/>
      <c r="I758" s="87"/>
      <c r="J758" s="87"/>
      <c r="K758" s="87"/>
      <c r="L758" s="87"/>
      <c r="M758" s="87"/>
      <c r="N758" s="87"/>
      <c r="O758" s="87"/>
      <c r="P758" s="87"/>
      <c r="Q758" s="87"/>
      <c r="R758" s="87"/>
      <c r="S758" s="87"/>
      <c r="T758" s="87"/>
      <c r="U758" s="87"/>
      <c r="V758" s="87"/>
    </row>
    <row r="759" spans="1:22" ht="12">
      <c r="A759" s="87"/>
      <c r="B759" s="125"/>
      <c r="C759" s="87"/>
      <c r="D759" s="87"/>
      <c r="E759" s="87"/>
      <c r="F759" s="87"/>
      <c r="G759" s="87"/>
      <c r="H759" s="87"/>
      <c r="I759" s="87"/>
      <c r="J759" s="87"/>
      <c r="K759" s="87"/>
      <c r="L759" s="87"/>
      <c r="M759" s="87"/>
      <c r="N759" s="87"/>
      <c r="O759" s="87"/>
      <c r="P759" s="87"/>
      <c r="Q759" s="87"/>
      <c r="R759" s="87"/>
      <c r="S759" s="87"/>
      <c r="T759" s="87"/>
      <c r="U759" s="87"/>
      <c r="V759" s="87"/>
    </row>
    <row r="760" spans="1:22" ht="12">
      <c r="A760" s="87"/>
      <c r="B760" s="125"/>
      <c r="C760" s="87"/>
      <c r="D760" s="87"/>
      <c r="E760" s="87"/>
      <c r="F760" s="87"/>
      <c r="G760" s="87"/>
      <c r="H760" s="87"/>
      <c r="I760" s="87"/>
      <c r="J760" s="87"/>
      <c r="K760" s="87"/>
      <c r="L760" s="87"/>
      <c r="M760" s="87"/>
      <c r="N760" s="87"/>
      <c r="O760" s="87"/>
      <c r="P760" s="87"/>
      <c r="Q760" s="87"/>
      <c r="R760" s="87"/>
      <c r="S760" s="87"/>
      <c r="T760" s="87"/>
      <c r="U760" s="87"/>
      <c r="V760" s="87"/>
    </row>
    <row r="761" spans="1:22" ht="12">
      <c r="A761" s="87"/>
      <c r="B761" s="125"/>
      <c r="C761" s="87"/>
      <c r="D761" s="87"/>
      <c r="E761" s="87"/>
      <c r="F761" s="87"/>
      <c r="G761" s="87"/>
      <c r="H761" s="87"/>
      <c r="I761" s="87"/>
      <c r="J761" s="87"/>
      <c r="K761" s="87"/>
      <c r="L761" s="87"/>
      <c r="M761" s="87"/>
      <c r="N761" s="87"/>
      <c r="O761" s="87"/>
      <c r="P761" s="87"/>
      <c r="Q761" s="87"/>
      <c r="R761" s="87"/>
      <c r="S761" s="87"/>
      <c r="T761" s="87"/>
      <c r="U761" s="87"/>
      <c r="V761" s="87"/>
    </row>
    <row r="762" spans="1:22" ht="12">
      <c r="A762" s="87"/>
      <c r="B762" s="125"/>
      <c r="C762" s="87"/>
      <c r="D762" s="87"/>
      <c r="E762" s="87"/>
      <c r="F762" s="87"/>
      <c r="G762" s="87"/>
      <c r="H762" s="87"/>
      <c r="I762" s="87"/>
      <c r="J762" s="87"/>
      <c r="K762" s="87"/>
      <c r="L762" s="87"/>
      <c r="M762" s="87"/>
      <c r="N762" s="87"/>
      <c r="O762" s="87"/>
      <c r="P762" s="87"/>
      <c r="Q762" s="87"/>
      <c r="R762" s="87"/>
      <c r="S762" s="87"/>
      <c r="T762" s="87"/>
      <c r="U762" s="87"/>
      <c r="V762" s="87"/>
    </row>
    <row r="763" spans="1:22" ht="12">
      <c r="A763" s="87"/>
      <c r="B763" s="125"/>
      <c r="C763" s="87"/>
      <c r="D763" s="87"/>
      <c r="E763" s="87"/>
      <c r="F763" s="87"/>
      <c r="G763" s="87"/>
      <c r="H763" s="87"/>
      <c r="I763" s="87"/>
      <c r="J763" s="87"/>
      <c r="K763" s="87"/>
      <c r="L763" s="87"/>
      <c r="M763" s="87"/>
      <c r="N763" s="87"/>
      <c r="O763" s="87"/>
      <c r="P763" s="87"/>
      <c r="Q763" s="87"/>
      <c r="R763" s="87"/>
      <c r="S763" s="87"/>
      <c r="T763" s="87"/>
      <c r="U763" s="87"/>
      <c r="V763" s="87"/>
    </row>
    <row r="764" spans="1:22" ht="12">
      <c r="A764" s="87"/>
      <c r="B764" s="125"/>
      <c r="C764" s="87"/>
      <c r="D764" s="87"/>
      <c r="E764" s="87"/>
      <c r="F764" s="87"/>
      <c r="G764" s="87"/>
      <c r="H764" s="87"/>
      <c r="I764" s="87"/>
      <c r="J764" s="87"/>
      <c r="K764" s="87"/>
      <c r="L764" s="87"/>
      <c r="M764" s="87"/>
      <c r="N764" s="87"/>
      <c r="O764" s="87"/>
      <c r="P764" s="87"/>
      <c r="Q764" s="87"/>
      <c r="R764" s="87"/>
      <c r="S764" s="87"/>
      <c r="T764" s="87"/>
      <c r="U764" s="87"/>
      <c r="V764" s="87"/>
    </row>
    <row r="765" spans="1:22" ht="12">
      <c r="A765" s="87"/>
      <c r="B765" s="125"/>
      <c r="C765" s="87"/>
      <c r="D765" s="87"/>
      <c r="E765" s="87"/>
      <c r="F765" s="87"/>
      <c r="G765" s="87"/>
      <c r="H765" s="87"/>
      <c r="I765" s="87"/>
      <c r="J765" s="87"/>
      <c r="K765" s="87"/>
      <c r="L765" s="87"/>
      <c r="M765" s="87"/>
      <c r="N765" s="87"/>
      <c r="O765" s="87"/>
      <c r="P765" s="87"/>
      <c r="Q765" s="87"/>
      <c r="R765" s="87"/>
      <c r="S765" s="87"/>
      <c r="T765" s="87"/>
      <c r="U765" s="87"/>
      <c r="V765" s="87"/>
    </row>
    <row r="766" spans="1:22" ht="12">
      <c r="A766" s="87"/>
      <c r="B766" s="125"/>
      <c r="C766" s="87"/>
      <c r="D766" s="87"/>
      <c r="E766" s="87"/>
      <c r="F766" s="87"/>
      <c r="G766" s="87"/>
      <c r="H766" s="87"/>
      <c r="I766" s="87"/>
      <c r="J766" s="87"/>
      <c r="K766" s="87"/>
      <c r="L766" s="87"/>
      <c r="M766" s="87"/>
      <c r="N766" s="87"/>
      <c r="O766" s="87"/>
      <c r="P766" s="87"/>
      <c r="Q766" s="87"/>
      <c r="R766" s="87"/>
      <c r="S766" s="87"/>
      <c r="T766" s="87"/>
      <c r="U766" s="87"/>
      <c r="V766" s="87"/>
    </row>
    <row r="767" spans="1:22" ht="12">
      <c r="A767" s="87"/>
      <c r="B767" s="125"/>
      <c r="C767" s="87"/>
      <c r="D767" s="87"/>
      <c r="E767" s="87"/>
      <c r="F767" s="87"/>
      <c r="G767" s="87"/>
      <c r="H767" s="87"/>
      <c r="I767" s="87"/>
      <c r="J767" s="87"/>
      <c r="K767" s="87"/>
      <c r="L767" s="87"/>
      <c r="M767" s="87"/>
      <c r="N767" s="87"/>
      <c r="O767" s="87"/>
      <c r="P767" s="87"/>
      <c r="Q767" s="87"/>
      <c r="R767" s="87"/>
      <c r="S767" s="87"/>
      <c r="T767" s="87"/>
      <c r="U767" s="87"/>
      <c r="V767" s="87"/>
    </row>
    <row r="768" spans="1:22" ht="12">
      <c r="A768" s="87"/>
      <c r="B768" s="125"/>
      <c r="C768" s="87"/>
      <c r="D768" s="87"/>
      <c r="E768" s="87"/>
      <c r="F768" s="87"/>
      <c r="G768" s="87"/>
      <c r="H768" s="87"/>
      <c r="I768" s="87"/>
      <c r="J768" s="87"/>
      <c r="K768" s="87"/>
      <c r="L768" s="87"/>
      <c r="M768" s="87"/>
      <c r="N768" s="87"/>
      <c r="O768" s="87"/>
      <c r="P768" s="87"/>
      <c r="Q768" s="87"/>
      <c r="R768" s="87"/>
      <c r="S768" s="87"/>
      <c r="T768" s="87"/>
      <c r="U768" s="87"/>
      <c r="V768" s="87"/>
    </row>
    <row r="769" spans="1:22" ht="12">
      <c r="A769" s="87"/>
      <c r="B769" s="125"/>
      <c r="C769" s="87"/>
      <c r="D769" s="87"/>
      <c r="E769" s="87"/>
      <c r="F769" s="87"/>
      <c r="G769" s="87"/>
      <c r="H769" s="87"/>
      <c r="I769" s="87"/>
      <c r="J769" s="87"/>
      <c r="K769" s="87"/>
      <c r="L769" s="87"/>
      <c r="M769" s="87"/>
      <c r="N769" s="87"/>
      <c r="O769" s="87"/>
      <c r="P769" s="87"/>
      <c r="Q769" s="87"/>
      <c r="R769" s="87"/>
      <c r="S769" s="87"/>
      <c r="T769" s="87"/>
      <c r="U769" s="87"/>
      <c r="V769" s="87"/>
    </row>
    <row r="770" spans="1:22" ht="12">
      <c r="A770" s="87"/>
      <c r="B770" s="125"/>
      <c r="C770" s="87"/>
      <c r="D770" s="87"/>
      <c r="E770" s="87"/>
      <c r="F770" s="87"/>
      <c r="G770" s="87"/>
      <c r="H770" s="87"/>
      <c r="I770" s="87"/>
      <c r="J770" s="87"/>
      <c r="K770" s="87"/>
      <c r="L770" s="87"/>
      <c r="M770" s="87"/>
      <c r="N770" s="87"/>
      <c r="O770" s="87"/>
      <c r="P770" s="87"/>
      <c r="Q770" s="87"/>
      <c r="R770" s="87"/>
      <c r="S770" s="87"/>
      <c r="T770" s="87"/>
      <c r="U770" s="87"/>
      <c r="V770" s="87"/>
    </row>
    <row r="771" spans="1:22" ht="12">
      <c r="A771" s="87"/>
      <c r="B771" s="125"/>
      <c r="C771" s="87"/>
      <c r="D771" s="87"/>
      <c r="E771" s="87"/>
      <c r="F771" s="87"/>
      <c r="G771" s="87"/>
      <c r="H771" s="87"/>
      <c r="I771" s="87"/>
      <c r="J771" s="87"/>
      <c r="K771" s="87"/>
      <c r="L771" s="87"/>
      <c r="M771" s="87"/>
      <c r="N771" s="87"/>
      <c r="O771" s="87"/>
      <c r="P771" s="87"/>
      <c r="Q771" s="87"/>
      <c r="R771" s="87"/>
      <c r="S771" s="87"/>
      <c r="T771" s="87"/>
      <c r="U771" s="87"/>
      <c r="V771" s="87"/>
    </row>
    <row r="772" spans="1:22" ht="12">
      <c r="A772" s="87"/>
      <c r="B772" s="125"/>
      <c r="C772" s="87"/>
      <c r="D772" s="87"/>
      <c r="E772" s="87"/>
      <c r="F772" s="87"/>
      <c r="G772" s="87"/>
      <c r="H772" s="87"/>
      <c r="I772" s="87"/>
      <c r="J772" s="87"/>
      <c r="K772" s="87"/>
      <c r="L772" s="87"/>
      <c r="M772" s="87"/>
      <c r="N772" s="87"/>
      <c r="O772" s="87"/>
      <c r="P772" s="87"/>
      <c r="Q772" s="87"/>
      <c r="R772" s="87"/>
      <c r="S772" s="87"/>
      <c r="T772" s="87"/>
      <c r="U772" s="87"/>
      <c r="V772" s="87"/>
    </row>
    <row r="773" spans="1:22" ht="12">
      <c r="A773" s="87"/>
      <c r="B773" s="125"/>
      <c r="C773" s="87"/>
      <c r="D773" s="87"/>
      <c r="E773" s="87"/>
      <c r="F773" s="87"/>
      <c r="G773" s="87"/>
      <c r="H773" s="87"/>
      <c r="I773" s="87"/>
      <c r="J773" s="87"/>
      <c r="K773" s="87"/>
      <c r="L773" s="87"/>
      <c r="M773" s="87"/>
      <c r="N773" s="87"/>
      <c r="O773" s="87"/>
      <c r="P773" s="87"/>
      <c r="Q773" s="87"/>
      <c r="R773" s="87"/>
      <c r="S773" s="87"/>
      <c r="T773" s="87"/>
      <c r="U773" s="87"/>
      <c r="V773" s="87"/>
    </row>
    <row r="774" spans="1:22" ht="12">
      <c r="A774" s="87"/>
      <c r="B774" s="125"/>
      <c r="C774" s="87"/>
      <c r="D774" s="87"/>
      <c r="E774" s="87"/>
      <c r="F774" s="87"/>
      <c r="G774" s="87"/>
      <c r="H774" s="87"/>
      <c r="I774" s="87"/>
      <c r="J774" s="87"/>
      <c r="K774" s="87"/>
      <c r="L774" s="87"/>
      <c r="M774" s="87"/>
      <c r="N774" s="87"/>
      <c r="O774" s="87"/>
      <c r="P774" s="87"/>
      <c r="Q774" s="87"/>
      <c r="R774" s="87"/>
      <c r="S774" s="87"/>
      <c r="T774" s="87"/>
      <c r="U774" s="87"/>
      <c r="V774" s="87"/>
    </row>
    <row r="775" spans="1:22" ht="12">
      <c r="A775" s="87"/>
      <c r="B775" s="125"/>
      <c r="C775" s="87"/>
      <c r="D775" s="87"/>
      <c r="E775" s="87"/>
      <c r="F775" s="87"/>
      <c r="G775" s="87"/>
      <c r="H775" s="87"/>
      <c r="I775" s="87"/>
      <c r="J775" s="87"/>
      <c r="K775" s="87"/>
      <c r="L775" s="87"/>
      <c r="M775" s="87"/>
      <c r="N775" s="87"/>
      <c r="O775" s="87"/>
      <c r="P775" s="87"/>
      <c r="Q775" s="87"/>
      <c r="R775" s="87"/>
      <c r="S775" s="87"/>
      <c r="T775" s="87"/>
      <c r="U775" s="87"/>
      <c r="V775" s="87"/>
    </row>
    <row r="776" spans="1:22" ht="12">
      <c r="A776" s="87"/>
      <c r="B776" s="125"/>
      <c r="C776" s="87"/>
      <c r="D776" s="87"/>
      <c r="E776" s="87"/>
      <c r="F776" s="87"/>
      <c r="G776" s="87"/>
      <c r="H776" s="87"/>
      <c r="I776" s="87"/>
      <c r="J776" s="87"/>
      <c r="K776" s="87"/>
      <c r="L776" s="87"/>
      <c r="M776" s="87"/>
      <c r="N776" s="87"/>
      <c r="O776" s="87"/>
      <c r="P776" s="87"/>
      <c r="Q776" s="87"/>
      <c r="R776" s="87"/>
      <c r="S776" s="87"/>
      <c r="T776" s="87"/>
      <c r="U776" s="87"/>
      <c r="V776" s="87"/>
    </row>
    <row r="777" spans="1:22" ht="12">
      <c r="A777" s="87"/>
      <c r="B777" s="125"/>
      <c r="C777" s="87"/>
      <c r="D777" s="87"/>
      <c r="E777" s="87"/>
      <c r="F777" s="87"/>
      <c r="G777" s="87"/>
      <c r="H777" s="87"/>
      <c r="I777" s="87"/>
      <c r="J777" s="87"/>
      <c r="K777" s="87"/>
      <c r="L777" s="87"/>
      <c r="M777" s="87"/>
      <c r="N777" s="87"/>
      <c r="O777" s="87"/>
      <c r="P777" s="87"/>
      <c r="Q777" s="87"/>
      <c r="R777" s="87"/>
      <c r="S777" s="87"/>
      <c r="T777" s="87"/>
      <c r="U777" s="87"/>
      <c r="V777" s="87"/>
    </row>
    <row r="778" spans="1:22" ht="12">
      <c r="A778" s="87"/>
      <c r="B778" s="125"/>
      <c r="C778" s="87"/>
      <c r="D778" s="87"/>
      <c r="E778" s="87"/>
      <c r="F778" s="87"/>
      <c r="G778" s="87"/>
      <c r="H778" s="87"/>
      <c r="I778" s="87"/>
      <c r="J778" s="87"/>
      <c r="K778" s="87"/>
      <c r="L778" s="87"/>
      <c r="M778" s="87"/>
      <c r="N778" s="87"/>
      <c r="O778" s="87"/>
      <c r="P778" s="87"/>
      <c r="Q778" s="87"/>
      <c r="R778" s="87"/>
      <c r="S778" s="87"/>
      <c r="T778" s="87"/>
      <c r="U778" s="87"/>
      <c r="V778" s="87"/>
    </row>
    <row r="779" spans="1:22" ht="12">
      <c r="A779" s="87"/>
      <c r="B779" s="125"/>
      <c r="C779" s="87"/>
      <c r="D779" s="87"/>
      <c r="E779" s="87"/>
      <c r="F779" s="87"/>
      <c r="G779" s="87"/>
      <c r="H779" s="87"/>
      <c r="I779" s="87"/>
      <c r="J779" s="87"/>
      <c r="K779" s="87"/>
      <c r="L779" s="87"/>
      <c r="M779" s="87"/>
      <c r="N779" s="87"/>
      <c r="O779" s="87"/>
      <c r="P779" s="87"/>
      <c r="Q779" s="87"/>
      <c r="R779" s="87"/>
      <c r="S779" s="87"/>
      <c r="T779" s="87"/>
      <c r="U779" s="87"/>
      <c r="V779" s="87"/>
    </row>
    <row r="780" spans="1:22" ht="12">
      <c r="A780" s="87"/>
      <c r="B780" s="125"/>
      <c r="C780" s="87"/>
      <c r="D780" s="87"/>
      <c r="E780" s="87"/>
      <c r="F780" s="87"/>
      <c r="G780" s="87"/>
      <c r="H780" s="87"/>
      <c r="I780" s="87"/>
      <c r="J780" s="87"/>
      <c r="K780" s="87"/>
      <c r="L780" s="87"/>
      <c r="M780" s="87"/>
      <c r="N780" s="87"/>
      <c r="O780" s="87"/>
      <c r="P780" s="87"/>
      <c r="Q780" s="87"/>
      <c r="R780" s="87"/>
      <c r="S780" s="87"/>
      <c r="T780" s="87"/>
      <c r="U780" s="87"/>
      <c r="V780" s="87"/>
    </row>
    <row r="781" spans="1:22" ht="12">
      <c r="A781" s="87"/>
      <c r="B781" s="125"/>
      <c r="C781" s="87"/>
      <c r="D781" s="87"/>
      <c r="E781" s="87"/>
      <c r="F781" s="87"/>
      <c r="G781" s="87"/>
      <c r="H781" s="87"/>
      <c r="I781" s="87"/>
      <c r="J781" s="87"/>
      <c r="K781" s="87"/>
      <c r="L781" s="87"/>
      <c r="M781" s="87"/>
      <c r="N781" s="87"/>
      <c r="O781" s="87"/>
      <c r="P781" s="87"/>
      <c r="Q781" s="87"/>
      <c r="R781" s="87"/>
      <c r="S781" s="87"/>
      <c r="T781" s="87"/>
      <c r="U781" s="87"/>
      <c r="V781" s="87"/>
    </row>
    <row r="782" spans="1:22" ht="12">
      <c r="A782" s="87"/>
      <c r="B782" s="125"/>
      <c r="C782" s="87"/>
      <c r="D782" s="87"/>
      <c r="E782" s="87"/>
      <c r="F782" s="87"/>
      <c r="G782" s="87"/>
      <c r="H782" s="87"/>
      <c r="I782" s="87"/>
      <c r="J782" s="87"/>
      <c r="K782" s="87"/>
      <c r="L782" s="87"/>
      <c r="M782" s="87"/>
      <c r="N782" s="87"/>
      <c r="O782" s="87"/>
      <c r="P782" s="87"/>
      <c r="Q782" s="87"/>
      <c r="R782" s="87"/>
      <c r="S782" s="87"/>
      <c r="T782" s="87"/>
      <c r="U782" s="87"/>
      <c r="V782" s="87"/>
    </row>
    <row r="783" spans="1:22" ht="12">
      <c r="A783" s="87"/>
      <c r="B783" s="125"/>
      <c r="C783" s="87"/>
      <c r="D783" s="87"/>
      <c r="E783" s="87"/>
      <c r="F783" s="87"/>
      <c r="G783" s="87"/>
      <c r="H783" s="87"/>
      <c r="I783" s="87"/>
      <c r="J783" s="87"/>
      <c r="K783" s="87"/>
      <c r="L783" s="87"/>
      <c r="M783" s="87"/>
      <c r="N783" s="87"/>
      <c r="O783" s="87"/>
      <c r="P783" s="87"/>
      <c r="Q783" s="87"/>
      <c r="R783" s="87"/>
      <c r="S783" s="87"/>
      <c r="T783" s="87"/>
      <c r="U783" s="87"/>
      <c r="V783" s="87"/>
    </row>
    <row r="784" spans="1:22" ht="12">
      <c r="A784" s="87"/>
      <c r="B784" s="125"/>
      <c r="C784" s="87"/>
      <c r="D784" s="87"/>
      <c r="E784" s="87"/>
      <c r="F784" s="87"/>
      <c r="G784" s="87"/>
      <c r="H784" s="87"/>
      <c r="I784" s="87"/>
      <c r="J784" s="87"/>
      <c r="K784" s="87"/>
      <c r="L784" s="87"/>
      <c r="M784" s="87"/>
      <c r="N784" s="87"/>
      <c r="O784" s="87"/>
      <c r="P784" s="87"/>
      <c r="Q784" s="87"/>
      <c r="R784" s="87"/>
      <c r="S784" s="87"/>
      <c r="T784" s="87"/>
      <c r="U784" s="87"/>
      <c r="V784" s="87"/>
    </row>
    <row r="785" spans="1:22" ht="12">
      <c r="A785" s="87"/>
      <c r="B785" s="125"/>
      <c r="C785" s="87"/>
      <c r="D785" s="87"/>
      <c r="E785" s="87"/>
      <c r="F785" s="87"/>
      <c r="G785" s="87"/>
      <c r="H785" s="87"/>
      <c r="I785" s="87"/>
      <c r="J785" s="87"/>
      <c r="K785" s="87"/>
      <c r="L785" s="87"/>
      <c r="M785" s="87"/>
      <c r="N785" s="87"/>
      <c r="O785" s="87"/>
      <c r="P785" s="87"/>
      <c r="Q785" s="87"/>
      <c r="R785" s="87"/>
      <c r="S785" s="87"/>
      <c r="T785" s="87"/>
      <c r="U785" s="87"/>
      <c r="V785" s="87"/>
    </row>
    <row r="786" spans="1:22" ht="12">
      <c r="A786" s="87"/>
      <c r="B786" s="125"/>
      <c r="C786" s="87"/>
      <c r="D786" s="87"/>
      <c r="E786" s="87"/>
      <c r="F786" s="87"/>
      <c r="G786" s="87"/>
      <c r="H786" s="87"/>
      <c r="I786" s="87"/>
      <c r="J786" s="87"/>
      <c r="K786" s="87"/>
      <c r="L786" s="87"/>
      <c r="M786" s="87"/>
      <c r="N786" s="87"/>
      <c r="O786" s="87"/>
      <c r="P786" s="87"/>
      <c r="Q786" s="87"/>
      <c r="R786" s="87"/>
      <c r="S786" s="87"/>
      <c r="T786" s="87"/>
      <c r="U786" s="87"/>
      <c r="V786" s="87"/>
    </row>
    <row r="787" spans="1:22" ht="12">
      <c r="A787" s="87"/>
      <c r="B787" s="125"/>
      <c r="C787" s="87"/>
      <c r="D787" s="87"/>
      <c r="E787" s="87"/>
      <c r="F787" s="87"/>
      <c r="G787" s="87"/>
      <c r="H787" s="87"/>
      <c r="I787" s="87"/>
      <c r="J787" s="87"/>
      <c r="K787" s="87"/>
      <c r="L787" s="87"/>
      <c r="M787" s="87"/>
      <c r="N787" s="87"/>
      <c r="O787" s="87"/>
      <c r="P787" s="87"/>
      <c r="Q787" s="87"/>
      <c r="R787" s="87"/>
      <c r="S787" s="87"/>
      <c r="T787" s="87"/>
      <c r="U787" s="87"/>
      <c r="V787" s="87"/>
    </row>
    <row r="788" spans="1:22" ht="12">
      <c r="A788" s="87"/>
      <c r="B788" s="125"/>
      <c r="C788" s="87"/>
      <c r="D788" s="87"/>
      <c r="E788" s="87"/>
      <c r="F788" s="87"/>
      <c r="G788" s="87"/>
      <c r="H788" s="87"/>
      <c r="I788" s="87"/>
      <c r="J788" s="87"/>
      <c r="K788" s="87"/>
      <c r="L788" s="87"/>
      <c r="M788" s="87"/>
      <c r="N788" s="87"/>
      <c r="O788" s="87"/>
      <c r="P788" s="87"/>
      <c r="Q788" s="87"/>
      <c r="R788" s="87"/>
      <c r="S788" s="87"/>
      <c r="T788" s="87"/>
      <c r="U788" s="87"/>
      <c r="V788" s="87"/>
    </row>
    <row r="789" spans="1:22" ht="12">
      <c r="A789" s="87"/>
      <c r="B789" s="125"/>
      <c r="C789" s="87"/>
      <c r="D789" s="87"/>
      <c r="E789" s="87"/>
      <c r="F789" s="87"/>
      <c r="G789" s="87"/>
      <c r="H789" s="87"/>
      <c r="I789" s="87"/>
      <c r="J789" s="87"/>
      <c r="K789" s="87"/>
      <c r="L789" s="87"/>
      <c r="M789" s="87"/>
      <c r="N789" s="87"/>
      <c r="O789" s="87"/>
      <c r="P789" s="87"/>
      <c r="Q789" s="87"/>
      <c r="R789" s="87"/>
      <c r="S789" s="87"/>
      <c r="T789" s="87"/>
      <c r="U789" s="87"/>
      <c r="V789" s="87"/>
    </row>
    <row r="790" spans="1:22" ht="12">
      <c r="A790" s="87"/>
      <c r="B790" s="125"/>
      <c r="C790" s="87"/>
      <c r="D790" s="87"/>
      <c r="E790" s="87"/>
      <c r="F790" s="87"/>
      <c r="G790" s="87"/>
      <c r="H790" s="87"/>
      <c r="I790" s="87"/>
      <c r="J790" s="87"/>
      <c r="K790" s="87"/>
      <c r="L790" s="87"/>
      <c r="M790" s="87"/>
      <c r="N790" s="87"/>
      <c r="O790" s="87"/>
      <c r="P790" s="87"/>
      <c r="Q790" s="87"/>
      <c r="R790" s="87"/>
      <c r="S790" s="87"/>
      <c r="T790" s="87"/>
      <c r="U790" s="87"/>
      <c r="V790" s="87"/>
    </row>
    <row r="791" spans="1:22" ht="12">
      <c r="A791" s="87"/>
      <c r="B791" s="125"/>
      <c r="C791" s="87"/>
      <c r="D791" s="87"/>
      <c r="E791" s="87"/>
      <c r="F791" s="87"/>
      <c r="G791" s="87"/>
      <c r="H791" s="87"/>
      <c r="I791" s="87"/>
      <c r="J791" s="87"/>
      <c r="K791" s="87"/>
      <c r="L791" s="87"/>
      <c r="M791" s="87"/>
      <c r="N791" s="87"/>
      <c r="O791" s="87"/>
      <c r="P791" s="87"/>
      <c r="Q791" s="87"/>
      <c r="R791" s="87"/>
      <c r="S791" s="87"/>
      <c r="T791" s="87"/>
      <c r="U791" s="87"/>
      <c r="V791" s="87"/>
    </row>
    <row r="792" spans="1:22" ht="12">
      <c r="A792" s="87"/>
      <c r="B792" s="125"/>
      <c r="C792" s="87"/>
      <c r="D792" s="87"/>
      <c r="E792" s="87"/>
      <c r="F792" s="87"/>
      <c r="G792" s="87"/>
      <c r="H792" s="87"/>
      <c r="I792" s="87"/>
      <c r="J792" s="87"/>
      <c r="K792" s="87"/>
      <c r="L792" s="87"/>
      <c r="M792" s="87"/>
      <c r="N792" s="87"/>
      <c r="O792" s="87"/>
      <c r="P792" s="87"/>
      <c r="Q792" s="87"/>
      <c r="R792" s="87"/>
      <c r="S792" s="87"/>
      <c r="T792" s="87"/>
      <c r="U792" s="87"/>
      <c r="V792" s="87"/>
    </row>
    <row r="793" spans="1:22" ht="12">
      <c r="A793" s="87"/>
      <c r="B793" s="125"/>
      <c r="C793" s="87"/>
      <c r="D793" s="87"/>
      <c r="E793" s="87"/>
      <c r="F793" s="87"/>
      <c r="G793" s="87"/>
      <c r="H793" s="87"/>
      <c r="I793" s="87"/>
      <c r="J793" s="87"/>
      <c r="K793" s="87"/>
      <c r="L793" s="87"/>
      <c r="M793" s="87"/>
      <c r="N793" s="87"/>
      <c r="O793" s="87"/>
      <c r="P793" s="87"/>
      <c r="Q793" s="87"/>
      <c r="R793" s="87"/>
      <c r="S793" s="87"/>
      <c r="T793" s="87"/>
      <c r="U793" s="87"/>
      <c r="V793" s="87"/>
    </row>
    <row r="794" spans="1:22" ht="12">
      <c r="A794" s="87"/>
      <c r="B794" s="125"/>
      <c r="C794" s="87"/>
      <c r="D794" s="87"/>
      <c r="E794" s="87"/>
      <c r="F794" s="87"/>
      <c r="G794" s="87"/>
      <c r="H794" s="87"/>
      <c r="I794" s="87"/>
      <c r="J794" s="87"/>
      <c r="K794" s="87"/>
      <c r="L794" s="87"/>
      <c r="M794" s="87"/>
      <c r="N794" s="87"/>
      <c r="O794" s="87"/>
      <c r="P794" s="87"/>
      <c r="Q794" s="87"/>
      <c r="R794" s="87"/>
      <c r="S794" s="87"/>
      <c r="T794" s="87"/>
      <c r="U794" s="87"/>
      <c r="V794" s="87"/>
    </row>
    <row r="795" spans="1:22" ht="12">
      <c r="A795" s="87"/>
      <c r="B795" s="125"/>
      <c r="C795" s="87"/>
      <c r="D795" s="87"/>
      <c r="E795" s="87"/>
      <c r="F795" s="87"/>
      <c r="G795" s="87"/>
      <c r="H795" s="87"/>
      <c r="I795" s="87"/>
      <c r="J795" s="87"/>
      <c r="K795" s="87"/>
      <c r="L795" s="87"/>
      <c r="M795" s="87"/>
      <c r="N795" s="87"/>
      <c r="O795" s="87"/>
      <c r="P795" s="87"/>
      <c r="Q795" s="87"/>
      <c r="R795" s="87"/>
      <c r="S795" s="87"/>
      <c r="T795" s="87"/>
      <c r="U795" s="87"/>
      <c r="V795" s="87"/>
    </row>
    <row r="796" spans="1:22" ht="12">
      <c r="A796" s="87"/>
      <c r="B796" s="125"/>
      <c r="C796" s="87"/>
      <c r="D796" s="87"/>
      <c r="E796" s="87"/>
      <c r="F796" s="87"/>
      <c r="G796" s="87"/>
      <c r="H796" s="87"/>
      <c r="I796" s="87"/>
      <c r="J796" s="87"/>
      <c r="K796" s="87"/>
      <c r="L796" s="87"/>
      <c r="M796" s="87"/>
      <c r="N796" s="87"/>
      <c r="O796" s="87"/>
      <c r="P796" s="87"/>
      <c r="Q796" s="87"/>
      <c r="R796" s="87"/>
      <c r="S796" s="87"/>
      <c r="T796" s="87"/>
      <c r="U796" s="87"/>
      <c r="V796" s="87"/>
    </row>
    <row r="797" spans="1:22" ht="12">
      <c r="A797" s="87"/>
      <c r="B797" s="125"/>
      <c r="C797" s="87"/>
      <c r="D797" s="87"/>
      <c r="E797" s="87"/>
      <c r="F797" s="87"/>
      <c r="G797" s="87"/>
      <c r="H797" s="87"/>
      <c r="I797" s="87"/>
      <c r="J797" s="87"/>
      <c r="K797" s="87"/>
      <c r="L797" s="87"/>
      <c r="M797" s="87"/>
      <c r="N797" s="87"/>
      <c r="O797" s="87"/>
      <c r="P797" s="87"/>
      <c r="Q797" s="87"/>
      <c r="R797" s="87"/>
      <c r="S797" s="87"/>
      <c r="T797" s="87"/>
      <c r="U797" s="87"/>
      <c r="V797" s="87"/>
    </row>
    <row r="798" spans="1:22" ht="12">
      <c r="A798" s="87"/>
      <c r="B798" s="125"/>
      <c r="C798" s="87"/>
      <c r="D798" s="87"/>
      <c r="E798" s="87"/>
      <c r="F798" s="87"/>
      <c r="G798" s="87"/>
      <c r="H798" s="87"/>
      <c r="I798" s="87"/>
      <c r="J798" s="87"/>
      <c r="K798" s="87"/>
      <c r="L798" s="87"/>
      <c r="M798" s="87"/>
      <c r="N798" s="87"/>
      <c r="O798" s="87"/>
      <c r="P798" s="87"/>
      <c r="Q798" s="87"/>
      <c r="R798" s="87"/>
      <c r="S798" s="87"/>
      <c r="T798" s="87"/>
      <c r="U798" s="87"/>
      <c r="V798" s="87"/>
    </row>
    <row r="799" spans="1:22" ht="12">
      <c r="A799" s="87"/>
      <c r="B799" s="125"/>
      <c r="C799" s="87"/>
      <c r="D799" s="87"/>
      <c r="E799" s="87"/>
      <c r="F799" s="87"/>
      <c r="G799" s="87"/>
      <c r="H799" s="87"/>
      <c r="I799" s="87"/>
      <c r="J799" s="87"/>
      <c r="K799" s="87"/>
      <c r="L799" s="87"/>
      <c r="M799" s="87"/>
      <c r="N799" s="87"/>
      <c r="O799" s="87"/>
      <c r="P799" s="87"/>
      <c r="Q799" s="87"/>
      <c r="R799" s="87"/>
      <c r="S799" s="87"/>
      <c r="T799" s="87"/>
      <c r="U799" s="87"/>
      <c r="V799" s="87"/>
    </row>
    <row r="800" spans="1:22" ht="12">
      <c r="A800" s="87"/>
      <c r="B800" s="125"/>
      <c r="C800" s="87"/>
      <c r="D800" s="87"/>
      <c r="E800" s="87"/>
      <c r="F800" s="87"/>
      <c r="G800" s="87"/>
      <c r="H800" s="87"/>
      <c r="I800" s="87"/>
      <c r="J800" s="87"/>
      <c r="K800" s="87"/>
      <c r="L800" s="87"/>
      <c r="M800" s="87"/>
      <c r="N800" s="87"/>
      <c r="O800" s="87"/>
      <c r="P800" s="87"/>
      <c r="Q800" s="87"/>
      <c r="R800" s="87"/>
      <c r="S800" s="87"/>
      <c r="T800" s="87"/>
      <c r="U800" s="87"/>
      <c r="V800" s="87"/>
    </row>
    <row r="801" spans="1:22" ht="12">
      <c r="A801" s="87"/>
      <c r="B801" s="125"/>
      <c r="C801" s="87"/>
      <c r="D801" s="87"/>
      <c r="E801" s="87"/>
      <c r="F801" s="87"/>
      <c r="G801" s="87"/>
      <c r="H801" s="87"/>
      <c r="I801" s="87"/>
      <c r="J801" s="87"/>
      <c r="K801" s="87"/>
      <c r="L801" s="87"/>
      <c r="M801" s="87"/>
      <c r="N801" s="87"/>
      <c r="O801" s="87"/>
      <c r="P801" s="87"/>
      <c r="Q801" s="87"/>
      <c r="R801" s="87"/>
      <c r="S801" s="87"/>
      <c r="T801" s="87"/>
      <c r="U801" s="87"/>
      <c r="V801" s="87"/>
    </row>
    <row r="802" spans="1:22" ht="12">
      <c r="A802" s="87"/>
      <c r="B802" s="125"/>
      <c r="C802" s="87"/>
      <c r="D802" s="87"/>
      <c r="E802" s="87"/>
      <c r="F802" s="87"/>
      <c r="G802" s="87"/>
      <c r="H802" s="87"/>
      <c r="I802" s="87"/>
      <c r="J802" s="87"/>
      <c r="K802" s="87"/>
      <c r="L802" s="87"/>
      <c r="M802" s="87"/>
      <c r="N802" s="87"/>
      <c r="O802" s="87"/>
      <c r="P802" s="87"/>
      <c r="Q802" s="87"/>
      <c r="R802" s="87"/>
      <c r="S802" s="87"/>
      <c r="T802" s="87"/>
      <c r="U802" s="87"/>
      <c r="V802" s="87"/>
    </row>
    <row r="803" spans="1:22" ht="12">
      <c r="A803" s="87"/>
      <c r="B803" s="125"/>
      <c r="C803" s="87"/>
      <c r="D803" s="87"/>
      <c r="E803" s="87"/>
      <c r="F803" s="87"/>
      <c r="G803" s="87"/>
      <c r="H803" s="87"/>
      <c r="I803" s="87"/>
      <c r="J803" s="87"/>
      <c r="K803" s="87"/>
      <c r="L803" s="87"/>
      <c r="M803" s="87"/>
      <c r="N803" s="87"/>
      <c r="O803" s="87"/>
      <c r="P803" s="87"/>
      <c r="Q803" s="87"/>
      <c r="R803" s="87"/>
      <c r="S803" s="87"/>
      <c r="T803" s="87"/>
      <c r="U803" s="87"/>
      <c r="V803" s="87"/>
    </row>
    <row r="804" spans="1:22" ht="12">
      <c r="A804" s="87"/>
      <c r="B804" s="125"/>
      <c r="C804" s="87"/>
      <c r="D804" s="87"/>
      <c r="E804" s="87"/>
      <c r="F804" s="87"/>
      <c r="G804" s="87"/>
      <c r="H804" s="87"/>
      <c r="I804" s="87"/>
      <c r="J804" s="87"/>
      <c r="K804" s="87"/>
      <c r="L804" s="87"/>
      <c r="M804" s="87"/>
      <c r="N804" s="87"/>
      <c r="O804" s="87"/>
      <c r="P804" s="87"/>
      <c r="Q804" s="87"/>
      <c r="R804" s="87"/>
      <c r="S804" s="87"/>
      <c r="T804" s="87"/>
      <c r="U804" s="87"/>
      <c r="V804" s="87"/>
    </row>
    <row r="805" spans="1:22" ht="12">
      <c r="A805" s="87"/>
      <c r="B805" s="125"/>
      <c r="C805" s="87"/>
      <c r="D805" s="87"/>
      <c r="E805" s="87"/>
      <c r="F805" s="87"/>
      <c r="G805" s="87"/>
      <c r="H805" s="87"/>
      <c r="I805" s="87"/>
      <c r="J805" s="87"/>
      <c r="K805" s="87"/>
      <c r="L805" s="87"/>
      <c r="M805" s="87"/>
      <c r="N805" s="87"/>
      <c r="O805" s="87"/>
      <c r="P805" s="87"/>
      <c r="Q805" s="87"/>
      <c r="R805" s="87"/>
      <c r="S805" s="87"/>
      <c r="T805" s="87"/>
      <c r="U805" s="87"/>
      <c r="V805" s="87"/>
    </row>
    <row r="806" spans="1:22" ht="12">
      <c r="A806" s="87"/>
      <c r="B806" s="125"/>
      <c r="C806" s="87"/>
      <c r="D806" s="87"/>
      <c r="E806" s="87"/>
      <c r="F806" s="87"/>
      <c r="G806" s="87"/>
      <c r="H806" s="87"/>
      <c r="I806" s="87"/>
      <c r="J806" s="87"/>
      <c r="K806" s="87"/>
      <c r="L806" s="87"/>
      <c r="M806" s="87"/>
      <c r="N806" s="87"/>
      <c r="O806" s="87"/>
      <c r="P806" s="87"/>
      <c r="Q806" s="87"/>
      <c r="R806" s="87"/>
      <c r="S806" s="87"/>
      <c r="T806" s="87"/>
      <c r="U806" s="87"/>
      <c r="V806" s="87"/>
    </row>
    <row r="807" spans="1:22" ht="12">
      <c r="A807" s="87"/>
      <c r="B807" s="125"/>
      <c r="C807" s="87"/>
      <c r="D807" s="87"/>
      <c r="E807" s="87"/>
      <c r="F807" s="87"/>
      <c r="G807" s="87"/>
      <c r="H807" s="87"/>
      <c r="I807" s="87"/>
      <c r="J807" s="87"/>
      <c r="K807" s="87"/>
      <c r="L807" s="87"/>
      <c r="M807" s="87"/>
      <c r="N807" s="87"/>
      <c r="O807" s="87"/>
      <c r="P807" s="87"/>
      <c r="Q807" s="87"/>
      <c r="R807" s="87"/>
      <c r="S807" s="87"/>
      <c r="T807" s="87"/>
      <c r="U807" s="87"/>
      <c r="V807" s="87"/>
    </row>
    <row r="808" spans="1:22" ht="12">
      <c r="A808" s="87"/>
      <c r="B808" s="125"/>
      <c r="C808" s="87"/>
      <c r="D808" s="87"/>
      <c r="E808" s="87"/>
      <c r="F808" s="87"/>
      <c r="G808" s="87"/>
      <c r="H808" s="87"/>
      <c r="I808" s="87"/>
      <c r="J808" s="87"/>
      <c r="K808" s="87"/>
      <c r="L808" s="87"/>
      <c r="M808" s="87"/>
      <c r="N808" s="87"/>
      <c r="O808" s="87"/>
      <c r="P808" s="87"/>
      <c r="Q808" s="87"/>
      <c r="R808" s="87"/>
      <c r="S808" s="87"/>
      <c r="T808" s="87"/>
      <c r="U808" s="87"/>
      <c r="V808" s="87"/>
    </row>
    <row r="809" spans="1:22" ht="12">
      <c r="A809" s="87"/>
      <c r="B809" s="125"/>
      <c r="C809" s="87"/>
      <c r="D809" s="87"/>
      <c r="E809" s="87"/>
      <c r="F809" s="87"/>
      <c r="G809" s="87"/>
      <c r="H809" s="87"/>
      <c r="I809" s="87"/>
      <c r="J809" s="87"/>
      <c r="K809" s="87"/>
      <c r="L809" s="87"/>
      <c r="M809" s="87"/>
      <c r="N809" s="87"/>
      <c r="O809" s="87"/>
      <c r="P809" s="87"/>
      <c r="Q809" s="87"/>
      <c r="R809" s="87"/>
      <c r="S809" s="87"/>
      <c r="T809" s="87"/>
      <c r="U809" s="87"/>
      <c r="V809" s="87"/>
    </row>
    <row r="810" spans="1:22" ht="12">
      <c r="A810" s="87"/>
      <c r="B810" s="125"/>
      <c r="C810" s="87"/>
      <c r="D810" s="87"/>
      <c r="E810" s="87"/>
      <c r="F810" s="87"/>
      <c r="G810" s="87"/>
      <c r="H810" s="87"/>
      <c r="I810" s="87"/>
      <c r="J810" s="87"/>
      <c r="K810" s="87"/>
      <c r="L810" s="87"/>
      <c r="M810" s="87"/>
      <c r="N810" s="87"/>
      <c r="O810" s="87"/>
      <c r="P810" s="87"/>
      <c r="Q810" s="87"/>
      <c r="R810" s="87"/>
      <c r="S810" s="87"/>
      <c r="T810" s="87"/>
      <c r="U810" s="87"/>
      <c r="V810" s="87"/>
    </row>
    <row r="811" spans="1:22" ht="12">
      <c r="A811" s="87"/>
      <c r="B811" s="125"/>
      <c r="C811" s="87"/>
      <c r="D811" s="87"/>
      <c r="E811" s="87"/>
      <c r="F811" s="87"/>
      <c r="G811" s="87"/>
      <c r="H811" s="87"/>
      <c r="I811" s="87"/>
      <c r="J811" s="87"/>
      <c r="K811" s="87"/>
      <c r="L811" s="87"/>
      <c r="M811" s="87"/>
      <c r="N811" s="87"/>
      <c r="O811" s="87"/>
      <c r="P811" s="87"/>
      <c r="Q811" s="87"/>
      <c r="R811" s="87"/>
      <c r="S811" s="87"/>
      <c r="T811" s="87"/>
      <c r="U811" s="87"/>
      <c r="V811" s="87"/>
    </row>
    <row r="812" spans="1:22" ht="12">
      <c r="A812" s="87"/>
      <c r="B812" s="125"/>
      <c r="C812" s="87"/>
      <c r="D812" s="87"/>
      <c r="E812" s="87"/>
      <c r="F812" s="87"/>
      <c r="G812" s="87"/>
      <c r="H812" s="87"/>
      <c r="I812" s="87"/>
      <c r="J812" s="87"/>
      <c r="K812" s="87"/>
      <c r="L812" s="87"/>
      <c r="M812" s="87"/>
      <c r="N812" s="87"/>
      <c r="O812" s="87"/>
      <c r="P812" s="87"/>
      <c r="Q812" s="87"/>
      <c r="R812" s="87"/>
      <c r="S812" s="87"/>
      <c r="T812" s="87"/>
      <c r="U812" s="87"/>
      <c r="V812" s="87"/>
    </row>
    <row r="813" spans="1:22" ht="12">
      <c r="A813" s="87"/>
      <c r="B813" s="125"/>
      <c r="C813" s="87"/>
      <c r="D813" s="87"/>
      <c r="E813" s="87"/>
      <c r="F813" s="87"/>
      <c r="G813" s="87"/>
      <c r="H813" s="87"/>
      <c r="I813" s="87"/>
      <c r="J813" s="87"/>
      <c r="K813" s="87"/>
      <c r="L813" s="87"/>
      <c r="M813" s="87"/>
      <c r="N813" s="87"/>
      <c r="O813" s="87"/>
      <c r="P813" s="87"/>
      <c r="Q813" s="87"/>
      <c r="R813" s="87"/>
      <c r="S813" s="87"/>
      <c r="T813" s="87"/>
      <c r="U813" s="87"/>
      <c r="V813" s="87"/>
    </row>
    <row r="814" spans="1:22" ht="12">
      <c r="A814" s="87"/>
      <c r="B814" s="125"/>
      <c r="C814" s="87"/>
      <c r="D814" s="87"/>
      <c r="E814" s="87"/>
      <c r="F814" s="87"/>
      <c r="G814" s="87"/>
      <c r="H814" s="87"/>
      <c r="I814" s="87"/>
      <c r="J814" s="87"/>
      <c r="K814" s="87"/>
      <c r="L814" s="87"/>
      <c r="M814" s="87"/>
      <c r="N814" s="87"/>
      <c r="O814" s="87"/>
      <c r="P814" s="87"/>
      <c r="Q814" s="87"/>
      <c r="R814" s="87"/>
      <c r="S814" s="87"/>
      <c r="T814" s="87"/>
      <c r="U814" s="87"/>
      <c r="V814" s="87"/>
    </row>
    <row r="815" spans="1:22" ht="12">
      <c r="A815" s="87"/>
      <c r="B815" s="125"/>
      <c r="C815" s="87"/>
      <c r="D815" s="87"/>
      <c r="E815" s="87"/>
      <c r="F815" s="87"/>
      <c r="G815" s="87"/>
      <c r="H815" s="87"/>
      <c r="I815" s="87"/>
      <c r="J815" s="87"/>
      <c r="K815" s="87"/>
      <c r="L815" s="87"/>
      <c r="M815" s="87"/>
      <c r="N815" s="87"/>
      <c r="O815" s="87"/>
      <c r="P815" s="87"/>
      <c r="Q815" s="87"/>
      <c r="R815" s="87"/>
      <c r="S815" s="87"/>
      <c r="T815" s="87"/>
      <c r="U815" s="87"/>
      <c r="V815" s="87"/>
    </row>
    <row r="816" spans="1:22" ht="12">
      <c r="A816" s="87"/>
      <c r="B816" s="125"/>
      <c r="C816" s="87"/>
      <c r="D816" s="87"/>
      <c r="E816" s="87"/>
      <c r="F816" s="87"/>
      <c r="G816" s="87"/>
      <c r="H816" s="87"/>
      <c r="I816" s="87"/>
      <c r="J816" s="87"/>
      <c r="K816" s="87"/>
      <c r="L816" s="87"/>
      <c r="M816" s="87"/>
      <c r="N816" s="87"/>
      <c r="O816" s="87"/>
      <c r="P816" s="87"/>
      <c r="Q816" s="87"/>
      <c r="R816" s="87"/>
      <c r="S816" s="87"/>
      <c r="T816" s="87"/>
      <c r="U816" s="87"/>
      <c r="V816" s="87"/>
    </row>
    <row r="817" spans="1:22" ht="12">
      <c r="A817" s="87"/>
      <c r="B817" s="125"/>
      <c r="C817" s="87"/>
      <c r="D817" s="87"/>
      <c r="E817" s="87"/>
      <c r="F817" s="87"/>
      <c r="G817" s="87"/>
      <c r="H817" s="87"/>
      <c r="I817" s="87"/>
      <c r="J817" s="87"/>
      <c r="K817" s="87"/>
      <c r="L817" s="87"/>
      <c r="M817" s="87"/>
      <c r="N817" s="87"/>
      <c r="O817" s="87"/>
      <c r="P817" s="87"/>
      <c r="Q817" s="87"/>
      <c r="R817" s="87"/>
      <c r="S817" s="87"/>
      <c r="T817" s="87"/>
      <c r="U817" s="87"/>
      <c r="V817" s="87"/>
    </row>
    <row r="818" spans="1:22" ht="12">
      <c r="A818" s="87"/>
      <c r="B818" s="125"/>
      <c r="C818" s="87"/>
      <c r="D818" s="87"/>
      <c r="E818" s="87"/>
      <c r="F818" s="87"/>
      <c r="G818" s="87"/>
      <c r="H818" s="87"/>
      <c r="I818" s="87"/>
      <c r="J818" s="87"/>
      <c r="K818" s="87"/>
      <c r="L818" s="87"/>
      <c r="M818" s="87"/>
      <c r="N818" s="87"/>
      <c r="O818" s="87"/>
      <c r="P818" s="87"/>
      <c r="Q818" s="87"/>
      <c r="R818" s="87"/>
      <c r="S818" s="87"/>
      <c r="T818" s="87"/>
      <c r="U818" s="87"/>
      <c r="V818" s="87"/>
    </row>
    <row r="819" spans="1:22" ht="12">
      <c r="A819" s="87"/>
      <c r="B819" s="125"/>
      <c r="C819" s="87"/>
      <c r="D819" s="87"/>
      <c r="E819" s="87"/>
      <c r="F819" s="87"/>
      <c r="G819" s="87"/>
      <c r="H819" s="87"/>
      <c r="I819" s="87"/>
      <c r="J819" s="87"/>
      <c r="K819" s="87"/>
      <c r="L819" s="87"/>
      <c r="M819" s="87"/>
      <c r="N819" s="87"/>
      <c r="O819" s="87"/>
      <c r="P819" s="87"/>
      <c r="Q819" s="87"/>
      <c r="R819" s="87"/>
      <c r="S819" s="87"/>
      <c r="T819" s="87"/>
      <c r="U819" s="87"/>
      <c r="V819" s="87"/>
    </row>
    <row r="820" spans="1:22" ht="12">
      <c r="A820" s="87"/>
      <c r="B820" s="125"/>
      <c r="C820" s="87"/>
      <c r="D820" s="87"/>
      <c r="E820" s="87"/>
      <c r="F820" s="87"/>
      <c r="G820" s="87"/>
      <c r="H820" s="87"/>
      <c r="I820" s="87"/>
      <c r="J820" s="87"/>
      <c r="K820" s="87"/>
      <c r="L820" s="87"/>
      <c r="M820" s="87"/>
      <c r="N820" s="87"/>
      <c r="O820" s="87"/>
      <c r="P820" s="87"/>
      <c r="Q820" s="87"/>
      <c r="R820" s="87"/>
      <c r="S820" s="87"/>
      <c r="T820" s="87"/>
      <c r="U820" s="87"/>
      <c r="V820" s="87"/>
    </row>
    <row r="821" spans="1:22" ht="12">
      <c r="A821" s="87"/>
      <c r="B821" s="125"/>
      <c r="C821" s="87"/>
      <c r="D821" s="87"/>
      <c r="E821" s="87"/>
      <c r="F821" s="87"/>
      <c r="G821" s="87"/>
      <c r="H821" s="87"/>
      <c r="I821" s="87"/>
      <c r="J821" s="87"/>
      <c r="K821" s="87"/>
      <c r="L821" s="87"/>
      <c r="M821" s="87"/>
      <c r="N821" s="87"/>
      <c r="O821" s="87"/>
      <c r="P821" s="87"/>
      <c r="Q821" s="87"/>
      <c r="R821" s="87"/>
      <c r="S821" s="87"/>
      <c r="T821" s="87"/>
      <c r="U821" s="87"/>
      <c r="V821" s="87"/>
    </row>
    <row r="822" spans="1:22" ht="12">
      <c r="A822" s="87"/>
      <c r="B822" s="125"/>
      <c r="C822" s="87"/>
      <c r="D822" s="87"/>
      <c r="E822" s="87"/>
      <c r="F822" s="87"/>
      <c r="G822" s="87"/>
      <c r="H822" s="87"/>
      <c r="I822" s="87"/>
      <c r="J822" s="87"/>
      <c r="K822" s="87"/>
      <c r="L822" s="87"/>
      <c r="M822" s="87"/>
      <c r="N822" s="87"/>
      <c r="O822" s="87"/>
      <c r="P822" s="87"/>
      <c r="Q822" s="87"/>
      <c r="R822" s="87"/>
      <c r="S822" s="87"/>
      <c r="T822" s="87"/>
      <c r="U822" s="87"/>
      <c r="V822" s="87"/>
    </row>
    <row r="823" spans="1:22" ht="12">
      <c r="A823" s="87"/>
      <c r="B823" s="125"/>
      <c r="C823" s="87"/>
      <c r="D823" s="87"/>
      <c r="E823" s="87"/>
      <c r="F823" s="87"/>
      <c r="G823" s="87"/>
      <c r="H823" s="87"/>
      <c r="I823" s="87"/>
      <c r="J823" s="87"/>
      <c r="K823" s="87"/>
      <c r="L823" s="87"/>
      <c r="M823" s="87"/>
      <c r="N823" s="87"/>
      <c r="O823" s="87"/>
      <c r="P823" s="87"/>
      <c r="Q823" s="87"/>
      <c r="R823" s="87"/>
      <c r="S823" s="87"/>
      <c r="T823" s="87"/>
      <c r="U823" s="87"/>
      <c r="V823" s="87"/>
    </row>
    <row r="824" spans="1:22" ht="12">
      <c r="A824" s="87"/>
      <c r="B824" s="125"/>
      <c r="C824" s="87"/>
      <c r="D824" s="87"/>
      <c r="E824" s="87"/>
      <c r="F824" s="87"/>
      <c r="G824" s="87"/>
      <c r="H824" s="87"/>
      <c r="I824" s="87"/>
      <c r="J824" s="87"/>
      <c r="K824" s="87"/>
      <c r="L824" s="87"/>
      <c r="M824" s="87"/>
      <c r="N824" s="87"/>
      <c r="O824" s="87"/>
      <c r="P824" s="87"/>
      <c r="Q824" s="87"/>
      <c r="R824" s="87"/>
      <c r="S824" s="87"/>
      <c r="T824" s="87"/>
      <c r="U824" s="87"/>
      <c r="V824" s="87"/>
    </row>
    <row r="825" spans="1:22" ht="12">
      <c r="A825" s="87"/>
      <c r="B825" s="125"/>
      <c r="C825" s="87"/>
      <c r="D825" s="87"/>
      <c r="E825" s="87"/>
      <c r="F825" s="87"/>
      <c r="G825" s="87"/>
      <c r="H825" s="87"/>
      <c r="I825" s="87"/>
      <c r="J825" s="87"/>
      <c r="K825" s="87"/>
      <c r="L825" s="87"/>
      <c r="M825" s="87"/>
      <c r="N825" s="87"/>
      <c r="O825" s="87"/>
      <c r="P825" s="87"/>
      <c r="Q825" s="87"/>
      <c r="R825" s="87"/>
      <c r="S825" s="87"/>
      <c r="T825" s="87"/>
      <c r="U825" s="87"/>
      <c r="V825" s="87"/>
    </row>
    <row r="826" spans="1:22" ht="12">
      <c r="A826" s="87"/>
      <c r="B826" s="125"/>
      <c r="C826" s="87"/>
      <c r="D826" s="87"/>
      <c r="E826" s="87"/>
      <c r="F826" s="87"/>
      <c r="G826" s="87"/>
      <c r="H826" s="87"/>
      <c r="I826" s="87"/>
      <c r="J826" s="87"/>
      <c r="K826" s="87"/>
      <c r="L826" s="87"/>
      <c r="M826" s="87"/>
      <c r="N826" s="87"/>
      <c r="O826" s="87"/>
      <c r="P826" s="87"/>
      <c r="Q826" s="87"/>
      <c r="R826" s="87"/>
      <c r="S826" s="87"/>
      <c r="T826" s="87"/>
      <c r="U826" s="87"/>
      <c r="V826" s="87"/>
    </row>
    <row r="827" spans="1:22" ht="12">
      <c r="A827" s="87"/>
      <c r="B827" s="125"/>
      <c r="C827" s="87"/>
      <c r="D827" s="87"/>
      <c r="E827" s="87"/>
      <c r="F827" s="87"/>
      <c r="G827" s="87"/>
      <c r="H827" s="87"/>
      <c r="I827" s="87"/>
      <c r="J827" s="87"/>
      <c r="K827" s="87"/>
      <c r="L827" s="87"/>
      <c r="M827" s="87"/>
      <c r="N827" s="87"/>
      <c r="O827" s="87"/>
      <c r="P827" s="87"/>
      <c r="Q827" s="87"/>
      <c r="R827" s="87"/>
      <c r="S827" s="87"/>
      <c r="T827" s="87"/>
      <c r="U827" s="87"/>
      <c r="V827" s="87"/>
    </row>
    <row r="828" spans="1:22" ht="12">
      <c r="A828" s="87"/>
      <c r="B828" s="125"/>
      <c r="C828" s="87"/>
      <c r="D828" s="87"/>
      <c r="E828" s="87"/>
      <c r="F828" s="87"/>
      <c r="G828" s="87"/>
      <c r="H828" s="87"/>
      <c r="I828" s="87"/>
      <c r="J828" s="87"/>
      <c r="K828" s="87"/>
      <c r="L828" s="87"/>
      <c r="M828" s="87"/>
      <c r="N828" s="87"/>
      <c r="O828" s="87"/>
      <c r="P828" s="87"/>
      <c r="Q828" s="87"/>
      <c r="R828" s="87"/>
      <c r="S828" s="87"/>
      <c r="T828" s="87"/>
      <c r="U828" s="87"/>
      <c r="V828" s="87"/>
    </row>
    <row r="829" spans="1:22" ht="12">
      <c r="A829" s="87"/>
      <c r="B829" s="125"/>
      <c r="C829" s="87"/>
      <c r="D829" s="87"/>
      <c r="E829" s="87"/>
      <c r="F829" s="87"/>
      <c r="G829" s="87"/>
      <c r="H829" s="87"/>
      <c r="I829" s="87"/>
      <c r="J829" s="87"/>
      <c r="K829" s="87"/>
      <c r="L829" s="87"/>
      <c r="M829" s="87"/>
      <c r="N829" s="87"/>
      <c r="O829" s="87"/>
      <c r="P829" s="87"/>
      <c r="Q829" s="87"/>
      <c r="R829" s="87"/>
      <c r="S829" s="87"/>
      <c r="T829" s="87"/>
      <c r="U829" s="87"/>
      <c r="V829" s="87"/>
    </row>
    <row r="830" spans="1:22" ht="12">
      <c r="A830" s="87"/>
      <c r="B830" s="125"/>
      <c r="C830" s="87"/>
      <c r="D830" s="87"/>
      <c r="E830" s="87"/>
      <c r="F830" s="87"/>
      <c r="G830" s="87"/>
      <c r="H830" s="87"/>
      <c r="I830" s="87"/>
      <c r="J830" s="87"/>
      <c r="K830" s="87"/>
      <c r="L830" s="87"/>
      <c r="M830" s="87"/>
      <c r="N830" s="87"/>
      <c r="O830" s="87"/>
      <c r="P830" s="87"/>
      <c r="Q830" s="87"/>
      <c r="R830" s="87"/>
      <c r="S830" s="87"/>
      <c r="T830" s="87"/>
      <c r="U830" s="87"/>
      <c r="V830" s="87"/>
    </row>
    <row r="831" spans="1:22" ht="12">
      <c r="A831" s="87"/>
      <c r="B831" s="125"/>
      <c r="C831" s="87"/>
      <c r="D831" s="87"/>
      <c r="E831" s="87"/>
      <c r="F831" s="87"/>
      <c r="G831" s="87"/>
      <c r="H831" s="87"/>
      <c r="I831" s="87"/>
      <c r="J831" s="87"/>
      <c r="K831" s="87"/>
      <c r="L831" s="87"/>
      <c r="M831" s="87"/>
      <c r="N831" s="87"/>
      <c r="O831" s="87"/>
      <c r="P831" s="87"/>
      <c r="Q831" s="87"/>
      <c r="R831" s="87"/>
      <c r="S831" s="87"/>
      <c r="T831" s="87"/>
      <c r="U831" s="87"/>
      <c r="V831" s="87"/>
    </row>
    <row r="832" spans="1:22" ht="12">
      <c r="A832" s="87"/>
      <c r="B832" s="125"/>
      <c r="C832" s="87"/>
      <c r="D832" s="87"/>
      <c r="E832" s="87"/>
      <c r="F832" s="87"/>
      <c r="G832" s="87"/>
      <c r="H832" s="87"/>
      <c r="I832" s="87"/>
      <c r="J832" s="87"/>
      <c r="K832" s="87"/>
      <c r="L832" s="87"/>
      <c r="M832" s="87"/>
      <c r="N832" s="87"/>
      <c r="O832" s="87"/>
      <c r="P832" s="87"/>
      <c r="Q832" s="87"/>
      <c r="R832" s="87"/>
      <c r="S832" s="87"/>
      <c r="T832" s="87"/>
      <c r="U832" s="87"/>
      <c r="V832" s="87"/>
    </row>
    <row r="833" spans="1:22" ht="12">
      <c r="A833" s="87"/>
      <c r="B833" s="125"/>
      <c r="C833" s="87"/>
      <c r="D833" s="87"/>
      <c r="E833" s="87"/>
      <c r="F833" s="87"/>
      <c r="G833" s="87"/>
      <c r="H833" s="87"/>
      <c r="I833" s="87"/>
      <c r="J833" s="87"/>
      <c r="K833" s="87"/>
      <c r="L833" s="87"/>
      <c r="M833" s="87"/>
      <c r="N833" s="87"/>
      <c r="O833" s="87"/>
      <c r="P833" s="87"/>
      <c r="Q833" s="87"/>
      <c r="R833" s="87"/>
      <c r="S833" s="87"/>
      <c r="T833" s="87"/>
      <c r="U833" s="87"/>
      <c r="V833" s="87"/>
    </row>
    <row r="834" spans="1:22" ht="12">
      <c r="A834" s="87"/>
      <c r="B834" s="125"/>
      <c r="C834" s="87"/>
      <c r="D834" s="87"/>
      <c r="E834" s="87"/>
      <c r="F834" s="87"/>
      <c r="G834" s="87"/>
      <c r="H834" s="87"/>
      <c r="I834" s="87"/>
      <c r="J834" s="87"/>
      <c r="K834" s="87"/>
      <c r="L834" s="87"/>
      <c r="M834" s="87"/>
      <c r="N834" s="87"/>
      <c r="O834" s="87"/>
      <c r="P834" s="87"/>
      <c r="Q834" s="87"/>
      <c r="R834" s="87"/>
      <c r="S834" s="87"/>
      <c r="T834" s="87"/>
      <c r="U834" s="87"/>
      <c r="V834" s="87"/>
    </row>
    <row r="835" spans="1:22" ht="12">
      <c r="A835" s="87"/>
      <c r="B835" s="125"/>
      <c r="C835" s="87"/>
      <c r="D835" s="87"/>
      <c r="E835" s="87"/>
      <c r="F835" s="87"/>
      <c r="G835" s="87"/>
      <c r="H835" s="87"/>
      <c r="I835" s="87"/>
      <c r="J835" s="87"/>
      <c r="K835" s="87"/>
      <c r="L835" s="87"/>
      <c r="M835" s="87"/>
      <c r="N835" s="87"/>
      <c r="O835" s="87"/>
      <c r="P835" s="87"/>
      <c r="Q835" s="87"/>
      <c r="R835" s="87"/>
      <c r="S835" s="87"/>
      <c r="T835" s="87"/>
      <c r="U835" s="87"/>
      <c r="V835" s="87"/>
    </row>
    <row r="836" spans="1:22" ht="12">
      <c r="A836" s="87"/>
      <c r="B836" s="125"/>
      <c r="C836" s="87"/>
      <c r="D836" s="87"/>
      <c r="E836" s="87"/>
      <c r="F836" s="87"/>
      <c r="G836" s="87"/>
      <c r="H836" s="87"/>
      <c r="I836" s="87"/>
      <c r="J836" s="87"/>
      <c r="K836" s="87"/>
      <c r="L836" s="87"/>
      <c r="M836" s="87"/>
      <c r="N836" s="87"/>
      <c r="O836" s="87"/>
      <c r="P836" s="87"/>
      <c r="Q836" s="87"/>
      <c r="R836" s="87"/>
      <c r="S836" s="87"/>
      <c r="T836" s="87"/>
      <c r="U836" s="87"/>
      <c r="V836" s="87"/>
    </row>
    <row r="837" spans="1:22" ht="12">
      <c r="A837" s="87"/>
      <c r="B837" s="125"/>
      <c r="C837" s="87"/>
      <c r="D837" s="87"/>
      <c r="E837" s="87"/>
      <c r="F837" s="87"/>
      <c r="G837" s="87"/>
      <c r="H837" s="87"/>
      <c r="I837" s="87"/>
      <c r="J837" s="87"/>
      <c r="K837" s="87"/>
      <c r="L837" s="87"/>
      <c r="M837" s="87"/>
      <c r="N837" s="87"/>
      <c r="O837" s="87"/>
      <c r="P837" s="87"/>
      <c r="Q837" s="87"/>
      <c r="R837" s="87"/>
      <c r="S837" s="87"/>
      <c r="T837" s="87"/>
      <c r="U837" s="87"/>
      <c r="V837" s="87"/>
    </row>
    <row r="838" spans="1:22" ht="12">
      <c r="A838" s="87"/>
      <c r="B838" s="125"/>
      <c r="C838" s="87"/>
      <c r="D838" s="87"/>
      <c r="E838" s="87"/>
      <c r="F838" s="87"/>
      <c r="G838" s="87"/>
      <c r="H838" s="87"/>
      <c r="I838" s="87"/>
      <c r="J838" s="87"/>
      <c r="K838" s="87"/>
      <c r="L838" s="87"/>
      <c r="M838" s="87"/>
      <c r="N838" s="87"/>
      <c r="O838" s="87"/>
      <c r="P838" s="87"/>
      <c r="Q838" s="87"/>
      <c r="R838" s="87"/>
      <c r="S838" s="87"/>
      <c r="T838" s="87"/>
      <c r="U838" s="87"/>
      <c r="V838" s="87"/>
    </row>
    <row r="839" spans="1:22" ht="12">
      <c r="A839" s="87"/>
      <c r="B839" s="125"/>
      <c r="C839" s="87"/>
      <c r="D839" s="87"/>
      <c r="E839" s="87"/>
      <c r="F839" s="87"/>
      <c r="G839" s="87"/>
      <c r="H839" s="87"/>
      <c r="I839" s="87"/>
      <c r="J839" s="87"/>
      <c r="K839" s="87"/>
      <c r="L839" s="87"/>
      <c r="M839" s="87"/>
      <c r="N839" s="87"/>
      <c r="O839" s="87"/>
      <c r="P839" s="87"/>
      <c r="Q839" s="87"/>
      <c r="R839" s="87"/>
      <c r="S839" s="87"/>
      <c r="T839" s="87"/>
      <c r="U839" s="87"/>
      <c r="V839" s="87"/>
    </row>
    <row r="840" spans="1:22" ht="12">
      <c r="A840" s="87"/>
      <c r="B840" s="125"/>
      <c r="C840" s="87"/>
      <c r="D840" s="87"/>
      <c r="E840" s="87"/>
      <c r="F840" s="87"/>
      <c r="G840" s="87"/>
      <c r="H840" s="87"/>
      <c r="I840" s="87"/>
      <c r="J840" s="87"/>
      <c r="K840" s="87"/>
      <c r="L840" s="87"/>
      <c r="M840" s="87"/>
      <c r="N840" s="87"/>
      <c r="O840" s="87"/>
      <c r="P840" s="87"/>
      <c r="Q840" s="87"/>
      <c r="R840" s="87"/>
      <c r="S840" s="87"/>
      <c r="T840" s="87"/>
      <c r="U840" s="87"/>
      <c r="V840" s="87"/>
    </row>
    <row r="841" spans="1:22" ht="12">
      <c r="A841" s="87"/>
      <c r="B841" s="125"/>
      <c r="C841" s="87"/>
      <c r="D841" s="87"/>
      <c r="E841" s="87"/>
      <c r="F841" s="87"/>
      <c r="G841" s="87"/>
      <c r="H841" s="87"/>
      <c r="I841" s="87"/>
      <c r="J841" s="87"/>
      <c r="K841" s="87"/>
      <c r="L841" s="87"/>
      <c r="M841" s="87"/>
      <c r="N841" s="87"/>
      <c r="O841" s="87"/>
      <c r="P841" s="87"/>
      <c r="Q841" s="87"/>
      <c r="R841" s="87"/>
      <c r="S841" s="87"/>
      <c r="T841" s="87"/>
      <c r="U841" s="87"/>
      <c r="V841" s="87"/>
    </row>
    <row r="842" spans="1:22" ht="12">
      <c r="A842" s="87"/>
      <c r="B842" s="125"/>
      <c r="C842" s="87"/>
      <c r="D842" s="87"/>
      <c r="E842" s="87"/>
      <c r="F842" s="87"/>
      <c r="G842" s="87"/>
      <c r="H842" s="87"/>
      <c r="I842" s="87"/>
      <c r="J842" s="87"/>
      <c r="K842" s="87"/>
      <c r="L842" s="87"/>
      <c r="M842" s="87"/>
      <c r="N842" s="87"/>
      <c r="O842" s="87"/>
      <c r="P842" s="87"/>
      <c r="Q842" s="87"/>
      <c r="R842" s="87"/>
      <c r="S842" s="87"/>
      <c r="T842" s="87"/>
      <c r="U842" s="87"/>
      <c r="V842" s="87"/>
    </row>
    <row r="843" spans="1:22" ht="12">
      <c r="A843" s="87"/>
      <c r="B843" s="125"/>
      <c r="C843" s="87"/>
      <c r="D843" s="87"/>
      <c r="E843" s="87"/>
      <c r="F843" s="87"/>
      <c r="G843" s="87"/>
      <c r="H843" s="87"/>
      <c r="I843" s="87"/>
      <c r="J843" s="87"/>
      <c r="K843" s="87"/>
      <c r="L843" s="87"/>
      <c r="M843" s="87"/>
      <c r="N843" s="87"/>
      <c r="O843" s="87"/>
      <c r="P843" s="87"/>
      <c r="Q843" s="87"/>
      <c r="R843" s="87"/>
      <c r="S843" s="87"/>
      <c r="T843" s="87"/>
      <c r="U843" s="87"/>
      <c r="V843" s="87"/>
    </row>
    <row r="844" spans="1:22" ht="12">
      <c r="A844" s="87"/>
      <c r="B844" s="125"/>
      <c r="C844" s="87"/>
      <c r="D844" s="87"/>
      <c r="E844" s="87"/>
      <c r="F844" s="87"/>
      <c r="G844" s="87"/>
      <c r="H844" s="87"/>
      <c r="I844" s="87"/>
      <c r="J844" s="87"/>
      <c r="K844" s="87"/>
      <c r="L844" s="87"/>
      <c r="M844" s="87"/>
      <c r="N844" s="87"/>
      <c r="O844" s="87"/>
      <c r="P844" s="87"/>
      <c r="Q844" s="87"/>
      <c r="R844" s="87"/>
      <c r="S844" s="87"/>
      <c r="T844" s="87"/>
      <c r="U844" s="87"/>
      <c r="V844" s="87"/>
    </row>
    <row r="845" spans="1:22" ht="12">
      <c r="A845" s="87"/>
      <c r="B845" s="125"/>
      <c r="C845" s="87"/>
      <c r="D845" s="87"/>
      <c r="E845" s="87"/>
      <c r="F845" s="87"/>
      <c r="G845" s="87"/>
      <c r="H845" s="87"/>
      <c r="I845" s="87"/>
      <c r="J845" s="87"/>
      <c r="K845" s="87"/>
      <c r="L845" s="87"/>
      <c r="M845" s="87"/>
      <c r="N845" s="87"/>
      <c r="O845" s="87"/>
      <c r="P845" s="87"/>
      <c r="Q845" s="87"/>
      <c r="R845" s="87"/>
      <c r="S845" s="87"/>
      <c r="T845" s="87"/>
      <c r="U845" s="87"/>
      <c r="V845" s="87"/>
    </row>
    <row r="846" spans="1:22" ht="12">
      <c r="A846" s="87"/>
      <c r="B846" s="125"/>
      <c r="C846" s="87"/>
      <c r="D846" s="87"/>
      <c r="E846" s="87"/>
      <c r="F846" s="87"/>
      <c r="G846" s="87"/>
      <c r="H846" s="87"/>
      <c r="I846" s="87"/>
      <c r="J846" s="87"/>
      <c r="K846" s="87"/>
      <c r="L846" s="87"/>
      <c r="M846" s="87"/>
      <c r="N846" s="87"/>
      <c r="O846" s="87"/>
      <c r="P846" s="87"/>
      <c r="Q846" s="87"/>
      <c r="R846" s="87"/>
      <c r="S846" s="87"/>
      <c r="T846" s="87"/>
      <c r="U846" s="87"/>
      <c r="V846" s="87"/>
    </row>
    <row r="847" spans="1:22" ht="12">
      <c r="A847" s="87"/>
      <c r="B847" s="125"/>
      <c r="C847" s="87"/>
      <c r="D847" s="87"/>
      <c r="E847" s="87"/>
      <c r="F847" s="87"/>
      <c r="G847" s="87"/>
      <c r="H847" s="87"/>
      <c r="I847" s="87"/>
      <c r="J847" s="87"/>
      <c r="K847" s="87"/>
      <c r="L847" s="87"/>
      <c r="M847" s="87"/>
      <c r="N847" s="87"/>
      <c r="O847" s="87"/>
      <c r="P847" s="87"/>
      <c r="Q847" s="87"/>
      <c r="R847" s="87"/>
      <c r="S847" s="87"/>
      <c r="T847" s="87"/>
      <c r="U847" s="87"/>
      <c r="V847" s="87"/>
    </row>
    <row r="848" spans="1:22" ht="12">
      <c r="A848" s="87"/>
      <c r="B848" s="125"/>
      <c r="C848" s="87"/>
      <c r="D848" s="87"/>
      <c r="E848" s="87"/>
      <c r="F848" s="87"/>
      <c r="G848" s="87"/>
      <c r="H848" s="87"/>
      <c r="I848" s="87"/>
      <c r="J848" s="87"/>
      <c r="K848" s="87"/>
      <c r="L848" s="87"/>
      <c r="M848" s="87"/>
      <c r="N848" s="87"/>
      <c r="O848" s="87"/>
      <c r="P848" s="87"/>
      <c r="Q848" s="87"/>
      <c r="R848" s="87"/>
      <c r="S848" s="87"/>
      <c r="T848" s="87"/>
      <c r="U848" s="87"/>
      <c r="V848" s="87"/>
    </row>
    <row r="849" spans="1:22" ht="12">
      <c r="A849" s="87"/>
      <c r="B849" s="125"/>
      <c r="C849" s="87"/>
      <c r="D849" s="87"/>
      <c r="E849" s="87"/>
      <c r="F849" s="87"/>
      <c r="G849" s="87"/>
      <c r="H849" s="87"/>
      <c r="I849" s="87"/>
      <c r="J849" s="87"/>
      <c r="K849" s="87"/>
      <c r="L849" s="87"/>
      <c r="M849" s="87"/>
      <c r="N849" s="87"/>
      <c r="O849" s="87"/>
      <c r="P849" s="87"/>
      <c r="Q849" s="87"/>
      <c r="R849" s="87"/>
      <c r="S849" s="87"/>
      <c r="T849" s="87"/>
      <c r="U849" s="87"/>
      <c r="V849" s="87"/>
    </row>
    <row r="850" spans="1:22" ht="12">
      <c r="A850" s="87"/>
      <c r="B850" s="125"/>
      <c r="C850" s="87"/>
      <c r="D850" s="87"/>
      <c r="E850" s="87"/>
      <c r="F850" s="87"/>
      <c r="G850" s="87"/>
      <c r="H850" s="87"/>
      <c r="I850" s="87"/>
      <c r="J850" s="87"/>
      <c r="K850" s="87"/>
      <c r="L850" s="87"/>
      <c r="M850" s="87"/>
      <c r="N850" s="87"/>
      <c r="O850" s="87"/>
      <c r="P850" s="87"/>
      <c r="Q850" s="87"/>
      <c r="R850" s="87"/>
      <c r="S850" s="87"/>
      <c r="T850" s="87"/>
      <c r="U850" s="87"/>
      <c r="V850" s="87"/>
    </row>
    <row r="851" spans="1:22" ht="12">
      <c r="A851" s="87"/>
      <c r="B851" s="125"/>
      <c r="C851" s="87"/>
      <c r="D851" s="87"/>
      <c r="E851" s="87"/>
      <c r="F851" s="87"/>
      <c r="G851" s="87"/>
      <c r="H851" s="87"/>
      <c r="I851" s="87"/>
      <c r="J851" s="87"/>
      <c r="K851" s="87"/>
      <c r="L851" s="87"/>
      <c r="M851" s="87"/>
      <c r="N851" s="87"/>
      <c r="O851" s="87"/>
      <c r="P851" s="87"/>
      <c r="Q851" s="87"/>
      <c r="R851" s="87"/>
      <c r="S851" s="87"/>
      <c r="T851" s="87"/>
      <c r="U851" s="87"/>
      <c r="V851" s="87"/>
    </row>
    <row r="852" spans="1:22" ht="12">
      <c r="A852" s="87"/>
      <c r="B852" s="125"/>
      <c r="C852" s="87"/>
      <c r="D852" s="87"/>
      <c r="E852" s="87"/>
      <c r="F852" s="87"/>
      <c r="G852" s="87"/>
      <c r="H852" s="87"/>
      <c r="I852" s="87"/>
      <c r="J852" s="87"/>
      <c r="K852" s="87"/>
      <c r="L852" s="87"/>
      <c r="M852" s="87"/>
      <c r="N852" s="87"/>
      <c r="O852" s="87"/>
      <c r="P852" s="87"/>
      <c r="Q852" s="87"/>
      <c r="R852" s="87"/>
      <c r="S852" s="87"/>
      <c r="T852" s="87"/>
      <c r="U852" s="87"/>
      <c r="V852" s="87"/>
    </row>
    <row r="853" spans="1:22" ht="12">
      <c r="A853" s="87"/>
      <c r="B853" s="125"/>
      <c r="C853" s="87"/>
      <c r="D853" s="87"/>
      <c r="E853" s="87"/>
      <c r="F853" s="87"/>
      <c r="G853" s="87"/>
      <c r="H853" s="87"/>
      <c r="I853" s="87"/>
      <c r="J853" s="87"/>
      <c r="K853" s="87"/>
      <c r="L853" s="87"/>
      <c r="M853" s="87"/>
      <c r="N853" s="87"/>
      <c r="O853" s="87"/>
      <c r="P853" s="87"/>
      <c r="Q853" s="87"/>
      <c r="R853" s="87"/>
      <c r="S853" s="87"/>
      <c r="T853" s="87"/>
      <c r="U853" s="87"/>
      <c r="V853" s="87"/>
    </row>
    <row r="854" spans="1:22" ht="12">
      <c r="A854" s="87"/>
      <c r="B854" s="125"/>
      <c r="C854" s="87"/>
      <c r="D854" s="87"/>
      <c r="E854" s="87"/>
      <c r="F854" s="87"/>
      <c r="G854" s="87"/>
      <c r="H854" s="87"/>
      <c r="I854" s="87"/>
      <c r="J854" s="87"/>
      <c r="K854" s="87"/>
      <c r="L854" s="87"/>
      <c r="M854" s="87"/>
      <c r="N854" s="87"/>
      <c r="O854" s="87"/>
      <c r="P854" s="87"/>
      <c r="Q854" s="87"/>
      <c r="R854" s="87"/>
      <c r="S854" s="87"/>
      <c r="T854" s="87"/>
      <c r="U854" s="87"/>
      <c r="V854" s="87"/>
    </row>
    <row r="855" spans="1:22" ht="12">
      <c r="A855" s="87"/>
      <c r="B855" s="125"/>
      <c r="C855" s="87"/>
      <c r="D855" s="87"/>
      <c r="E855" s="87"/>
      <c r="F855" s="87"/>
      <c r="G855" s="87"/>
      <c r="H855" s="87"/>
      <c r="I855" s="87"/>
      <c r="J855" s="87"/>
      <c r="K855" s="87"/>
      <c r="L855" s="87"/>
      <c r="M855" s="87"/>
      <c r="N855" s="87"/>
      <c r="O855" s="87"/>
      <c r="P855" s="87"/>
      <c r="Q855" s="87"/>
      <c r="R855" s="87"/>
      <c r="S855" s="87"/>
      <c r="T855" s="87"/>
      <c r="U855" s="87"/>
      <c r="V855" s="87"/>
    </row>
    <row r="856" spans="1:22" ht="12">
      <c r="A856" s="87"/>
      <c r="B856" s="125"/>
      <c r="C856" s="87"/>
      <c r="D856" s="87"/>
      <c r="E856" s="87"/>
      <c r="F856" s="87"/>
      <c r="G856" s="87"/>
      <c r="H856" s="87"/>
      <c r="I856" s="87"/>
      <c r="J856" s="87"/>
      <c r="K856" s="87"/>
      <c r="L856" s="87"/>
      <c r="M856" s="87"/>
      <c r="N856" s="87"/>
      <c r="O856" s="87"/>
      <c r="P856" s="87"/>
      <c r="Q856" s="87"/>
      <c r="R856" s="87"/>
      <c r="S856" s="87"/>
      <c r="T856" s="87"/>
      <c r="U856" s="87"/>
      <c r="V856" s="87"/>
    </row>
    <row r="857" spans="1:22" ht="12">
      <c r="A857" s="87"/>
      <c r="B857" s="125"/>
      <c r="C857" s="87"/>
      <c r="D857" s="87"/>
      <c r="E857" s="87"/>
      <c r="F857" s="87"/>
      <c r="G857" s="87"/>
      <c r="H857" s="87"/>
      <c r="I857" s="87"/>
      <c r="J857" s="87"/>
      <c r="K857" s="87"/>
      <c r="L857" s="87"/>
      <c r="M857" s="87"/>
      <c r="N857" s="87"/>
      <c r="O857" s="87"/>
      <c r="P857" s="87"/>
      <c r="Q857" s="87"/>
      <c r="R857" s="87"/>
      <c r="S857" s="87"/>
      <c r="T857" s="87"/>
      <c r="U857" s="87"/>
      <c r="V857" s="87"/>
    </row>
    <row r="858" spans="1:22" ht="12">
      <c r="A858" s="87"/>
      <c r="B858" s="125"/>
      <c r="C858" s="87"/>
      <c r="D858" s="87"/>
      <c r="E858" s="87"/>
      <c r="F858" s="87"/>
      <c r="G858" s="87"/>
      <c r="H858" s="87"/>
      <c r="I858" s="87"/>
      <c r="J858" s="87"/>
      <c r="K858" s="87"/>
      <c r="L858" s="87"/>
      <c r="M858" s="87"/>
      <c r="N858" s="87"/>
      <c r="O858" s="87"/>
      <c r="P858" s="87"/>
      <c r="Q858" s="87"/>
      <c r="R858" s="87"/>
      <c r="S858" s="87"/>
      <c r="T858" s="87"/>
      <c r="U858" s="87"/>
      <c r="V858" s="87"/>
    </row>
    <row r="859" spans="1:22" ht="12">
      <c r="A859" s="87"/>
      <c r="B859" s="125"/>
      <c r="C859" s="87"/>
      <c r="D859" s="87"/>
      <c r="E859" s="87"/>
      <c r="F859" s="87"/>
      <c r="G859" s="87"/>
      <c r="H859" s="87"/>
      <c r="I859" s="87"/>
      <c r="J859" s="87"/>
      <c r="K859" s="87"/>
      <c r="L859" s="87"/>
      <c r="M859" s="87"/>
      <c r="N859" s="87"/>
      <c r="O859" s="87"/>
      <c r="P859" s="87"/>
      <c r="Q859" s="87"/>
      <c r="R859" s="87"/>
      <c r="S859" s="87"/>
      <c r="T859" s="87"/>
      <c r="U859" s="87"/>
      <c r="V859" s="87"/>
    </row>
    <row r="860" spans="1:22" ht="12">
      <c r="A860" s="87"/>
      <c r="B860" s="125"/>
      <c r="C860" s="87"/>
      <c r="D860" s="87"/>
      <c r="E860" s="87"/>
      <c r="F860" s="87"/>
      <c r="G860" s="87"/>
      <c r="H860" s="87"/>
      <c r="I860" s="87"/>
      <c r="J860" s="87"/>
      <c r="K860" s="87"/>
      <c r="L860" s="87"/>
      <c r="M860" s="87"/>
      <c r="N860" s="87"/>
      <c r="O860" s="87"/>
      <c r="P860" s="87"/>
      <c r="Q860" s="87"/>
      <c r="R860" s="87"/>
      <c r="S860" s="87"/>
      <c r="T860" s="87"/>
      <c r="U860" s="87"/>
      <c r="V860" s="87"/>
    </row>
    <row r="861" spans="1:22" ht="12">
      <c r="A861" s="87"/>
      <c r="B861" s="125"/>
      <c r="C861" s="87"/>
      <c r="D861" s="87"/>
      <c r="E861" s="87"/>
      <c r="F861" s="87"/>
      <c r="G861" s="87"/>
      <c r="H861" s="87"/>
      <c r="I861" s="87"/>
      <c r="J861" s="87"/>
      <c r="K861" s="87"/>
      <c r="L861" s="87"/>
      <c r="M861" s="87"/>
      <c r="N861" s="87"/>
      <c r="O861" s="87"/>
      <c r="P861" s="87"/>
      <c r="Q861" s="87"/>
      <c r="R861" s="87"/>
      <c r="S861" s="87"/>
      <c r="T861" s="87"/>
      <c r="U861" s="87"/>
      <c r="V861" s="87"/>
    </row>
    <row r="862" spans="1:22" ht="12">
      <c r="A862" s="87"/>
      <c r="B862" s="125"/>
      <c r="C862" s="87"/>
      <c r="D862" s="87"/>
      <c r="E862" s="87"/>
      <c r="F862" s="87"/>
      <c r="G862" s="87"/>
      <c r="H862" s="87"/>
      <c r="I862" s="87"/>
      <c r="J862" s="87"/>
      <c r="K862" s="87"/>
      <c r="L862" s="87"/>
      <c r="M862" s="87"/>
      <c r="N862" s="87"/>
      <c r="O862" s="87"/>
      <c r="P862" s="87"/>
      <c r="Q862" s="87"/>
      <c r="R862" s="87"/>
      <c r="S862" s="87"/>
      <c r="T862" s="87"/>
      <c r="U862" s="87"/>
      <c r="V862" s="87"/>
    </row>
    <row r="863" spans="1:22" ht="12">
      <c r="A863" s="87"/>
      <c r="B863" s="125"/>
      <c r="C863" s="87"/>
      <c r="D863" s="87"/>
      <c r="E863" s="87"/>
      <c r="F863" s="87"/>
      <c r="G863" s="87"/>
      <c r="H863" s="87"/>
      <c r="I863" s="87"/>
      <c r="J863" s="87"/>
      <c r="K863" s="87"/>
      <c r="L863" s="87"/>
      <c r="M863" s="87"/>
      <c r="N863" s="87"/>
      <c r="O863" s="87"/>
      <c r="P863" s="87"/>
      <c r="Q863" s="87"/>
      <c r="R863" s="87"/>
      <c r="S863" s="87"/>
      <c r="T863" s="87"/>
      <c r="U863" s="87"/>
      <c r="V863" s="87"/>
    </row>
    <row r="864" spans="1:22" ht="12">
      <c r="A864" s="87"/>
      <c r="B864" s="125"/>
      <c r="C864" s="87"/>
      <c r="D864" s="87"/>
      <c r="E864" s="87"/>
      <c r="F864" s="87"/>
      <c r="G864" s="87"/>
      <c r="H864" s="87"/>
      <c r="I864" s="87"/>
      <c r="J864" s="87"/>
      <c r="K864" s="87"/>
      <c r="L864" s="87"/>
      <c r="M864" s="87"/>
      <c r="N864" s="87"/>
      <c r="O864" s="87"/>
      <c r="P864" s="87"/>
      <c r="Q864" s="87"/>
      <c r="R864" s="87"/>
      <c r="S864" s="87"/>
      <c r="T864" s="87"/>
      <c r="U864" s="87"/>
      <c r="V864" s="87"/>
    </row>
    <row r="865" spans="1:22" ht="12">
      <c r="A865" s="87"/>
      <c r="B865" s="125"/>
      <c r="C865" s="87"/>
      <c r="D865" s="87"/>
      <c r="E865" s="87"/>
      <c r="F865" s="87"/>
      <c r="G865" s="87"/>
      <c r="H865" s="87"/>
      <c r="I865" s="87"/>
      <c r="J865" s="87"/>
      <c r="K865" s="87"/>
      <c r="L865" s="87"/>
      <c r="M865" s="87"/>
      <c r="N865" s="87"/>
      <c r="O865" s="87"/>
      <c r="P865" s="87"/>
      <c r="Q865" s="87"/>
      <c r="R865" s="87"/>
      <c r="S865" s="87"/>
      <c r="T865" s="87"/>
      <c r="U865" s="87"/>
      <c r="V865" s="87"/>
    </row>
    <row r="866" spans="1:22" ht="12">
      <c r="A866" s="87"/>
      <c r="B866" s="125"/>
      <c r="C866" s="87"/>
      <c r="D866" s="87"/>
      <c r="E866" s="87"/>
      <c r="F866" s="87"/>
      <c r="G866" s="87"/>
      <c r="H866" s="87"/>
      <c r="I866" s="87"/>
      <c r="J866" s="87"/>
      <c r="K866" s="87"/>
      <c r="L866" s="87"/>
      <c r="M866" s="87"/>
      <c r="N866" s="87"/>
      <c r="O866" s="87"/>
      <c r="P866" s="87"/>
      <c r="Q866" s="87"/>
      <c r="R866" s="87"/>
      <c r="S866" s="87"/>
      <c r="T866" s="87"/>
      <c r="U866" s="87"/>
      <c r="V866" s="87"/>
    </row>
    <row r="867" spans="1:22" ht="12">
      <c r="A867" s="87"/>
      <c r="B867" s="125"/>
      <c r="C867" s="87"/>
      <c r="D867" s="87"/>
      <c r="E867" s="87"/>
      <c r="F867" s="87"/>
      <c r="G867" s="87"/>
      <c r="H867" s="87"/>
      <c r="I867" s="87"/>
      <c r="J867" s="87"/>
      <c r="K867" s="87"/>
      <c r="L867" s="87"/>
      <c r="M867" s="87"/>
      <c r="N867" s="87"/>
      <c r="O867" s="87"/>
      <c r="P867" s="87"/>
      <c r="Q867" s="87"/>
      <c r="R867" s="87"/>
      <c r="S867" s="87"/>
      <c r="T867" s="87"/>
      <c r="U867" s="87"/>
      <c r="V867" s="87"/>
    </row>
    <row r="868" spans="1:22" ht="12">
      <c r="A868" s="87"/>
      <c r="B868" s="125"/>
      <c r="C868" s="87"/>
      <c r="D868" s="87"/>
      <c r="E868" s="87"/>
      <c r="F868" s="87"/>
      <c r="G868" s="87"/>
      <c r="H868" s="87"/>
      <c r="I868" s="87"/>
      <c r="J868" s="87"/>
      <c r="K868" s="87"/>
      <c r="L868" s="87"/>
      <c r="M868" s="87"/>
      <c r="N868" s="87"/>
      <c r="O868" s="87"/>
      <c r="P868" s="87"/>
      <c r="Q868" s="87"/>
      <c r="R868" s="87"/>
      <c r="S868" s="87"/>
      <c r="T868" s="87"/>
      <c r="U868" s="87"/>
      <c r="V868" s="87"/>
    </row>
    <row r="869" spans="1:22" ht="12">
      <c r="A869" s="87"/>
      <c r="B869" s="125"/>
      <c r="C869" s="87"/>
      <c r="D869" s="87"/>
      <c r="E869" s="87"/>
      <c r="F869" s="87"/>
      <c r="G869" s="87"/>
      <c r="H869" s="87"/>
      <c r="I869" s="87"/>
      <c r="J869" s="87"/>
      <c r="K869" s="87"/>
      <c r="L869" s="87"/>
      <c r="M869" s="87"/>
      <c r="N869" s="87"/>
      <c r="O869" s="87"/>
      <c r="P869" s="87"/>
      <c r="Q869" s="87"/>
      <c r="R869" s="87"/>
      <c r="S869" s="87"/>
      <c r="T869" s="87"/>
      <c r="U869" s="87"/>
      <c r="V869" s="87"/>
    </row>
    <row r="870" spans="1:22" ht="12">
      <c r="A870" s="87"/>
      <c r="B870" s="125"/>
      <c r="C870" s="87"/>
      <c r="D870" s="87"/>
      <c r="E870" s="87"/>
      <c r="F870" s="87"/>
      <c r="G870" s="87"/>
      <c r="H870" s="87"/>
      <c r="I870" s="87"/>
      <c r="J870" s="87"/>
      <c r="K870" s="87"/>
      <c r="L870" s="87"/>
      <c r="M870" s="87"/>
      <c r="N870" s="87"/>
      <c r="O870" s="87"/>
      <c r="P870" s="87"/>
      <c r="Q870" s="87"/>
      <c r="R870" s="87"/>
      <c r="S870" s="87"/>
      <c r="T870" s="87"/>
      <c r="U870" s="87"/>
      <c r="V870" s="87"/>
    </row>
    <row r="871" spans="1:22" ht="12">
      <c r="A871" s="87"/>
      <c r="B871" s="125"/>
      <c r="C871" s="87"/>
      <c r="D871" s="87"/>
      <c r="E871" s="87"/>
      <c r="F871" s="87"/>
      <c r="G871" s="87"/>
      <c r="H871" s="87"/>
      <c r="I871" s="87"/>
      <c r="J871" s="87"/>
      <c r="K871" s="87"/>
      <c r="L871" s="87"/>
      <c r="M871" s="87"/>
      <c r="N871" s="87"/>
      <c r="O871" s="87"/>
      <c r="P871" s="87"/>
      <c r="Q871" s="87"/>
      <c r="R871" s="87"/>
      <c r="S871" s="87"/>
      <c r="T871" s="87"/>
      <c r="U871" s="87"/>
      <c r="V871" s="87"/>
    </row>
    <row r="872" spans="1:22" ht="12">
      <c r="A872" s="87"/>
      <c r="B872" s="125"/>
      <c r="C872" s="87"/>
      <c r="D872" s="87"/>
      <c r="E872" s="87"/>
      <c r="F872" s="87"/>
      <c r="G872" s="87"/>
      <c r="H872" s="87"/>
      <c r="I872" s="87"/>
      <c r="J872" s="87"/>
      <c r="K872" s="87"/>
      <c r="L872" s="87"/>
      <c r="M872" s="87"/>
      <c r="N872" s="87"/>
      <c r="O872" s="87"/>
      <c r="P872" s="87"/>
      <c r="Q872" s="87"/>
      <c r="R872" s="87"/>
      <c r="S872" s="87"/>
      <c r="T872" s="87"/>
      <c r="U872" s="87"/>
      <c r="V872" s="87"/>
    </row>
    <row r="873" spans="1:22" ht="12">
      <c r="A873" s="87"/>
      <c r="B873" s="125"/>
      <c r="C873" s="87"/>
      <c r="D873" s="87"/>
      <c r="E873" s="87"/>
      <c r="F873" s="87"/>
      <c r="G873" s="87"/>
      <c r="H873" s="87"/>
      <c r="I873" s="87"/>
      <c r="J873" s="87"/>
      <c r="K873" s="87"/>
      <c r="L873" s="87"/>
      <c r="M873" s="87"/>
      <c r="N873" s="87"/>
      <c r="O873" s="87"/>
      <c r="P873" s="87"/>
      <c r="Q873" s="87"/>
      <c r="R873" s="87"/>
      <c r="S873" s="87"/>
      <c r="T873" s="87"/>
      <c r="U873" s="87"/>
      <c r="V873" s="87"/>
    </row>
    <row r="874" spans="1:22" ht="12">
      <c r="A874" s="87"/>
      <c r="B874" s="125"/>
      <c r="C874" s="87"/>
      <c r="D874" s="87"/>
      <c r="E874" s="87"/>
      <c r="F874" s="87"/>
      <c r="G874" s="87"/>
      <c r="H874" s="87"/>
      <c r="I874" s="87"/>
      <c r="J874" s="87"/>
      <c r="K874" s="87"/>
      <c r="L874" s="87"/>
      <c r="M874" s="87"/>
      <c r="N874" s="87"/>
      <c r="O874" s="87"/>
      <c r="P874" s="87"/>
      <c r="Q874" s="87"/>
      <c r="R874" s="87"/>
      <c r="S874" s="87"/>
      <c r="T874" s="87"/>
      <c r="U874" s="87"/>
      <c r="V874" s="87"/>
    </row>
    <row r="875" spans="1:22" ht="12">
      <c r="A875" s="87"/>
      <c r="B875" s="125"/>
      <c r="C875" s="87"/>
      <c r="D875" s="87"/>
      <c r="E875" s="87"/>
      <c r="F875" s="87"/>
      <c r="G875" s="87"/>
      <c r="H875" s="87"/>
      <c r="I875" s="87"/>
      <c r="J875" s="87"/>
      <c r="K875" s="87"/>
      <c r="L875" s="87"/>
      <c r="M875" s="87"/>
      <c r="N875" s="87"/>
      <c r="O875" s="87"/>
      <c r="P875" s="87"/>
      <c r="Q875" s="87"/>
      <c r="R875" s="87"/>
      <c r="S875" s="87"/>
      <c r="T875" s="87"/>
      <c r="U875" s="87"/>
      <c r="V875" s="87"/>
    </row>
    <row r="876" spans="1:22" ht="12">
      <c r="A876" s="87"/>
      <c r="B876" s="125"/>
      <c r="C876" s="87"/>
      <c r="D876" s="87"/>
      <c r="E876" s="87"/>
      <c r="F876" s="87"/>
      <c r="G876" s="87"/>
      <c r="H876" s="87"/>
      <c r="I876" s="87"/>
      <c r="J876" s="87"/>
      <c r="K876" s="87"/>
      <c r="L876" s="87"/>
      <c r="M876" s="87"/>
      <c r="N876" s="87"/>
      <c r="O876" s="87"/>
      <c r="P876" s="87"/>
      <c r="Q876" s="87"/>
      <c r="R876" s="87"/>
      <c r="S876" s="87"/>
      <c r="T876" s="87"/>
      <c r="U876" s="87"/>
      <c r="V876" s="87"/>
    </row>
    <row r="877" spans="1:22" ht="12">
      <c r="A877" s="87"/>
      <c r="B877" s="125"/>
      <c r="C877" s="87"/>
      <c r="D877" s="87"/>
      <c r="E877" s="87"/>
      <c r="F877" s="87"/>
      <c r="G877" s="87"/>
      <c r="H877" s="87"/>
      <c r="I877" s="87"/>
      <c r="J877" s="87"/>
      <c r="K877" s="87"/>
      <c r="L877" s="87"/>
      <c r="M877" s="87"/>
      <c r="N877" s="87"/>
      <c r="O877" s="87"/>
      <c r="P877" s="87"/>
      <c r="Q877" s="87"/>
      <c r="R877" s="87"/>
      <c r="S877" s="87"/>
      <c r="T877" s="87"/>
      <c r="U877" s="87"/>
      <c r="V877" s="87"/>
    </row>
    <row r="878" spans="1:22" ht="12">
      <c r="A878" s="87"/>
      <c r="B878" s="125"/>
      <c r="C878" s="87"/>
      <c r="D878" s="87"/>
      <c r="E878" s="87"/>
      <c r="F878" s="87"/>
      <c r="G878" s="87"/>
      <c r="H878" s="87"/>
      <c r="I878" s="87"/>
      <c r="J878" s="87"/>
      <c r="K878" s="87"/>
      <c r="L878" s="87"/>
      <c r="M878" s="87"/>
      <c r="N878" s="87"/>
      <c r="O878" s="87"/>
      <c r="P878" s="87"/>
      <c r="Q878" s="87"/>
      <c r="R878" s="87"/>
      <c r="S878" s="87"/>
      <c r="T878" s="87"/>
      <c r="U878" s="87"/>
      <c r="V878" s="87"/>
    </row>
    <row r="879" spans="1:22" ht="12">
      <c r="A879" s="87"/>
      <c r="B879" s="125"/>
      <c r="C879" s="87"/>
      <c r="D879" s="87"/>
      <c r="E879" s="87"/>
      <c r="F879" s="87"/>
      <c r="G879" s="87"/>
      <c r="H879" s="87"/>
      <c r="I879" s="87"/>
      <c r="J879" s="87"/>
      <c r="K879" s="87"/>
      <c r="L879" s="87"/>
      <c r="M879" s="87"/>
      <c r="N879" s="87"/>
      <c r="O879" s="87"/>
      <c r="P879" s="87"/>
      <c r="Q879" s="87"/>
      <c r="R879" s="87"/>
      <c r="S879" s="87"/>
      <c r="T879" s="87"/>
      <c r="U879" s="87"/>
      <c r="V879" s="87"/>
    </row>
    <row r="880" spans="1:22" ht="12">
      <c r="A880" s="87"/>
      <c r="B880" s="125"/>
      <c r="C880" s="87"/>
      <c r="D880" s="87"/>
      <c r="E880" s="87"/>
      <c r="F880" s="87"/>
      <c r="G880" s="87"/>
      <c r="H880" s="87"/>
      <c r="I880" s="87"/>
      <c r="J880" s="87"/>
      <c r="K880" s="87"/>
      <c r="L880" s="87"/>
      <c r="M880" s="87"/>
      <c r="N880" s="87"/>
      <c r="O880" s="87"/>
      <c r="P880" s="87"/>
      <c r="Q880" s="87"/>
      <c r="R880" s="87"/>
      <c r="S880" s="87"/>
      <c r="T880" s="87"/>
      <c r="U880" s="87"/>
      <c r="V880" s="87"/>
    </row>
    <row r="881" spans="1:22" ht="12">
      <c r="A881" s="87"/>
      <c r="B881" s="125"/>
      <c r="C881" s="87"/>
      <c r="D881" s="87"/>
      <c r="E881" s="87"/>
      <c r="F881" s="87"/>
      <c r="G881" s="87"/>
      <c r="H881" s="87"/>
      <c r="I881" s="87"/>
      <c r="J881" s="87"/>
      <c r="K881" s="87"/>
      <c r="L881" s="87"/>
      <c r="M881" s="87"/>
      <c r="N881" s="87"/>
      <c r="O881" s="87"/>
      <c r="P881" s="87"/>
      <c r="Q881" s="87"/>
      <c r="R881" s="87"/>
      <c r="S881" s="87"/>
      <c r="T881" s="87"/>
      <c r="U881" s="87"/>
      <c r="V881" s="87"/>
    </row>
    <row r="882" spans="1:22" ht="12">
      <c r="A882" s="87"/>
      <c r="B882" s="125"/>
      <c r="C882" s="87"/>
      <c r="D882" s="87"/>
      <c r="E882" s="87"/>
      <c r="F882" s="87"/>
      <c r="G882" s="87"/>
      <c r="H882" s="87"/>
      <c r="I882" s="87"/>
      <c r="J882" s="87"/>
      <c r="K882" s="87"/>
      <c r="L882" s="87"/>
      <c r="M882" s="87"/>
      <c r="N882" s="87"/>
      <c r="O882" s="87"/>
      <c r="P882" s="87"/>
      <c r="Q882" s="87"/>
      <c r="R882" s="87"/>
      <c r="S882" s="87"/>
      <c r="T882" s="87"/>
      <c r="U882" s="87"/>
      <c r="V882" s="87"/>
    </row>
    <row r="883" spans="1:22" ht="12">
      <c r="A883" s="87"/>
      <c r="B883" s="125"/>
      <c r="C883" s="87"/>
      <c r="D883" s="87"/>
      <c r="E883" s="87"/>
      <c r="F883" s="87"/>
      <c r="G883" s="87"/>
      <c r="H883" s="87"/>
      <c r="I883" s="87"/>
      <c r="J883" s="87"/>
      <c r="K883" s="87"/>
      <c r="L883" s="87"/>
      <c r="M883" s="87"/>
      <c r="N883" s="87"/>
      <c r="O883" s="87"/>
      <c r="P883" s="87"/>
      <c r="Q883" s="87"/>
      <c r="R883" s="87"/>
      <c r="S883" s="87"/>
      <c r="T883" s="87"/>
      <c r="U883" s="87"/>
      <c r="V883" s="87"/>
    </row>
    <row r="884" spans="1:22" ht="12">
      <c r="A884" s="87"/>
      <c r="B884" s="125"/>
      <c r="C884" s="87"/>
      <c r="D884" s="87"/>
      <c r="E884" s="87"/>
      <c r="F884" s="87"/>
      <c r="G884" s="87"/>
      <c r="H884" s="87"/>
      <c r="I884" s="87"/>
      <c r="J884" s="87"/>
      <c r="K884" s="87"/>
      <c r="L884" s="87"/>
      <c r="M884" s="87"/>
      <c r="N884" s="87"/>
      <c r="O884" s="87"/>
      <c r="P884" s="87"/>
      <c r="Q884" s="87"/>
      <c r="R884" s="87"/>
      <c r="S884" s="87"/>
      <c r="T884" s="87"/>
      <c r="U884" s="87"/>
      <c r="V884" s="87"/>
    </row>
    <row r="885" spans="1:22" ht="12">
      <c r="A885" s="87"/>
      <c r="B885" s="125"/>
      <c r="C885" s="87"/>
      <c r="D885" s="87"/>
      <c r="E885" s="87"/>
      <c r="F885" s="87"/>
      <c r="G885" s="87"/>
      <c r="H885" s="87"/>
      <c r="I885" s="87"/>
      <c r="J885" s="87"/>
      <c r="K885" s="87"/>
      <c r="L885" s="87"/>
      <c r="M885" s="87"/>
      <c r="N885" s="87"/>
      <c r="O885" s="87"/>
      <c r="P885" s="87"/>
      <c r="Q885" s="87"/>
      <c r="R885" s="87"/>
      <c r="S885" s="87"/>
      <c r="T885" s="87"/>
      <c r="U885" s="87"/>
      <c r="V885" s="87"/>
    </row>
    <row r="886" spans="1:22" ht="12">
      <c r="A886" s="87"/>
      <c r="B886" s="125"/>
      <c r="C886" s="87"/>
      <c r="D886" s="87"/>
      <c r="E886" s="87"/>
      <c r="F886" s="87"/>
      <c r="G886" s="87"/>
      <c r="H886" s="87"/>
      <c r="I886" s="87"/>
      <c r="J886" s="87"/>
      <c r="K886" s="87"/>
      <c r="L886" s="87"/>
      <c r="M886" s="87"/>
      <c r="N886" s="87"/>
      <c r="O886" s="87"/>
      <c r="P886" s="87"/>
      <c r="Q886" s="87"/>
      <c r="R886" s="87"/>
      <c r="S886" s="87"/>
      <c r="T886" s="87"/>
      <c r="U886" s="87"/>
      <c r="V886" s="87"/>
    </row>
    <row r="887" spans="1:22" ht="12">
      <c r="A887" s="87"/>
      <c r="B887" s="125"/>
      <c r="C887" s="87"/>
      <c r="D887" s="87"/>
      <c r="E887" s="87"/>
      <c r="F887" s="87"/>
      <c r="G887" s="87"/>
      <c r="H887" s="87"/>
      <c r="I887" s="87"/>
      <c r="J887" s="87"/>
      <c r="K887" s="87"/>
      <c r="L887" s="87"/>
      <c r="M887" s="87"/>
      <c r="N887" s="87"/>
      <c r="O887" s="87"/>
      <c r="P887" s="87"/>
      <c r="Q887" s="87"/>
      <c r="R887" s="87"/>
      <c r="S887" s="87"/>
      <c r="T887" s="87"/>
      <c r="U887" s="87"/>
      <c r="V887" s="87"/>
    </row>
    <row r="888" spans="1:22" ht="12">
      <c r="A888" s="87"/>
      <c r="B888" s="125"/>
      <c r="C888" s="87"/>
      <c r="D888" s="87"/>
      <c r="E888" s="87"/>
      <c r="F888" s="87"/>
      <c r="G888" s="87"/>
      <c r="H888" s="87"/>
      <c r="I888" s="87"/>
      <c r="J888" s="87"/>
      <c r="K888" s="87"/>
      <c r="L888" s="87"/>
      <c r="M888" s="87"/>
      <c r="N888" s="87"/>
      <c r="O888" s="87"/>
      <c r="P888" s="87"/>
      <c r="Q888" s="87"/>
      <c r="R888" s="87"/>
      <c r="S888" s="87"/>
      <c r="T888" s="87"/>
      <c r="U888" s="87"/>
      <c r="V888" s="87"/>
    </row>
    <row r="889" spans="1:22" ht="12">
      <c r="A889" s="87"/>
      <c r="B889" s="125"/>
      <c r="C889" s="87"/>
      <c r="D889" s="87"/>
      <c r="E889" s="87"/>
      <c r="F889" s="87"/>
      <c r="G889" s="87"/>
      <c r="H889" s="87"/>
      <c r="I889" s="87"/>
      <c r="J889" s="87"/>
      <c r="K889" s="87"/>
      <c r="L889" s="87"/>
      <c r="M889" s="87"/>
      <c r="N889" s="87"/>
      <c r="O889" s="87"/>
      <c r="P889" s="87"/>
      <c r="Q889" s="87"/>
      <c r="R889" s="87"/>
      <c r="S889" s="87"/>
      <c r="T889" s="87"/>
      <c r="U889" s="87"/>
      <c r="V889" s="87"/>
    </row>
    <row r="890" spans="1:22" ht="12">
      <c r="A890" s="87"/>
      <c r="B890" s="125"/>
      <c r="C890" s="87"/>
      <c r="D890" s="87"/>
      <c r="E890" s="87"/>
      <c r="F890" s="87"/>
      <c r="G890" s="87"/>
      <c r="H890" s="87"/>
      <c r="I890" s="87"/>
      <c r="J890" s="87"/>
      <c r="K890" s="87"/>
      <c r="L890" s="87"/>
      <c r="M890" s="87"/>
      <c r="N890" s="87"/>
      <c r="O890" s="87"/>
      <c r="P890" s="87"/>
      <c r="Q890" s="87"/>
      <c r="R890" s="87"/>
      <c r="S890" s="87"/>
      <c r="T890" s="87"/>
      <c r="U890" s="87"/>
      <c r="V890" s="87"/>
    </row>
    <row r="891" spans="1:22" ht="12">
      <c r="A891" s="87"/>
      <c r="B891" s="125"/>
      <c r="C891" s="87"/>
      <c r="D891" s="87"/>
      <c r="E891" s="87"/>
      <c r="F891" s="87"/>
      <c r="G891" s="87"/>
      <c r="H891" s="87"/>
      <c r="I891" s="87"/>
      <c r="J891" s="87"/>
      <c r="K891" s="87"/>
      <c r="L891" s="87"/>
      <c r="M891" s="87"/>
      <c r="N891" s="87"/>
      <c r="O891" s="87"/>
      <c r="P891" s="87"/>
      <c r="Q891" s="87"/>
      <c r="R891" s="87"/>
      <c r="S891" s="87"/>
      <c r="T891" s="87"/>
      <c r="U891" s="87"/>
      <c r="V891" s="87"/>
    </row>
    <row r="892" spans="1:22" ht="12">
      <c r="A892" s="87"/>
      <c r="B892" s="125"/>
      <c r="C892" s="87"/>
      <c r="D892" s="87"/>
      <c r="E892" s="87"/>
      <c r="F892" s="87"/>
      <c r="G892" s="87"/>
      <c r="H892" s="87"/>
      <c r="I892" s="87"/>
      <c r="J892" s="87"/>
      <c r="K892" s="87"/>
      <c r="L892" s="87"/>
      <c r="M892" s="87"/>
      <c r="N892" s="87"/>
      <c r="O892" s="87"/>
      <c r="P892" s="87"/>
      <c r="Q892" s="87"/>
      <c r="R892" s="87"/>
      <c r="S892" s="87"/>
      <c r="T892" s="87"/>
      <c r="U892" s="87"/>
      <c r="V892" s="87"/>
    </row>
    <row r="893" spans="1:22" ht="12">
      <c r="A893" s="87"/>
      <c r="B893" s="125"/>
      <c r="C893" s="87"/>
      <c r="D893" s="87"/>
      <c r="E893" s="87"/>
      <c r="F893" s="87"/>
      <c r="G893" s="87"/>
      <c r="H893" s="87"/>
      <c r="I893" s="87"/>
      <c r="J893" s="87"/>
      <c r="K893" s="87"/>
      <c r="L893" s="87"/>
      <c r="M893" s="87"/>
      <c r="N893" s="87"/>
      <c r="O893" s="87"/>
      <c r="P893" s="87"/>
      <c r="Q893" s="87"/>
      <c r="R893" s="87"/>
      <c r="S893" s="87"/>
      <c r="T893" s="87"/>
      <c r="U893" s="87"/>
      <c r="V893" s="87"/>
    </row>
    <row r="894" spans="1:22" ht="12">
      <c r="A894" s="87"/>
      <c r="B894" s="125"/>
      <c r="C894" s="87"/>
      <c r="D894" s="87"/>
      <c r="E894" s="87"/>
      <c r="F894" s="87"/>
      <c r="G894" s="87"/>
      <c r="H894" s="87"/>
      <c r="I894" s="87"/>
      <c r="J894" s="87"/>
      <c r="K894" s="87"/>
      <c r="L894" s="87"/>
      <c r="M894" s="87"/>
      <c r="N894" s="87"/>
      <c r="O894" s="87"/>
      <c r="P894" s="87"/>
      <c r="Q894" s="87"/>
      <c r="R894" s="87"/>
      <c r="S894" s="87"/>
      <c r="T894" s="87"/>
      <c r="U894" s="87"/>
      <c r="V894" s="87"/>
    </row>
    <row r="895" spans="1:22" ht="12">
      <c r="A895" s="87"/>
      <c r="B895" s="125"/>
      <c r="C895" s="87"/>
      <c r="D895" s="87"/>
      <c r="E895" s="87"/>
      <c r="F895" s="87"/>
      <c r="G895" s="87"/>
      <c r="H895" s="87"/>
      <c r="I895" s="87"/>
      <c r="J895" s="87"/>
      <c r="K895" s="87"/>
      <c r="L895" s="87"/>
      <c r="M895" s="87"/>
      <c r="N895" s="87"/>
      <c r="O895" s="87"/>
      <c r="P895" s="87"/>
      <c r="Q895" s="87"/>
      <c r="R895" s="87"/>
      <c r="S895" s="87"/>
      <c r="T895" s="87"/>
      <c r="U895" s="87"/>
      <c r="V895" s="87"/>
    </row>
    <row r="896" spans="1:22" ht="12">
      <c r="A896" s="87"/>
      <c r="B896" s="125"/>
      <c r="C896" s="87"/>
      <c r="D896" s="87"/>
      <c r="E896" s="87"/>
      <c r="F896" s="87"/>
      <c r="G896" s="87"/>
      <c r="H896" s="87"/>
      <c r="I896" s="87"/>
      <c r="J896" s="87"/>
      <c r="K896" s="87"/>
      <c r="L896" s="87"/>
      <c r="M896" s="87"/>
      <c r="N896" s="87"/>
      <c r="O896" s="87"/>
      <c r="P896" s="87"/>
      <c r="Q896" s="87"/>
      <c r="R896" s="87"/>
      <c r="S896" s="87"/>
      <c r="T896" s="87"/>
      <c r="U896" s="87"/>
      <c r="V896" s="87"/>
    </row>
    <row r="897" spans="1:22" ht="12">
      <c r="A897" s="87"/>
      <c r="B897" s="125"/>
      <c r="C897" s="87"/>
      <c r="D897" s="87"/>
      <c r="E897" s="87"/>
      <c r="F897" s="87"/>
      <c r="G897" s="87"/>
      <c r="H897" s="87"/>
      <c r="I897" s="87"/>
      <c r="J897" s="87"/>
      <c r="K897" s="87"/>
      <c r="L897" s="87"/>
      <c r="M897" s="87"/>
      <c r="N897" s="87"/>
      <c r="O897" s="87"/>
      <c r="P897" s="87"/>
      <c r="Q897" s="87"/>
      <c r="R897" s="87"/>
      <c r="S897" s="87"/>
      <c r="T897" s="87"/>
      <c r="U897" s="87"/>
      <c r="V897" s="87"/>
    </row>
    <row r="898" spans="1:22" ht="12">
      <c r="A898" s="87"/>
      <c r="B898" s="125"/>
      <c r="C898" s="87"/>
      <c r="D898" s="87"/>
      <c r="E898" s="87"/>
      <c r="F898" s="87"/>
      <c r="G898" s="87"/>
      <c r="H898" s="87"/>
      <c r="I898" s="87"/>
      <c r="J898" s="87"/>
      <c r="K898" s="87"/>
      <c r="L898" s="87"/>
      <c r="M898" s="87"/>
      <c r="N898" s="87"/>
      <c r="O898" s="87"/>
      <c r="P898" s="87"/>
      <c r="Q898" s="87"/>
      <c r="R898" s="87"/>
      <c r="S898" s="87"/>
      <c r="T898" s="87"/>
      <c r="U898" s="87"/>
      <c r="V898" s="87"/>
    </row>
    <row r="899" spans="1:22" ht="12">
      <c r="A899" s="87"/>
      <c r="B899" s="125"/>
      <c r="C899" s="87"/>
      <c r="D899" s="87"/>
      <c r="E899" s="87"/>
      <c r="F899" s="87"/>
      <c r="G899" s="87"/>
      <c r="H899" s="87"/>
      <c r="I899" s="87"/>
      <c r="J899" s="87"/>
      <c r="K899" s="87"/>
      <c r="L899" s="87"/>
      <c r="M899" s="87"/>
      <c r="N899" s="87"/>
      <c r="O899" s="87"/>
      <c r="P899" s="87"/>
      <c r="Q899" s="87"/>
      <c r="R899" s="87"/>
      <c r="S899" s="87"/>
      <c r="T899" s="87"/>
      <c r="U899" s="87"/>
      <c r="V899" s="87"/>
    </row>
    <row r="900" spans="1:22" ht="12">
      <c r="A900" s="87"/>
      <c r="B900" s="125"/>
      <c r="C900" s="87"/>
      <c r="D900" s="87"/>
      <c r="E900" s="87"/>
      <c r="F900" s="87"/>
      <c r="G900" s="87"/>
      <c r="H900" s="87"/>
      <c r="I900" s="87"/>
      <c r="J900" s="87"/>
      <c r="K900" s="87"/>
      <c r="L900" s="87"/>
      <c r="M900" s="87"/>
      <c r="N900" s="87"/>
      <c r="O900" s="87"/>
      <c r="P900" s="87"/>
      <c r="Q900" s="87"/>
      <c r="R900" s="87"/>
      <c r="S900" s="87"/>
      <c r="T900" s="87"/>
      <c r="U900" s="87"/>
      <c r="V900" s="87"/>
    </row>
    <row r="901" spans="1:22" ht="12">
      <c r="A901" s="87"/>
      <c r="B901" s="125"/>
      <c r="C901" s="87"/>
      <c r="D901" s="87"/>
      <c r="E901" s="87"/>
      <c r="F901" s="87"/>
      <c r="G901" s="87"/>
      <c r="H901" s="87"/>
      <c r="I901" s="87"/>
      <c r="J901" s="87"/>
      <c r="K901" s="87"/>
      <c r="L901" s="87"/>
      <c r="M901" s="87"/>
      <c r="N901" s="87"/>
      <c r="O901" s="87"/>
      <c r="P901" s="87"/>
      <c r="Q901" s="87"/>
      <c r="R901" s="87"/>
      <c r="S901" s="87"/>
      <c r="T901" s="87"/>
      <c r="U901" s="87"/>
      <c r="V901" s="87"/>
    </row>
    <row r="902" spans="1:22" ht="12">
      <c r="A902" s="87"/>
      <c r="B902" s="125"/>
      <c r="C902" s="87"/>
      <c r="D902" s="87"/>
      <c r="E902" s="87"/>
      <c r="F902" s="87"/>
      <c r="G902" s="87"/>
      <c r="H902" s="87"/>
      <c r="I902" s="87"/>
      <c r="J902" s="87"/>
      <c r="K902" s="87"/>
      <c r="L902" s="87"/>
      <c r="M902" s="87"/>
      <c r="N902" s="87"/>
      <c r="O902" s="87"/>
      <c r="P902" s="87"/>
      <c r="Q902" s="87"/>
      <c r="R902" s="87"/>
      <c r="S902" s="87"/>
      <c r="T902" s="87"/>
      <c r="U902" s="87"/>
      <c r="V902" s="87"/>
    </row>
    <row r="903" spans="1:22" ht="12">
      <c r="A903" s="87"/>
      <c r="B903" s="125"/>
      <c r="C903" s="87"/>
      <c r="D903" s="87"/>
      <c r="E903" s="87"/>
      <c r="F903" s="87"/>
      <c r="G903" s="87"/>
      <c r="H903" s="87"/>
      <c r="I903" s="87"/>
      <c r="J903" s="87"/>
      <c r="K903" s="87"/>
      <c r="L903" s="87"/>
      <c r="M903" s="87"/>
      <c r="N903" s="87"/>
      <c r="O903" s="87"/>
      <c r="P903" s="87"/>
      <c r="Q903" s="87"/>
      <c r="R903" s="87"/>
      <c r="S903" s="87"/>
      <c r="T903" s="87"/>
      <c r="U903" s="87"/>
      <c r="V903" s="87"/>
    </row>
    <row r="904" spans="1:22" ht="12">
      <c r="A904" s="87"/>
      <c r="B904" s="125"/>
      <c r="C904" s="87"/>
      <c r="D904" s="87"/>
      <c r="E904" s="87"/>
      <c r="F904" s="87"/>
      <c r="G904" s="87"/>
      <c r="H904" s="87"/>
      <c r="I904" s="87"/>
      <c r="J904" s="87"/>
      <c r="K904" s="87"/>
      <c r="L904" s="87"/>
      <c r="M904" s="87"/>
      <c r="N904" s="87"/>
      <c r="O904" s="87"/>
      <c r="P904" s="87"/>
      <c r="Q904" s="87"/>
      <c r="R904" s="87"/>
      <c r="S904" s="87"/>
      <c r="T904" s="87"/>
      <c r="U904" s="87"/>
      <c r="V904" s="87"/>
    </row>
    <row r="905" spans="1:22" ht="12">
      <c r="A905" s="87"/>
      <c r="B905" s="125"/>
      <c r="C905" s="87"/>
      <c r="D905" s="87"/>
      <c r="E905" s="87"/>
      <c r="F905" s="87"/>
      <c r="G905" s="87"/>
      <c r="H905" s="87"/>
      <c r="I905" s="87"/>
      <c r="J905" s="87"/>
      <c r="K905" s="87"/>
      <c r="L905" s="87"/>
      <c r="M905" s="87"/>
      <c r="N905" s="87"/>
      <c r="O905" s="87"/>
      <c r="P905" s="87"/>
      <c r="Q905" s="87"/>
      <c r="R905" s="87"/>
      <c r="S905" s="87"/>
      <c r="T905" s="87"/>
      <c r="U905" s="87"/>
      <c r="V905" s="87"/>
    </row>
    <row r="906" spans="1:22" ht="12">
      <c r="A906" s="87"/>
      <c r="B906" s="125"/>
      <c r="C906" s="87"/>
      <c r="D906" s="87"/>
      <c r="E906" s="87"/>
      <c r="F906" s="87"/>
      <c r="G906" s="87"/>
      <c r="H906" s="87"/>
      <c r="I906" s="87"/>
      <c r="J906" s="87"/>
      <c r="K906" s="87"/>
      <c r="L906" s="87"/>
      <c r="M906" s="87"/>
      <c r="N906" s="87"/>
      <c r="O906" s="87"/>
      <c r="P906" s="87"/>
      <c r="Q906" s="87"/>
      <c r="R906" s="87"/>
      <c r="S906" s="87"/>
      <c r="T906" s="87"/>
      <c r="U906" s="87"/>
      <c r="V906" s="87"/>
    </row>
    <row r="907" spans="1:22" ht="12">
      <c r="A907" s="87"/>
      <c r="B907" s="125"/>
      <c r="C907" s="87"/>
      <c r="D907" s="87"/>
      <c r="E907" s="87"/>
      <c r="F907" s="87"/>
      <c r="G907" s="87"/>
      <c r="H907" s="87"/>
      <c r="I907" s="87"/>
      <c r="J907" s="87"/>
      <c r="K907" s="87"/>
      <c r="L907" s="87"/>
      <c r="M907" s="87"/>
      <c r="N907" s="87"/>
      <c r="O907" s="87"/>
      <c r="P907" s="87"/>
      <c r="Q907" s="87"/>
      <c r="R907" s="87"/>
      <c r="S907" s="87"/>
      <c r="T907" s="87"/>
      <c r="U907" s="87"/>
      <c r="V907" s="87"/>
    </row>
    <row r="908" spans="1:22" ht="12">
      <c r="A908" s="87"/>
      <c r="B908" s="125"/>
      <c r="C908" s="87"/>
      <c r="D908" s="87"/>
      <c r="E908" s="87"/>
      <c r="F908" s="87"/>
      <c r="G908" s="87"/>
      <c r="H908" s="87"/>
      <c r="I908" s="87"/>
      <c r="J908" s="87"/>
      <c r="K908" s="87"/>
      <c r="L908" s="87"/>
      <c r="M908" s="87"/>
      <c r="N908" s="87"/>
      <c r="O908" s="87"/>
      <c r="P908" s="87"/>
      <c r="Q908" s="87"/>
      <c r="R908" s="87"/>
      <c r="S908" s="87"/>
      <c r="T908" s="87"/>
      <c r="U908" s="87"/>
      <c r="V908" s="87"/>
    </row>
    <row r="909" spans="1:22" ht="12">
      <c r="A909" s="87"/>
      <c r="B909" s="125"/>
      <c r="C909" s="87"/>
      <c r="D909" s="87"/>
      <c r="E909" s="87"/>
      <c r="F909" s="87"/>
      <c r="G909" s="87"/>
      <c r="H909" s="87"/>
      <c r="I909" s="87"/>
      <c r="J909" s="87"/>
      <c r="K909" s="87"/>
      <c r="L909" s="87"/>
      <c r="M909" s="87"/>
      <c r="N909" s="87"/>
      <c r="O909" s="87"/>
      <c r="P909" s="87"/>
      <c r="Q909" s="87"/>
      <c r="R909" s="87"/>
      <c r="S909" s="87"/>
      <c r="T909" s="87"/>
      <c r="U909" s="87"/>
      <c r="V909" s="87"/>
    </row>
    <row r="910" spans="1:22" ht="12">
      <c r="A910" s="87"/>
      <c r="B910" s="125"/>
      <c r="C910" s="87"/>
      <c r="D910" s="87"/>
      <c r="E910" s="87"/>
      <c r="F910" s="87"/>
      <c r="G910" s="87"/>
      <c r="H910" s="87"/>
      <c r="I910" s="87"/>
      <c r="J910" s="87"/>
      <c r="K910" s="87"/>
      <c r="L910" s="87"/>
      <c r="M910" s="87"/>
      <c r="N910" s="87"/>
      <c r="O910" s="87"/>
      <c r="P910" s="87"/>
      <c r="Q910" s="87"/>
      <c r="R910" s="87"/>
      <c r="S910" s="87"/>
      <c r="T910" s="87"/>
      <c r="U910" s="87"/>
      <c r="V910" s="87"/>
    </row>
    <row r="911" spans="1:22" ht="12">
      <c r="A911" s="87"/>
      <c r="B911" s="125"/>
      <c r="C911" s="87"/>
      <c r="D911" s="87"/>
      <c r="E911" s="87"/>
      <c r="F911" s="87"/>
      <c r="G911" s="87"/>
      <c r="H911" s="87"/>
      <c r="I911" s="87"/>
      <c r="J911" s="87"/>
      <c r="K911" s="87"/>
      <c r="L911" s="87"/>
      <c r="M911" s="87"/>
      <c r="N911" s="87"/>
      <c r="O911" s="87"/>
      <c r="P911" s="87"/>
      <c r="Q911" s="87"/>
      <c r="R911" s="87"/>
      <c r="S911" s="87"/>
      <c r="T911" s="87"/>
      <c r="U911" s="87"/>
      <c r="V911" s="87"/>
    </row>
    <row r="912" spans="1:22" ht="12">
      <c r="A912" s="87"/>
      <c r="B912" s="125"/>
      <c r="C912" s="87"/>
      <c r="D912" s="87"/>
      <c r="E912" s="87"/>
      <c r="F912" s="87"/>
      <c r="G912" s="87"/>
      <c r="H912" s="87"/>
      <c r="I912" s="87"/>
      <c r="J912" s="87"/>
      <c r="K912" s="87"/>
      <c r="L912" s="87"/>
      <c r="M912" s="87"/>
      <c r="N912" s="87"/>
      <c r="O912" s="87"/>
      <c r="P912" s="87"/>
      <c r="Q912" s="87"/>
      <c r="R912" s="87"/>
      <c r="S912" s="87"/>
      <c r="T912" s="87"/>
      <c r="U912" s="87"/>
      <c r="V912" s="87"/>
    </row>
    <row r="913" spans="1:22" ht="12">
      <c r="A913" s="87"/>
      <c r="B913" s="125"/>
      <c r="C913" s="87"/>
      <c r="D913" s="87"/>
      <c r="E913" s="87"/>
      <c r="F913" s="87"/>
      <c r="G913" s="87"/>
      <c r="H913" s="87"/>
      <c r="I913" s="87"/>
      <c r="J913" s="87"/>
      <c r="K913" s="87"/>
      <c r="L913" s="87"/>
      <c r="M913" s="87"/>
      <c r="N913" s="87"/>
      <c r="O913" s="87"/>
      <c r="P913" s="87"/>
      <c r="Q913" s="87"/>
      <c r="R913" s="87"/>
      <c r="S913" s="87"/>
      <c r="T913" s="87"/>
      <c r="U913" s="87"/>
      <c r="V913" s="87"/>
    </row>
    <row r="914" spans="1:22" ht="12">
      <c r="A914" s="87"/>
      <c r="B914" s="125"/>
      <c r="C914" s="87"/>
      <c r="D914" s="87"/>
      <c r="E914" s="87"/>
      <c r="F914" s="87"/>
      <c r="G914" s="87"/>
      <c r="H914" s="87"/>
      <c r="I914" s="87"/>
      <c r="J914" s="87"/>
      <c r="K914" s="87"/>
      <c r="L914" s="87"/>
      <c r="M914" s="87"/>
      <c r="N914" s="87"/>
      <c r="O914" s="87"/>
      <c r="P914" s="87"/>
      <c r="Q914" s="87"/>
      <c r="R914" s="87"/>
      <c r="S914" s="87"/>
      <c r="T914" s="87"/>
      <c r="U914" s="87"/>
      <c r="V914" s="87"/>
    </row>
    <row r="915" spans="1:22" ht="12">
      <c r="A915" s="87"/>
      <c r="B915" s="125"/>
      <c r="C915" s="87"/>
      <c r="D915" s="87"/>
      <c r="E915" s="87"/>
      <c r="F915" s="87"/>
      <c r="G915" s="87"/>
      <c r="H915" s="87"/>
      <c r="I915" s="87"/>
      <c r="J915" s="87"/>
      <c r="K915" s="87"/>
      <c r="L915" s="87"/>
      <c r="M915" s="87"/>
      <c r="N915" s="87"/>
      <c r="O915" s="87"/>
      <c r="P915" s="87"/>
      <c r="Q915" s="87"/>
      <c r="R915" s="87"/>
      <c r="S915" s="87"/>
      <c r="T915" s="87"/>
      <c r="U915" s="87"/>
      <c r="V915" s="87"/>
    </row>
    <row r="916" spans="1:22" ht="12">
      <c r="A916" s="87"/>
      <c r="B916" s="125"/>
      <c r="C916" s="87"/>
      <c r="D916" s="87"/>
      <c r="E916" s="87"/>
      <c r="F916" s="87"/>
      <c r="G916" s="87"/>
      <c r="H916" s="87"/>
      <c r="I916" s="87"/>
      <c r="J916" s="87"/>
      <c r="K916" s="87"/>
      <c r="L916" s="87"/>
      <c r="M916" s="87"/>
      <c r="N916" s="87"/>
      <c r="O916" s="87"/>
      <c r="P916" s="87"/>
      <c r="Q916" s="87"/>
      <c r="R916" s="87"/>
      <c r="S916" s="87"/>
      <c r="T916" s="87"/>
      <c r="U916" s="87"/>
      <c r="V916" s="87"/>
    </row>
    <row r="917" spans="1:22" ht="12">
      <c r="A917" s="87"/>
      <c r="B917" s="125"/>
      <c r="C917" s="87"/>
      <c r="D917" s="87"/>
      <c r="E917" s="87"/>
      <c r="F917" s="87"/>
      <c r="G917" s="87"/>
      <c r="H917" s="87"/>
      <c r="I917" s="87"/>
      <c r="J917" s="87"/>
      <c r="K917" s="87"/>
      <c r="L917" s="87"/>
      <c r="M917" s="87"/>
      <c r="N917" s="87"/>
      <c r="O917" s="87"/>
      <c r="P917" s="87"/>
      <c r="Q917" s="87"/>
      <c r="R917" s="87"/>
      <c r="S917" s="87"/>
      <c r="T917" s="87"/>
      <c r="U917" s="87"/>
      <c r="V917" s="87"/>
    </row>
    <row r="918" spans="1:22" ht="12">
      <c r="A918" s="87"/>
      <c r="B918" s="125"/>
      <c r="C918" s="87"/>
      <c r="D918" s="87"/>
      <c r="E918" s="87"/>
      <c r="F918" s="87"/>
      <c r="G918" s="87"/>
      <c r="H918" s="87"/>
      <c r="I918" s="87"/>
      <c r="J918" s="87"/>
      <c r="K918" s="87"/>
      <c r="L918" s="87"/>
      <c r="M918" s="87"/>
      <c r="N918" s="87"/>
      <c r="O918" s="87"/>
      <c r="P918" s="87"/>
      <c r="Q918" s="87"/>
      <c r="R918" s="87"/>
      <c r="S918" s="87"/>
      <c r="T918" s="87"/>
      <c r="U918" s="87"/>
      <c r="V918" s="87"/>
    </row>
    <row r="919" spans="1:22" ht="12">
      <c r="A919" s="87"/>
      <c r="B919" s="125"/>
      <c r="C919" s="87"/>
      <c r="D919" s="87"/>
      <c r="E919" s="87"/>
      <c r="F919" s="87"/>
      <c r="G919" s="87"/>
      <c r="H919" s="87"/>
      <c r="I919" s="87"/>
      <c r="J919" s="87"/>
      <c r="K919" s="87"/>
      <c r="L919" s="87"/>
      <c r="M919" s="87"/>
      <c r="N919" s="87"/>
      <c r="O919" s="87"/>
      <c r="P919" s="87"/>
      <c r="Q919" s="87"/>
      <c r="R919" s="87"/>
      <c r="S919" s="87"/>
      <c r="T919" s="87"/>
      <c r="U919" s="87"/>
      <c r="V919" s="87"/>
    </row>
    <row r="920" spans="1:22" ht="12">
      <c r="A920" s="87"/>
      <c r="B920" s="125"/>
      <c r="C920" s="87"/>
      <c r="D920" s="87"/>
      <c r="E920" s="87"/>
      <c r="F920" s="87"/>
      <c r="G920" s="87"/>
      <c r="H920" s="87"/>
      <c r="I920" s="87"/>
      <c r="J920" s="87"/>
      <c r="K920" s="87"/>
      <c r="L920" s="87"/>
      <c r="M920" s="87"/>
      <c r="N920" s="87"/>
      <c r="O920" s="87"/>
      <c r="P920" s="87"/>
      <c r="Q920" s="87"/>
      <c r="R920" s="87"/>
      <c r="S920" s="87"/>
      <c r="T920" s="87"/>
      <c r="U920" s="87"/>
      <c r="V920" s="87"/>
    </row>
    <row r="921" spans="1:22" ht="12">
      <c r="A921" s="87"/>
      <c r="B921" s="125"/>
      <c r="C921" s="87"/>
      <c r="D921" s="87"/>
      <c r="E921" s="87"/>
      <c r="F921" s="87"/>
      <c r="G921" s="87"/>
      <c r="H921" s="87"/>
      <c r="I921" s="87"/>
      <c r="J921" s="87"/>
      <c r="K921" s="87"/>
      <c r="L921" s="87"/>
      <c r="M921" s="87"/>
      <c r="N921" s="87"/>
      <c r="O921" s="87"/>
      <c r="P921" s="87"/>
      <c r="Q921" s="87"/>
      <c r="R921" s="87"/>
      <c r="S921" s="87"/>
      <c r="T921" s="87"/>
      <c r="U921" s="87"/>
      <c r="V921" s="87"/>
    </row>
    <row r="922" spans="1:22" ht="12">
      <c r="A922" s="87"/>
      <c r="B922" s="125"/>
      <c r="C922" s="87"/>
      <c r="D922" s="87"/>
      <c r="E922" s="87"/>
      <c r="F922" s="87"/>
      <c r="G922" s="87"/>
      <c r="H922" s="87"/>
      <c r="I922" s="87"/>
      <c r="J922" s="87"/>
      <c r="K922" s="87"/>
      <c r="L922" s="87"/>
      <c r="M922" s="87"/>
      <c r="N922" s="87"/>
      <c r="O922" s="87"/>
      <c r="P922" s="87"/>
      <c r="Q922" s="87"/>
      <c r="R922" s="87"/>
      <c r="S922" s="87"/>
      <c r="T922" s="87"/>
      <c r="U922" s="87"/>
      <c r="V922" s="87"/>
    </row>
    <row r="923" spans="1:22" ht="12">
      <c r="A923" s="87"/>
      <c r="B923" s="125"/>
      <c r="C923" s="87"/>
      <c r="D923" s="87"/>
      <c r="E923" s="87"/>
      <c r="F923" s="87"/>
      <c r="G923" s="87"/>
      <c r="H923" s="87"/>
      <c r="I923" s="87"/>
      <c r="J923" s="87"/>
      <c r="K923" s="87"/>
      <c r="L923" s="87"/>
      <c r="M923" s="87"/>
      <c r="N923" s="87"/>
      <c r="O923" s="87"/>
      <c r="P923" s="87"/>
      <c r="Q923" s="87"/>
      <c r="R923" s="87"/>
      <c r="S923" s="87"/>
      <c r="T923" s="87"/>
      <c r="U923" s="87"/>
      <c r="V923" s="87"/>
    </row>
    <row r="924" spans="1:22" ht="12">
      <c r="A924" s="87"/>
      <c r="B924" s="125"/>
      <c r="C924" s="87"/>
      <c r="D924" s="87"/>
      <c r="E924" s="87"/>
      <c r="F924" s="87"/>
      <c r="G924" s="87"/>
      <c r="H924" s="87"/>
      <c r="I924" s="87"/>
      <c r="J924" s="87"/>
      <c r="K924" s="87"/>
      <c r="L924" s="87"/>
      <c r="M924" s="87"/>
      <c r="N924" s="87"/>
      <c r="O924" s="87"/>
      <c r="P924" s="87"/>
      <c r="Q924" s="87"/>
      <c r="R924" s="87"/>
      <c r="S924" s="87"/>
      <c r="T924" s="87"/>
      <c r="U924" s="87"/>
      <c r="V924" s="87"/>
    </row>
    <row r="925" spans="1:22" ht="12">
      <c r="A925" s="87"/>
      <c r="B925" s="125"/>
      <c r="C925" s="87"/>
      <c r="D925" s="87"/>
      <c r="E925" s="87"/>
      <c r="F925" s="87"/>
      <c r="G925" s="87"/>
      <c r="H925" s="87"/>
      <c r="I925" s="87"/>
      <c r="J925" s="87"/>
      <c r="K925" s="87"/>
      <c r="L925" s="87"/>
      <c r="M925" s="87"/>
      <c r="N925" s="87"/>
      <c r="O925" s="87"/>
      <c r="P925" s="87"/>
      <c r="Q925" s="87"/>
      <c r="R925" s="87"/>
      <c r="S925" s="87"/>
      <c r="T925" s="87"/>
      <c r="U925" s="87"/>
      <c r="V925" s="87"/>
    </row>
    <row r="926" spans="1:22" ht="12">
      <c r="A926" s="87"/>
      <c r="B926" s="125"/>
      <c r="C926" s="87"/>
      <c r="D926" s="87"/>
      <c r="E926" s="87"/>
      <c r="F926" s="87"/>
      <c r="G926" s="87"/>
      <c r="H926" s="87"/>
      <c r="I926" s="87"/>
      <c r="J926" s="87"/>
      <c r="K926" s="87"/>
      <c r="L926" s="87"/>
      <c r="M926" s="87"/>
      <c r="N926" s="87"/>
      <c r="O926" s="87"/>
      <c r="P926" s="87"/>
      <c r="Q926" s="87"/>
      <c r="R926" s="87"/>
      <c r="S926" s="87"/>
      <c r="T926" s="87"/>
      <c r="U926" s="87"/>
      <c r="V926" s="87"/>
    </row>
    <row r="927" spans="1:22" ht="12">
      <c r="A927" s="87"/>
      <c r="B927" s="125"/>
      <c r="C927" s="87"/>
      <c r="D927" s="87"/>
      <c r="E927" s="87"/>
      <c r="F927" s="87"/>
      <c r="G927" s="87"/>
      <c r="H927" s="87"/>
      <c r="I927" s="87"/>
      <c r="J927" s="87"/>
      <c r="K927" s="87"/>
      <c r="L927" s="87"/>
      <c r="M927" s="87"/>
      <c r="N927" s="87"/>
      <c r="O927" s="87"/>
      <c r="P927" s="87"/>
      <c r="Q927" s="87"/>
      <c r="R927" s="87"/>
      <c r="S927" s="87"/>
      <c r="T927" s="87"/>
      <c r="U927" s="87"/>
      <c r="V927" s="87"/>
    </row>
    <row r="928" spans="1:22" ht="12">
      <c r="A928" s="87"/>
      <c r="B928" s="125"/>
      <c r="C928" s="87"/>
      <c r="D928" s="87"/>
      <c r="E928" s="87"/>
      <c r="F928" s="87"/>
      <c r="G928" s="87"/>
      <c r="H928" s="87"/>
      <c r="I928" s="87"/>
      <c r="J928" s="87"/>
      <c r="K928" s="87"/>
      <c r="L928" s="87"/>
      <c r="M928" s="87"/>
      <c r="N928" s="87"/>
      <c r="O928" s="87"/>
      <c r="P928" s="87"/>
      <c r="Q928" s="87"/>
      <c r="R928" s="87"/>
      <c r="S928" s="87"/>
      <c r="T928" s="87"/>
      <c r="U928" s="87"/>
      <c r="V928" s="87"/>
    </row>
    <row r="929" spans="1:22" ht="12">
      <c r="A929" s="87"/>
      <c r="B929" s="125"/>
      <c r="C929" s="87"/>
      <c r="D929" s="87"/>
      <c r="E929" s="87"/>
      <c r="F929" s="87"/>
      <c r="G929" s="87"/>
      <c r="H929" s="87"/>
      <c r="I929" s="87"/>
      <c r="J929" s="87"/>
      <c r="K929" s="87"/>
      <c r="L929" s="87"/>
      <c r="M929" s="87"/>
      <c r="N929" s="87"/>
      <c r="O929" s="87"/>
      <c r="P929" s="87"/>
      <c r="Q929" s="87"/>
      <c r="R929" s="87"/>
      <c r="S929" s="87"/>
      <c r="T929" s="87"/>
      <c r="U929" s="87"/>
      <c r="V929" s="87"/>
    </row>
    <row r="930" spans="1:22" ht="12">
      <c r="A930" s="87"/>
      <c r="B930" s="125"/>
      <c r="C930" s="87"/>
      <c r="D930" s="87"/>
      <c r="E930" s="87"/>
      <c r="F930" s="87"/>
      <c r="G930" s="87"/>
      <c r="H930" s="87"/>
      <c r="I930" s="87"/>
      <c r="J930" s="87"/>
      <c r="K930" s="87"/>
      <c r="L930" s="87"/>
      <c r="M930" s="87"/>
      <c r="N930" s="87"/>
      <c r="O930" s="87"/>
      <c r="P930" s="87"/>
      <c r="Q930" s="87"/>
      <c r="R930" s="87"/>
      <c r="S930" s="87"/>
      <c r="T930" s="87"/>
      <c r="U930" s="87"/>
      <c r="V930" s="87"/>
    </row>
    <row r="931" spans="1:22" ht="12">
      <c r="A931" s="87"/>
      <c r="B931" s="125"/>
      <c r="C931" s="87"/>
      <c r="D931" s="87"/>
      <c r="E931" s="87"/>
      <c r="F931" s="87"/>
      <c r="G931" s="87"/>
      <c r="H931" s="87"/>
      <c r="I931" s="87"/>
      <c r="J931" s="87"/>
      <c r="K931" s="87"/>
      <c r="L931" s="87"/>
      <c r="M931" s="87"/>
      <c r="N931" s="87"/>
      <c r="O931" s="87"/>
      <c r="P931" s="87"/>
      <c r="Q931" s="87"/>
      <c r="R931" s="87"/>
      <c r="S931" s="87"/>
      <c r="T931" s="87"/>
      <c r="U931" s="87"/>
      <c r="V931" s="87"/>
    </row>
    <row r="932" spans="1:22" ht="12">
      <c r="A932" s="87"/>
      <c r="B932" s="125"/>
      <c r="C932" s="87"/>
      <c r="D932" s="87"/>
      <c r="E932" s="87"/>
      <c r="F932" s="87"/>
      <c r="G932" s="87"/>
      <c r="H932" s="87"/>
      <c r="I932" s="87"/>
      <c r="J932" s="87"/>
      <c r="K932" s="87"/>
      <c r="L932" s="87"/>
      <c r="M932" s="87"/>
      <c r="N932" s="87"/>
      <c r="O932" s="87"/>
      <c r="P932" s="87"/>
      <c r="Q932" s="87"/>
      <c r="R932" s="87"/>
      <c r="S932" s="87"/>
      <c r="T932" s="87"/>
      <c r="U932" s="87"/>
      <c r="V932" s="87"/>
    </row>
    <row r="933" spans="1:22" ht="12">
      <c r="A933" s="87"/>
      <c r="B933" s="125"/>
      <c r="C933" s="87"/>
      <c r="D933" s="87"/>
      <c r="E933" s="87"/>
      <c r="F933" s="87"/>
      <c r="G933" s="87"/>
      <c r="H933" s="87"/>
      <c r="I933" s="87"/>
      <c r="J933" s="87"/>
      <c r="K933" s="87"/>
      <c r="L933" s="87"/>
      <c r="M933" s="87"/>
      <c r="N933" s="87"/>
      <c r="O933" s="87"/>
      <c r="P933" s="87"/>
      <c r="Q933" s="87"/>
      <c r="R933" s="87"/>
      <c r="S933" s="87"/>
      <c r="T933" s="87"/>
      <c r="U933" s="87"/>
      <c r="V933" s="87"/>
    </row>
    <row r="934" spans="1:22" ht="12">
      <c r="A934" s="87"/>
      <c r="B934" s="125"/>
      <c r="C934" s="87"/>
      <c r="D934" s="87"/>
      <c r="E934" s="87"/>
      <c r="F934" s="87"/>
      <c r="G934" s="87"/>
      <c r="H934" s="87"/>
      <c r="I934" s="87"/>
      <c r="J934" s="87"/>
      <c r="K934" s="87"/>
      <c r="L934" s="87"/>
      <c r="M934" s="87"/>
      <c r="N934" s="87"/>
      <c r="O934" s="87"/>
      <c r="P934" s="87"/>
      <c r="Q934" s="87"/>
      <c r="R934" s="87"/>
      <c r="S934" s="87"/>
      <c r="T934" s="87"/>
      <c r="U934" s="87"/>
      <c r="V934" s="87"/>
    </row>
    <row r="935" spans="1:22" ht="12">
      <c r="A935" s="87"/>
      <c r="B935" s="125"/>
      <c r="C935" s="87"/>
      <c r="D935" s="87"/>
      <c r="E935" s="87"/>
      <c r="F935" s="87"/>
      <c r="G935" s="87"/>
      <c r="H935" s="87"/>
      <c r="I935" s="87"/>
      <c r="J935" s="87"/>
      <c r="K935" s="87"/>
      <c r="L935" s="87"/>
      <c r="M935" s="87"/>
      <c r="N935" s="87"/>
      <c r="O935" s="87"/>
      <c r="P935" s="87"/>
      <c r="Q935" s="87"/>
      <c r="R935" s="87"/>
      <c r="S935" s="87"/>
      <c r="T935" s="87"/>
      <c r="U935" s="87"/>
      <c r="V935" s="87"/>
    </row>
    <row r="936" spans="1:22" ht="12">
      <c r="A936" s="87"/>
      <c r="B936" s="125"/>
      <c r="C936" s="87"/>
      <c r="D936" s="87"/>
      <c r="E936" s="87"/>
      <c r="F936" s="87"/>
      <c r="G936" s="87"/>
      <c r="H936" s="87"/>
      <c r="I936" s="87"/>
      <c r="J936" s="87"/>
      <c r="K936" s="87"/>
      <c r="L936" s="87"/>
      <c r="M936" s="87"/>
      <c r="N936" s="87"/>
      <c r="O936" s="87"/>
      <c r="P936" s="87"/>
      <c r="Q936" s="87"/>
      <c r="R936" s="87"/>
      <c r="S936" s="87"/>
      <c r="T936" s="87"/>
      <c r="U936" s="87"/>
      <c r="V936" s="87"/>
    </row>
    <row r="937" spans="1:22" ht="12">
      <c r="A937" s="87"/>
      <c r="B937" s="125"/>
      <c r="C937" s="87"/>
      <c r="D937" s="87"/>
      <c r="E937" s="87"/>
      <c r="F937" s="87"/>
      <c r="G937" s="87"/>
      <c r="H937" s="87"/>
      <c r="I937" s="87"/>
      <c r="J937" s="87"/>
      <c r="K937" s="87"/>
      <c r="L937" s="87"/>
      <c r="M937" s="87"/>
      <c r="N937" s="87"/>
      <c r="O937" s="87"/>
      <c r="P937" s="87"/>
      <c r="Q937" s="87"/>
      <c r="R937" s="87"/>
      <c r="S937" s="87"/>
      <c r="T937" s="87"/>
      <c r="U937" s="87"/>
      <c r="V937" s="87"/>
    </row>
    <row r="938" spans="1:22" ht="12">
      <c r="A938" s="87"/>
      <c r="B938" s="125"/>
      <c r="C938" s="87"/>
      <c r="D938" s="87"/>
      <c r="E938" s="87"/>
      <c r="F938" s="87"/>
      <c r="G938" s="87"/>
      <c r="H938" s="87"/>
      <c r="I938" s="87"/>
      <c r="J938" s="87"/>
      <c r="K938" s="87"/>
      <c r="L938" s="87"/>
      <c r="M938" s="87"/>
      <c r="N938" s="87"/>
      <c r="O938" s="87"/>
      <c r="P938" s="87"/>
      <c r="Q938" s="87"/>
      <c r="R938" s="87"/>
      <c r="S938" s="87"/>
      <c r="T938" s="87"/>
      <c r="U938" s="87"/>
      <c r="V938" s="87"/>
    </row>
    <row r="939" spans="1:22" ht="12">
      <c r="A939" s="87"/>
      <c r="B939" s="125"/>
      <c r="C939" s="87"/>
      <c r="D939" s="87"/>
      <c r="E939" s="87"/>
      <c r="F939" s="87"/>
      <c r="G939" s="87"/>
      <c r="H939" s="87"/>
      <c r="I939" s="87"/>
      <c r="J939" s="87"/>
      <c r="K939" s="87"/>
      <c r="L939" s="87"/>
      <c r="M939" s="87"/>
      <c r="N939" s="87"/>
      <c r="O939" s="87"/>
      <c r="P939" s="87"/>
      <c r="Q939" s="87"/>
      <c r="R939" s="87"/>
      <c r="S939" s="87"/>
      <c r="T939" s="87"/>
      <c r="U939" s="87"/>
      <c r="V939" s="87"/>
    </row>
    <row r="940" spans="1:22" ht="12">
      <c r="A940" s="87"/>
      <c r="B940" s="125"/>
      <c r="C940" s="87"/>
      <c r="D940" s="87"/>
      <c r="E940" s="87"/>
      <c r="F940" s="87"/>
      <c r="G940" s="87"/>
      <c r="H940" s="87"/>
      <c r="I940" s="87"/>
      <c r="J940" s="87"/>
      <c r="K940" s="87"/>
      <c r="L940" s="87"/>
      <c r="M940" s="87"/>
      <c r="N940" s="87"/>
      <c r="O940" s="87"/>
      <c r="P940" s="87"/>
      <c r="Q940" s="87"/>
      <c r="R940" s="87"/>
      <c r="S940" s="87"/>
      <c r="T940" s="87"/>
      <c r="U940" s="87"/>
      <c r="V940" s="87"/>
    </row>
    <row r="941" spans="1:22" ht="12">
      <c r="A941" s="87"/>
      <c r="B941" s="125"/>
      <c r="C941" s="87"/>
      <c r="D941" s="87"/>
      <c r="E941" s="87"/>
      <c r="F941" s="87"/>
      <c r="G941" s="87"/>
      <c r="H941" s="87"/>
      <c r="I941" s="87"/>
      <c r="J941" s="87"/>
      <c r="K941" s="87"/>
      <c r="L941" s="87"/>
      <c r="M941" s="87"/>
      <c r="N941" s="87"/>
      <c r="O941" s="87"/>
      <c r="P941" s="87"/>
      <c r="Q941" s="87"/>
      <c r="R941" s="87"/>
      <c r="S941" s="87"/>
      <c r="T941" s="87"/>
      <c r="U941" s="87"/>
      <c r="V941" s="87"/>
    </row>
    <row r="942" spans="1:22" ht="12">
      <c r="A942" s="87"/>
      <c r="B942" s="125"/>
      <c r="C942" s="87"/>
      <c r="D942" s="87"/>
      <c r="E942" s="87"/>
      <c r="F942" s="87"/>
      <c r="G942" s="87"/>
      <c r="H942" s="87"/>
      <c r="I942" s="87"/>
      <c r="J942" s="87"/>
      <c r="K942" s="87"/>
      <c r="L942" s="87"/>
      <c r="M942" s="87"/>
      <c r="N942" s="87"/>
      <c r="O942" s="87"/>
      <c r="P942" s="87"/>
      <c r="Q942" s="87"/>
      <c r="R942" s="87"/>
      <c r="S942" s="87"/>
      <c r="T942" s="87"/>
      <c r="U942" s="87"/>
      <c r="V942" s="87"/>
    </row>
    <row r="943" spans="1:22" ht="12">
      <c r="A943" s="87"/>
      <c r="B943" s="125"/>
      <c r="C943" s="87"/>
      <c r="D943" s="87"/>
      <c r="E943" s="87"/>
      <c r="F943" s="87"/>
      <c r="G943" s="87"/>
      <c r="H943" s="87"/>
      <c r="I943" s="87"/>
      <c r="J943" s="87"/>
      <c r="K943" s="87"/>
      <c r="L943" s="87"/>
      <c r="M943" s="87"/>
      <c r="N943" s="87"/>
      <c r="O943" s="87"/>
      <c r="P943" s="87"/>
      <c r="Q943" s="87"/>
      <c r="R943" s="87"/>
      <c r="S943" s="87"/>
      <c r="T943" s="87"/>
      <c r="U943" s="87"/>
      <c r="V943" s="87"/>
    </row>
    <row r="944" spans="1:22" ht="12">
      <c r="A944" s="87"/>
      <c r="B944" s="125"/>
      <c r="C944" s="87"/>
      <c r="D944" s="87"/>
      <c r="E944" s="87"/>
      <c r="F944" s="87"/>
      <c r="G944" s="87"/>
      <c r="H944" s="87"/>
      <c r="I944" s="87"/>
      <c r="J944" s="87"/>
      <c r="K944" s="87"/>
      <c r="L944" s="87"/>
      <c r="M944" s="87"/>
      <c r="N944" s="87"/>
      <c r="O944" s="87"/>
      <c r="P944" s="87"/>
      <c r="Q944" s="87"/>
      <c r="R944" s="87"/>
      <c r="S944" s="87"/>
      <c r="T944" s="87"/>
      <c r="U944" s="87"/>
      <c r="V944" s="87"/>
    </row>
    <row r="945" spans="1:22" ht="12">
      <c r="A945" s="87"/>
      <c r="B945" s="125"/>
      <c r="C945" s="87"/>
      <c r="D945" s="87"/>
      <c r="E945" s="87"/>
      <c r="F945" s="87"/>
      <c r="G945" s="87"/>
      <c r="H945" s="87"/>
      <c r="I945" s="87"/>
      <c r="J945" s="87"/>
      <c r="K945" s="87"/>
      <c r="L945" s="87"/>
      <c r="M945" s="87"/>
      <c r="N945" s="87"/>
      <c r="O945" s="87"/>
      <c r="P945" s="87"/>
      <c r="Q945" s="87"/>
      <c r="R945" s="87"/>
      <c r="S945" s="87"/>
      <c r="T945" s="87"/>
      <c r="U945" s="87"/>
      <c r="V945" s="87"/>
    </row>
    <row r="946" spans="1:22" ht="12">
      <c r="A946" s="87"/>
      <c r="B946" s="125"/>
      <c r="C946" s="87"/>
      <c r="D946" s="87"/>
      <c r="E946" s="87"/>
      <c r="F946" s="87"/>
      <c r="G946" s="87"/>
      <c r="H946" s="87"/>
      <c r="I946" s="87"/>
      <c r="J946" s="87"/>
      <c r="K946" s="87"/>
      <c r="L946" s="87"/>
      <c r="M946" s="87"/>
      <c r="N946" s="87"/>
      <c r="O946" s="87"/>
      <c r="P946" s="87"/>
      <c r="Q946" s="87"/>
      <c r="R946" s="87"/>
      <c r="S946" s="87"/>
      <c r="T946" s="87"/>
      <c r="U946" s="87"/>
      <c r="V946" s="87"/>
    </row>
    <row r="947" spans="1:22" ht="12">
      <c r="A947" s="87"/>
      <c r="B947" s="125"/>
      <c r="C947" s="87"/>
      <c r="D947" s="87"/>
      <c r="E947" s="87"/>
      <c r="F947" s="87"/>
      <c r="G947" s="87"/>
      <c r="H947" s="87"/>
      <c r="I947" s="87"/>
      <c r="J947" s="87"/>
      <c r="K947" s="87"/>
      <c r="L947" s="87"/>
      <c r="M947" s="87"/>
      <c r="N947" s="87"/>
      <c r="O947" s="87"/>
      <c r="P947" s="87"/>
      <c r="Q947" s="87"/>
      <c r="R947" s="87"/>
      <c r="S947" s="87"/>
      <c r="T947" s="87"/>
      <c r="U947" s="87"/>
      <c r="V947" s="87"/>
    </row>
    <row r="948" spans="1:22" ht="12">
      <c r="A948" s="87"/>
      <c r="B948" s="125"/>
      <c r="C948" s="87"/>
      <c r="D948" s="87"/>
      <c r="E948" s="87"/>
      <c r="F948" s="87"/>
      <c r="G948" s="87"/>
      <c r="H948" s="87"/>
      <c r="I948" s="87"/>
      <c r="J948" s="87"/>
      <c r="K948" s="87"/>
      <c r="L948" s="87"/>
      <c r="M948" s="87"/>
      <c r="N948" s="87"/>
      <c r="O948" s="87"/>
      <c r="P948" s="87"/>
      <c r="Q948" s="87"/>
      <c r="R948" s="87"/>
      <c r="S948" s="87"/>
      <c r="T948" s="87"/>
      <c r="U948" s="87"/>
      <c r="V948" s="87"/>
    </row>
    <row r="949" spans="1:22" ht="12">
      <c r="A949" s="87"/>
      <c r="B949" s="125"/>
      <c r="C949" s="87"/>
      <c r="D949" s="87"/>
      <c r="E949" s="87"/>
      <c r="F949" s="87"/>
      <c r="G949" s="87"/>
      <c r="H949" s="87"/>
      <c r="I949" s="87"/>
      <c r="J949" s="87"/>
      <c r="K949" s="87"/>
      <c r="L949" s="87"/>
      <c r="M949" s="87"/>
      <c r="N949" s="87"/>
      <c r="O949" s="87"/>
      <c r="P949" s="87"/>
      <c r="Q949" s="87"/>
      <c r="R949" s="87"/>
      <c r="S949" s="87"/>
      <c r="T949" s="87"/>
      <c r="U949" s="87"/>
      <c r="V949" s="87"/>
    </row>
    <row r="950" spans="1:22" ht="12">
      <c r="A950" s="87"/>
      <c r="B950" s="125"/>
      <c r="C950" s="87"/>
      <c r="D950" s="87"/>
      <c r="E950" s="87"/>
      <c r="F950" s="87"/>
      <c r="G950" s="87"/>
      <c r="H950" s="87"/>
      <c r="I950" s="87"/>
      <c r="J950" s="87"/>
      <c r="K950" s="87"/>
      <c r="L950" s="87"/>
      <c r="M950" s="87"/>
      <c r="N950" s="87"/>
      <c r="O950" s="87"/>
      <c r="P950" s="87"/>
      <c r="Q950" s="87"/>
      <c r="R950" s="87"/>
      <c r="S950" s="87"/>
      <c r="T950" s="87"/>
      <c r="U950" s="87"/>
      <c r="V950" s="87"/>
    </row>
    <row r="951" spans="1:22" ht="12">
      <c r="A951" s="87"/>
      <c r="B951" s="125"/>
      <c r="C951" s="87"/>
      <c r="D951" s="87"/>
      <c r="E951" s="87"/>
      <c r="F951" s="87"/>
      <c r="G951" s="87"/>
      <c r="H951" s="87"/>
      <c r="I951" s="87"/>
      <c r="J951" s="87"/>
      <c r="K951" s="87"/>
      <c r="L951" s="87"/>
      <c r="M951" s="87"/>
      <c r="N951" s="87"/>
      <c r="O951" s="87"/>
      <c r="P951" s="87"/>
      <c r="Q951" s="87"/>
      <c r="R951" s="87"/>
      <c r="S951" s="87"/>
      <c r="T951" s="87"/>
      <c r="U951" s="87"/>
      <c r="V951" s="87"/>
    </row>
    <row r="952" spans="1:22" ht="12">
      <c r="A952" s="87"/>
      <c r="B952" s="125"/>
      <c r="C952" s="87"/>
      <c r="D952" s="87"/>
      <c r="E952" s="87"/>
      <c r="F952" s="87"/>
      <c r="G952" s="87"/>
      <c r="H952" s="87"/>
      <c r="I952" s="87"/>
      <c r="J952" s="87"/>
      <c r="K952" s="87"/>
      <c r="L952" s="87"/>
      <c r="M952" s="87"/>
      <c r="N952" s="87"/>
      <c r="O952" s="87"/>
      <c r="P952" s="87"/>
      <c r="Q952" s="87"/>
      <c r="R952" s="87"/>
      <c r="S952" s="87"/>
      <c r="T952" s="87"/>
      <c r="U952" s="87"/>
      <c r="V952" s="87"/>
    </row>
    <row r="953" spans="1:22" ht="12">
      <c r="A953" s="87"/>
      <c r="B953" s="125"/>
      <c r="C953" s="87"/>
      <c r="D953" s="87"/>
      <c r="E953" s="87"/>
      <c r="F953" s="87"/>
      <c r="G953" s="87"/>
      <c r="H953" s="87"/>
      <c r="I953" s="87"/>
      <c r="J953" s="87"/>
      <c r="K953" s="87"/>
      <c r="L953" s="87"/>
      <c r="M953" s="87"/>
      <c r="N953" s="87"/>
      <c r="O953" s="87"/>
      <c r="P953" s="87"/>
      <c r="Q953" s="87"/>
      <c r="R953" s="87"/>
      <c r="S953" s="87"/>
      <c r="T953" s="87"/>
      <c r="U953" s="87"/>
      <c r="V953" s="87"/>
    </row>
    <row r="954" spans="1:22" ht="12">
      <c r="A954" s="87"/>
      <c r="B954" s="125"/>
      <c r="C954" s="87"/>
      <c r="D954" s="87"/>
      <c r="E954" s="87"/>
      <c r="F954" s="87"/>
      <c r="G954" s="87"/>
      <c r="H954" s="87"/>
      <c r="I954" s="87"/>
      <c r="J954" s="87"/>
      <c r="K954" s="87"/>
      <c r="L954" s="87"/>
      <c r="M954" s="87"/>
      <c r="N954" s="87"/>
      <c r="O954" s="87"/>
      <c r="P954" s="87"/>
      <c r="Q954" s="87"/>
      <c r="R954" s="87"/>
      <c r="S954" s="87"/>
      <c r="T954" s="87"/>
      <c r="U954" s="87"/>
      <c r="V954" s="87"/>
    </row>
    <row r="955" spans="1:22" ht="12">
      <c r="A955" s="87"/>
      <c r="B955" s="125"/>
      <c r="C955" s="87"/>
      <c r="D955" s="87"/>
      <c r="E955" s="87"/>
      <c r="F955" s="87"/>
      <c r="G955" s="87"/>
      <c r="H955" s="87"/>
      <c r="I955" s="87"/>
      <c r="J955" s="87"/>
      <c r="K955" s="87"/>
      <c r="L955" s="87"/>
      <c r="M955" s="87"/>
      <c r="N955" s="87"/>
      <c r="O955" s="87"/>
      <c r="P955" s="87"/>
      <c r="Q955" s="87"/>
      <c r="R955" s="87"/>
      <c r="S955" s="87"/>
      <c r="T955" s="87"/>
      <c r="U955" s="87"/>
      <c r="V955" s="87"/>
    </row>
    <row r="956" spans="1:22" ht="12">
      <c r="A956" s="87"/>
      <c r="B956" s="125"/>
      <c r="C956" s="87"/>
      <c r="D956" s="87"/>
      <c r="E956" s="87"/>
      <c r="F956" s="87"/>
      <c r="G956" s="87"/>
      <c r="H956" s="87"/>
      <c r="I956" s="87"/>
      <c r="J956" s="87"/>
      <c r="K956" s="87"/>
      <c r="L956" s="87"/>
      <c r="M956" s="87"/>
      <c r="N956" s="87"/>
      <c r="O956" s="87"/>
      <c r="P956" s="87"/>
      <c r="Q956" s="87"/>
      <c r="R956" s="87"/>
      <c r="S956" s="87"/>
      <c r="T956" s="87"/>
      <c r="U956" s="87"/>
      <c r="V956" s="87"/>
    </row>
    <row r="957" spans="1:22" ht="12">
      <c r="A957" s="87"/>
      <c r="B957" s="125"/>
      <c r="C957" s="87"/>
      <c r="D957" s="87"/>
      <c r="E957" s="87"/>
      <c r="F957" s="87"/>
      <c r="G957" s="87"/>
      <c r="H957" s="87"/>
      <c r="I957" s="87"/>
      <c r="J957" s="87"/>
      <c r="K957" s="87"/>
      <c r="L957" s="87"/>
      <c r="M957" s="87"/>
      <c r="N957" s="87"/>
      <c r="O957" s="87"/>
      <c r="P957" s="87"/>
      <c r="Q957" s="87"/>
      <c r="R957" s="87"/>
      <c r="S957" s="87"/>
      <c r="T957" s="87"/>
      <c r="U957" s="87"/>
      <c r="V957" s="87"/>
    </row>
    <row r="958" spans="1:22" ht="12">
      <c r="A958" s="87"/>
      <c r="B958" s="125"/>
      <c r="C958" s="87"/>
      <c r="D958" s="87"/>
      <c r="E958" s="87"/>
      <c r="F958" s="87"/>
      <c r="G958" s="87"/>
      <c r="H958" s="87"/>
      <c r="I958" s="87"/>
      <c r="J958" s="87"/>
      <c r="K958" s="87"/>
      <c r="L958" s="87"/>
      <c r="M958" s="87"/>
      <c r="N958" s="87"/>
      <c r="O958" s="87"/>
      <c r="P958" s="87"/>
      <c r="Q958" s="87"/>
      <c r="R958" s="87"/>
      <c r="S958" s="87"/>
      <c r="T958" s="87"/>
      <c r="U958" s="87"/>
      <c r="V958" s="87"/>
    </row>
    <row r="959" spans="1:22" ht="12">
      <c r="A959" s="87"/>
      <c r="B959" s="125"/>
      <c r="C959" s="87"/>
      <c r="D959" s="87"/>
      <c r="E959" s="87"/>
      <c r="F959" s="87"/>
      <c r="G959" s="87"/>
      <c r="H959" s="87"/>
      <c r="I959" s="87"/>
      <c r="J959" s="87"/>
      <c r="K959" s="87"/>
      <c r="L959" s="87"/>
      <c r="M959" s="87"/>
      <c r="N959" s="87"/>
      <c r="O959" s="87"/>
      <c r="P959" s="87"/>
      <c r="Q959" s="87"/>
      <c r="R959" s="87"/>
      <c r="S959" s="87"/>
      <c r="T959" s="87"/>
      <c r="U959" s="87"/>
      <c r="V959" s="87"/>
    </row>
    <row r="960" spans="1:22" ht="12">
      <c r="A960" s="87"/>
      <c r="B960" s="125"/>
      <c r="C960" s="87"/>
      <c r="D960" s="87"/>
      <c r="E960" s="87"/>
      <c r="F960" s="87"/>
      <c r="G960" s="87"/>
      <c r="H960" s="87"/>
      <c r="I960" s="87"/>
      <c r="J960" s="87"/>
      <c r="K960" s="87"/>
      <c r="L960" s="87"/>
      <c r="M960" s="87"/>
      <c r="N960" s="87"/>
      <c r="O960" s="87"/>
      <c r="P960" s="87"/>
      <c r="Q960" s="87"/>
      <c r="R960" s="87"/>
      <c r="S960" s="87"/>
      <c r="T960" s="87"/>
      <c r="U960" s="87"/>
      <c r="V960" s="87"/>
    </row>
    <row r="961" spans="1:22" ht="12">
      <c r="A961" s="87"/>
      <c r="B961" s="125"/>
      <c r="C961" s="87"/>
      <c r="D961" s="87"/>
      <c r="E961" s="87"/>
      <c r="F961" s="87"/>
      <c r="G961" s="87"/>
      <c r="H961" s="87"/>
      <c r="I961" s="87"/>
      <c r="J961" s="87"/>
      <c r="K961" s="87"/>
      <c r="L961" s="87"/>
      <c r="M961" s="87"/>
      <c r="N961" s="87"/>
      <c r="O961" s="87"/>
      <c r="P961" s="87"/>
      <c r="Q961" s="87"/>
      <c r="R961" s="87"/>
      <c r="S961" s="87"/>
      <c r="T961" s="87"/>
      <c r="U961" s="87"/>
      <c r="V961" s="87"/>
    </row>
    <row r="962" spans="1:22" ht="12">
      <c r="A962" s="87"/>
      <c r="B962" s="125"/>
      <c r="C962" s="87"/>
      <c r="D962" s="87"/>
      <c r="E962" s="87"/>
      <c r="F962" s="87"/>
      <c r="G962" s="87"/>
      <c r="H962" s="87"/>
      <c r="I962" s="87"/>
      <c r="J962" s="87"/>
      <c r="K962" s="87"/>
      <c r="L962" s="87"/>
      <c r="M962" s="87"/>
      <c r="N962" s="87"/>
      <c r="O962" s="87"/>
      <c r="P962" s="87"/>
      <c r="Q962" s="87"/>
      <c r="R962" s="87"/>
      <c r="S962" s="87"/>
      <c r="T962" s="87"/>
      <c r="U962" s="87"/>
      <c r="V962" s="87"/>
    </row>
    <row r="963" spans="1:22" ht="12">
      <c r="A963" s="87"/>
      <c r="B963" s="125"/>
      <c r="C963" s="87"/>
      <c r="D963" s="87"/>
      <c r="E963" s="87"/>
      <c r="F963" s="87"/>
      <c r="G963" s="87"/>
      <c r="H963" s="87"/>
      <c r="I963" s="87"/>
      <c r="J963" s="87"/>
      <c r="K963" s="87"/>
      <c r="L963" s="87"/>
      <c r="M963" s="87"/>
      <c r="N963" s="87"/>
      <c r="O963" s="87"/>
      <c r="P963" s="87"/>
      <c r="Q963" s="87"/>
      <c r="R963" s="87"/>
      <c r="S963" s="87"/>
      <c r="T963" s="87"/>
      <c r="U963" s="87"/>
      <c r="V963" s="87"/>
    </row>
    <row r="964" spans="1:22" ht="12">
      <c r="A964" s="87"/>
      <c r="B964" s="125"/>
      <c r="C964" s="87"/>
      <c r="D964" s="87"/>
      <c r="E964" s="87"/>
      <c r="F964" s="87"/>
      <c r="G964" s="87"/>
      <c r="H964" s="87"/>
      <c r="I964" s="87"/>
      <c r="J964" s="87"/>
      <c r="K964" s="87"/>
      <c r="L964" s="87"/>
      <c r="M964" s="87"/>
      <c r="N964" s="87"/>
      <c r="O964" s="87"/>
      <c r="P964" s="87"/>
      <c r="Q964" s="87"/>
      <c r="R964" s="87"/>
      <c r="S964" s="87"/>
      <c r="T964" s="87"/>
      <c r="U964" s="87"/>
      <c r="V964" s="87"/>
    </row>
    <row r="965" spans="1:22" ht="12">
      <c r="A965" s="87"/>
      <c r="B965" s="125"/>
      <c r="C965" s="87"/>
      <c r="D965" s="87"/>
      <c r="E965" s="87"/>
      <c r="F965" s="87"/>
      <c r="G965" s="87"/>
      <c r="H965" s="87"/>
      <c r="I965" s="87"/>
      <c r="J965" s="87"/>
      <c r="K965" s="87"/>
      <c r="L965" s="87"/>
      <c r="M965" s="87"/>
      <c r="N965" s="87"/>
      <c r="O965" s="87"/>
      <c r="P965" s="87"/>
      <c r="Q965" s="87"/>
      <c r="R965" s="87"/>
      <c r="S965" s="87"/>
      <c r="T965" s="87"/>
      <c r="U965" s="87"/>
      <c r="V965" s="87"/>
    </row>
    <row r="966" spans="1:22" ht="12">
      <c r="A966" s="87"/>
      <c r="B966" s="125"/>
      <c r="C966" s="87"/>
      <c r="D966" s="87"/>
      <c r="E966" s="87"/>
      <c r="F966" s="87"/>
      <c r="G966" s="87"/>
      <c r="H966" s="87"/>
      <c r="I966" s="87"/>
      <c r="J966" s="87"/>
      <c r="K966" s="87"/>
      <c r="L966" s="87"/>
      <c r="M966" s="87"/>
      <c r="N966" s="87"/>
      <c r="O966" s="87"/>
      <c r="P966" s="87"/>
      <c r="Q966" s="87"/>
      <c r="R966" s="87"/>
      <c r="S966" s="87"/>
      <c r="T966" s="87"/>
      <c r="U966" s="87"/>
      <c r="V966" s="87"/>
    </row>
    <row r="967" spans="1:22" ht="12">
      <c r="A967" s="87"/>
      <c r="B967" s="125"/>
      <c r="C967" s="87"/>
      <c r="D967" s="87"/>
      <c r="E967" s="87"/>
      <c r="F967" s="87"/>
      <c r="G967" s="87"/>
      <c r="H967" s="87"/>
      <c r="I967" s="87"/>
      <c r="J967" s="87"/>
      <c r="K967" s="87"/>
      <c r="L967" s="87"/>
      <c r="M967" s="87"/>
      <c r="N967" s="87"/>
      <c r="O967" s="87"/>
      <c r="P967" s="87"/>
      <c r="Q967" s="87"/>
      <c r="R967" s="87"/>
      <c r="S967" s="87"/>
      <c r="T967" s="87"/>
      <c r="U967" s="87"/>
      <c r="V967" s="87"/>
    </row>
    <row r="968" spans="1:22" ht="12">
      <c r="A968" s="87"/>
      <c r="B968" s="125"/>
      <c r="C968" s="87"/>
      <c r="D968" s="87"/>
      <c r="E968" s="87"/>
      <c r="F968" s="87"/>
      <c r="G968" s="87"/>
      <c r="H968" s="87"/>
      <c r="I968" s="87"/>
      <c r="J968" s="87"/>
      <c r="K968" s="87"/>
      <c r="L968" s="87"/>
      <c r="M968" s="87"/>
      <c r="N968" s="87"/>
      <c r="O968" s="87"/>
      <c r="P968" s="87"/>
      <c r="Q968" s="87"/>
      <c r="R968" s="87"/>
      <c r="S968" s="87"/>
      <c r="T968" s="87"/>
      <c r="U968" s="87"/>
      <c r="V968" s="87"/>
    </row>
    <row r="969" spans="1:22" ht="12">
      <c r="A969" s="87"/>
      <c r="B969" s="125"/>
      <c r="C969" s="87"/>
      <c r="D969" s="87"/>
      <c r="E969" s="87"/>
      <c r="F969" s="87"/>
      <c r="G969" s="87"/>
      <c r="H969" s="87"/>
      <c r="I969" s="87"/>
      <c r="J969" s="87"/>
      <c r="K969" s="87"/>
      <c r="L969" s="87"/>
      <c r="M969" s="87"/>
      <c r="N969" s="87"/>
      <c r="O969" s="87"/>
      <c r="P969" s="87"/>
      <c r="Q969" s="87"/>
      <c r="R969" s="87"/>
      <c r="S969" s="87"/>
      <c r="T969" s="87"/>
      <c r="U969" s="87"/>
      <c r="V969" s="87"/>
    </row>
    <row r="970" spans="1:22" ht="12">
      <c r="A970" s="87"/>
      <c r="B970" s="125"/>
      <c r="C970" s="87"/>
      <c r="D970" s="87"/>
      <c r="E970" s="87"/>
      <c r="F970" s="87"/>
      <c r="G970" s="87"/>
      <c r="H970" s="87"/>
      <c r="I970" s="87"/>
      <c r="J970" s="87"/>
      <c r="K970" s="87"/>
      <c r="L970" s="87"/>
      <c r="M970" s="87"/>
      <c r="N970" s="87"/>
      <c r="O970" s="87"/>
      <c r="P970" s="87"/>
      <c r="Q970" s="87"/>
      <c r="R970" s="87"/>
      <c r="S970" s="87"/>
      <c r="T970" s="87"/>
      <c r="U970" s="87"/>
      <c r="V970" s="87"/>
    </row>
    <row r="971" spans="1:22" ht="12">
      <c r="A971" s="87"/>
      <c r="B971" s="125"/>
      <c r="C971" s="87"/>
      <c r="D971" s="87"/>
      <c r="E971" s="87"/>
      <c r="F971" s="87"/>
      <c r="G971" s="87"/>
      <c r="H971" s="87"/>
      <c r="I971" s="87"/>
      <c r="J971" s="87"/>
      <c r="K971" s="87"/>
      <c r="L971" s="87"/>
      <c r="M971" s="87"/>
      <c r="N971" s="87"/>
      <c r="O971" s="87"/>
      <c r="P971" s="87"/>
      <c r="Q971" s="87"/>
      <c r="R971" s="87"/>
      <c r="S971" s="87"/>
      <c r="T971" s="87"/>
      <c r="U971" s="87"/>
      <c r="V971" s="87"/>
    </row>
    <row r="972" spans="1:22" ht="12">
      <c r="A972" s="87"/>
      <c r="B972" s="125"/>
      <c r="C972" s="87"/>
      <c r="D972" s="87"/>
      <c r="E972" s="87"/>
      <c r="F972" s="87"/>
      <c r="G972" s="87"/>
      <c r="H972" s="87"/>
      <c r="I972" s="87"/>
      <c r="J972" s="87"/>
      <c r="K972" s="87"/>
      <c r="L972" s="87"/>
      <c r="M972" s="87"/>
      <c r="N972" s="87"/>
      <c r="O972" s="87"/>
      <c r="P972" s="87"/>
      <c r="Q972" s="87"/>
      <c r="R972" s="87"/>
      <c r="S972" s="87"/>
      <c r="T972" s="87"/>
      <c r="U972" s="87"/>
      <c r="V972" s="87"/>
    </row>
    <row r="973" spans="1:22" ht="12">
      <c r="A973" s="87"/>
      <c r="B973" s="125"/>
      <c r="C973" s="87"/>
      <c r="D973" s="87"/>
      <c r="E973" s="87"/>
      <c r="F973" s="87"/>
      <c r="G973" s="87"/>
      <c r="H973" s="87"/>
      <c r="I973" s="87"/>
      <c r="J973" s="87"/>
      <c r="K973" s="87"/>
      <c r="L973" s="87"/>
      <c r="M973" s="87"/>
      <c r="N973" s="87"/>
      <c r="O973" s="87"/>
      <c r="P973" s="87"/>
      <c r="Q973" s="87"/>
      <c r="R973" s="87"/>
      <c r="S973" s="87"/>
      <c r="T973" s="87"/>
      <c r="U973" s="87"/>
      <c r="V973" s="87"/>
    </row>
    <row r="974" spans="1:22" ht="12">
      <c r="A974" s="87"/>
      <c r="B974" s="125"/>
      <c r="C974" s="87"/>
      <c r="D974" s="87"/>
      <c r="E974" s="87"/>
      <c r="F974" s="87"/>
      <c r="G974" s="87"/>
      <c r="H974" s="87"/>
      <c r="I974" s="87"/>
      <c r="J974" s="87"/>
      <c r="K974" s="87"/>
      <c r="L974" s="87"/>
      <c r="M974" s="87"/>
      <c r="N974" s="87"/>
      <c r="O974" s="87"/>
      <c r="P974" s="87"/>
      <c r="Q974" s="87"/>
      <c r="R974" s="87"/>
      <c r="S974" s="87"/>
      <c r="T974" s="87"/>
      <c r="U974" s="87"/>
      <c r="V974" s="87"/>
    </row>
    <row r="975" spans="1:22" ht="12">
      <c r="A975" s="87"/>
      <c r="B975" s="125"/>
      <c r="C975" s="87"/>
      <c r="D975" s="87"/>
      <c r="E975" s="87"/>
      <c r="F975" s="87"/>
      <c r="G975" s="87"/>
      <c r="H975" s="87"/>
      <c r="I975" s="87"/>
      <c r="J975" s="87"/>
      <c r="K975" s="87"/>
      <c r="L975" s="87"/>
      <c r="M975" s="87"/>
      <c r="N975" s="87"/>
      <c r="O975" s="87"/>
      <c r="P975" s="87"/>
      <c r="Q975" s="87"/>
      <c r="R975" s="87"/>
      <c r="S975" s="87"/>
      <c r="T975" s="87"/>
      <c r="U975" s="87"/>
      <c r="V975" s="87"/>
    </row>
    <row r="976" spans="1:22" ht="12">
      <c r="A976" s="87"/>
      <c r="B976" s="125"/>
      <c r="C976" s="87"/>
      <c r="D976" s="87"/>
      <c r="E976" s="87"/>
      <c r="F976" s="87"/>
      <c r="G976" s="87"/>
      <c r="H976" s="87"/>
      <c r="I976" s="87"/>
      <c r="J976" s="87"/>
      <c r="K976" s="87"/>
      <c r="L976" s="87"/>
      <c r="M976" s="87"/>
      <c r="N976" s="87"/>
      <c r="O976" s="87"/>
      <c r="P976" s="87"/>
      <c r="Q976" s="87"/>
      <c r="R976" s="87"/>
      <c r="S976" s="87"/>
      <c r="T976" s="87"/>
      <c r="U976" s="87"/>
      <c r="V976" s="87"/>
    </row>
    <row r="977" spans="1:22" ht="12">
      <c r="A977" s="87"/>
      <c r="B977" s="125"/>
      <c r="C977" s="87"/>
      <c r="D977" s="87"/>
      <c r="E977" s="87"/>
      <c r="F977" s="87"/>
      <c r="G977" s="87"/>
      <c r="H977" s="87"/>
      <c r="I977" s="87"/>
      <c r="J977" s="87"/>
      <c r="K977" s="87"/>
      <c r="L977" s="87"/>
      <c r="M977" s="87"/>
      <c r="N977" s="87"/>
      <c r="O977" s="87"/>
      <c r="P977" s="87"/>
      <c r="Q977" s="87"/>
      <c r="R977" s="87"/>
      <c r="S977" s="87"/>
      <c r="T977" s="87"/>
      <c r="U977" s="87"/>
      <c r="V977" s="87"/>
    </row>
    <row r="978" spans="1:22" ht="12">
      <c r="A978" s="87"/>
      <c r="B978" s="125"/>
      <c r="C978" s="87"/>
      <c r="D978" s="87"/>
      <c r="E978" s="87"/>
      <c r="F978" s="87"/>
      <c r="G978" s="87"/>
      <c r="H978" s="87"/>
      <c r="I978" s="87"/>
      <c r="J978" s="87"/>
      <c r="K978" s="87"/>
      <c r="L978" s="87"/>
      <c r="M978" s="87"/>
      <c r="N978" s="87"/>
      <c r="O978" s="87"/>
      <c r="P978" s="87"/>
      <c r="Q978" s="87"/>
      <c r="R978" s="87"/>
      <c r="S978" s="87"/>
      <c r="T978" s="87"/>
      <c r="U978" s="87"/>
      <c r="V978" s="87"/>
    </row>
    <row r="979" spans="1:22" ht="12">
      <c r="A979" s="87"/>
      <c r="B979" s="125"/>
      <c r="C979" s="87"/>
      <c r="D979" s="87"/>
      <c r="E979" s="87"/>
      <c r="F979" s="87"/>
      <c r="G979" s="87"/>
      <c r="H979" s="87"/>
      <c r="I979" s="87"/>
      <c r="J979" s="87"/>
      <c r="K979" s="87"/>
      <c r="L979" s="87"/>
      <c r="M979" s="87"/>
      <c r="N979" s="87"/>
      <c r="O979" s="87"/>
      <c r="P979" s="87"/>
      <c r="Q979" s="87"/>
      <c r="R979" s="87"/>
      <c r="S979" s="87"/>
      <c r="T979" s="87"/>
      <c r="U979" s="87"/>
      <c r="V979" s="87"/>
    </row>
    <row r="980" spans="1:22" ht="12">
      <c r="A980" s="87"/>
      <c r="B980" s="125"/>
      <c r="C980" s="87"/>
      <c r="D980" s="87"/>
      <c r="E980" s="87"/>
      <c r="F980" s="87"/>
      <c r="G980" s="87"/>
      <c r="H980" s="87"/>
      <c r="I980" s="87"/>
      <c r="J980" s="87"/>
      <c r="K980" s="87"/>
      <c r="L980" s="87"/>
      <c r="M980" s="87"/>
      <c r="N980" s="87"/>
      <c r="O980" s="87"/>
      <c r="P980" s="87"/>
      <c r="Q980" s="87"/>
      <c r="R980" s="87"/>
      <c r="S980" s="87"/>
      <c r="T980" s="87"/>
      <c r="U980" s="87"/>
      <c r="V980" s="87"/>
    </row>
    <row r="981" spans="1:22" ht="12">
      <c r="A981" s="87"/>
      <c r="B981" s="125"/>
      <c r="C981" s="87"/>
      <c r="D981" s="87"/>
      <c r="E981" s="87"/>
      <c r="F981" s="87"/>
      <c r="G981" s="87"/>
      <c r="H981" s="87"/>
      <c r="I981" s="87"/>
      <c r="J981" s="87"/>
      <c r="K981" s="87"/>
      <c r="L981" s="87"/>
      <c r="M981" s="87"/>
      <c r="N981" s="87"/>
      <c r="O981" s="87"/>
      <c r="P981" s="87"/>
      <c r="Q981" s="87"/>
      <c r="R981" s="87"/>
      <c r="S981" s="87"/>
      <c r="T981" s="87"/>
      <c r="U981" s="87"/>
      <c r="V981" s="87"/>
    </row>
    <row r="982" spans="1:22" ht="12">
      <c r="A982" s="87"/>
      <c r="B982" s="125"/>
      <c r="C982" s="87"/>
      <c r="D982" s="87"/>
      <c r="E982" s="87"/>
      <c r="F982" s="87"/>
      <c r="G982" s="87"/>
      <c r="H982" s="87"/>
      <c r="I982" s="87"/>
      <c r="J982" s="87"/>
      <c r="K982" s="87"/>
      <c r="L982" s="87"/>
      <c r="M982" s="87"/>
      <c r="N982" s="87"/>
      <c r="O982" s="87"/>
      <c r="P982" s="87"/>
      <c r="Q982" s="87"/>
      <c r="R982" s="87"/>
      <c r="S982" s="87"/>
      <c r="T982" s="87"/>
      <c r="U982" s="87"/>
      <c r="V982" s="87"/>
    </row>
    <row r="983" spans="1:22" ht="12">
      <c r="A983" s="87"/>
      <c r="B983" s="125"/>
      <c r="C983" s="87"/>
      <c r="D983" s="87"/>
      <c r="E983" s="87"/>
      <c r="F983" s="87"/>
      <c r="G983" s="87"/>
      <c r="H983" s="87"/>
      <c r="I983" s="87"/>
      <c r="J983" s="87"/>
      <c r="K983" s="87"/>
      <c r="L983" s="87"/>
      <c r="M983" s="87"/>
      <c r="N983" s="87"/>
      <c r="O983" s="87"/>
      <c r="P983" s="87"/>
      <c r="Q983" s="87"/>
      <c r="R983" s="87"/>
      <c r="S983" s="87"/>
      <c r="T983" s="87"/>
      <c r="U983" s="87"/>
      <c r="V983" s="87"/>
    </row>
    <row r="984" spans="1:22" ht="12">
      <c r="A984" s="87"/>
      <c r="B984" s="125"/>
      <c r="C984" s="87"/>
      <c r="D984" s="87"/>
      <c r="E984" s="87"/>
      <c r="F984" s="87"/>
      <c r="G984" s="87"/>
      <c r="H984" s="87"/>
      <c r="I984" s="87"/>
      <c r="J984" s="87"/>
      <c r="K984" s="87"/>
      <c r="L984" s="87"/>
      <c r="M984" s="87"/>
      <c r="N984" s="87"/>
      <c r="O984" s="87"/>
      <c r="P984" s="87"/>
      <c r="Q984" s="87"/>
      <c r="R984" s="87"/>
      <c r="S984" s="87"/>
      <c r="T984" s="87"/>
      <c r="U984" s="87"/>
      <c r="V984" s="87"/>
    </row>
    <row r="985" spans="1:22" ht="12">
      <c r="A985" s="87"/>
      <c r="B985" s="125"/>
      <c r="C985" s="87"/>
      <c r="D985" s="87"/>
      <c r="E985" s="87"/>
      <c r="F985" s="87"/>
      <c r="G985" s="87"/>
      <c r="H985" s="87"/>
      <c r="I985" s="87"/>
      <c r="J985" s="87"/>
      <c r="K985" s="87"/>
      <c r="L985" s="87"/>
      <c r="M985" s="87"/>
      <c r="N985" s="87"/>
      <c r="O985" s="87"/>
      <c r="P985" s="87"/>
      <c r="Q985" s="87"/>
      <c r="R985" s="87"/>
      <c r="S985" s="87"/>
      <c r="T985" s="87"/>
      <c r="U985" s="87"/>
      <c r="V985" s="87"/>
    </row>
    <row r="986" spans="1:22" ht="12">
      <c r="A986" s="87"/>
      <c r="B986" s="125"/>
      <c r="C986" s="87"/>
      <c r="D986" s="87"/>
      <c r="E986" s="87"/>
      <c r="F986" s="87"/>
      <c r="G986" s="87"/>
      <c r="H986" s="87"/>
      <c r="I986" s="87"/>
      <c r="J986" s="87"/>
      <c r="K986" s="87"/>
      <c r="L986" s="87"/>
      <c r="M986" s="87"/>
      <c r="N986" s="87"/>
      <c r="O986" s="87"/>
      <c r="P986" s="87"/>
      <c r="Q986" s="87"/>
      <c r="R986" s="87"/>
      <c r="S986" s="87"/>
      <c r="T986" s="87"/>
      <c r="U986" s="87"/>
      <c r="V986" s="87"/>
    </row>
    <row r="987" spans="1:22" ht="12">
      <c r="A987" s="87"/>
      <c r="B987" s="125"/>
      <c r="C987" s="87"/>
      <c r="D987" s="87"/>
      <c r="E987" s="87"/>
      <c r="F987" s="87"/>
      <c r="G987" s="87"/>
      <c r="H987" s="87"/>
      <c r="I987" s="87"/>
      <c r="J987" s="87"/>
      <c r="K987" s="87"/>
      <c r="L987" s="87"/>
      <c r="M987" s="87"/>
      <c r="N987" s="87"/>
      <c r="O987" s="87"/>
      <c r="P987" s="87"/>
      <c r="Q987" s="87"/>
      <c r="R987" s="87"/>
      <c r="S987" s="87"/>
      <c r="T987" s="87"/>
      <c r="U987" s="87"/>
      <c r="V987" s="87"/>
    </row>
    <row r="988" spans="1:22" ht="12">
      <c r="A988" s="87"/>
      <c r="B988" s="125"/>
      <c r="C988" s="87"/>
      <c r="D988" s="87"/>
      <c r="E988" s="87"/>
      <c r="F988" s="87"/>
      <c r="G988" s="87"/>
      <c r="H988" s="87"/>
      <c r="I988" s="87"/>
      <c r="J988" s="87"/>
      <c r="K988" s="87"/>
      <c r="L988" s="87"/>
      <c r="M988" s="87"/>
      <c r="N988" s="87"/>
      <c r="O988" s="87"/>
      <c r="P988" s="87"/>
      <c r="Q988" s="87"/>
      <c r="R988" s="87"/>
      <c r="S988" s="87"/>
      <c r="T988" s="87"/>
      <c r="U988" s="87"/>
      <c r="V988" s="87"/>
    </row>
    <row r="989" spans="1:22" ht="12">
      <c r="A989" s="87"/>
      <c r="B989" s="125"/>
      <c r="C989" s="87"/>
      <c r="D989" s="87"/>
      <c r="E989" s="87"/>
      <c r="F989" s="87"/>
      <c r="G989" s="87"/>
      <c r="H989" s="87"/>
      <c r="I989" s="87"/>
      <c r="J989" s="87"/>
      <c r="K989" s="87"/>
      <c r="L989" s="87"/>
      <c r="M989" s="87"/>
      <c r="N989" s="87"/>
      <c r="O989" s="87"/>
      <c r="P989" s="87"/>
      <c r="Q989" s="87"/>
      <c r="R989" s="87"/>
      <c r="S989" s="87"/>
      <c r="T989" s="87"/>
      <c r="U989" s="87"/>
      <c r="V989" s="87"/>
    </row>
    <row r="990" spans="1:22" ht="12">
      <c r="A990" s="87"/>
      <c r="B990" s="125"/>
      <c r="C990" s="87"/>
      <c r="D990" s="87"/>
      <c r="E990" s="87"/>
      <c r="F990" s="87"/>
      <c r="G990" s="87"/>
      <c r="H990" s="87"/>
      <c r="I990" s="87"/>
      <c r="J990" s="87"/>
      <c r="K990" s="87"/>
      <c r="L990" s="87"/>
      <c r="M990" s="87"/>
      <c r="N990" s="87"/>
      <c r="O990" s="87"/>
      <c r="P990" s="87"/>
      <c r="Q990" s="87"/>
      <c r="R990" s="87"/>
      <c r="S990" s="87"/>
      <c r="T990" s="87"/>
      <c r="U990" s="87"/>
      <c r="V990" s="87"/>
    </row>
    <row r="991" spans="1:22" ht="12">
      <c r="A991" s="87"/>
      <c r="B991" s="125"/>
      <c r="C991" s="87"/>
      <c r="D991" s="87"/>
      <c r="E991" s="87"/>
      <c r="F991" s="87"/>
      <c r="G991" s="87"/>
      <c r="H991" s="87"/>
      <c r="I991" s="87"/>
      <c r="J991" s="87"/>
      <c r="K991" s="87"/>
      <c r="L991" s="87"/>
      <c r="M991" s="87"/>
      <c r="N991" s="87"/>
      <c r="O991" s="87"/>
      <c r="P991" s="87"/>
      <c r="Q991" s="87"/>
      <c r="R991" s="87"/>
      <c r="S991" s="87"/>
      <c r="T991" s="87"/>
      <c r="U991" s="87"/>
      <c r="V991" s="87"/>
    </row>
    <row r="992" spans="1:22" ht="12">
      <c r="A992" s="87"/>
      <c r="B992" s="125"/>
      <c r="C992" s="87"/>
      <c r="D992" s="87"/>
      <c r="E992" s="87"/>
      <c r="F992" s="87"/>
      <c r="G992" s="87"/>
      <c r="H992" s="87"/>
      <c r="I992" s="87"/>
      <c r="J992" s="87"/>
      <c r="K992" s="87"/>
      <c r="L992" s="87"/>
      <c r="M992" s="87"/>
      <c r="N992" s="87"/>
      <c r="O992" s="87"/>
      <c r="P992" s="87"/>
      <c r="Q992" s="87"/>
      <c r="R992" s="87"/>
      <c r="S992" s="87"/>
      <c r="T992" s="87"/>
      <c r="U992" s="87"/>
      <c r="V992" s="87"/>
    </row>
    <row r="993" spans="1:22" ht="12">
      <c r="A993" s="87"/>
      <c r="B993" s="125"/>
      <c r="C993" s="87"/>
      <c r="D993" s="87"/>
      <c r="E993" s="87"/>
      <c r="F993" s="87"/>
      <c r="G993" s="87"/>
      <c r="H993" s="87"/>
      <c r="I993" s="87"/>
      <c r="J993" s="87"/>
      <c r="K993" s="87"/>
      <c r="L993" s="87"/>
      <c r="M993" s="87"/>
      <c r="N993" s="87"/>
      <c r="O993" s="87"/>
      <c r="P993" s="87"/>
      <c r="Q993" s="87"/>
      <c r="R993" s="87"/>
      <c r="S993" s="87"/>
      <c r="T993" s="87"/>
      <c r="U993" s="87"/>
      <c r="V993" s="87"/>
    </row>
    <row r="994" spans="1:22" ht="12">
      <c r="A994" s="87"/>
      <c r="B994" s="125"/>
      <c r="C994" s="87"/>
      <c r="D994" s="87"/>
      <c r="E994" s="87"/>
      <c r="F994" s="87"/>
      <c r="G994" s="87"/>
      <c r="H994" s="87"/>
      <c r="I994" s="87"/>
      <c r="J994" s="87"/>
      <c r="K994" s="87"/>
      <c r="L994" s="87"/>
      <c r="M994" s="87"/>
      <c r="N994" s="87"/>
      <c r="O994" s="87"/>
      <c r="P994" s="87"/>
      <c r="Q994" s="87"/>
      <c r="R994" s="87"/>
      <c r="S994" s="87"/>
      <c r="T994" s="87"/>
      <c r="U994" s="87"/>
      <c r="V994" s="87"/>
    </row>
    <row r="995" spans="1:22" ht="12">
      <c r="A995" s="87"/>
      <c r="B995" s="125"/>
      <c r="C995" s="87"/>
      <c r="D995" s="87"/>
      <c r="E995" s="87"/>
      <c r="F995" s="87"/>
      <c r="G995" s="87"/>
      <c r="H995" s="87"/>
      <c r="I995" s="87"/>
      <c r="J995" s="87"/>
      <c r="K995" s="87"/>
      <c r="L995" s="87"/>
      <c r="M995" s="87"/>
      <c r="N995" s="87"/>
      <c r="O995" s="87"/>
      <c r="P995" s="87"/>
      <c r="Q995" s="87"/>
      <c r="R995" s="87"/>
      <c r="S995" s="87"/>
      <c r="T995" s="87"/>
      <c r="U995" s="87"/>
      <c r="V995" s="87"/>
    </row>
    <row r="996" spans="1:22" ht="12">
      <c r="A996" s="87"/>
      <c r="B996" s="125"/>
      <c r="C996" s="87"/>
      <c r="D996" s="87"/>
      <c r="E996" s="87"/>
      <c r="F996" s="87"/>
      <c r="G996" s="87"/>
      <c r="H996" s="87"/>
      <c r="I996" s="87"/>
      <c r="J996" s="87"/>
      <c r="K996" s="87"/>
      <c r="L996" s="87"/>
      <c r="M996" s="87"/>
      <c r="N996" s="87"/>
      <c r="O996" s="87"/>
      <c r="P996" s="87"/>
      <c r="Q996" s="87"/>
      <c r="R996" s="87"/>
      <c r="S996" s="87"/>
      <c r="T996" s="87"/>
      <c r="U996" s="87"/>
      <c r="V996" s="87"/>
    </row>
    <row r="997" spans="1:22" ht="12">
      <c r="A997" s="87"/>
      <c r="B997" s="125"/>
      <c r="C997" s="87"/>
      <c r="D997" s="87"/>
      <c r="E997" s="87"/>
      <c r="F997" s="87"/>
      <c r="G997" s="87"/>
      <c r="H997" s="87"/>
      <c r="I997" s="87"/>
      <c r="J997" s="87"/>
      <c r="K997" s="87"/>
      <c r="L997" s="87"/>
      <c r="M997" s="87"/>
      <c r="N997" s="87"/>
      <c r="O997" s="87"/>
      <c r="P997" s="87"/>
      <c r="Q997" s="87"/>
      <c r="R997" s="87"/>
      <c r="S997" s="87"/>
      <c r="T997" s="87"/>
      <c r="U997" s="87"/>
      <c r="V997" s="87"/>
    </row>
    <row r="998" spans="1:22" ht="12">
      <c r="A998" s="87"/>
      <c r="B998" s="125"/>
      <c r="C998" s="87"/>
      <c r="D998" s="87"/>
      <c r="E998" s="87"/>
      <c r="F998" s="87"/>
      <c r="G998" s="87"/>
      <c r="H998" s="87"/>
      <c r="I998" s="87"/>
      <c r="J998" s="87"/>
      <c r="K998" s="87"/>
      <c r="L998" s="87"/>
      <c r="M998" s="87"/>
      <c r="N998" s="87"/>
      <c r="O998" s="87"/>
      <c r="P998" s="87"/>
      <c r="Q998" s="87"/>
      <c r="R998" s="87"/>
      <c r="S998" s="87"/>
      <c r="T998" s="87"/>
      <c r="U998" s="87"/>
      <c r="V998" s="87"/>
    </row>
    <row r="999" spans="1:22" ht="12">
      <c r="A999" s="87"/>
      <c r="B999" s="125"/>
      <c r="C999" s="87"/>
      <c r="D999" s="87"/>
      <c r="E999" s="87"/>
      <c r="F999" s="87"/>
      <c r="G999" s="87"/>
      <c r="H999" s="87"/>
      <c r="I999" s="87"/>
      <c r="J999" s="87"/>
      <c r="K999" s="87"/>
      <c r="L999" s="87"/>
      <c r="M999" s="87"/>
      <c r="N999" s="87"/>
      <c r="O999" s="87"/>
      <c r="P999" s="87"/>
      <c r="Q999" s="87"/>
      <c r="R999" s="87"/>
      <c r="S999" s="87"/>
      <c r="T999" s="87"/>
      <c r="U999" s="87"/>
      <c r="V999" s="87"/>
    </row>
    <row r="1000" spans="1:22" ht="12">
      <c r="A1000" s="87"/>
      <c r="B1000" s="125"/>
      <c r="C1000" s="87"/>
      <c r="D1000" s="87"/>
      <c r="E1000" s="87"/>
      <c r="F1000" s="87"/>
      <c r="G1000" s="87"/>
      <c r="H1000" s="87"/>
      <c r="I1000" s="87"/>
      <c r="J1000" s="87"/>
      <c r="K1000" s="87"/>
      <c r="L1000" s="87"/>
      <c r="M1000" s="87"/>
      <c r="N1000" s="87"/>
      <c r="O1000" s="87"/>
      <c r="P1000" s="87"/>
      <c r="Q1000" s="87"/>
      <c r="R1000" s="87"/>
      <c r="S1000" s="87"/>
      <c r="T1000" s="87"/>
      <c r="U1000" s="87"/>
      <c r="V1000" s="87"/>
    </row>
    <row r="1001" spans="1:22" ht="12">
      <c r="A1001" s="87"/>
      <c r="B1001" s="125"/>
      <c r="C1001" s="87"/>
      <c r="D1001" s="87"/>
      <c r="E1001" s="87"/>
      <c r="F1001" s="87"/>
      <c r="G1001" s="87"/>
      <c r="H1001" s="87"/>
      <c r="I1001" s="87"/>
      <c r="J1001" s="87"/>
      <c r="K1001" s="87"/>
      <c r="L1001" s="87"/>
      <c r="M1001" s="87"/>
      <c r="N1001" s="87"/>
      <c r="O1001" s="87"/>
      <c r="P1001" s="87"/>
      <c r="Q1001" s="87"/>
      <c r="R1001" s="87"/>
      <c r="S1001" s="87"/>
      <c r="T1001" s="87"/>
      <c r="U1001" s="87"/>
      <c r="V1001" s="87"/>
    </row>
    <row r="1002" spans="1:22" ht="12">
      <c r="A1002" s="87"/>
      <c r="B1002" s="125"/>
      <c r="C1002" s="87"/>
      <c r="D1002" s="87"/>
      <c r="E1002" s="87"/>
      <c r="F1002" s="87"/>
      <c r="G1002" s="87"/>
      <c r="H1002" s="87"/>
      <c r="I1002" s="87"/>
      <c r="J1002" s="87"/>
      <c r="K1002" s="87"/>
      <c r="L1002" s="87"/>
      <c r="M1002" s="87"/>
      <c r="N1002" s="87"/>
      <c r="O1002" s="87"/>
      <c r="P1002" s="87"/>
      <c r="Q1002" s="87"/>
      <c r="R1002" s="87"/>
      <c r="S1002" s="87"/>
      <c r="T1002" s="87"/>
      <c r="U1002" s="87"/>
      <c r="V1002" s="87"/>
    </row>
    <row r="1003" spans="1:22" ht="12">
      <c r="A1003" s="87"/>
      <c r="B1003" s="125"/>
      <c r="C1003" s="87"/>
      <c r="D1003" s="87"/>
      <c r="E1003" s="87"/>
      <c r="F1003" s="87"/>
      <c r="G1003" s="87"/>
      <c r="H1003" s="87"/>
      <c r="I1003" s="87"/>
      <c r="J1003" s="87"/>
      <c r="K1003" s="87"/>
      <c r="L1003" s="87"/>
      <c r="M1003" s="87"/>
      <c r="N1003" s="87"/>
      <c r="O1003" s="87"/>
      <c r="P1003" s="87"/>
      <c r="Q1003" s="87"/>
      <c r="R1003" s="87"/>
      <c r="S1003" s="87"/>
      <c r="T1003" s="87"/>
      <c r="U1003" s="87"/>
      <c r="V1003" s="87"/>
    </row>
    <row r="1004" spans="1:22" ht="12">
      <c r="A1004" s="87"/>
      <c r="B1004" s="125"/>
      <c r="C1004" s="87"/>
      <c r="D1004" s="87"/>
      <c r="E1004" s="87"/>
      <c r="F1004" s="87"/>
      <c r="G1004" s="87"/>
      <c r="H1004" s="87"/>
      <c r="I1004" s="87"/>
      <c r="J1004" s="87"/>
      <c r="K1004" s="87"/>
      <c r="L1004" s="87"/>
      <c r="M1004" s="87"/>
      <c r="N1004" s="87"/>
      <c r="O1004" s="87"/>
      <c r="P1004" s="87"/>
      <c r="Q1004" s="87"/>
      <c r="R1004" s="87"/>
      <c r="S1004" s="87"/>
      <c r="T1004" s="87"/>
      <c r="U1004" s="87"/>
      <c r="V1004" s="87"/>
    </row>
    <row r="1005" spans="1:22" ht="12">
      <c r="A1005" s="87"/>
      <c r="B1005" s="125"/>
      <c r="C1005" s="87"/>
      <c r="D1005" s="87"/>
      <c r="E1005" s="87"/>
      <c r="F1005" s="87"/>
      <c r="G1005" s="87"/>
      <c r="H1005" s="87"/>
      <c r="I1005" s="87"/>
      <c r="J1005" s="87"/>
      <c r="K1005" s="87"/>
      <c r="L1005" s="87"/>
      <c r="M1005" s="87"/>
      <c r="N1005" s="87"/>
      <c r="O1005" s="87"/>
      <c r="P1005" s="87"/>
      <c r="Q1005" s="87"/>
      <c r="R1005" s="87"/>
      <c r="S1005" s="87"/>
      <c r="T1005" s="87"/>
      <c r="U1005" s="87"/>
      <c r="V1005" s="87"/>
    </row>
    <row r="1006" spans="1:22" ht="12">
      <c r="A1006" s="87"/>
      <c r="B1006" s="125"/>
      <c r="C1006" s="87"/>
      <c r="D1006" s="87"/>
      <c r="E1006" s="87"/>
      <c r="F1006" s="87"/>
      <c r="G1006" s="87"/>
      <c r="H1006" s="87"/>
      <c r="I1006" s="87"/>
      <c r="J1006" s="87"/>
      <c r="K1006" s="87"/>
      <c r="L1006" s="87"/>
      <c r="M1006" s="87"/>
      <c r="N1006" s="87"/>
      <c r="O1006" s="87"/>
      <c r="P1006" s="87"/>
      <c r="Q1006" s="87"/>
      <c r="R1006" s="87"/>
      <c r="S1006" s="87"/>
      <c r="T1006" s="87"/>
      <c r="U1006" s="87"/>
      <c r="V1006" s="87"/>
    </row>
    <row r="1007" spans="1:22" ht="12">
      <c r="A1007" s="87"/>
      <c r="B1007" s="125"/>
      <c r="C1007" s="87"/>
      <c r="D1007" s="87"/>
      <c r="E1007" s="87"/>
      <c r="F1007" s="87"/>
      <c r="G1007" s="87"/>
      <c r="H1007" s="87"/>
      <c r="I1007" s="87"/>
      <c r="J1007" s="87"/>
      <c r="K1007" s="87"/>
      <c r="L1007" s="87"/>
      <c r="M1007" s="87"/>
      <c r="N1007" s="87"/>
      <c r="O1007" s="87"/>
      <c r="P1007" s="87"/>
      <c r="Q1007" s="87"/>
      <c r="R1007" s="87"/>
      <c r="S1007" s="87"/>
      <c r="T1007" s="87"/>
      <c r="U1007" s="87"/>
      <c r="V1007" s="87"/>
    </row>
    <row r="1008" spans="1:22" ht="12">
      <c r="A1008" s="87"/>
      <c r="B1008" s="125"/>
      <c r="C1008" s="87"/>
      <c r="D1008" s="87"/>
      <c r="E1008" s="87"/>
      <c r="F1008" s="87"/>
      <c r="G1008" s="87"/>
      <c r="H1008" s="87"/>
      <c r="I1008" s="87"/>
      <c r="J1008" s="87"/>
      <c r="K1008" s="87"/>
      <c r="L1008" s="87"/>
      <c r="M1008" s="87"/>
      <c r="N1008" s="87"/>
      <c r="O1008" s="87"/>
      <c r="P1008" s="87"/>
      <c r="Q1008" s="87"/>
      <c r="R1008" s="87"/>
      <c r="S1008" s="87"/>
      <c r="T1008" s="87"/>
      <c r="U1008" s="87"/>
      <c r="V1008" s="8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F1000"/>
  <sheetViews>
    <sheetView workbookViewId="0">
      <selection activeCell="B6" sqref="B6:C6"/>
    </sheetView>
  </sheetViews>
  <sheetFormatPr defaultColWidth="14.42578125" defaultRowHeight="15" customHeight="1"/>
  <cols>
    <col min="1" max="1" width="6.5703125" style="88" customWidth="1"/>
    <col min="2" max="2" width="34.85546875" style="88" customWidth="1"/>
    <col min="3" max="3" width="45.5703125" style="88" customWidth="1"/>
    <col min="4" max="5" width="11.5703125" style="88" customWidth="1"/>
    <col min="6" max="6" width="11.42578125" style="88" customWidth="1"/>
    <col min="7" max="23" width="10.5703125" style="88" customWidth="1"/>
    <col min="24" max="16384" width="14.42578125" style="88"/>
  </cols>
  <sheetData>
    <row r="1" spans="1:5" ht="12">
      <c r="B1" s="87"/>
    </row>
    <row r="2" spans="1:5" ht="12">
      <c r="A2" s="86"/>
      <c r="B2" s="573"/>
      <c r="C2" s="659"/>
      <c r="D2" s="659"/>
      <c r="E2" s="659"/>
    </row>
    <row r="3" spans="1:5" ht="12">
      <c r="A3" s="89" t="s">
        <v>3971</v>
      </c>
      <c r="B3" s="574" t="s">
        <v>4207</v>
      </c>
      <c r="C3" s="660"/>
      <c r="D3" s="89" t="s">
        <v>51</v>
      </c>
      <c r="E3" s="89" t="s">
        <v>52</v>
      </c>
    </row>
    <row r="4" spans="1:5" ht="12">
      <c r="A4" s="90">
        <v>1</v>
      </c>
      <c r="B4" s="583" t="s">
        <v>4365</v>
      </c>
      <c r="C4" s="660"/>
      <c r="D4" s="93"/>
      <c r="E4" s="93"/>
    </row>
    <row r="5" spans="1:5" ht="31.5" customHeight="1">
      <c r="A5" s="90" t="s">
        <v>4180</v>
      </c>
      <c r="B5" s="577" t="s">
        <v>4366</v>
      </c>
      <c r="C5" s="660"/>
      <c r="D5" s="94"/>
      <c r="E5" s="94"/>
    </row>
    <row r="6" spans="1:5" ht="75" customHeight="1">
      <c r="A6" s="90" t="s">
        <v>4183</v>
      </c>
      <c r="B6" s="577" t="s">
        <v>4367</v>
      </c>
      <c r="C6" s="660"/>
      <c r="D6" s="94"/>
      <c r="E6" s="94"/>
    </row>
    <row r="7" spans="1:5" ht="51" customHeight="1">
      <c r="A7" s="90" t="s">
        <v>4186</v>
      </c>
      <c r="B7" s="577" t="s">
        <v>4368</v>
      </c>
      <c r="C7" s="660"/>
      <c r="D7" s="94"/>
      <c r="E7" s="94"/>
    </row>
    <row r="8" spans="1:5" ht="43.5" customHeight="1">
      <c r="A8" s="90" t="s">
        <v>4188</v>
      </c>
      <c r="B8" s="577" t="s">
        <v>4369</v>
      </c>
      <c r="C8" s="660"/>
      <c r="D8" s="94"/>
      <c r="E8" s="94"/>
    </row>
    <row r="9" spans="1:5" ht="90.75" customHeight="1">
      <c r="A9" s="90" t="s">
        <v>4191</v>
      </c>
      <c r="B9" s="584" t="s">
        <v>4370</v>
      </c>
      <c r="C9" s="660"/>
      <c r="D9" s="94"/>
      <c r="E9" s="94"/>
    </row>
    <row r="10" spans="1:5" ht="78.75" customHeight="1">
      <c r="A10" s="90" t="s">
        <v>4194</v>
      </c>
      <c r="B10" s="577" t="s">
        <v>4371</v>
      </c>
      <c r="C10" s="660"/>
      <c r="D10" s="94"/>
      <c r="E10" s="94"/>
    </row>
    <row r="11" spans="1:5" ht="66" customHeight="1">
      <c r="A11" s="90" t="s">
        <v>4197</v>
      </c>
      <c r="B11" s="577" t="s">
        <v>4372</v>
      </c>
      <c r="C11" s="660"/>
      <c r="D11" s="94"/>
      <c r="E11" s="94"/>
    </row>
    <row r="12" spans="1:5" ht="36" customHeight="1">
      <c r="A12" s="90" t="s">
        <v>4200</v>
      </c>
      <c r="B12" s="577" t="s">
        <v>4373</v>
      </c>
      <c r="C12" s="660"/>
      <c r="D12" s="94"/>
      <c r="E12" s="94"/>
    </row>
    <row r="13" spans="1:5" ht="74.25" customHeight="1">
      <c r="A13" s="90" t="s">
        <v>4223</v>
      </c>
      <c r="B13" s="577" t="s">
        <v>4374</v>
      </c>
      <c r="C13" s="663"/>
      <c r="D13" s="94"/>
      <c r="E13" s="94"/>
    </row>
    <row r="14" spans="1:5" ht="27.75" customHeight="1">
      <c r="A14" s="90" t="s">
        <v>4226</v>
      </c>
      <c r="B14" s="577" t="s">
        <v>4375</v>
      </c>
      <c r="C14" s="660"/>
      <c r="D14" s="94"/>
      <c r="E14" s="94"/>
    </row>
    <row r="15" spans="1:5" ht="49.5" customHeight="1">
      <c r="A15" s="90" t="s">
        <v>4233</v>
      </c>
      <c r="B15" s="92" t="s">
        <v>4376</v>
      </c>
      <c r="C15" s="92" t="s">
        <v>4377</v>
      </c>
      <c r="D15" s="94"/>
      <c r="E15" s="94"/>
    </row>
    <row r="16" spans="1:5" ht="21.75" customHeight="1">
      <c r="A16" s="127">
        <v>2</v>
      </c>
      <c r="B16" s="585" t="s">
        <v>4378</v>
      </c>
      <c r="C16" s="660"/>
      <c r="D16" s="102"/>
      <c r="E16" s="102"/>
    </row>
    <row r="17" spans="1:5" ht="63.75" customHeight="1">
      <c r="A17" s="90" t="s">
        <v>4264</v>
      </c>
      <c r="B17" s="577" t="s">
        <v>4379</v>
      </c>
      <c r="C17" s="660"/>
      <c r="D17" s="94"/>
      <c r="E17" s="94"/>
    </row>
    <row r="18" spans="1:5" ht="48.75" customHeight="1">
      <c r="A18" s="90" t="s">
        <v>4265</v>
      </c>
      <c r="B18" s="577" t="s">
        <v>4380</v>
      </c>
      <c r="C18" s="660"/>
      <c r="D18" s="94"/>
      <c r="E18" s="94"/>
    </row>
    <row r="19" spans="1:5" ht="51" customHeight="1">
      <c r="A19" s="90" t="s">
        <v>4266</v>
      </c>
      <c r="B19" s="577" t="s">
        <v>4381</v>
      </c>
      <c r="C19" s="660"/>
      <c r="D19" s="94"/>
      <c r="E19" s="94"/>
    </row>
    <row r="20" spans="1:5" ht="89.25" customHeight="1">
      <c r="A20" s="90" t="s">
        <v>4269</v>
      </c>
      <c r="B20" s="577" t="s">
        <v>4382</v>
      </c>
      <c r="C20" s="660"/>
      <c r="D20" s="94"/>
      <c r="E20" s="94"/>
    </row>
    <row r="21" spans="1:5" ht="45" customHeight="1">
      <c r="A21" s="90" t="s">
        <v>4272</v>
      </c>
      <c r="B21" s="577" t="s">
        <v>4383</v>
      </c>
      <c r="C21" s="660"/>
      <c r="D21" s="94"/>
      <c r="E21" s="94"/>
    </row>
    <row r="22" spans="1:5" ht="69" customHeight="1">
      <c r="A22" s="90" t="s">
        <v>4275</v>
      </c>
      <c r="B22" s="577" t="s">
        <v>4384</v>
      </c>
      <c r="C22" s="660"/>
      <c r="D22" s="94"/>
      <c r="E22" s="94"/>
    </row>
    <row r="23" spans="1:5" ht="21.75" customHeight="1">
      <c r="A23" s="127">
        <v>3</v>
      </c>
      <c r="B23" s="585" t="s">
        <v>4385</v>
      </c>
      <c r="C23" s="660"/>
      <c r="D23" s="102"/>
      <c r="E23" s="102"/>
    </row>
    <row r="24" spans="1:5" ht="21.75" customHeight="1">
      <c r="A24" s="90" t="s">
        <v>4386</v>
      </c>
      <c r="B24" s="93" t="s">
        <v>48</v>
      </c>
      <c r="C24" s="94" t="s">
        <v>4387</v>
      </c>
      <c r="D24" s="94"/>
      <c r="E24" s="94"/>
    </row>
    <row r="25" spans="1:5" ht="60" customHeight="1">
      <c r="A25" s="90" t="s">
        <v>4388</v>
      </c>
      <c r="B25" s="93" t="s">
        <v>4209</v>
      </c>
      <c r="C25" s="94" t="s">
        <v>4210</v>
      </c>
      <c r="D25" s="94"/>
      <c r="E25" s="94"/>
    </row>
    <row r="26" spans="1:5" ht="63" customHeight="1">
      <c r="A26" s="90" t="s">
        <v>4389</v>
      </c>
      <c r="B26" s="93" t="s">
        <v>4211</v>
      </c>
      <c r="C26" s="94" t="s">
        <v>4210</v>
      </c>
      <c r="D26" s="94"/>
      <c r="E26" s="94"/>
    </row>
    <row r="27" spans="1:5" ht="102" customHeight="1">
      <c r="A27" s="90" t="s">
        <v>4390</v>
      </c>
      <c r="B27" s="128" t="s">
        <v>4391</v>
      </c>
      <c r="C27" s="101" t="s">
        <v>4392</v>
      </c>
      <c r="D27" s="94"/>
      <c r="E27" s="94"/>
    </row>
    <row r="28" spans="1:5" ht="34.5" customHeight="1">
      <c r="A28" s="90" t="s">
        <v>4393</v>
      </c>
      <c r="B28" s="577" t="s">
        <v>4394</v>
      </c>
      <c r="C28" s="660"/>
      <c r="D28" s="94"/>
      <c r="E28" s="94"/>
    </row>
    <row r="29" spans="1:5" ht="33.75" customHeight="1">
      <c r="A29" s="90" t="s">
        <v>4395</v>
      </c>
      <c r="B29" s="586" t="s">
        <v>4396</v>
      </c>
      <c r="C29" s="660"/>
      <c r="D29" s="94"/>
      <c r="E29" s="94"/>
    </row>
    <row r="30" spans="1:5" ht="34.5" customHeight="1">
      <c r="A30" s="90" t="s">
        <v>4397</v>
      </c>
      <c r="B30" s="577" t="s">
        <v>4398</v>
      </c>
      <c r="C30" s="660"/>
      <c r="D30" s="94"/>
      <c r="E30" s="94"/>
    </row>
    <row r="31" spans="1:5" ht="27" customHeight="1">
      <c r="A31" s="90" t="s">
        <v>4399</v>
      </c>
      <c r="B31" s="577" t="s">
        <v>4400</v>
      </c>
      <c r="C31" s="660"/>
      <c r="D31" s="94"/>
      <c r="E31" s="94"/>
    </row>
    <row r="32" spans="1:5" ht="32.25" customHeight="1">
      <c r="A32" s="90" t="s">
        <v>4401</v>
      </c>
      <c r="B32" s="577" t="s">
        <v>4402</v>
      </c>
      <c r="C32" s="660"/>
      <c r="D32" s="94"/>
      <c r="E32" s="94"/>
    </row>
    <row r="33" spans="1:5" ht="42" customHeight="1">
      <c r="A33" s="90" t="s">
        <v>4403</v>
      </c>
      <c r="B33" s="577" t="s">
        <v>4404</v>
      </c>
      <c r="C33" s="660"/>
      <c r="D33" s="94"/>
      <c r="E33" s="94"/>
    </row>
    <row r="34" spans="1:5" ht="39.75" customHeight="1">
      <c r="A34" s="90" t="s">
        <v>4405</v>
      </c>
      <c r="B34" s="577" t="s">
        <v>4406</v>
      </c>
      <c r="C34" s="660"/>
      <c r="D34" s="94"/>
      <c r="E34" s="94"/>
    </row>
    <row r="35" spans="1:5" ht="31.5" customHeight="1">
      <c r="A35" s="90" t="s">
        <v>4407</v>
      </c>
      <c r="B35" s="577" t="s">
        <v>4408</v>
      </c>
      <c r="C35" s="660"/>
      <c r="D35" s="94"/>
      <c r="E35" s="94"/>
    </row>
    <row r="36" spans="1:5" ht="40.5" customHeight="1">
      <c r="A36" s="90" t="s">
        <v>4409</v>
      </c>
      <c r="B36" s="577" t="s">
        <v>4410</v>
      </c>
      <c r="C36" s="660"/>
      <c r="D36" s="94"/>
      <c r="E36" s="94"/>
    </row>
    <row r="37" spans="1:5" ht="37.5" customHeight="1">
      <c r="A37" s="90" t="s">
        <v>4411</v>
      </c>
      <c r="B37" s="577" t="s">
        <v>4412</v>
      </c>
      <c r="C37" s="660"/>
      <c r="D37" s="94"/>
      <c r="E37" s="94"/>
    </row>
    <row r="38" spans="1:5" ht="32.25" customHeight="1">
      <c r="A38" s="90" t="s">
        <v>4413</v>
      </c>
      <c r="B38" s="577" t="s">
        <v>4414</v>
      </c>
      <c r="C38" s="660"/>
      <c r="D38" s="94"/>
      <c r="E38" s="94"/>
    </row>
    <row r="39" spans="1:5" ht="33" customHeight="1">
      <c r="A39" s="90" t="s">
        <v>4415</v>
      </c>
      <c r="B39" s="577" t="s">
        <v>4416</v>
      </c>
      <c r="C39" s="660"/>
      <c r="D39" s="94"/>
      <c r="E39" s="94"/>
    </row>
    <row r="40" spans="1:5" ht="93" customHeight="1">
      <c r="A40" s="90" t="s">
        <v>4417</v>
      </c>
      <c r="B40" s="577" t="s">
        <v>4418</v>
      </c>
      <c r="C40" s="660"/>
      <c r="D40" s="94"/>
      <c r="E40" s="94"/>
    </row>
    <row r="41" spans="1:5" ht="46.5" customHeight="1">
      <c r="A41" s="90" t="s">
        <v>4419</v>
      </c>
      <c r="B41" s="577" t="s">
        <v>4420</v>
      </c>
      <c r="C41" s="660"/>
      <c r="D41" s="94"/>
      <c r="E41" s="94"/>
    </row>
    <row r="42" spans="1:5" ht="66" customHeight="1">
      <c r="A42" s="90" t="s">
        <v>4421</v>
      </c>
      <c r="B42" s="577" t="s">
        <v>4422</v>
      </c>
      <c r="C42" s="660"/>
      <c r="D42" s="94"/>
      <c r="E42" s="94"/>
    </row>
    <row r="43" spans="1:5" ht="78" customHeight="1">
      <c r="A43" s="90" t="s">
        <v>4423</v>
      </c>
      <c r="B43" s="577" t="s">
        <v>4424</v>
      </c>
      <c r="C43" s="660"/>
      <c r="D43" s="94"/>
      <c r="E43" s="94"/>
    </row>
    <row r="44" spans="1:5" ht="56.25" customHeight="1">
      <c r="A44" s="90" t="s">
        <v>4425</v>
      </c>
      <c r="B44" s="577" t="s">
        <v>4426</v>
      </c>
      <c r="C44" s="660"/>
      <c r="D44" s="94"/>
      <c r="E44" s="94"/>
    </row>
    <row r="45" spans="1:5" ht="38.25" customHeight="1">
      <c r="A45" s="90" t="s">
        <v>4427</v>
      </c>
      <c r="B45" s="577" t="s">
        <v>4394</v>
      </c>
      <c r="C45" s="660"/>
      <c r="D45" s="94"/>
      <c r="E45" s="94"/>
    </row>
    <row r="46" spans="1:5" ht="33" customHeight="1">
      <c r="A46" s="90" t="s">
        <v>4428</v>
      </c>
      <c r="B46" s="586" t="s">
        <v>4396</v>
      </c>
      <c r="C46" s="660"/>
      <c r="D46" s="94"/>
      <c r="E46" s="94"/>
    </row>
    <row r="47" spans="1:5" ht="21.75" customHeight="1">
      <c r="A47" s="90" t="s">
        <v>4429</v>
      </c>
      <c r="B47" s="577" t="s">
        <v>4398</v>
      </c>
      <c r="C47" s="660"/>
      <c r="D47" s="94"/>
      <c r="E47" s="94"/>
    </row>
    <row r="48" spans="1:5" ht="38.25" customHeight="1">
      <c r="A48" s="90" t="s">
        <v>4430</v>
      </c>
      <c r="B48" s="577" t="s">
        <v>4400</v>
      </c>
      <c r="C48" s="660"/>
      <c r="D48" s="94"/>
      <c r="E48" s="94"/>
    </row>
    <row r="49" spans="1:5" ht="41.25" customHeight="1">
      <c r="A49" s="90" t="s">
        <v>4431</v>
      </c>
      <c r="B49" s="577" t="s">
        <v>4402</v>
      </c>
      <c r="C49" s="660"/>
      <c r="D49" s="94"/>
      <c r="E49" s="94"/>
    </row>
    <row r="50" spans="1:5" ht="39.75" customHeight="1">
      <c r="A50" s="90" t="s">
        <v>4432</v>
      </c>
      <c r="B50" s="577" t="s">
        <v>4433</v>
      </c>
      <c r="C50" s="660"/>
      <c r="D50" s="94"/>
      <c r="E50" s="94"/>
    </row>
    <row r="51" spans="1:5" ht="75" customHeight="1">
      <c r="A51" s="90" t="s">
        <v>4434</v>
      </c>
      <c r="B51" s="577" t="s">
        <v>4435</v>
      </c>
      <c r="C51" s="660"/>
      <c r="D51" s="94"/>
      <c r="E51" s="94"/>
    </row>
    <row r="52" spans="1:5" ht="68.25" customHeight="1">
      <c r="A52" s="90" t="s">
        <v>4436</v>
      </c>
      <c r="B52" s="577" t="s">
        <v>4437</v>
      </c>
      <c r="C52" s="660"/>
      <c r="D52" s="94"/>
      <c r="E52" s="94"/>
    </row>
    <row r="53" spans="1:5" ht="195" customHeight="1">
      <c r="A53" s="90" t="s">
        <v>4438</v>
      </c>
      <c r="B53" s="101" t="s">
        <v>4439</v>
      </c>
      <c r="C53" s="101" t="s">
        <v>4440</v>
      </c>
      <c r="D53" s="94"/>
      <c r="E53" s="94"/>
    </row>
    <row r="54" spans="1:5" ht="18" customHeight="1">
      <c r="A54" s="90" t="s">
        <v>4441</v>
      </c>
      <c r="B54" s="101" t="s">
        <v>4442</v>
      </c>
      <c r="C54" s="101" t="s">
        <v>4443</v>
      </c>
      <c r="D54" s="94"/>
      <c r="E54" s="94"/>
    </row>
    <row r="55" spans="1:5" ht="30.75" customHeight="1">
      <c r="A55" s="90" t="s">
        <v>4444</v>
      </c>
      <c r="B55" s="93" t="s">
        <v>4261</v>
      </c>
      <c r="C55" s="100" t="s">
        <v>4262</v>
      </c>
      <c r="D55" s="129"/>
      <c r="E55" s="129"/>
    </row>
    <row r="56" spans="1:5" ht="30.75" customHeight="1">
      <c r="A56" s="97">
        <v>4</v>
      </c>
      <c r="B56" s="587" t="s">
        <v>4445</v>
      </c>
      <c r="C56" s="660"/>
      <c r="D56" s="130"/>
      <c r="E56" s="130"/>
    </row>
    <row r="57" spans="1:5" ht="15.75" customHeight="1">
      <c r="A57" s="90" t="s">
        <v>4446</v>
      </c>
      <c r="B57" s="93" t="s">
        <v>48</v>
      </c>
      <c r="C57" s="94" t="s">
        <v>4387</v>
      </c>
      <c r="D57" s="94"/>
      <c r="E57" s="94"/>
    </row>
    <row r="58" spans="1:5" ht="15.75" customHeight="1">
      <c r="A58" s="90" t="s">
        <v>4447</v>
      </c>
      <c r="B58" s="93" t="s">
        <v>4209</v>
      </c>
      <c r="C58" s="94" t="s">
        <v>4210</v>
      </c>
      <c r="D58" s="94"/>
      <c r="E58" s="94"/>
    </row>
    <row r="59" spans="1:5" ht="15.75" customHeight="1">
      <c r="A59" s="90" t="s">
        <v>4448</v>
      </c>
      <c r="B59" s="93" t="s">
        <v>4211</v>
      </c>
      <c r="C59" s="94" t="s">
        <v>4210</v>
      </c>
      <c r="D59" s="94"/>
      <c r="E59" s="94"/>
    </row>
    <row r="60" spans="1:5" ht="33" customHeight="1">
      <c r="A60" s="90" t="s">
        <v>4449</v>
      </c>
      <c r="B60" s="577" t="s">
        <v>4394</v>
      </c>
      <c r="C60" s="660"/>
      <c r="D60" s="94"/>
      <c r="E60" s="94"/>
    </row>
    <row r="61" spans="1:5" ht="27.75" customHeight="1">
      <c r="A61" s="90" t="s">
        <v>4450</v>
      </c>
      <c r="B61" s="577" t="s">
        <v>4396</v>
      </c>
      <c r="C61" s="660"/>
      <c r="D61" s="94"/>
      <c r="E61" s="94"/>
    </row>
    <row r="62" spans="1:5" ht="33" customHeight="1">
      <c r="A62" s="90" t="s">
        <v>4451</v>
      </c>
      <c r="B62" s="577" t="s">
        <v>4398</v>
      </c>
      <c r="C62" s="660"/>
      <c r="D62" s="94"/>
      <c r="E62" s="94"/>
    </row>
    <row r="63" spans="1:5" ht="33.75" customHeight="1">
      <c r="A63" s="90" t="s">
        <v>4452</v>
      </c>
      <c r="B63" s="577" t="s">
        <v>4400</v>
      </c>
      <c r="C63" s="660"/>
      <c r="D63" s="94"/>
      <c r="E63" s="94"/>
    </row>
    <row r="64" spans="1:5" ht="30" customHeight="1">
      <c r="A64" s="90" t="s">
        <v>4453</v>
      </c>
      <c r="B64" s="577" t="s">
        <v>4402</v>
      </c>
      <c r="C64" s="660"/>
      <c r="D64" s="94"/>
      <c r="E64" s="94"/>
    </row>
    <row r="65" spans="1:5" ht="37.5" customHeight="1">
      <c r="A65" s="90" t="s">
        <v>4454</v>
      </c>
      <c r="B65" s="577" t="s">
        <v>4433</v>
      </c>
      <c r="C65" s="660"/>
      <c r="D65" s="94"/>
      <c r="E65" s="94"/>
    </row>
    <row r="66" spans="1:5" ht="59.25" customHeight="1">
      <c r="A66" s="90" t="s">
        <v>4350</v>
      </c>
      <c r="B66" s="577" t="s">
        <v>4455</v>
      </c>
      <c r="C66" s="660"/>
      <c r="D66" s="94"/>
      <c r="E66" s="94"/>
    </row>
    <row r="67" spans="1:5" ht="28.5" customHeight="1">
      <c r="A67" s="90" t="s">
        <v>4352</v>
      </c>
      <c r="B67" s="577" t="s">
        <v>4456</v>
      </c>
      <c r="C67" s="660"/>
      <c r="D67" s="94"/>
      <c r="E67" s="94"/>
    </row>
    <row r="68" spans="1:5" ht="36" customHeight="1">
      <c r="A68" s="90" t="s">
        <v>4354</v>
      </c>
      <c r="B68" s="577" t="s">
        <v>4457</v>
      </c>
      <c r="C68" s="660"/>
      <c r="D68" s="94"/>
      <c r="E68" s="94"/>
    </row>
    <row r="69" spans="1:5" ht="36.75" customHeight="1">
      <c r="A69" s="90" t="s">
        <v>4356</v>
      </c>
      <c r="B69" s="577" t="s">
        <v>4458</v>
      </c>
      <c r="C69" s="660"/>
      <c r="D69" s="94"/>
      <c r="E69" s="94"/>
    </row>
    <row r="70" spans="1:5" ht="35.25" customHeight="1">
      <c r="A70" s="90" t="s">
        <v>4358</v>
      </c>
      <c r="B70" s="577" t="s">
        <v>4416</v>
      </c>
      <c r="C70" s="660"/>
      <c r="D70" s="94"/>
      <c r="E70" s="94"/>
    </row>
    <row r="71" spans="1:5" ht="78.75" customHeight="1">
      <c r="A71" s="90" t="s">
        <v>4360</v>
      </c>
      <c r="B71" s="577" t="s">
        <v>4437</v>
      </c>
      <c r="C71" s="660"/>
      <c r="D71" s="94"/>
      <c r="E71" s="94"/>
    </row>
    <row r="72" spans="1:5" ht="74.25" customHeight="1">
      <c r="A72" s="90" t="s">
        <v>4459</v>
      </c>
      <c r="B72" s="577" t="s">
        <v>4435</v>
      </c>
      <c r="C72" s="660"/>
      <c r="D72" s="94"/>
      <c r="E72" s="94"/>
    </row>
    <row r="73" spans="1:5" ht="99" customHeight="1">
      <c r="A73" s="90" t="s">
        <v>4460</v>
      </c>
      <c r="B73" s="577" t="s">
        <v>4461</v>
      </c>
      <c r="C73" s="660"/>
      <c r="D73" s="94"/>
      <c r="E73" s="94"/>
    </row>
    <row r="74" spans="1:5" ht="33" customHeight="1">
      <c r="A74" s="90" t="s">
        <v>4462</v>
      </c>
      <c r="B74" s="577" t="s">
        <v>4463</v>
      </c>
      <c r="C74" s="660"/>
      <c r="D74" s="94"/>
      <c r="E74" s="94"/>
    </row>
    <row r="75" spans="1:5" ht="27" customHeight="1">
      <c r="A75" s="90" t="s">
        <v>4464</v>
      </c>
      <c r="B75" s="577" t="s">
        <v>4465</v>
      </c>
      <c r="C75" s="660"/>
      <c r="D75" s="94"/>
      <c r="E75" s="94"/>
    </row>
    <row r="76" spans="1:5" ht="27" customHeight="1">
      <c r="A76" s="90" t="s">
        <v>4466</v>
      </c>
      <c r="B76" s="93" t="s">
        <v>4261</v>
      </c>
      <c r="C76" s="100" t="s">
        <v>4262</v>
      </c>
      <c r="D76" s="94"/>
      <c r="E76" s="94"/>
    </row>
    <row r="77" spans="1:5" ht="38.25" customHeight="1">
      <c r="A77" s="97">
        <v>5</v>
      </c>
      <c r="B77" s="587" t="s">
        <v>4467</v>
      </c>
      <c r="C77" s="660"/>
      <c r="D77" s="130"/>
      <c r="E77" s="130"/>
    </row>
    <row r="78" spans="1:5" ht="15.75" customHeight="1">
      <c r="A78" s="90" t="s">
        <v>4468</v>
      </c>
      <c r="B78" s="93" t="s">
        <v>48</v>
      </c>
      <c r="C78" s="94" t="s">
        <v>4387</v>
      </c>
      <c r="D78" s="94"/>
      <c r="E78" s="94"/>
    </row>
    <row r="79" spans="1:5" ht="15.75" customHeight="1">
      <c r="A79" s="90" t="s">
        <v>4469</v>
      </c>
      <c r="B79" s="93" t="s">
        <v>4209</v>
      </c>
      <c r="C79" s="94" t="s">
        <v>4210</v>
      </c>
      <c r="D79" s="94"/>
      <c r="E79" s="94"/>
    </row>
    <row r="80" spans="1:5" ht="15.75" customHeight="1">
      <c r="A80" s="90" t="s">
        <v>4470</v>
      </c>
      <c r="B80" s="93" t="s">
        <v>4211</v>
      </c>
      <c r="C80" s="94" t="s">
        <v>4210</v>
      </c>
      <c r="D80" s="94"/>
      <c r="E80" s="94"/>
    </row>
    <row r="81" spans="1:5" ht="33.75" customHeight="1">
      <c r="A81" s="90" t="s">
        <v>4471</v>
      </c>
      <c r="B81" s="577" t="s">
        <v>4472</v>
      </c>
      <c r="C81" s="660"/>
      <c r="D81" s="94"/>
      <c r="E81" s="94"/>
    </row>
    <row r="82" spans="1:5" ht="38.25" customHeight="1">
      <c r="A82" s="90" t="s">
        <v>4473</v>
      </c>
      <c r="B82" s="577" t="s">
        <v>4396</v>
      </c>
      <c r="C82" s="660"/>
      <c r="D82" s="94"/>
      <c r="E82" s="94"/>
    </row>
    <row r="83" spans="1:5" ht="40.5" customHeight="1">
      <c r="A83" s="90" t="s">
        <v>4474</v>
      </c>
      <c r="B83" s="577" t="s">
        <v>4433</v>
      </c>
      <c r="C83" s="660"/>
      <c r="D83" s="94"/>
      <c r="E83" s="94"/>
    </row>
    <row r="84" spans="1:5" ht="67.5" customHeight="1">
      <c r="A84" s="90" t="s">
        <v>4475</v>
      </c>
      <c r="B84" s="577" t="s">
        <v>4476</v>
      </c>
      <c r="C84" s="660"/>
      <c r="D84" s="94"/>
      <c r="E84" s="94"/>
    </row>
    <row r="85" spans="1:5" ht="38.25" customHeight="1">
      <c r="A85" s="90" t="s">
        <v>4477</v>
      </c>
      <c r="B85" s="577" t="s">
        <v>4478</v>
      </c>
      <c r="C85" s="660"/>
      <c r="D85" s="94"/>
      <c r="E85" s="94"/>
    </row>
    <row r="86" spans="1:5" ht="33.75" customHeight="1">
      <c r="A86" s="90" t="s">
        <v>4479</v>
      </c>
      <c r="B86" s="577" t="s">
        <v>4416</v>
      </c>
      <c r="C86" s="660"/>
      <c r="D86" s="94"/>
      <c r="E86" s="94"/>
    </row>
    <row r="87" spans="1:5" ht="47.25" customHeight="1">
      <c r="A87" s="90" t="s">
        <v>4480</v>
      </c>
      <c r="B87" s="577" t="s">
        <v>4481</v>
      </c>
      <c r="C87" s="660"/>
      <c r="D87" s="94"/>
      <c r="E87" s="94"/>
    </row>
    <row r="88" spans="1:5" ht="72" customHeight="1">
      <c r="A88" s="90" t="s">
        <v>4482</v>
      </c>
      <c r="B88" s="577" t="s">
        <v>4483</v>
      </c>
      <c r="C88" s="660"/>
      <c r="D88" s="94"/>
      <c r="E88" s="94"/>
    </row>
    <row r="89" spans="1:5" ht="33.75" customHeight="1">
      <c r="A89" s="90" t="s">
        <v>4484</v>
      </c>
      <c r="B89" s="577" t="s">
        <v>4485</v>
      </c>
      <c r="C89" s="660"/>
      <c r="D89" s="94"/>
      <c r="E89" s="94"/>
    </row>
    <row r="90" spans="1:5" ht="102" customHeight="1">
      <c r="A90" s="90" t="s">
        <v>4486</v>
      </c>
      <c r="B90" s="577" t="s">
        <v>4461</v>
      </c>
      <c r="C90" s="660"/>
      <c r="D90" s="94"/>
      <c r="E90" s="94"/>
    </row>
    <row r="91" spans="1:5" ht="39" customHeight="1">
      <c r="A91" s="90" t="s">
        <v>4487</v>
      </c>
      <c r="B91" s="577" t="s">
        <v>4488</v>
      </c>
      <c r="C91" s="660"/>
      <c r="D91" s="94"/>
      <c r="E91" s="94"/>
    </row>
    <row r="92" spans="1:5" ht="15.75" customHeight="1">
      <c r="A92" s="90" t="s">
        <v>4489</v>
      </c>
      <c r="B92" s="577" t="s">
        <v>4465</v>
      </c>
      <c r="C92" s="660"/>
      <c r="D92" s="94"/>
      <c r="E92" s="94"/>
    </row>
    <row r="93" spans="1:5" ht="27.75" customHeight="1">
      <c r="A93" s="90" t="s">
        <v>4490</v>
      </c>
      <c r="B93" s="93" t="s">
        <v>4261</v>
      </c>
      <c r="C93" s="100" t="s">
        <v>4262</v>
      </c>
      <c r="D93" s="94"/>
      <c r="E93" s="94"/>
    </row>
    <row r="94" spans="1:5" ht="31.5" customHeight="1">
      <c r="A94" s="97">
        <v>6</v>
      </c>
      <c r="B94" s="588" t="s">
        <v>4491</v>
      </c>
      <c r="C94" s="660"/>
      <c r="D94" s="102"/>
      <c r="E94" s="102"/>
    </row>
    <row r="95" spans="1:5" ht="15.75" customHeight="1">
      <c r="A95" s="90" t="s">
        <v>4492</v>
      </c>
      <c r="B95" s="93" t="s">
        <v>48</v>
      </c>
      <c r="C95" s="94" t="s">
        <v>4387</v>
      </c>
      <c r="D95" s="94"/>
      <c r="E95" s="94"/>
    </row>
    <row r="96" spans="1:5" ht="15.75" customHeight="1">
      <c r="A96" s="90" t="s">
        <v>4493</v>
      </c>
      <c r="B96" s="93" t="s">
        <v>4209</v>
      </c>
      <c r="C96" s="94" t="s">
        <v>4210</v>
      </c>
      <c r="D96" s="94"/>
      <c r="E96" s="94"/>
    </row>
    <row r="97" spans="1:5" ht="15.75" customHeight="1">
      <c r="A97" s="90" t="s">
        <v>4494</v>
      </c>
      <c r="B97" s="93" t="s">
        <v>4211</v>
      </c>
      <c r="C97" s="94" t="s">
        <v>4210</v>
      </c>
      <c r="D97" s="94"/>
      <c r="E97" s="94"/>
    </row>
    <row r="98" spans="1:5" ht="32.25" customHeight="1">
      <c r="A98" s="90" t="s">
        <v>4495</v>
      </c>
      <c r="B98" s="577" t="s">
        <v>4394</v>
      </c>
      <c r="C98" s="660"/>
      <c r="D98" s="94"/>
      <c r="E98" s="94"/>
    </row>
    <row r="99" spans="1:5" ht="51" customHeight="1">
      <c r="A99" s="90" t="s">
        <v>4496</v>
      </c>
      <c r="B99" s="577" t="s">
        <v>4497</v>
      </c>
      <c r="C99" s="660"/>
      <c r="D99" s="94"/>
      <c r="E99" s="94"/>
    </row>
    <row r="100" spans="1:5" ht="34.5" customHeight="1">
      <c r="A100" s="90" t="s">
        <v>4498</v>
      </c>
      <c r="B100" s="577" t="s">
        <v>4499</v>
      </c>
      <c r="C100" s="660"/>
      <c r="D100" s="94"/>
      <c r="E100" s="94"/>
    </row>
    <row r="101" spans="1:5" ht="18" customHeight="1">
      <c r="A101" s="90" t="s">
        <v>4500</v>
      </c>
      <c r="B101" s="577" t="s">
        <v>4501</v>
      </c>
      <c r="C101" s="660"/>
      <c r="D101" s="94"/>
      <c r="E101" s="94"/>
    </row>
    <row r="102" spans="1:5" ht="57" customHeight="1">
      <c r="A102" s="90" t="s">
        <v>4502</v>
      </c>
      <c r="B102" s="577" t="s">
        <v>4503</v>
      </c>
      <c r="C102" s="660"/>
      <c r="D102" s="94"/>
      <c r="E102" s="94"/>
    </row>
    <row r="103" spans="1:5" ht="55.5" customHeight="1">
      <c r="A103" s="90" t="s">
        <v>4504</v>
      </c>
      <c r="B103" s="577" t="s">
        <v>4505</v>
      </c>
      <c r="C103" s="660"/>
      <c r="D103" s="94"/>
      <c r="E103" s="94"/>
    </row>
    <row r="104" spans="1:5" ht="51" customHeight="1">
      <c r="A104" s="90" t="s">
        <v>4506</v>
      </c>
      <c r="B104" s="577" t="s">
        <v>4507</v>
      </c>
      <c r="C104" s="660"/>
      <c r="D104" s="94"/>
      <c r="E104" s="94"/>
    </row>
    <row r="105" spans="1:5" ht="22.5" customHeight="1">
      <c r="A105" s="90" t="s">
        <v>4508</v>
      </c>
      <c r="B105" s="577" t="s">
        <v>4509</v>
      </c>
      <c r="C105" s="660"/>
      <c r="D105" s="94"/>
      <c r="E105" s="94"/>
    </row>
    <row r="106" spans="1:5" ht="33.75" customHeight="1">
      <c r="A106" s="90" t="s">
        <v>4510</v>
      </c>
      <c r="B106" s="577" t="s">
        <v>4511</v>
      </c>
      <c r="C106" s="660"/>
      <c r="D106" s="94"/>
      <c r="E106" s="94"/>
    </row>
    <row r="107" spans="1:5" ht="21" customHeight="1">
      <c r="A107" s="90" t="s">
        <v>4512</v>
      </c>
      <c r="B107" s="577" t="s">
        <v>4513</v>
      </c>
      <c r="C107" s="660"/>
      <c r="D107" s="94"/>
      <c r="E107" s="94"/>
    </row>
    <row r="108" spans="1:5" ht="30" customHeight="1">
      <c r="A108" s="90" t="s">
        <v>4514</v>
      </c>
      <c r="B108" s="577" t="s">
        <v>4515</v>
      </c>
      <c r="C108" s="660"/>
      <c r="D108" s="94"/>
      <c r="E108" s="94"/>
    </row>
    <row r="109" spans="1:5" ht="30" customHeight="1">
      <c r="A109" s="90" t="s">
        <v>4516</v>
      </c>
      <c r="B109" s="577" t="s">
        <v>4517</v>
      </c>
      <c r="C109" s="660"/>
      <c r="D109" s="94"/>
      <c r="E109" s="94"/>
    </row>
    <row r="110" spans="1:5" ht="15" customHeight="1">
      <c r="A110" s="90" t="s">
        <v>4518</v>
      </c>
      <c r="B110" s="577" t="s">
        <v>4519</v>
      </c>
      <c r="C110" s="660"/>
      <c r="D110" s="94"/>
      <c r="E110" s="94"/>
    </row>
    <row r="111" spans="1:5" ht="14.25" customHeight="1">
      <c r="A111" s="90" t="s">
        <v>4520</v>
      </c>
      <c r="B111" s="577" t="s">
        <v>4521</v>
      </c>
      <c r="C111" s="660"/>
      <c r="D111" s="94"/>
      <c r="E111" s="94"/>
    </row>
    <row r="112" spans="1:5" ht="35.25" customHeight="1">
      <c r="A112" s="90" t="s">
        <v>4522</v>
      </c>
      <c r="B112" s="577" t="s">
        <v>4523</v>
      </c>
      <c r="C112" s="660"/>
      <c r="D112" s="94"/>
      <c r="E112" s="94"/>
    </row>
    <row r="113" spans="1:5" ht="60.75" customHeight="1">
      <c r="A113" s="90" t="s">
        <v>4524</v>
      </c>
      <c r="B113" s="577" t="s">
        <v>4525</v>
      </c>
      <c r="C113" s="660"/>
      <c r="D113" s="94"/>
      <c r="E113" s="94"/>
    </row>
    <row r="114" spans="1:5" ht="36" customHeight="1">
      <c r="A114" s="90" t="s">
        <v>4526</v>
      </c>
      <c r="B114" s="577" t="s">
        <v>4527</v>
      </c>
      <c r="C114" s="660"/>
      <c r="D114" s="94"/>
      <c r="E114" s="94"/>
    </row>
    <row r="115" spans="1:5" ht="31.5" customHeight="1">
      <c r="A115" s="90" t="s">
        <v>4528</v>
      </c>
      <c r="B115" s="93" t="s">
        <v>4261</v>
      </c>
      <c r="C115" s="100" t="s">
        <v>4262</v>
      </c>
      <c r="D115" s="94"/>
      <c r="E115" s="94"/>
    </row>
    <row r="116" spans="1:5" ht="24" customHeight="1">
      <c r="A116" s="97">
        <v>7</v>
      </c>
      <c r="B116" s="587" t="s">
        <v>4529</v>
      </c>
      <c r="C116" s="660"/>
      <c r="D116" s="130"/>
      <c r="E116" s="130"/>
    </row>
    <row r="117" spans="1:5" ht="15.75" customHeight="1">
      <c r="A117" s="90" t="s">
        <v>4530</v>
      </c>
      <c r="B117" s="93" t="s">
        <v>48</v>
      </c>
      <c r="C117" s="94" t="s">
        <v>4387</v>
      </c>
      <c r="D117" s="94"/>
      <c r="E117" s="94"/>
    </row>
    <row r="118" spans="1:5" ht="15.75" customHeight="1">
      <c r="A118" s="90" t="s">
        <v>4531</v>
      </c>
      <c r="B118" s="93" t="s">
        <v>4209</v>
      </c>
      <c r="C118" s="94" t="s">
        <v>4210</v>
      </c>
      <c r="D118" s="94"/>
      <c r="E118" s="94"/>
    </row>
    <row r="119" spans="1:5" ht="15.75" customHeight="1">
      <c r="A119" s="90" t="s">
        <v>4532</v>
      </c>
      <c r="B119" s="93" t="s">
        <v>4211</v>
      </c>
      <c r="C119" s="94" t="s">
        <v>4210</v>
      </c>
      <c r="D119" s="94"/>
      <c r="E119" s="94"/>
    </row>
    <row r="120" spans="1:5" ht="28.5" customHeight="1">
      <c r="A120" s="90" t="s">
        <v>4533</v>
      </c>
      <c r="B120" s="577" t="s">
        <v>4534</v>
      </c>
      <c r="C120" s="660"/>
      <c r="D120" s="94"/>
      <c r="E120" s="94"/>
    </row>
    <row r="121" spans="1:5" ht="28.5" customHeight="1">
      <c r="A121" s="90" t="s">
        <v>4535</v>
      </c>
      <c r="B121" s="577" t="s">
        <v>4536</v>
      </c>
      <c r="C121" s="660"/>
      <c r="D121" s="94"/>
      <c r="E121" s="94"/>
    </row>
    <row r="122" spans="1:5" ht="33" customHeight="1">
      <c r="A122" s="90" t="s">
        <v>4537</v>
      </c>
      <c r="B122" s="577" t="s">
        <v>4538</v>
      </c>
      <c r="C122" s="660"/>
      <c r="D122" s="94"/>
      <c r="E122" s="94"/>
    </row>
    <row r="123" spans="1:5" ht="27.75" customHeight="1">
      <c r="A123" s="90" t="s">
        <v>4539</v>
      </c>
      <c r="B123" s="577" t="s">
        <v>4540</v>
      </c>
      <c r="C123" s="660"/>
      <c r="D123" s="94"/>
      <c r="E123" s="94"/>
    </row>
    <row r="124" spans="1:5" ht="31.5" customHeight="1">
      <c r="A124" s="90" t="s">
        <v>4541</v>
      </c>
      <c r="B124" s="577" t="s">
        <v>4542</v>
      </c>
      <c r="C124" s="660"/>
      <c r="D124" s="94"/>
      <c r="E124" s="94"/>
    </row>
    <row r="125" spans="1:5" ht="30" customHeight="1">
      <c r="A125" s="90" t="s">
        <v>4543</v>
      </c>
      <c r="B125" s="577" t="s">
        <v>4544</v>
      </c>
      <c r="C125" s="660"/>
      <c r="D125" s="94"/>
      <c r="E125" s="94"/>
    </row>
    <row r="126" spans="1:5" ht="28.5" customHeight="1">
      <c r="A126" s="90" t="s">
        <v>4545</v>
      </c>
      <c r="B126" s="577" t="s">
        <v>4546</v>
      </c>
      <c r="C126" s="660"/>
      <c r="D126" s="94"/>
      <c r="E126" s="94"/>
    </row>
    <row r="127" spans="1:5" ht="43.5" customHeight="1">
      <c r="A127" s="90" t="s">
        <v>4547</v>
      </c>
      <c r="B127" s="577" t="s">
        <v>4548</v>
      </c>
      <c r="C127" s="660"/>
      <c r="D127" s="94"/>
      <c r="E127" s="94"/>
    </row>
    <row r="128" spans="1:5" ht="32.25" customHeight="1">
      <c r="A128" s="90" t="s">
        <v>4549</v>
      </c>
      <c r="B128" s="577" t="s">
        <v>4550</v>
      </c>
      <c r="C128" s="660"/>
      <c r="D128" s="94"/>
      <c r="E128" s="94"/>
    </row>
    <row r="129" spans="1:5" ht="45.75" customHeight="1">
      <c r="A129" s="90" t="s">
        <v>4551</v>
      </c>
      <c r="B129" s="577" t="s">
        <v>4552</v>
      </c>
      <c r="C129" s="660"/>
      <c r="D129" s="94"/>
      <c r="E129" s="94"/>
    </row>
    <row r="130" spans="1:5" ht="15" customHeight="1">
      <c r="A130" s="90" t="s">
        <v>4553</v>
      </c>
      <c r="B130" s="577" t="s">
        <v>4509</v>
      </c>
      <c r="C130" s="660"/>
      <c r="D130" s="94"/>
      <c r="E130" s="94"/>
    </row>
    <row r="131" spans="1:5" ht="44.25" customHeight="1">
      <c r="A131" s="90" t="s">
        <v>4554</v>
      </c>
      <c r="B131" s="577" t="s">
        <v>4555</v>
      </c>
      <c r="C131" s="660"/>
      <c r="D131" s="94"/>
      <c r="E131" s="94"/>
    </row>
    <row r="132" spans="1:5" ht="18" customHeight="1">
      <c r="A132" s="90" t="s">
        <v>4556</v>
      </c>
      <c r="B132" s="577" t="s">
        <v>4557</v>
      </c>
      <c r="C132" s="660"/>
      <c r="D132" s="94"/>
      <c r="E132" s="94"/>
    </row>
    <row r="133" spans="1:5" ht="15.75" customHeight="1">
      <c r="A133" s="90" t="s">
        <v>4558</v>
      </c>
      <c r="B133" s="577" t="s">
        <v>4515</v>
      </c>
      <c r="C133" s="660"/>
      <c r="D133" s="94"/>
      <c r="E133" s="94"/>
    </row>
    <row r="134" spans="1:5" ht="15.75" customHeight="1">
      <c r="A134" s="90" t="s">
        <v>4559</v>
      </c>
      <c r="B134" s="577" t="s">
        <v>4560</v>
      </c>
      <c r="C134" s="660"/>
      <c r="D134" s="94"/>
      <c r="E134" s="94"/>
    </row>
    <row r="135" spans="1:5" ht="105.75" customHeight="1">
      <c r="A135" s="90" t="s">
        <v>4561</v>
      </c>
      <c r="B135" s="92" t="s">
        <v>4562</v>
      </c>
      <c r="C135" s="100" t="s">
        <v>4563</v>
      </c>
      <c r="D135" s="94"/>
      <c r="E135" s="94"/>
    </row>
    <row r="136" spans="1:5" ht="63" customHeight="1">
      <c r="A136" s="90" t="s">
        <v>4564</v>
      </c>
      <c r="B136" s="93" t="s">
        <v>4565</v>
      </c>
      <c r="C136" s="100" t="s">
        <v>4566</v>
      </c>
      <c r="D136" s="94"/>
      <c r="E136" s="94"/>
    </row>
    <row r="137" spans="1:5" ht="15.75" customHeight="1">
      <c r="A137" s="90" t="s">
        <v>4567</v>
      </c>
      <c r="B137" s="93" t="s">
        <v>4261</v>
      </c>
      <c r="C137" s="100" t="s">
        <v>4262</v>
      </c>
      <c r="D137" s="94"/>
      <c r="E137" s="94"/>
    </row>
    <row r="138" spans="1:5" ht="15.75" customHeight="1">
      <c r="A138" s="97">
        <v>8</v>
      </c>
      <c r="B138" s="589" t="s">
        <v>4568</v>
      </c>
      <c r="C138" s="660"/>
      <c r="D138" s="102"/>
      <c r="E138" s="102"/>
    </row>
    <row r="139" spans="1:5" ht="15.75" customHeight="1">
      <c r="A139" s="90" t="s">
        <v>4569</v>
      </c>
      <c r="B139" s="93" t="s">
        <v>4209</v>
      </c>
      <c r="C139" s="94" t="s">
        <v>4210</v>
      </c>
      <c r="D139" s="94"/>
      <c r="E139" s="94"/>
    </row>
    <row r="140" spans="1:5" ht="15.75" customHeight="1">
      <c r="A140" s="90" t="s">
        <v>4570</v>
      </c>
      <c r="B140" s="93" t="s">
        <v>4211</v>
      </c>
      <c r="C140" s="94" t="s">
        <v>4210</v>
      </c>
      <c r="D140" s="94"/>
      <c r="E140" s="94"/>
    </row>
    <row r="141" spans="1:5" ht="39.75" customHeight="1">
      <c r="A141" s="90" t="s">
        <v>4571</v>
      </c>
      <c r="B141" s="577" t="s">
        <v>4572</v>
      </c>
      <c r="C141" s="660"/>
      <c r="D141" s="94"/>
      <c r="E141" s="94"/>
    </row>
    <row r="142" spans="1:5" ht="41.25" customHeight="1">
      <c r="A142" s="90" t="s">
        <v>4573</v>
      </c>
      <c r="B142" s="577" t="s">
        <v>4574</v>
      </c>
      <c r="C142" s="660"/>
      <c r="D142" s="94"/>
      <c r="E142" s="94"/>
    </row>
    <row r="143" spans="1:5" ht="42" customHeight="1">
      <c r="A143" s="90" t="s">
        <v>4575</v>
      </c>
      <c r="B143" s="577" t="s">
        <v>4576</v>
      </c>
      <c r="C143" s="660"/>
      <c r="D143" s="94"/>
      <c r="E143" s="94"/>
    </row>
    <row r="144" spans="1:5" ht="50.25" customHeight="1">
      <c r="A144" s="90" t="s">
        <v>4577</v>
      </c>
      <c r="B144" s="577" t="s">
        <v>4578</v>
      </c>
      <c r="C144" s="660"/>
      <c r="D144" s="94"/>
      <c r="E144" s="94"/>
    </row>
    <row r="145" spans="1:5" ht="33" customHeight="1">
      <c r="A145" s="90" t="s">
        <v>4579</v>
      </c>
      <c r="B145" s="577" t="s">
        <v>4580</v>
      </c>
      <c r="C145" s="660"/>
      <c r="D145" s="94"/>
      <c r="E145" s="94"/>
    </row>
    <row r="146" spans="1:5" ht="68.25" customHeight="1">
      <c r="A146" s="90" t="s">
        <v>4581</v>
      </c>
      <c r="B146" s="99" t="s">
        <v>4582</v>
      </c>
      <c r="C146" s="131" t="s">
        <v>4583</v>
      </c>
      <c r="D146" s="94"/>
      <c r="E146" s="94"/>
    </row>
    <row r="147" spans="1:5" ht="66.75" customHeight="1">
      <c r="A147" s="90" t="s">
        <v>4584</v>
      </c>
      <c r="B147" s="99" t="s">
        <v>4585</v>
      </c>
      <c r="C147" s="131" t="s">
        <v>4586</v>
      </c>
      <c r="D147" s="94"/>
      <c r="E147" s="94"/>
    </row>
    <row r="148" spans="1:5" ht="43.5" customHeight="1">
      <c r="A148" s="90" t="s">
        <v>4587</v>
      </c>
      <c r="B148" s="99" t="s">
        <v>4588</v>
      </c>
      <c r="C148" s="131" t="s">
        <v>4589</v>
      </c>
      <c r="D148" s="94"/>
      <c r="E148" s="94"/>
    </row>
    <row r="149" spans="1:5" ht="54" customHeight="1">
      <c r="A149" s="90" t="s">
        <v>4590</v>
      </c>
      <c r="B149" s="99" t="s">
        <v>4591</v>
      </c>
      <c r="C149" s="131" t="s">
        <v>4592</v>
      </c>
      <c r="D149" s="94"/>
      <c r="E149" s="94"/>
    </row>
    <row r="150" spans="1:5" ht="141.75" customHeight="1">
      <c r="A150" s="90" t="s">
        <v>4593</v>
      </c>
      <c r="B150" s="99" t="s">
        <v>4594</v>
      </c>
      <c r="C150" s="131" t="s">
        <v>4595</v>
      </c>
      <c r="D150" s="94"/>
      <c r="E150" s="94"/>
    </row>
    <row r="151" spans="1:5" ht="144" customHeight="1">
      <c r="A151" s="90" t="s">
        <v>4596</v>
      </c>
      <c r="B151" s="101" t="s">
        <v>4597</v>
      </c>
      <c r="C151" s="131" t="s">
        <v>4598</v>
      </c>
      <c r="D151" s="94"/>
      <c r="E151" s="94"/>
    </row>
    <row r="152" spans="1:5" ht="30" customHeight="1">
      <c r="A152" s="90" t="s">
        <v>4599</v>
      </c>
      <c r="B152" s="101" t="s">
        <v>4600</v>
      </c>
      <c r="C152" s="101" t="s">
        <v>4601</v>
      </c>
      <c r="D152" s="94"/>
      <c r="E152" s="94"/>
    </row>
    <row r="153" spans="1:5" ht="15.75" customHeight="1">
      <c r="A153" s="578" t="s">
        <v>4602</v>
      </c>
      <c r="B153" s="590" t="s">
        <v>4600</v>
      </c>
      <c r="C153" s="101" t="s">
        <v>4603</v>
      </c>
      <c r="D153" s="94"/>
      <c r="E153" s="94"/>
    </row>
    <row r="154" spans="1:5" ht="15.75" customHeight="1">
      <c r="A154" s="661"/>
      <c r="B154" s="661"/>
      <c r="C154" s="101" t="s">
        <v>4604</v>
      </c>
      <c r="D154" s="94"/>
      <c r="E154" s="94"/>
    </row>
    <row r="155" spans="1:5" ht="15.75" customHeight="1">
      <c r="A155" s="661"/>
      <c r="B155" s="661"/>
      <c r="C155" s="101" t="s">
        <v>4605</v>
      </c>
      <c r="D155" s="94"/>
      <c r="E155" s="94"/>
    </row>
    <row r="156" spans="1:5" ht="15.75" customHeight="1">
      <c r="A156" s="661"/>
      <c r="B156" s="661"/>
      <c r="C156" s="101" t="s">
        <v>4606</v>
      </c>
      <c r="D156" s="94"/>
      <c r="E156" s="94"/>
    </row>
    <row r="157" spans="1:5" ht="15.75" customHeight="1">
      <c r="A157" s="661"/>
      <c r="B157" s="661"/>
      <c r="C157" s="101" t="s">
        <v>4607</v>
      </c>
      <c r="D157" s="94"/>
      <c r="E157" s="94"/>
    </row>
    <row r="158" spans="1:5" ht="15.75" customHeight="1">
      <c r="A158" s="661"/>
      <c r="B158" s="661"/>
      <c r="C158" s="101" t="s">
        <v>4608</v>
      </c>
      <c r="D158" s="94"/>
      <c r="E158" s="94"/>
    </row>
    <row r="159" spans="1:5" ht="15.75" customHeight="1">
      <c r="A159" s="661"/>
      <c r="B159" s="661"/>
      <c r="C159" s="101" t="s">
        <v>4609</v>
      </c>
      <c r="D159" s="94"/>
      <c r="E159" s="94"/>
    </row>
    <row r="160" spans="1:5" ht="15.75" customHeight="1">
      <c r="A160" s="661"/>
      <c r="B160" s="661"/>
      <c r="C160" s="101" t="s">
        <v>4610</v>
      </c>
      <c r="D160" s="94"/>
      <c r="E160" s="94"/>
    </row>
    <row r="161" spans="1:5" ht="15.75" customHeight="1">
      <c r="A161" s="661"/>
      <c r="B161" s="661"/>
      <c r="C161" s="101" t="s">
        <v>4611</v>
      </c>
      <c r="D161" s="94"/>
      <c r="E161" s="94"/>
    </row>
    <row r="162" spans="1:5" ht="15.75" customHeight="1">
      <c r="A162" s="661"/>
      <c r="B162" s="661"/>
      <c r="C162" s="101" t="s">
        <v>4612</v>
      </c>
      <c r="D162" s="94"/>
      <c r="E162" s="94"/>
    </row>
    <row r="163" spans="1:5" ht="15.75" customHeight="1">
      <c r="A163" s="662"/>
      <c r="B163" s="662"/>
      <c r="C163" s="101" t="s">
        <v>4613</v>
      </c>
      <c r="D163" s="94"/>
      <c r="E163" s="94"/>
    </row>
    <row r="164" spans="1:5" ht="15.75" customHeight="1">
      <c r="A164" s="578" t="s">
        <v>4614</v>
      </c>
      <c r="B164" s="579" t="s">
        <v>4615</v>
      </c>
      <c r="C164" s="101" t="s">
        <v>4616</v>
      </c>
      <c r="D164" s="94"/>
      <c r="E164" s="94"/>
    </row>
    <row r="165" spans="1:5" ht="15.75" customHeight="1">
      <c r="A165" s="661"/>
      <c r="B165" s="661"/>
      <c r="C165" s="101" t="s">
        <v>4617</v>
      </c>
      <c r="D165" s="94"/>
      <c r="E165" s="94"/>
    </row>
    <row r="166" spans="1:5" ht="15.75" customHeight="1">
      <c r="A166" s="661"/>
      <c r="B166" s="661"/>
      <c r="C166" s="101" t="s">
        <v>4618</v>
      </c>
      <c r="D166" s="94"/>
      <c r="E166" s="94"/>
    </row>
    <row r="167" spans="1:5" ht="15.75" customHeight="1">
      <c r="A167" s="661"/>
      <c r="B167" s="661"/>
      <c r="C167" s="101" t="s">
        <v>4619</v>
      </c>
      <c r="D167" s="94"/>
      <c r="E167" s="94"/>
    </row>
    <row r="168" spans="1:5" ht="15.75" customHeight="1">
      <c r="A168" s="661"/>
      <c r="B168" s="661"/>
      <c r="C168" s="101" t="s">
        <v>4620</v>
      </c>
      <c r="D168" s="94"/>
      <c r="E168" s="94"/>
    </row>
    <row r="169" spans="1:5" ht="15.75" customHeight="1">
      <c r="A169" s="661"/>
      <c r="B169" s="661"/>
      <c r="C169" s="101" t="s">
        <v>4621</v>
      </c>
      <c r="D169" s="94"/>
      <c r="E169" s="94"/>
    </row>
    <row r="170" spans="1:5" ht="15.75" customHeight="1">
      <c r="A170" s="661"/>
      <c r="B170" s="661"/>
      <c r="C170" s="101" t="s">
        <v>4622</v>
      </c>
      <c r="D170" s="94"/>
      <c r="E170" s="94"/>
    </row>
    <row r="171" spans="1:5" ht="15.75" customHeight="1">
      <c r="A171" s="661"/>
      <c r="B171" s="661"/>
      <c r="C171" s="101" t="s">
        <v>4623</v>
      </c>
      <c r="D171" s="94"/>
      <c r="E171" s="94"/>
    </row>
    <row r="172" spans="1:5" ht="15.75" customHeight="1">
      <c r="A172" s="662"/>
      <c r="B172" s="662"/>
      <c r="C172" s="101" t="s">
        <v>4624</v>
      </c>
      <c r="D172" s="94"/>
      <c r="E172" s="94"/>
    </row>
    <row r="173" spans="1:5" ht="15.75" customHeight="1">
      <c r="A173" s="579" t="s">
        <v>4625</v>
      </c>
      <c r="B173" s="591" t="s">
        <v>4626</v>
      </c>
      <c r="C173" s="132" t="s">
        <v>4627</v>
      </c>
      <c r="D173" s="94"/>
      <c r="E173" s="94"/>
    </row>
    <row r="174" spans="1:5" ht="15.75" customHeight="1">
      <c r="A174" s="661"/>
      <c r="B174" s="664"/>
      <c r="C174" s="132" t="s">
        <v>4628</v>
      </c>
      <c r="D174" s="94"/>
      <c r="E174" s="94"/>
    </row>
    <row r="175" spans="1:5" ht="15.75" customHeight="1">
      <c r="A175" s="661"/>
      <c r="B175" s="664"/>
      <c r="C175" s="132" t="s">
        <v>4629</v>
      </c>
      <c r="D175" s="94"/>
      <c r="E175" s="94"/>
    </row>
    <row r="176" spans="1:5" ht="15.75" customHeight="1">
      <c r="A176" s="661"/>
      <c r="B176" s="664"/>
      <c r="C176" s="132" t="s">
        <v>4630</v>
      </c>
      <c r="D176" s="94"/>
      <c r="E176" s="94"/>
    </row>
    <row r="177" spans="1:6" ht="15.75" customHeight="1">
      <c r="A177" s="661"/>
      <c r="B177" s="664"/>
      <c r="C177" s="132" t="s">
        <v>4631</v>
      </c>
      <c r="D177" s="543"/>
      <c r="E177" s="94"/>
    </row>
    <row r="178" spans="1:6" ht="15.75" customHeight="1">
      <c r="A178" s="578" t="s">
        <v>4632</v>
      </c>
      <c r="B178" s="576" t="s">
        <v>4633</v>
      </c>
      <c r="C178" s="101" t="s">
        <v>4634</v>
      </c>
      <c r="D178" s="94"/>
      <c r="E178" s="94"/>
    </row>
    <row r="179" spans="1:6" ht="15.75" customHeight="1">
      <c r="A179" s="661"/>
      <c r="B179" s="661"/>
      <c r="C179" s="101" t="s">
        <v>4635</v>
      </c>
      <c r="D179" s="94"/>
      <c r="E179" s="94"/>
    </row>
    <row r="180" spans="1:6" ht="15.75" customHeight="1">
      <c r="A180" s="661"/>
      <c r="B180" s="661"/>
      <c r="C180" s="101" t="s">
        <v>4636</v>
      </c>
      <c r="D180" s="94"/>
      <c r="E180" s="94"/>
    </row>
    <row r="181" spans="1:6" ht="15.75" customHeight="1">
      <c r="A181" s="661"/>
      <c r="B181" s="661"/>
      <c r="C181" s="101" t="s">
        <v>4637</v>
      </c>
      <c r="D181" s="94"/>
      <c r="E181" s="94"/>
    </row>
    <row r="182" spans="1:6" ht="15.75" customHeight="1">
      <c r="A182" s="661"/>
      <c r="B182" s="661"/>
      <c r="C182" s="101" t="s">
        <v>4638</v>
      </c>
      <c r="D182" s="94"/>
      <c r="E182" s="94"/>
    </row>
    <row r="183" spans="1:6" ht="15.75" customHeight="1">
      <c r="A183" s="661"/>
      <c r="B183" s="661"/>
      <c r="C183" s="101" t="s">
        <v>4639</v>
      </c>
      <c r="D183" s="94"/>
      <c r="E183" s="94"/>
    </row>
    <row r="184" spans="1:6" ht="15.75" customHeight="1">
      <c r="A184" s="661"/>
      <c r="B184" s="661"/>
      <c r="C184" s="101" t="s">
        <v>4640</v>
      </c>
      <c r="D184" s="94"/>
      <c r="E184" s="94"/>
    </row>
    <row r="185" spans="1:6" ht="15.75" customHeight="1">
      <c r="A185" s="661"/>
      <c r="B185" s="661"/>
      <c r="C185" s="101" t="s">
        <v>4641</v>
      </c>
      <c r="D185" s="94"/>
      <c r="E185" s="94"/>
    </row>
    <row r="186" spans="1:6" ht="15.75" customHeight="1">
      <c r="A186" s="661"/>
      <c r="B186" s="661"/>
      <c r="C186" s="101" t="s">
        <v>4642</v>
      </c>
      <c r="D186" s="94"/>
      <c r="E186" s="94"/>
    </row>
    <row r="187" spans="1:6" ht="15.75" customHeight="1">
      <c r="A187" s="662"/>
      <c r="B187" s="662"/>
      <c r="C187" s="101" t="s">
        <v>4643</v>
      </c>
      <c r="D187" s="94"/>
      <c r="E187" s="94"/>
    </row>
    <row r="188" spans="1:6" ht="15.75" customHeight="1">
      <c r="A188" s="578" t="s">
        <v>4644</v>
      </c>
      <c r="B188" s="592" t="s">
        <v>4645</v>
      </c>
      <c r="C188" s="101" t="s">
        <v>4646</v>
      </c>
      <c r="D188" s="94"/>
      <c r="E188" s="94"/>
    </row>
    <row r="189" spans="1:6" ht="15.75" customHeight="1">
      <c r="A189" s="661"/>
      <c r="B189" s="661"/>
      <c r="C189" s="101" t="s">
        <v>4647</v>
      </c>
      <c r="D189" s="94"/>
      <c r="E189" s="94"/>
    </row>
    <row r="190" spans="1:6" ht="15.75" customHeight="1">
      <c r="A190" s="661"/>
      <c r="B190" s="661"/>
      <c r="C190" s="101" t="s">
        <v>4648</v>
      </c>
      <c r="D190" s="94"/>
      <c r="E190" s="94"/>
    </row>
    <row r="191" spans="1:6" ht="15.75" customHeight="1">
      <c r="A191" s="661"/>
      <c r="B191" s="661"/>
      <c r="C191" s="101" t="s">
        <v>4649</v>
      </c>
      <c r="D191" s="94"/>
      <c r="E191" s="94"/>
    </row>
    <row r="192" spans="1:6" ht="15.75" customHeight="1">
      <c r="A192" s="662"/>
      <c r="B192" s="662"/>
      <c r="C192" s="101" t="s">
        <v>4650</v>
      </c>
      <c r="D192" s="94"/>
      <c r="E192" s="94"/>
      <c r="F192" s="133"/>
    </row>
    <row r="193" spans="1:5" ht="15.75" customHeight="1">
      <c r="A193" s="578" t="s">
        <v>4651</v>
      </c>
      <c r="B193" s="576" t="s">
        <v>4652</v>
      </c>
      <c r="C193" s="101" t="s">
        <v>4653</v>
      </c>
      <c r="D193" s="94"/>
      <c r="E193" s="94"/>
    </row>
    <row r="194" spans="1:5" ht="34.5" customHeight="1">
      <c r="A194" s="661"/>
      <c r="B194" s="661"/>
      <c r="C194" s="101" t="s">
        <v>4654</v>
      </c>
      <c r="D194" s="94"/>
      <c r="E194" s="94"/>
    </row>
    <row r="195" spans="1:5" ht="15.75" customHeight="1">
      <c r="A195" s="661"/>
      <c r="B195" s="661"/>
      <c r="C195" s="101" t="s">
        <v>4655</v>
      </c>
      <c r="D195" s="94"/>
      <c r="E195" s="94"/>
    </row>
    <row r="196" spans="1:5" ht="45.75" customHeight="1">
      <c r="A196" s="661"/>
      <c r="B196" s="661"/>
      <c r="C196" s="101" t="s">
        <v>4656</v>
      </c>
      <c r="D196" s="94"/>
      <c r="E196" s="94"/>
    </row>
    <row r="197" spans="1:5" ht="15.75" customHeight="1">
      <c r="A197" s="662"/>
      <c r="B197" s="662"/>
      <c r="C197" s="101" t="s">
        <v>4657</v>
      </c>
      <c r="D197" s="94"/>
      <c r="E197" s="94"/>
    </row>
    <row r="198" spans="1:5" ht="27.75" customHeight="1">
      <c r="A198" s="90" t="s">
        <v>4658</v>
      </c>
      <c r="B198" s="93" t="s">
        <v>4261</v>
      </c>
      <c r="C198" s="100" t="s">
        <v>4262</v>
      </c>
      <c r="D198" s="94"/>
      <c r="E198" s="94"/>
    </row>
    <row r="199" spans="1:5" ht="15.75" customHeight="1">
      <c r="A199" s="97">
        <v>9</v>
      </c>
      <c r="B199" s="580" t="s">
        <v>4659</v>
      </c>
      <c r="C199" s="660"/>
      <c r="D199" s="130"/>
      <c r="E199" s="130"/>
    </row>
    <row r="200" spans="1:5" ht="66" customHeight="1">
      <c r="A200" s="90" t="s">
        <v>4660</v>
      </c>
      <c r="B200" s="593" t="s">
        <v>4661</v>
      </c>
      <c r="C200" s="665"/>
      <c r="D200" s="543"/>
      <c r="E200" s="94"/>
    </row>
    <row r="201" spans="1:5" ht="15.75" customHeight="1">
      <c r="A201" s="594" t="s">
        <v>4662</v>
      </c>
      <c r="B201" s="576" t="s">
        <v>4663</v>
      </c>
      <c r="C201" s="101" t="s">
        <v>4664</v>
      </c>
      <c r="D201" s="94"/>
      <c r="E201" s="134"/>
    </row>
    <row r="202" spans="1:5" ht="15.75" customHeight="1">
      <c r="A202" s="664"/>
      <c r="B202" s="661"/>
      <c r="C202" s="101" t="s">
        <v>4665</v>
      </c>
      <c r="D202" s="94"/>
      <c r="E202" s="134"/>
    </row>
    <row r="203" spans="1:5" ht="15.75" customHeight="1">
      <c r="A203" s="664"/>
      <c r="B203" s="661"/>
      <c r="C203" s="101" t="s">
        <v>4666</v>
      </c>
      <c r="D203" s="94"/>
      <c r="E203" s="134"/>
    </row>
    <row r="204" spans="1:5" ht="15.75" customHeight="1">
      <c r="A204" s="664"/>
      <c r="B204" s="661"/>
      <c r="C204" s="101" t="s">
        <v>4667</v>
      </c>
      <c r="D204" s="94"/>
      <c r="E204" s="134"/>
    </row>
    <row r="205" spans="1:5" ht="15.75" customHeight="1">
      <c r="A205" s="664"/>
      <c r="B205" s="661"/>
      <c r="C205" s="101" t="s">
        <v>4668</v>
      </c>
      <c r="D205" s="94"/>
      <c r="E205" s="134"/>
    </row>
    <row r="206" spans="1:5" ht="15.75" customHeight="1">
      <c r="A206" s="664"/>
      <c r="B206" s="661"/>
      <c r="C206" s="101" t="s">
        <v>4669</v>
      </c>
      <c r="D206" s="94"/>
      <c r="E206" s="134"/>
    </row>
    <row r="207" spans="1:5" ht="15.75" customHeight="1">
      <c r="A207" s="664"/>
      <c r="B207" s="661"/>
      <c r="C207" s="101" t="s">
        <v>4670</v>
      </c>
      <c r="D207" s="94"/>
      <c r="E207" s="134"/>
    </row>
    <row r="208" spans="1:5" ht="15.75" customHeight="1">
      <c r="A208" s="664"/>
      <c r="B208" s="661"/>
      <c r="C208" s="101" t="s">
        <v>4671</v>
      </c>
      <c r="D208" s="94"/>
      <c r="E208" s="134"/>
    </row>
    <row r="209" spans="1:5" ht="15.75" customHeight="1">
      <c r="A209" s="664"/>
      <c r="B209" s="661"/>
      <c r="C209" s="101" t="s">
        <v>4672</v>
      </c>
      <c r="D209" s="94"/>
      <c r="E209" s="134"/>
    </row>
    <row r="210" spans="1:5" ht="15.75" customHeight="1">
      <c r="A210" s="664"/>
      <c r="B210" s="662"/>
      <c r="C210" s="101" t="s">
        <v>4673</v>
      </c>
      <c r="D210" s="94"/>
      <c r="E210" s="544"/>
    </row>
    <row r="211" spans="1:5" ht="15.75" customHeight="1">
      <c r="A211" s="579" t="s">
        <v>4674</v>
      </c>
      <c r="B211" s="595" t="s">
        <v>4675</v>
      </c>
      <c r="C211" s="135" t="s">
        <v>4676</v>
      </c>
      <c r="D211" s="136"/>
      <c r="E211" s="94"/>
    </row>
    <row r="212" spans="1:5" ht="15.75" customHeight="1">
      <c r="A212" s="662"/>
      <c r="B212" s="662"/>
      <c r="C212" s="101" t="s">
        <v>4677</v>
      </c>
      <c r="D212" s="94"/>
      <c r="E212" s="94"/>
    </row>
    <row r="213" spans="1:5" ht="15.75" customHeight="1">
      <c r="A213" s="578" t="s">
        <v>4678</v>
      </c>
      <c r="B213" s="579" t="s">
        <v>4679</v>
      </c>
      <c r="C213" s="101" t="s">
        <v>4680</v>
      </c>
      <c r="D213" s="94"/>
      <c r="E213" s="94"/>
    </row>
    <row r="214" spans="1:5" ht="15.75" customHeight="1">
      <c r="A214" s="661"/>
      <c r="B214" s="661"/>
      <c r="C214" s="101" t="s">
        <v>4681</v>
      </c>
      <c r="D214" s="94"/>
      <c r="E214" s="94"/>
    </row>
    <row r="215" spans="1:5" ht="15.75" customHeight="1">
      <c r="A215" s="662"/>
      <c r="B215" s="662"/>
      <c r="C215" s="101" t="s">
        <v>4682</v>
      </c>
      <c r="D215" s="94"/>
      <c r="E215" s="94"/>
    </row>
    <row r="216" spans="1:5" ht="15.75" customHeight="1">
      <c r="A216" s="578" t="s">
        <v>4683</v>
      </c>
      <c r="B216" s="579" t="s">
        <v>4684</v>
      </c>
      <c r="C216" s="101" t="s">
        <v>4685</v>
      </c>
      <c r="D216" s="94"/>
      <c r="E216" s="136"/>
    </row>
    <row r="217" spans="1:5" ht="15.75" customHeight="1">
      <c r="A217" s="661"/>
      <c r="B217" s="661"/>
      <c r="C217" s="101" t="s">
        <v>4686</v>
      </c>
      <c r="D217" s="94"/>
      <c r="E217" s="94"/>
    </row>
    <row r="218" spans="1:5" ht="15.75" customHeight="1">
      <c r="A218" s="661"/>
      <c r="B218" s="661"/>
      <c r="C218" s="101" t="s">
        <v>4687</v>
      </c>
      <c r="D218" s="94"/>
      <c r="E218" s="94"/>
    </row>
    <row r="219" spans="1:5" ht="15.75" customHeight="1">
      <c r="A219" s="661"/>
      <c r="B219" s="661"/>
      <c r="C219" s="101" t="s">
        <v>4688</v>
      </c>
      <c r="D219" s="94"/>
      <c r="E219" s="94"/>
    </row>
    <row r="220" spans="1:5" ht="15.75" customHeight="1">
      <c r="A220" s="661"/>
      <c r="B220" s="661"/>
      <c r="C220" s="101" t="s">
        <v>4689</v>
      </c>
      <c r="D220" s="94"/>
      <c r="E220" s="94"/>
    </row>
    <row r="221" spans="1:5" ht="15.75" customHeight="1">
      <c r="A221" s="661"/>
      <c r="B221" s="661"/>
      <c r="C221" s="101" t="s">
        <v>4690</v>
      </c>
      <c r="D221" s="94"/>
      <c r="E221" s="94"/>
    </row>
    <row r="222" spans="1:5" ht="15.75" customHeight="1">
      <c r="A222" s="662"/>
      <c r="B222" s="662"/>
      <c r="C222" s="101" t="s">
        <v>4691</v>
      </c>
      <c r="D222" s="94"/>
      <c r="E222" s="94"/>
    </row>
    <row r="223" spans="1:5" ht="15.75" customHeight="1">
      <c r="A223" s="97">
        <v>10</v>
      </c>
      <c r="B223" s="580" t="s">
        <v>4692</v>
      </c>
      <c r="C223" s="660"/>
      <c r="D223" s="130"/>
      <c r="E223" s="130"/>
    </row>
    <row r="224" spans="1:5" ht="60" customHeight="1">
      <c r="A224" s="90" t="s">
        <v>4693</v>
      </c>
      <c r="B224" s="92" t="s">
        <v>4694</v>
      </c>
      <c r="C224" s="101" t="s">
        <v>4695</v>
      </c>
      <c r="D224" s="94"/>
      <c r="E224" s="94"/>
    </row>
    <row r="225" spans="1:5" ht="46.5" customHeight="1">
      <c r="A225" s="90" t="s">
        <v>4696</v>
      </c>
      <c r="B225" s="577" t="s">
        <v>4697</v>
      </c>
      <c r="C225" s="660"/>
      <c r="D225" s="101"/>
      <c r="E225" s="94"/>
    </row>
    <row r="226" spans="1:5" ht="60" customHeight="1">
      <c r="A226" s="90" t="s">
        <v>4698</v>
      </c>
      <c r="B226" s="577" t="s">
        <v>4699</v>
      </c>
      <c r="C226" s="660"/>
      <c r="D226" s="101"/>
      <c r="E226" s="94"/>
    </row>
    <row r="227" spans="1:5" ht="46.5" customHeight="1">
      <c r="A227" s="90" t="s">
        <v>4700</v>
      </c>
      <c r="B227" s="577" t="s">
        <v>4701</v>
      </c>
      <c r="C227" s="660"/>
      <c r="D227" s="101"/>
      <c r="E227" s="94"/>
    </row>
    <row r="228" spans="1:5" ht="25.5" customHeight="1">
      <c r="A228" s="90" t="s">
        <v>4702</v>
      </c>
      <c r="B228" s="577" t="s">
        <v>4703</v>
      </c>
      <c r="C228" s="660"/>
      <c r="D228" s="101"/>
      <c r="E228" s="94"/>
    </row>
    <row r="229" spans="1:5" ht="22.5" customHeight="1">
      <c r="A229" s="90" t="s">
        <v>4704</v>
      </c>
      <c r="B229" s="577" t="s">
        <v>4705</v>
      </c>
      <c r="C229" s="660"/>
      <c r="D229" s="101"/>
      <c r="E229" s="94"/>
    </row>
    <row r="230" spans="1:5" ht="30.75" customHeight="1">
      <c r="A230" s="90" t="s">
        <v>4706</v>
      </c>
      <c r="B230" s="577" t="s">
        <v>4707</v>
      </c>
      <c r="C230" s="660"/>
      <c r="D230" s="101"/>
      <c r="E230" s="94"/>
    </row>
    <row r="231" spans="1:5" ht="29.25" customHeight="1">
      <c r="A231" s="90" t="s">
        <v>4708</v>
      </c>
      <c r="B231" s="577" t="s">
        <v>4709</v>
      </c>
      <c r="C231" s="660"/>
      <c r="D231" s="101"/>
      <c r="E231" s="94"/>
    </row>
    <row r="232" spans="1:5" ht="24.75" customHeight="1">
      <c r="A232" s="90" t="s">
        <v>4710</v>
      </c>
      <c r="B232" s="577" t="s">
        <v>4711</v>
      </c>
      <c r="C232" s="660"/>
      <c r="D232" s="101"/>
      <c r="E232" s="94"/>
    </row>
    <row r="233" spans="1:5" ht="18.75" customHeight="1">
      <c r="A233" s="90" t="s">
        <v>4712</v>
      </c>
      <c r="B233" s="577" t="s">
        <v>4713</v>
      </c>
      <c r="C233" s="660"/>
      <c r="D233" s="101"/>
      <c r="E233" s="94"/>
    </row>
    <row r="234" spans="1:5" ht="15.75" customHeight="1">
      <c r="A234" s="90" t="s">
        <v>4714</v>
      </c>
      <c r="B234" s="577" t="s">
        <v>4715</v>
      </c>
      <c r="C234" s="660"/>
      <c r="D234" s="101"/>
      <c r="E234" s="94"/>
    </row>
    <row r="235" spans="1:5" ht="45" customHeight="1">
      <c r="A235" s="90" t="s">
        <v>4716</v>
      </c>
      <c r="B235" s="577" t="s">
        <v>4717</v>
      </c>
      <c r="C235" s="660"/>
      <c r="D235" s="101"/>
      <c r="E235" s="94"/>
    </row>
    <row r="236" spans="1:5" ht="52.5" customHeight="1">
      <c r="A236" s="90" t="s">
        <v>4718</v>
      </c>
      <c r="B236" s="577" t="s">
        <v>4719</v>
      </c>
      <c r="C236" s="660"/>
      <c r="D236" s="101"/>
      <c r="E236" s="94"/>
    </row>
    <row r="237" spans="1:5" ht="29.25" customHeight="1">
      <c r="A237" s="90" t="s">
        <v>4720</v>
      </c>
      <c r="B237" s="577" t="s">
        <v>4721</v>
      </c>
      <c r="C237" s="660"/>
      <c r="D237" s="101"/>
      <c r="E237" s="94"/>
    </row>
    <row r="238" spans="1:5" ht="15.75" customHeight="1">
      <c r="A238" s="97">
        <v>11</v>
      </c>
      <c r="B238" s="580" t="s">
        <v>4722</v>
      </c>
      <c r="C238" s="660"/>
      <c r="D238" s="102"/>
      <c r="E238" s="102"/>
    </row>
    <row r="239" spans="1:5" ht="30" customHeight="1">
      <c r="A239" s="137" t="s">
        <v>4723</v>
      </c>
      <c r="B239" s="582" t="s">
        <v>4724</v>
      </c>
      <c r="C239" s="660"/>
      <c r="D239" s="94"/>
      <c r="E239" s="94"/>
    </row>
    <row r="240" spans="1:5" ht="30" customHeight="1">
      <c r="A240" s="137" t="s">
        <v>4725</v>
      </c>
      <c r="B240" s="577" t="s">
        <v>4726</v>
      </c>
      <c r="C240" s="660"/>
      <c r="D240" s="101"/>
      <c r="E240" s="94"/>
    </row>
    <row r="241" spans="1:5" ht="30" customHeight="1">
      <c r="A241" s="137" t="s">
        <v>4727</v>
      </c>
      <c r="B241" s="577" t="s">
        <v>4728</v>
      </c>
      <c r="C241" s="660"/>
      <c r="D241" s="101"/>
      <c r="E241" s="94"/>
    </row>
    <row r="242" spans="1:5" ht="30" customHeight="1">
      <c r="A242" s="137" t="s">
        <v>4729</v>
      </c>
      <c r="B242" s="577" t="s">
        <v>4730</v>
      </c>
      <c r="C242" s="660"/>
      <c r="D242" s="101"/>
      <c r="E242" s="94"/>
    </row>
    <row r="243" spans="1:5" ht="15.75" customHeight="1">
      <c r="A243" s="137" t="s">
        <v>4731</v>
      </c>
      <c r="B243" s="577" t="s">
        <v>4732</v>
      </c>
      <c r="C243" s="660"/>
      <c r="D243" s="101"/>
      <c r="E243" s="94"/>
    </row>
    <row r="244" spans="1:5" ht="15.75" customHeight="1">
      <c r="A244" s="137" t="s">
        <v>4733</v>
      </c>
      <c r="B244" s="577" t="s">
        <v>4734</v>
      </c>
      <c r="C244" s="660"/>
      <c r="D244" s="101"/>
      <c r="E244" s="94"/>
    </row>
    <row r="245" spans="1:5" ht="30" customHeight="1">
      <c r="A245" s="137" t="s">
        <v>4735</v>
      </c>
      <c r="B245" s="577" t="s">
        <v>4736</v>
      </c>
      <c r="C245" s="660"/>
      <c r="D245" s="101"/>
      <c r="E245" s="94"/>
    </row>
    <row r="246" spans="1:5" ht="15.75" customHeight="1">
      <c r="A246" s="137" t="s">
        <v>4737</v>
      </c>
      <c r="B246" s="577" t="s">
        <v>4738</v>
      </c>
      <c r="C246" s="660"/>
      <c r="D246" s="101"/>
      <c r="E246" s="94"/>
    </row>
    <row r="247" spans="1:5" ht="15.75" customHeight="1">
      <c r="A247" s="137" t="s">
        <v>4739</v>
      </c>
      <c r="B247" s="577" t="s">
        <v>4740</v>
      </c>
      <c r="C247" s="660"/>
      <c r="D247" s="101"/>
      <c r="E247" s="94"/>
    </row>
    <row r="248" spans="1:5" ht="30" customHeight="1">
      <c r="A248" s="137" t="s">
        <v>4741</v>
      </c>
      <c r="B248" s="577" t="s">
        <v>4742</v>
      </c>
      <c r="C248" s="660"/>
      <c r="D248" s="101"/>
      <c r="E248" s="94"/>
    </row>
    <row r="249" spans="1:5" ht="15.75" customHeight="1">
      <c r="A249" s="97">
        <v>12</v>
      </c>
      <c r="B249" s="580" t="s">
        <v>4743</v>
      </c>
      <c r="C249" s="660"/>
      <c r="D249" s="102"/>
      <c r="E249" s="102"/>
    </row>
    <row r="250" spans="1:5" ht="42" customHeight="1">
      <c r="A250" s="90" t="s">
        <v>4744</v>
      </c>
      <c r="B250" s="577" t="s">
        <v>4745</v>
      </c>
      <c r="C250" s="660"/>
      <c r="D250" s="94"/>
      <c r="E250" s="94"/>
    </row>
    <row r="251" spans="1:5" ht="34.5" customHeight="1">
      <c r="A251" s="90" t="s">
        <v>4746</v>
      </c>
      <c r="B251" s="577" t="s">
        <v>4747</v>
      </c>
      <c r="C251" s="660"/>
      <c r="D251" s="101"/>
      <c r="E251" s="94"/>
    </row>
    <row r="252" spans="1:5" ht="23.25" customHeight="1">
      <c r="A252" s="90" t="s">
        <v>4748</v>
      </c>
      <c r="B252" s="577" t="s">
        <v>4749</v>
      </c>
      <c r="C252" s="660"/>
      <c r="D252" s="101"/>
      <c r="E252" s="94"/>
    </row>
    <row r="253" spans="1:5" ht="25.5" customHeight="1">
      <c r="A253" s="90" t="s">
        <v>4750</v>
      </c>
      <c r="B253" s="577" t="s">
        <v>4751</v>
      </c>
      <c r="C253" s="660"/>
      <c r="D253" s="101"/>
      <c r="E253" s="94"/>
    </row>
    <row r="254" spans="1:5" ht="42" customHeight="1">
      <c r="A254" s="90" t="s">
        <v>4752</v>
      </c>
      <c r="B254" s="577" t="s">
        <v>4753</v>
      </c>
      <c r="C254" s="660"/>
      <c r="D254" s="101"/>
      <c r="E254" s="94"/>
    </row>
    <row r="255" spans="1:5" ht="30" customHeight="1">
      <c r="A255" s="90" t="s">
        <v>4754</v>
      </c>
      <c r="B255" s="577" t="s">
        <v>4755</v>
      </c>
      <c r="C255" s="660"/>
      <c r="D255" s="101"/>
      <c r="E255" s="94"/>
    </row>
    <row r="256" spans="1:5" ht="21" customHeight="1">
      <c r="A256" s="90" t="s">
        <v>4756</v>
      </c>
      <c r="B256" s="577" t="s">
        <v>4757</v>
      </c>
      <c r="C256" s="660"/>
      <c r="D256" s="101"/>
      <c r="E256" s="94"/>
    </row>
    <row r="257" spans="1:5" ht="23.25" customHeight="1">
      <c r="A257" s="90" t="s">
        <v>4758</v>
      </c>
      <c r="B257" s="577" t="s">
        <v>4759</v>
      </c>
      <c r="C257" s="660"/>
      <c r="D257" s="101"/>
      <c r="E257" s="101"/>
    </row>
    <row r="258" spans="1:5" ht="36" customHeight="1">
      <c r="A258" s="90" t="s">
        <v>4760</v>
      </c>
      <c r="B258" s="577" t="s">
        <v>4761</v>
      </c>
      <c r="C258" s="660"/>
      <c r="D258" s="101"/>
      <c r="E258" s="101"/>
    </row>
    <row r="259" spans="1:5" ht="32.25" customHeight="1">
      <c r="A259" s="90" t="s">
        <v>4762</v>
      </c>
      <c r="B259" s="577" t="s">
        <v>4763</v>
      </c>
      <c r="C259" s="660"/>
      <c r="D259" s="101"/>
      <c r="E259" s="101"/>
    </row>
    <row r="260" spans="1:5" ht="15.75" customHeight="1">
      <c r="A260" s="97">
        <v>13</v>
      </c>
      <c r="B260" s="580" t="s">
        <v>4764</v>
      </c>
      <c r="C260" s="660"/>
      <c r="D260" s="102"/>
      <c r="E260" s="102"/>
    </row>
    <row r="261" spans="1:5" ht="24.75" customHeight="1">
      <c r="A261" s="90" t="s">
        <v>4765</v>
      </c>
      <c r="B261" s="93" t="s">
        <v>4764</v>
      </c>
      <c r="C261" s="99" t="s">
        <v>4766</v>
      </c>
      <c r="D261" s="94"/>
      <c r="E261" s="94"/>
    </row>
    <row r="262" spans="1:5" ht="22.5" customHeight="1">
      <c r="A262" s="90" t="s">
        <v>4767</v>
      </c>
      <c r="B262" s="577" t="s">
        <v>4768</v>
      </c>
      <c r="C262" s="660"/>
      <c r="D262" s="101"/>
      <c r="E262" s="94"/>
    </row>
    <row r="263" spans="1:5" ht="27" customHeight="1">
      <c r="A263" s="90" t="s">
        <v>4769</v>
      </c>
      <c r="B263" s="577" t="s">
        <v>4770</v>
      </c>
      <c r="C263" s="660"/>
      <c r="D263" s="101"/>
      <c r="E263" s="94"/>
    </row>
    <row r="264" spans="1:5" ht="15.75" customHeight="1">
      <c r="A264" s="90" t="s">
        <v>4771</v>
      </c>
      <c r="B264" s="577" t="s">
        <v>4772</v>
      </c>
      <c r="C264" s="660"/>
      <c r="D264" s="101"/>
      <c r="E264" s="94"/>
    </row>
    <row r="265" spans="1:5" ht="36.75" customHeight="1">
      <c r="A265" s="90" t="s">
        <v>4773</v>
      </c>
      <c r="B265" s="577" t="s">
        <v>4774</v>
      </c>
      <c r="C265" s="660"/>
      <c r="D265" s="101"/>
      <c r="E265" s="94"/>
    </row>
    <row r="266" spans="1:5" ht="33" customHeight="1">
      <c r="A266" s="90" t="s">
        <v>4775</v>
      </c>
      <c r="B266" s="577" t="s">
        <v>4776</v>
      </c>
      <c r="C266" s="660"/>
      <c r="D266" s="101"/>
      <c r="E266" s="94"/>
    </row>
    <row r="267" spans="1:5" ht="27" customHeight="1">
      <c r="A267" s="90" t="s">
        <v>4777</v>
      </c>
      <c r="B267" s="577" t="s">
        <v>4778</v>
      </c>
      <c r="C267" s="660"/>
      <c r="D267" s="101"/>
      <c r="E267" s="94"/>
    </row>
    <row r="268" spans="1:5" ht="27" customHeight="1">
      <c r="A268" s="90" t="s">
        <v>4779</v>
      </c>
      <c r="B268" s="577" t="s">
        <v>4780</v>
      </c>
      <c r="C268" s="660"/>
      <c r="D268" s="101"/>
      <c r="E268" s="94"/>
    </row>
    <row r="269" spans="1:5" ht="27" customHeight="1">
      <c r="A269" s="90" t="s">
        <v>4781</v>
      </c>
      <c r="B269" s="577" t="s">
        <v>4782</v>
      </c>
      <c r="C269" s="660"/>
      <c r="D269" s="101"/>
      <c r="E269" s="94"/>
    </row>
    <row r="270" spans="1:5" ht="15.75" customHeight="1">
      <c r="A270" s="90" t="s">
        <v>4783</v>
      </c>
      <c r="B270" s="577" t="s">
        <v>4784</v>
      </c>
      <c r="C270" s="660"/>
      <c r="D270" s="101"/>
      <c r="E270" s="94"/>
    </row>
    <row r="271" spans="1:5" ht="27" customHeight="1">
      <c r="A271" s="90" t="s">
        <v>4785</v>
      </c>
      <c r="B271" s="577" t="s">
        <v>4786</v>
      </c>
      <c r="C271" s="660"/>
      <c r="D271" s="101"/>
      <c r="E271" s="94"/>
    </row>
    <row r="272" spans="1:5" ht="27" customHeight="1">
      <c r="A272" s="90" t="s">
        <v>4787</v>
      </c>
      <c r="B272" s="577" t="s">
        <v>4788</v>
      </c>
      <c r="C272" s="660"/>
      <c r="D272" s="101"/>
      <c r="E272" s="94"/>
    </row>
    <row r="273" spans="1:5" ht="15.75" customHeight="1">
      <c r="A273" s="90" t="s">
        <v>4789</v>
      </c>
      <c r="B273" s="577" t="s">
        <v>4790</v>
      </c>
      <c r="C273" s="660"/>
      <c r="D273" s="101"/>
      <c r="E273" s="94"/>
    </row>
    <row r="274" spans="1:5" ht="54.75" customHeight="1">
      <c r="A274" s="90" t="s">
        <v>4791</v>
      </c>
      <c r="B274" s="92" t="s">
        <v>4792</v>
      </c>
      <c r="C274" s="92" t="s">
        <v>4793</v>
      </c>
      <c r="D274" s="94"/>
      <c r="E274" s="94"/>
    </row>
    <row r="275" spans="1:5" ht="57.75" customHeight="1">
      <c r="A275" s="90" t="s">
        <v>4794</v>
      </c>
      <c r="B275" s="138" t="s">
        <v>4795</v>
      </c>
      <c r="C275" s="100" t="s">
        <v>4796</v>
      </c>
      <c r="D275" s="94"/>
      <c r="E275" s="94"/>
    </row>
    <row r="276" spans="1:5" ht="15.75" customHeight="1">
      <c r="A276" s="578" t="s">
        <v>4797</v>
      </c>
      <c r="B276" s="139" t="s">
        <v>4798</v>
      </c>
      <c r="C276" s="139" t="s">
        <v>4799</v>
      </c>
      <c r="D276" s="94"/>
      <c r="E276" s="94"/>
    </row>
    <row r="277" spans="1:5" ht="15.75" customHeight="1">
      <c r="A277" s="661"/>
      <c r="B277" s="140" t="s">
        <v>4800</v>
      </c>
      <c r="C277" s="137" t="s">
        <v>4801</v>
      </c>
      <c r="D277" s="94"/>
      <c r="E277" s="94"/>
    </row>
    <row r="278" spans="1:5" ht="15.75" customHeight="1">
      <c r="A278" s="661"/>
      <c r="B278" s="140" t="s">
        <v>4802</v>
      </c>
      <c r="C278" s="137" t="s">
        <v>4803</v>
      </c>
      <c r="D278" s="94"/>
      <c r="E278" s="94"/>
    </row>
    <row r="279" spans="1:5" ht="15.75" customHeight="1">
      <c r="A279" s="661"/>
      <c r="B279" s="140" t="s">
        <v>4804</v>
      </c>
      <c r="C279" s="137" t="s">
        <v>4805</v>
      </c>
      <c r="D279" s="94"/>
      <c r="E279" s="94"/>
    </row>
    <row r="280" spans="1:5" ht="15.75" customHeight="1">
      <c r="A280" s="661"/>
      <c r="B280" s="140" t="s">
        <v>4806</v>
      </c>
      <c r="C280" s="137" t="s">
        <v>4807</v>
      </c>
      <c r="D280" s="94"/>
      <c r="E280" s="94"/>
    </row>
    <row r="281" spans="1:5" ht="15.75" customHeight="1">
      <c r="A281" s="661"/>
      <c r="B281" s="140" t="s">
        <v>4808</v>
      </c>
      <c r="C281" s="137" t="s">
        <v>4809</v>
      </c>
      <c r="D281" s="94"/>
      <c r="E281" s="94"/>
    </row>
    <row r="282" spans="1:5" ht="15.75" customHeight="1">
      <c r="A282" s="661"/>
      <c r="B282" s="140" t="s">
        <v>4810</v>
      </c>
      <c r="C282" s="137" t="s">
        <v>4811</v>
      </c>
      <c r="D282" s="94"/>
      <c r="E282" s="94"/>
    </row>
    <row r="283" spans="1:5" ht="15.75" customHeight="1">
      <c r="A283" s="661"/>
      <c r="B283" s="140" t="s">
        <v>4812</v>
      </c>
      <c r="C283" s="137" t="s">
        <v>4813</v>
      </c>
      <c r="D283" s="94"/>
      <c r="E283" s="94"/>
    </row>
    <row r="284" spans="1:5" ht="15.75" customHeight="1">
      <c r="A284" s="661"/>
      <c r="B284" s="140" t="s">
        <v>4814</v>
      </c>
      <c r="C284" s="137" t="s">
        <v>4815</v>
      </c>
      <c r="D284" s="94"/>
      <c r="E284" s="94"/>
    </row>
    <row r="285" spans="1:5" ht="15.75" customHeight="1">
      <c r="A285" s="661"/>
      <c r="B285" s="140" t="s">
        <v>4816</v>
      </c>
      <c r="C285" s="137" t="s">
        <v>4817</v>
      </c>
      <c r="D285" s="94"/>
      <c r="E285" s="94"/>
    </row>
    <row r="286" spans="1:5" ht="15.75" customHeight="1">
      <c r="A286" s="662"/>
      <c r="B286" s="140" t="s">
        <v>4818</v>
      </c>
      <c r="C286" s="137" t="s">
        <v>4819</v>
      </c>
      <c r="D286" s="94"/>
      <c r="E286" s="94"/>
    </row>
    <row r="287" spans="1:5" ht="49.5" customHeight="1">
      <c r="A287" s="90" t="s">
        <v>4820</v>
      </c>
      <c r="B287" s="577" t="s">
        <v>4821</v>
      </c>
      <c r="C287" s="660"/>
      <c r="D287" s="94"/>
      <c r="E287" s="94"/>
    </row>
    <row r="288" spans="1:5" ht="101.25" customHeight="1">
      <c r="A288" s="90" t="s">
        <v>4822</v>
      </c>
      <c r="B288" s="577" t="s">
        <v>4823</v>
      </c>
      <c r="C288" s="660"/>
      <c r="D288" s="94"/>
      <c r="E288" s="94"/>
    </row>
    <row r="289" spans="1:5" ht="27" customHeight="1">
      <c r="A289" s="97">
        <v>14</v>
      </c>
      <c r="B289" s="587" t="s">
        <v>4824</v>
      </c>
      <c r="C289" s="660"/>
      <c r="D289" s="102"/>
      <c r="E289" s="102"/>
    </row>
    <row r="290" spans="1:5" ht="119.25" customHeight="1">
      <c r="A290" s="90" t="s">
        <v>4825</v>
      </c>
      <c r="B290" s="577" t="s">
        <v>4826</v>
      </c>
      <c r="C290" s="660"/>
      <c r="D290" s="94"/>
      <c r="E290" s="94"/>
    </row>
    <row r="291" spans="1:5" ht="15.75" customHeight="1">
      <c r="A291" s="97">
        <v>15</v>
      </c>
      <c r="B291" s="580" t="s">
        <v>4827</v>
      </c>
      <c r="C291" s="660"/>
      <c r="D291" s="102"/>
      <c r="E291" s="102"/>
    </row>
    <row r="292" spans="1:5" ht="54" customHeight="1">
      <c r="A292" s="90" t="s">
        <v>4828</v>
      </c>
      <c r="B292" s="577" t="s">
        <v>4829</v>
      </c>
      <c r="C292" s="660"/>
      <c r="D292" s="94"/>
      <c r="E292" s="94"/>
    </row>
    <row r="293" spans="1:5" ht="15.75" customHeight="1">
      <c r="A293" s="90" t="s">
        <v>4830</v>
      </c>
      <c r="B293" s="577" t="s">
        <v>4831</v>
      </c>
      <c r="C293" s="660"/>
      <c r="D293" s="92"/>
      <c r="E293" s="94"/>
    </row>
    <row r="294" spans="1:5" ht="45" customHeight="1">
      <c r="A294" s="90" t="s">
        <v>4832</v>
      </c>
      <c r="B294" s="577" t="s">
        <v>4833</v>
      </c>
      <c r="C294" s="660"/>
      <c r="D294" s="92"/>
      <c r="E294" s="94"/>
    </row>
    <row r="295" spans="1:5" ht="15.75" customHeight="1">
      <c r="A295" s="90" t="s">
        <v>4834</v>
      </c>
      <c r="B295" s="577" t="s">
        <v>4835</v>
      </c>
      <c r="C295" s="660"/>
      <c r="D295" s="101"/>
      <c r="E295" s="94"/>
    </row>
    <row r="296" spans="1:5" ht="24" customHeight="1">
      <c r="A296" s="90" t="s">
        <v>4836</v>
      </c>
      <c r="B296" s="577" t="s">
        <v>4837</v>
      </c>
      <c r="C296" s="660"/>
      <c r="D296" s="101"/>
      <c r="E296" s="94"/>
    </row>
    <row r="297" spans="1:5" ht="36" customHeight="1">
      <c r="A297" s="90" t="s">
        <v>4838</v>
      </c>
      <c r="B297" s="577" t="s">
        <v>4839</v>
      </c>
      <c r="C297" s="660"/>
      <c r="D297" s="92"/>
      <c r="E297" s="94"/>
    </row>
    <row r="298" spans="1:5" ht="37.5" customHeight="1">
      <c r="A298" s="90" t="s">
        <v>4840</v>
      </c>
      <c r="B298" s="577" t="s">
        <v>4841</v>
      </c>
      <c r="C298" s="660"/>
      <c r="D298" s="101"/>
      <c r="E298" s="94"/>
    </row>
    <row r="299" spans="1:5" ht="52.5" customHeight="1">
      <c r="A299" s="90" t="s">
        <v>4842</v>
      </c>
      <c r="B299" s="577" t="s">
        <v>4843</v>
      </c>
      <c r="C299" s="660"/>
      <c r="D299" s="101"/>
      <c r="E299" s="94"/>
    </row>
    <row r="300" spans="1:5" ht="15.75" customHeight="1">
      <c r="A300" s="90" t="s">
        <v>4844</v>
      </c>
      <c r="B300" s="577" t="s">
        <v>4845</v>
      </c>
      <c r="C300" s="660"/>
      <c r="D300" s="101"/>
      <c r="E300" s="94"/>
    </row>
    <row r="301" spans="1:5" ht="15.75" customHeight="1">
      <c r="A301" s="90" t="s">
        <v>4846</v>
      </c>
      <c r="B301" s="577" t="s">
        <v>4847</v>
      </c>
      <c r="C301" s="660"/>
      <c r="D301" s="101"/>
      <c r="E301" s="94"/>
    </row>
    <row r="302" spans="1:5" ht="15.75" customHeight="1">
      <c r="A302" s="90" t="s">
        <v>4848</v>
      </c>
      <c r="B302" s="577" t="s">
        <v>4849</v>
      </c>
      <c r="C302" s="660"/>
      <c r="D302" s="101"/>
      <c r="E302" s="94"/>
    </row>
    <row r="303" spans="1:5" ht="15.75" customHeight="1">
      <c r="A303" s="90" t="s">
        <v>4850</v>
      </c>
      <c r="B303" s="577" t="s">
        <v>4851</v>
      </c>
      <c r="C303" s="660"/>
      <c r="D303" s="101"/>
      <c r="E303" s="94"/>
    </row>
    <row r="304" spans="1:5" ht="45" customHeight="1">
      <c r="A304" s="90" t="s">
        <v>4852</v>
      </c>
      <c r="B304" s="577" t="s">
        <v>4853</v>
      </c>
      <c r="C304" s="660"/>
      <c r="D304" s="101"/>
      <c r="E304" s="94"/>
    </row>
    <row r="305" spans="1:5" ht="22.5" customHeight="1">
      <c r="A305" s="90" t="s">
        <v>4854</v>
      </c>
      <c r="B305" s="577" t="s">
        <v>4855</v>
      </c>
      <c r="C305" s="660"/>
      <c r="D305" s="101"/>
      <c r="E305" s="94"/>
    </row>
    <row r="306" spans="1:5" ht="45" customHeight="1">
      <c r="A306" s="90" t="s">
        <v>4856</v>
      </c>
      <c r="B306" s="577" t="s">
        <v>4857</v>
      </c>
      <c r="C306" s="660"/>
      <c r="D306" s="101"/>
      <c r="E306" s="94"/>
    </row>
    <row r="307" spans="1:5" ht="45" customHeight="1">
      <c r="A307" s="90" t="s">
        <v>4858</v>
      </c>
      <c r="B307" s="577" t="s">
        <v>4859</v>
      </c>
      <c r="C307" s="660"/>
      <c r="D307" s="101"/>
      <c r="E307" s="94"/>
    </row>
    <row r="308" spans="1:5" ht="21" customHeight="1">
      <c r="A308" s="90" t="s">
        <v>4860</v>
      </c>
      <c r="B308" s="577" t="s">
        <v>4861</v>
      </c>
      <c r="C308" s="660"/>
      <c r="D308" s="101"/>
      <c r="E308" s="94"/>
    </row>
    <row r="309" spans="1:5" ht="21" customHeight="1">
      <c r="A309" s="97">
        <v>16</v>
      </c>
      <c r="B309" s="580" t="s">
        <v>4862</v>
      </c>
      <c r="C309" s="660"/>
      <c r="D309" s="102"/>
      <c r="E309" s="102"/>
    </row>
    <row r="310" spans="1:5" ht="39" customHeight="1">
      <c r="A310" s="90" t="s">
        <v>3617</v>
      </c>
      <c r="B310" s="577" t="s">
        <v>4863</v>
      </c>
      <c r="C310" s="660"/>
      <c r="D310" s="94"/>
      <c r="E310" s="94"/>
    </row>
    <row r="311" spans="1:5" ht="46.5" customHeight="1">
      <c r="A311" s="90" t="s">
        <v>4864</v>
      </c>
      <c r="B311" s="577" t="s">
        <v>4865</v>
      </c>
      <c r="C311" s="660"/>
      <c r="D311" s="141"/>
      <c r="E311" s="94"/>
    </row>
    <row r="312" spans="1:5" ht="15.75" customHeight="1">
      <c r="A312" s="90" t="s">
        <v>4866</v>
      </c>
      <c r="B312" s="577" t="s">
        <v>4867</v>
      </c>
      <c r="C312" s="660"/>
      <c r="D312" s="141"/>
      <c r="E312" s="94"/>
    </row>
    <row r="313" spans="1:5" ht="45" customHeight="1">
      <c r="A313" s="90" t="s">
        <v>4868</v>
      </c>
      <c r="B313" s="577" t="s">
        <v>4869</v>
      </c>
      <c r="C313" s="660"/>
      <c r="D313" s="141"/>
      <c r="E313" s="94"/>
    </row>
    <row r="314" spans="1:5" ht="15.75" customHeight="1">
      <c r="A314" s="90" t="s">
        <v>4870</v>
      </c>
      <c r="B314" s="577" t="s">
        <v>4871</v>
      </c>
      <c r="C314" s="660"/>
      <c r="D314" s="141"/>
      <c r="E314" s="94"/>
    </row>
    <row r="315" spans="1:5" ht="42.75" customHeight="1">
      <c r="A315" s="90" t="s">
        <v>4872</v>
      </c>
      <c r="B315" s="577" t="s">
        <v>4873</v>
      </c>
      <c r="C315" s="660"/>
      <c r="D315" s="141"/>
      <c r="E315" s="94"/>
    </row>
    <row r="316" spans="1:5" ht="15.75" customHeight="1">
      <c r="A316" s="90" t="s">
        <v>4874</v>
      </c>
      <c r="B316" s="577" t="s">
        <v>4875</v>
      </c>
      <c r="C316" s="660"/>
      <c r="D316" s="141"/>
      <c r="E316" s="94"/>
    </row>
    <row r="317" spans="1:5" ht="15.75" customHeight="1">
      <c r="A317" s="90" t="s">
        <v>4876</v>
      </c>
      <c r="B317" s="577" t="s">
        <v>4877</v>
      </c>
      <c r="C317" s="660"/>
      <c r="D317" s="141"/>
      <c r="E317" s="94"/>
    </row>
    <row r="318" spans="1:5" ht="36" customHeight="1">
      <c r="A318" s="90" t="s">
        <v>4878</v>
      </c>
      <c r="B318" s="577" t="s">
        <v>4879</v>
      </c>
      <c r="C318" s="660"/>
      <c r="D318" s="91"/>
      <c r="E318" s="94"/>
    </row>
    <row r="319" spans="1:5" ht="15.75" customHeight="1">
      <c r="A319" s="90" t="s">
        <v>4880</v>
      </c>
      <c r="B319" s="577" t="s">
        <v>4881</v>
      </c>
      <c r="C319" s="660"/>
      <c r="D319" s="91"/>
      <c r="E319" s="94"/>
    </row>
    <row r="320" spans="1:5" ht="27" customHeight="1">
      <c r="A320" s="90" t="s">
        <v>4882</v>
      </c>
      <c r="B320" s="577" t="s">
        <v>4883</v>
      </c>
      <c r="C320" s="660"/>
      <c r="D320" s="141"/>
      <c r="E320" s="94"/>
    </row>
    <row r="321" spans="1:5" ht="15.75" customHeight="1">
      <c r="A321" s="97">
        <v>17</v>
      </c>
      <c r="B321" s="580" t="s">
        <v>4884</v>
      </c>
      <c r="C321" s="660"/>
      <c r="D321" s="102"/>
      <c r="E321" s="102"/>
    </row>
    <row r="322" spans="1:5" ht="39" customHeight="1">
      <c r="A322" s="90" t="s">
        <v>4885</v>
      </c>
      <c r="B322" s="577" t="s">
        <v>4886</v>
      </c>
      <c r="C322" s="660"/>
      <c r="D322" s="141"/>
      <c r="E322" s="94"/>
    </row>
    <row r="323" spans="1:5" ht="39" customHeight="1">
      <c r="A323" s="90" t="s">
        <v>4887</v>
      </c>
      <c r="B323" s="577" t="s">
        <v>4888</v>
      </c>
      <c r="C323" s="660"/>
      <c r="D323" s="141"/>
      <c r="E323" s="94"/>
    </row>
    <row r="324" spans="1:5" ht="39" customHeight="1">
      <c r="A324" s="90" t="s">
        <v>4889</v>
      </c>
      <c r="B324" s="577" t="s">
        <v>4890</v>
      </c>
      <c r="C324" s="660"/>
      <c r="D324" s="141"/>
      <c r="E324" s="94"/>
    </row>
    <row r="325" spans="1:5" ht="39" customHeight="1">
      <c r="A325" s="90" t="s">
        <v>4891</v>
      </c>
      <c r="B325" s="577" t="s">
        <v>4892</v>
      </c>
      <c r="C325" s="660"/>
      <c r="D325" s="141"/>
      <c r="E325" s="94"/>
    </row>
    <row r="326" spans="1:5" ht="15.75" customHeight="1">
      <c r="A326" s="90" t="s">
        <v>4893</v>
      </c>
      <c r="B326" s="577" t="s">
        <v>4894</v>
      </c>
      <c r="C326" s="660"/>
      <c r="D326" s="141"/>
      <c r="E326" s="94"/>
    </row>
    <row r="327" spans="1:5" ht="39" customHeight="1">
      <c r="A327" s="90" t="s">
        <v>4895</v>
      </c>
      <c r="B327" s="577" t="s">
        <v>4896</v>
      </c>
      <c r="C327" s="660"/>
      <c r="D327" s="141"/>
      <c r="E327" s="94"/>
    </row>
    <row r="328" spans="1:5" ht="39" customHeight="1">
      <c r="A328" s="90" t="s">
        <v>4897</v>
      </c>
      <c r="B328" s="577" t="s">
        <v>4898</v>
      </c>
      <c r="C328" s="660"/>
      <c r="D328" s="141"/>
      <c r="E328" s="94"/>
    </row>
    <row r="329" spans="1:5" ht="39" customHeight="1">
      <c r="A329" s="90" t="s">
        <v>4899</v>
      </c>
      <c r="B329" s="577" t="s">
        <v>4900</v>
      </c>
      <c r="C329" s="660"/>
      <c r="D329" s="141"/>
      <c r="E329" s="94"/>
    </row>
    <row r="330" spans="1:5" ht="15.75" customHeight="1">
      <c r="A330" s="90" t="s">
        <v>4901</v>
      </c>
      <c r="B330" s="577" t="s">
        <v>4902</v>
      </c>
      <c r="C330" s="660"/>
      <c r="D330" s="141"/>
      <c r="E330" s="94"/>
    </row>
    <row r="331" spans="1:5" ht="15.75" customHeight="1">
      <c r="A331" s="90" t="s">
        <v>4903</v>
      </c>
      <c r="B331" s="577" t="s">
        <v>4904</v>
      </c>
      <c r="C331" s="660"/>
      <c r="D331" s="141"/>
      <c r="E331" s="94"/>
    </row>
    <row r="332" spans="1:5" ht="39" customHeight="1">
      <c r="A332" s="90" t="s">
        <v>4905</v>
      </c>
      <c r="B332" s="577" t="s">
        <v>4906</v>
      </c>
      <c r="C332" s="660"/>
      <c r="D332" s="141"/>
      <c r="E332" s="94"/>
    </row>
    <row r="333" spans="1:5" ht="15.75" customHeight="1">
      <c r="A333" s="90" t="s">
        <v>4907</v>
      </c>
      <c r="B333" s="577" t="s">
        <v>4908</v>
      </c>
      <c r="C333" s="660"/>
      <c r="D333" s="141"/>
      <c r="E333" s="94"/>
    </row>
    <row r="334" spans="1:5" ht="23.25" customHeight="1">
      <c r="A334" s="90" t="s">
        <v>4909</v>
      </c>
      <c r="B334" s="577" t="s">
        <v>4910</v>
      </c>
      <c r="C334" s="660"/>
      <c r="D334" s="141"/>
      <c r="E334" s="94"/>
    </row>
    <row r="335" spans="1:5" ht="30" customHeight="1">
      <c r="A335" s="90" t="s">
        <v>4911</v>
      </c>
      <c r="B335" s="577" t="s">
        <v>4912</v>
      </c>
      <c r="C335" s="660"/>
      <c r="D335" s="141"/>
      <c r="E335" s="94"/>
    </row>
    <row r="336" spans="1:5" ht="15.75" customHeight="1">
      <c r="A336" s="90" t="s">
        <v>4913</v>
      </c>
      <c r="B336" s="577" t="s">
        <v>4914</v>
      </c>
      <c r="C336" s="660"/>
      <c r="D336" s="141"/>
      <c r="E336" s="94"/>
    </row>
    <row r="337" spans="1:5" ht="15.75" customHeight="1">
      <c r="A337" s="90" t="s">
        <v>4915</v>
      </c>
      <c r="B337" s="577" t="s">
        <v>4916</v>
      </c>
      <c r="C337" s="660"/>
      <c r="D337" s="141"/>
      <c r="E337" s="94"/>
    </row>
    <row r="338" spans="1:5" ht="15.75" customHeight="1">
      <c r="A338" s="90" t="s">
        <v>4917</v>
      </c>
      <c r="B338" s="577" t="s">
        <v>4918</v>
      </c>
      <c r="C338" s="660"/>
      <c r="D338" s="141"/>
      <c r="E338" s="94"/>
    </row>
    <row r="339" spans="1:5" ht="15.75" customHeight="1">
      <c r="A339" s="90" t="s">
        <v>4919</v>
      </c>
      <c r="B339" s="577" t="s">
        <v>4920</v>
      </c>
      <c r="C339" s="660"/>
      <c r="D339" s="141"/>
      <c r="E339" s="94"/>
    </row>
    <row r="340" spans="1:5" ht="31.5" customHeight="1">
      <c r="A340" s="90" t="s">
        <v>4921</v>
      </c>
      <c r="B340" s="577" t="s">
        <v>4922</v>
      </c>
      <c r="C340" s="660"/>
      <c r="D340" s="141"/>
      <c r="E340" s="94"/>
    </row>
    <row r="341" spans="1:5" ht="36" customHeight="1">
      <c r="A341" s="97">
        <v>18</v>
      </c>
      <c r="B341" s="587" t="s">
        <v>4923</v>
      </c>
      <c r="C341" s="660"/>
      <c r="D341" s="142"/>
      <c r="E341" s="130"/>
    </row>
    <row r="342" spans="1:5" ht="30" customHeight="1">
      <c r="A342" s="90" t="s">
        <v>4924</v>
      </c>
      <c r="B342" s="577" t="s">
        <v>4925</v>
      </c>
      <c r="C342" s="660"/>
      <c r="D342" s="141"/>
      <c r="E342" s="94"/>
    </row>
    <row r="343" spans="1:5" ht="15.75" customHeight="1">
      <c r="A343" s="90" t="s">
        <v>4926</v>
      </c>
      <c r="B343" s="577" t="s">
        <v>4927</v>
      </c>
      <c r="C343" s="660"/>
      <c r="D343" s="141"/>
      <c r="E343" s="94"/>
    </row>
    <row r="344" spans="1:5" ht="15.75" customHeight="1">
      <c r="A344" s="90" t="s">
        <v>4928</v>
      </c>
      <c r="B344" s="577" t="s">
        <v>4929</v>
      </c>
      <c r="C344" s="660"/>
      <c r="D344" s="141"/>
      <c r="E344" s="94"/>
    </row>
    <row r="345" spans="1:5" ht="30" customHeight="1">
      <c r="A345" s="90" t="s">
        <v>4930</v>
      </c>
      <c r="B345" s="577" t="s">
        <v>4931</v>
      </c>
      <c r="C345" s="660"/>
      <c r="D345" s="141"/>
      <c r="E345" s="94"/>
    </row>
    <row r="346" spans="1:5" ht="30" customHeight="1">
      <c r="A346" s="90" t="s">
        <v>4932</v>
      </c>
      <c r="B346" s="577" t="s">
        <v>4933</v>
      </c>
      <c r="C346" s="660"/>
      <c r="D346" s="141"/>
      <c r="E346" s="94"/>
    </row>
    <row r="347" spans="1:5" ht="30" customHeight="1">
      <c r="A347" s="90" t="s">
        <v>4934</v>
      </c>
      <c r="B347" s="577" t="s">
        <v>4935</v>
      </c>
      <c r="C347" s="660"/>
      <c r="D347" s="141"/>
      <c r="E347" s="94"/>
    </row>
    <row r="348" spans="1:5" ht="30" customHeight="1">
      <c r="A348" s="90" t="s">
        <v>4936</v>
      </c>
      <c r="B348" s="577" t="s">
        <v>4937</v>
      </c>
      <c r="C348" s="660"/>
      <c r="D348" s="141"/>
      <c r="E348" s="94"/>
    </row>
    <row r="349" spans="1:5" ht="34.5" customHeight="1">
      <c r="A349" s="90" t="s">
        <v>4938</v>
      </c>
      <c r="B349" s="577" t="s">
        <v>4939</v>
      </c>
      <c r="C349" s="660"/>
      <c r="D349" s="141"/>
      <c r="E349" s="94"/>
    </row>
    <row r="350" spans="1:5" ht="28.5" customHeight="1">
      <c r="A350" s="90" t="s">
        <v>4940</v>
      </c>
      <c r="B350" s="577" t="s">
        <v>4912</v>
      </c>
      <c r="C350" s="660"/>
      <c r="D350" s="141"/>
      <c r="E350" s="94"/>
    </row>
    <row r="351" spans="1:5" ht="15.75" customHeight="1">
      <c r="A351" s="90" t="s">
        <v>4941</v>
      </c>
      <c r="B351" s="577" t="s">
        <v>4914</v>
      </c>
      <c r="C351" s="660"/>
      <c r="D351" s="141"/>
      <c r="E351" s="94"/>
    </row>
    <row r="352" spans="1:5" ht="15.75" customHeight="1">
      <c r="A352" s="90" t="s">
        <v>4942</v>
      </c>
      <c r="B352" s="577" t="s">
        <v>4916</v>
      </c>
      <c r="C352" s="660"/>
      <c r="D352" s="141"/>
      <c r="E352" s="94"/>
    </row>
    <row r="353" spans="1:5" ht="15.75" customHeight="1">
      <c r="A353" s="90" t="s">
        <v>4943</v>
      </c>
      <c r="B353" s="577" t="s">
        <v>4944</v>
      </c>
      <c r="C353" s="660"/>
      <c r="D353" s="141"/>
      <c r="E353" s="94"/>
    </row>
    <row r="354" spans="1:5" ht="15.75" customHeight="1">
      <c r="A354" s="90" t="s">
        <v>4945</v>
      </c>
      <c r="B354" s="577" t="s">
        <v>4920</v>
      </c>
      <c r="C354" s="660"/>
      <c r="D354" s="141"/>
      <c r="E354" s="94"/>
    </row>
    <row r="355" spans="1:5" ht="15.75" customHeight="1">
      <c r="A355" s="90" t="s">
        <v>4946</v>
      </c>
      <c r="B355" s="577" t="s">
        <v>4947</v>
      </c>
      <c r="C355" s="660"/>
      <c r="D355" s="141"/>
      <c r="E355" s="94"/>
    </row>
    <row r="356" spans="1:5" ht="30" customHeight="1">
      <c r="A356" s="90" t="s">
        <v>4948</v>
      </c>
      <c r="B356" s="577" t="s">
        <v>4922</v>
      </c>
      <c r="C356" s="660"/>
      <c r="D356" s="141"/>
      <c r="E356" s="94"/>
    </row>
    <row r="357" spans="1:5" ht="15.75" customHeight="1">
      <c r="A357" s="97">
        <v>19</v>
      </c>
      <c r="B357" s="587" t="s">
        <v>4949</v>
      </c>
      <c r="C357" s="660"/>
      <c r="D357" s="142"/>
      <c r="E357" s="130"/>
    </row>
    <row r="358" spans="1:5" ht="15.75" customHeight="1">
      <c r="A358" s="90" t="s">
        <v>4950</v>
      </c>
      <c r="B358" s="577" t="s">
        <v>4951</v>
      </c>
      <c r="C358" s="660"/>
      <c r="D358" s="141"/>
      <c r="E358" s="94"/>
    </row>
    <row r="359" spans="1:5" ht="28.5" customHeight="1">
      <c r="A359" s="90" t="s">
        <v>4952</v>
      </c>
      <c r="B359" s="577" t="s">
        <v>4953</v>
      </c>
      <c r="C359" s="660"/>
      <c r="D359" s="141"/>
      <c r="E359" s="94"/>
    </row>
    <row r="360" spans="1:5" ht="33.75" customHeight="1">
      <c r="A360" s="90" t="s">
        <v>4954</v>
      </c>
      <c r="B360" s="577" t="s">
        <v>4955</v>
      </c>
      <c r="C360" s="660"/>
      <c r="D360" s="141"/>
      <c r="E360" s="94"/>
    </row>
    <row r="361" spans="1:5" ht="15.75" customHeight="1">
      <c r="A361" s="90" t="s">
        <v>4956</v>
      </c>
      <c r="B361" s="577" t="s">
        <v>4957</v>
      </c>
      <c r="C361" s="660"/>
      <c r="D361" s="141"/>
      <c r="E361" s="94"/>
    </row>
    <row r="362" spans="1:5" ht="34.5" customHeight="1">
      <c r="A362" s="90" t="s">
        <v>4958</v>
      </c>
      <c r="B362" s="577" t="s">
        <v>4959</v>
      </c>
      <c r="C362" s="660"/>
      <c r="D362" s="141"/>
      <c r="E362" s="94"/>
    </row>
    <row r="363" spans="1:5" ht="28.5" customHeight="1">
      <c r="A363" s="90" t="s">
        <v>4960</v>
      </c>
      <c r="B363" s="577" t="s">
        <v>4961</v>
      </c>
      <c r="C363" s="660"/>
      <c r="D363" s="141"/>
      <c r="E363" s="94"/>
    </row>
    <row r="364" spans="1:5" ht="28.5" customHeight="1">
      <c r="A364" s="90" t="s">
        <v>4962</v>
      </c>
      <c r="B364" s="577" t="s">
        <v>4963</v>
      </c>
      <c r="C364" s="660"/>
      <c r="D364" s="141"/>
      <c r="E364" s="94"/>
    </row>
    <row r="365" spans="1:5" ht="15.75" customHeight="1">
      <c r="A365" s="97">
        <v>20</v>
      </c>
      <c r="B365" s="587" t="s">
        <v>4964</v>
      </c>
      <c r="C365" s="660"/>
      <c r="D365" s="142"/>
      <c r="E365" s="130"/>
    </row>
    <row r="366" spans="1:5" ht="30.75" customHeight="1">
      <c r="A366" s="90" t="s">
        <v>4180</v>
      </c>
      <c r="B366" s="577" t="s">
        <v>4965</v>
      </c>
      <c r="C366" s="660"/>
      <c r="D366" s="141"/>
      <c r="E366" s="94"/>
    </row>
    <row r="367" spans="1:5" ht="32.25" customHeight="1">
      <c r="A367" s="90" t="s">
        <v>4183</v>
      </c>
      <c r="B367" s="577" t="s">
        <v>4966</v>
      </c>
      <c r="C367" s="660"/>
      <c r="D367" s="141"/>
      <c r="E367" s="94"/>
    </row>
    <row r="368" spans="1:5" ht="32.25" customHeight="1">
      <c r="A368" s="90" t="s">
        <v>4186</v>
      </c>
      <c r="B368" s="577" t="s">
        <v>4967</v>
      </c>
      <c r="C368" s="660"/>
      <c r="D368" s="141"/>
      <c r="E368" s="94"/>
    </row>
    <row r="369" spans="1:5" ht="32.25" customHeight="1">
      <c r="A369" s="90" t="s">
        <v>4188</v>
      </c>
      <c r="B369" s="577" t="s">
        <v>4968</v>
      </c>
      <c r="C369" s="660"/>
      <c r="D369" s="141"/>
      <c r="E369" s="94"/>
    </row>
    <row r="370" spans="1:5" ht="32.25" customHeight="1">
      <c r="A370" s="90" t="s">
        <v>4191</v>
      </c>
      <c r="B370" s="577" t="s">
        <v>4969</v>
      </c>
      <c r="C370" s="660"/>
      <c r="D370" s="141"/>
      <c r="E370" s="94"/>
    </row>
    <row r="371" spans="1:5" ht="33.75" customHeight="1">
      <c r="A371" s="90" t="s">
        <v>4970</v>
      </c>
      <c r="B371" s="577" t="s">
        <v>4971</v>
      </c>
      <c r="C371" s="660"/>
      <c r="D371" s="141"/>
      <c r="E371" s="94"/>
    </row>
    <row r="372" spans="1:5" ht="15.75" customHeight="1">
      <c r="A372" s="97">
        <v>21</v>
      </c>
      <c r="B372" s="580" t="s">
        <v>4659</v>
      </c>
      <c r="C372" s="660"/>
      <c r="D372" s="102"/>
      <c r="E372" s="102"/>
    </row>
    <row r="373" spans="1:5" ht="72" customHeight="1">
      <c r="A373" s="90" t="s">
        <v>4972</v>
      </c>
      <c r="B373" s="577" t="s">
        <v>4973</v>
      </c>
      <c r="C373" s="660"/>
      <c r="D373" s="94"/>
      <c r="E373" s="94"/>
    </row>
    <row r="374" spans="1:5" ht="73.5" customHeight="1">
      <c r="A374" s="90" t="s">
        <v>4974</v>
      </c>
      <c r="B374" s="577" t="s">
        <v>4975</v>
      </c>
      <c r="C374" s="660"/>
      <c r="D374" s="94"/>
      <c r="E374" s="94"/>
    </row>
    <row r="375" spans="1:5" ht="15.75" customHeight="1">
      <c r="A375" s="90" t="s">
        <v>4976</v>
      </c>
      <c r="B375" s="577" t="s">
        <v>4977</v>
      </c>
      <c r="C375" s="660"/>
      <c r="D375" s="94"/>
      <c r="E375" s="94"/>
    </row>
    <row r="376" spans="1:5" ht="32.25" customHeight="1">
      <c r="A376" s="90" t="s">
        <v>4978</v>
      </c>
      <c r="B376" s="577" t="s">
        <v>4979</v>
      </c>
      <c r="C376" s="660"/>
      <c r="D376" s="94"/>
      <c r="E376" s="94"/>
    </row>
    <row r="377" spans="1:5" ht="32.25" customHeight="1">
      <c r="A377" s="90" t="s">
        <v>4980</v>
      </c>
      <c r="B377" s="577" t="s">
        <v>4981</v>
      </c>
      <c r="C377" s="660"/>
      <c r="D377" s="94"/>
      <c r="E377" s="94"/>
    </row>
    <row r="378" spans="1:5" ht="32.25" customHeight="1">
      <c r="A378" s="90" t="s">
        <v>4982</v>
      </c>
      <c r="B378" s="577" t="s">
        <v>4983</v>
      </c>
      <c r="C378" s="660"/>
      <c r="D378" s="94"/>
      <c r="E378" s="94"/>
    </row>
    <row r="379" spans="1:5" ht="93.75" customHeight="1">
      <c r="A379" s="90" t="s">
        <v>4984</v>
      </c>
      <c r="B379" s="577" t="s">
        <v>4985</v>
      </c>
      <c r="C379" s="660"/>
      <c r="D379" s="94"/>
      <c r="E379" s="94"/>
    </row>
    <row r="380" spans="1:5" ht="55.5" customHeight="1">
      <c r="A380" s="90" t="s">
        <v>4986</v>
      </c>
      <c r="B380" s="577" t="s">
        <v>4987</v>
      </c>
      <c r="C380" s="660"/>
      <c r="D380" s="94"/>
      <c r="E380" s="94"/>
    </row>
    <row r="381" spans="1:5" ht="32.25" customHeight="1">
      <c r="A381" s="90" t="s">
        <v>4988</v>
      </c>
      <c r="B381" s="577" t="s">
        <v>4989</v>
      </c>
      <c r="C381" s="660"/>
      <c r="D381" s="94"/>
      <c r="E381" s="94"/>
    </row>
    <row r="382" spans="1:5" ht="32.25" customHeight="1">
      <c r="A382" s="90" t="s">
        <v>4990</v>
      </c>
      <c r="B382" s="577" t="s">
        <v>4991</v>
      </c>
      <c r="C382" s="660"/>
      <c r="D382" s="94"/>
      <c r="E382" s="94"/>
    </row>
    <row r="383" spans="1:5" ht="15.75" customHeight="1">
      <c r="A383" s="143">
        <v>22</v>
      </c>
      <c r="B383" s="97" t="s">
        <v>4992</v>
      </c>
      <c r="C383" s="144"/>
      <c r="D383" s="144"/>
      <c r="E383" s="144"/>
    </row>
    <row r="384" spans="1:5" ht="15.75" customHeight="1">
      <c r="A384" s="90"/>
      <c r="B384" s="138" t="s">
        <v>4675</v>
      </c>
      <c r="C384" s="94"/>
      <c r="D384" s="94"/>
      <c r="E384" s="94"/>
    </row>
    <row r="385" spans="1:5" ht="57" customHeight="1">
      <c r="A385" s="90" t="s">
        <v>4993</v>
      </c>
      <c r="B385" s="577" t="s">
        <v>4994</v>
      </c>
      <c r="C385" s="660"/>
      <c r="D385" s="94"/>
      <c r="E385" s="94"/>
    </row>
    <row r="386" spans="1:5" ht="57" customHeight="1">
      <c r="A386" s="90" t="s">
        <v>4995</v>
      </c>
      <c r="B386" s="577" t="s">
        <v>4676</v>
      </c>
      <c r="C386" s="660"/>
      <c r="D386" s="94"/>
      <c r="E386" s="94"/>
    </row>
    <row r="387" spans="1:5" ht="57" customHeight="1">
      <c r="A387" s="90" t="s">
        <v>4996</v>
      </c>
      <c r="B387" s="577" t="s">
        <v>4677</v>
      </c>
      <c r="C387" s="660"/>
      <c r="D387" s="94"/>
      <c r="E387" s="94"/>
    </row>
    <row r="388" spans="1:5" ht="15.75" customHeight="1">
      <c r="A388" s="90"/>
      <c r="B388" s="138" t="s">
        <v>4679</v>
      </c>
      <c r="C388" s="94"/>
      <c r="D388" s="94"/>
      <c r="E388" s="94"/>
    </row>
    <row r="389" spans="1:5" ht="44.25" customHeight="1">
      <c r="A389" s="90" t="s">
        <v>4997</v>
      </c>
      <c r="B389" s="577" t="s">
        <v>4680</v>
      </c>
      <c r="C389" s="660"/>
      <c r="D389" s="94"/>
      <c r="E389" s="94"/>
    </row>
    <row r="390" spans="1:5" ht="44.25" customHeight="1">
      <c r="A390" s="90" t="s">
        <v>4998</v>
      </c>
      <c r="B390" s="577" t="s">
        <v>4681</v>
      </c>
      <c r="C390" s="660"/>
      <c r="D390" s="94"/>
      <c r="E390" s="94"/>
    </row>
    <row r="391" spans="1:5" ht="44.25" customHeight="1">
      <c r="A391" s="90" t="s">
        <v>4999</v>
      </c>
      <c r="B391" s="577" t="s">
        <v>4682</v>
      </c>
      <c r="C391" s="660"/>
      <c r="D391" s="94"/>
      <c r="E391" s="94"/>
    </row>
    <row r="392" spans="1:5" ht="15.75" customHeight="1">
      <c r="A392" s="97">
        <v>23</v>
      </c>
      <c r="B392" s="580" t="s">
        <v>5000</v>
      </c>
      <c r="C392" s="660"/>
      <c r="D392" s="102"/>
      <c r="E392" s="102"/>
    </row>
    <row r="393" spans="1:5" ht="15.75" customHeight="1">
      <c r="A393" s="90"/>
      <c r="B393" s="138" t="s">
        <v>5001</v>
      </c>
      <c r="C393" s="94"/>
      <c r="D393" s="94"/>
      <c r="E393" s="94"/>
    </row>
    <row r="394" spans="1:5" ht="40.5" customHeight="1">
      <c r="A394" s="90" t="s">
        <v>5002</v>
      </c>
      <c r="B394" s="577" t="s">
        <v>4685</v>
      </c>
      <c r="C394" s="660"/>
      <c r="D394" s="94"/>
      <c r="E394" s="94"/>
    </row>
    <row r="395" spans="1:5" ht="40.5" customHeight="1">
      <c r="A395" s="90" t="s">
        <v>5003</v>
      </c>
      <c r="B395" s="577" t="s">
        <v>4686</v>
      </c>
      <c r="C395" s="660"/>
      <c r="D395" s="94"/>
      <c r="E395" s="94"/>
    </row>
    <row r="396" spans="1:5" ht="40.5" customHeight="1">
      <c r="A396" s="90" t="s">
        <v>5004</v>
      </c>
      <c r="B396" s="577" t="s">
        <v>4687</v>
      </c>
      <c r="C396" s="660"/>
      <c r="D396" s="94"/>
      <c r="E396" s="94"/>
    </row>
    <row r="397" spans="1:5" ht="40.5" customHeight="1">
      <c r="A397" s="90" t="s">
        <v>5005</v>
      </c>
      <c r="B397" s="577" t="s">
        <v>4688</v>
      </c>
      <c r="C397" s="660"/>
      <c r="D397" s="94"/>
      <c r="E397" s="94"/>
    </row>
    <row r="398" spans="1:5" ht="40.5" customHeight="1">
      <c r="A398" s="90" t="s">
        <v>5006</v>
      </c>
      <c r="B398" s="577" t="s">
        <v>4689</v>
      </c>
      <c r="C398" s="660"/>
      <c r="D398" s="94"/>
      <c r="E398" s="94"/>
    </row>
    <row r="399" spans="1:5" ht="40.5" customHeight="1">
      <c r="A399" s="90" t="s">
        <v>5007</v>
      </c>
      <c r="B399" s="577" t="s">
        <v>4690</v>
      </c>
      <c r="C399" s="660"/>
      <c r="D399" s="94"/>
      <c r="E399" s="94"/>
    </row>
    <row r="400" spans="1:5" ht="40.5" customHeight="1">
      <c r="A400" s="90" t="s">
        <v>5008</v>
      </c>
      <c r="B400" s="577" t="s">
        <v>5009</v>
      </c>
      <c r="C400" s="660"/>
      <c r="D400" s="94"/>
      <c r="E400" s="94"/>
    </row>
    <row r="401" spans="1:5" ht="15.75" customHeight="1">
      <c r="A401" s="90">
        <v>24</v>
      </c>
      <c r="B401" s="138" t="s">
        <v>4178</v>
      </c>
      <c r="C401" s="94"/>
      <c r="D401" s="94"/>
      <c r="E401" s="94"/>
    </row>
    <row r="402" spans="1:5" ht="15.75" customHeight="1">
      <c r="A402" s="90"/>
      <c r="B402" s="138" t="s">
        <v>5010</v>
      </c>
      <c r="C402" s="94"/>
      <c r="D402" s="94"/>
      <c r="E402" s="94"/>
    </row>
    <row r="403" spans="1:5" ht="96" customHeight="1">
      <c r="A403" s="90" t="s">
        <v>5011</v>
      </c>
      <c r="B403" s="577" t="s">
        <v>5012</v>
      </c>
      <c r="C403" s="660"/>
      <c r="D403" s="94"/>
      <c r="E403" s="94"/>
    </row>
    <row r="404" spans="1:5" ht="15.75" customHeight="1">
      <c r="A404" s="90"/>
      <c r="B404" s="138" t="s">
        <v>5013</v>
      </c>
      <c r="C404" s="94"/>
      <c r="D404" s="94"/>
      <c r="E404" s="94"/>
    </row>
    <row r="405" spans="1:5" ht="97.5" customHeight="1">
      <c r="A405" s="90" t="s">
        <v>5014</v>
      </c>
      <c r="B405" s="577" t="s">
        <v>5015</v>
      </c>
      <c r="C405" s="660"/>
      <c r="D405" s="94"/>
      <c r="E405" s="94"/>
    </row>
    <row r="406" spans="1:5" ht="15.75" customHeight="1">
      <c r="A406" s="90"/>
      <c r="B406" s="138" t="s">
        <v>5016</v>
      </c>
      <c r="C406" s="94"/>
      <c r="D406" s="94"/>
      <c r="E406" s="94"/>
    </row>
    <row r="407" spans="1:5" ht="93" customHeight="1">
      <c r="A407" s="90" t="s">
        <v>5017</v>
      </c>
      <c r="B407" s="577" t="s">
        <v>5018</v>
      </c>
      <c r="C407" s="660"/>
      <c r="D407" s="94"/>
      <c r="E407" s="94"/>
    </row>
    <row r="408" spans="1:5" ht="15.75" customHeight="1">
      <c r="A408" s="90"/>
      <c r="B408" s="138" t="s">
        <v>5019</v>
      </c>
      <c r="C408" s="94"/>
      <c r="D408" s="94"/>
      <c r="E408" s="94"/>
    </row>
    <row r="409" spans="1:5" ht="63" customHeight="1">
      <c r="A409" s="90" t="s">
        <v>5020</v>
      </c>
      <c r="B409" s="577" t="s">
        <v>5021</v>
      </c>
      <c r="C409" s="660"/>
      <c r="D409" s="94"/>
      <c r="E409" s="94"/>
    </row>
    <row r="410" spans="1:5" ht="63" customHeight="1">
      <c r="A410" s="90" t="s">
        <v>5022</v>
      </c>
      <c r="B410" s="577" t="s">
        <v>5023</v>
      </c>
      <c r="C410" s="660"/>
      <c r="D410" s="94"/>
      <c r="E410" s="94"/>
    </row>
    <row r="411" spans="1:5" ht="48" customHeight="1">
      <c r="A411" s="90" t="s">
        <v>5024</v>
      </c>
      <c r="B411" s="577" t="s">
        <v>5025</v>
      </c>
      <c r="C411" s="660"/>
      <c r="D411" s="94"/>
      <c r="E411" s="94"/>
    </row>
    <row r="412" spans="1:5" ht="48" customHeight="1">
      <c r="A412" s="90" t="s">
        <v>5026</v>
      </c>
      <c r="B412" s="577" t="s">
        <v>5027</v>
      </c>
      <c r="C412" s="660"/>
      <c r="D412" s="94"/>
      <c r="E412" s="94"/>
    </row>
    <row r="413" spans="1:5" ht="48" customHeight="1">
      <c r="A413" s="90" t="s">
        <v>5028</v>
      </c>
      <c r="B413" s="577" t="s">
        <v>5029</v>
      </c>
      <c r="C413" s="660"/>
      <c r="D413" s="94"/>
      <c r="E413" s="94"/>
    </row>
    <row r="414" spans="1:5" ht="48" customHeight="1">
      <c r="A414" s="90" t="s">
        <v>5030</v>
      </c>
      <c r="B414" s="577" t="s">
        <v>5031</v>
      </c>
      <c r="C414" s="660"/>
      <c r="D414" s="94"/>
      <c r="E414" s="94"/>
    </row>
    <row r="415" spans="1:5" ht="71.25" customHeight="1">
      <c r="A415" s="90" t="s">
        <v>5032</v>
      </c>
      <c r="B415" s="577" t="s">
        <v>5033</v>
      </c>
      <c r="C415" s="660"/>
      <c r="D415" s="94"/>
      <c r="E415" s="94"/>
    </row>
    <row r="416" spans="1:5" ht="47.25" customHeight="1">
      <c r="A416" s="90" t="s">
        <v>5034</v>
      </c>
      <c r="B416" s="577" t="s">
        <v>5035</v>
      </c>
      <c r="C416" s="660"/>
      <c r="D416" s="94"/>
      <c r="E416" s="94"/>
    </row>
    <row r="417" spans="1:5" ht="54" customHeight="1">
      <c r="A417" s="90" t="s">
        <v>5036</v>
      </c>
      <c r="B417" s="577" t="s">
        <v>5037</v>
      </c>
      <c r="C417" s="660"/>
      <c r="D417" s="94"/>
      <c r="E417" s="94"/>
    </row>
    <row r="418" spans="1:5" ht="15.75" customHeight="1">
      <c r="A418" s="90"/>
      <c r="B418" s="138" t="s">
        <v>5038</v>
      </c>
      <c r="C418" s="94"/>
      <c r="D418" s="94"/>
      <c r="E418" s="94"/>
    </row>
    <row r="419" spans="1:5" ht="39.75" customHeight="1">
      <c r="A419" s="90" t="s">
        <v>5039</v>
      </c>
      <c r="B419" s="577" t="s">
        <v>5040</v>
      </c>
      <c r="C419" s="660"/>
      <c r="D419" s="94"/>
      <c r="E419" s="94"/>
    </row>
    <row r="420" spans="1:5" ht="39.75" customHeight="1">
      <c r="A420" s="90" t="s">
        <v>5041</v>
      </c>
      <c r="B420" s="577" t="s">
        <v>5042</v>
      </c>
      <c r="C420" s="660"/>
      <c r="D420" s="94"/>
      <c r="E420" s="94"/>
    </row>
    <row r="421" spans="1:5" ht="39.75" customHeight="1">
      <c r="A421" s="90" t="s">
        <v>5043</v>
      </c>
      <c r="B421" s="577" t="s">
        <v>5044</v>
      </c>
      <c r="C421" s="660"/>
      <c r="D421" s="94"/>
      <c r="E421" s="94"/>
    </row>
    <row r="422" spans="1:5" ht="39.75" customHeight="1">
      <c r="A422" s="90" t="s">
        <v>5045</v>
      </c>
      <c r="B422" s="577" t="s">
        <v>5046</v>
      </c>
      <c r="C422" s="660"/>
      <c r="D422" s="94"/>
      <c r="E422" s="94"/>
    </row>
    <row r="423" spans="1:5" ht="39.75" customHeight="1">
      <c r="A423" s="90" t="s">
        <v>5047</v>
      </c>
      <c r="B423" s="577" t="s">
        <v>5048</v>
      </c>
      <c r="C423" s="660"/>
      <c r="D423" s="94"/>
      <c r="E423" s="94"/>
    </row>
    <row r="424" spans="1:5" ht="39.75" customHeight="1">
      <c r="A424" s="90" t="s">
        <v>5049</v>
      </c>
      <c r="B424" s="577" t="s">
        <v>5037</v>
      </c>
      <c r="C424" s="660"/>
      <c r="D424" s="94"/>
      <c r="E424" s="94"/>
    </row>
    <row r="425" spans="1:5" ht="15.75" customHeight="1">
      <c r="A425" s="90"/>
      <c r="B425" s="138" t="s">
        <v>5050</v>
      </c>
      <c r="C425" s="94"/>
      <c r="D425" s="94"/>
      <c r="E425" s="94"/>
    </row>
    <row r="426" spans="1:5" ht="40.5" customHeight="1">
      <c r="A426" s="90" t="s">
        <v>5051</v>
      </c>
      <c r="B426" s="577" t="s">
        <v>5052</v>
      </c>
      <c r="C426" s="660"/>
      <c r="D426" s="94"/>
      <c r="E426" s="94"/>
    </row>
    <row r="427" spans="1:5" ht="40.5" customHeight="1">
      <c r="A427" s="90" t="s">
        <v>5053</v>
      </c>
      <c r="B427" s="577" t="s">
        <v>5054</v>
      </c>
      <c r="C427" s="660"/>
      <c r="D427" s="94"/>
      <c r="E427" s="94"/>
    </row>
    <row r="428" spans="1:5" ht="40.5" customHeight="1">
      <c r="A428" s="90" t="s">
        <v>5055</v>
      </c>
      <c r="B428" s="577" t="s">
        <v>5056</v>
      </c>
      <c r="C428" s="660"/>
      <c r="D428" s="94"/>
      <c r="E428" s="94"/>
    </row>
    <row r="429" spans="1:5" ht="40.5" customHeight="1">
      <c r="A429" s="90" t="s">
        <v>5057</v>
      </c>
      <c r="B429" s="577" t="s">
        <v>5058</v>
      </c>
      <c r="C429" s="660"/>
      <c r="D429" s="94"/>
      <c r="E429" s="94"/>
    </row>
    <row r="430" spans="1:5" ht="40.5" customHeight="1">
      <c r="A430" s="90" t="s">
        <v>5059</v>
      </c>
      <c r="B430" s="577" t="s">
        <v>5060</v>
      </c>
      <c r="C430" s="660"/>
      <c r="D430" s="94"/>
      <c r="E430" s="94"/>
    </row>
    <row r="431" spans="1:5" ht="40.5" customHeight="1">
      <c r="A431" s="90" t="s">
        <v>5061</v>
      </c>
      <c r="B431" s="577" t="s">
        <v>5062</v>
      </c>
      <c r="C431" s="660"/>
      <c r="D431" s="94"/>
      <c r="E431" s="94"/>
    </row>
    <row r="432" spans="1:5" ht="47.25" customHeight="1">
      <c r="A432" s="90" t="s">
        <v>5063</v>
      </c>
      <c r="B432" s="577" t="s">
        <v>5037</v>
      </c>
      <c r="C432" s="660"/>
      <c r="D432" s="94"/>
      <c r="E432" s="94"/>
    </row>
    <row r="433" spans="1:5" ht="15.75" customHeight="1">
      <c r="A433" s="127">
        <v>25</v>
      </c>
      <c r="B433" s="145" t="s">
        <v>5064</v>
      </c>
      <c r="C433" s="102"/>
      <c r="D433" s="102"/>
      <c r="E433" s="102"/>
    </row>
    <row r="434" spans="1:5" ht="15.75" customHeight="1">
      <c r="A434" s="90"/>
      <c r="B434" s="138" t="s">
        <v>5065</v>
      </c>
      <c r="C434" s="94"/>
      <c r="D434" s="94"/>
      <c r="E434" s="94"/>
    </row>
    <row r="435" spans="1:5" ht="40.5" customHeight="1">
      <c r="A435" s="90" t="s">
        <v>5066</v>
      </c>
      <c r="B435" s="577" t="s">
        <v>5067</v>
      </c>
      <c r="C435" s="660"/>
      <c r="D435" s="94"/>
      <c r="E435" s="94"/>
    </row>
    <row r="436" spans="1:5" ht="40.5" customHeight="1">
      <c r="A436" s="90" t="s">
        <v>5068</v>
      </c>
      <c r="B436" s="577" t="s">
        <v>5069</v>
      </c>
      <c r="C436" s="660"/>
      <c r="D436" s="94"/>
      <c r="E436" s="94"/>
    </row>
    <row r="437" spans="1:5" ht="40.5" customHeight="1">
      <c r="A437" s="90" t="s">
        <v>5070</v>
      </c>
      <c r="B437" s="577" t="s">
        <v>5071</v>
      </c>
      <c r="C437" s="660"/>
      <c r="D437" s="94"/>
      <c r="E437" s="94"/>
    </row>
    <row r="438" spans="1:5" ht="40.5" customHeight="1">
      <c r="A438" s="90" t="s">
        <v>5072</v>
      </c>
      <c r="B438" s="577" t="s">
        <v>5073</v>
      </c>
      <c r="C438" s="660"/>
      <c r="D438" s="94"/>
      <c r="E438" s="94"/>
    </row>
    <row r="439" spans="1:5" ht="40.5" customHeight="1">
      <c r="A439" s="90" t="s">
        <v>5074</v>
      </c>
      <c r="B439" s="577" t="s">
        <v>5075</v>
      </c>
      <c r="C439" s="660"/>
      <c r="D439" s="94"/>
      <c r="E439" s="94"/>
    </row>
    <row r="440" spans="1:5" ht="15.75" customHeight="1">
      <c r="A440" s="90"/>
      <c r="B440" s="138" t="s">
        <v>5076</v>
      </c>
      <c r="C440" s="94"/>
      <c r="D440" s="94"/>
      <c r="E440" s="94"/>
    </row>
    <row r="441" spans="1:5" ht="65.25" customHeight="1">
      <c r="A441" s="90" t="s">
        <v>5077</v>
      </c>
      <c r="B441" s="577" t="s">
        <v>5078</v>
      </c>
      <c r="C441" s="660"/>
      <c r="D441" s="94"/>
      <c r="E441" s="94"/>
    </row>
    <row r="442" spans="1:5" ht="39" customHeight="1">
      <c r="A442" s="90" t="s">
        <v>5079</v>
      </c>
      <c r="B442" s="577" t="s">
        <v>5080</v>
      </c>
      <c r="C442" s="660"/>
      <c r="D442" s="94"/>
      <c r="E442" s="94"/>
    </row>
    <row r="443" spans="1:5" ht="65.25" customHeight="1">
      <c r="A443" s="90" t="s">
        <v>5081</v>
      </c>
      <c r="B443" s="577" t="s">
        <v>5082</v>
      </c>
      <c r="C443" s="660"/>
      <c r="D443" s="94"/>
      <c r="E443" s="94"/>
    </row>
    <row r="444" spans="1:5" ht="60.75" customHeight="1">
      <c r="A444" s="90" t="s">
        <v>5083</v>
      </c>
      <c r="B444" s="577" t="s">
        <v>5084</v>
      </c>
      <c r="C444" s="660"/>
      <c r="D444" s="94"/>
      <c r="E444" s="94"/>
    </row>
    <row r="445" spans="1:5" ht="65.25" customHeight="1">
      <c r="A445" s="90" t="s">
        <v>5085</v>
      </c>
      <c r="B445" s="577" t="s">
        <v>5086</v>
      </c>
      <c r="C445" s="660"/>
      <c r="D445" s="94"/>
      <c r="E445" s="94"/>
    </row>
    <row r="446" spans="1:5" ht="65.25" customHeight="1">
      <c r="A446" s="90" t="s">
        <v>5087</v>
      </c>
      <c r="B446" s="577" t="s">
        <v>5088</v>
      </c>
      <c r="C446" s="660"/>
      <c r="D446" s="94"/>
      <c r="E446" s="94"/>
    </row>
    <row r="447" spans="1:5" ht="65.25" customHeight="1">
      <c r="A447" s="90" t="s">
        <v>5089</v>
      </c>
      <c r="B447" s="577" t="s">
        <v>5090</v>
      </c>
      <c r="C447" s="660"/>
      <c r="D447" s="94"/>
      <c r="E447" s="94"/>
    </row>
    <row r="448" spans="1:5" ht="54" customHeight="1">
      <c r="A448" s="90" t="s">
        <v>5091</v>
      </c>
      <c r="B448" s="577" t="s">
        <v>5092</v>
      </c>
      <c r="C448" s="660"/>
      <c r="D448" s="94"/>
      <c r="E448" s="94"/>
    </row>
    <row r="449" spans="1:5" ht="15.75" customHeight="1">
      <c r="A449" s="90" t="s">
        <v>5093</v>
      </c>
      <c r="B449" s="138" t="s">
        <v>5094</v>
      </c>
      <c r="C449" s="94"/>
      <c r="D449" s="94"/>
      <c r="E449" s="94"/>
    </row>
    <row r="450" spans="1:5" ht="58.5" customHeight="1">
      <c r="A450" s="90" t="s">
        <v>5095</v>
      </c>
      <c r="B450" s="577" t="s">
        <v>5096</v>
      </c>
      <c r="C450" s="660"/>
      <c r="D450" s="94"/>
      <c r="E450" s="94"/>
    </row>
    <row r="451" spans="1:5" ht="58.5" customHeight="1">
      <c r="A451" s="90" t="s">
        <v>5097</v>
      </c>
      <c r="B451" s="577" t="s">
        <v>5080</v>
      </c>
      <c r="C451" s="660"/>
      <c r="D451" s="94"/>
      <c r="E451" s="94"/>
    </row>
    <row r="452" spans="1:5" ht="58.5" customHeight="1">
      <c r="A452" s="90" t="s">
        <v>5098</v>
      </c>
      <c r="B452" s="577" t="s">
        <v>5099</v>
      </c>
      <c r="C452" s="660"/>
      <c r="D452" s="94"/>
      <c r="E452" s="94"/>
    </row>
    <row r="453" spans="1:5" ht="58.5" customHeight="1">
      <c r="A453" s="90" t="s">
        <v>5100</v>
      </c>
      <c r="B453" s="577" t="s">
        <v>5101</v>
      </c>
      <c r="C453" s="660"/>
      <c r="D453" s="94"/>
      <c r="E453" s="94"/>
    </row>
    <row r="454" spans="1:5" ht="58.5" customHeight="1">
      <c r="A454" s="90" t="s">
        <v>5102</v>
      </c>
      <c r="B454" s="577" t="s">
        <v>5103</v>
      </c>
      <c r="C454" s="660"/>
      <c r="D454" s="94"/>
      <c r="E454" s="94"/>
    </row>
    <row r="455" spans="1:5" ht="58.5" customHeight="1">
      <c r="A455" s="90" t="s">
        <v>5104</v>
      </c>
      <c r="B455" s="577" t="s">
        <v>5105</v>
      </c>
      <c r="C455" s="660"/>
      <c r="D455" s="94"/>
      <c r="E455" s="94"/>
    </row>
    <row r="456" spans="1:5" ht="58.5" customHeight="1">
      <c r="A456" s="90" t="s">
        <v>5106</v>
      </c>
      <c r="B456" s="577" t="s">
        <v>5107</v>
      </c>
      <c r="C456" s="660"/>
      <c r="D456" s="94"/>
      <c r="E456" s="94"/>
    </row>
    <row r="457" spans="1:5" ht="58.5" customHeight="1">
      <c r="A457" s="90" t="s">
        <v>5108</v>
      </c>
      <c r="B457" s="577" t="s">
        <v>5109</v>
      </c>
      <c r="C457" s="660"/>
      <c r="D457" s="94"/>
      <c r="E457" s="94"/>
    </row>
    <row r="458" spans="1:5" ht="15.75" customHeight="1">
      <c r="A458" s="90"/>
      <c r="B458" s="138" t="s">
        <v>5110</v>
      </c>
      <c r="C458" s="94"/>
      <c r="D458" s="94"/>
      <c r="E458" s="94"/>
    </row>
    <row r="459" spans="1:5" ht="46.5" customHeight="1">
      <c r="A459" s="90" t="s">
        <v>5111</v>
      </c>
      <c r="B459" s="577" t="s">
        <v>5112</v>
      </c>
      <c r="C459" s="660"/>
      <c r="D459" s="94"/>
      <c r="E459" s="94"/>
    </row>
    <row r="460" spans="1:5" ht="46.5" customHeight="1">
      <c r="A460" s="90" t="s">
        <v>5113</v>
      </c>
      <c r="B460" s="577" t="s">
        <v>5114</v>
      </c>
      <c r="C460" s="660"/>
      <c r="D460" s="94"/>
      <c r="E460" s="94"/>
    </row>
    <row r="461" spans="1:5" ht="46.5" customHeight="1">
      <c r="A461" s="90" t="s">
        <v>5115</v>
      </c>
      <c r="B461" s="577" t="s">
        <v>5116</v>
      </c>
      <c r="C461" s="660"/>
      <c r="D461" s="94"/>
      <c r="E461" s="94"/>
    </row>
    <row r="462" spans="1:5" ht="46.5" customHeight="1">
      <c r="A462" s="90" t="s">
        <v>5117</v>
      </c>
      <c r="B462" s="577" t="s">
        <v>5118</v>
      </c>
      <c r="C462" s="660"/>
      <c r="D462" s="94"/>
      <c r="E462" s="94"/>
    </row>
    <row r="463" spans="1:5" ht="46.5" customHeight="1">
      <c r="A463" s="90" t="s">
        <v>5119</v>
      </c>
      <c r="B463" s="577" t="s">
        <v>5120</v>
      </c>
      <c r="C463" s="660"/>
      <c r="D463" s="94"/>
      <c r="E463" s="94"/>
    </row>
    <row r="464" spans="1:5" ht="46.5" customHeight="1">
      <c r="A464" s="90" t="s">
        <v>5121</v>
      </c>
      <c r="B464" s="577" t="s">
        <v>5122</v>
      </c>
      <c r="C464" s="660"/>
      <c r="D464" s="94"/>
      <c r="E464" s="94"/>
    </row>
    <row r="465" spans="1:5" ht="46.5" customHeight="1">
      <c r="A465" s="90" t="s">
        <v>5123</v>
      </c>
      <c r="B465" s="577" t="s">
        <v>5124</v>
      </c>
      <c r="C465" s="660"/>
      <c r="D465" s="94"/>
      <c r="E465" s="94"/>
    </row>
    <row r="466" spans="1:5" ht="66" customHeight="1">
      <c r="A466" s="90" t="s">
        <v>5125</v>
      </c>
      <c r="B466" s="577" t="s">
        <v>5126</v>
      </c>
      <c r="C466" s="660"/>
      <c r="D466" s="94"/>
      <c r="E466" s="94"/>
    </row>
    <row r="467" spans="1:5" ht="46.5" customHeight="1">
      <c r="A467" s="90" t="s">
        <v>5127</v>
      </c>
      <c r="B467" s="577" t="s">
        <v>5128</v>
      </c>
      <c r="C467" s="660"/>
      <c r="D467" s="94"/>
      <c r="E467" s="94"/>
    </row>
    <row r="468" spans="1:5" ht="46.5" customHeight="1">
      <c r="A468" s="90" t="s">
        <v>5129</v>
      </c>
      <c r="B468" s="577" t="s">
        <v>5130</v>
      </c>
      <c r="C468" s="660"/>
      <c r="D468" s="94"/>
      <c r="E468" s="94"/>
    </row>
    <row r="469" spans="1:5" ht="46.5" customHeight="1">
      <c r="A469" s="90" t="s">
        <v>5131</v>
      </c>
      <c r="B469" s="577" t="s">
        <v>5132</v>
      </c>
      <c r="C469" s="660"/>
      <c r="D469" s="94"/>
      <c r="E469" s="94"/>
    </row>
    <row r="470" spans="1:5" ht="46.5" customHeight="1">
      <c r="A470" s="90" t="s">
        <v>5133</v>
      </c>
      <c r="B470" s="577" t="s">
        <v>5134</v>
      </c>
      <c r="C470" s="660"/>
      <c r="D470" s="94"/>
      <c r="E470" s="94"/>
    </row>
    <row r="471" spans="1:5" ht="46.5" customHeight="1">
      <c r="A471" s="90" t="s">
        <v>5135</v>
      </c>
      <c r="B471" s="577" t="s">
        <v>5136</v>
      </c>
      <c r="C471" s="660"/>
      <c r="D471" s="94"/>
      <c r="E471" s="94"/>
    </row>
    <row r="472" spans="1:5" ht="46.5" customHeight="1">
      <c r="A472" s="90" t="s">
        <v>5137</v>
      </c>
      <c r="B472" s="577" t="s">
        <v>5138</v>
      </c>
      <c r="C472" s="660"/>
      <c r="D472" s="94"/>
      <c r="E472" s="94"/>
    </row>
    <row r="473" spans="1:5" ht="46.5" customHeight="1">
      <c r="A473" s="90" t="s">
        <v>5139</v>
      </c>
      <c r="B473" s="577" t="s">
        <v>5140</v>
      </c>
      <c r="C473" s="660"/>
      <c r="D473" s="94"/>
      <c r="E473" s="94"/>
    </row>
    <row r="474" spans="1:5" ht="46.5" customHeight="1">
      <c r="A474" s="90" t="s">
        <v>5141</v>
      </c>
      <c r="B474" s="577" t="s">
        <v>5142</v>
      </c>
      <c r="C474" s="660"/>
      <c r="D474" s="94"/>
      <c r="E474" s="94"/>
    </row>
    <row r="475" spans="1:5" ht="51" customHeight="1">
      <c r="A475" s="90" t="s">
        <v>5143</v>
      </c>
      <c r="B475" s="577" t="s">
        <v>5144</v>
      </c>
      <c r="C475" s="660"/>
      <c r="D475" s="94"/>
      <c r="E475" s="94"/>
    </row>
    <row r="476" spans="1:5" ht="15.75" customHeight="1">
      <c r="A476" s="90"/>
      <c r="B476" s="138" t="s">
        <v>5145</v>
      </c>
      <c r="C476" s="94"/>
      <c r="D476" s="94"/>
      <c r="E476" s="94"/>
    </row>
    <row r="477" spans="1:5" ht="32.25" customHeight="1">
      <c r="A477" s="90" t="s">
        <v>5146</v>
      </c>
      <c r="B477" s="577" t="s">
        <v>5147</v>
      </c>
      <c r="C477" s="660"/>
      <c r="D477" s="94"/>
      <c r="E477" s="94"/>
    </row>
    <row r="478" spans="1:5" ht="48" customHeight="1">
      <c r="A478" s="90" t="s">
        <v>5148</v>
      </c>
      <c r="B478" s="577" t="s">
        <v>5149</v>
      </c>
      <c r="C478" s="660"/>
      <c r="D478" s="94"/>
      <c r="E478" s="94"/>
    </row>
    <row r="479" spans="1:5" ht="51" customHeight="1">
      <c r="A479" s="90" t="s">
        <v>5150</v>
      </c>
      <c r="B479" s="577" t="s">
        <v>5151</v>
      </c>
      <c r="C479" s="660"/>
      <c r="D479" s="94"/>
      <c r="E479" s="94"/>
    </row>
    <row r="480" spans="1:5" ht="15.75" customHeight="1">
      <c r="A480" s="90"/>
      <c r="B480" s="138" t="s">
        <v>5152</v>
      </c>
      <c r="C480" s="94"/>
      <c r="D480" s="94"/>
      <c r="E480" s="94"/>
    </row>
    <row r="481" spans="1:5" ht="46.5" customHeight="1">
      <c r="A481" s="90" t="s">
        <v>5153</v>
      </c>
      <c r="B481" s="577" t="s">
        <v>5154</v>
      </c>
      <c r="C481" s="660"/>
      <c r="D481" s="94"/>
      <c r="E481" s="94"/>
    </row>
    <row r="482" spans="1:5" ht="42" customHeight="1">
      <c r="A482" s="90" t="s">
        <v>5155</v>
      </c>
      <c r="B482" s="577" t="s">
        <v>5156</v>
      </c>
      <c r="C482" s="660"/>
      <c r="D482" s="94"/>
      <c r="E482" s="94"/>
    </row>
    <row r="483" spans="1:5" ht="15.75" customHeight="1">
      <c r="A483" s="90"/>
      <c r="B483" s="138" t="s">
        <v>5157</v>
      </c>
      <c r="C483" s="94"/>
      <c r="D483" s="94"/>
      <c r="E483" s="94"/>
    </row>
    <row r="484" spans="1:5" ht="48" customHeight="1">
      <c r="A484" s="90" t="s">
        <v>5158</v>
      </c>
      <c r="B484" s="577" t="s">
        <v>5159</v>
      </c>
      <c r="C484" s="660"/>
      <c r="D484" s="94"/>
      <c r="E484" s="94"/>
    </row>
    <row r="485" spans="1:5" ht="15.75" customHeight="1">
      <c r="A485" s="90"/>
      <c r="B485" s="138" t="s">
        <v>5160</v>
      </c>
      <c r="C485" s="94"/>
      <c r="D485" s="94"/>
      <c r="E485" s="94"/>
    </row>
    <row r="486" spans="1:5" ht="60" customHeight="1">
      <c r="A486" s="90" t="s">
        <v>5161</v>
      </c>
      <c r="B486" s="577" t="s">
        <v>5162</v>
      </c>
      <c r="C486" s="660"/>
      <c r="D486" s="94"/>
      <c r="E486" s="94"/>
    </row>
    <row r="487" spans="1:5" ht="15.75" customHeight="1">
      <c r="A487" s="90" t="s">
        <v>5163</v>
      </c>
      <c r="B487" s="577" t="s">
        <v>5164</v>
      </c>
      <c r="C487" s="660"/>
      <c r="D487" s="94"/>
      <c r="E487" s="94"/>
    </row>
    <row r="488" spans="1:5" ht="15.75" customHeight="1">
      <c r="A488" s="90"/>
      <c r="B488" s="138" t="s">
        <v>5165</v>
      </c>
      <c r="C488" s="94"/>
      <c r="D488" s="94"/>
      <c r="E488" s="94"/>
    </row>
    <row r="489" spans="1:5" ht="43.5" customHeight="1">
      <c r="A489" s="90" t="s">
        <v>5163</v>
      </c>
      <c r="B489" s="577" t="s">
        <v>5166</v>
      </c>
      <c r="C489" s="660"/>
      <c r="D489" s="94"/>
      <c r="E489" s="94"/>
    </row>
    <row r="490" spans="1:5" ht="39.75" customHeight="1">
      <c r="A490" s="90" t="s">
        <v>5167</v>
      </c>
      <c r="B490" s="577" t="s">
        <v>5168</v>
      </c>
      <c r="C490" s="660"/>
      <c r="D490" s="94"/>
      <c r="E490" s="94"/>
    </row>
    <row r="491" spans="1:5" ht="15.75" customHeight="1"/>
    <row r="492" spans="1:5" ht="15.75" customHeight="1">
      <c r="B492" s="87"/>
    </row>
    <row r="493" spans="1:5" ht="15.75" customHeight="1">
      <c r="B493" s="87"/>
    </row>
    <row r="494" spans="1:5" ht="15.75" customHeight="1">
      <c r="B494" s="87"/>
    </row>
    <row r="495" spans="1:5" ht="15.75" customHeight="1">
      <c r="B495" s="87"/>
    </row>
    <row r="496" spans="1:5" ht="15.75" customHeight="1">
      <c r="B496" s="87"/>
    </row>
    <row r="497" spans="2:2" ht="15.75" customHeight="1">
      <c r="B497" s="87"/>
    </row>
    <row r="498" spans="2:2" ht="15.75" customHeight="1">
      <c r="B498" s="87"/>
    </row>
    <row r="499" spans="2:2" ht="15.75" customHeight="1">
      <c r="B499" s="87"/>
    </row>
    <row r="500" spans="2:2" ht="15.75" customHeight="1">
      <c r="B500" s="87"/>
    </row>
    <row r="501" spans="2:2" ht="15.75" customHeight="1">
      <c r="B501" s="87"/>
    </row>
    <row r="502" spans="2:2" ht="15.75" customHeight="1">
      <c r="B502" s="87"/>
    </row>
    <row r="503" spans="2:2" ht="15.75" customHeight="1">
      <c r="B503" s="87"/>
    </row>
    <row r="504" spans="2:2" ht="15.75" customHeight="1">
      <c r="B504" s="87"/>
    </row>
    <row r="505" spans="2:2" ht="15.75" customHeight="1">
      <c r="B505" s="87"/>
    </row>
    <row r="506" spans="2:2" ht="15.75" customHeight="1">
      <c r="B506" s="87"/>
    </row>
    <row r="507" spans="2:2" ht="15.75" customHeight="1">
      <c r="B507" s="87"/>
    </row>
    <row r="508" spans="2:2" ht="15.75" customHeight="1">
      <c r="B508" s="87"/>
    </row>
    <row r="509" spans="2:2" ht="15.75" customHeight="1">
      <c r="B509" s="87"/>
    </row>
    <row r="510" spans="2:2" ht="15.75" customHeight="1">
      <c r="B510" s="87"/>
    </row>
    <row r="511" spans="2:2" ht="15.75" customHeight="1">
      <c r="B511" s="87"/>
    </row>
    <row r="512" spans="2:2" ht="15.75" customHeight="1">
      <c r="B512" s="87"/>
    </row>
    <row r="513" spans="2:2" ht="15.75" customHeight="1">
      <c r="B513" s="87"/>
    </row>
    <row r="514" spans="2:2" ht="15.75" customHeight="1">
      <c r="B514" s="87"/>
    </row>
    <row r="515" spans="2:2" ht="15.75" customHeight="1">
      <c r="B515" s="87"/>
    </row>
    <row r="516" spans="2:2" ht="15.75" customHeight="1">
      <c r="B516" s="87"/>
    </row>
    <row r="517" spans="2:2" ht="15.75" customHeight="1">
      <c r="B517" s="87"/>
    </row>
    <row r="518" spans="2:2" ht="15.75" customHeight="1">
      <c r="B518" s="87"/>
    </row>
    <row r="519" spans="2:2" ht="15.75" customHeight="1">
      <c r="B519" s="87"/>
    </row>
    <row r="520" spans="2:2" ht="15.75" customHeight="1">
      <c r="B520" s="87"/>
    </row>
    <row r="521" spans="2:2" ht="15.75" customHeight="1">
      <c r="B521" s="87"/>
    </row>
    <row r="522" spans="2:2" ht="15.75" customHeight="1">
      <c r="B522" s="87"/>
    </row>
    <row r="523" spans="2:2" ht="15.75" customHeight="1">
      <c r="B523" s="87"/>
    </row>
    <row r="524" spans="2:2" ht="15.75" customHeight="1">
      <c r="B524" s="87"/>
    </row>
    <row r="525" spans="2:2" ht="15.75" customHeight="1">
      <c r="B525" s="87"/>
    </row>
    <row r="526" spans="2:2" ht="15.75" customHeight="1">
      <c r="B526" s="87"/>
    </row>
    <row r="527" spans="2:2" ht="15.75" customHeight="1">
      <c r="B527" s="87"/>
    </row>
    <row r="528" spans="2:2" ht="15.75" customHeight="1">
      <c r="B528" s="87"/>
    </row>
    <row r="529" spans="2:2" ht="15.75" customHeight="1">
      <c r="B529" s="87"/>
    </row>
    <row r="530" spans="2:2" ht="15.75" customHeight="1">
      <c r="B530" s="87"/>
    </row>
    <row r="531" spans="2:2" ht="15.75" customHeight="1">
      <c r="B531" s="87"/>
    </row>
    <row r="532" spans="2:2" ht="15.75" customHeight="1">
      <c r="B532" s="87"/>
    </row>
    <row r="533" spans="2:2" ht="15.75" customHeight="1">
      <c r="B533" s="87"/>
    </row>
    <row r="534" spans="2:2" ht="15.75" customHeight="1">
      <c r="B534" s="87"/>
    </row>
    <row r="535" spans="2:2" ht="15.75" customHeight="1">
      <c r="B535" s="87"/>
    </row>
    <row r="536" spans="2:2" ht="15.75" customHeight="1">
      <c r="B536" s="87"/>
    </row>
    <row r="537" spans="2:2" ht="15.75" customHeight="1">
      <c r="B537" s="87"/>
    </row>
    <row r="538" spans="2:2" ht="15.75" customHeight="1">
      <c r="B538" s="87"/>
    </row>
    <row r="539" spans="2:2" ht="15.75" customHeight="1">
      <c r="B539" s="87"/>
    </row>
    <row r="540" spans="2:2" ht="15.75" customHeight="1">
      <c r="B540" s="87"/>
    </row>
    <row r="541" spans="2:2" ht="15.75" customHeight="1">
      <c r="B541" s="87"/>
    </row>
    <row r="542" spans="2:2" ht="15.75" customHeight="1">
      <c r="B542" s="87"/>
    </row>
    <row r="543" spans="2:2" ht="15.75" customHeight="1">
      <c r="B543" s="87"/>
    </row>
    <row r="544" spans="2:2" ht="15.75" customHeight="1">
      <c r="B544" s="87"/>
    </row>
    <row r="545" spans="2:2" ht="15.75" customHeight="1">
      <c r="B545" s="87"/>
    </row>
    <row r="546" spans="2:2" ht="15.75" customHeight="1">
      <c r="B546" s="87"/>
    </row>
    <row r="547" spans="2:2" ht="15.75" customHeight="1">
      <c r="B547" s="87"/>
    </row>
    <row r="548" spans="2:2" ht="15.75" customHeight="1">
      <c r="B548" s="87"/>
    </row>
    <row r="549" spans="2:2" ht="15.75" customHeight="1">
      <c r="B549" s="87"/>
    </row>
    <row r="550" spans="2:2" ht="15.75" customHeight="1">
      <c r="B550" s="87"/>
    </row>
    <row r="551" spans="2:2" ht="15.75" customHeight="1">
      <c r="B551" s="87"/>
    </row>
    <row r="552" spans="2:2" ht="15.75" customHeight="1">
      <c r="B552" s="87"/>
    </row>
    <row r="553" spans="2:2" ht="15.75" customHeight="1">
      <c r="B553" s="87"/>
    </row>
    <row r="554" spans="2:2" ht="15.75" customHeight="1">
      <c r="B554" s="87"/>
    </row>
    <row r="555" spans="2:2" ht="15.75" customHeight="1">
      <c r="B555" s="87"/>
    </row>
    <row r="556" spans="2:2" ht="15.75" customHeight="1">
      <c r="B556" s="87"/>
    </row>
    <row r="557" spans="2:2" ht="15.75" customHeight="1">
      <c r="B557" s="87"/>
    </row>
    <row r="558" spans="2:2" ht="15.75" customHeight="1">
      <c r="B558" s="87"/>
    </row>
    <row r="559" spans="2:2" ht="15.75" customHeight="1">
      <c r="B559" s="87"/>
    </row>
    <row r="560" spans="2:2" ht="15.75" customHeight="1">
      <c r="B560" s="87"/>
    </row>
    <row r="561" spans="2:2" ht="15.75" customHeight="1">
      <c r="B561" s="87"/>
    </row>
    <row r="562" spans="2:2" ht="15.75" customHeight="1">
      <c r="B562" s="87"/>
    </row>
    <row r="563" spans="2:2" ht="15.75" customHeight="1">
      <c r="B563" s="87"/>
    </row>
    <row r="564" spans="2:2" ht="15.75" customHeight="1">
      <c r="B564" s="87"/>
    </row>
    <row r="565" spans="2:2" ht="15.75" customHeight="1">
      <c r="B565" s="87"/>
    </row>
    <row r="566" spans="2:2" ht="15.75" customHeight="1">
      <c r="B566" s="87"/>
    </row>
    <row r="567" spans="2:2" ht="15.75" customHeight="1">
      <c r="B567" s="87"/>
    </row>
    <row r="568" spans="2:2" ht="15.75" customHeight="1">
      <c r="B568" s="87"/>
    </row>
    <row r="569" spans="2:2" ht="15.75" customHeight="1">
      <c r="B569" s="87"/>
    </row>
    <row r="570" spans="2:2" ht="15.75" customHeight="1">
      <c r="B570" s="87"/>
    </row>
    <row r="571" spans="2:2" ht="15.75" customHeight="1">
      <c r="B571" s="87"/>
    </row>
    <row r="572" spans="2:2" ht="15.75" customHeight="1">
      <c r="B572" s="87"/>
    </row>
    <row r="573" spans="2:2" ht="15.75" customHeight="1">
      <c r="B573" s="87"/>
    </row>
    <row r="574" spans="2:2" ht="15.75" customHeight="1">
      <c r="B574" s="87"/>
    </row>
    <row r="575" spans="2:2" ht="15.75" customHeight="1">
      <c r="B575" s="87"/>
    </row>
    <row r="576" spans="2:2" ht="15.75" customHeight="1">
      <c r="B576" s="87"/>
    </row>
    <row r="577" spans="2:2" ht="15.75" customHeight="1">
      <c r="B577" s="87"/>
    </row>
    <row r="578" spans="2:2" ht="15.75" customHeight="1">
      <c r="B578" s="87"/>
    </row>
    <row r="579" spans="2:2" ht="15.75" customHeight="1">
      <c r="B579" s="87"/>
    </row>
    <row r="580" spans="2:2" ht="15.75" customHeight="1">
      <c r="B580" s="87"/>
    </row>
    <row r="581" spans="2:2" ht="15.75" customHeight="1">
      <c r="B581" s="87"/>
    </row>
    <row r="582" spans="2:2" ht="15.75" customHeight="1">
      <c r="B582" s="87"/>
    </row>
    <row r="583" spans="2:2" ht="15.75" customHeight="1">
      <c r="B583" s="87"/>
    </row>
    <row r="584" spans="2:2" ht="15.75" customHeight="1">
      <c r="B584" s="87"/>
    </row>
    <row r="585" spans="2:2" ht="15.75" customHeight="1">
      <c r="B585" s="87"/>
    </row>
    <row r="586" spans="2:2" ht="15.75" customHeight="1">
      <c r="B586" s="87"/>
    </row>
    <row r="587" spans="2:2" ht="15.75" customHeight="1">
      <c r="B587" s="87"/>
    </row>
    <row r="588" spans="2:2" ht="15.75" customHeight="1">
      <c r="B588" s="87"/>
    </row>
    <row r="589" spans="2:2" ht="15.75" customHeight="1">
      <c r="B589" s="87"/>
    </row>
    <row r="590" spans="2:2" ht="15.75" customHeight="1">
      <c r="B590" s="87"/>
    </row>
    <row r="591" spans="2:2" ht="15.75" customHeight="1">
      <c r="B591" s="87"/>
    </row>
    <row r="592" spans="2:2" ht="15.75" customHeight="1">
      <c r="B592" s="87"/>
    </row>
    <row r="593" spans="2:2" ht="15.75" customHeight="1">
      <c r="B593" s="87"/>
    </row>
    <row r="594" spans="2:2" ht="15.75" customHeight="1">
      <c r="B594" s="87"/>
    </row>
    <row r="595" spans="2:2" ht="15.75" customHeight="1">
      <c r="B595" s="87"/>
    </row>
    <row r="596" spans="2:2" ht="15.75" customHeight="1">
      <c r="B596" s="87"/>
    </row>
    <row r="597" spans="2:2" ht="15.75" customHeight="1">
      <c r="B597" s="87"/>
    </row>
    <row r="598" spans="2:2" ht="15.75" customHeight="1">
      <c r="B598" s="87"/>
    </row>
    <row r="599" spans="2:2" ht="15.75" customHeight="1">
      <c r="B599" s="87"/>
    </row>
    <row r="600" spans="2:2" ht="15.75" customHeight="1">
      <c r="B600" s="87"/>
    </row>
    <row r="601" spans="2:2" ht="15.75" customHeight="1">
      <c r="B601" s="87"/>
    </row>
    <row r="602" spans="2:2" ht="15.75" customHeight="1">
      <c r="B602" s="87"/>
    </row>
    <row r="603" spans="2:2" ht="15.75" customHeight="1">
      <c r="B603" s="87"/>
    </row>
    <row r="604" spans="2:2" ht="15.75" customHeight="1">
      <c r="B604" s="87"/>
    </row>
    <row r="605" spans="2:2" ht="15.75" customHeight="1">
      <c r="B605" s="87"/>
    </row>
    <row r="606" spans="2:2" ht="15.75" customHeight="1">
      <c r="B606" s="87"/>
    </row>
    <row r="607" spans="2:2" ht="15.75" customHeight="1">
      <c r="B607" s="87"/>
    </row>
    <row r="608" spans="2:2" ht="15.75" customHeight="1">
      <c r="B608" s="87"/>
    </row>
    <row r="609" spans="2:2" ht="15.75" customHeight="1">
      <c r="B609" s="87"/>
    </row>
    <row r="610" spans="2:2" ht="15.75" customHeight="1">
      <c r="B610" s="87"/>
    </row>
    <row r="611" spans="2:2" ht="15.75" customHeight="1">
      <c r="B611" s="87"/>
    </row>
    <row r="612" spans="2:2" ht="15.75" customHeight="1">
      <c r="B612" s="87"/>
    </row>
    <row r="613" spans="2:2" ht="15.75" customHeight="1">
      <c r="B613" s="87"/>
    </row>
    <row r="614" spans="2:2" ht="15.75" customHeight="1">
      <c r="B614" s="87"/>
    </row>
    <row r="615" spans="2:2" ht="15.75" customHeight="1">
      <c r="B615" s="87"/>
    </row>
    <row r="616" spans="2:2" ht="15.75" customHeight="1">
      <c r="B616" s="87"/>
    </row>
    <row r="617" spans="2:2" ht="15.75" customHeight="1">
      <c r="B617" s="87"/>
    </row>
    <row r="618" spans="2:2" ht="15.75" customHeight="1">
      <c r="B618" s="87"/>
    </row>
    <row r="619" spans="2:2" ht="15.75" customHeight="1">
      <c r="B619" s="87"/>
    </row>
    <row r="620" spans="2:2" ht="15.75" customHeight="1">
      <c r="B620" s="87"/>
    </row>
    <row r="621" spans="2:2" ht="15.75" customHeight="1">
      <c r="B621" s="87"/>
    </row>
    <row r="622" spans="2:2" ht="15.75" customHeight="1">
      <c r="B622" s="87"/>
    </row>
    <row r="623" spans="2:2" ht="15.75" customHeight="1">
      <c r="B623" s="87"/>
    </row>
    <row r="624" spans="2:2" ht="15.75" customHeight="1">
      <c r="B624" s="87"/>
    </row>
    <row r="625" spans="2:2" ht="15.75" customHeight="1">
      <c r="B625" s="87"/>
    </row>
    <row r="626" spans="2:2" ht="15.75" customHeight="1">
      <c r="B626" s="87"/>
    </row>
    <row r="627" spans="2:2" ht="15.75" customHeight="1">
      <c r="B627" s="87"/>
    </row>
    <row r="628" spans="2:2" ht="15.75" customHeight="1">
      <c r="B628" s="87"/>
    </row>
    <row r="629" spans="2:2" ht="15.75" customHeight="1">
      <c r="B629" s="87"/>
    </row>
    <row r="630" spans="2:2" ht="15.75" customHeight="1">
      <c r="B630" s="87"/>
    </row>
    <row r="631" spans="2:2" ht="15.75" customHeight="1">
      <c r="B631" s="87"/>
    </row>
    <row r="632" spans="2:2" ht="15.75" customHeight="1">
      <c r="B632" s="87"/>
    </row>
    <row r="633" spans="2:2" ht="15.75" customHeight="1">
      <c r="B633" s="87"/>
    </row>
    <row r="634" spans="2:2" ht="15.75" customHeight="1">
      <c r="B634" s="87"/>
    </row>
    <row r="635" spans="2:2" ht="15.75" customHeight="1">
      <c r="B635" s="87"/>
    </row>
    <row r="636" spans="2:2" ht="15.75" customHeight="1">
      <c r="B636" s="87"/>
    </row>
    <row r="637" spans="2:2" ht="15.75" customHeight="1">
      <c r="B637" s="87"/>
    </row>
    <row r="638" spans="2:2" ht="15.75" customHeight="1">
      <c r="B638" s="87"/>
    </row>
    <row r="639" spans="2:2" ht="15.75" customHeight="1">
      <c r="B639" s="87"/>
    </row>
    <row r="640" spans="2:2" ht="15.75" customHeight="1">
      <c r="B640" s="87"/>
    </row>
    <row r="641" spans="2:2" ht="15.75" customHeight="1">
      <c r="B641" s="87"/>
    </row>
    <row r="642" spans="2:2" ht="15.75" customHeight="1">
      <c r="B642" s="87"/>
    </row>
    <row r="643" spans="2:2" ht="15.75" customHeight="1">
      <c r="B643" s="87"/>
    </row>
    <row r="644" spans="2:2" ht="15.75" customHeight="1">
      <c r="B644" s="87"/>
    </row>
    <row r="645" spans="2:2" ht="15.75" customHeight="1">
      <c r="B645" s="87"/>
    </row>
    <row r="646" spans="2:2" ht="15.75" customHeight="1">
      <c r="B646" s="87"/>
    </row>
    <row r="647" spans="2:2" ht="15.75" customHeight="1">
      <c r="B647" s="87"/>
    </row>
    <row r="648" spans="2:2" ht="15.75" customHeight="1">
      <c r="B648" s="87"/>
    </row>
    <row r="649" spans="2:2" ht="15.75" customHeight="1">
      <c r="B649" s="87"/>
    </row>
    <row r="650" spans="2:2" ht="15.75" customHeight="1">
      <c r="B650" s="87"/>
    </row>
    <row r="651" spans="2:2" ht="15.75" customHeight="1">
      <c r="B651" s="87"/>
    </row>
    <row r="652" spans="2:2" ht="15.75" customHeight="1">
      <c r="B652" s="87"/>
    </row>
    <row r="653" spans="2:2" ht="15.75" customHeight="1">
      <c r="B653" s="87"/>
    </row>
    <row r="654" spans="2:2" ht="15.75" customHeight="1">
      <c r="B654" s="87"/>
    </row>
    <row r="655" spans="2:2" ht="15.75" customHeight="1">
      <c r="B655" s="87"/>
    </row>
    <row r="656" spans="2:2" ht="15.75" customHeight="1">
      <c r="B656" s="87"/>
    </row>
    <row r="657" spans="2:2" ht="15.75" customHeight="1">
      <c r="B657" s="87"/>
    </row>
    <row r="658" spans="2:2" ht="15.75" customHeight="1">
      <c r="B658" s="87"/>
    </row>
    <row r="659" spans="2:2" ht="15.75" customHeight="1">
      <c r="B659" s="87"/>
    </row>
    <row r="660" spans="2:2" ht="15.75" customHeight="1">
      <c r="B660" s="87"/>
    </row>
    <row r="661" spans="2:2" ht="15.75" customHeight="1">
      <c r="B661" s="87"/>
    </row>
    <row r="662" spans="2:2" ht="15.75" customHeight="1">
      <c r="B662" s="87"/>
    </row>
    <row r="663" spans="2:2" ht="15.75" customHeight="1">
      <c r="B663" s="87"/>
    </row>
    <row r="664" spans="2:2" ht="15.75" customHeight="1">
      <c r="B664" s="87"/>
    </row>
    <row r="665" spans="2:2" ht="15.75" customHeight="1">
      <c r="B665" s="87"/>
    </row>
    <row r="666" spans="2:2" ht="15.75" customHeight="1">
      <c r="B666" s="87"/>
    </row>
    <row r="667" spans="2:2" ht="15.75" customHeight="1">
      <c r="B667" s="87"/>
    </row>
    <row r="668" spans="2:2" ht="15.75" customHeight="1">
      <c r="B668" s="87"/>
    </row>
    <row r="669" spans="2:2" ht="15.75" customHeight="1">
      <c r="B669" s="87"/>
    </row>
    <row r="670" spans="2:2" ht="15.75" customHeight="1">
      <c r="B670" s="87"/>
    </row>
    <row r="671" spans="2:2" ht="15.75" customHeight="1">
      <c r="B671" s="87"/>
    </row>
    <row r="672" spans="2:2" ht="15.75" customHeight="1">
      <c r="B672" s="87"/>
    </row>
    <row r="673" spans="2:2" ht="15.75" customHeight="1">
      <c r="B673" s="87"/>
    </row>
    <row r="674" spans="2:2" ht="15.75" customHeight="1">
      <c r="B674" s="87"/>
    </row>
    <row r="675" spans="2:2" ht="15.75" customHeight="1">
      <c r="B675" s="87"/>
    </row>
    <row r="676" spans="2:2" ht="15.75" customHeight="1">
      <c r="B676" s="87"/>
    </row>
    <row r="677" spans="2:2" ht="15.75" customHeight="1">
      <c r="B677" s="87"/>
    </row>
    <row r="678" spans="2:2" ht="15.75" customHeight="1">
      <c r="B678" s="87"/>
    </row>
    <row r="679" spans="2:2" ht="15.75" customHeight="1">
      <c r="B679" s="87"/>
    </row>
    <row r="680" spans="2:2" ht="15.75" customHeight="1">
      <c r="B680" s="87"/>
    </row>
    <row r="681" spans="2:2" ht="15.75" customHeight="1">
      <c r="B681" s="87"/>
    </row>
    <row r="682" spans="2:2" ht="15.75" customHeight="1">
      <c r="B682" s="87"/>
    </row>
    <row r="683" spans="2:2" ht="15.75" customHeight="1">
      <c r="B683" s="87"/>
    </row>
    <row r="684" spans="2:2" ht="15.75" customHeight="1">
      <c r="B684" s="87"/>
    </row>
    <row r="685" spans="2:2" ht="15.75" customHeight="1">
      <c r="B685" s="87"/>
    </row>
    <row r="686" spans="2:2" ht="15.75" customHeight="1">
      <c r="B686" s="87"/>
    </row>
    <row r="687" spans="2:2" ht="15.75" customHeight="1">
      <c r="B687" s="87"/>
    </row>
    <row r="688" spans="2:2" ht="15.75" customHeight="1">
      <c r="B688" s="87"/>
    </row>
    <row r="689" spans="2:2" ht="15.75" customHeight="1">
      <c r="B689" s="87"/>
    </row>
    <row r="690" spans="2:2" ht="15.75" customHeight="1">
      <c r="B690" s="87"/>
    </row>
    <row r="691" spans="2:2" ht="15.75" customHeight="1"/>
    <row r="692" spans="2:2" ht="15.75" customHeight="1"/>
    <row r="693" spans="2:2" ht="15.75" customHeight="1"/>
    <row r="694" spans="2:2" ht="15.75" customHeight="1"/>
    <row r="695" spans="2:2" ht="15.75" customHeight="1"/>
    <row r="696" spans="2:2" ht="15.75" customHeight="1"/>
    <row r="697" spans="2:2" ht="15.75" customHeight="1"/>
    <row r="698" spans="2:2" ht="15.75" customHeight="1"/>
    <row r="699" spans="2:2" ht="15.75" customHeight="1"/>
    <row r="700" spans="2:2" ht="15.75" customHeight="1"/>
    <row r="701" spans="2:2" ht="15.75" customHeight="1"/>
    <row r="702" spans="2:2" ht="15.75" customHeight="1"/>
    <row r="703" spans="2:2" ht="15.75" customHeight="1"/>
    <row r="704" spans="2: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1">
    <mergeCell ref="B411:C411"/>
    <mergeCell ref="B412:C412"/>
    <mergeCell ref="B413:C413"/>
    <mergeCell ref="B414:C414"/>
    <mergeCell ref="B415:C415"/>
    <mergeCell ref="B379:C379"/>
    <mergeCell ref="B380:C380"/>
    <mergeCell ref="B381:C381"/>
    <mergeCell ref="B382:C382"/>
    <mergeCell ref="B385:C385"/>
    <mergeCell ref="B386:C386"/>
    <mergeCell ref="B387:C387"/>
    <mergeCell ref="B409:C409"/>
    <mergeCell ref="B410:C410"/>
    <mergeCell ref="B400:C400"/>
    <mergeCell ref="B403:C403"/>
    <mergeCell ref="B405:C405"/>
    <mergeCell ref="B407:C407"/>
    <mergeCell ref="B398:C398"/>
    <mergeCell ref="B399:C399"/>
    <mergeCell ref="B344:C344"/>
    <mergeCell ref="B345:C345"/>
    <mergeCell ref="B346:C346"/>
    <mergeCell ref="B347:C347"/>
    <mergeCell ref="B348:C348"/>
    <mergeCell ref="B349:C349"/>
    <mergeCell ref="B350:C350"/>
    <mergeCell ref="B351:C351"/>
    <mergeCell ref="B352:C352"/>
    <mergeCell ref="B353:C353"/>
    <mergeCell ref="B354:C354"/>
    <mergeCell ref="B355:C355"/>
    <mergeCell ref="B356:C356"/>
    <mergeCell ref="B357:C357"/>
    <mergeCell ref="B358:C358"/>
    <mergeCell ref="B359:C359"/>
    <mergeCell ref="B360:C360"/>
    <mergeCell ref="B361:C361"/>
    <mergeCell ref="B362:C362"/>
    <mergeCell ref="B363:C363"/>
    <mergeCell ref="B390:C390"/>
    <mergeCell ref="B391:C391"/>
    <mergeCell ref="B392:C392"/>
    <mergeCell ref="B394:C394"/>
    <mergeCell ref="B395:C395"/>
    <mergeCell ref="B396:C396"/>
    <mergeCell ref="B397:C397"/>
    <mergeCell ref="B336:C336"/>
    <mergeCell ref="B337:C337"/>
    <mergeCell ref="B338:C338"/>
    <mergeCell ref="B339:C339"/>
    <mergeCell ref="B340:C340"/>
    <mergeCell ref="B341:C341"/>
    <mergeCell ref="B342:C342"/>
    <mergeCell ref="B343:C343"/>
    <mergeCell ref="B389:C389"/>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27:C327"/>
    <mergeCell ref="B328:C328"/>
    <mergeCell ref="B329:C329"/>
    <mergeCell ref="B330:C330"/>
    <mergeCell ref="B331:C331"/>
    <mergeCell ref="B332:C332"/>
    <mergeCell ref="B333:C333"/>
    <mergeCell ref="B334:C334"/>
    <mergeCell ref="B335:C335"/>
    <mergeCell ref="B318:C318"/>
    <mergeCell ref="B319:C319"/>
    <mergeCell ref="B320:C320"/>
    <mergeCell ref="B321:C321"/>
    <mergeCell ref="B322:C322"/>
    <mergeCell ref="B323:C323"/>
    <mergeCell ref="B324:C324"/>
    <mergeCell ref="B325:C325"/>
    <mergeCell ref="B326:C326"/>
    <mergeCell ref="B309:C309"/>
    <mergeCell ref="B310:C310"/>
    <mergeCell ref="B311:C311"/>
    <mergeCell ref="B312:C312"/>
    <mergeCell ref="B313:C313"/>
    <mergeCell ref="B314:C314"/>
    <mergeCell ref="B315:C315"/>
    <mergeCell ref="B316:C316"/>
    <mergeCell ref="B317:C317"/>
    <mergeCell ref="B300:C300"/>
    <mergeCell ref="B301:C301"/>
    <mergeCell ref="B302:C302"/>
    <mergeCell ref="B303:C303"/>
    <mergeCell ref="B304:C304"/>
    <mergeCell ref="B305:C305"/>
    <mergeCell ref="B306:C306"/>
    <mergeCell ref="B307:C307"/>
    <mergeCell ref="B308:C308"/>
    <mergeCell ref="B291:C291"/>
    <mergeCell ref="B292:C292"/>
    <mergeCell ref="B293:C293"/>
    <mergeCell ref="B294:C294"/>
    <mergeCell ref="B295:C295"/>
    <mergeCell ref="B296:C296"/>
    <mergeCell ref="B297:C297"/>
    <mergeCell ref="B298:C298"/>
    <mergeCell ref="B299:C299"/>
    <mergeCell ref="B270:C270"/>
    <mergeCell ref="B271:C271"/>
    <mergeCell ref="B272:C272"/>
    <mergeCell ref="B273:C273"/>
    <mergeCell ref="A276:A286"/>
    <mergeCell ref="B287:C287"/>
    <mergeCell ref="B288:C288"/>
    <mergeCell ref="B289:C289"/>
    <mergeCell ref="B290:C290"/>
    <mergeCell ref="B260:C260"/>
    <mergeCell ref="B262:C262"/>
    <mergeCell ref="B263:C263"/>
    <mergeCell ref="B264:C264"/>
    <mergeCell ref="B265:C265"/>
    <mergeCell ref="B266:C266"/>
    <mergeCell ref="B267:C267"/>
    <mergeCell ref="B268:C268"/>
    <mergeCell ref="B269:C269"/>
    <mergeCell ref="B251:C251"/>
    <mergeCell ref="B252:C252"/>
    <mergeCell ref="B253:C253"/>
    <mergeCell ref="B254:C254"/>
    <mergeCell ref="B255:C255"/>
    <mergeCell ref="B256:C256"/>
    <mergeCell ref="B257:C257"/>
    <mergeCell ref="B258:C258"/>
    <mergeCell ref="B259:C259"/>
    <mergeCell ref="B242:C242"/>
    <mergeCell ref="B243:C243"/>
    <mergeCell ref="B244:C244"/>
    <mergeCell ref="B245:C245"/>
    <mergeCell ref="B246:C246"/>
    <mergeCell ref="B247:C247"/>
    <mergeCell ref="B248:C248"/>
    <mergeCell ref="B249:C249"/>
    <mergeCell ref="B250:C250"/>
    <mergeCell ref="B233:C233"/>
    <mergeCell ref="B234:C234"/>
    <mergeCell ref="B235:C235"/>
    <mergeCell ref="B236:C236"/>
    <mergeCell ref="B237:C237"/>
    <mergeCell ref="B238:C238"/>
    <mergeCell ref="B239:C239"/>
    <mergeCell ref="B240:C240"/>
    <mergeCell ref="B241:C241"/>
    <mergeCell ref="B223:C223"/>
    <mergeCell ref="B225:C225"/>
    <mergeCell ref="B226:C226"/>
    <mergeCell ref="B227:C227"/>
    <mergeCell ref="B228:C228"/>
    <mergeCell ref="B229:C229"/>
    <mergeCell ref="B230:C230"/>
    <mergeCell ref="B231:C231"/>
    <mergeCell ref="B232:C232"/>
    <mergeCell ref="B200:C200"/>
    <mergeCell ref="A201:A210"/>
    <mergeCell ref="B201:B210"/>
    <mergeCell ref="B211:B212"/>
    <mergeCell ref="A211:A212"/>
    <mergeCell ref="A213:A215"/>
    <mergeCell ref="B213:B215"/>
    <mergeCell ref="A216:A222"/>
    <mergeCell ref="B216:B222"/>
    <mergeCell ref="A173:A177"/>
    <mergeCell ref="B173:B177"/>
    <mergeCell ref="A178:A187"/>
    <mergeCell ref="B178:B187"/>
    <mergeCell ref="A188:A192"/>
    <mergeCell ref="B188:B192"/>
    <mergeCell ref="A193:A197"/>
    <mergeCell ref="B193:B197"/>
    <mergeCell ref="B199:C199"/>
    <mergeCell ref="B141:C141"/>
    <mergeCell ref="B142:C142"/>
    <mergeCell ref="B143:C143"/>
    <mergeCell ref="B144:C144"/>
    <mergeCell ref="B145:C145"/>
    <mergeCell ref="A153:A163"/>
    <mergeCell ref="B153:B163"/>
    <mergeCell ref="B164:B172"/>
    <mergeCell ref="A164:A172"/>
    <mergeCell ref="B127:C127"/>
    <mergeCell ref="B128:C128"/>
    <mergeCell ref="B129:C129"/>
    <mergeCell ref="B130:C130"/>
    <mergeCell ref="B131:C131"/>
    <mergeCell ref="B132:C132"/>
    <mergeCell ref="B133:C133"/>
    <mergeCell ref="B134:C134"/>
    <mergeCell ref="B138:C138"/>
    <mergeCell ref="B114:C114"/>
    <mergeCell ref="B116:C116"/>
    <mergeCell ref="B120:C120"/>
    <mergeCell ref="B121:C121"/>
    <mergeCell ref="B122:C122"/>
    <mergeCell ref="B123:C123"/>
    <mergeCell ref="B124:C124"/>
    <mergeCell ref="B125:C125"/>
    <mergeCell ref="B126:C126"/>
    <mergeCell ref="B105:C105"/>
    <mergeCell ref="B106:C106"/>
    <mergeCell ref="B107:C107"/>
    <mergeCell ref="B108:C108"/>
    <mergeCell ref="B109:C109"/>
    <mergeCell ref="B110:C110"/>
    <mergeCell ref="B111:C111"/>
    <mergeCell ref="B112:C112"/>
    <mergeCell ref="B113:C113"/>
    <mergeCell ref="B92:C92"/>
    <mergeCell ref="B94:C94"/>
    <mergeCell ref="B98:C98"/>
    <mergeCell ref="B99:C99"/>
    <mergeCell ref="B100:C100"/>
    <mergeCell ref="B101:C101"/>
    <mergeCell ref="B102:C102"/>
    <mergeCell ref="B103:C103"/>
    <mergeCell ref="B104:C104"/>
    <mergeCell ref="B83:C83"/>
    <mergeCell ref="B84:C84"/>
    <mergeCell ref="B85:C85"/>
    <mergeCell ref="B86:C86"/>
    <mergeCell ref="B87:C87"/>
    <mergeCell ref="B88:C88"/>
    <mergeCell ref="B89:C89"/>
    <mergeCell ref="B90:C90"/>
    <mergeCell ref="B91:C91"/>
    <mergeCell ref="B70:C70"/>
    <mergeCell ref="B71:C71"/>
    <mergeCell ref="B72:C72"/>
    <mergeCell ref="B73:C73"/>
    <mergeCell ref="B74:C74"/>
    <mergeCell ref="B75:C75"/>
    <mergeCell ref="B77:C77"/>
    <mergeCell ref="B81:C81"/>
    <mergeCell ref="B82:C82"/>
    <mergeCell ref="B61:C61"/>
    <mergeCell ref="B62:C62"/>
    <mergeCell ref="B63:C63"/>
    <mergeCell ref="B64:C64"/>
    <mergeCell ref="B65:C65"/>
    <mergeCell ref="B66:C66"/>
    <mergeCell ref="B67:C67"/>
    <mergeCell ref="B68:C68"/>
    <mergeCell ref="B69:C69"/>
    <mergeCell ref="B46:C46"/>
    <mergeCell ref="B47:C47"/>
    <mergeCell ref="B48:C48"/>
    <mergeCell ref="B49:C49"/>
    <mergeCell ref="B50:C50"/>
    <mergeCell ref="B51:C51"/>
    <mergeCell ref="B52:C52"/>
    <mergeCell ref="B56:C56"/>
    <mergeCell ref="B60:C60"/>
    <mergeCell ref="B37:C37"/>
    <mergeCell ref="B38:C38"/>
    <mergeCell ref="B39:C39"/>
    <mergeCell ref="B40:C40"/>
    <mergeCell ref="B41:C41"/>
    <mergeCell ref="B42:C42"/>
    <mergeCell ref="B43:C43"/>
    <mergeCell ref="B44:C44"/>
    <mergeCell ref="B45:C45"/>
    <mergeCell ref="B28:C28"/>
    <mergeCell ref="B29:C29"/>
    <mergeCell ref="B30:C30"/>
    <mergeCell ref="B31:C31"/>
    <mergeCell ref="B32:C32"/>
    <mergeCell ref="B33:C33"/>
    <mergeCell ref="B34:C34"/>
    <mergeCell ref="B35:C35"/>
    <mergeCell ref="B36:C36"/>
    <mergeCell ref="B487:C487"/>
    <mergeCell ref="B489:C489"/>
    <mergeCell ref="B490:C490"/>
    <mergeCell ref="B2:E2"/>
    <mergeCell ref="B3:C3"/>
    <mergeCell ref="B4:C4"/>
    <mergeCell ref="B5:C5"/>
    <mergeCell ref="B6:C6"/>
    <mergeCell ref="B7:C7"/>
    <mergeCell ref="B8:C8"/>
    <mergeCell ref="B9:C9"/>
    <mergeCell ref="B10:C10"/>
    <mergeCell ref="B11:C11"/>
    <mergeCell ref="B12:C12"/>
    <mergeCell ref="B13:C13"/>
    <mergeCell ref="B14:C14"/>
    <mergeCell ref="B16:C16"/>
    <mergeCell ref="B17:C17"/>
    <mergeCell ref="B18:C18"/>
    <mergeCell ref="B19:C19"/>
    <mergeCell ref="B20:C20"/>
    <mergeCell ref="B21:C21"/>
    <mergeCell ref="B22:C22"/>
    <mergeCell ref="B23:C23"/>
    <mergeCell ref="B482:C482"/>
    <mergeCell ref="B484:C484"/>
    <mergeCell ref="B486:C486"/>
    <mergeCell ref="B474:C474"/>
    <mergeCell ref="B475:C475"/>
    <mergeCell ref="B477:C477"/>
    <mergeCell ref="B478:C478"/>
    <mergeCell ref="B479:C479"/>
    <mergeCell ref="B473:C473"/>
    <mergeCell ref="B456:C456"/>
    <mergeCell ref="B457:C457"/>
    <mergeCell ref="B459:C459"/>
    <mergeCell ref="B460:C460"/>
    <mergeCell ref="B461:C461"/>
    <mergeCell ref="B462:C462"/>
    <mergeCell ref="B463:C463"/>
    <mergeCell ref="B464:C464"/>
    <mergeCell ref="B481:C481"/>
    <mergeCell ref="B416:C416"/>
    <mergeCell ref="B417:C417"/>
    <mergeCell ref="B419:C419"/>
    <mergeCell ref="B420:C420"/>
    <mergeCell ref="B421:C421"/>
    <mergeCell ref="B422:C422"/>
    <mergeCell ref="B423:C423"/>
    <mergeCell ref="B424:C424"/>
    <mergeCell ref="B426:C426"/>
    <mergeCell ref="B427:C427"/>
    <mergeCell ref="B428:C428"/>
    <mergeCell ref="B429:C429"/>
    <mergeCell ref="B430:C430"/>
    <mergeCell ref="B431:C431"/>
    <mergeCell ref="B432:C432"/>
    <mergeCell ref="B435:C435"/>
    <mergeCell ref="B436:C436"/>
    <mergeCell ref="B437:C437"/>
    <mergeCell ref="B438:C438"/>
    <mergeCell ref="B465:C465"/>
    <mergeCell ref="B466:C466"/>
    <mergeCell ref="B467:C467"/>
    <mergeCell ref="B468:C468"/>
    <mergeCell ref="B469:C469"/>
    <mergeCell ref="B470:C470"/>
    <mergeCell ref="B471:C471"/>
    <mergeCell ref="B472:C472"/>
    <mergeCell ref="B439:C439"/>
    <mergeCell ref="B441:C441"/>
    <mergeCell ref="B442:C442"/>
    <mergeCell ref="B443:C443"/>
    <mergeCell ref="B444:C444"/>
    <mergeCell ref="B445:C445"/>
    <mergeCell ref="B446:C446"/>
    <mergeCell ref="B447:C447"/>
    <mergeCell ref="B448:C448"/>
    <mergeCell ref="B450:C450"/>
    <mergeCell ref="B451:C451"/>
    <mergeCell ref="B452:C452"/>
    <mergeCell ref="B453:C453"/>
    <mergeCell ref="B454:C454"/>
    <mergeCell ref="B455:C455"/>
  </mergeCells>
  <hyperlinks>
    <hyperlink ref="B9" r:id="rId1" xr:uid="{00000000-0004-0000-0400-000000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outlinePr summaryBelow="0" summaryRight="0"/>
  </sheetPr>
  <dimension ref="A1:V979"/>
  <sheetViews>
    <sheetView workbookViewId="0">
      <selection activeCell="D6" sqref="D6"/>
    </sheetView>
  </sheetViews>
  <sheetFormatPr defaultColWidth="14.42578125" defaultRowHeight="15" customHeight="1"/>
  <cols>
    <col min="1" max="1" width="6.85546875" style="88" customWidth="1"/>
    <col min="2" max="2" width="40.85546875" style="88" customWidth="1"/>
    <col min="3" max="4" width="14.42578125" style="88"/>
    <col min="5" max="5" width="15.42578125" style="88" customWidth="1"/>
    <col min="6" max="6" width="15.140625" style="88" customWidth="1"/>
    <col min="7" max="16384" width="14.42578125" style="88"/>
  </cols>
  <sheetData>
    <row r="1" spans="1:22" ht="12">
      <c r="A1" s="125"/>
      <c r="B1" s="125"/>
      <c r="C1" s="125"/>
      <c r="D1" s="125"/>
      <c r="E1" s="125"/>
      <c r="F1" s="125"/>
      <c r="G1" s="125"/>
      <c r="H1" s="125"/>
      <c r="I1" s="125"/>
      <c r="J1" s="125"/>
      <c r="K1" s="125"/>
      <c r="L1" s="125"/>
      <c r="M1" s="125"/>
      <c r="N1" s="125"/>
      <c r="O1" s="125"/>
      <c r="P1" s="125"/>
      <c r="Q1" s="125"/>
      <c r="R1" s="125"/>
      <c r="S1" s="125"/>
      <c r="T1" s="125"/>
      <c r="U1" s="125"/>
      <c r="V1" s="125"/>
    </row>
    <row r="2" spans="1:22" ht="12">
      <c r="A2" s="147" t="s">
        <v>3971</v>
      </c>
      <c r="B2" s="147" t="s">
        <v>4207</v>
      </c>
      <c r="C2" s="147" t="s">
        <v>4288</v>
      </c>
      <c r="D2" s="149" t="s">
        <v>4289</v>
      </c>
      <c r="E2" s="109" t="s">
        <v>4290</v>
      </c>
      <c r="F2" s="109" t="s">
        <v>4291</v>
      </c>
      <c r="G2" s="125"/>
      <c r="H2" s="125"/>
      <c r="I2" s="125"/>
      <c r="J2" s="125"/>
      <c r="K2" s="125"/>
      <c r="L2" s="125"/>
      <c r="M2" s="125"/>
      <c r="N2" s="125"/>
      <c r="O2" s="125"/>
      <c r="P2" s="125"/>
      <c r="Q2" s="125"/>
      <c r="R2" s="125"/>
      <c r="S2" s="125"/>
      <c r="T2" s="125"/>
      <c r="U2" s="125"/>
      <c r="V2" s="125"/>
    </row>
    <row r="3" spans="1:22" ht="12">
      <c r="A3" s="137">
        <v>1</v>
      </c>
      <c r="B3" s="92" t="s">
        <v>5169</v>
      </c>
      <c r="C3" s="137" t="s">
        <v>5170</v>
      </c>
      <c r="D3" s="151">
        <v>1</v>
      </c>
      <c r="E3" s="117"/>
      <c r="F3" s="118">
        <f>E3*D3</f>
        <v>0</v>
      </c>
      <c r="G3" s="125"/>
      <c r="H3" s="125"/>
      <c r="I3" s="125"/>
      <c r="J3" s="125"/>
      <c r="K3" s="125"/>
      <c r="L3" s="125"/>
      <c r="M3" s="125"/>
      <c r="N3" s="125"/>
      <c r="O3" s="125"/>
      <c r="P3" s="125"/>
      <c r="Q3" s="125"/>
      <c r="R3" s="125"/>
      <c r="S3" s="125"/>
      <c r="T3" s="125"/>
      <c r="U3" s="125"/>
      <c r="V3" s="125"/>
    </row>
    <row r="4" spans="1:22" ht="12">
      <c r="A4" s="137">
        <v>2</v>
      </c>
      <c r="B4" s="92" t="s">
        <v>5171</v>
      </c>
      <c r="C4" s="137" t="s">
        <v>5172</v>
      </c>
      <c r="D4" s="151">
        <v>49</v>
      </c>
      <c r="E4" s="117"/>
      <c r="F4" s="118">
        <f t="shared" ref="F4:F7" si="0">E4*D4</f>
        <v>0</v>
      </c>
      <c r="G4" s="125"/>
      <c r="H4" s="125"/>
      <c r="I4" s="125"/>
      <c r="J4" s="125"/>
      <c r="K4" s="125"/>
      <c r="L4" s="125"/>
      <c r="M4" s="125"/>
      <c r="N4" s="125"/>
      <c r="O4" s="125"/>
      <c r="P4" s="125"/>
      <c r="Q4" s="125"/>
      <c r="R4" s="125"/>
      <c r="S4" s="125"/>
      <c r="T4" s="125"/>
      <c r="U4" s="125"/>
      <c r="V4" s="125"/>
    </row>
    <row r="5" spans="1:22" ht="12">
      <c r="A5" s="137">
        <v>3</v>
      </c>
      <c r="B5" s="92" t="s">
        <v>5173</v>
      </c>
      <c r="C5" s="137" t="s">
        <v>5172</v>
      </c>
      <c r="D5" s="151">
        <v>49</v>
      </c>
      <c r="E5" s="117"/>
      <c r="F5" s="118">
        <f t="shared" si="0"/>
        <v>0</v>
      </c>
      <c r="G5" s="125"/>
      <c r="H5" s="125"/>
      <c r="I5" s="125"/>
      <c r="J5" s="125"/>
      <c r="K5" s="125"/>
      <c r="L5" s="125"/>
      <c r="M5" s="125"/>
      <c r="N5" s="125"/>
      <c r="O5" s="125"/>
      <c r="P5" s="125"/>
      <c r="Q5" s="125"/>
      <c r="R5" s="125"/>
      <c r="S5" s="125"/>
      <c r="T5" s="125"/>
      <c r="U5" s="125"/>
      <c r="V5" s="125"/>
    </row>
    <row r="6" spans="1:22" ht="12">
      <c r="A6" s="137">
        <v>4</v>
      </c>
      <c r="B6" s="92" t="s">
        <v>5174</v>
      </c>
      <c r="C6" s="137" t="s">
        <v>5172</v>
      </c>
      <c r="D6" s="151">
        <v>49</v>
      </c>
      <c r="E6" s="117"/>
      <c r="F6" s="118">
        <f t="shared" si="0"/>
        <v>0</v>
      </c>
      <c r="G6" s="125"/>
      <c r="H6" s="125"/>
      <c r="I6" s="125"/>
      <c r="J6" s="125"/>
      <c r="K6" s="125"/>
      <c r="L6" s="125"/>
      <c r="M6" s="125"/>
      <c r="N6" s="125"/>
      <c r="O6" s="125"/>
      <c r="P6" s="125"/>
      <c r="Q6" s="125"/>
      <c r="R6" s="125"/>
      <c r="S6" s="125"/>
      <c r="T6" s="125"/>
      <c r="U6" s="125"/>
      <c r="V6" s="125"/>
    </row>
    <row r="7" spans="1:22" ht="36">
      <c r="A7" s="137">
        <v>5</v>
      </c>
      <c r="B7" s="92" t="s">
        <v>5175</v>
      </c>
      <c r="C7" s="137" t="s">
        <v>5170</v>
      </c>
      <c r="D7" s="151">
        <v>1</v>
      </c>
      <c r="E7" s="117"/>
      <c r="F7" s="118">
        <f t="shared" si="0"/>
        <v>0</v>
      </c>
      <c r="G7" s="125"/>
      <c r="H7" s="125"/>
      <c r="I7" s="125"/>
      <c r="J7" s="125"/>
      <c r="K7" s="125"/>
      <c r="L7" s="125"/>
      <c r="M7" s="125"/>
      <c r="N7" s="125"/>
      <c r="O7" s="125"/>
      <c r="P7" s="125"/>
      <c r="Q7" s="125"/>
      <c r="R7" s="125"/>
      <c r="S7" s="125"/>
      <c r="T7" s="125"/>
      <c r="U7" s="125"/>
      <c r="V7" s="125"/>
    </row>
    <row r="8" spans="1:22" ht="12">
      <c r="A8" s="125"/>
      <c r="B8" s="125"/>
      <c r="C8" s="125"/>
      <c r="D8" s="125"/>
      <c r="E8" s="170" t="s">
        <v>4362</v>
      </c>
      <c r="F8" s="171">
        <f>SUM(F3:F7)</f>
        <v>0</v>
      </c>
      <c r="G8" s="125"/>
      <c r="H8" s="125"/>
      <c r="I8" s="125"/>
      <c r="J8" s="125"/>
      <c r="K8" s="125"/>
      <c r="L8" s="125"/>
      <c r="M8" s="125"/>
      <c r="N8" s="125"/>
      <c r="O8" s="125"/>
      <c r="P8" s="125"/>
      <c r="Q8" s="125"/>
      <c r="R8" s="125"/>
      <c r="S8" s="125"/>
      <c r="T8" s="125"/>
      <c r="U8" s="125"/>
      <c r="V8" s="125"/>
    </row>
    <row r="9" spans="1:22" ht="12">
      <c r="A9" s="125"/>
      <c r="B9" s="125"/>
      <c r="C9" s="125"/>
      <c r="D9" s="125"/>
      <c r="E9" s="170" t="s">
        <v>4363</v>
      </c>
      <c r="F9" s="171">
        <f>F8*19%</f>
        <v>0</v>
      </c>
      <c r="G9" s="125"/>
      <c r="H9" s="125"/>
      <c r="I9" s="125"/>
      <c r="J9" s="125"/>
      <c r="K9" s="125"/>
      <c r="L9" s="125"/>
      <c r="M9" s="125"/>
      <c r="N9" s="125"/>
      <c r="O9" s="125"/>
      <c r="P9" s="125"/>
      <c r="Q9" s="125"/>
      <c r="R9" s="125"/>
      <c r="S9" s="125"/>
      <c r="T9" s="125"/>
      <c r="U9" s="125"/>
      <c r="V9" s="125"/>
    </row>
    <row r="10" spans="1:22" ht="12">
      <c r="A10" s="125"/>
      <c r="B10" s="125"/>
      <c r="C10" s="125"/>
      <c r="D10" s="125"/>
      <c r="E10" s="170" t="s">
        <v>4364</v>
      </c>
      <c r="F10" s="171">
        <f>F8+F9</f>
        <v>0</v>
      </c>
      <c r="G10" s="125"/>
      <c r="H10" s="125"/>
      <c r="I10" s="125"/>
      <c r="J10" s="125"/>
      <c r="K10" s="125"/>
      <c r="L10" s="125"/>
      <c r="M10" s="125"/>
      <c r="N10" s="125"/>
      <c r="O10" s="125"/>
      <c r="P10" s="125"/>
      <c r="Q10" s="125"/>
      <c r="R10" s="125"/>
      <c r="S10" s="125"/>
      <c r="T10" s="125"/>
      <c r="U10" s="125"/>
      <c r="V10" s="125"/>
    </row>
    <row r="11" spans="1:22" ht="12">
      <c r="A11" s="125"/>
      <c r="B11" s="125"/>
      <c r="C11" s="125"/>
      <c r="D11" s="125"/>
      <c r="E11" s="125"/>
      <c r="F11" s="125"/>
      <c r="G11" s="125"/>
      <c r="H11" s="125"/>
      <c r="I11" s="125"/>
      <c r="J11" s="125"/>
      <c r="K11" s="125"/>
      <c r="L11" s="125"/>
      <c r="M11" s="125"/>
      <c r="N11" s="125"/>
      <c r="O11" s="125"/>
      <c r="P11" s="125"/>
      <c r="Q11" s="125"/>
      <c r="R11" s="125"/>
      <c r="S11" s="125"/>
      <c r="T11" s="125"/>
      <c r="U11" s="125"/>
      <c r="V11" s="125"/>
    </row>
    <row r="12" spans="1:22" ht="12">
      <c r="A12" s="125"/>
      <c r="B12" s="125"/>
      <c r="C12" s="125"/>
      <c r="D12" s="125"/>
      <c r="E12" s="125"/>
      <c r="F12" s="125"/>
      <c r="G12" s="125"/>
      <c r="H12" s="125"/>
      <c r="I12" s="125"/>
      <c r="J12" s="125"/>
      <c r="K12" s="125"/>
      <c r="L12" s="125"/>
      <c r="M12" s="125"/>
      <c r="N12" s="125"/>
      <c r="O12" s="125"/>
      <c r="P12" s="125"/>
      <c r="Q12" s="125"/>
      <c r="R12" s="125"/>
      <c r="S12" s="125"/>
      <c r="T12" s="125"/>
      <c r="U12" s="125"/>
      <c r="V12" s="125"/>
    </row>
    <row r="13" spans="1:22" ht="12">
      <c r="A13" s="125"/>
      <c r="B13" s="125"/>
      <c r="C13" s="146"/>
      <c r="D13" s="125"/>
      <c r="E13" s="125"/>
      <c r="F13" s="125"/>
      <c r="G13" s="125"/>
      <c r="H13" s="125"/>
      <c r="I13" s="125"/>
      <c r="J13" s="125"/>
      <c r="K13" s="125"/>
      <c r="L13" s="125"/>
      <c r="M13" s="125"/>
      <c r="N13" s="125"/>
      <c r="O13" s="125"/>
      <c r="P13" s="125"/>
      <c r="Q13" s="125"/>
      <c r="R13" s="125"/>
      <c r="S13" s="125"/>
      <c r="T13" s="125"/>
      <c r="U13" s="125"/>
      <c r="V13" s="125"/>
    </row>
    <row r="14" spans="1:22" ht="12">
      <c r="A14" s="125"/>
      <c r="B14" s="125"/>
      <c r="C14" s="125"/>
      <c r="D14" s="125"/>
      <c r="E14" s="125"/>
      <c r="F14" s="125"/>
      <c r="G14" s="125"/>
      <c r="H14" s="125"/>
      <c r="I14" s="125"/>
      <c r="J14" s="125"/>
      <c r="K14" s="125"/>
      <c r="L14" s="125"/>
      <c r="M14" s="125"/>
      <c r="N14" s="125"/>
      <c r="O14" s="125"/>
      <c r="P14" s="125"/>
      <c r="Q14" s="125"/>
      <c r="R14" s="125"/>
      <c r="S14" s="125"/>
      <c r="T14" s="125"/>
      <c r="U14" s="125"/>
      <c r="V14" s="125"/>
    </row>
    <row r="15" spans="1:22" ht="12">
      <c r="A15" s="125"/>
      <c r="B15" s="125"/>
      <c r="C15" s="125"/>
      <c r="D15" s="125"/>
      <c r="E15" s="125"/>
      <c r="F15" s="125"/>
      <c r="G15" s="125"/>
      <c r="H15" s="125"/>
      <c r="I15" s="125"/>
      <c r="J15" s="125"/>
      <c r="K15" s="125"/>
      <c r="L15" s="125"/>
      <c r="M15" s="125"/>
      <c r="N15" s="125"/>
      <c r="O15" s="125"/>
      <c r="P15" s="125"/>
      <c r="Q15" s="125"/>
      <c r="R15" s="125"/>
      <c r="S15" s="125"/>
      <c r="T15" s="125"/>
      <c r="U15" s="125"/>
      <c r="V15" s="125"/>
    </row>
    <row r="16" spans="1:22" ht="12">
      <c r="A16" s="125"/>
      <c r="B16" s="125"/>
      <c r="C16" s="125"/>
      <c r="D16" s="125"/>
      <c r="E16" s="125"/>
      <c r="F16" s="125"/>
      <c r="G16" s="125"/>
      <c r="H16" s="125"/>
      <c r="I16" s="125"/>
      <c r="J16" s="125"/>
      <c r="K16" s="125"/>
      <c r="L16" s="125"/>
      <c r="M16" s="125"/>
      <c r="N16" s="125"/>
      <c r="O16" s="125"/>
      <c r="P16" s="125"/>
      <c r="Q16" s="125"/>
      <c r="R16" s="125"/>
      <c r="S16" s="125"/>
      <c r="T16" s="125"/>
      <c r="U16" s="125"/>
      <c r="V16" s="125"/>
    </row>
    <row r="17" spans="1:22" ht="12">
      <c r="A17" s="125"/>
      <c r="B17" s="125"/>
      <c r="C17" s="125"/>
      <c r="D17" s="125"/>
      <c r="E17" s="125"/>
      <c r="F17" s="125"/>
      <c r="G17" s="125"/>
      <c r="H17" s="125"/>
      <c r="I17" s="125"/>
      <c r="J17" s="125"/>
      <c r="K17" s="125"/>
      <c r="L17" s="125"/>
      <c r="M17" s="125"/>
      <c r="N17" s="125"/>
      <c r="O17" s="125"/>
      <c r="P17" s="125"/>
      <c r="Q17" s="125"/>
      <c r="R17" s="125"/>
      <c r="S17" s="125"/>
      <c r="T17" s="125"/>
      <c r="U17" s="125"/>
      <c r="V17" s="125"/>
    </row>
    <row r="18" spans="1:22" ht="12">
      <c r="A18" s="125"/>
      <c r="B18" s="125"/>
      <c r="C18" s="125"/>
      <c r="D18" s="125"/>
      <c r="E18" s="125"/>
      <c r="F18" s="125"/>
      <c r="G18" s="125"/>
      <c r="H18" s="125"/>
      <c r="I18" s="125"/>
      <c r="J18" s="125"/>
      <c r="K18" s="125"/>
      <c r="L18" s="125"/>
      <c r="M18" s="125"/>
      <c r="N18" s="125"/>
      <c r="O18" s="125"/>
      <c r="P18" s="125"/>
      <c r="Q18" s="125"/>
      <c r="R18" s="125"/>
      <c r="S18" s="125"/>
      <c r="T18" s="125"/>
      <c r="U18" s="125"/>
      <c r="V18" s="125"/>
    </row>
    <row r="19" spans="1:22" ht="12">
      <c r="A19" s="125"/>
      <c r="B19" s="125"/>
      <c r="C19" s="125"/>
      <c r="D19" s="125"/>
      <c r="E19" s="125"/>
      <c r="F19" s="125"/>
      <c r="G19" s="125"/>
      <c r="H19" s="125"/>
      <c r="I19" s="125"/>
      <c r="J19" s="125"/>
      <c r="K19" s="125"/>
      <c r="L19" s="125"/>
      <c r="M19" s="125"/>
      <c r="N19" s="125"/>
      <c r="O19" s="125"/>
      <c r="P19" s="125"/>
      <c r="Q19" s="125"/>
      <c r="R19" s="125"/>
      <c r="S19" s="125"/>
      <c r="T19" s="125"/>
      <c r="U19" s="125"/>
      <c r="V19" s="125"/>
    </row>
    <row r="20" spans="1:22" ht="12">
      <c r="A20" s="125"/>
      <c r="B20" s="125"/>
      <c r="C20" s="125"/>
      <c r="D20" s="125"/>
      <c r="E20" s="125"/>
      <c r="F20" s="125"/>
      <c r="G20" s="125"/>
      <c r="H20" s="125"/>
      <c r="I20" s="125"/>
      <c r="J20" s="125"/>
      <c r="K20" s="125"/>
      <c r="L20" s="125"/>
      <c r="M20" s="125"/>
      <c r="N20" s="125"/>
      <c r="O20" s="125"/>
      <c r="P20" s="125"/>
      <c r="Q20" s="125"/>
      <c r="R20" s="125"/>
      <c r="S20" s="125"/>
      <c r="T20" s="125"/>
      <c r="U20" s="125"/>
      <c r="V20" s="125"/>
    </row>
    <row r="21" spans="1:22" ht="12">
      <c r="A21" s="125"/>
      <c r="B21" s="125"/>
      <c r="C21" s="125"/>
      <c r="D21" s="125"/>
      <c r="E21" s="125"/>
      <c r="F21" s="125"/>
      <c r="G21" s="125"/>
      <c r="H21" s="125"/>
      <c r="I21" s="125"/>
      <c r="J21" s="125"/>
      <c r="K21" s="125"/>
      <c r="L21" s="125"/>
      <c r="M21" s="125"/>
      <c r="N21" s="125"/>
      <c r="O21" s="125"/>
      <c r="P21" s="125"/>
      <c r="Q21" s="125"/>
      <c r="R21" s="125"/>
      <c r="S21" s="125"/>
      <c r="T21" s="125"/>
      <c r="U21" s="125"/>
      <c r="V21" s="125"/>
    </row>
    <row r="22" spans="1:22" ht="12">
      <c r="A22" s="125"/>
      <c r="B22" s="125"/>
      <c r="C22" s="125"/>
      <c r="D22" s="125"/>
      <c r="E22" s="125"/>
      <c r="F22" s="125"/>
      <c r="G22" s="125"/>
      <c r="H22" s="125"/>
      <c r="I22" s="125"/>
      <c r="J22" s="125"/>
      <c r="K22" s="125"/>
      <c r="L22" s="125"/>
      <c r="M22" s="125"/>
      <c r="N22" s="125"/>
      <c r="O22" s="125"/>
      <c r="P22" s="125"/>
      <c r="Q22" s="125"/>
      <c r="R22" s="125"/>
      <c r="S22" s="125"/>
      <c r="T22" s="125"/>
      <c r="U22" s="125"/>
      <c r="V22" s="125"/>
    </row>
    <row r="23" spans="1:22" ht="12">
      <c r="A23" s="125"/>
      <c r="B23" s="125"/>
      <c r="C23" s="125"/>
      <c r="D23" s="125"/>
      <c r="E23" s="125"/>
      <c r="F23" s="125"/>
      <c r="G23" s="125"/>
      <c r="H23" s="125"/>
      <c r="I23" s="125"/>
      <c r="J23" s="125"/>
      <c r="K23" s="125"/>
      <c r="L23" s="125"/>
      <c r="M23" s="125"/>
      <c r="N23" s="125"/>
      <c r="O23" s="125"/>
      <c r="P23" s="125"/>
      <c r="Q23" s="125"/>
      <c r="R23" s="125"/>
      <c r="S23" s="125"/>
      <c r="T23" s="125"/>
      <c r="U23" s="125"/>
      <c r="V23" s="125"/>
    </row>
    <row r="24" spans="1:22" ht="12">
      <c r="A24" s="125"/>
      <c r="B24" s="125"/>
      <c r="C24" s="125"/>
      <c r="D24" s="125"/>
      <c r="E24" s="125"/>
      <c r="F24" s="125"/>
      <c r="G24" s="125"/>
      <c r="H24" s="125"/>
      <c r="I24" s="125"/>
      <c r="J24" s="125"/>
      <c r="K24" s="125"/>
      <c r="L24" s="125"/>
      <c r="M24" s="125"/>
      <c r="N24" s="125"/>
      <c r="O24" s="125"/>
      <c r="P24" s="125"/>
      <c r="Q24" s="125"/>
      <c r="R24" s="125"/>
      <c r="S24" s="125"/>
      <c r="T24" s="125"/>
      <c r="U24" s="125"/>
      <c r="V24" s="125"/>
    </row>
    <row r="25" spans="1:22" ht="12">
      <c r="A25" s="125"/>
      <c r="B25" s="125"/>
      <c r="C25" s="125"/>
      <c r="D25" s="125"/>
      <c r="E25" s="125"/>
      <c r="F25" s="125"/>
      <c r="G25" s="125"/>
      <c r="H25" s="125"/>
      <c r="I25" s="125"/>
      <c r="J25" s="125"/>
      <c r="K25" s="125"/>
      <c r="L25" s="125"/>
      <c r="M25" s="125"/>
      <c r="N25" s="125"/>
      <c r="O25" s="125"/>
      <c r="P25" s="125"/>
      <c r="Q25" s="125"/>
      <c r="R25" s="125"/>
      <c r="S25" s="125"/>
      <c r="T25" s="125"/>
      <c r="U25" s="125"/>
      <c r="V25" s="125"/>
    </row>
    <row r="26" spans="1:22" ht="12">
      <c r="A26" s="125"/>
      <c r="B26" s="125"/>
      <c r="C26" s="125"/>
      <c r="D26" s="125"/>
      <c r="E26" s="125"/>
      <c r="F26" s="125"/>
      <c r="G26" s="125"/>
      <c r="H26" s="125"/>
      <c r="I26" s="125"/>
      <c r="J26" s="125"/>
      <c r="K26" s="125"/>
      <c r="L26" s="125"/>
      <c r="M26" s="125"/>
      <c r="N26" s="125"/>
      <c r="O26" s="125"/>
      <c r="P26" s="125"/>
      <c r="Q26" s="125"/>
      <c r="R26" s="125"/>
      <c r="S26" s="125"/>
      <c r="T26" s="125"/>
      <c r="U26" s="125"/>
      <c r="V26" s="125"/>
    </row>
    <row r="27" spans="1:22" ht="12">
      <c r="A27" s="125"/>
      <c r="B27" s="125"/>
      <c r="C27" s="125"/>
      <c r="D27" s="125"/>
      <c r="E27" s="125"/>
      <c r="F27" s="125"/>
      <c r="G27" s="125"/>
      <c r="H27" s="125"/>
      <c r="I27" s="125"/>
      <c r="J27" s="125"/>
      <c r="K27" s="125"/>
      <c r="L27" s="125"/>
      <c r="M27" s="125"/>
      <c r="N27" s="125"/>
      <c r="O27" s="125"/>
      <c r="P27" s="125"/>
      <c r="Q27" s="125"/>
      <c r="R27" s="125"/>
      <c r="S27" s="125"/>
      <c r="T27" s="125"/>
      <c r="U27" s="125"/>
      <c r="V27" s="125"/>
    </row>
    <row r="28" spans="1:22" ht="12">
      <c r="A28" s="125"/>
      <c r="B28" s="125"/>
      <c r="C28" s="125"/>
      <c r="D28" s="125"/>
      <c r="E28" s="125"/>
      <c r="F28" s="125"/>
      <c r="G28" s="125"/>
      <c r="H28" s="125"/>
      <c r="I28" s="125"/>
      <c r="J28" s="125"/>
      <c r="K28" s="125"/>
      <c r="L28" s="125"/>
      <c r="M28" s="125"/>
      <c r="N28" s="125"/>
      <c r="O28" s="125"/>
      <c r="P28" s="125"/>
      <c r="Q28" s="125"/>
      <c r="R28" s="125"/>
      <c r="S28" s="125"/>
      <c r="T28" s="125"/>
      <c r="U28" s="125"/>
      <c r="V28" s="125"/>
    </row>
    <row r="29" spans="1:22" ht="12">
      <c r="A29" s="125"/>
      <c r="B29" s="125"/>
      <c r="C29" s="125"/>
      <c r="D29" s="125"/>
      <c r="E29" s="125"/>
      <c r="F29" s="125"/>
      <c r="G29" s="125"/>
      <c r="H29" s="125"/>
      <c r="I29" s="125"/>
      <c r="J29" s="125"/>
      <c r="K29" s="125"/>
      <c r="L29" s="125"/>
      <c r="M29" s="125"/>
      <c r="N29" s="125"/>
      <c r="O29" s="125"/>
      <c r="P29" s="125"/>
      <c r="Q29" s="125"/>
      <c r="R29" s="125"/>
      <c r="S29" s="125"/>
      <c r="T29" s="125"/>
      <c r="U29" s="125"/>
      <c r="V29" s="125"/>
    </row>
    <row r="30" spans="1:22" ht="12">
      <c r="A30" s="125"/>
      <c r="B30" s="125"/>
      <c r="C30" s="125"/>
      <c r="D30" s="125"/>
      <c r="E30" s="125"/>
      <c r="F30" s="125"/>
      <c r="G30" s="125"/>
      <c r="H30" s="125"/>
      <c r="I30" s="125"/>
      <c r="J30" s="125"/>
      <c r="K30" s="125"/>
      <c r="L30" s="125"/>
      <c r="M30" s="125"/>
      <c r="N30" s="125"/>
      <c r="O30" s="125"/>
      <c r="P30" s="125"/>
      <c r="Q30" s="125"/>
      <c r="R30" s="125"/>
      <c r="S30" s="125"/>
      <c r="T30" s="125"/>
      <c r="U30" s="125"/>
      <c r="V30" s="125"/>
    </row>
    <row r="31" spans="1:22" ht="12">
      <c r="A31" s="125"/>
      <c r="B31" s="125"/>
      <c r="C31" s="125"/>
      <c r="D31" s="125"/>
      <c r="E31" s="125"/>
      <c r="F31" s="125"/>
      <c r="G31" s="125"/>
      <c r="H31" s="125"/>
      <c r="I31" s="125"/>
      <c r="J31" s="125"/>
      <c r="K31" s="125"/>
      <c r="L31" s="125"/>
      <c r="M31" s="125"/>
      <c r="N31" s="125"/>
      <c r="O31" s="125"/>
      <c r="P31" s="125"/>
      <c r="Q31" s="125"/>
      <c r="R31" s="125"/>
      <c r="S31" s="125"/>
      <c r="T31" s="125"/>
      <c r="U31" s="125"/>
      <c r="V31" s="125"/>
    </row>
    <row r="32" spans="1:22" ht="12">
      <c r="A32" s="125"/>
      <c r="B32" s="125"/>
      <c r="C32" s="125"/>
      <c r="D32" s="125"/>
      <c r="E32" s="125"/>
      <c r="F32" s="125"/>
      <c r="G32" s="125"/>
      <c r="H32" s="125"/>
      <c r="I32" s="125"/>
      <c r="J32" s="125"/>
      <c r="K32" s="125"/>
      <c r="L32" s="125"/>
      <c r="M32" s="125"/>
      <c r="N32" s="125"/>
      <c r="O32" s="125"/>
      <c r="P32" s="125"/>
      <c r="Q32" s="125"/>
      <c r="R32" s="125"/>
      <c r="S32" s="125"/>
      <c r="T32" s="125"/>
      <c r="U32" s="125"/>
      <c r="V32" s="125"/>
    </row>
    <row r="33" spans="1:22" ht="12">
      <c r="A33" s="125"/>
      <c r="B33" s="125"/>
      <c r="C33" s="125"/>
      <c r="D33" s="125"/>
      <c r="E33" s="125"/>
      <c r="F33" s="125"/>
      <c r="G33" s="125"/>
      <c r="H33" s="125"/>
      <c r="I33" s="125"/>
      <c r="J33" s="125"/>
      <c r="K33" s="125"/>
      <c r="L33" s="125"/>
      <c r="M33" s="125"/>
      <c r="N33" s="125"/>
      <c r="O33" s="125"/>
      <c r="P33" s="125"/>
      <c r="Q33" s="125"/>
      <c r="R33" s="125"/>
      <c r="S33" s="125"/>
      <c r="T33" s="125"/>
      <c r="U33" s="125"/>
      <c r="V33" s="125"/>
    </row>
    <row r="34" spans="1:22" ht="12">
      <c r="A34" s="125"/>
      <c r="B34" s="125"/>
      <c r="C34" s="125"/>
      <c r="D34" s="125"/>
      <c r="E34" s="125"/>
      <c r="F34" s="125"/>
      <c r="G34" s="125"/>
      <c r="H34" s="125"/>
      <c r="I34" s="125"/>
      <c r="J34" s="125"/>
      <c r="K34" s="125"/>
      <c r="L34" s="125"/>
      <c r="M34" s="125"/>
      <c r="N34" s="125"/>
      <c r="O34" s="125"/>
      <c r="P34" s="125"/>
      <c r="Q34" s="125"/>
      <c r="R34" s="125"/>
      <c r="S34" s="125"/>
      <c r="T34" s="125"/>
      <c r="U34" s="125"/>
      <c r="V34" s="125"/>
    </row>
    <row r="35" spans="1:22" ht="12">
      <c r="A35" s="125"/>
      <c r="B35" s="125"/>
      <c r="C35" s="125"/>
      <c r="D35" s="125"/>
      <c r="E35" s="125"/>
      <c r="F35" s="125"/>
      <c r="G35" s="125"/>
      <c r="H35" s="125"/>
      <c r="I35" s="125"/>
      <c r="J35" s="125"/>
      <c r="K35" s="125"/>
      <c r="L35" s="125"/>
      <c r="M35" s="125"/>
      <c r="N35" s="125"/>
      <c r="O35" s="125"/>
      <c r="P35" s="125"/>
      <c r="Q35" s="125"/>
      <c r="R35" s="125"/>
      <c r="S35" s="125"/>
      <c r="T35" s="125"/>
      <c r="U35" s="125"/>
      <c r="V35" s="125"/>
    </row>
    <row r="36" spans="1:22" ht="12">
      <c r="A36" s="125"/>
      <c r="B36" s="125"/>
      <c r="C36" s="125"/>
      <c r="D36" s="125"/>
      <c r="E36" s="125"/>
      <c r="F36" s="125"/>
      <c r="G36" s="125"/>
      <c r="H36" s="125"/>
      <c r="I36" s="125"/>
      <c r="J36" s="125"/>
      <c r="K36" s="125"/>
      <c r="L36" s="125"/>
      <c r="M36" s="125"/>
      <c r="N36" s="125"/>
      <c r="O36" s="125"/>
      <c r="P36" s="125"/>
      <c r="Q36" s="125"/>
      <c r="R36" s="125"/>
      <c r="S36" s="125"/>
      <c r="T36" s="125"/>
      <c r="U36" s="125"/>
      <c r="V36" s="125"/>
    </row>
    <row r="37" spans="1:22" ht="12">
      <c r="A37" s="125"/>
      <c r="B37" s="125"/>
      <c r="C37" s="125"/>
      <c r="D37" s="125"/>
      <c r="E37" s="125"/>
      <c r="F37" s="125"/>
      <c r="G37" s="125"/>
      <c r="H37" s="125"/>
      <c r="I37" s="125"/>
      <c r="J37" s="125"/>
      <c r="K37" s="125"/>
      <c r="L37" s="125"/>
      <c r="M37" s="125"/>
      <c r="N37" s="125"/>
      <c r="O37" s="125"/>
      <c r="P37" s="125"/>
      <c r="Q37" s="125"/>
      <c r="R37" s="125"/>
      <c r="S37" s="125"/>
      <c r="T37" s="125"/>
      <c r="U37" s="125"/>
      <c r="V37" s="125"/>
    </row>
    <row r="38" spans="1:22" ht="12">
      <c r="A38" s="125"/>
      <c r="B38" s="125"/>
      <c r="C38" s="125"/>
      <c r="D38" s="125"/>
      <c r="E38" s="125"/>
      <c r="F38" s="125"/>
      <c r="G38" s="125"/>
      <c r="H38" s="125"/>
      <c r="I38" s="125"/>
      <c r="J38" s="125"/>
      <c r="K38" s="125"/>
      <c r="L38" s="125"/>
      <c r="M38" s="125"/>
      <c r="N38" s="125"/>
      <c r="O38" s="125"/>
      <c r="P38" s="125"/>
      <c r="Q38" s="125"/>
      <c r="R38" s="125"/>
      <c r="S38" s="125"/>
      <c r="T38" s="125"/>
      <c r="U38" s="125"/>
      <c r="V38" s="125"/>
    </row>
    <row r="39" spans="1:22" ht="12">
      <c r="A39" s="125"/>
      <c r="B39" s="125"/>
      <c r="C39" s="125"/>
      <c r="D39" s="125"/>
      <c r="E39" s="125"/>
      <c r="F39" s="125"/>
      <c r="G39" s="125"/>
      <c r="H39" s="125"/>
      <c r="I39" s="125"/>
      <c r="J39" s="125"/>
      <c r="K39" s="125"/>
      <c r="L39" s="125"/>
      <c r="M39" s="125"/>
      <c r="N39" s="125"/>
      <c r="O39" s="125"/>
      <c r="P39" s="125"/>
      <c r="Q39" s="125"/>
      <c r="R39" s="125"/>
      <c r="S39" s="125"/>
      <c r="T39" s="125"/>
      <c r="U39" s="125"/>
      <c r="V39" s="125"/>
    </row>
    <row r="40" spans="1:22" ht="12">
      <c r="A40" s="125"/>
      <c r="B40" s="125"/>
      <c r="C40" s="125"/>
      <c r="D40" s="125"/>
      <c r="E40" s="125"/>
      <c r="F40" s="125"/>
      <c r="G40" s="125"/>
      <c r="H40" s="125"/>
      <c r="I40" s="125"/>
      <c r="J40" s="125"/>
      <c r="K40" s="125"/>
      <c r="L40" s="125"/>
      <c r="M40" s="125"/>
      <c r="N40" s="125"/>
      <c r="O40" s="125"/>
      <c r="P40" s="125"/>
      <c r="Q40" s="125"/>
      <c r="R40" s="125"/>
      <c r="S40" s="125"/>
      <c r="T40" s="125"/>
      <c r="U40" s="125"/>
      <c r="V40" s="125"/>
    </row>
    <row r="41" spans="1:22" ht="12">
      <c r="A41" s="125"/>
      <c r="B41" s="125"/>
      <c r="C41" s="125"/>
      <c r="D41" s="125"/>
      <c r="E41" s="125"/>
      <c r="F41" s="125"/>
      <c r="G41" s="125"/>
      <c r="H41" s="125"/>
      <c r="I41" s="125"/>
      <c r="J41" s="125"/>
      <c r="K41" s="125"/>
      <c r="L41" s="125"/>
      <c r="M41" s="125"/>
      <c r="N41" s="125"/>
      <c r="O41" s="125"/>
      <c r="P41" s="125"/>
      <c r="Q41" s="125"/>
      <c r="R41" s="125"/>
      <c r="S41" s="125"/>
      <c r="T41" s="125"/>
      <c r="U41" s="125"/>
      <c r="V41" s="125"/>
    </row>
    <row r="42" spans="1:22" ht="12">
      <c r="A42" s="125"/>
      <c r="B42" s="125"/>
      <c r="C42" s="125"/>
      <c r="D42" s="125"/>
      <c r="E42" s="125"/>
      <c r="F42" s="125"/>
      <c r="G42" s="125"/>
      <c r="H42" s="125"/>
      <c r="I42" s="125"/>
      <c r="J42" s="125"/>
      <c r="K42" s="125"/>
      <c r="L42" s="125"/>
      <c r="M42" s="125"/>
      <c r="N42" s="125"/>
      <c r="O42" s="125"/>
      <c r="P42" s="125"/>
      <c r="Q42" s="125"/>
      <c r="R42" s="125"/>
      <c r="S42" s="125"/>
      <c r="T42" s="125"/>
      <c r="U42" s="125"/>
      <c r="V42" s="125"/>
    </row>
    <row r="43" spans="1:22" ht="12">
      <c r="A43" s="125"/>
      <c r="B43" s="125"/>
      <c r="C43" s="125"/>
      <c r="D43" s="125"/>
      <c r="E43" s="125"/>
      <c r="F43" s="125"/>
      <c r="G43" s="125"/>
      <c r="H43" s="125"/>
      <c r="I43" s="125"/>
      <c r="J43" s="125"/>
      <c r="K43" s="125"/>
      <c r="L43" s="125"/>
      <c r="M43" s="125"/>
      <c r="N43" s="125"/>
      <c r="O43" s="125"/>
      <c r="P43" s="125"/>
      <c r="Q43" s="125"/>
      <c r="R43" s="125"/>
      <c r="S43" s="125"/>
      <c r="T43" s="125"/>
      <c r="U43" s="125"/>
      <c r="V43" s="125"/>
    </row>
    <row r="44" spans="1:22" ht="12">
      <c r="A44" s="125"/>
      <c r="B44" s="125"/>
      <c r="C44" s="125"/>
      <c r="D44" s="125"/>
      <c r="E44" s="125"/>
      <c r="F44" s="125"/>
      <c r="G44" s="125"/>
      <c r="H44" s="125"/>
      <c r="I44" s="125"/>
      <c r="J44" s="125"/>
      <c r="K44" s="125"/>
      <c r="L44" s="125"/>
      <c r="M44" s="125"/>
      <c r="N44" s="125"/>
      <c r="O44" s="125"/>
      <c r="P44" s="125"/>
      <c r="Q44" s="125"/>
      <c r="R44" s="125"/>
      <c r="S44" s="125"/>
      <c r="T44" s="125"/>
      <c r="U44" s="125"/>
      <c r="V44" s="125"/>
    </row>
    <row r="45" spans="1:22" ht="12">
      <c r="A45" s="125"/>
      <c r="B45" s="125"/>
      <c r="C45" s="125"/>
      <c r="D45" s="125"/>
      <c r="E45" s="125"/>
      <c r="F45" s="125"/>
      <c r="G45" s="125"/>
      <c r="H45" s="125"/>
      <c r="I45" s="125"/>
      <c r="J45" s="125"/>
      <c r="K45" s="125"/>
      <c r="L45" s="125"/>
      <c r="M45" s="125"/>
      <c r="N45" s="125"/>
      <c r="O45" s="125"/>
      <c r="P45" s="125"/>
      <c r="Q45" s="125"/>
      <c r="R45" s="125"/>
      <c r="S45" s="125"/>
      <c r="T45" s="125"/>
      <c r="U45" s="125"/>
      <c r="V45" s="125"/>
    </row>
    <row r="46" spans="1:22" ht="12">
      <c r="A46" s="125"/>
      <c r="B46" s="125"/>
      <c r="C46" s="125"/>
      <c r="D46" s="125"/>
      <c r="E46" s="125"/>
      <c r="F46" s="125"/>
      <c r="G46" s="125"/>
      <c r="H46" s="125"/>
      <c r="I46" s="125"/>
      <c r="J46" s="125"/>
      <c r="K46" s="125"/>
      <c r="L46" s="125"/>
      <c r="M46" s="125"/>
      <c r="N46" s="125"/>
      <c r="O46" s="125"/>
      <c r="P46" s="125"/>
      <c r="Q46" s="125"/>
      <c r="R46" s="125"/>
      <c r="S46" s="125"/>
      <c r="T46" s="125"/>
      <c r="U46" s="125"/>
      <c r="V46" s="125"/>
    </row>
    <row r="47" spans="1:22" ht="12">
      <c r="A47" s="125"/>
      <c r="B47" s="125"/>
      <c r="C47" s="125"/>
      <c r="D47" s="125"/>
      <c r="E47" s="125"/>
      <c r="F47" s="125"/>
      <c r="G47" s="125"/>
      <c r="H47" s="125"/>
      <c r="I47" s="125"/>
      <c r="J47" s="125"/>
      <c r="K47" s="125"/>
      <c r="L47" s="125"/>
      <c r="M47" s="125"/>
      <c r="N47" s="125"/>
      <c r="O47" s="125"/>
      <c r="P47" s="125"/>
      <c r="Q47" s="125"/>
      <c r="R47" s="125"/>
      <c r="S47" s="125"/>
      <c r="T47" s="125"/>
      <c r="U47" s="125"/>
      <c r="V47" s="125"/>
    </row>
    <row r="48" spans="1:22" ht="12">
      <c r="A48" s="125"/>
      <c r="B48" s="125"/>
      <c r="C48" s="125"/>
      <c r="D48" s="125"/>
      <c r="E48" s="125"/>
      <c r="F48" s="125"/>
      <c r="G48" s="125"/>
      <c r="H48" s="125"/>
      <c r="I48" s="125"/>
      <c r="J48" s="125"/>
      <c r="K48" s="125"/>
      <c r="L48" s="125"/>
      <c r="M48" s="125"/>
      <c r="N48" s="125"/>
      <c r="O48" s="125"/>
      <c r="P48" s="125"/>
      <c r="Q48" s="125"/>
      <c r="R48" s="125"/>
      <c r="S48" s="125"/>
      <c r="T48" s="125"/>
      <c r="U48" s="125"/>
      <c r="V48" s="125"/>
    </row>
    <row r="49" spans="1:22" ht="12">
      <c r="A49" s="125"/>
      <c r="B49" s="125"/>
      <c r="C49" s="125"/>
      <c r="D49" s="125"/>
      <c r="E49" s="125"/>
      <c r="F49" s="125"/>
      <c r="G49" s="125"/>
      <c r="H49" s="125"/>
      <c r="I49" s="125"/>
      <c r="J49" s="125"/>
      <c r="K49" s="125"/>
      <c r="L49" s="125"/>
      <c r="M49" s="125"/>
      <c r="N49" s="125"/>
      <c r="O49" s="125"/>
      <c r="P49" s="125"/>
      <c r="Q49" s="125"/>
      <c r="R49" s="125"/>
      <c r="S49" s="125"/>
      <c r="T49" s="125"/>
      <c r="U49" s="125"/>
      <c r="V49" s="125"/>
    </row>
    <row r="50" spans="1:22" ht="12">
      <c r="A50" s="125"/>
      <c r="B50" s="125"/>
      <c r="C50" s="125"/>
      <c r="D50" s="125"/>
      <c r="E50" s="125"/>
      <c r="F50" s="125"/>
      <c r="G50" s="125"/>
      <c r="H50" s="125"/>
      <c r="I50" s="125"/>
      <c r="J50" s="125"/>
      <c r="K50" s="125"/>
      <c r="L50" s="125"/>
      <c r="M50" s="125"/>
      <c r="N50" s="125"/>
      <c r="O50" s="125"/>
      <c r="P50" s="125"/>
      <c r="Q50" s="125"/>
      <c r="R50" s="125"/>
      <c r="S50" s="125"/>
      <c r="T50" s="125"/>
      <c r="U50" s="125"/>
      <c r="V50" s="125"/>
    </row>
    <row r="51" spans="1:22" ht="12">
      <c r="A51" s="125"/>
      <c r="B51" s="125"/>
      <c r="C51" s="125"/>
      <c r="D51" s="125"/>
      <c r="E51" s="125"/>
      <c r="F51" s="125"/>
      <c r="G51" s="125"/>
      <c r="H51" s="125"/>
      <c r="I51" s="125"/>
      <c r="J51" s="125"/>
      <c r="K51" s="125"/>
      <c r="L51" s="125"/>
      <c r="M51" s="125"/>
      <c r="N51" s="125"/>
      <c r="O51" s="125"/>
      <c r="P51" s="125"/>
      <c r="Q51" s="125"/>
      <c r="R51" s="125"/>
      <c r="S51" s="125"/>
      <c r="T51" s="125"/>
      <c r="U51" s="125"/>
      <c r="V51" s="125"/>
    </row>
    <row r="52" spans="1:22" ht="12">
      <c r="A52" s="125"/>
      <c r="B52" s="125"/>
      <c r="C52" s="125"/>
      <c r="D52" s="125"/>
      <c r="E52" s="125"/>
      <c r="F52" s="125"/>
      <c r="G52" s="125"/>
      <c r="H52" s="125"/>
      <c r="I52" s="125"/>
      <c r="J52" s="125"/>
      <c r="K52" s="125"/>
      <c r="L52" s="125"/>
      <c r="M52" s="125"/>
      <c r="N52" s="125"/>
      <c r="O52" s="125"/>
      <c r="P52" s="125"/>
      <c r="Q52" s="125"/>
      <c r="R52" s="125"/>
      <c r="S52" s="125"/>
      <c r="T52" s="125"/>
      <c r="U52" s="125"/>
      <c r="V52" s="125"/>
    </row>
    <row r="53" spans="1:22" ht="12">
      <c r="A53" s="125"/>
      <c r="B53" s="125"/>
      <c r="C53" s="125"/>
      <c r="D53" s="125"/>
      <c r="E53" s="125"/>
      <c r="F53" s="125"/>
      <c r="G53" s="125"/>
      <c r="H53" s="125"/>
      <c r="I53" s="125"/>
      <c r="J53" s="125"/>
      <c r="K53" s="125"/>
      <c r="L53" s="125"/>
      <c r="M53" s="125"/>
      <c r="N53" s="125"/>
      <c r="O53" s="125"/>
      <c r="P53" s="125"/>
      <c r="Q53" s="125"/>
      <c r="R53" s="125"/>
      <c r="S53" s="125"/>
      <c r="T53" s="125"/>
      <c r="U53" s="125"/>
      <c r="V53" s="125"/>
    </row>
    <row r="54" spans="1:22" ht="12">
      <c r="A54" s="125"/>
      <c r="B54" s="125"/>
      <c r="C54" s="125"/>
      <c r="D54" s="125"/>
      <c r="E54" s="125"/>
      <c r="F54" s="125"/>
      <c r="G54" s="125"/>
      <c r="H54" s="125"/>
      <c r="I54" s="125"/>
      <c r="J54" s="125"/>
      <c r="K54" s="125"/>
      <c r="L54" s="125"/>
      <c r="M54" s="125"/>
      <c r="N54" s="125"/>
      <c r="O54" s="125"/>
      <c r="P54" s="125"/>
      <c r="Q54" s="125"/>
      <c r="R54" s="125"/>
      <c r="S54" s="125"/>
      <c r="T54" s="125"/>
      <c r="U54" s="125"/>
      <c r="V54" s="125"/>
    </row>
    <row r="55" spans="1:22" ht="12">
      <c r="A55" s="125"/>
      <c r="B55" s="125"/>
      <c r="C55" s="125"/>
      <c r="D55" s="125"/>
      <c r="E55" s="125"/>
      <c r="F55" s="125"/>
      <c r="G55" s="125"/>
      <c r="H55" s="125"/>
      <c r="I55" s="125"/>
      <c r="J55" s="125"/>
      <c r="K55" s="125"/>
      <c r="L55" s="125"/>
      <c r="M55" s="125"/>
      <c r="N55" s="125"/>
      <c r="O55" s="125"/>
      <c r="P55" s="125"/>
      <c r="Q55" s="125"/>
      <c r="R55" s="125"/>
      <c r="S55" s="125"/>
      <c r="T55" s="125"/>
      <c r="U55" s="125"/>
      <c r="V55" s="125"/>
    </row>
    <row r="56" spans="1:22" ht="12">
      <c r="A56" s="125"/>
      <c r="B56" s="125"/>
      <c r="C56" s="125"/>
      <c r="D56" s="125"/>
      <c r="E56" s="125"/>
      <c r="F56" s="125"/>
      <c r="G56" s="125"/>
      <c r="H56" s="125"/>
      <c r="I56" s="125"/>
      <c r="J56" s="125"/>
      <c r="K56" s="125"/>
      <c r="L56" s="125"/>
      <c r="M56" s="125"/>
      <c r="N56" s="125"/>
      <c r="O56" s="125"/>
      <c r="P56" s="125"/>
      <c r="Q56" s="125"/>
      <c r="R56" s="125"/>
      <c r="S56" s="125"/>
      <c r="T56" s="125"/>
      <c r="U56" s="125"/>
      <c r="V56" s="125"/>
    </row>
    <row r="57" spans="1:22" ht="12">
      <c r="A57" s="125"/>
      <c r="B57" s="125"/>
      <c r="C57" s="125"/>
      <c r="D57" s="125"/>
      <c r="E57" s="125"/>
      <c r="F57" s="125"/>
      <c r="G57" s="125"/>
      <c r="H57" s="125"/>
      <c r="I57" s="125"/>
      <c r="J57" s="125"/>
      <c r="K57" s="125"/>
      <c r="L57" s="125"/>
      <c r="M57" s="125"/>
      <c r="N57" s="125"/>
      <c r="O57" s="125"/>
      <c r="P57" s="125"/>
      <c r="Q57" s="125"/>
      <c r="R57" s="125"/>
      <c r="S57" s="125"/>
      <c r="T57" s="125"/>
      <c r="U57" s="125"/>
      <c r="V57" s="125"/>
    </row>
    <row r="58" spans="1:22" ht="12">
      <c r="A58" s="125"/>
      <c r="B58" s="125"/>
      <c r="C58" s="125"/>
      <c r="D58" s="125"/>
      <c r="E58" s="125"/>
      <c r="F58" s="125"/>
      <c r="G58" s="125"/>
      <c r="H58" s="125"/>
      <c r="I58" s="125"/>
      <c r="J58" s="125"/>
      <c r="K58" s="125"/>
      <c r="L58" s="125"/>
      <c r="M58" s="125"/>
      <c r="N58" s="125"/>
      <c r="O58" s="125"/>
      <c r="P58" s="125"/>
      <c r="Q58" s="125"/>
      <c r="R58" s="125"/>
      <c r="S58" s="125"/>
      <c r="T58" s="125"/>
      <c r="U58" s="125"/>
      <c r="V58" s="125"/>
    </row>
    <row r="59" spans="1:22" ht="12">
      <c r="A59" s="125"/>
      <c r="B59" s="125"/>
      <c r="C59" s="125"/>
      <c r="D59" s="125"/>
      <c r="E59" s="125"/>
      <c r="F59" s="125"/>
      <c r="G59" s="125"/>
      <c r="H59" s="125"/>
      <c r="I59" s="125"/>
      <c r="J59" s="125"/>
      <c r="K59" s="125"/>
      <c r="L59" s="125"/>
      <c r="M59" s="125"/>
      <c r="N59" s="125"/>
      <c r="O59" s="125"/>
      <c r="P59" s="125"/>
      <c r="Q59" s="125"/>
      <c r="R59" s="125"/>
      <c r="S59" s="125"/>
      <c r="T59" s="125"/>
      <c r="U59" s="125"/>
      <c r="V59" s="125"/>
    </row>
    <row r="60" spans="1:22" ht="12">
      <c r="A60" s="125"/>
      <c r="B60" s="125"/>
      <c r="C60" s="125"/>
      <c r="D60" s="125"/>
      <c r="E60" s="125"/>
      <c r="F60" s="125"/>
      <c r="G60" s="125"/>
      <c r="H60" s="125"/>
      <c r="I60" s="125"/>
      <c r="J60" s="125"/>
      <c r="K60" s="125"/>
      <c r="L60" s="125"/>
      <c r="M60" s="125"/>
      <c r="N60" s="125"/>
      <c r="O60" s="125"/>
      <c r="P60" s="125"/>
      <c r="Q60" s="125"/>
      <c r="R60" s="125"/>
      <c r="S60" s="125"/>
      <c r="T60" s="125"/>
      <c r="U60" s="125"/>
      <c r="V60" s="125"/>
    </row>
    <row r="61" spans="1:22" ht="12">
      <c r="A61" s="125"/>
      <c r="B61" s="125"/>
      <c r="C61" s="125"/>
      <c r="D61" s="125"/>
      <c r="E61" s="125"/>
      <c r="F61" s="125"/>
      <c r="G61" s="125"/>
      <c r="H61" s="125"/>
      <c r="I61" s="125"/>
      <c r="J61" s="125"/>
      <c r="K61" s="125"/>
      <c r="L61" s="125"/>
      <c r="M61" s="125"/>
      <c r="N61" s="125"/>
      <c r="O61" s="125"/>
      <c r="P61" s="125"/>
      <c r="Q61" s="125"/>
      <c r="R61" s="125"/>
      <c r="S61" s="125"/>
      <c r="T61" s="125"/>
      <c r="U61" s="125"/>
      <c r="V61" s="125"/>
    </row>
    <row r="62" spans="1:22" ht="12">
      <c r="A62" s="125"/>
      <c r="B62" s="125"/>
      <c r="C62" s="125"/>
      <c r="D62" s="125"/>
      <c r="E62" s="125"/>
      <c r="F62" s="125"/>
      <c r="G62" s="125"/>
      <c r="H62" s="125"/>
      <c r="I62" s="125"/>
      <c r="J62" s="125"/>
      <c r="K62" s="125"/>
      <c r="L62" s="125"/>
      <c r="M62" s="125"/>
      <c r="N62" s="125"/>
      <c r="O62" s="125"/>
      <c r="P62" s="125"/>
      <c r="Q62" s="125"/>
      <c r="R62" s="125"/>
      <c r="S62" s="125"/>
      <c r="T62" s="125"/>
      <c r="U62" s="125"/>
      <c r="V62" s="125"/>
    </row>
    <row r="63" spans="1:22" ht="12">
      <c r="A63" s="125"/>
      <c r="B63" s="125"/>
      <c r="C63" s="125"/>
      <c r="D63" s="125"/>
      <c r="E63" s="125"/>
      <c r="F63" s="125"/>
      <c r="G63" s="125"/>
      <c r="H63" s="125"/>
      <c r="I63" s="125"/>
      <c r="J63" s="125"/>
      <c r="K63" s="125"/>
      <c r="L63" s="125"/>
      <c r="M63" s="125"/>
      <c r="N63" s="125"/>
      <c r="O63" s="125"/>
      <c r="P63" s="125"/>
      <c r="Q63" s="125"/>
      <c r="R63" s="125"/>
      <c r="S63" s="125"/>
      <c r="T63" s="125"/>
      <c r="U63" s="125"/>
      <c r="V63" s="125"/>
    </row>
    <row r="64" spans="1:22" ht="12">
      <c r="A64" s="125"/>
      <c r="B64" s="125"/>
      <c r="C64" s="125"/>
      <c r="D64" s="125"/>
      <c r="E64" s="125"/>
      <c r="F64" s="125"/>
      <c r="G64" s="125"/>
      <c r="H64" s="125"/>
      <c r="I64" s="125"/>
      <c r="J64" s="125"/>
      <c r="K64" s="125"/>
      <c r="L64" s="125"/>
      <c r="M64" s="125"/>
      <c r="N64" s="125"/>
      <c r="O64" s="125"/>
      <c r="P64" s="125"/>
      <c r="Q64" s="125"/>
      <c r="R64" s="125"/>
      <c r="S64" s="125"/>
      <c r="T64" s="125"/>
      <c r="U64" s="125"/>
      <c r="V64" s="125"/>
    </row>
    <row r="65" spans="1:22" ht="12">
      <c r="A65" s="125"/>
      <c r="B65" s="125"/>
      <c r="C65" s="125"/>
      <c r="D65" s="125"/>
      <c r="E65" s="125"/>
      <c r="F65" s="125"/>
      <c r="G65" s="125"/>
      <c r="H65" s="125"/>
      <c r="I65" s="125"/>
      <c r="J65" s="125"/>
      <c r="K65" s="125"/>
      <c r="L65" s="125"/>
      <c r="M65" s="125"/>
      <c r="N65" s="125"/>
      <c r="O65" s="125"/>
      <c r="P65" s="125"/>
      <c r="Q65" s="125"/>
      <c r="R65" s="125"/>
      <c r="S65" s="125"/>
      <c r="T65" s="125"/>
      <c r="U65" s="125"/>
      <c r="V65" s="125"/>
    </row>
    <row r="66" spans="1:22" ht="12">
      <c r="A66" s="125"/>
      <c r="B66" s="125"/>
      <c r="C66" s="125"/>
      <c r="D66" s="125"/>
      <c r="E66" s="125"/>
      <c r="F66" s="125"/>
      <c r="G66" s="125"/>
      <c r="H66" s="125"/>
      <c r="I66" s="125"/>
      <c r="J66" s="125"/>
      <c r="K66" s="125"/>
      <c r="L66" s="125"/>
      <c r="M66" s="125"/>
      <c r="N66" s="125"/>
      <c r="O66" s="125"/>
      <c r="P66" s="125"/>
      <c r="Q66" s="125"/>
      <c r="R66" s="125"/>
      <c r="S66" s="125"/>
      <c r="T66" s="125"/>
      <c r="U66" s="125"/>
      <c r="V66" s="125"/>
    </row>
    <row r="67" spans="1:22" ht="12">
      <c r="A67" s="125"/>
      <c r="B67" s="125"/>
      <c r="C67" s="125"/>
      <c r="D67" s="125"/>
      <c r="E67" s="125"/>
      <c r="F67" s="125"/>
      <c r="G67" s="125"/>
      <c r="H67" s="125"/>
      <c r="I67" s="125"/>
      <c r="J67" s="125"/>
      <c r="K67" s="125"/>
      <c r="L67" s="125"/>
      <c r="M67" s="125"/>
      <c r="N67" s="125"/>
      <c r="O67" s="125"/>
      <c r="P67" s="125"/>
      <c r="Q67" s="125"/>
      <c r="R67" s="125"/>
      <c r="S67" s="125"/>
      <c r="T67" s="125"/>
      <c r="U67" s="125"/>
      <c r="V67" s="125"/>
    </row>
    <row r="68" spans="1:22" ht="12">
      <c r="A68" s="125"/>
      <c r="B68" s="125"/>
      <c r="C68" s="125"/>
      <c r="D68" s="125"/>
      <c r="E68" s="125"/>
      <c r="F68" s="125"/>
      <c r="G68" s="125"/>
      <c r="H68" s="125"/>
      <c r="I68" s="125"/>
      <c r="J68" s="125"/>
      <c r="K68" s="125"/>
      <c r="L68" s="125"/>
      <c r="M68" s="125"/>
      <c r="N68" s="125"/>
      <c r="O68" s="125"/>
      <c r="P68" s="125"/>
      <c r="Q68" s="125"/>
      <c r="R68" s="125"/>
      <c r="S68" s="125"/>
      <c r="T68" s="125"/>
      <c r="U68" s="125"/>
      <c r="V68" s="125"/>
    </row>
    <row r="69" spans="1:22" ht="12">
      <c r="A69" s="125"/>
      <c r="B69" s="125"/>
      <c r="C69" s="125"/>
      <c r="D69" s="125"/>
      <c r="E69" s="125"/>
      <c r="F69" s="125"/>
      <c r="G69" s="125"/>
      <c r="H69" s="125"/>
      <c r="I69" s="125"/>
      <c r="J69" s="125"/>
      <c r="K69" s="125"/>
      <c r="L69" s="125"/>
      <c r="M69" s="125"/>
      <c r="N69" s="125"/>
      <c r="O69" s="125"/>
      <c r="P69" s="125"/>
      <c r="Q69" s="125"/>
      <c r="R69" s="125"/>
      <c r="S69" s="125"/>
      <c r="T69" s="125"/>
      <c r="U69" s="125"/>
      <c r="V69" s="125"/>
    </row>
    <row r="70" spans="1:22" ht="12">
      <c r="A70" s="125"/>
      <c r="B70" s="125"/>
      <c r="C70" s="125"/>
      <c r="D70" s="125"/>
      <c r="E70" s="125"/>
      <c r="F70" s="125"/>
      <c r="G70" s="125"/>
      <c r="H70" s="125"/>
      <c r="I70" s="125"/>
      <c r="J70" s="125"/>
      <c r="K70" s="125"/>
      <c r="L70" s="125"/>
      <c r="M70" s="125"/>
      <c r="N70" s="125"/>
      <c r="O70" s="125"/>
      <c r="P70" s="125"/>
      <c r="Q70" s="125"/>
      <c r="R70" s="125"/>
      <c r="S70" s="125"/>
      <c r="T70" s="125"/>
      <c r="U70" s="125"/>
      <c r="V70" s="125"/>
    </row>
    <row r="71" spans="1:22" ht="12">
      <c r="A71" s="125"/>
      <c r="B71" s="125"/>
      <c r="C71" s="125"/>
      <c r="D71" s="125"/>
      <c r="E71" s="125"/>
      <c r="F71" s="125"/>
      <c r="G71" s="125"/>
      <c r="H71" s="125"/>
      <c r="I71" s="125"/>
      <c r="J71" s="125"/>
      <c r="K71" s="125"/>
      <c r="L71" s="125"/>
      <c r="M71" s="125"/>
      <c r="N71" s="125"/>
      <c r="O71" s="125"/>
      <c r="P71" s="125"/>
      <c r="Q71" s="125"/>
      <c r="R71" s="125"/>
      <c r="S71" s="125"/>
      <c r="T71" s="125"/>
      <c r="U71" s="125"/>
      <c r="V71" s="125"/>
    </row>
    <row r="72" spans="1:22" ht="12">
      <c r="A72" s="125"/>
      <c r="B72" s="125"/>
      <c r="C72" s="125"/>
      <c r="D72" s="125"/>
      <c r="E72" s="125"/>
      <c r="F72" s="125"/>
      <c r="G72" s="125"/>
      <c r="H72" s="125"/>
      <c r="I72" s="125"/>
      <c r="J72" s="125"/>
      <c r="K72" s="125"/>
      <c r="L72" s="125"/>
      <c r="M72" s="125"/>
      <c r="N72" s="125"/>
      <c r="O72" s="125"/>
      <c r="P72" s="125"/>
      <c r="Q72" s="125"/>
      <c r="R72" s="125"/>
      <c r="S72" s="125"/>
      <c r="T72" s="125"/>
      <c r="U72" s="125"/>
      <c r="V72" s="125"/>
    </row>
    <row r="73" spans="1:22" ht="12">
      <c r="A73" s="125"/>
      <c r="B73" s="125"/>
      <c r="C73" s="125"/>
      <c r="D73" s="125"/>
      <c r="E73" s="125"/>
      <c r="F73" s="125"/>
      <c r="G73" s="125"/>
      <c r="H73" s="125"/>
      <c r="I73" s="125"/>
      <c r="J73" s="125"/>
      <c r="K73" s="125"/>
      <c r="L73" s="125"/>
      <c r="M73" s="125"/>
      <c r="N73" s="125"/>
      <c r="O73" s="125"/>
      <c r="P73" s="125"/>
      <c r="Q73" s="125"/>
      <c r="R73" s="125"/>
      <c r="S73" s="125"/>
      <c r="T73" s="125"/>
      <c r="U73" s="125"/>
      <c r="V73" s="125"/>
    </row>
    <row r="74" spans="1:22" ht="12">
      <c r="A74" s="125"/>
      <c r="B74" s="125"/>
      <c r="C74" s="125"/>
      <c r="D74" s="125"/>
      <c r="E74" s="125"/>
      <c r="F74" s="125"/>
      <c r="G74" s="125"/>
      <c r="H74" s="125"/>
      <c r="I74" s="125"/>
      <c r="J74" s="125"/>
      <c r="K74" s="125"/>
      <c r="L74" s="125"/>
      <c r="M74" s="125"/>
      <c r="N74" s="125"/>
      <c r="O74" s="125"/>
      <c r="P74" s="125"/>
      <c r="Q74" s="125"/>
      <c r="R74" s="125"/>
      <c r="S74" s="125"/>
      <c r="T74" s="125"/>
      <c r="U74" s="125"/>
      <c r="V74" s="125"/>
    </row>
    <row r="75" spans="1:22" ht="12">
      <c r="A75" s="125"/>
      <c r="B75" s="125"/>
      <c r="C75" s="125"/>
      <c r="D75" s="125"/>
      <c r="E75" s="125"/>
      <c r="F75" s="125"/>
      <c r="G75" s="125"/>
      <c r="H75" s="125"/>
      <c r="I75" s="125"/>
      <c r="J75" s="125"/>
      <c r="K75" s="125"/>
      <c r="L75" s="125"/>
      <c r="M75" s="125"/>
      <c r="N75" s="125"/>
      <c r="O75" s="125"/>
      <c r="P75" s="125"/>
      <c r="Q75" s="125"/>
      <c r="R75" s="125"/>
      <c r="S75" s="125"/>
      <c r="T75" s="125"/>
      <c r="U75" s="125"/>
      <c r="V75" s="125"/>
    </row>
    <row r="76" spans="1:22" ht="12">
      <c r="A76" s="125"/>
      <c r="B76" s="125"/>
      <c r="C76" s="125"/>
      <c r="D76" s="125"/>
      <c r="E76" s="125"/>
      <c r="F76" s="125"/>
      <c r="G76" s="125"/>
      <c r="H76" s="125"/>
      <c r="I76" s="125"/>
      <c r="J76" s="125"/>
      <c r="K76" s="125"/>
      <c r="L76" s="125"/>
      <c r="M76" s="125"/>
      <c r="N76" s="125"/>
      <c r="O76" s="125"/>
      <c r="P76" s="125"/>
      <c r="Q76" s="125"/>
      <c r="R76" s="125"/>
      <c r="S76" s="125"/>
      <c r="T76" s="125"/>
      <c r="U76" s="125"/>
      <c r="V76" s="125"/>
    </row>
    <row r="77" spans="1:22" ht="12">
      <c r="A77" s="125"/>
      <c r="B77" s="125"/>
      <c r="C77" s="125"/>
      <c r="D77" s="125"/>
      <c r="E77" s="125"/>
      <c r="F77" s="125"/>
      <c r="G77" s="125"/>
      <c r="H77" s="125"/>
      <c r="I77" s="125"/>
      <c r="J77" s="125"/>
      <c r="K77" s="125"/>
      <c r="L77" s="125"/>
      <c r="M77" s="125"/>
      <c r="N77" s="125"/>
      <c r="O77" s="125"/>
      <c r="P77" s="125"/>
      <c r="Q77" s="125"/>
      <c r="R77" s="125"/>
      <c r="S77" s="125"/>
      <c r="T77" s="125"/>
      <c r="U77" s="125"/>
      <c r="V77" s="125"/>
    </row>
    <row r="78" spans="1:22" ht="12">
      <c r="A78" s="125"/>
      <c r="B78" s="125"/>
      <c r="C78" s="125"/>
      <c r="D78" s="125"/>
      <c r="E78" s="125"/>
      <c r="F78" s="125"/>
      <c r="G78" s="125"/>
      <c r="H78" s="125"/>
      <c r="I78" s="125"/>
      <c r="J78" s="125"/>
      <c r="K78" s="125"/>
      <c r="L78" s="125"/>
      <c r="M78" s="125"/>
      <c r="N78" s="125"/>
      <c r="O78" s="125"/>
      <c r="P78" s="125"/>
      <c r="Q78" s="125"/>
      <c r="R78" s="125"/>
      <c r="S78" s="125"/>
      <c r="T78" s="125"/>
      <c r="U78" s="125"/>
      <c r="V78" s="125"/>
    </row>
    <row r="79" spans="1:22" ht="12">
      <c r="A79" s="125"/>
      <c r="B79" s="125"/>
      <c r="C79" s="125"/>
      <c r="D79" s="125"/>
      <c r="E79" s="125"/>
      <c r="F79" s="125"/>
      <c r="G79" s="125"/>
      <c r="H79" s="125"/>
      <c r="I79" s="125"/>
      <c r="J79" s="125"/>
      <c r="K79" s="125"/>
      <c r="L79" s="125"/>
      <c r="M79" s="125"/>
      <c r="N79" s="125"/>
      <c r="O79" s="125"/>
      <c r="P79" s="125"/>
      <c r="Q79" s="125"/>
      <c r="R79" s="125"/>
      <c r="S79" s="125"/>
      <c r="T79" s="125"/>
      <c r="U79" s="125"/>
      <c r="V79" s="125"/>
    </row>
    <row r="80" spans="1:22" ht="12">
      <c r="A80" s="125"/>
      <c r="B80" s="125"/>
      <c r="C80" s="125"/>
      <c r="D80" s="125"/>
      <c r="E80" s="125"/>
      <c r="F80" s="125"/>
      <c r="G80" s="125"/>
      <c r="H80" s="125"/>
      <c r="I80" s="125"/>
      <c r="J80" s="125"/>
      <c r="K80" s="125"/>
      <c r="L80" s="125"/>
      <c r="M80" s="125"/>
      <c r="N80" s="125"/>
      <c r="O80" s="125"/>
      <c r="P80" s="125"/>
      <c r="Q80" s="125"/>
      <c r="R80" s="125"/>
      <c r="S80" s="125"/>
      <c r="T80" s="125"/>
      <c r="U80" s="125"/>
      <c r="V80" s="125"/>
    </row>
    <row r="81" spans="1:22" ht="12">
      <c r="A81" s="125"/>
      <c r="B81" s="125"/>
      <c r="C81" s="125"/>
      <c r="D81" s="125"/>
      <c r="E81" s="125"/>
      <c r="F81" s="125"/>
      <c r="G81" s="125"/>
      <c r="H81" s="125"/>
      <c r="I81" s="125"/>
      <c r="J81" s="125"/>
      <c r="K81" s="125"/>
      <c r="L81" s="125"/>
      <c r="M81" s="125"/>
      <c r="N81" s="125"/>
      <c r="O81" s="125"/>
      <c r="P81" s="125"/>
      <c r="Q81" s="125"/>
      <c r="R81" s="125"/>
      <c r="S81" s="125"/>
      <c r="T81" s="125"/>
      <c r="U81" s="125"/>
      <c r="V81" s="125"/>
    </row>
    <row r="82" spans="1:22" ht="12">
      <c r="A82" s="125"/>
      <c r="B82" s="125"/>
      <c r="C82" s="125"/>
      <c r="D82" s="125"/>
      <c r="E82" s="125"/>
      <c r="F82" s="125"/>
      <c r="G82" s="125"/>
      <c r="H82" s="125"/>
      <c r="I82" s="125"/>
      <c r="J82" s="125"/>
      <c r="K82" s="125"/>
      <c r="L82" s="125"/>
      <c r="M82" s="125"/>
      <c r="N82" s="125"/>
      <c r="O82" s="125"/>
      <c r="P82" s="125"/>
      <c r="Q82" s="125"/>
      <c r="R82" s="125"/>
      <c r="S82" s="125"/>
      <c r="T82" s="125"/>
      <c r="U82" s="125"/>
      <c r="V82" s="125"/>
    </row>
    <row r="83" spans="1:22" ht="12">
      <c r="A83" s="125"/>
      <c r="B83" s="125"/>
      <c r="C83" s="125"/>
      <c r="D83" s="125"/>
      <c r="E83" s="125"/>
      <c r="F83" s="125"/>
      <c r="G83" s="125"/>
      <c r="H83" s="125"/>
      <c r="I83" s="125"/>
      <c r="J83" s="125"/>
      <c r="K83" s="125"/>
      <c r="L83" s="125"/>
      <c r="M83" s="125"/>
      <c r="N83" s="125"/>
      <c r="O83" s="125"/>
      <c r="P83" s="125"/>
      <c r="Q83" s="125"/>
      <c r="R83" s="125"/>
      <c r="S83" s="125"/>
      <c r="T83" s="125"/>
      <c r="U83" s="125"/>
      <c r="V83" s="125"/>
    </row>
    <row r="84" spans="1:22" ht="12">
      <c r="A84" s="125"/>
      <c r="B84" s="125"/>
      <c r="C84" s="125"/>
      <c r="D84" s="125"/>
      <c r="E84" s="125"/>
      <c r="F84" s="125"/>
      <c r="G84" s="125"/>
      <c r="H84" s="125"/>
      <c r="I84" s="125"/>
      <c r="J84" s="125"/>
      <c r="K84" s="125"/>
      <c r="L84" s="125"/>
      <c r="M84" s="125"/>
      <c r="N84" s="125"/>
      <c r="O84" s="125"/>
      <c r="P84" s="125"/>
      <c r="Q84" s="125"/>
      <c r="R84" s="125"/>
      <c r="S84" s="125"/>
      <c r="T84" s="125"/>
      <c r="U84" s="125"/>
      <c r="V84" s="125"/>
    </row>
    <row r="85" spans="1:22" ht="12">
      <c r="A85" s="125"/>
      <c r="B85" s="125"/>
      <c r="C85" s="125"/>
      <c r="D85" s="125"/>
      <c r="E85" s="125"/>
      <c r="F85" s="125"/>
      <c r="G85" s="125"/>
      <c r="H85" s="125"/>
      <c r="I85" s="125"/>
      <c r="J85" s="125"/>
      <c r="K85" s="125"/>
      <c r="L85" s="125"/>
      <c r="M85" s="125"/>
      <c r="N85" s="125"/>
      <c r="O85" s="125"/>
      <c r="P85" s="125"/>
      <c r="Q85" s="125"/>
      <c r="R85" s="125"/>
      <c r="S85" s="125"/>
      <c r="T85" s="125"/>
      <c r="U85" s="125"/>
      <c r="V85" s="125"/>
    </row>
    <row r="86" spans="1:22" ht="12">
      <c r="A86" s="125"/>
      <c r="B86" s="125"/>
      <c r="C86" s="125"/>
      <c r="D86" s="125"/>
      <c r="E86" s="125"/>
      <c r="F86" s="125"/>
      <c r="G86" s="125"/>
      <c r="H86" s="125"/>
      <c r="I86" s="125"/>
      <c r="J86" s="125"/>
      <c r="K86" s="125"/>
      <c r="L86" s="125"/>
      <c r="M86" s="125"/>
      <c r="N86" s="125"/>
      <c r="O86" s="125"/>
      <c r="P86" s="125"/>
      <c r="Q86" s="125"/>
      <c r="R86" s="125"/>
      <c r="S86" s="125"/>
      <c r="T86" s="125"/>
      <c r="U86" s="125"/>
      <c r="V86" s="125"/>
    </row>
    <row r="87" spans="1:22" ht="12">
      <c r="A87" s="125"/>
      <c r="B87" s="125"/>
      <c r="C87" s="125"/>
      <c r="D87" s="125"/>
      <c r="E87" s="125"/>
      <c r="F87" s="125"/>
      <c r="G87" s="125"/>
      <c r="H87" s="125"/>
      <c r="I87" s="125"/>
      <c r="J87" s="125"/>
      <c r="K87" s="125"/>
      <c r="L87" s="125"/>
      <c r="M87" s="125"/>
      <c r="N87" s="125"/>
      <c r="O87" s="125"/>
      <c r="P87" s="125"/>
      <c r="Q87" s="125"/>
      <c r="R87" s="125"/>
      <c r="S87" s="125"/>
      <c r="T87" s="125"/>
      <c r="U87" s="125"/>
      <c r="V87" s="125"/>
    </row>
    <row r="88" spans="1:22" ht="12">
      <c r="A88" s="125"/>
      <c r="B88" s="125"/>
      <c r="C88" s="125"/>
      <c r="D88" s="125"/>
      <c r="E88" s="125"/>
      <c r="F88" s="125"/>
      <c r="G88" s="125"/>
      <c r="H88" s="125"/>
      <c r="I88" s="125"/>
      <c r="J88" s="125"/>
      <c r="K88" s="125"/>
      <c r="L88" s="125"/>
      <c r="M88" s="125"/>
      <c r="N88" s="125"/>
      <c r="O88" s="125"/>
      <c r="P88" s="125"/>
      <c r="Q88" s="125"/>
      <c r="R88" s="125"/>
      <c r="S88" s="125"/>
      <c r="T88" s="125"/>
      <c r="U88" s="125"/>
      <c r="V88" s="125"/>
    </row>
    <row r="89" spans="1:22" ht="12">
      <c r="A89" s="125"/>
      <c r="B89" s="125"/>
      <c r="C89" s="125"/>
      <c r="D89" s="125"/>
      <c r="E89" s="125"/>
      <c r="F89" s="125"/>
      <c r="G89" s="125"/>
      <c r="H89" s="125"/>
      <c r="I89" s="125"/>
      <c r="J89" s="125"/>
      <c r="K89" s="125"/>
      <c r="L89" s="125"/>
      <c r="M89" s="125"/>
      <c r="N89" s="125"/>
      <c r="O89" s="125"/>
      <c r="P89" s="125"/>
      <c r="Q89" s="125"/>
      <c r="R89" s="125"/>
      <c r="S89" s="125"/>
      <c r="T89" s="125"/>
      <c r="U89" s="125"/>
      <c r="V89" s="125"/>
    </row>
    <row r="90" spans="1:22" ht="12">
      <c r="A90" s="125"/>
      <c r="B90" s="125"/>
      <c r="C90" s="125"/>
      <c r="D90" s="125"/>
      <c r="E90" s="125"/>
      <c r="F90" s="125"/>
      <c r="G90" s="125"/>
      <c r="H90" s="125"/>
      <c r="I90" s="125"/>
      <c r="J90" s="125"/>
      <c r="K90" s="125"/>
      <c r="L90" s="125"/>
      <c r="M90" s="125"/>
      <c r="N90" s="125"/>
      <c r="O90" s="125"/>
      <c r="P90" s="125"/>
      <c r="Q90" s="125"/>
      <c r="R90" s="125"/>
      <c r="S90" s="125"/>
      <c r="T90" s="125"/>
      <c r="U90" s="125"/>
      <c r="V90" s="125"/>
    </row>
    <row r="91" spans="1:22" ht="12">
      <c r="A91" s="125"/>
      <c r="B91" s="125"/>
      <c r="C91" s="125"/>
      <c r="D91" s="125"/>
      <c r="E91" s="125"/>
      <c r="F91" s="125"/>
      <c r="G91" s="125"/>
      <c r="H91" s="125"/>
      <c r="I91" s="125"/>
      <c r="J91" s="125"/>
      <c r="K91" s="125"/>
      <c r="L91" s="125"/>
      <c r="M91" s="125"/>
      <c r="N91" s="125"/>
      <c r="O91" s="125"/>
      <c r="P91" s="125"/>
      <c r="Q91" s="125"/>
      <c r="R91" s="125"/>
      <c r="S91" s="125"/>
      <c r="T91" s="125"/>
      <c r="U91" s="125"/>
      <c r="V91" s="125"/>
    </row>
    <row r="92" spans="1:22" ht="12">
      <c r="A92" s="125"/>
      <c r="B92" s="125"/>
      <c r="C92" s="125"/>
      <c r="D92" s="125"/>
      <c r="E92" s="125"/>
      <c r="F92" s="125"/>
      <c r="G92" s="125"/>
      <c r="H92" s="125"/>
      <c r="I92" s="125"/>
      <c r="J92" s="125"/>
      <c r="K92" s="125"/>
      <c r="L92" s="125"/>
      <c r="M92" s="125"/>
      <c r="N92" s="125"/>
      <c r="O92" s="125"/>
      <c r="P92" s="125"/>
      <c r="Q92" s="125"/>
      <c r="R92" s="125"/>
      <c r="S92" s="125"/>
      <c r="T92" s="125"/>
      <c r="U92" s="125"/>
      <c r="V92" s="125"/>
    </row>
    <row r="93" spans="1:22" ht="12">
      <c r="A93" s="125"/>
      <c r="B93" s="125"/>
      <c r="C93" s="125"/>
      <c r="D93" s="125"/>
      <c r="E93" s="125"/>
      <c r="F93" s="125"/>
      <c r="G93" s="125"/>
      <c r="H93" s="125"/>
      <c r="I93" s="125"/>
      <c r="J93" s="125"/>
      <c r="K93" s="125"/>
      <c r="L93" s="125"/>
      <c r="M93" s="125"/>
      <c r="N93" s="125"/>
      <c r="O93" s="125"/>
      <c r="P93" s="125"/>
      <c r="Q93" s="125"/>
      <c r="R93" s="125"/>
      <c r="S93" s="125"/>
      <c r="T93" s="125"/>
      <c r="U93" s="125"/>
      <c r="V93" s="125"/>
    </row>
    <row r="94" spans="1:22" ht="12">
      <c r="A94" s="125"/>
      <c r="B94" s="125"/>
      <c r="C94" s="125"/>
      <c r="D94" s="125"/>
      <c r="E94" s="125"/>
      <c r="F94" s="125"/>
      <c r="G94" s="125"/>
      <c r="H94" s="125"/>
      <c r="I94" s="125"/>
      <c r="J94" s="125"/>
      <c r="K94" s="125"/>
      <c r="L94" s="125"/>
      <c r="M94" s="125"/>
      <c r="N94" s="125"/>
      <c r="O94" s="125"/>
      <c r="P94" s="125"/>
      <c r="Q94" s="125"/>
      <c r="R94" s="125"/>
      <c r="S94" s="125"/>
      <c r="T94" s="125"/>
      <c r="U94" s="125"/>
      <c r="V94" s="125"/>
    </row>
    <row r="95" spans="1:22" ht="12">
      <c r="A95" s="125"/>
      <c r="B95" s="125"/>
      <c r="C95" s="125"/>
      <c r="D95" s="125"/>
      <c r="E95" s="125"/>
      <c r="F95" s="125"/>
      <c r="G95" s="125"/>
      <c r="H95" s="125"/>
      <c r="I95" s="125"/>
      <c r="J95" s="125"/>
      <c r="K95" s="125"/>
      <c r="L95" s="125"/>
      <c r="M95" s="125"/>
      <c r="N95" s="125"/>
      <c r="O95" s="125"/>
      <c r="P95" s="125"/>
      <c r="Q95" s="125"/>
      <c r="R95" s="125"/>
      <c r="S95" s="125"/>
      <c r="T95" s="125"/>
      <c r="U95" s="125"/>
      <c r="V95" s="125"/>
    </row>
    <row r="96" spans="1:22" ht="12">
      <c r="A96" s="125"/>
      <c r="B96" s="125"/>
      <c r="C96" s="125"/>
      <c r="D96" s="125"/>
      <c r="E96" s="125"/>
      <c r="F96" s="125"/>
      <c r="G96" s="125"/>
      <c r="H96" s="125"/>
      <c r="I96" s="125"/>
      <c r="J96" s="125"/>
      <c r="K96" s="125"/>
      <c r="L96" s="125"/>
      <c r="M96" s="125"/>
      <c r="N96" s="125"/>
      <c r="O96" s="125"/>
      <c r="P96" s="125"/>
      <c r="Q96" s="125"/>
      <c r="R96" s="125"/>
      <c r="S96" s="125"/>
      <c r="T96" s="125"/>
      <c r="U96" s="125"/>
      <c r="V96" s="125"/>
    </row>
    <row r="97" spans="1:22" ht="12">
      <c r="A97" s="125"/>
      <c r="B97" s="125"/>
      <c r="C97" s="125"/>
      <c r="D97" s="125"/>
      <c r="E97" s="125"/>
      <c r="F97" s="125"/>
      <c r="G97" s="125"/>
      <c r="H97" s="125"/>
      <c r="I97" s="125"/>
      <c r="J97" s="125"/>
      <c r="K97" s="125"/>
      <c r="L97" s="125"/>
      <c r="M97" s="125"/>
      <c r="N97" s="125"/>
      <c r="O97" s="125"/>
      <c r="P97" s="125"/>
      <c r="Q97" s="125"/>
      <c r="R97" s="125"/>
      <c r="S97" s="125"/>
      <c r="T97" s="125"/>
      <c r="U97" s="125"/>
      <c r="V97" s="125"/>
    </row>
    <row r="98" spans="1:22" ht="12">
      <c r="A98" s="125"/>
      <c r="B98" s="125"/>
      <c r="C98" s="125"/>
      <c r="D98" s="125"/>
      <c r="E98" s="125"/>
      <c r="F98" s="125"/>
      <c r="G98" s="125"/>
      <c r="H98" s="125"/>
      <c r="I98" s="125"/>
      <c r="J98" s="125"/>
      <c r="K98" s="125"/>
      <c r="L98" s="125"/>
      <c r="M98" s="125"/>
      <c r="N98" s="125"/>
      <c r="O98" s="125"/>
      <c r="P98" s="125"/>
      <c r="Q98" s="125"/>
      <c r="R98" s="125"/>
      <c r="S98" s="125"/>
      <c r="T98" s="125"/>
      <c r="U98" s="125"/>
      <c r="V98" s="125"/>
    </row>
    <row r="99" spans="1:22" ht="12">
      <c r="A99" s="125"/>
      <c r="B99" s="125"/>
      <c r="C99" s="125"/>
      <c r="D99" s="125"/>
      <c r="E99" s="125"/>
      <c r="F99" s="125"/>
      <c r="G99" s="125"/>
      <c r="H99" s="125"/>
      <c r="I99" s="125"/>
      <c r="J99" s="125"/>
      <c r="K99" s="125"/>
      <c r="L99" s="125"/>
      <c r="M99" s="125"/>
      <c r="N99" s="125"/>
      <c r="O99" s="125"/>
      <c r="P99" s="125"/>
      <c r="Q99" s="125"/>
      <c r="R99" s="125"/>
      <c r="S99" s="125"/>
      <c r="T99" s="125"/>
      <c r="U99" s="125"/>
      <c r="V99" s="125"/>
    </row>
    <row r="100" spans="1:22" ht="12">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row>
    <row r="101" spans="1:22" ht="12">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row>
    <row r="102" spans="1:22" ht="12">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row>
    <row r="103" spans="1:22" ht="12">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row>
    <row r="104" spans="1:22" ht="12">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row>
    <row r="105" spans="1:22" ht="12">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row>
    <row r="106" spans="1:22" ht="12">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row>
    <row r="107" spans="1:22" ht="12">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row>
    <row r="108" spans="1:22" ht="12">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row>
    <row r="109" spans="1:22" ht="12">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row>
    <row r="110" spans="1:22" ht="12">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row>
    <row r="111" spans="1:22" ht="12">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row>
    <row r="112" spans="1:22" ht="12">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row>
    <row r="113" spans="1:22" ht="12">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row>
    <row r="114" spans="1:22" ht="12">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row>
    <row r="115" spans="1:22" ht="12">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row>
    <row r="116" spans="1:22" ht="12">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row>
    <row r="117" spans="1:22" ht="12">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row>
    <row r="118" spans="1:22" ht="12">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row>
    <row r="119" spans="1:22" ht="12">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row>
    <row r="120" spans="1:22" ht="12">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row>
    <row r="121" spans="1:22" ht="12">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row>
    <row r="122" spans="1:22" ht="12">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row>
    <row r="123" spans="1:22" ht="12">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row>
    <row r="124" spans="1:22" ht="12">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row>
    <row r="125" spans="1:22" ht="12">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row>
    <row r="126" spans="1:22" ht="12">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row>
    <row r="127" spans="1:22" ht="12">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row>
    <row r="128" spans="1:22" ht="12">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row>
    <row r="129" spans="1:22" ht="12">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row>
    <row r="130" spans="1:22" ht="12">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row>
    <row r="131" spans="1:22" ht="12">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row>
    <row r="132" spans="1:22" ht="12">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row>
    <row r="133" spans="1:22" ht="12">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row>
    <row r="134" spans="1:22" ht="12">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row>
    <row r="135" spans="1:22" ht="12">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row>
    <row r="136" spans="1:22" ht="12">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row>
    <row r="137" spans="1:22" ht="12">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row>
    <row r="138" spans="1:22" ht="12">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row>
    <row r="139" spans="1:22" ht="12">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row>
    <row r="140" spans="1:22" ht="12">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row>
    <row r="141" spans="1:22" ht="12">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row>
    <row r="142" spans="1:22" ht="12">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row>
    <row r="143" spans="1:22" ht="12">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row>
    <row r="144" spans="1:22" ht="12">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row>
    <row r="145" spans="1:22" ht="12">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row>
    <row r="146" spans="1:22" ht="12">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row>
    <row r="147" spans="1:22" ht="12">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row>
    <row r="148" spans="1:22" ht="12">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row>
    <row r="149" spans="1:22" ht="12">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row>
    <row r="150" spans="1:22" ht="12">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row>
    <row r="151" spans="1:22" ht="12">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row>
    <row r="152" spans="1:22" ht="12">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row>
    <row r="153" spans="1:22" ht="12">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row>
    <row r="154" spans="1:22" ht="12">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row>
    <row r="155" spans="1:22" ht="12">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row>
    <row r="156" spans="1:22" ht="12">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row>
    <row r="157" spans="1:22" ht="12">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row>
    <row r="158" spans="1:22" ht="12">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row>
    <row r="159" spans="1:22" ht="12">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row>
    <row r="160" spans="1:22" ht="12">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row>
    <row r="161" spans="1:22" ht="12">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row>
    <row r="162" spans="1:22" ht="12">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row>
    <row r="163" spans="1:22" ht="12">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row>
    <row r="164" spans="1:22" ht="12">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row>
    <row r="165" spans="1:22" ht="12">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row>
    <row r="166" spans="1:22" ht="12">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row>
    <row r="167" spans="1:22" ht="12">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row>
    <row r="168" spans="1:22" ht="12">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row>
    <row r="169" spans="1:22" ht="12">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row>
    <row r="170" spans="1:22" ht="12">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row>
    <row r="171" spans="1:22" ht="12">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row>
    <row r="172" spans="1:22" ht="12">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row>
    <row r="173" spans="1:22" ht="12">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row>
    <row r="174" spans="1:22" ht="12">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row>
    <row r="175" spans="1:22" ht="12">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row>
    <row r="176" spans="1:22" ht="12">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row>
    <row r="177" spans="1:22" ht="12">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row>
    <row r="178" spans="1:22" ht="12">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row>
    <row r="179" spans="1:22" ht="12">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row>
    <row r="180" spans="1:22" ht="12">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row>
    <row r="181" spans="1:22" ht="12">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row>
    <row r="182" spans="1:22" ht="12">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row>
    <row r="183" spans="1:22" ht="12">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row>
    <row r="184" spans="1:22" ht="12">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row>
    <row r="185" spans="1:22" ht="12">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row>
    <row r="186" spans="1:22" ht="12">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row>
    <row r="187" spans="1:22" ht="12">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row>
    <row r="188" spans="1:22" ht="12">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row>
    <row r="189" spans="1:22" ht="12">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row>
    <row r="190" spans="1:22" ht="12">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row>
    <row r="191" spans="1:22" ht="12">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row>
    <row r="192" spans="1:22" ht="12">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row>
    <row r="193" spans="1:22" ht="12">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row>
    <row r="194" spans="1:22" ht="12">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row>
    <row r="195" spans="1:22" ht="12">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row>
    <row r="196" spans="1:22" ht="12">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row>
    <row r="197" spans="1:22" ht="12">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row>
    <row r="198" spans="1:22" ht="12">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row>
    <row r="199" spans="1:22" ht="12">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row>
    <row r="200" spans="1:22" ht="12">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row>
    <row r="201" spans="1:22" ht="12">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row>
    <row r="202" spans="1:22" ht="12">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row>
    <row r="203" spans="1:22" ht="12">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row>
    <row r="204" spans="1:22" ht="12">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row>
    <row r="205" spans="1:22" ht="12">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row>
    <row r="206" spans="1:22" ht="12">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row>
    <row r="207" spans="1:22" ht="12">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row>
    <row r="208" spans="1:22" ht="12">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row>
    <row r="209" spans="1:22" ht="12">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row>
    <row r="210" spans="1:22" ht="12">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row>
    <row r="211" spans="1:22" ht="12">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row>
    <row r="212" spans="1:22" ht="12">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row>
    <row r="213" spans="1:22" ht="12">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row>
    <row r="214" spans="1:22" ht="12">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row>
    <row r="215" spans="1:22" ht="12">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row>
    <row r="216" spans="1:22" ht="12">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row>
    <row r="217" spans="1:22" ht="12">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row>
    <row r="218" spans="1:22" ht="12">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row>
    <row r="219" spans="1:22" ht="12">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row>
    <row r="220" spans="1:22" ht="12">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row>
    <row r="221" spans="1:22" ht="12">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row>
    <row r="222" spans="1:22" ht="12">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row>
    <row r="223" spans="1:22" ht="12">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row>
    <row r="224" spans="1:22" ht="12">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row>
    <row r="225" spans="1:22" ht="12">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row>
    <row r="226" spans="1:22" ht="12">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row>
    <row r="227" spans="1:22" ht="12">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row>
    <row r="228" spans="1:22" ht="12">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row>
    <row r="229" spans="1:22" ht="12">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row>
    <row r="230" spans="1:22" ht="12">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row>
    <row r="231" spans="1:22" ht="12">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row>
    <row r="232" spans="1:22" ht="12">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row>
    <row r="233" spans="1:22" ht="12">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row>
    <row r="234" spans="1:22" ht="12">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row>
    <row r="235" spans="1:22" ht="12">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row>
    <row r="236" spans="1:22" ht="12">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row>
    <row r="237" spans="1:22" ht="12">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row>
    <row r="238" spans="1:22" ht="12">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row>
    <row r="239" spans="1:22" ht="12">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row>
    <row r="240" spans="1:22" ht="12">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row>
    <row r="241" spans="1:22" ht="12">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row>
    <row r="242" spans="1:22" ht="12">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row>
    <row r="243" spans="1:22" ht="12">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row>
    <row r="244" spans="1:22" ht="12">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row>
    <row r="245" spans="1:22" ht="12">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row>
    <row r="246" spans="1:22" ht="12">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row>
    <row r="247" spans="1:22" ht="12">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row>
    <row r="248" spans="1:22" ht="12">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row>
    <row r="249" spans="1:22" ht="12">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row>
    <row r="250" spans="1:22" ht="12">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row>
    <row r="251" spans="1:22" ht="12">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row>
    <row r="252" spans="1:22" ht="12">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row>
    <row r="253" spans="1:22" ht="12">
      <c r="A253" s="125"/>
      <c r="B253" s="125"/>
      <c r="C253" s="125"/>
      <c r="D253" s="125"/>
      <c r="E253" s="125"/>
      <c r="F253" s="125"/>
      <c r="G253" s="125"/>
      <c r="H253" s="125"/>
      <c r="I253" s="125"/>
      <c r="J253" s="125"/>
      <c r="K253" s="125"/>
      <c r="L253" s="125"/>
      <c r="M253" s="125"/>
      <c r="N253" s="125"/>
      <c r="O253" s="125"/>
      <c r="P253" s="125"/>
      <c r="Q253" s="125"/>
      <c r="R253" s="125"/>
      <c r="S253" s="125"/>
      <c r="T253" s="125"/>
      <c r="U253" s="125"/>
      <c r="V253" s="125"/>
    </row>
    <row r="254" spans="1:22" ht="12">
      <c r="A254" s="125"/>
      <c r="B254" s="125"/>
      <c r="C254" s="125"/>
      <c r="D254" s="125"/>
      <c r="E254" s="125"/>
      <c r="F254" s="125"/>
      <c r="G254" s="125"/>
      <c r="H254" s="125"/>
      <c r="I254" s="125"/>
      <c r="J254" s="125"/>
      <c r="K254" s="125"/>
      <c r="L254" s="125"/>
      <c r="M254" s="125"/>
      <c r="N254" s="125"/>
      <c r="O254" s="125"/>
      <c r="P254" s="125"/>
      <c r="Q254" s="125"/>
      <c r="R254" s="125"/>
      <c r="S254" s="125"/>
      <c r="T254" s="125"/>
      <c r="U254" s="125"/>
      <c r="V254" s="125"/>
    </row>
    <row r="255" spans="1:22" ht="12">
      <c r="A255" s="125"/>
      <c r="B255" s="125"/>
      <c r="C255" s="125"/>
      <c r="D255" s="125"/>
      <c r="E255" s="125"/>
      <c r="F255" s="125"/>
      <c r="G255" s="125"/>
      <c r="H255" s="125"/>
      <c r="I255" s="125"/>
      <c r="J255" s="125"/>
      <c r="K255" s="125"/>
      <c r="L255" s="125"/>
      <c r="M255" s="125"/>
      <c r="N255" s="125"/>
      <c r="O255" s="125"/>
      <c r="P255" s="125"/>
      <c r="Q255" s="125"/>
      <c r="R255" s="125"/>
      <c r="S255" s="125"/>
      <c r="T255" s="125"/>
      <c r="U255" s="125"/>
      <c r="V255" s="125"/>
    </row>
    <row r="256" spans="1:22" ht="12">
      <c r="A256" s="125"/>
      <c r="B256" s="125"/>
      <c r="C256" s="125"/>
      <c r="D256" s="125"/>
      <c r="E256" s="125"/>
      <c r="F256" s="125"/>
      <c r="G256" s="125"/>
      <c r="H256" s="125"/>
      <c r="I256" s="125"/>
      <c r="J256" s="125"/>
      <c r="K256" s="125"/>
      <c r="L256" s="125"/>
      <c r="M256" s="125"/>
      <c r="N256" s="125"/>
      <c r="O256" s="125"/>
      <c r="P256" s="125"/>
      <c r="Q256" s="125"/>
      <c r="R256" s="125"/>
      <c r="S256" s="125"/>
      <c r="T256" s="125"/>
      <c r="U256" s="125"/>
      <c r="V256" s="125"/>
    </row>
    <row r="257" spans="1:22" ht="12">
      <c r="A257" s="125"/>
      <c r="B257" s="125"/>
      <c r="C257" s="125"/>
      <c r="D257" s="125"/>
      <c r="E257" s="125"/>
      <c r="F257" s="125"/>
      <c r="G257" s="125"/>
      <c r="H257" s="125"/>
      <c r="I257" s="125"/>
      <c r="J257" s="125"/>
      <c r="K257" s="125"/>
      <c r="L257" s="125"/>
      <c r="M257" s="125"/>
      <c r="N257" s="125"/>
      <c r="O257" s="125"/>
      <c r="P257" s="125"/>
      <c r="Q257" s="125"/>
      <c r="R257" s="125"/>
      <c r="S257" s="125"/>
      <c r="T257" s="125"/>
      <c r="U257" s="125"/>
      <c r="V257" s="125"/>
    </row>
    <row r="258" spans="1:22" ht="12">
      <c r="A258" s="125"/>
      <c r="B258" s="125"/>
      <c r="C258" s="125"/>
      <c r="D258" s="125"/>
      <c r="E258" s="125"/>
      <c r="F258" s="125"/>
      <c r="G258" s="125"/>
      <c r="H258" s="125"/>
      <c r="I258" s="125"/>
      <c r="J258" s="125"/>
      <c r="K258" s="125"/>
      <c r="L258" s="125"/>
      <c r="M258" s="125"/>
      <c r="N258" s="125"/>
      <c r="O258" s="125"/>
      <c r="P258" s="125"/>
      <c r="Q258" s="125"/>
      <c r="R258" s="125"/>
      <c r="S258" s="125"/>
      <c r="T258" s="125"/>
      <c r="U258" s="125"/>
      <c r="V258" s="125"/>
    </row>
    <row r="259" spans="1:22" ht="12">
      <c r="A259" s="125"/>
      <c r="B259" s="125"/>
      <c r="C259" s="125"/>
      <c r="D259" s="125"/>
      <c r="E259" s="125"/>
      <c r="F259" s="125"/>
      <c r="G259" s="125"/>
      <c r="H259" s="125"/>
      <c r="I259" s="125"/>
      <c r="J259" s="125"/>
      <c r="K259" s="125"/>
      <c r="L259" s="125"/>
      <c r="M259" s="125"/>
      <c r="N259" s="125"/>
      <c r="O259" s="125"/>
      <c r="P259" s="125"/>
      <c r="Q259" s="125"/>
      <c r="R259" s="125"/>
      <c r="S259" s="125"/>
      <c r="T259" s="125"/>
      <c r="U259" s="125"/>
      <c r="V259" s="125"/>
    </row>
    <row r="260" spans="1:22" ht="12">
      <c r="A260" s="125"/>
      <c r="B260" s="125"/>
      <c r="C260" s="125"/>
      <c r="D260" s="125"/>
      <c r="E260" s="125"/>
      <c r="F260" s="125"/>
      <c r="G260" s="125"/>
      <c r="H260" s="125"/>
      <c r="I260" s="125"/>
      <c r="J260" s="125"/>
      <c r="K260" s="125"/>
      <c r="L260" s="125"/>
      <c r="M260" s="125"/>
      <c r="N260" s="125"/>
      <c r="O260" s="125"/>
      <c r="P260" s="125"/>
      <c r="Q260" s="125"/>
      <c r="R260" s="125"/>
      <c r="S260" s="125"/>
      <c r="T260" s="125"/>
      <c r="U260" s="125"/>
      <c r="V260" s="125"/>
    </row>
    <row r="261" spans="1:22" ht="12">
      <c r="A261" s="125"/>
      <c r="B261" s="125"/>
      <c r="C261" s="125"/>
      <c r="D261" s="125"/>
      <c r="E261" s="125"/>
      <c r="F261" s="125"/>
      <c r="G261" s="125"/>
      <c r="H261" s="125"/>
      <c r="I261" s="125"/>
      <c r="J261" s="125"/>
      <c r="K261" s="125"/>
      <c r="L261" s="125"/>
      <c r="M261" s="125"/>
      <c r="N261" s="125"/>
      <c r="O261" s="125"/>
      <c r="P261" s="125"/>
      <c r="Q261" s="125"/>
      <c r="R261" s="125"/>
      <c r="S261" s="125"/>
      <c r="T261" s="125"/>
      <c r="U261" s="125"/>
      <c r="V261" s="125"/>
    </row>
    <row r="262" spans="1:22" ht="12">
      <c r="A262" s="125"/>
      <c r="B262" s="125"/>
      <c r="C262" s="125"/>
      <c r="D262" s="125"/>
      <c r="E262" s="125"/>
      <c r="F262" s="125"/>
      <c r="G262" s="125"/>
      <c r="H262" s="125"/>
      <c r="I262" s="125"/>
      <c r="J262" s="125"/>
      <c r="K262" s="125"/>
      <c r="L262" s="125"/>
      <c r="M262" s="125"/>
      <c r="N262" s="125"/>
      <c r="O262" s="125"/>
      <c r="P262" s="125"/>
      <c r="Q262" s="125"/>
      <c r="R262" s="125"/>
      <c r="S262" s="125"/>
      <c r="T262" s="125"/>
      <c r="U262" s="125"/>
      <c r="V262" s="125"/>
    </row>
    <row r="263" spans="1:22" ht="12">
      <c r="A263" s="125"/>
      <c r="B263" s="125"/>
      <c r="C263" s="125"/>
      <c r="D263" s="125"/>
      <c r="E263" s="125"/>
      <c r="F263" s="125"/>
      <c r="G263" s="125"/>
      <c r="H263" s="125"/>
      <c r="I263" s="125"/>
      <c r="J263" s="125"/>
      <c r="K263" s="125"/>
      <c r="L263" s="125"/>
      <c r="M263" s="125"/>
      <c r="N263" s="125"/>
      <c r="O263" s="125"/>
      <c r="P263" s="125"/>
      <c r="Q263" s="125"/>
      <c r="R263" s="125"/>
      <c r="S263" s="125"/>
      <c r="T263" s="125"/>
      <c r="U263" s="125"/>
      <c r="V263" s="125"/>
    </row>
    <row r="264" spans="1:22" ht="12">
      <c r="A264" s="125"/>
      <c r="B264" s="125"/>
      <c r="C264" s="125"/>
      <c r="D264" s="125"/>
      <c r="E264" s="125"/>
      <c r="F264" s="125"/>
      <c r="G264" s="125"/>
      <c r="H264" s="125"/>
      <c r="I264" s="125"/>
      <c r="J264" s="125"/>
      <c r="K264" s="125"/>
      <c r="L264" s="125"/>
      <c r="M264" s="125"/>
      <c r="N264" s="125"/>
      <c r="O264" s="125"/>
      <c r="P264" s="125"/>
      <c r="Q264" s="125"/>
      <c r="R264" s="125"/>
      <c r="S264" s="125"/>
      <c r="T264" s="125"/>
      <c r="U264" s="125"/>
      <c r="V264" s="125"/>
    </row>
    <row r="265" spans="1:22" ht="12">
      <c r="A265" s="125"/>
      <c r="B265" s="125"/>
      <c r="C265" s="125"/>
      <c r="D265" s="125"/>
      <c r="E265" s="125"/>
      <c r="F265" s="125"/>
      <c r="G265" s="125"/>
      <c r="H265" s="125"/>
      <c r="I265" s="125"/>
      <c r="J265" s="125"/>
      <c r="K265" s="125"/>
      <c r="L265" s="125"/>
      <c r="M265" s="125"/>
      <c r="N265" s="125"/>
      <c r="O265" s="125"/>
      <c r="P265" s="125"/>
      <c r="Q265" s="125"/>
      <c r="R265" s="125"/>
      <c r="S265" s="125"/>
      <c r="T265" s="125"/>
      <c r="U265" s="125"/>
      <c r="V265" s="125"/>
    </row>
    <row r="266" spans="1:22" ht="12">
      <c r="A266" s="125"/>
      <c r="B266" s="125"/>
      <c r="C266" s="125"/>
      <c r="D266" s="125"/>
      <c r="E266" s="125"/>
      <c r="F266" s="125"/>
      <c r="G266" s="125"/>
      <c r="H266" s="125"/>
      <c r="I266" s="125"/>
      <c r="J266" s="125"/>
      <c r="K266" s="125"/>
      <c r="L266" s="125"/>
      <c r="M266" s="125"/>
      <c r="N266" s="125"/>
      <c r="O266" s="125"/>
      <c r="P266" s="125"/>
      <c r="Q266" s="125"/>
      <c r="R266" s="125"/>
      <c r="S266" s="125"/>
      <c r="T266" s="125"/>
      <c r="U266" s="125"/>
      <c r="V266" s="125"/>
    </row>
    <row r="267" spans="1:22" ht="12">
      <c r="A267" s="125"/>
      <c r="B267" s="125"/>
      <c r="C267" s="125"/>
      <c r="D267" s="125"/>
      <c r="E267" s="125"/>
      <c r="F267" s="125"/>
      <c r="G267" s="125"/>
      <c r="H267" s="125"/>
      <c r="I267" s="125"/>
      <c r="J267" s="125"/>
      <c r="K267" s="125"/>
      <c r="L267" s="125"/>
      <c r="M267" s="125"/>
      <c r="N267" s="125"/>
      <c r="O267" s="125"/>
      <c r="P267" s="125"/>
      <c r="Q267" s="125"/>
      <c r="R267" s="125"/>
      <c r="S267" s="125"/>
      <c r="T267" s="125"/>
      <c r="U267" s="125"/>
      <c r="V267" s="125"/>
    </row>
    <row r="268" spans="1:22" ht="12">
      <c r="A268" s="125"/>
      <c r="B268" s="125"/>
      <c r="C268" s="125"/>
      <c r="D268" s="125"/>
      <c r="E268" s="125"/>
      <c r="F268" s="125"/>
      <c r="G268" s="125"/>
      <c r="H268" s="125"/>
      <c r="I268" s="125"/>
      <c r="J268" s="125"/>
      <c r="K268" s="125"/>
      <c r="L268" s="125"/>
      <c r="M268" s="125"/>
      <c r="N268" s="125"/>
      <c r="O268" s="125"/>
      <c r="P268" s="125"/>
      <c r="Q268" s="125"/>
      <c r="R268" s="125"/>
      <c r="S268" s="125"/>
      <c r="T268" s="125"/>
      <c r="U268" s="125"/>
      <c r="V268" s="125"/>
    </row>
    <row r="269" spans="1:22" ht="12">
      <c r="A269" s="125"/>
      <c r="B269" s="125"/>
      <c r="C269" s="125"/>
      <c r="D269" s="125"/>
      <c r="E269" s="125"/>
      <c r="F269" s="125"/>
      <c r="G269" s="125"/>
      <c r="H269" s="125"/>
      <c r="I269" s="125"/>
      <c r="J269" s="125"/>
      <c r="K269" s="125"/>
      <c r="L269" s="125"/>
      <c r="M269" s="125"/>
      <c r="N269" s="125"/>
      <c r="O269" s="125"/>
      <c r="P269" s="125"/>
      <c r="Q269" s="125"/>
      <c r="R269" s="125"/>
      <c r="S269" s="125"/>
      <c r="T269" s="125"/>
      <c r="U269" s="125"/>
      <c r="V269" s="125"/>
    </row>
    <row r="270" spans="1:22" ht="12">
      <c r="A270" s="125"/>
      <c r="B270" s="125"/>
      <c r="C270" s="125"/>
      <c r="D270" s="125"/>
      <c r="E270" s="125"/>
      <c r="F270" s="125"/>
      <c r="G270" s="125"/>
      <c r="H270" s="125"/>
      <c r="I270" s="125"/>
      <c r="J270" s="125"/>
      <c r="K270" s="125"/>
      <c r="L270" s="125"/>
      <c r="M270" s="125"/>
      <c r="N270" s="125"/>
      <c r="O270" s="125"/>
      <c r="P270" s="125"/>
      <c r="Q270" s="125"/>
      <c r="R270" s="125"/>
      <c r="S270" s="125"/>
      <c r="T270" s="125"/>
      <c r="U270" s="125"/>
      <c r="V270" s="125"/>
    </row>
    <row r="271" spans="1:22" ht="12">
      <c r="A271" s="125"/>
      <c r="B271" s="125"/>
      <c r="C271" s="125"/>
      <c r="D271" s="125"/>
      <c r="E271" s="125"/>
      <c r="F271" s="125"/>
      <c r="G271" s="125"/>
      <c r="H271" s="125"/>
      <c r="I271" s="125"/>
      <c r="J271" s="125"/>
      <c r="K271" s="125"/>
      <c r="L271" s="125"/>
      <c r="M271" s="125"/>
      <c r="N271" s="125"/>
      <c r="O271" s="125"/>
      <c r="P271" s="125"/>
      <c r="Q271" s="125"/>
      <c r="R271" s="125"/>
      <c r="S271" s="125"/>
      <c r="T271" s="125"/>
      <c r="U271" s="125"/>
      <c r="V271" s="125"/>
    </row>
    <row r="272" spans="1:22" ht="12">
      <c r="A272" s="125"/>
      <c r="B272" s="125"/>
      <c r="C272" s="125"/>
      <c r="D272" s="125"/>
      <c r="E272" s="125"/>
      <c r="F272" s="125"/>
      <c r="G272" s="125"/>
      <c r="H272" s="125"/>
      <c r="I272" s="125"/>
      <c r="J272" s="125"/>
      <c r="K272" s="125"/>
      <c r="L272" s="125"/>
      <c r="M272" s="125"/>
      <c r="N272" s="125"/>
      <c r="O272" s="125"/>
      <c r="P272" s="125"/>
      <c r="Q272" s="125"/>
      <c r="R272" s="125"/>
      <c r="S272" s="125"/>
      <c r="T272" s="125"/>
      <c r="U272" s="125"/>
      <c r="V272" s="125"/>
    </row>
    <row r="273" spans="1:22" ht="12">
      <c r="A273" s="125"/>
      <c r="B273" s="125"/>
      <c r="C273" s="125"/>
      <c r="D273" s="125"/>
      <c r="E273" s="125"/>
      <c r="F273" s="125"/>
      <c r="G273" s="125"/>
      <c r="H273" s="125"/>
      <c r="I273" s="125"/>
      <c r="J273" s="125"/>
      <c r="K273" s="125"/>
      <c r="L273" s="125"/>
      <c r="M273" s="125"/>
      <c r="N273" s="125"/>
      <c r="O273" s="125"/>
      <c r="P273" s="125"/>
      <c r="Q273" s="125"/>
      <c r="R273" s="125"/>
      <c r="S273" s="125"/>
      <c r="T273" s="125"/>
      <c r="U273" s="125"/>
      <c r="V273" s="125"/>
    </row>
    <row r="274" spans="1:22" ht="12">
      <c r="A274" s="125"/>
      <c r="B274" s="125"/>
      <c r="C274" s="125"/>
      <c r="D274" s="125"/>
      <c r="E274" s="125"/>
      <c r="F274" s="125"/>
      <c r="G274" s="125"/>
      <c r="H274" s="125"/>
      <c r="I274" s="125"/>
      <c r="J274" s="125"/>
      <c r="K274" s="125"/>
      <c r="L274" s="125"/>
      <c r="M274" s="125"/>
      <c r="N274" s="125"/>
      <c r="O274" s="125"/>
      <c r="P274" s="125"/>
      <c r="Q274" s="125"/>
      <c r="R274" s="125"/>
      <c r="S274" s="125"/>
      <c r="T274" s="125"/>
      <c r="U274" s="125"/>
      <c r="V274" s="125"/>
    </row>
    <row r="275" spans="1:22" ht="12">
      <c r="A275" s="125"/>
      <c r="B275" s="125"/>
      <c r="C275" s="125"/>
      <c r="D275" s="125"/>
      <c r="E275" s="125"/>
      <c r="F275" s="125"/>
      <c r="G275" s="125"/>
      <c r="H275" s="125"/>
      <c r="I275" s="125"/>
      <c r="J275" s="125"/>
      <c r="K275" s="125"/>
      <c r="L275" s="125"/>
      <c r="M275" s="125"/>
      <c r="N275" s="125"/>
      <c r="O275" s="125"/>
      <c r="P275" s="125"/>
      <c r="Q275" s="125"/>
      <c r="R275" s="125"/>
      <c r="S275" s="125"/>
      <c r="T275" s="125"/>
      <c r="U275" s="125"/>
      <c r="V275" s="125"/>
    </row>
    <row r="276" spans="1:22" ht="12">
      <c r="A276" s="125"/>
      <c r="B276" s="125"/>
      <c r="C276" s="125"/>
      <c r="D276" s="125"/>
      <c r="E276" s="125"/>
      <c r="F276" s="125"/>
      <c r="G276" s="125"/>
      <c r="H276" s="125"/>
      <c r="I276" s="125"/>
      <c r="J276" s="125"/>
      <c r="K276" s="125"/>
      <c r="L276" s="125"/>
      <c r="M276" s="125"/>
      <c r="N276" s="125"/>
      <c r="O276" s="125"/>
      <c r="P276" s="125"/>
      <c r="Q276" s="125"/>
      <c r="R276" s="125"/>
      <c r="S276" s="125"/>
      <c r="T276" s="125"/>
      <c r="U276" s="125"/>
      <c r="V276" s="125"/>
    </row>
    <row r="277" spans="1:22" ht="12">
      <c r="A277" s="125"/>
      <c r="B277" s="125"/>
      <c r="C277" s="125"/>
      <c r="D277" s="125"/>
      <c r="E277" s="125"/>
      <c r="F277" s="125"/>
      <c r="G277" s="125"/>
      <c r="H277" s="125"/>
      <c r="I277" s="125"/>
      <c r="J277" s="125"/>
      <c r="K277" s="125"/>
      <c r="L277" s="125"/>
      <c r="M277" s="125"/>
      <c r="N277" s="125"/>
      <c r="O277" s="125"/>
      <c r="P277" s="125"/>
      <c r="Q277" s="125"/>
      <c r="R277" s="125"/>
      <c r="S277" s="125"/>
      <c r="T277" s="125"/>
      <c r="U277" s="125"/>
      <c r="V277" s="125"/>
    </row>
    <row r="278" spans="1:22" ht="12">
      <c r="A278" s="125"/>
      <c r="B278" s="125"/>
      <c r="C278" s="125"/>
      <c r="D278" s="125"/>
      <c r="E278" s="125"/>
      <c r="F278" s="125"/>
      <c r="G278" s="125"/>
      <c r="H278" s="125"/>
      <c r="I278" s="125"/>
      <c r="J278" s="125"/>
      <c r="K278" s="125"/>
      <c r="L278" s="125"/>
      <c r="M278" s="125"/>
      <c r="N278" s="125"/>
      <c r="O278" s="125"/>
      <c r="P278" s="125"/>
      <c r="Q278" s="125"/>
      <c r="R278" s="125"/>
      <c r="S278" s="125"/>
      <c r="T278" s="125"/>
      <c r="U278" s="125"/>
      <c r="V278" s="125"/>
    </row>
    <row r="279" spans="1:22" ht="12">
      <c r="A279" s="125"/>
      <c r="B279" s="125"/>
      <c r="C279" s="125"/>
      <c r="D279" s="125"/>
      <c r="E279" s="125"/>
      <c r="F279" s="125"/>
      <c r="G279" s="125"/>
      <c r="H279" s="125"/>
      <c r="I279" s="125"/>
      <c r="J279" s="125"/>
      <c r="K279" s="125"/>
      <c r="L279" s="125"/>
      <c r="M279" s="125"/>
      <c r="N279" s="125"/>
      <c r="O279" s="125"/>
      <c r="P279" s="125"/>
      <c r="Q279" s="125"/>
      <c r="R279" s="125"/>
      <c r="S279" s="125"/>
      <c r="T279" s="125"/>
      <c r="U279" s="125"/>
      <c r="V279" s="125"/>
    </row>
    <row r="280" spans="1:22" ht="12">
      <c r="A280" s="125"/>
      <c r="B280" s="125"/>
      <c r="C280" s="125"/>
      <c r="D280" s="125"/>
      <c r="E280" s="125"/>
      <c r="F280" s="125"/>
      <c r="G280" s="125"/>
      <c r="H280" s="125"/>
      <c r="I280" s="125"/>
      <c r="J280" s="125"/>
      <c r="K280" s="125"/>
      <c r="L280" s="125"/>
      <c r="M280" s="125"/>
      <c r="N280" s="125"/>
      <c r="O280" s="125"/>
      <c r="P280" s="125"/>
      <c r="Q280" s="125"/>
      <c r="R280" s="125"/>
      <c r="S280" s="125"/>
      <c r="T280" s="125"/>
      <c r="U280" s="125"/>
      <c r="V280" s="125"/>
    </row>
    <row r="281" spans="1:22" ht="12">
      <c r="A281" s="125"/>
      <c r="B281" s="125"/>
      <c r="C281" s="125"/>
      <c r="D281" s="125"/>
      <c r="E281" s="125"/>
      <c r="F281" s="125"/>
      <c r="G281" s="125"/>
      <c r="H281" s="125"/>
      <c r="I281" s="125"/>
      <c r="J281" s="125"/>
      <c r="K281" s="125"/>
      <c r="L281" s="125"/>
      <c r="M281" s="125"/>
      <c r="N281" s="125"/>
      <c r="O281" s="125"/>
      <c r="P281" s="125"/>
      <c r="Q281" s="125"/>
      <c r="R281" s="125"/>
      <c r="S281" s="125"/>
      <c r="T281" s="125"/>
      <c r="U281" s="125"/>
      <c r="V281" s="125"/>
    </row>
    <row r="282" spans="1:22" ht="12">
      <c r="A282" s="125"/>
      <c r="B282" s="125"/>
      <c r="C282" s="125"/>
      <c r="D282" s="125"/>
      <c r="E282" s="125"/>
      <c r="F282" s="125"/>
      <c r="G282" s="125"/>
      <c r="H282" s="125"/>
      <c r="I282" s="125"/>
      <c r="J282" s="125"/>
      <c r="K282" s="125"/>
      <c r="L282" s="125"/>
      <c r="M282" s="125"/>
      <c r="N282" s="125"/>
      <c r="O282" s="125"/>
      <c r="P282" s="125"/>
      <c r="Q282" s="125"/>
      <c r="R282" s="125"/>
      <c r="S282" s="125"/>
      <c r="T282" s="125"/>
      <c r="U282" s="125"/>
      <c r="V282" s="125"/>
    </row>
    <row r="283" spans="1:22" ht="12">
      <c r="A283" s="125"/>
      <c r="B283" s="125"/>
      <c r="C283" s="125"/>
      <c r="D283" s="125"/>
      <c r="E283" s="125"/>
      <c r="F283" s="125"/>
      <c r="G283" s="125"/>
      <c r="H283" s="125"/>
      <c r="I283" s="125"/>
      <c r="J283" s="125"/>
      <c r="K283" s="125"/>
      <c r="L283" s="125"/>
      <c r="M283" s="125"/>
      <c r="N283" s="125"/>
      <c r="O283" s="125"/>
      <c r="P283" s="125"/>
      <c r="Q283" s="125"/>
      <c r="R283" s="125"/>
      <c r="S283" s="125"/>
      <c r="T283" s="125"/>
      <c r="U283" s="125"/>
      <c r="V283" s="125"/>
    </row>
    <row r="284" spans="1:22" ht="12">
      <c r="A284" s="125"/>
      <c r="B284" s="125"/>
      <c r="C284" s="125"/>
      <c r="D284" s="125"/>
      <c r="E284" s="125"/>
      <c r="F284" s="125"/>
      <c r="G284" s="125"/>
      <c r="H284" s="125"/>
      <c r="I284" s="125"/>
      <c r="J284" s="125"/>
      <c r="K284" s="125"/>
      <c r="L284" s="125"/>
      <c r="M284" s="125"/>
      <c r="N284" s="125"/>
      <c r="O284" s="125"/>
      <c r="P284" s="125"/>
      <c r="Q284" s="125"/>
      <c r="R284" s="125"/>
      <c r="S284" s="125"/>
      <c r="T284" s="125"/>
      <c r="U284" s="125"/>
      <c r="V284" s="125"/>
    </row>
    <row r="285" spans="1:22" ht="12">
      <c r="A285" s="125"/>
      <c r="B285" s="125"/>
      <c r="C285" s="125"/>
      <c r="D285" s="125"/>
      <c r="E285" s="125"/>
      <c r="F285" s="125"/>
      <c r="G285" s="125"/>
      <c r="H285" s="125"/>
      <c r="I285" s="125"/>
      <c r="J285" s="125"/>
      <c r="K285" s="125"/>
      <c r="L285" s="125"/>
      <c r="M285" s="125"/>
      <c r="N285" s="125"/>
      <c r="O285" s="125"/>
      <c r="P285" s="125"/>
      <c r="Q285" s="125"/>
      <c r="R285" s="125"/>
      <c r="S285" s="125"/>
      <c r="T285" s="125"/>
      <c r="U285" s="125"/>
      <c r="V285" s="125"/>
    </row>
    <row r="286" spans="1:22" ht="12">
      <c r="A286" s="125"/>
      <c r="B286" s="125"/>
      <c r="C286" s="125"/>
      <c r="D286" s="125"/>
      <c r="E286" s="125"/>
      <c r="F286" s="125"/>
      <c r="G286" s="125"/>
      <c r="H286" s="125"/>
      <c r="I286" s="125"/>
      <c r="J286" s="125"/>
      <c r="K286" s="125"/>
      <c r="L286" s="125"/>
      <c r="M286" s="125"/>
      <c r="N286" s="125"/>
      <c r="O286" s="125"/>
      <c r="P286" s="125"/>
      <c r="Q286" s="125"/>
      <c r="R286" s="125"/>
      <c r="S286" s="125"/>
      <c r="T286" s="125"/>
      <c r="U286" s="125"/>
      <c r="V286" s="125"/>
    </row>
    <row r="287" spans="1:22" ht="12">
      <c r="A287" s="125"/>
      <c r="B287" s="125"/>
      <c r="C287" s="125"/>
      <c r="D287" s="125"/>
      <c r="E287" s="125"/>
      <c r="F287" s="125"/>
      <c r="G287" s="125"/>
      <c r="H287" s="125"/>
      <c r="I287" s="125"/>
      <c r="J287" s="125"/>
      <c r="K287" s="125"/>
      <c r="L287" s="125"/>
      <c r="M287" s="125"/>
      <c r="N287" s="125"/>
      <c r="O287" s="125"/>
      <c r="P287" s="125"/>
      <c r="Q287" s="125"/>
      <c r="R287" s="125"/>
      <c r="S287" s="125"/>
      <c r="T287" s="125"/>
      <c r="U287" s="125"/>
      <c r="V287" s="125"/>
    </row>
    <row r="288" spans="1:22" ht="12">
      <c r="A288" s="125"/>
      <c r="B288" s="125"/>
      <c r="C288" s="125"/>
      <c r="D288" s="125"/>
      <c r="E288" s="125"/>
      <c r="F288" s="125"/>
      <c r="G288" s="125"/>
      <c r="H288" s="125"/>
      <c r="I288" s="125"/>
      <c r="J288" s="125"/>
      <c r="K288" s="125"/>
      <c r="L288" s="125"/>
      <c r="M288" s="125"/>
      <c r="N288" s="125"/>
      <c r="O288" s="125"/>
      <c r="P288" s="125"/>
      <c r="Q288" s="125"/>
      <c r="R288" s="125"/>
      <c r="S288" s="125"/>
      <c r="T288" s="125"/>
      <c r="U288" s="125"/>
      <c r="V288" s="125"/>
    </row>
    <row r="289" spans="1:22" ht="12">
      <c r="A289" s="125"/>
      <c r="B289" s="125"/>
      <c r="C289" s="125"/>
      <c r="D289" s="125"/>
      <c r="E289" s="125"/>
      <c r="F289" s="125"/>
      <c r="G289" s="125"/>
      <c r="H289" s="125"/>
      <c r="I289" s="125"/>
      <c r="J289" s="125"/>
      <c r="K289" s="125"/>
      <c r="L289" s="125"/>
      <c r="M289" s="125"/>
      <c r="N289" s="125"/>
      <c r="O289" s="125"/>
      <c r="P289" s="125"/>
      <c r="Q289" s="125"/>
      <c r="R289" s="125"/>
      <c r="S289" s="125"/>
      <c r="T289" s="125"/>
      <c r="U289" s="125"/>
      <c r="V289" s="125"/>
    </row>
    <row r="290" spans="1:22" ht="12">
      <c r="A290" s="125"/>
      <c r="B290" s="125"/>
      <c r="C290" s="125"/>
      <c r="D290" s="125"/>
      <c r="E290" s="125"/>
      <c r="F290" s="125"/>
      <c r="G290" s="125"/>
      <c r="H290" s="125"/>
      <c r="I290" s="125"/>
      <c r="J290" s="125"/>
      <c r="K290" s="125"/>
      <c r="L290" s="125"/>
      <c r="M290" s="125"/>
      <c r="N290" s="125"/>
      <c r="O290" s="125"/>
      <c r="P290" s="125"/>
      <c r="Q290" s="125"/>
      <c r="R290" s="125"/>
      <c r="S290" s="125"/>
      <c r="T290" s="125"/>
      <c r="U290" s="125"/>
      <c r="V290" s="125"/>
    </row>
    <row r="291" spans="1:22" ht="12">
      <c r="A291" s="125"/>
      <c r="B291" s="125"/>
      <c r="C291" s="125"/>
      <c r="D291" s="125"/>
      <c r="E291" s="125"/>
      <c r="F291" s="125"/>
      <c r="G291" s="125"/>
      <c r="H291" s="125"/>
      <c r="I291" s="125"/>
      <c r="J291" s="125"/>
      <c r="K291" s="125"/>
      <c r="L291" s="125"/>
      <c r="M291" s="125"/>
      <c r="N291" s="125"/>
      <c r="O291" s="125"/>
      <c r="P291" s="125"/>
      <c r="Q291" s="125"/>
      <c r="R291" s="125"/>
      <c r="S291" s="125"/>
      <c r="T291" s="125"/>
      <c r="U291" s="125"/>
      <c r="V291" s="125"/>
    </row>
    <row r="292" spans="1:22" ht="12">
      <c r="A292" s="125"/>
      <c r="B292" s="125"/>
      <c r="C292" s="125"/>
      <c r="D292" s="125"/>
      <c r="E292" s="125"/>
      <c r="F292" s="125"/>
      <c r="G292" s="125"/>
      <c r="H292" s="125"/>
      <c r="I292" s="125"/>
      <c r="J292" s="125"/>
      <c r="K292" s="125"/>
      <c r="L292" s="125"/>
      <c r="M292" s="125"/>
      <c r="N292" s="125"/>
      <c r="O292" s="125"/>
      <c r="P292" s="125"/>
      <c r="Q292" s="125"/>
      <c r="R292" s="125"/>
      <c r="S292" s="125"/>
      <c r="T292" s="125"/>
      <c r="U292" s="125"/>
      <c r="V292" s="125"/>
    </row>
    <row r="293" spans="1:22" ht="12">
      <c r="A293" s="125"/>
      <c r="B293" s="125"/>
      <c r="C293" s="125"/>
      <c r="D293" s="125"/>
      <c r="E293" s="125"/>
      <c r="F293" s="125"/>
      <c r="G293" s="125"/>
      <c r="H293" s="125"/>
      <c r="I293" s="125"/>
      <c r="J293" s="125"/>
      <c r="K293" s="125"/>
      <c r="L293" s="125"/>
      <c r="M293" s="125"/>
      <c r="N293" s="125"/>
      <c r="O293" s="125"/>
      <c r="P293" s="125"/>
      <c r="Q293" s="125"/>
      <c r="R293" s="125"/>
      <c r="S293" s="125"/>
      <c r="T293" s="125"/>
      <c r="U293" s="125"/>
      <c r="V293" s="125"/>
    </row>
    <row r="294" spans="1:22" ht="12">
      <c r="A294" s="125"/>
      <c r="B294" s="125"/>
      <c r="C294" s="125"/>
      <c r="D294" s="125"/>
      <c r="E294" s="125"/>
      <c r="F294" s="125"/>
      <c r="G294" s="125"/>
      <c r="H294" s="125"/>
      <c r="I294" s="125"/>
      <c r="J294" s="125"/>
      <c r="K294" s="125"/>
      <c r="L294" s="125"/>
      <c r="M294" s="125"/>
      <c r="N294" s="125"/>
      <c r="O294" s="125"/>
      <c r="P294" s="125"/>
      <c r="Q294" s="125"/>
      <c r="R294" s="125"/>
      <c r="S294" s="125"/>
      <c r="T294" s="125"/>
      <c r="U294" s="125"/>
      <c r="V294" s="125"/>
    </row>
    <row r="295" spans="1:22" ht="12">
      <c r="A295" s="125"/>
      <c r="B295" s="125"/>
      <c r="C295" s="125"/>
      <c r="D295" s="125"/>
      <c r="E295" s="125"/>
      <c r="F295" s="125"/>
      <c r="G295" s="125"/>
      <c r="H295" s="125"/>
      <c r="I295" s="125"/>
      <c r="J295" s="125"/>
      <c r="K295" s="125"/>
      <c r="L295" s="125"/>
      <c r="M295" s="125"/>
      <c r="N295" s="125"/>
      <c r="O295" s="125"/>
      <c r="P295" s="125"/>
      <c r="Q295" s="125"/>
      <c r="R295" s="125"/>
      <c r="S295" s="125"/>
      <c r="T295" s="125"/>
      <c r="U295" s="125"/>
      <c r="V295" s="125"/>
    </row>
    <row r="296" spans="1:22" ht="12">
      <c r="A296" s="125"/>
      <c r="B296" s="125"/>
      <c r="C296" s="125"/>
      <c r="D296" s="125"/>
      <c r="E296" s="125"/>
      <c r="F296" s="125"/>
      <c r="G296" s="125"/>
      <c r="H296" s="125"/>
      <c r="I296" s="125"/>
      <c r="J296" s="125"/>
      <c r="K296" s="125"/>
      <c r="L296" s="125"/>
      <c r="M296" s="125"/>
      <c r="N296" s="125"/>
      <c r="O296" s="125"/>
      <c r="P296" s="125"/>
      <c r="Q296" s="125"/>
      <c r="R296" s="125"/>
      <c r="S296" s="125"/>
      <c r="T296" s="125"/>
      <c r="U296" s="125"/>
      <c r="V296" s="125"/>
    </row>
    <row r="297" spans="1:22" ht="12">
      <c r="A297" s="125"/>
      <c r="B297" s="125"/>
      <c r="C297" s="125"/>
      <c r="D297" s="125"/>
      <c r="E297" s="125"/>
      <c r="F297" s="125"/>
      <c r="G297" s="125"/>
      <c r="H297" s="125"/>
      <c r="I297" s="125"/>
      <c r="J297" s="125"/>
      <c r="K297" s="125"/>
      <c r="L297" s="125"/>
      <c r="M297" s="125"/>
      <c r="N297" s="125"/>
      <c r="O297" s="125"/>
      <c r="P297" s="125"/>
      <c r="Q297" s="125"/>
      <c r="R297" s="125"/>
      <c r="S297" s="125"/>
      <c r="T297" s="125"/>
      <c r="U297" s="125"/>
      <c r="V297" s="125"/>
    </row>
    <row r="298" spans="1:22" ht="12">
      <c r="A298" s="125"/>
      <c r="B298" s="125"/>
      <c r="C298" s="125"/>
      <c r="D298" s="125"/>
      <c r="E298" s="125"/>
      <c r="F298" s="125"/>
      <c r="G298" s="125"/>
      <c r="H298" s="125"/>
      <c r="I298" s="125"/>
      <c r="J298" s="125"/>
      <c r="K298" s="125"/>
      <c r="L298" s="125"/>
      <c r="M298" s="125"/>
      <c r="N298" s="125"/>
      <c r="O298" s="125"/>
      <c r="P298" s="125"/>
      <c r="Q298" s="125"/>
      <c r="R298" s="125"/>
      <c r="S298" s="125"/>
      <c r="T298" s="125"/>
      <c r="U298" s="125"/>
      <c r="V298" s="125"/>
    </row>
    <row r="299" spans="1:22" ht="12">
      <c r="A299" s="125"/>
      <c r="B299" s="125"/>
      <c r="C299" s="125"/>
      <c r="D299" s="125"/>
      <c r="E299" s="125"/>
      <c r="F299" s="125"/>
      <c r="G299" s="125"/>
      <c r="H299" s="125"/>
      <c r="I299" s="125"/>
      <c r="J299" s="125"/>
      <c r="K299" s="125"/>
      <c r="L299" s="125"/>
      <c r="M299" s="125"/>
      <c r="N299" s="125"/>
      <c r="O299" s="125"/>
      <c r="P299" s="125"/>
      <c r="Q299" s="125"/>
      <c r="R299" s="125"/>
      <c r="S299" s="125"/>
      <c r="T299" s="125"/>
      <c r="U299" s="125"/>
      <c r="V299" s="125"/>
    </row>
    <row r="300" spans="1:22" ht="12">
      <c r="A300" s="125"/>
      <c r="B300" s="125"/>
      <c r="C300" s="125"/>
      <c r="D300" s="125"/>
      <c r="E300" s="125"/>
      <c r="F300" s="125"/>
      <c r="G300" s="125"/>
      <c r="H300" s="125"/>
      <c r="I300" s="125"/>
      <c r="J300" s="125"/>
      <c r="K300" s="125"/>
      <c r="L300" s="125"/>
      <c r="M300" s="125"/>
      <c r="N300" s="125"/>
      <c r="O300" s="125"/>
      <c r="P300" s="125"/>
      <c r="Q300" s="125"/>
      <c r="R300" s="125"/>
      <c r="S300" s="125"/>
      <c r="T300" s="125"/>
      <c r="U300" s="125"/>
      <c r="V300" s="125"/>
    </row>
    <row r="301" spans="1:22" ht="12">
      <c r="A301" s="125"/>
      <c r="B301" s="125"/>
      <c r="C301" s="125"/>
      <c r="D301" s="125"/>
      <c r="E301" s="125"/>
      <c r="F301" s="125"/>
      <c r="G301" s="125"/>
      <c r="H301" s="125"/>
      <c r="I301" s="125"/>
      <c r="J301" s="125"/>
      <c r="K301" s="125"/>
      <c r="L301" s="125"/>
      <c r="M301" s="125"/>
      <c r="N301" s="125"/>
      <c r="O301" s="125"/>
      <c r="P301" s="125"/>
      <c r="Q301" s="125"/>
      <c r="R301" s="125"/>
      <c r="S301" s="125"/>
      <c r="T301" s="125"/>
      <c r="U301" s="125"/>
      <c r="V301" s="125"/>
    </row>
    <row r="302" spans="1:22" ht="12">
      <c r="A302" s="125"/>
      <c r="B302" s="125"/>
      <c r="C302" s="125"/>
      <c r="D302" s="125"/>
      <c r="E302" s="125"/>
      <c r="F302" s="125"/>
      <c r="G302" s="125"/>
      <c r="H302" s="125"/>
      <c r="I302" s="125"/>
      <c r="J302" s="125"/>
      <c r="K302" s="125"/>
      <c r="L302" s="125"/>
      <c r="M302" s="125"/>
      <c r="N302" s="125"/>
      <c r="O302" s="125"/>
      <c r="P302" s="125"/>
      <c r="Q302" s="125"/>
      <c r="R302" s="125"/>
      <c r="S302" s="125"/>
      <c r="T302" s="125"/>
      <c r="U302" s="125"/>
      <c r="V302" s="125"/>
    </row>
    <row r="303" spans="1:22" ht="12">
      <c r="A303" s="125"/>
      <c r="B303" s="125"/>
      <c r="C303" s="125"/>
      <c r="D303" s="125"/>
      <c r="E303" s="125"/>
      <c r="F303" s="125"/>
      <c r="G303" s="125"/>
      <c r="H303" s="125"/>
      <c r="I303" s="125"/>
      <c r="J303" s="125"/>
      <c r="K303" s="125"/>
      <c r="L303" s="125"/>
      <c r="M303" s="125"/>
      <c r="N303" s="125"/>
      <c r="O303" s="125"/>
      <c r="P303" s="125"/>
      <c r="Q303" s="125"/>
      <c r="R303" s="125"/>
      <c r="S303" s="125"/>
      <c r="T303" s="125"/>
      <c r="U303" s="125"/>
      <c r="V303" s="125"/>
    </row>
    <row r="304" spans="1:22" ht="12">
      <c r="A304" s="125"/>
      <c r="B304" s="125"/>
      <c r="C304" s="125"/>
      <c r="D304" s="125"/>
      <c r="E304" s="125"/>
      <c r="F304" s="125"/>
      <c r="G304" s="125"/>
      <c r="H304" s="125"/>
      <c r="I304" s="125"/>
      <c r="J304" s="125"/>
      <c r="K304" s="125"/>
      <c r="L304" s="125"/>
      <c r="M304" s="125"/>
      <c r="N304" s="125"/>
      <c r="O304" s="125"/>
      <c r="P304" s="125"/>
      <c r="Q304" s="125"/>
      <c r="R304" s="125"/>
      <c r="S304" s="125"/>
      <c r="T304" s="125"/>
      <c r="U304" s="125"/>
      <c r="V304" s="125"/>
    </row>
    <row r="305" spans="1:22" ht="12">
      <c r="A305" s="125"/>
      <c r="B305" s="125"/>
      <c r="C305" s="125"/>
      <c r="D305" s="125"/>
      <c r="E305" s="125"/>
      <c r="F305" s="125"/>
      <c r="G305" s="125"/>
      <c r="H305" s="125"/>
      <c r="I305" s="125"/>
      <c r="J305" s="125"/>
      <c r="K305" s="125"/>
      <c r="L305" s="125"/>
      <c r="M305" s="125"/>
      <c r="N305" s="125"/>
      <c r="O305" s="125"/>
      <c r="P305" s="125"/>
      <c r="Q305" s="125"/>
      <c r="R305" s="125"/>
      <c r="S305" s="125"/>
      <c r="T305" s="125"/>
      <c r="U305" s="125"/>
      <c r="V305" s="125"/>
    </row>
    <row r="306" spans="1:22" ht="12">
      <c r="A306" s="125"/>
      <c r="B306" s="125"/>
      <c r="C306" s="125"/>
      <c r="D306" s="125"/>
      <c r="E306" s="125"/>
      <c r="F306" s="125"/>
      <c r="G306" s="125"/>
      <c r="H306" s="125"/>
      <c r="I306" s="125"/>
      <c r="J306" s="125"/>
      <c r="K306" s="125"/>
      <c r="L306" s="125"/>
      <c r="M306" s="125"/>
      <c r="N306" s="125"/>
      <c r="O306" s="125"/>
      <c r="P306" s="125"/>
      <c r="Q306" s="125"/>
      <c r="R306" s="125"/>
      <c r="S306" s="125"/>
      <c r="T306" s="125"/>
      <c r="U306" s="125"/>
      <c r="V306" s="125"/>
    </row>
    <row r="307" spans="1:22" ht="12">
      <c r="A307" s="125"/>
      <c r="B307" s="125"/>
      <c r="C307" s="125"/>
      <c r="D307" s="125"/>
      <c r="E307" s="125"/>
      <c r="F307" s="125"/>
      <c r="G307" s="125"/>
      <c r="H307" s="125"/>
      <c r="I307" s="125"/>
      <c r="J307" s="125"/>
      <c r="K307" s="125"/>
      <c r="L307" s="125"/>
      <c r="M307" s="125"/>
      <c r="N307" s="125"/>
      <c r="O307" s="125"/>
      <c r="P307" s="125"/>
      <c r="Q307" s="125"/>
      <c r="R307" s="125"/>
      <c r="S307" s="125"/>
      <c r="T307" s="125"/>
      <c r="U307" s="125"/>
      <c r="V307" s="125"/>
    </row>
    <row r="308" spans="1:22" ht="12">
      <c r="A308" s="125"/>
      <c r="B308" s="125"/>
      <c r="C308" s="125"/>
      <c r="D308" s="125"/>
      <c r="E308" s="125"/>
      <c r="F308" s="125"/>
      <c r="G308" s="125"/>
      <c r="H308" s="125"/>
      <c r="I308" s="125"/>
      <c r="J308" s="125"/>
      <c r="K308" s="125"/>
      <c r="L308" s="125"/>
      <c r="M308" s="125"/>
      <c r="N308" s="125"/>
      <c r="O308" s="125"/>
      <c r="P308" s="125"/>
      <c r="Q308" s="125"/>
      <c r="R308" s="125"/>
      <c r="S308" s="125"/>
      <c r="T308" s="125"/>
      <c r="U308" s="125"/>
      <c r="V308" s="125"/>
    </row>
    <row r="309" spans="1:22" ht="12">
      <c r="A309" s="125"/>
      <c r="B309" s="125"/>
      <c r="C309" s="125"/>
      <c r="D309" s="125"/>
      <c r="E309" s="125"/>
      <c r="F309" s="125"/>
      <c r="G309" s="125"/>
      <c r="H309" s="125"/>
      <c r="I309" s="125"/>
      <c r="J309" s="125"/>
      <c r="K309" s="125"/>
      <c r="L309" s="125"/>
      <c r="M309" s="125"/>
      <c r="N309" s="125"/>
      <c r="O309" s="125"/>
      <c r="P309" s="125"/>
      <c r="Q309" s="125"/>
      <c r="R309" s="125"/>
      <c r="S309" s="125"/>
      <c r="T309" s="125"/>
      <c r="U309" s="125"/>
      <c r="V309" s="125"/>
    </row>
    <row r="310" spans="1:22" ht="12">
      <c r="A310" s="125"/>
      <c r="B310" s="125"/>
      <c r="C310" s="125"/>
      <c r="D310" s="125"/>
      <c r="E310" s="125"/>
      <c r="F310" s="125"/>
      <c r="G310" s="125"/>
      <c r="H310" s="125"/>
      <c r="I310" s="125"/>
      <c r="J310" s="125"/>
      <c r="K310" s="125"/>
      <c r="L310" s="125"/>
      <c r="M310" s="125"/>
      <c r="N310" s="125"/>
      <c r="O310" s="125"/>
      <c r="P310" s="125"/>
      <c r="Q310" s="125"/>
      <c r="R310" s="125"/>
      <c r="S310" s="125"/>
      <c r="T310" s="125"/>
      <c r="U310" s="125"/>
      <c r="V310" s="125"/>
    </row>
    <row r="311" spans="1:22" ht="12">
      <c r="A311" s="125"/>
      <c r="B311" s="125"/>
      <c r="C311" s="125"/>
      <c r="D311" s="125"/>
      <c r="E311" s="125"/>
      <c r="F311" s="125"/>
      <c r="G311" s="125"/>
      <c r="H311" s="125"/>
      <c r="I311" s="125"/>
      <c r="J311" s="125"/>
      <c r="K311" s="125"/>
      <c r="L311" s="125"/>
      <c r="M311" s="125"/>
      <c r="N311" s="125"/>
      <c r="O311" s="125"/>
      <c r="P311" s="125"/>
      <c r="Q311" s="125"/>
      <c r="R311" s="125"/>
      <c r="S311" s="125"/>
      <c r="T311" s="125"/>
      <c r="U311" s="125"/>
      <c r="V311" s="125"/>
    </row>
    <row r="312" spans="1:22" ht="12">
      <c r="A312" s="125"/>
      <c r="B312" s="125"/>
      <c r="C312" s="125"/>
      <c r="D312" s="125"/>
      <c r="E312" s="125"/>
      <c r="F312" s="125"/>
      <c r="G312" s="125"/>
      <c r="H312" s="125"/>
      <c r="I312" s="125"/>
      <c r="J312" s="125"/>
      <c r="K312" s="125"/>
      <c r="L312" s="125"/>
      <c r="M312" s="125"/>
      <c r="N312" s="125"/>
      <c r="O312" s="125"/>
      <c r="P312" s="125"/>
      <c r="Q312" s="125"/>
      <c r="R312" s="125"/>
      <c r="S312" s="125"/>
      <c r="T312" s="125"/>
      <c r="U312" s="125"/>
      <c r="V312" s="125"/>
    </row>
    <row r="313" spans="1:22" ht="12">
      <c r="A313" s="125"/>
      <c r="B313" s="125"/>
      <c r="C313" s="125"/>
      <c r="D313" s="125"/>
      <c r="E313" s="125"/>
      <c r="F313" s="125"/>
      <c r="G313" s="125"/>
      <c r="H313" s="125"/>
      <c r="I313" s="125"/>
      <c r="J313" s="125"/>
      <c r="K313" s="125"/>
      <c r="L313" s="125"/>
      <c r="M313" s="125"/>
      <c r="N313" s="125"/>
      <c r="O313" s="125"/>
      <c r="P313" s="125"/>
      <c r="Q313" s="125"/>
      <c r="R313" s="125"/>
      <c r="S313" s="125"/>
      <c r="T313" s="125"/>
      <c r="U313" s="125"/>
      <c r="V313" s="125"/>
    </row>
    <row r="314" spans="1:22" ht="12">
      <c r="A314" s="125"/>
      <c r="B314" s="125"/>
      <c r="C314" s="125"/>
      <c r="D314" s="125"/>
      <c r="E314" s="125"/>
      <c r="F314" s="125"/>
      <c r="G314" s="125"/>
      <c r="H314" s="125"/>
      <c r="I314" s="125"/>
      <c r="J314" s="125"/>
      <c r="K314" s="125"/>
      <c r="L314" s="125"/>
      <c r="M314" s="125"/>
      <c r="N314" s="125"/>
      <c r="O314" s="125"/>
      <c r="P314" s="125"/>
      <c r="Q314" s="125"/>
      <c r="R314" s="125"/>
      <c r="S314" s="125"/>
      <c r="T314" s="125"/>
      <c r="U314" s="125"/>
      <c r="V314" s="125"/>
    </row>
    <row r="315" spans="1:22" ht="12">
      <c r="A315" s="125"/>
      <c r="B315" s="125"/>
      <c r="C315" s="125"/>
      <c r="D315" s="125"/>
      <c r="E315" s="125"/>
      <c r="F315" s="125"/>
      <c r="G315" s="125"/>
      <c r="H315" s="125"/>
      <c r="I315" s="125"/>
      <c r="J315" s="125"/>
      <c r="K315" s="125"/>
      <c r="L315" s="125"/>
      <c r="M315" s="125"/>
      <c r="N315" s="125"/>
      <c r="O315" s="125"/>
      <c r="P315" s="125"/>
      <c r="Q315" s="125"/>
      <c r="R315" s="125"/>
      <c r="S315" s="125"/>
      <c r="T315" s="125"/>
      <c r="U315" s="125"/>
      <c r="V315" s="125"/>
    </row>
    <row r="316" spans="1:22" ht="12">
      <c r="A316" s="125"/>
      <c r="B316" s="125"/>
      <c r="C316" s="125"/>
      <c r="D316" s="125"/>
      <c r="E316" s="125"/>
      <c r="F316" s="125"/>
      <c r="G316" s="125"/>
      <c r="H316" s="125"/>
      <c r="I316" s="125"/>
      <c r="J316" s="125"/>
      <c r="K316" s="125"/>
      <c r="L316" s="125"/>
      <c r="M316" s="125"/>
      <c r="N316" s="125"/>
      <c r="O316" s="125"/>
      <c r="P316" s="125"/>
      <c r="Q316" s="125"/>
      <c r="R316" s="125"/>
      <c r="S316" s="125"/>
      <c r="T316" s="125"/>
      <c r="U316" s="125"/>
      <c r="V316" s="125"/>
    </row>
    <row r="317" spans="1:22" ht="12">
      <c r="A317" s="125"/>
      <c r="B317" s="125"/>
      <c r="C317" s="125"/>
      <c r="D317" s="125"/>
      <c r="E317" s="125"/>
      <c r="F317" s="125"/>
      <c r="G317" s="125"/>
      <c r="H317" s="125"/>
      <c r="I317" s="125"/>
      <c r="J317" s="125"/>
      <c r="K317" s="125"/>
      <c r="L317" s="125"/>
      <c r="M317" s="125"/>
      <c r="N317" s="125"/>
      <c r="O317" s="125"/>
      <c r="P317" s="125"/>
      <c r="Q317" s="125"/>
      <c r="R317" s="125"/>
      <c r="S317" s="125"/>
      <c r="T317" s="125"/>
      <c r="U317" s="125"/>
      <c r="V317" s="125"/>
    </row>
    <row r="318" spans="1:22" ht="12">
      <c r="A318" s="125"/>
      <c r="B318" s="125"/>
      <c r="C318" s="125"/>
      <c r="D318" s="125"/>
      <c r="E318" s="125"/>
      <c r="F318" s="125"/>
      <c r="G318" s="125"/>
      <c r="H318" s="125"/>
      <c r="I318" s="125"/>
      <c r="J318" s="125"/>
      <c r="K318" s="125"/>
      <c r="L318" s="125"/>
      <c r="M318" s="125"/>
      <c r="N318" s="125"/>
      <c r="O318" s="125"/>
      <c r="P318" s="125"/>
      <c r="Q318" s="125"/>
      <c r="R318" s="125"/>
      <c r="S318" s="125"/>
      <c r="T318" s="125"/>
      <c r="U318" s="125"/>
      <c r="V318" s="125"/>
    </row>
    <row r="319" spans="1:22" ht="12">
      <c r="A319" s="125"/>
      <c r="B319" s="125"/>
      <c r="C319" s="125"/>
      <c r="D319" s="125"/>
      <c r="E319" s="125"/>
      <c r="F319" s="125"/>
      <c r="G319" s="125"/>
      <c r="H319" s="125"/>
      <c r="I319" s="125"/>
      <c r="J319" s="125"/>
      <c r="K319" s="125"/>
      <c r="L319" s="125"/>
      <c r="M319" s="125"/>
      <c r="N319" s="125"/>
      <c r="O319" s="125"/>
      <c r="P319" s="125"/>
      <c r="Q319" s="125"/>
      <c r="R319" s="125"/>
      <c r="S319" s="125"/>
      <c r="T319" s="125"/>
      <c r="U319" s="125"/>
      <c r="V319" s="125"/>
    </row>
    <row r="320" spans="1:22" ht="12">
      <c r="A320" s="125"/>
      <c r="B320" s="125"/>
      <c r="C320" s="125"/>
      <c r="D320" s="125"/>
      <c r="E320" s="125"/>
      <c r="F320" s="125"/>
      <c r="G320" s="125"/>
      <c r="H320" s="125"/>
      <c r="I320" s="125"/>
      <c r="J320" s="125"/>
      <c r="K320" s="125"/>
      <c r="L320" s="125"/>
      <c r="M320" s="125"/>
      <c r="N320" s="125"/>
      <c r="O320" s="125"/>
      <c r="P320" s="125"/>
      <c r="Q320" s="125"/>
      <c r="R320" s="125"/>
      <c r="S320" s="125"/>
      <c r="T320" s="125"/>
      <c r="U320" s="125"/>
      <c r="V320" s="125"/>
    </row>
    <row r="321" spans="1:22" ht="12">
      <c r="A321" s="125"/>
      <c r="B321" s="125"/>
      <c r="C321" s="125"/>
      <c r="D321" s="125"/>
      <c r="E321" s="125"/>
      <c r="F321" s="125"/>
      <c r="G321" s="125"/>
      <c r="H321" s="125"/>
      <c r="I321" s="125"/>
      <c r="J321" s="125"/>
      <c r="K321" s="125"/>
      <c r="L321" s="125"/>
      <c r="M321" s="125"/>
      <c r="N321" s="125"/>
      <c r="O321" s="125"/>
      <c r="P321" s="125"/>
      <c r="Q321" s="125"/>
      <c r="R321" s="125"/>
      <c r="S321" s="125"/>
      <c r="T321" s="125"/>
      <c r="U321" s="125"/>
      <c r="V321" s="125"/>
    </row>
    <row r="322" spans="1:22" ht="12">
      <c r="A322" s="125"/>
      <c r="B322" s="125"/>
      <c r="C322" s="125"/>
      <c r="D322" s="125"/>
      <c r="E322" s="125"/>
      <c r="F322" s="125"/>
      <c r="G322" s="125"/>
      <c r="H322" s="125"/>
      <c r="I322" s="125"/>
      <c r="J322" s="125"/>
      <c r="K322" s="125"/>
      <c r="L322" s="125"/>
      <c r="M322" s="125"/>
      <c r="N322" s="125"/>
      <c r="O322" s="125"/>
      <c r="P322" s="125"/>
      <c r="Q322" s="125"/>
      <c r="R322" s="125"/>
      <c r="S322" s="125"/>
      <c r="T322" s="125"/>
      <c r="U322" s="125"/>
      <c r="V322" s="125"/>
    </row>
    <row r="323" spans="1:22" ht="12">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row>
    <row r="324" spans="1:22" ht="12">
      <c r="A324" s="125"/>
      <c r="B324" s="125"/>
      <c r="C324" s="125"/>
      <c r="D324" s="125"/>
      <c r="E324" s="125"/>
      <c r="F324" s="125"/>
      <c r="G324" s="125"/>
      <c r="H324" s="125"/>
      <c r="I324" s="125"/>
      <c r="J324" s="125"/>
      <c r="K324" s="125"/>
      <c r="L324" s="125"/>
      <c r="M324" s="125"/>
      <c r="N324" s="125"/>
      <c r="O324" s="125"/>
      <c r="P324" s="125"/>
      <c r="Q324" s="125"/>
      <c r="R324" s="125"/>
      <c r="S324" s="125"/>
      <c r="T324" s="125"/>
      <c r="U324" s="125"/>
      <c r="V324" s="125"/>
    </row>
    <row r="325" spans="1:22" ht="12">
      <c r="A325" s="125"/>
      <c r="B325" s="125"/>
      <c r="C325" s="125"/>
      <c r="D325" s="125"/>
      <c r="E325" s="125"/>
      <c r="F325" s="125"/>
      <c r="G325" s="125"/>
      <c r="H325" s="125"/>
      <c r="I325" s="125"/>
      <c r="J325" s="125"/>
      <c r="K325" s="125"/>
      <c r="L325" s="125"/>
      <c r="M325" s="125"/>
      <c r="N325" s="125"/>
      <c r="O325" s="125"/>
      <c r="P325" s="125"/>
      <c r="Q325" s="125"/>
      <c r="R325" s="125"/>
      <c r="S325" s="125"/>
      <c r="T325" s="125"/>
      <c r="U325" s="125"/>
      <c r="V325" s="125"/>
    </row>
    <row r="326" spans="1:22" ht="12">
      <c r="A326" s="125"/>
      <c r="B326" s="125"/>
      <c r="C326" s="125"/>
      <c r="D326" s="125"/>
      <c r="E326" s="125"/>
      <c r="F326" s="125"/>
      <c r="G326" s="125"/>
      <c r="H326" s="125"/>
      <c r="I326" s="125"/>
      <c r="J326" s="125"/>
      <c r="K326" s="125"/>
      <c r="L326" s="125"/>
      <c r="M326" s="125"/>
      <c r="N326" s="125"/>
      <c r="O326" s="125"/>
      <c r="P326" s="125"/>
      <c r="Q326" s="125"/>
      <c r="R326" s="125"/>
      <c r="S326" s="125"/>
      <c r="T326" s="125"/>
      <c r="U326" s="125"/>
      <c r="V326" s="125"/>
    </row>
    <row r="327" spans="1:22" ht="12">
      <c r="A327" s="125"/>
      <c r="B327" s="125"/>
      <c r="C327" s="125"/>
      <c r="D327" s="125"/>
      <c r="E327" s="125"/>
      <c r="F327" s="125"/>
      <c r="G327" s="125"/>
      <c r="H327" s="125"/>
      <c r="I327" s="125"/>
      <c r="J327" s="125"/>
      <c r="K327" s="125"/>
      <c r="L327" s="125"/>
      <c r="M327" s="125"/>
      <c r="N327" s="125"/>
      <c r="O327" s="125"/>
      <c r="P327" s="125"/>
      <c r="Q327" s="125"/>
      <c r="R327" s="125"/>
      <c r="S327" s="125"/>
      <c r="T327" s="125"/>
      <c r="U327" s="125"/>
      <c r="V327" s="125"/>
    </row>
    <row r="328" spans="1:22" ht="12">
      <c r="A328" s="125"/>
      <c r="B328" s="125"/>
      <c r="C328" s="125"/>
      <c r="D328" s="125"/>
      <c r="E328" s="125"/>
      <c r="F328" s="125"/>
      <c r="G328" s="125"/>
      <c r="H328" s="125"/>
      <c r="I328" s="125"/>
      <c r="J328" s="125"/>
      <c r="K328" s="125"/>
      <c r="L328" s="125"/>
      <c r="M328" s="125"/>
      <c r="N328" s="125"/>
      <c r="O328" s="125"/>
      <c r="P328" s="125"/>
      <c r="Q328" s="125"/>
      <c r="R328" s="125"/>
      <c r="S328" s="125"/>
      <c r="T328" s="125"/>
      <c r="U328" s="125"/>
      <c r="V328" s="125"/>
    </row>
    <row r="329" spans="1:22" ht="12">
      <c r="A329" s="125"/>
      <c r="B329" s="125"/>
      <c r="C329" s="125"/>
      <c r="D329" s="125"/>
      <c r="E329" s="125"/>
      <c r="F329" s="125"/>
      <c r="G329" s="125"/>
      <c r="H329" s="125"/>
      <c r="I329" s="125"/>
      <c r="J329" s="125"/>
      <c r="K329" s="125"/>
      <c r="L329" s="125"/>
      <c r="M329" s="125"/>
      <c r="N329" s="125"/>
      <c r="O329" s="125"/>
      <c r="P329" s="125"/>
      <c r="Q329" s="125"/>
      <c r="R329" s="125"/>
      <c r="S329" s="125"/>
      <c r="T329" s="125"/>
      <c r="U329" s="125"/>
      <c r="V329" s="125"/>
    </row>
    <row r="330" spans="1:22" ht="12">
      <c r="A330" s="125"/>
      <c r="B330" s="125"/>
      <c r="C330" s="125"/>
      <c r="D330" s="125"/>
      <c r="E330" s="125"/>
      <c r="F330" s="125"/>
      <c r="G330" s="125"/>
      <c r="H330" s="125"/>
      <c r="I330" s="125"/>
      <c r="J330" s="125"/>
      <c r="K330" s="125"/>
      <c r="L330" s="125"/>
      <c r="M330" s="125"/>
      <c r="N330" s="125"/>
      <c r="O330" s="125"/>
      <c r="P330" s="125"/>
      <c r="Q330" s="125"/>
      <c r="R330" s="125"/>
      <c r="S330" s="125"/>
      <c r="T330" s="125"/>
      <c r="U330" s="125"/>
      <c r="V330" s="125"/>
    </row>
    <row r="331" spans="1:22" ht="12">
      <c r="A331" s="125"/>
      <c r="B331" s="125"/>
      <c r="C331" s="125"/>
      <c r="D331" s="125"/>
      <c r="E331" s="125"/>
      <c r="F331" s="125"/>
      <c r="G331" s="125"/>
      <c r="H331" s="125"/>
      <c r="I331" s="125"/>
      <c r="J331" s="125"/>
      <c r="K331" s="125"/>
      <c r="L331" s="125"/>
      <c r="M331" s="125"/>
      <c r="N331" s="125"/>
      <c r="O331" s="125"/>
      <c r="P331" s="125"/>
      <c r="Q331" s="125"/>
      <c r="R331" s="125"/>
      <c r="S331" s="125"/>
      <c r="T331" s="125"/>
      <c r="U331" s="125"/>
      <c r="V331" s="125"/>
    </row>
    <row r="332" spans="1:22" ht="12">
      <c r="A332" s="125"/>
      <c r="B332" s="125"/>
      <c r="C332" s="125"/>
      <c r="D332" s="125"/>
      <c r="E332" s="125"/>
      <c r="F332" s="125"/>
      <c r="G332" s="125"/>
      <c r="H332" s="125"/>
      <c r="I332" s="125"/>
      <c r="J332" s="125"/>
      <c r="K332" s="125"/>
      <c r="L332" s="125"/>
      <c r="M332" s="125"/>
      <c r="N332" s="125"/>
      <c r="O332" s="125"/>
      <c r="P332" s="125"/>
      <c r="Q332" s="125"/>
      <c r="R332" s="125"/>
      <c r="S332" s="125"/>
      <c r="T332" s="125"/>
      <c r="U332" s="125"/>
      <c r="V332" s="125"/>
    </row>
    <row r="333" spans="1:22" ht="12">
      <c r="A333" s="125"/>
      <c r="B333" s="125"/>
      <c r="C333" s="125"/>
      <c r="D333" s="125"/>
      <c r="E333" s="125"/>
      <c r="F333" s="125"/>
      <c r="G333" s="125"/>
      <c r="H333" s="125"/>
      <c r="I333" s="125"/>
      <c r="J333" s="125"/>
      <c r="K333" s="125"/>
      <c r="L333" s="125"/>
      <c r="M333" s="125"/>
      <c r="N333" s="125"/>
      <c r="O333" s="125"/>
      <c r="P333" s="125"/>
      <c r="Q333" s="125"/>
      <c r="R333" s="125"/>
      <c r="S333" s="125"/>
      <c r="T333" s="125"/>
      <c r="U333" s="125"/>
      <c r="V333" s="125"/>
    </row>
    <row r="334" spans="1:22" ht="12">
      <c r="A334" s="125"/>
      <c r="B334" s="125"/>
      <c r="C334" s="125"/>
      <c r="D334" s="125"/>
      <c r="E334" s="125"/>
      <c r="F334" s="125"/>
      <c r="G334" s="125"/>
      <c r="H334" s="125"/>
      <c r="I334" s="125"/>
      <c r="J334" s="125"/>
      <c r="K334" s="125"/>
      <c r="L334" s="125"/>
      <c r="M334" s="125"/>
      <c r="N334" s="125"/>
      <c r="O334" s="125"/>
      <c r="P334" s="125"/>
      <c r="Q334" s="125"/>
      <c r="R334" s="125"/>
      <c r="S334" s="125"/>
      <c r="T334" s="125"/>
      <c r="U334" s="125"/>
      <c r="V334" s="125"/>
    </row>
    <row r="335" spans="1:22" ht="12">
      <c r="A335" s="125"/>
      <c r="B335" s="125"/>
      <c r="C335" s="125"/>
      <c r="D335" s="125"/>
      <c r="E335" s="125"/>
      <c r="F335" s="125"/>
      <c r="G335" s="125"/>
      <c r="H335" s="125"/>
      <c r="I335" s="125"/>
      <c r="J335" s="125"/>
      <c r="K335" s="125"/>
      <c r="L335" s="125"/>
      <c r="M335" s="125"/>
      <c r="N335" s="125"/>
      <c r="O335" s="125"/>
      <c r="P335" s="125"/>
      <c r="Q335" s="125"/>
      <c r="R335" s="125"/>
      <c r="S335" s="125"/>
      <c r="T335" s="125"/>
      <c r="U335" s="125"/>
      <c r="V335" s="125"/>
    </row>
    <row r="336" spans="1:22" ht="12">
      <c r="A336" s="125"/>
      <c r="B336" s="125"/>
      <c r="C336" s="125"/>
      <c r="D336" s="125"/>
      <c r="E336" s="125"/>
      <c r="F336" s="125"/>
      <c r="G336" s="125"/>
      <c r="H336" s="125"/>
      <c r="I336" s="125"/>
      <c r="J336" s="125"/>
      <c r="K336" s="125"/>
      <c r="L336" s="125"/>
      <c r="M336" s="125"/>
      <c r="N336" s="125"/>
      <c r="O336" s="125"/>
      <c r="P336" s="125"/>
      <c r="Q336" s="125"/>
      <c r="R336" s="125"/>
      <c r="S336" s="125"/>
      <c r="T336" s="125"/>
      <c r="U336" s="125"/>
      <c r="V336" s="125"/>
    </row>
    <row r="337" spans="1:22" ht="12">
      <c r="A337" s="125"/>
      <c r="B337" s="125"/>
      <c r="C337" s="125"/>
      <c r="D337" s="125"/>
      <c r="E337" s="125"/>
      <c r="F337" s="125"/>
      <c r="G337" s="125"/>
      <c r="H337" s="125"/>
      <c r="I337" s="125"/>
      <c r="J337" s="125"/>
      <c r="K337" s="125"/>
      <c r="L337" s="125"/>
      <c r="M337" s="125"/>
      <c r="N337" s="125"/>
      <c r="O337" s="125"/>
      <c r="P337" s="125"/>
      <c r="Q337" s="125"/>
      <c r="R337" s="125"/>
      <c r="S337" s="125"/>
      <c r="T337" s="125"/>
      <c r="U337" s="125"/>
      <c r="V337" s="125"/>
    </row>
    <row r="338" spans="1:22" ht="12">
      <c r="A338" s="125"/>
      <c r="B338" s="125"/>
      <c r="C338" s="125"/>
      <c r="D338" s="125"/>
      <c r="E338" s="125"/>
      <c r="F338" s="125"/>
      <c r="G338" s="125"/>
      <c r="H338" s="125"/>
      <c r="I338" s="125"/>
      <c r="J338" s="125"/>
      <c r="K338" s="125"/>
      <c r="L338" s="125"/>
      <c r="M338" s="125"/>
      <c r="N338" s="125"/>
      <c r="O338" s="125"/>
      <c r="P338" s="125"/>
      <c r="Q338" s="125"/>
      <c r="R338" s="125"/>
      <c r="S338" s="125"/>
      <c r="T338" s="125"/>
      <c r="U338" s="125"/>
      <c r="V338" s="125"/>
    </row>
    <row r="339" spans="1:22" ht="12">
      <c r="A339" s="125"/>
      <c r="B339" s="125"/>
      <c r="C339" s="125"/>
      <c r="D339" s="125"/>
      <c r="E339" s="125"/>
      <c r="F339" s="125"/>
      <c r="G339" s="125"/>
      <c r="H339" s="125"/>
      <c r="I339" s="125"/>
      <c r="J339" s="125"/>
      <c r="K339" s="125"/>
      <c r="L339" s="125"/>
      <c r="M339" s="125"/>
      <c r="N339" s="125"/>
      <c r="O339" s="125"/>
      <c r="P339" s="125"/>
      <c r="Q339" s="125"/>
      <c r="R339" s="125"/>
      <c r="S339" s="125"/>
      <c r="T339" s="125"/>
      <c r="U339" s="125"/>
      <c r="V339" s="125"/>
    </row>
    <row r="340" spans="1:22" ht="12">
      <c r="A340" s="125"/>
      <c r="B340" s="125"/>
      <c r="C340" s="125"/>
      <c r="D340" s="125"/>
      <c r="E340" s="125"/>
      <c r="F340" s="125"/>
      <c r="G340" s="125"/>
      <c r="H340" s="125"/>
      <c r="I340" s="125"/>
      <c r="J340" s="125"/>
      <c r="K340" s="125"/>
      <c r="L340" s="125"/>
      <c r="M340" s="125"/>
      <c r="N340" s="125"/>
      <c r="O340" s="125"/>
      <c r="P340" s="125"/>
      <c r="Q340" s="125"/>
      <c r="R340" s="125"/>
      <c r="S340" s="125"/>
      <c r="T340" s="125"/>
      <c r="U340" s="125"/>
      <c r="V340" s="125"/>
    </row>
    <row r="341" spans="1:22" ht="12">
      <c r="A341" s="125"/>
      <c r="B341" s="125"/>
      <c r="C341" s="125"/>
      <c r="D341" s="125"/>
      <c r="E341" s="125"/>
      <c r="F341" s="125"/>
      <c r="G341" s="125"/>
      <c r="H341" s="125"/>
      <c r="I341" s="125"/>
      <c r="J341" s="125"/>
      <c r="K341" s="125"/>
      <c r="L341" s="125"/>
      <c r="M341" s="125"/>
      <c r="N341" s="125"/>
      <c r="O341" s="125"/>
      <c r="P341" s="125"/>
      <c r="Q341" s="125"/>
      <c r="R341" s="125"/>
      <c r="S341" s="125"/>
      <c r="T341" s="125"/>
      <c r="U341" s="125"/>
      <c r="V341" s="125"/>
    </row>
    <row r="342" spans="1:22" ht="12">
      <c r="A342" s="125"/>
      <c r="B342" s="125"/>
      <c r="C342" s="125"/>
      <c r="D342" s="125"/>
      <c r="E342" s="125"/>
      <c r="F342" s="125"/>
      <c r="G342" s="125"/>
      <c r="H342" s="125"/>
      <c r="I342" s="125"/>
      <c r="J342" s="125"/>
      <c r="K342" s="125"/>
      <c r="L342" s="125"/>
      <c r="M342" s="125"/>
      <c r="N342" s="125"/>
      <c r="O342" s="125"/>
      <c r="P342" s="125"/>
      <c r="Q342" s="125"/>
      <c r="R342" s="125"/>
      <c r="S342" s="125"/>
      <c r="T342" s="125"/>
      <c r="U342" s="125"/>
      <c r="V342" s="125"/>
    </row>
    <row r="343" spans="1:22" ht="12">
      <c r="A343" s="125"/>
      <c r="B343" s="125"/>
      <c r="C343" s="125"/>
      <c r="D343" s="125"/>
      <c r="E343" s="125"/>
      <c r="F343" s="125"/>
      <c r="G343" s="125"/>
      <c r="H343" s="125"/>
      <c r="I343" s="125"/>
      <c r="J343" s="125"/>
      <c r="K343" s="125"/>
      <c r="L343" s="125"/>
      <c r="M343" s="125"/>
      <c r="N343" s="125"/>
      <c r="O343" s="125"/>
      <c r="P343" s="125"/>
      <c r="Q343" s="125"/>
      <c r="R343" s="125"/>
      <c r="S343" s="125"/>
      <c r="T343" s="125"/>
      <c r="U343" s="125"/>
      <c r="V343" s="125"/>
    </row>
    <row r="344" spans="1:22" ht="12">
      <c r="A344" s="125"/>
      <c r="B344" s="125"/>
      <c r="C344" s="125"/>
      <c r="D344" s="125"/>
      <c r="E344" s="125"/>
      <c r="F344" s="125"/>
      <c r="G344" s="125"/>
      <c r="H344" s="125"/>
      <c r="I344" s="125"/>
      <c r="J344" s="125"/>
      <c r="K344" s="125"/>
      <c r="L344" s="125"/>
      <c r="M344" s="125"/>
      <c r="N344" s="125"/>
      <c r="O344" s="125"/>
      <c r="P344" s="125"/>
      <c r="Q344" s="125"/>
      <c r="R344" s="125"/>
      <c r="S344" s="125"/>
      <c r="T344" s="125"/>
      <c r="U344" s="125"/>
      <c r="V344" s="125"/>
    </row>
    <row r="345" spans="1:22" ht="12">
      <c r="A345" s="125"/>
      <c r="B345" s="125"/>
      <c r="C345" s="125"/>
      <c r="D345" s="125"/>
      <c r="E345" s="125"/>
      <c r="F345" s="125"/>
      <c r="G345" s="125"/>
      <c r="H345" s="125"/>
      <c r="I345" s="125"/>
      <c r="J345" s="125"/>
      <c r="K345" s="125"/>
      <c r="L345" s="125"/>
      <c r="M345" s="125"/>
      <c r="N345" s="125"/>
      <c r="O345" s="125"/>
      <c r="P345" s="125"/>
      <c r="Q345" s="125"/>
      <c r="R345" s="125"/>
      <c r="S345" s="125"/>
      <c r="T345" s="125"/>
      <c r="U345" s="125"/>
      <c r="V345" s="125"/>
    </row>
    <row r="346" spans="1:22" ht="12">
      <c r="A346" s="125"/>
      <c r="B346" s="125"/>
      <c r="C346" s="125"/>
      <c r="D346" s="125"/>
      <c r="E346" s="125"/>
      <c r="F346" s="125"/>
      <c r="G346" s="125"/>
      <c r="H346" s="125"/>
      <c r="I346" s="125"/>
      <c r="J346" s="125"/>
      <c r="K346" s="125"/>
      <c r="L346" s="125"/>
      <c r="M346" s="125"/>
      <c r="N346" s="125"/>
      <c r="O346" s="125"/>
      <c r="P346" s="125"/>
      <c r="Q346" s="125"/>
      <c r="R346" s="125"/>
      <c r="S346" s="125"/>
      <c r="T346" s="125"/>
      <c r="U346" s="125"/>
      <c r="V346" s="125"/>
    </row>
    <row r="347" spans="1:22" ht="12">
      <c r="A347" s="125"/>
      <c r="B347" s="125"/>
      <c r="C347" s="125"/>
      <c r="D347" s="125"/>
      <c r="E347" s="125"/>
      <c r="F347" s="125"/>
      <c r="G347" s="125"/>
      <c r="H347" s="125"/>
      <c r="I347" s="125"/>
      <c r="J347" s="125"/>
      <c r="K347" s="125"/>
      <c r="L347" s="125"/>
      <c r="M347" s="125"/>
      <c r="N347" s="125"/>
      <c r="O347" s="125"/>
      <c r="P347" s="125"/>
      <c r="Q347" s="125"/>
      <c r="R347" s="125"/>
      <c r="S347" s="125"/>
      <c r="T347" s="125"/>
      <c r="U347" s="125"/>
      <c r="V347" s="125"/>
    </row>
    <row r="348" spans="1:22" ht="12">
      <c r="A348" s="125"/>
      <c r="B348" s="125"/>
      <c r="C348" s="125"/>
      <c r="D348" s="125"/>
      <c r="E348" s="125"/>
      <c r="F348" s="125"/>
      <c r="G348" s="125"/>
      <c r="H348" s="125"/>
      <c r="I348" s="125"/>
      <c r="J348" s="125"/>
      <c r="K348" s="125"/>
      <c r="L348" s="125"/>
      <c r="M348" s="125"/>
      <c r="N348" s="125"/>
      <c r="O348" s="125"/>
      <c r="P348" s="125"/>
      <c r="Q348" s="125"/>
      <c r="R348" s="125"/>
      <c r="S348" s="125"/>
      <c r="T348" s="125"/>
      <c r="U348" s="125"/>
      <c r="V348" s="125"/>
    </row>
    <row r="349" spans="1:22" ht="12">
      <c r="A349" s="125"/>
      <c r="B349" s="125"/>
      <c r="C349" s="125"/>
      <c r="D349" s="125"/>
      <c r="E349" s="125"/>
      <c r="F349" s="125"/>
      <c r="G349" s="125"/>
      <c r="H349" s="125"/>
      <c r="I349" s="125"/>
      <c r="J349" s="125"/>
      <c r="K349" s="125"/>
      <c r="L349" s="125"/>
      <c r="M349" s="125"/>
      <c r="N349" s="125"/>
      <c r="O349" s="125"/>
      <c r="P349" s="125"/>
      <c r="Q349" s="125"/>
      <c r="R349" s="125"/>
      <c r="S349" s="125"/>
      <c r="T349" s="125"/>
      <c r="U349" s="125"/>
      <c r="V349" s="125"/>
    </row>
    <row r="350" spans="1:22" ht="12">
      <c r="A350" s="125"/>
      <c r="B350" s="125"/>
      <c r="C350" s="125"/>
      <c r="D350" s="125"/>
      <c r="E350" s="125"/>
      <c r="F350" s="125"/>
      <c r="G350" s="125"/>
      <c r="H350" s="125"/>
      <c r="I350" s="125"/>
      <c r="J350" s="125"/>
      <c r="K350" s="125"/>
      <c r="L350" s="125"/>
      <c r="M350" s="125"/>
      <c r="N350" s="125"/>
      <c r="O350" s="125"/>
      <c r="P350" s="125"/>
      <c r="Q350" s="125"/>
      <c r="R350" s="125"/>
      <c r="S350" s="125"/>
      <c r="T350" s="125"/>
      <c r="U350" s="125"/>
      <c r="V350" s="125"/>
    </row>
    <row r="351" spans="1:22" ht="12">
      <c r="A351" s="125"/>
      <c r="B351" s="125"/>
      <c r="C351" s="125"/>
      <c r="D351" s="125"/>
      <c r="E351" s="125"/>
      <c r="F351" s="125"/>
      <c r="G351" s="125"/>
      <c r="H351" s="125"/>
      <c r="I351" s="125"/>
      <c r="J351" s="125"/>
      <c r="K351" s="125"/>
      <c r="L351" s="125"/>
      <c r="M351" s="125"/>
      <c r="N351" s="125"/>
      <c r="O351" s="125"/>
      <c r="P351" s="125"/>
      <c r="Q351" s="125"/>
      <c r="R351" s="125"/>
      <c r="S351" s="125"/>
      <c r="T351" s="125"/>
      <c r="U351" s="125"/>
      <c r="V351" s="125"/>
    </row>
    <row r="352" spans="1:22" ht="12">
      <c r="A352" s="125"/>
      <c r="B352" s="125"/>
      <c r="C352" s="125"/>
      <c r="D352" s="125"/>
      <c r="E352" s="125"/>
      <c r="F352" s="125"/>
      <c r="G352" s="125"/>
      <c r="H352" s="125"/>
      <c r="I352" s="125"/>
      <c r="J352" s="125"/>
      <c r="K352" s="125"/>
      <c r="L352" s="125"/>
      <c r="M352" s="125"/>
      <c r="N352" s="125"/>
      <c r="O352" s="125"/>
      <c r="P352" s="125"/>
      <c r="Q352" s="125"/>
      <c r="R352" s="125"/>
      <c r="S352" s="125"/>
      <c r="T352" s="125"/>
      <c r="U352" s="125"/>
      <c r="V352" s="125"/>
    </row>
    <row r="353" spans="1:22" ht="12">
      <c r="A353" s="125"/>
      <c r="B353" s="125"/>
      <c r="C353" s="125"/>
      <c r="D353" s="125"/>
      <c r="E353" s="125"/>
      <c r="F353" s="125"/>
      <c r="G353" s="125"/>
      <c r="H353" s="125"/>
      <c r="I353" s="125"/>
      <c r="J353" s="125"/>
      <c r="K353" s="125"/>
      <c r="L353" s="125"/>
      <c r="M353" s="125"/>
      <c r="N353" s="125"/>
      <c r="O353" s="125"/>
      <c r="P353" s="125"/>
      <c r="Q353" s="125"/>
      <c r="R353" s="125"/>
      <c r="S353" s="125"/>
      <c r="T353" s="125"/>
      <c r="U353" s="125"/>
      <c r="V353" s="125"/>
    </row>
    <row r="354" spans="1:22" ht="12">
      <c r="A354" s="125"/>
      <c r="B354" s="125"/>
      <c r="C354" s="125"/>
      <c r="D354" s="125"/>
      <c r="E354" s="125"/>
      <c r="F354" s="125"/>
      <c r="G354" s="125"/>
      <c r="H354" s="125"/>
      <c r="I354" s="125"/>
      <c r="J354" s="125"/>
      <c r="K354" s="125"/>
      <c r="L354" s="125"/>
      <c r="M354" s="125"/>
      <c r="N354" s="125"/>
      <c r="O354" s="125"/>
      <c r="P354" s="125"/>
      <c r="Q354" s="125"/>
      <c r="R354" s="125"/>
      <c r="S354" s="125"/>
      <c r="T354" s="125"/>
      <c r="U354" s="125"/>
      <c r="V354" s="125"/>
    </row>
    <row r="355" spans="1:22" ht="12">
      <c r="A355" s="125"/>
      <c r="B355" s="125"/>
      <c r="C355" s="125"/>
      <c r="D355" s="125"/>
      <c r="E355" s="125"/>
      <c r="F355" s="125"/>
      <c r="G355" s="125"/>
      <c r="H355" s="125"/>
      <c r="I355" s="125"/>
      <c r="J355" s="125"/>
      <c r="K355" s="125"/>
      <c r="L355" s="125"/>
      <c r="M355" s="125"/>
      <c r="N355" s="125"/>
      <c r="O355" s="125"/>
      <c r="P355" s="125"/>
      <c r="Q355" s="125"/>
      <c r="R355" s="125"/>
      <c r="S355" s="125"/>
      <c r="T355" s="125"/>
      <c r="U355" s="125"/>
      <c r="V355" s="125"/>
    </row>
    <row r="356" spans="1:22" ht="12">
      <c r="A356" s="125"/>
      <c r="B356" s="125"/>
      <c r="C356" s="125"/>
      <c r="D356" s="125"/>
      <c r="E356" s="125"/>
      <c r="F356" s="125"/>
      <c r="G356" s="125"/>
      <c r="H356" s="125"/>
      <c r="I356" s="125"/>
      <c r="J356" s="125"/>
      <c r="K356" s="125"/>
      <c r="L356" s="125"/>
      <c r="M356" s="125"/>
      <c r="N356" s="125"/>
      <c r="O356" s="125"/>
      <c r="P356" s="125"/>
      <c r="Q356" s="125"/>
      <c r="R356" s="125"/>
      <c r="S356" s="125"/>
      <c r="T356" s="125"/>
      <c r="U356" s="125"/>
      <c r="V356" s="125"/>
    </row>
    <row r="357" spans="1:22" ht="12">
      <c r="A357" s="125"/>
      <c r="B357" s="125"/>
      <c r="C357" s="125"/>
      <c r="D357" s="125"/>
      <c r="E357" s="125"/>
      <c r="F357" s="125"/>
      <c r="G357" s="125"/>
      <c r="H357" s="125"/>
      <c r="I357" s="125"/>
      <c r="J357" s="125"/>
      <c r="K357" s="125"/>
      <c r="L357" s="125"/>
      <c r="M357" s="125"/>
      <c r="N357" s="125"/>
      <c r="O357" s="125"/>
      <c r="P357" s="125"/>
      <c r="Q357" s="125"/>
      <c r="R357" s="125"/>
      <c r="S357" s="125"/>
      <c r="T357" s="125"/>
      <c r="U357" s="125"/>
      <c r="V357" s="125"/>
    </row>
    <row r="358" spans="1:22" ht="12">
      <c r="A358" s="125"/>
      <c r="B358" s="125"/>
      <c r="C358" s="125"/>
      <c r="D358" s="125"/>
      <c r="E358" s="125"/>
      <c r="F358" s="125"/>
      <c r="G358" s="125"/>
      <c r="H358" s="125"/>
      <c r="I358" s="125"/>
      <c r="J358" s="125"/>
      <c r="K358" s="125"/>
      <c r="L358" s="125"/>
      <c r="M358" s="125"/>
      <c r="N358" s="125"/>
      <c r="O358" s="125"/>
      <c r="P358" s="125"/>
      <c r="Q358" s="125"/>
      <c r="R358" s="125"/>
      <c r="S358" s="125"/>
      <c r="T358" s="125"/>
      <c r="U358" s="125"/>
      <c r="V358" s="125"/>
    </row>
    <row r="359" spans="1:22" ht="12">
      <c r="A359" s="125"/>
      <c r="B359" s="125"/>
      <c r="C359" s="125"/>
      <c r="D359" s="125"/>
      <c r="E359" s="125"/>
      <c r="F359" s="125"/>
      <c r="G359" s="125"/>
      <c r="H359" s="125"/>
      <c r="I359" s="125"/>
      <c r="J359" s="125"/>
      <c r="K359" s="125"/>
      <c r="L359" s="125"/>
      <c r="M359" s="125"/>
      <c r="N359" s="125"/>
      <c r="O359" s="125"/>
      <c r="P359" s="125"/>
      <c r="Q359" s="125"/>
      <c r="R359" s="125"/>
      <c r="S359" s="125"/>
      <c r="T359" s="125"/>
      <c r="U359" s="125"/>
      <c r="V359" s="125"/>
    </row>
    <row r="360" spans="1:22" ht="12">
      <c r="A360" s="125"/>
      <c r="B360" s="125"/>
      <c r="C360" s="125"/>
      <c r="D360" s="125"/>
      <c r="E360" s="125"/>
      <c r="F360" s="125"/>
      <c r="G360" s="125"/>
      <c r="H360" s="125"/>
      <c r="I360" s="125"/>
      <c r="J360" s="125"/>
      <c r="K360" s="125"/>
      <c r="L360" s="125"/>
      <c r="M360" s="125"/>
      <c r="N360" s="125"/>
      <c r="O360" s="125"/>
      <c r="P360" s="125"/>
      <c r="Q360" s="125"/>
      <c r="R360" s="125"/>
      <c r="S360" s="125"/>
      <c r="T360" s="125"/>
      <c r="U360" s="125"/>
      <c r="V360" s="125"/>
    </row>
    <row r="361" spans="1:22" ht="12">
      <c r="A361" s="125"/>
      <c r="B361" s="125"/>
      <c r="C361" s="125"/>
      <c r="D361" s="125"/>
      <c r="E361" s="125"/>
      <c r="F361" s="125"/>
      <c r="G361" s="125"/>
      <c r="H361" s="125"/>
      <c r="I361" s="125"/>
      <c r="J361" s="125"/>
      <c r="K361" s="125"/>
      <c r="L361" s="125"/>
      <c r="M361" s="125"/>
      <c r="N361" s="125"/>
      <c r="O361" s="125"/>
      <c r="P361" s="125"/>
      <c r="Q361" s="125"/>
      <c r="R361" s="125"/>
      <c r="S361" s="125"/>
      <c r="T361" s="125"/>
      <c r="U361" s="125"/>
      <c r="V361" s="125"/>
    </row>
    <row r="362" spans="1:22" ht="12">
      <c r="A362" s="125"/>
      <c r="B362" s="125"/>
      <c r="C362" s="125"/>
      <c r="D362" s="125"/>
      <c r="E362" s="125"/>
      <c r="F362" s="125"/>
      <c r="G362" s="125"/>
      <c r="H362" s="125"/>
      <c r="I362" s="125"/>
      <c r="J362" s="125"/>
      <c r="K362" s="125"/>
      <c r="L362" s="125"/>
      <c r="M362" s="125"/>
      <c r="N362" s="125"/>
      <c r="O362" s="125"/>
      <c r="P362" s="125"/>
      <c r="Q362" s="125"/>
      <c r="R362" s="125"/>
      <c r="S362" s="125"/>
      <c r="T362" s="125"/>
      <c r="U362" s="125"/>
      <c r="V362" s="125"/>
    </row>
    <row r="363" spans="1:22" ht="12">
      <c r="A363" s="125"/>
      <c r="B363" s="125"/>
      <c r="C363" s="125"/>
      <c r="D363" s="125"/>
      <c r="E363" s="125"/>
      <c r="F363" s="125"/>
      <c r="G363" s="125"/>
      <c r="H363" s="125"/>
      <c r="I363" s="125"/>
      <c r="J363" s="125"/>
      <c r="K363" s="125"/>
      <c r="L363" s="125"/>
      <c r="M363" s="125"/>
      <c r="N363" s="125"/>
      <c r="O363" s="125"/>
      <c r="P363" s="125"/>
      <c r="Q363" s="125"/>
      <c r="R363" s="125"/>
      <c r="S363" s="125"/>
      <c r="T363" s="125"/>
      <c r="U363" s="125"/>
      <c r="V363" s="125"/>
    </row>
    <row r="364" spans="1:22" ht="12">
      <c r="A364" s="125"/>
      <c r="B364" s="125"/>
      <c r="C364" s="125"/>
      <c r="D364" s="125"/>
      <c r="E364" s="125"/>
      <c r="F364" s="125"/>
      <c r="G364" s="125"/>
      <c r="H364" s="125"/>
      <c r="I364" s="125"/>
      <c r="J364" s="125"/>
      <c r="K364" s="125"/>
      <c r="L364" s="125"/>
      <c r="M364" s="125"/>
      <c r="N364" s="125"/>
      <c r="O364" s="125"/>
      <c r="P364" s="125"/>
      <c r="Q364" s="125"/>
      <c r="R364" s="125"/>
      <c r="S364" s="125"/>
      <c r="T364" s="125"/>
      <c r="U364" s="125"/>
      <c r="V364" s="125"/>
    </row>
    <row r="365" spans="1:22" ht="12">
      <c r="A365" s="125"/>
      <c r="B365" s="125"/>
      <c r="C365" s="125"/>
      <c r="D365" s="125"/>
      <c r="E365" s="125"/>
      <c r="F365" s="125"/>
      <c r="G365" s="125"/>
      <c r="H365" s="125"/>
      <c r="I365" s="125"/>
      <c r="J365" s="125"/>
      <c r="K365" s="125"/>
      <c r="L365" s="125"/>
      <c r="M365" s="125"/>
      <c r="N365" s="125"/>
      <c r="O365" s="125"/>
      <c r="P365" s="125"/>
      <c r="Q365" s="125"/>
      <c r="R365" s="125"/>
      <c r="S365" s="125"/>
      <c r="T365" s="125"/>
      <c r="U365" s="125"/>
      <c r="V365" s="125"/>
    </row>
    <row r="366" spans="1:22" ht="12">
      <c r="A366" s="125"/>
      <c r="B366" s="125"/>
      <c r="C366" s="125"/>
      <c r="D366" s="125"/>
      <c r="E366" s="125"/>
      <c r="F366" s="125"/>
      <c r="G366" s="125"/>
      <c r="H366" s="125"/>
      <c r="I366" s="125"/>
      <c r="J366" s="125"/>
      <c r="K366" s="125"/>
      <c r="L366" s="125"/>
      <c r="M366" s="125"/>
      <c r="N366" s="125"/>
      <c r="O366" s="125"/>
      <c r="P366" s="125"/>
      <c r="Q366" s="125"/>
      <c r="R366" s="125"/>
      <c r="S366" s="125"/>
      <c r="T366" s="125"/>
      <c r="U366" s="125"/>
      <c r="V366" s="125"/>
    </row>
    <row r="367" spans="1:22" ht="12">
      <c r="A367" s="125"/>
      <c r="B367" s="125"/>
      <c r="C367" s="125"/>
      <c r="D367" s="125"/>
      <c r="E367" s="125"/>
      <c r="F367" s="125"/>
      <c r="G367" s="125"/>
      <c r="H367" s="125"/>
      <c r="I367" s="125"/>
      <c r="J367" s="125"/>
      <c r="K367" s="125"/>
      <c r="L367" s="125"/>
      <c r="M367" s="125"/>
      <c r="N367" s="125"/>
      <c r="O367" s="125"/>
      <c r="P367" s="125"/>
      <c r="Q367" s="125"/>
      <c r="R367" s="125"/>
      <c r="S367" s="125"/>
      <c r="T367" s="125"/>
      <c r="U367" s="125"/>
      <c r="V367" s="125"/>
    </row>
    <row r="368" spans="1:22" ht="12">
      <c r="A368" s="125"/>
      <c r="B368" s="125"/>
      <c r="C368" s="125"/>
      <c r="D368" s="125"/>
      <c r="E368" s="125"/>
      <c r="F368" s="125"/>
      <c r="G368" s="125"/>
      <c r="H368" s="125"/>
      <c r="I368" s="125"/>
      <c r="J368" s="125"/>
      <c r="K368" s="125"/>
      <c r="L368" s="125"/>
      <c r="M368" s="125"/>
      <c r="N368" s="125"/>
      <c r="O368" s="125"/>
      <c r="P368" s="125"/>
      <c r="Q368" s="125"/>
      <c r="R368" s="125"/>
      <c r="S368" s="125"/>
      <c r="T368" s="125"/>
      <c r="U368" s="125"/>
      <c r="V368" s="125"/>
    </row>
    <row r="369" spans="1:22" ht="12">
      <c r="A369" s="125"/>
      <c r="B369" s="125"/>
      <c r="C369" s="125"/>
      <c r="D369" s="125"/>
      <c r="E369" s="125"/>
      <c r="F369" s="125"/>
      <c r="G369" s="125"/>
      <c r="H369" s="125"/>
      <c r="I369" s="125"/>
      <c r="J369" s="125"/>
      <c r="K369" s="125"/>
      <c r="L369" s="125"/>
      <c r="M369" s="125"/>
      <c r="N369" s="125"/>
      <c r="O369" s="125"/>
      <c r="P369" s="125"/>
      <c r="Q369" s="125"/>
      <c r="R369" s="125"/>
      <c r="S369" s="125"/>
      <c r="T369" s="125"/>
      <c r="U369" s="125"/>
      <c r="V369" s="125"/>
    </row>
    <row r="370" spans="1:22" ht="12">
      <c r="A370" s="125"/>
      <c r="B370" s="125"/>
      <c r="C370" s="125"/>
      <c r="D370" s="125"/>
      <c r="E370" s="125"/>
      <c r="F370" s="125"/>
      <c r="G370" s="125"/>
      <c r="H370" s="125"/>
      <c r="I370" s="125"/>
      <c r="J370" s="125"/>
      <c r="K370" s="125"/>
      <c r="L370" s="125"/>
      <c r="M370" s="125"/>
      <c r="N370" s="125"/>
      <c r="O370" s="125"/>
      <c r="P370" s="125"/>
      <c r="Q370" s="125"/>
      <c r="R370" s="125"/>
      <c r="S370" s="125"/>
      <c r="T370" s="125"/>
      <c r="U370" s="125"/>
      <c r="V370" s="125"/>
    </row>
    <row r="371" spans="1:22" ht="12">
      <c r="A371" s="125"/>
      <c r="B371" s="125"/>
      <c r="C371" s="125"/>
      <c r="D371" s="125"/>
      <c r="E371" s="125"/>
      <c r="F371" s="125"/>
      <c r="G371" s="125"/>
      <c r="H371" s="125"/>
      <c r="I371" s="125"/>
      <c r="J371" s="125"/>
      <c r="K371" s="125"/>
      <c r="L371" s="125"/>
      <c r="M371" s="125"/>
      <c r="N371" s="125"/>
      <c r="O371" s="125"/>
      <c r="P371" s="125"/>
      <c r="Q371" s="125"/>
      <c r="R371" s="125"/>
      <c r="S371" s="125"/>
      <c r="T371" s="125"/>
      <c r="U371" s="125"/>
      <c r="V371" s="125"/>
    </row>
    <row r="372" spans="1:22" ht="12">
      <c r="A372" s="125"/>
      <c r="B372" s="125"/>
      <c r="C372" s="125"/>
      <c r="D372" s="125"/>
      <c r="E372" s="125"/>
      <c r="F372" s="125"/>
      <c r="G372" s="125"/>
      <c r="H372" s="125"/>
      <c r="I372" s="125"/>
      <c r="J372" s="125"/>
      <c r="K372" s="125"/>
      <c r="L372" s="125"/>
      <c r="M372" s="125"/>
      <c r="N372" s="125"/>
      <c r="O372" s="125"/>
      <c r="P372" s="125"/>
      <c r="Q372" s="125"/>
      <c r="R372" s="125"/>
      <c r="S372" s="125"/>
      <c r="T372" s="125"/>
      <c r="U372" s="125"/>
      <c r="V372" s="125"/>
    </row>
    <row r="373" spans="1:22" ht="12">
      <c r="A373" s="125"/>
      <c r="B373" s="125"/>
      <c r="C373" s="125"/>
      <c r="D373" s="125"/>
      <c r="E373" s="125"/>
      <c r="F373" s="125"/>
      <c r="G373" s="125"/>
      <c r="H373" s="125"/>
      <c r="I373" s="125"/>
      <c r="J373" s="125"/>
      <c r="K373" s="125"/>
      <c r="L373" s="125"/>
      <c r="M373" s="125"/>
      <c r="N373" s="125"/>
      <c r="O373" s="125"/>
      <c r="P373" s="125"/>
      <c r="Q373" s="125"/>
      <c r="R373" s="125"/>
      <c r="S373" s="125"/>
      <c r="T373" s="125"/>
      <c r="U373" s="125"/>
      <c r="V373" s="125"/>
    </row>
    <row r="374" spans="1:22" ht="12">
      <c r="A374" s="125"/>
      <c r="B374" s="125"/>
      <c r="C374" s="125"/>
      <c r="D374" s="125"/>
      <c r="E374" s="125"/>
      <c r="F374" s="125"/>
      <c r="G374" s="125"/>
      <c r="H374" s="125"/>
      <c r="I374" s="125"/>
      <c r="J374" s="125"/>
      <c r="K374" s="125"/>
      <c r="L374" s="125"/>
      <c r="M374" s="125"/>
      <c r="N374" s="125"/>
      <c r="O374" s="125"/>
      <c r="P374" s="125"/>
      <c r="Q374" s="125"/>
      <c r="R374" s="125"/>
      <c r="S374" s="125"/>
      <c r="T374" s="125"/>
      <c r="U374" s="125"/>
      <c r="V374" s="125"/>
    </row>
    <row r="375" spans="1:22" ht="12">
      <c r="A375" s="125"/>
      <c r="B375" s="125"/>
      <c r="C375" s="125"/>
      <c r="D375" s="125"/>
      <c r="E375" s="125"/>
      <c r="F375" s="125"/>
      <c r="G375" s="125"/>
      <c r="H375" s="125"/>
      <c r="I375" s="125"/>
      <c r="J375" s="125"/>
      <c r="K375" s="125"/>
      <c r="L375" s="125"/>
      <c r="M375" s="125"/>
      <c r="N375" s="125"/>
      <c r="O375" s="125"/>
      <c r="P375" s="125"/>
      <c r="Q375" s="125"/>
      <c r="R375" s="125"/>
      <c r="S375" s="125"/>
      <c r="T375" s="125"/>
      <c r="U375" s="125"/>
      <c r="V375" s="125"/>
    </row>
    <row r="376" spans="1:22" ht="12">
      <c r="A376" s="125"/>
      <c r="B376" s="125"/>
      <c r="C376" s="125"/>
      <c r="D376" s="125"/>
      <c r="E376" s="125"/>
      <c r="F376" s="125"/>
      <c r="G376" s="125"/>
      <c r="H376" s="125"/>
      <c r="I376" s="125"/>
      <c r="J376" s="125"/>
      <c r="K376" s="125"/>
      <c r="L376" s="125"/>
      <c r="M376" s="125"/>
      <c r="N376" s="125"/>
      <c r="O376" s="125"/>
      <c r="P376" s="125"/>
      <c r="Q376" s="125"/>
      <c r="R376" s="125"/>
      <c r="S376" s="125"/>
      <c r="T376" s="125"/>
      <c r="U376" s="125"/>
      <c r="V376" s="125"/>
    </row>
    <row r="377" spans="1:22" ht="12">
      <c r="A377" s="125"/>
      <c r="B377" s="125"/>
      <c r="C377" s="125"/>
      <c r="D377" s="125"/>
      <c r="E377" s="125"/>
      <c r="F377" s="125"/>
      <c r="G377" s="125"/>
      <c r="H377" s="125"/>
      <c r="I377" s="125"/>
      <c r="J377" s="125"/>
      <c r="K377" s="125"/>
      <c r="L377" s="125"/>
      <c r="M377" s="125"/>
      <c r="N377" s="125"/>
      <c r="O377" s="125"/>
      <c r="P377" s="125"/>
      <c r="Q377" s="125"/>
      <c r="R377" s="125"/>
      <c r="S377" s="125"/>
      <c r="T377" s="125"/>
      <c r="U377" s="125"/>
      <c r="V377" s="125"/>
    </row>
    <row r="378" spans="1:22" ht="12">
      <c r="A378" s="125"/>
      <c r="B378" s="125"/>
      <c r="C378" s="125"/>
      <c r="D378" s="125"/>
      <c r="E378" s="125"/>
      <c r="F378" s="125"/>
      <c r="G378" s="125"/>
      <c r="H378" s="125"/>
      <c r="I378" s="125"/>
      <c r="J378" s="125"/>
      <c r="K378" s="125"/>
      <c r="L378" s="125"/>
      <c r="M378" s="125"/>
      <c r="N378" s="125"/>
      <c r="O378" s="125"/>
      <c r="P378" s="125"/>
      <c r="Q378" s="125"/>
      <c r="R378" s="125"/>
      <c r="S378" s="125"/>
      <c r="T378" s="125"/>
      <c r="U378" s="125"/>
      <c r="V378" s="125"/>
    </row>
    <row r="379" spans="1:22" ht="12">
      <c r="A379" s="125"/>
      <c r="B379" s="125"/>
      <c r="C379" s="125"/>
      <c r="D379" s="125"/>
      <c r="E379" s="125"/>
      <c r="F379" s="125"/>
      <c r="G379" s="125"/>
      <c r="H379" s="125"/>
      <c r="I379" s="125"/>
      <c r="J379" s="125"/>
      <c r="K379" s="125"/>
      <c r="L379" s="125"/>
      <c r="M379" s="125"/>
      <c r="N379" s="125"/>
      <c r="O379" s="125"/>
      <c r="P379" s="125"/>
      <c r="Q379" s="125"/>
      <c r="R379" s="125"/>
      <c r="S379" s="125"/>
      <c r="T379" s="125"/>
      <c r="U379" s="125"/>
      <c r="V379" s="125"/>
    </row>
    <row r="380" spans="1:22" ht="12">
      <c r="A380" s="125"/>
      <c r="B380" s="125"/>
      <c r="C380" s="125"/>
      <c r="D380" s="125"/>
      <c r="E380" s="125"/>
      <c r="F380" s="125"/>
      <c r="G380" s="125"/>
      <c r="H380" s="125"/>
      <c r="I380" s="125"/>
      <c r="J380" s="125"/>
      <c r="K380" s="125"/>
      <c r="L380" s="125"/>
      <c r="M380" s="125"/>
      <c r="N380" s="125"/>
      <c r="O380" s="125"/>
      <c r="P380" s="125"/>
      <c r="Q380" s="125"/>
      <c r="R380" s="125"/>
      <c r="S380" s="125"/>
      <c r="T380" s="125"/>
      <c r="U380" s="125"/>
      <c r="V380" s="125"/>
    </row>
    <row r="381" spans="1:22" ht="12">
      <c r="A381" s="125"/>
      <c r="B381" s="125"/>
      <c r="C381" s="125"/>
      <c r="D381" s="125"/>
      <c r="E381" s="125"/>
      <c r="F381" s="125"/>
      <c r="G381" s="125"/>
      <c r="H381" s="125"/>
      <c r="I381" s="125"/>
      <c r="J381" s="125"/>
      <c r="K381" s="125"/>
      <c r="L381" s="125"/>
      <c r="M381" s="125"/>
      <c r="N381" s="125"/>
      <c r="O381" s="125"/>
      <c r="P381" s="125"/>
      <c r="Q381" s="125"/>
      <c r="R381" s="125"/>
      <c r="S381" s="125"/>
      <c r="T381" s="125"/>
      <c r="U381" s="125"/>
      <c r="V381" s="125"/>
    </row>
    <row r="382" spans="1:22" ht="12">
      <c r="A382" s="125"/>
      <c r="B382" s="125"/>
      <c r="C382" s="125"/>
      <c r="D382" s="125"/>
      <c r="E382" s="125"/>
      <c r="F382" s="125"/>
      <c r="G382" s="125"/>
      <c r="H382" s="125"/>
      <c r="I382" s="125"/>
      <c r="J382" s="125"/>
      <c r="K382" s="125"/>
      <c r="L382" s="125"/>
      <c r="M382" s="125"/>
      <c r="N382" s="125"/>
      <c r="O382" s="125"/>
      <c r="P382" s="125"/>
      <c r="Q382" s="125"/>
      <c r="R382" s="125"/>
      <c r="S382" s="125"/>
      <c r="T382" s="125"/>
      <c r="U382" s="125"/>
      <c r="V382" s="125"/>
    </row>
    <row r="383" spans="1:22" ht="12">
      <c r="A383" s="125"/>
      <c r="B383" s="125"/>
      <c r="C383" s="125"/>
      <c r="D383" s="125"/>
      <c r="E383" s="125"/>
      <c r="F383" s="125"/>
      <c r="G383" s="125"/>
      <c r="H383" s="125"/>
      <c r="I383" s="125"/>
      <c r="J383" s="125"/>
      <c r="K383" s="125"/>
      <c r="L383" s="125"/>
      <c r="M383" s="125"/>
      <c r="N383" s="125"/>
      <c r="O383" s="125"/>
      <c r="P383" s="125"/>
      <c r="Q383" s="125"/>
      <c r="R383" s="125"/>
      <c r="S383" s="125"/>
      <c r="T383" s="125"/>
      <c r="U383" s="125"/>
      <c r="V383" s="125"/>
    </row>
    <row r="384" spans="1:22" ht="12">
      <c r="A384" s="125"/>
      <c r="B384" s="125"/>
      <c r="C384" s="125"/>
      <c r="D384" s="125"/>
      <c r="E384" s="125"/>
      <c r="F384" s="125"/>
      <c r="G384" s="125"/>
      <c r="H384" s="125"/>
      <c r="I384" s="125"/>
      <c r="J384" s="125"/>
      <c r="K384" s="125"/>
      <c r="L384" s="125"/>
      <c r="M384" s="125"/>
      <c r="N384" s="125"/>
      <c r="O384" s="125"/>
      <c r="P384" s="125"/>
      <c r="Q384" s="125"/>
      <c r="R384" s="125"/>
      <c r="S384" s="125"/>
      <c r="T384" s="125"/>
      <c r="U384" s="125"/>
      <c r="V384" s="125"/>
    </row>
    <row r="385" spans="1:22" ht="12">
      <c r="A385" s="125"/>
      <c r="B385" s="125"/>
      <c r="C385" s="125"/>
      <c r="D385" s="125"/>
      <c r="E385" s="125"/>
      <c r="F385" s="125"/>
      <c r="G385" s="125"/>
      <c r="H385" s="125"/>
      <c r="I385" s="125"/>
      <c r="J385" s="125"/>
      <c r="K385" s="125"/>
      <c r="L385" s="125"/>
      <c r="M385" s="125"/>
      <c r="N385" s="125"/>
      <c r="O385" s="125"/>
      <c r="P385" s="125"/>
      <c r="Q385" s="125"/>
      <c r="R385" s="125"/>
      <c r="S385" s="125"/>
      <c r="T385" s="125"/>
      <c r="U385" s="125"/>
      <c r="V385" s="125"/>
    </row>
    <row r="386" spans="1:22" ht="12">
      <c r="A386" s="125"/>
      <c r="B386" s="125"/>
      <c r="C386" s="125"/>
      <c r="D386" s="125"/>
      <c r="E386" s="125"/>
      <c r="F386" s="125"/>
      <c r="G386" s="125"/>
      <c r="H386" s="125"/>
      <c r="I386" s="125"/>
      <c r="J386" s="125"/>
      <c r="K386" s="125"/>
      <c r="L386" s="125"/>
      <c r="M386" s="125"/>
      <c r="N386" s="125"/>
      <c r="O386" s="125"/>
      <c r="P386" s="125"/>
      <c r="Q386" s="125"/>
      <c r="R386" s="125"/>
      <c r="S386" s="125"/>
      <c r="T386" s="125"/>
      <c r="U386" s="125"/>
      <c r="V386" s="125"/>
    </row>
    <row r="387" spans="1:22" ht="12">
      <c r="A387" s="125"/>
      <c r="B387" s="125"/>
      <c r="C387" s="125"/>
      <c r="D387" s="125"/>
      <c r="E387" s="125"/>
      <c r="F387" s="125"/>
      <c r="G387" s="125"/>
      <c r="H387" s="125"/>
      <c r="I387" s="125"/>
      <c r="J387" s="125"/>
      <c r="K387" s="125"/>
      <c r="L387" s="125"/>
      <c r="M387" s="125"/>
      <c r="N387" s="125"/>
      <c r="O387" s="125"/>
      <c r="P387" s="125"/>
      <c r="Q387" s="125"/>
      <c r="R387" s="125"/>
      <c r="S387" s="125"/>
      <c r="T387" s="125"/>
      <c r="U387" s="125"/>
      <c r="V387" s="125"/>
    </row>
    <row r="388" spans="1:22" ht="12">
      <c r="A388" s="125"/>
      <c r="B388" s="125"/>
      <c r="C388" s="125"/>
      <c r="D388" s="125"/>
      <c r="E388" s="125"/>
      <c r="F388" s="125"/>
      <c r="G388" s="125"/>
      <c r="H388" s="125"/>
      <c r="I388" s="125"/>
      <c r="J388" s="125"/>
      <c r="K388" s="125"/>
      <c r="L388" s="125"/>
      <c r="M388" s="125"/>
      <c r="N388" s="125"/>
      <c r="O388" s="125"/>
      <c r="P388" s="125"/>
      <c r="Q388" s="125"/>
      <c r="R388" s="125"/>
      <c r="S388" s="125"/>
      <c r="T388" s="125"/>
      <c r="U388" s="125"/>
      <c r="V388" s="125"/>
    </row>
    <row r="389" spans="1:22" ht="12">
      <c r="A389" s="125"/>
      <c r="B389" s="125"/>
      <c r="C389" s="125"/>
      <c r="D389" s="125"/>
      <c r="E389" s="125"/>
      <c r="F389" s="125"/>
      <c r="G389" s="125"/>
      <c r="H389" s="125"/>
      <c r="I389" s="125"/>
      <c r="J389" s="125"/>
      <c r="K389" s="125"/>
      <c r="L389" s="125"/>
      <c r="M389" s="125"/>
      <c r="N389" s="125"/>
      <c r="O389" s="125"/>
      <c r="P389" s="125"/>
      <c r="Q389" s="125"/>
      <c r="R389" s="125"/>
      <c r="S389" s="125"/>
      <c r="T389" s="125"/>
      <c r="U389" s="125"/>
      <c r="V389" s="125"/>
    </row>
    <row r="390" spans="1:22" ht="12">
      <c r="A390" s="125"/>
      <c r="B390" s="125"/>
      <c r="C390" s="125"/>
      <c r="D390" s="125"/>
      <c r="E390" s="125"/>
      <c r="F390" s="125"/>
      <c r="G390" s="125"/>
      <c r="H390" s="125"/>
      <c r="I390" s="125"/>
      <c r="J390" s="125"/>
      <c r="K390" s="125"/>
      <c r="L390" s="125"/>
      <c r="M390" s="125"/>
      <c r="N390" s="125"/>
      <c r="O390" s="125"/>
      <c r="P390" s="125"/>
      <c r="Q390" s="125"/>
      <c r="R390" s="125"/>
      <c r="S390" s="125"/>
      <c r="T390" s="125"/>
      <c r="U390" s="125"/>
      <c r="V390" s="125"/>
    </row>
    <row r="391" spans="1:22" ht="12">
      <c r="A391" s="125"/>
      <c r="B391" s="125"/>
      <c r="C391" s="125"/>
      <c r="D391" s="125"/>
      <c r="E391" s="125"/>
      <c r="F391" s="125"/>
      <c r="G391" s="125"/>
      <c r="H391" s="125"/>
      <c r="I391" s="125"/>
      <c r="J391" s="125"/>
      <c r="K391" s="125"/>
      <c r="L391" s="125"/>
      <c r="M391" s="125"/>
      <c r="N391" s="125"/>
      <c r="O391" s="125"/>
      <c r="P391" s="125"/>
      <c r="Q391" s="125"/>
      <c r="R391" s="125"/>
      <c r="S391" s="125"/>
      <c r="T391" s="125"/>
      <c r="U391" s="125"/>
      <c r="V391" s="125"/>
    </row>
    <row r="392" spans="1:22" ht="12">
      <c r="A392" s="125"/>
      <c r="B392" s="125"/>
      <c r="C392" s="125"/>
      <c r="D392" s="125"/>
      <c r="E392" s="125"/>
      <c r="F392" s="125"/>
      <c r="G392" s="125"/>
      <c r="H392" s="125"/>
      <c r="I392" s="125"/>
      <c r="J392" s="125"/>
      <c r="K392" s="125"/>
      <c r="L392" s="125"/>
      <c r="M392" s="125"/>
      <c r="N392" s="125"/>
      <c r="O392" s="125"/>
      <c r="P392" s="125"/>
      <c r="Q392" s="125"/>
      <c r="R392" s="125"/>
      <c r="S392" s="125"/>
      <c r="T392" s="125"/>
      <c r="U392" s="125"/>
      <c r="V392" s="125"/>
    </row>
    <row r="393" spans="1:22" ht="12">
      <c r="A393" s="125"/>
      <c r="B393" s="125"/>
      <c r="C393" s="125"/>
      <c r="D393" s="125"/>
      <c r="E393" s="125"/>
      <c r="F393" s="125"/>
      <c r="G393" s="125"/>
      <c r="H393" s="125"/>
      <c r="I393" s="125"/>
      <c r="J393" s="125"/>
      <c r="K393" s="125"/>
      <c r="L393" s="125"/>
      <c r="M393" s="125"/>
      <c r="N393" s="125"/>
      <c r="O393" s="125"/>
      <c r="P393" s="125"/>
      <c r="Q393" s="125"/>
      <c r="R393" s="125"/>
      <c r="S393" s="125"/>
      <c r="T393" s="125"/>
      <c r="U393" s="125"/>
      <c r="V393" s="125"/>
    </row>
    <row r="394" spans="1:22" ht="12">
      <c r="A394" s="125"/>
      <c r="B394" s="125"/>
      <c r="C394" s="125"/>
      <c r="D394" s="125"/>
      <c r="E394" s="125"/>
      <c r="F394" s="125"/>
      <c r="G394" s="125"/>
      <c r="H394" s="125"/>
      <c r="I394" s="125"/>
      <c r="J394" s="125"/>
      <c r="K394" s="125"/>
      <c r="L394" s="125"/>
      <c r="M394" s="125"/>
      <c r="N394" s="125"/>
      <c r="O394" s="125"/>
      <c r="P394" s="125"/>
      <c r="Q394" s="125"/>
      <c r="R394" s="125"/>
      <c r="S394" s="125"/>
      <c r="T394" s="125"/>
      <c r="U394" s="125"/>
      <c r="V394" s="125"/>
    </row>
    <row r="395" spans="1:22" ht="12">
      <c r="A395" s="125"/>
      <c r="B395" s="125"/>
      <c r="C395" s="125"/>
      <c r="D395" s="125"/>
      <c r="E395" s="125"/>
      <c r="F395" s="125"/>
      <c r="G395" s="125"/>
      <c r="H395" s="125"/>
      <c r="I395" s="125"/>
      <c r="J395" s="125"/>
      <c r="K395" s="125"/>
      <c r="L395" s="125"/>
      <c r="M395" s="125"/>
      <c r="N395" s="125"/>
      <c r="O395" s="125"/>
      <c r="P395" s="125"/>
      <c r="Q395" s="125"/>
      <c r="R395" s="125"/>
      <c r="S395" s="125"/>
      <c r="T395" s="125"/>
      <c r="U395" s="125"/>
      <c r="V395" s="125"/>
    </row>
    <row r="396" spans="1:22" ht="12">
      <c r="A396" s="125"/>
      <c r="B396" s="125"/>
      <c r="C396" s="125"/>
      <c r="D396" s="125"/>
      <c r="E396" s="125"/>
      <c r="F396" s="125"/>
      <c r="G396" s="125"/>
      <c r="H396" s="125"/>
      <c r="I396" s="125"/>
      <c r="J396" s="125"/>
      <c r="K396" s="125"/>
      <c r="L396" s="125"/>
      <c r="M396" s="125"/>
      <c r="N396" s="125"/>
      <c r="O396" s="125"/>
      <c r="P396" s="125"/>
      <c r="Q396" s="125"/>
      <c r="R396" s="125"/>
      <c r="S396" s="125"/>
      <c r="T396" s="125"/>
      <c r="U396" s="125"/>
      <c r="V396" s="125"/>
    </row>
    <row r="397" spans="1:22" ht="12">
      <c r="A397" s="125"/>
      <c r="B397" s="125"/>
      <c r="C397" s="125"/>
      <c r="D397" s="125"/>
      <c r="E397" s="125"/>
      <c r="F397" s="125"/>
      <c r="G397" s="125"/>
      <c r="H397" s="125"/>
      <c r="I397" s="125"/>
      <c r="J397" s="125"/>
      <c r="K397" s="125"/>
      <c r="L397" s="125"/>
      <c r="M397" s="125"/>
      <c r="N397" s="125"/>
      <c r="O397" s="125"/>
      <c r="P397" s="125"/>
      <c r="Q397" s="125"/>
      <c r="R397" s="125"/>
      <c r="S397" s="125"/>
      <c r="T397" s="125"/>
      <c r="U397" s="125"/>
      <c r="V397" s="125"/>
    </row>
    <row r="398" spans="1:22" ht="12">
      <c r="A398" s="125"/>
      <c r="B398" s="125"/>
      <c r="C398" s="125"/>
      <c r="D398" s="125"/>
      <c r="E398" s="125"/>
      <c r="F398" s="125"/>
      <c r="G398" s="125"/>
      <c r="H398" s="125"/>
      <c r="I398" s="125"/>
      <c r="J398" s="125"/>
      <c r="K398" s="125"/>
      <c r="L398" s="125"/>
      <c r="M398" s="125"/>
      <c r="N398" s="125"/>
      <c r="O398" s="125"/>
      <c r="P398" s="125"/>
      <c r="Q398" s="125"/>
      <c r="R398" s="125"/>
      <c r="S398" s="125"/>
      <c r="T398" s="125"/>
      <c r="U398" s="125"/>
      <c r="V398" s="125"/>
    </row>
    <row r="399" spans="1:22" ht="12">
      <c r="A399" s="125"/>
      <c r="B399" s="125"/>
      <c r="C399" s="125"/>
      <c r="D399" s="125"/>
      <c r="E399" s="125"/>
      <c r="F399" s="125"/>
      <c r="G399" s="125"/>
      <c r="H399" s="125"/>
      <c r="I399" s="125"/>
      <c r="J399" s="125"/>
      <c r="K399" s="125"/>
      <c r="L399" s="125"/>
      <c r="M399" s="125"/>
      <c r="N399" s="125"/>
      <c r="O399" s="125"/>
      <c r="P399" s="125"/>
      <c r="Q399" s="125"/>
      <c r="R399" s="125"/>
      <c r="S399" s="125"/>
      <c r="T399" s="125"/>
      <c r="U399" s="125"/>
      <c r="V399" s="125"/>
    </row>
    <row r="400" spans="1:22" ht="12">
      <c r="A400" s="125"/>
      <c r="B400" s="125"/>
      <c r="C400" s="125"/>
      <c r="D400" s="125"/>
      <c r="E400" s="125"/>
      <c r="F400" s="125"/>
      <c r="G400" s="125"/>
      <c r="H400" s="125"/>
      <c r="I400" s="125"/>
      <c r="J400" s="125"/>
      <c r="K400" s="125"/>
      <c r="L400" s="125"/>
      <c r="M400" s="125"/>
      <c r="N400" s="125"/>
      <c r="O400" s="125"/>
      <c r="P400" s="125"/>
      <c r="Q400" s="125"/>
      <c r="R400" s="125"/>
      <c r="S400" s="125"/>
      <c r="T400" s="125"/>
      <c r="U400" s="125"/>
      <c r="V400" s="125"/>
    </row>
    <row r="401" spans="1:22" ht="12">
      <c r="A401" s="125"/>
      <c r="B401" s="125"/>
      <c r="C401" s="125"/>
      <c r="D401" s="125"/>
      <c r="E401" s="125"/>
      <c r="F401" s="125"/>
      <c r="G401" s="125"/>
      <c r="H401" s="125"/>
      <c r="I401" s="125"/>
      <c r="J401" s="125"/>
      <c r="K401" s="125"/>
      <c r="L401" s="125"/>
      <c r="M401" s="125"/>
      <c r="N401" s="125"/>
      <c r="O401" s="125"/>
      <c r="P401" s="125"/>
      <c r="Q401" s="125"/>
      <c r="R401" s="125"/>
      <c r="S401" s="125"/>
      <c r="T401" s="125"/>
      <c r="U401" s="125"/>
      <c r="V401" s="125"/>
    </row>
    <row r="402" spans="1:22" ht="12">
      <c r="A402" s="125"/>
      <c r="B402" s="125"/>
      <c r="C402" s="125"/>
      <c r="D402" s="125"/>
      <c r="E402" s="125"/>
      <c r="F402" s="125"/>
      <c r="G402" s="125"/>
      <c r="H402" s="125"/>
      <c r="I402" s="125"/>
      <c r="J402" s="125"/>
      <c r="K402" s="125"/>
      <c r="L402" s="125"/>
      <c r="M402" s="125"/>
      <c r="N402" s="125"/>
      <c r="O402" s="125"/>
      <c r="P402" s="125"/>
      <c r="Q402" s="125"/>
      <c r="R402" s="125"/>
      <c r="S402" s="125"/>
      <c r="T402" s="125"/>
      <c r="U402" s="125"/>
      <c r="V402" s="125"/>
    </row>
    <row r="403" spans="1:22" ht="12">
      <c r="A403" s="125"/>
      <c r="B403" s="125"/>
      <c r="C403" s="125"/>
      <c r="D403" s="125"/>
      <c r="E403" s="125"/>
      <c r="F403" s="125"/>
      <c r="G403" s="125"/>
      <c r="H403" s="125"/>
      <c r="I403" s="125"/>
      <c r="J403" s="125"/>
      <c r="K403" s="125"/>
      <c r="L403" s="125"/>
      <c r="M403" s="125"/>
      <c r="N403" s="125"/>
      <c r="O403" s="125"/>
      <c r="P403" s="125"/>
      <c r="Q403" s="125"/>
      <c r="R403" s="125"/>
      <c r="S403" s="125"/>
      <c r="T403" s="125"/>
      <c r="U403" s="125"/>
      <c r="V403" s="125"/>
    </row>
    <row r="404" spans="1:22" ht="12">
      <c r="A404" s="125"/>
      <c r="B404" s="125"/>
      <c r="C404" s="125"/>
      <c r="D404" s="125"/>
      <c r="E404" s="125"/>
      <c r="F404" s="125"/>
      <c r="G404" s="125"/>
      <c r="H404" s="125"/>
      <c r="I404" s="125"/>
      <c r="J404" s="125"/>
      <c r="K404" s="125"/>
      <c r="L404" s="125"/>
      <c r="M404" s="125"/>
      <c r="N404" s="125"/>
      <c r="O404" s="125"/>
      <c r="P404" s="125"/>
      <c r="Q404" s="125"/>
      <c r="R404" s="125"/>
      <c r="S404" s="125"/>
      <c r="T404" s="125"/>
      <c r="U404" s="125"/>
      <c r="V404" s="125"/>
    </row>
    <row r="405" spans="1:22" ht="12">
      <c r="A405" s="125"/>
      <c r="B405" s="125"/>
      <c r="C405" s="125"/>
      <c r="D405" s="125"/>
      <c r="E405" s="125"/>
      <c r="F405" s="125"/>
      <c r="G405" s="125"/>
      <c r="H405" s="125"/>
      <c r="I405" s="125"/>
      <c r="J405" s="125"/>
      <c r="K405" s="125"/>
      <c r="L405" s="125"/>
      <c r="M405" s="125"/>
      <c r="N405" s="125"/>
      <c r="O405" s="125"/>
      <c r="P405" s="125"/>
      <c r="Q405" s="125"/>
      <c r="R405" s="125"/>
      <c r="S405" s="125"/>
      <c r="T405" s="125"/>
      <c r="U405" s="125"/>
      <c r="V405" s="125"/>
    </row>
    <row r="406" spans="1:22" ht="12">
      <c r="A406" s="125"/>
      <c r="B406" s="125"/>
      <c r="C406" s="125"/>
      <c r="D406" s="125"/>
      <c r="E406" s="125"/>
      <c r="F406" s="125"/>
      <c r="G406" s="125"/>
      <c r="H406" s="125"/>
      <c r="I406" s="125"/>
      <c r="J406" s="125"/>
      <c r="K406" s="125"/>
      <c r="L406" s="125"/>
      <c r="M406" s="125"/>
      <c r="N406" s="125"/>
      <c r="O406" s="125"/>
      <c r="P406" s="125"/>
      <c r="Q406" s="125"/>
      <c r="R406" s="125"/>
      <c r="S406" s="125"/>
      <c r="T406" s="125"/>
      <c r="U406" s="125"/>
      <c r="V406" s="125"/>
    </row>
    <row r="407" spans="1:22" ht="12">
      <c r="A407" s="125"/>
      <c r="B407" s="125"/>
      <c r="C407" s="125"/>
      <c r="D407" s="125"/>
      <c r="E407" s="125"/>
      <c r="F407" s="125"/>
      <c r="G407" s="125"/>
      <c r="H407" s="125"/>
      <c r="I407" s="125"/>
      <c r="J407" s="125"/>
      <c r="K407" s="125"/>
      <c r="L407" s="125"/>
      <c r="M407" s="125"/>
      <c r="N407" s="125"/>
      <c r="O407" s="125"/>
      <c r="P407" s="125"/>
      <c r="Q407" s="125"/>
      <c r="R407" s="125"/>
      <c r="S407" s="125"/>
      <c r="T407" s="125"/>
      <c r="U407" s="125"/>
      <c r="V407" s="125"/>
    </row>
    <row r="408" spans="1:22" ht="12">
      <c r="A408" s="125"/>
      <c r="B408" s="125"/>
      <c r="C408" s="125"/>
      <c r="D408" s="125"/>
      <c r="E408" s="125"/>
      <c r="F408" s="125"/>
      <c r="G408" s="125"/>
      <c r="H408" s="125"/>
      <c r="I408" s="125"/>
      <c r="J408" s="125"/>
      <c r="K408" s="125"/>
      <c r="L408" s="125"/>
      <c r="M408" s="125"/>
      <c r="N408" s="125"/>
      <c r="O408" s="125"/>
      <c r="P408" s="125"/>
      <c r="Q408" s="125"/>
      <c r="R408" s="125"/>
      <c r="S408" s="125"/>
      <c r="T408" s="125"/>
      <c r="U408" s="125"/>
      <c r="V408" s="125"/>
    </row>
    <row r="409" spans="1:22" ht="12">
      <c r="A409" s="125"/>
      <c r="B409" s="125"/>
      <c r="C409" s="125"/>
      <c r="D409" s="125"/>
      <c r="E409" s="125"/>
      <c r="F409" s="125"/>
      <c r="G409" s="125"/>
      <c r="H409" s="125"/>
      <c r="I409" s="125"/>
      <c r="J409" s="125"/>
      <c r="K409" s="125"/>
      <c r="L409" s="125"/>
      <c r="M409" s="125"/>
      <c r="N409" s="125"/>
      <c r="O409" s="125"/>
      <c r="P409" s="125"/>
      <c r="Q409" s="125"/>
      <c r="R409" s="125"/>
      <c r="S409" s="125"/>
      <c r="T409" s="125"/>
      <c r="U409" s="125"/>
      <c r="V409" s="125"/>
    </row>
    <row r="410" spans="1:22" ht="12">
      <c r="A410" s="125"/>
      <c r="B410" s="125"/>
      <c r="C410" s="125"/>
      <c r="D410" s="125"/>
      <c r="E410" s="125"/>
      <c r="F410" s="125"/>
      <c r="G410" s="125"/>
      <c r="H410" s="125"/>
      <c r="I410" s="125"/>
      <c r="J410" s="125"/>
      <c r="K410" s="125"/>
      <c r="L410" s="125"/>
      <c r="M410" s="125"/>
      <c r="N410" s="125"/>
      <c r="O410" s="125"/>
      <c r="P410" s="125"/>
      <c r="Q410" s="125"/>
      <c r="R410" s="125"/>
      <c r="S410" s="125"/>
      <c r="T410" s="125"/>
      <c r="U410" s="125"/>
      <c r="V410" s="125"/>
    </row>
    <row r="411" spans="1:22" ht="12">
      <c r="A411" s="125"/>
      <c r="B411" s="125"/>
      <c r="C411" s="125"/>
      <c r="D411" s="125"/>
      <c r="E411" s="125"/>
      <c r="F411" s="125"/>
      <c r="G411" s="125"/>
      <c r="H411" s="125"/>
      <c r="I411" s="125"/>
      <c r="J411" s="125"/>
      <c r="K411" s="125"/>
      <c r="L411" s="125"/>
      <c r="M411" s="125"/>
      <c r="N411" s="125"/>
      <c r="O411" s="125"/>
      <c r="P411" s="125"/>
      <c r="Q411" s="125"/>
      <c r="R411" s="125"/>
      <c r="S411" s="125"/>
      <c r="T411" s="125"/>
      <c r="U411" s="125"/>
      <c r="V411" s="125"/>
    </row>
    <row r="412" spans="1:22" ht="12">
      <c r="A412" s="125"/>
      <c r="B412" s="125"/>
      <c r="C412" s="125"/>
      <c r="D412" s="125"/>
      <c r="E412" s="125"/>
      <c r="F412" s="125"/>
      <c r="G412" s="125"/>
      <c r="H412" s="125"/>
      <c r="I412" s="125"/>
      <c r="J412" s="125"/>
      <c r="K412" s="125"/>
      <c r="L412" s="125"/>
      <c r="M412" s="125"/>
      <c r="N412" s="125"/>
      <c r="O412" s="125"/>
      <c r="P412" s="125"/>
      <c r="Q412" s="125"/>
      <c r="R412" s="125"/>
      <c r="S412" s="125"/>
      <c r="T412" s="125"/>
      <c r="U412" s="125"/>
      <c r="V412" s="125"/>
    </row>
    <row r="413" spans="1:22" ht="12">
      <c r="A413" s="125"/>
      <c r="B413" s="125"/>
      <c r="C413" s="125"/>
      <c r="D413" s="125"/>
      <c r="E413" s="125"/>
      <c r="F413" s="125"/>
      <c r="G413" s="125"/>
      <c r="H413" s="125"/>
      <c r="I413" s="125"/>
      <c r="J413" s="125"/>
      <c r="K413" s="125"/>
      <c r="L413" s="125"/>
      <c r="M413" s="125"/>
      <c r="N413" s="125"/>
      <c r="O413" s="125"/>
      <c r="P413" s="125"/>
      <c r="Q413" s="125"/>
      <c r="R413" s="125"/>
      <c r="S413" s="125"/>
      <c r="T413" s="125"/>
      <c r="U413" s="125"/>
      <c r="V413" s="125"/>
    </row>
    <row r="414" spans="1:22" ht="12">
      <c r="A414" s="125"/>
      <c r="B414" s="125"/>
      <c r="C414" s="125"/>
      <c r="D414" s="125"/>
      <c r="E414" s="125"/>
      <c r="F414" s="125"/>
      <c r="G414" s="125"/>
      <c r="H414" s="125"/>
      <c r="I414" s="125"/>
      <c r="J414" s="125"/>
      <c r="K414" s="125"/>
      <c r="L414" s="125"/>
      <c r="M414" s="125"/>
      <c r="N414" s="125"/>
      <c r="O414" s="125"/>
      <c r="P414" s="125"/>
      <c r="Q414" s="125"/>
      <c r="R414" s="125"/>
      <c r="S414" s="125"/>
      <c r="T414" s="125"/>
      <c r="U414" s="125"/>
      <c r="V414" s="125"/>
    </row>
    <row r="415" spans="1:22" ht="12">
      <c r="A415" s="125"/>
      <c r="B415" s="125"/>
      <c r="C415" s="125"/>
      <c r="D415" s="125"/>
      <c r="E415" s="125"/>
      <c r="F415" s="125"/>
      <c r="G415" s="125"/>
      <c r="H415" s="125"/>
      <c r="I415" s="125"/>
      <c r="J415" s="125"/>
      <c r="K415" s="125"/>
      <c r="L415" s="125"/>
      <c r="M415" s="125"/>
      <c r="N415" s="125"/>
      <c r="O415" s="125"/>
      <c r="P415" s="125"/>
      <c r="Q415" s="125"/>
      <c r="R415" s="125"/>
      <c r="S415" s="125"/>
      <c r="T415" s="125"/>
      <c r="U415" s="125"/>
      <c r="V415" s="125"/>
    </row>
    <row r="416" spans="1:22" ht="12">
      <c r="A416" s="125"/>
      <c r="B416" s="125"/>
      <c r="C416" s="125"/>
      <c r="D416" s="125"/>
      <c r="E416" s="125"/>
      <c r="F416" s="125"/>
      <c r="G416" s="125"/>
      <c r="H416" s="125"/>
      <c r="I416" s="125"/>
      <c r="J416" s="125"/>
      <c r="K416" s="125"/>
      <c r="L416" s="125"/>
      <c r="M416" s="125"/>
      <c r="N416" s="125"/>
      <c r="O416" s="125"/>
      <c r="P416" s="125"/>
      <c r="Q416" s="125"/>
      <c r="R416" s="125"/>
      <c r="S416" s="125"/>
      <c r="T416" s="125"/>
      <c r="U416" s="125"/>
      <c r="V416" s="125"/>
    </row>
    <row r="417" spans="1:22" ht="12">
      <c r="A417" s="125"/>
      <c r="B417" s="125"/>
      <c r="C417" s="125"/>
      <c r="D417" s="125"/>
      <c r="E417" s="125"/>
      <c r="F417" s="125"/>
      <c r="G417" s="125"/>
      <c r="H417" s="125"/>
      <c r="I417" s="125"/>
      <c r="J417" s="125"/>
      <c r="K417" s="125"/>
      <c r="L417" s="125"/>
      <c r="M417" s="125"/>
      <c r="N417" s="125"/>
      <c r="O417" s="125"/>
      <c r="P417" s="125"/>
      <c r="Q417" s="125"/>
      <c r="R417" s="125"/>
      <c r="S417" s="125"/>
      <c r="T417" s="125"/>
      <c r="U417" s="125"/>
      <c r="V417" s="125"/>
    </row>
    <row r="418" spans="1:22" ht="12">
      <c r="A418" s="125"/>
      <c r="B418" s="125"/>
      <c r="C418" s="125"/>
      <c r="D418" s="125"/>
      <c r="E418" s="125"/>
      <c r="F418" s="125"/>
      <c r="G418" s="125"/>
      <c r="H418" s="125"/>
      <c r="I418" s="125"/>
      <c r="J418" s="125"/>
      <c r="K418" s="125"/>
      <c r="L418" s="125"/>
      <c r="M418" s="125"/>
      <c r="N418" s="125"/>
      <c r="O418" s="125"/>
      <c r="P418" s="125"/>
      <c r="Q418" s="125"/>
      <c r="R418" s="125"/>
      <c r="S418" s="125"/>
      <c r="T418" s="125"/>
      <c r="U418" s="125"/>
      <c r="V418" s="125"/>
    </row>
    <row r="419" spans="1:22" ht="12">
      <c r="A419" s="125"/>
      <c r="B419" s="125"/>
      <c r="C419" s="125"/>
      <c r="D419" s="125"/>
      <c r="E419" s="125"/>
      <c r="F419" s="125"/>
      <c r="G419" s="125"/>
      <c r="H419" s="125"/>
      <c r="I419" s="125"/>
      <c r="J419" s="125"/>
      <c r="K419" s="125"/>
      <c r="L419" s="125"/>
      <c r="M419" s="125"/>
      <c r="N419" s="125"/>
      <c r="O419" s="125"/>
      <c r="P419" s="125"/>
      <c r="Q419" s="125"/>
      <c r="R419" s="125"/>
      <c r="S419" s="125"/>
      <c r="T419" s="125"/>
      <c r="U419" s="125"/>
      <c r="V419" s="125"/>
    </row>
    <row r="420" spans="1:22" ht="12">
      <c r="A420" s="125"/>
      <c r="B420" s="125"/>
      <c r="C420" s="125"/>
      <c r="D420" s="125"/>
      <c r="E420" s="125"/>
      <c r="F420" s="125"/>
      <c r="G420" s="125"/>
      <c r="H420" s="125"/>
      <c r="I420" s="125"/>
      <c r="J420" s="125"/>
      <c r="K420" s="125"/>
      <c r="L420" s="125"/>
      <c r="M420" s="125"/>
      <c r="N420" s="125"/>
      <c r="O420" s="125"/>
      <c r="P420" s="125"/>
      <c r="Q420" s="125"/>
      <c r="R420" s="125"/>
      <c r="S420" s="125"/>
      <c r="T420" s="125"/>
      <c r="U420" s="125"/>
      <c r="V420" s="125"/>
    </row>
    <row r="421" spans="1:22" ht="12">
      <c r="A421" s="125"/>
      <c r="B421" s="125"/>
      <c r="C421" s="125"/>
      <c r="D421" s="125"/>
      <c r="E421" s="125"/>
      <c r="F421" s="125"/>
      <c r="G421" s="125"/>
      <c r="H421" s="125"/>
      <c r="I421" s="125"/>
      <c r="J421" s="125"/>
      <c r="K421" s="125"/>
      <c r="L421" s="125"/>
      <c r="M421" s="125"/>
      <c r="N421" s="125"/>
      <c r="O421" s="125"/>
      <c r="P421" s="125"/>
      <c r="Q421" s="125"/>
      <c r="R421" s="125"/>
      <c r="S421" s="125"/>
      <c r="T421" s="125"/>
      <c r="U421" s="125"/>
      <c r="V421" s="125"/>
    </row>
    <row r="422" spans="1:22" ht="12">
      <c r="A422" s="125"/>
      <c r="B422" s="125"/>
      <c r="C422" s="125"/>
      <c r="D422" s="125"/>
      <c r="E422" s="125"/>
      <c r="F422" s="125"/>
      <c r="G422" s="125"/>
      <c r="H422" s="125"/>
      <c r="I422" s="125"/>
      <c r="J422" s="125"/>
      <c r="K422" s="125"/>
      <c r="L422" s="125"/>
      <c r="M422" s="125"/>
      <c r="N422" s="125"/>
      <c r="O422" s="125"/>
      <c r="P422" s="125"/>
      <c r="Q422" s="125"/>
      <c r="R422" s="125"/>
      <c r="S422" s="125"/>
      <c r="T422" s="125"/>
      <c r="U422" s="125"/>
      <c r="V422" s="125"/>
    </row>
    <row r="423" spans="1:22" ht="12">
      <c r="A423" s="125"/>
      <c r="B423" s="125"/>
      <c r="C423" s="125"/>
      <c r="D423" s="125"/>
      <c r="E423" s="125"/>
      <c r="F423" s="125"/>
      <c r="G423" s="125"/>
      <c r="H423" s="125"/>
      <c r="I423" s="125"/>
      <c r="J423" s="125"/>
      <c r="K423" s="125"/>
      <c r="L423" s="125"/>
      <c r="M423" s="125"/>
      <c r="N423" s="125"/>
      <c r="O423" s="125"/>
      <c r="P423" s="125"/>
      <c r="Q423" s="125"/>
      <c r="R423" s="125"/>
      <c r="S423" s="125"/>
      <c r="T423" s="125"/>
      <c r="U423" s="125"/>
      <c r="V423" s="125"/>
    </row>
    <row r="424" spans="1:22" ht="12">
      <c r="A424" s="125"/>
      <c r="B424" s="125"/>
      <c r="C424" s="125"/>
      <c r="D424" s="125"/>
      <c r="E424" s="125"/>
      <c r="F424" s="125"/>
      <c r="G424" s="125"/>
      <c r="H424" s="125"/>
      <c r="I424" s="125"/>
      <c r="J424" s="125"/>
      <c r="K424" s="125"/>
      <c r="L424" s="125"/>
      <c r="M424" s="125"/>
      <c r="N424" s="125"/>
      <c r="O424" s="125"/>
      <c r="P424" s="125"/>
      <c r="Q424" s="125"/>
      <c r="R424" s="125"/>
      <c r="S424" s="125"/>
      <c r="T424" s="125"/>
      <c r="U424" s="125"/>
      <c r="V424" s="125"/>
    </row>
    <row r="425" spans="1:22" ht="12">
      <c r="A425" s="125"/>
      <c r="B425" s="125"/>
      <c r="C425" s="125"/>
      <c r="D425" s="125"/>
      <c r="E425" s="125"/>
      <c r="F425" s="125"/>
      <c r="G425" s="125"/>
      <c r="H425" s="125"/>
      <c r="I425" s="125"/>
      <c r="J425" s="125"/>
      <c r="K425" s="125"/>
      <c r="L425" s="125"/>
      <c r="M425" s="125"/>
      <c r="N425" s="125"/>
      <c r="O425" s="125"/>
      <c r="P425" s="125"/>
      <c r="Q425" s="125"/>
      <c r="R425" s="125"/>
      <c r="S425" s="125"/>
      <c r="T425" s="125"/>
      <c r="U425" s="125"/>
      <c r="V425" s="125"/>
    </row>
    <row r="426" spans="1:22" ht="12">
      <c r="A426" s="125"/>
      <c r="B426" s="125"/>
      <c r="C426" s="125"/>
      <c r="D426" s="125"/>
      <c r="E426" s="125"/>
      <c r="F426" s="125"/>
      <c r="G426" s="125"/>
      <c r="H426" s="125"/>
      <c r="I426" s="125"/>
      <c r="J426" s="125"/>
      <c r="K426" s="125"/>
      <c r="L426" s="125"/>
      <c r="M426" s="125"/>
      <c r="N426" s="125"/>
      <c r="O426" s="125"/>
      <c r="P426" s="125"/>
      <c r="Q426" s="125"/>
      <c r="R426" s="125"/>
      <c r="S426" s="125"/>
      <c r="T426" s="125"/>
      <c r="U426" s="125"/>
      <c r="V426" s="125"/>
    </row>
    <row r="427" spans="1:22" ht="12">
      <c r="A427" s="125"/>
      <c r="B427" s="125"/>
      <c r="C427" s="125"/>
      <c r="D427" s="125"/>
      <c r="E427" s="125"/>
      <c r="F427" s="125"/>
      <c r="G427" s="125"/>
      <c r="H427" s="125"/>
      <c r="I427" s="125"/>
      <c r="J427" s="125"/>
      <c r="K427" s="125"/>
      <c r="L427" s="125"/>
      <c r="M427" s="125"/>
      <c r="N427" s="125"/>
      <c r="O427" s="125"/>
      <c r="P427" s="125"/>
      <c r="Q427" s="125"/>
      <c r="R427" s="125"/>
      <c r="S427" s="125"/>
      <c r="T427" s="125"/>
      <c r="U427" s="125"/>
      <c r="V427" s="125"/>
    </row>
    <row r="428" spans="1:22" ht="12">
      <c r="A428" s="125"/>
      <c r="B428" s="125"/>
      <c r="C428" s="125"/>
      <c r="D428" s="125"/>
      <c r="E428" s="125"/>
      <c r="F428" s="125"/>
      <c r="G428" s="125"/>
      <c r="H428" s="125"/>
      <c r="I428" s="125"/>
      <c r="J428" s="125"/>
      <c r="K428" s="125"/>
      <c r="L428" s="125"/>
      <c r="M428" s="125"/>
      <c r="N428" s="125"/>
      <c r="O428" s="125"/>
      <c r="P428" s="125"/>
      <c r="Q428" s="125"/>
      <c r="R428" s="125"/>
      <c r="S428" s="125"/>
      <c r="T428" s="125"/>
      <c r="U428" s="125"/>
      <c r="V428" s="125"/>
    </row>
    <row r="429" spans="1:22" ht="12">
      <c r="A429" s="125"/>
      <c r="B429" s="125"/>
      <c r="C429" s="125"/>
      <c r="D429" s="125"/>
      <c r="E429" s="125"/>
      <c r="F429" s="125"/>
      <c r="G429" s="125"/>
      <c r="H429" s="125"/>
      <c r="I429" s="125"/>
      <c r="J429" s="125"/>
      <c r="K429" s="125"/>
      <c r="L429" s="125"/>
      <c r="M429" s="125"/>
      <c r="N429" s="125"/>
      <c r="O429" s="125"/>
      <c r="P429" s="125"/>
      <c r="Q429" s="125"/>
      <c r="R429" s="125"/>
      <c r="S429" s="125"/>
      <c r="T429" s="125"/>
      <c r="U429" s="125"/>
      <c r="V429" s="125"/>
    </row>
    <row r="430" spans="1:22" ht="12">
      <c r="A430" s="125"/>
      <c r="B430" s="125"/>
      <c r="C430" s="125"/>
      <c r="D430" s="125"/>
      <c r="E430" s="125"/>
      <c r="F430" s="125"/>
      <c r="G430" s="125"/>
      <c r="H430" s="125"/>
      <c r="I430" s="125"/>
      <c r="J430" s="125"/>
      <c r="K430" s="125"/>
      <c r="L430" s="125"/>
      <c r="M430" s="125"/>
      <c r="N430" s="125"/>
      <c r="O430" s="125"/>
      <c r="P430" s="125"/>
      <c r="Q430" s="125"/>
      <c r="R430" s="125"/>
      <c r="S430" s="125"/>
      <c r="T430" s="125"/>
      <c r="U430" s="125"/>
      <c r="V430" s="125"/>
    </row>
    <row r="431" spans="1:22" ht="12">
      <c r="A431" s="125"/>
      <c r="B431" s="125"/>
      <c r="C431" s="125"/>
      <c r="D431" s="125"/>
      <c r="E431" s="125"/>
      <c r="F431" s="125"/>
      <c r="G431" s="125"/>
      <c r="H431" s="125"/>
      <c r="I431" s="125"/>
      <c r="J431" s="125"/>
      <c r="K431" s="125"/>
      <c r="L431" s="125"/>
      <c r="M431" s="125"/>
      <c r="N431" s="125"/>
      <c r="O431" s="125"/>
      <c r="P431" s="125"/>
      <c r="Q431" s="125"/>
      <c r="R431" s="125"/>
      <c r="S431" s="125"/>
      <c r="T431" s="125"/>
      <c r="U431" s="125"/>
      <c r="V431" s="125"/>
    </row>
    <row r="432" spans="1:22" ht="12">
      <c r="A432" s="125"/>
      <c r="B432" s="125"/>
      <c r="C432" s="125"/>
      <c r="D432" s="125"/>
      <c r="E432" s="125"/>
      <c r="F432" s="125"/>
      <c r="G432" s="125"/>
      <c r="H432" s="125"/>
      <c r="I432" s="125"/>
      <c r="J432" s="125"/>
      <c r="K432" s="125"/>
      <c r="L432" s="125"/>
      <c r="M432" s="125"/>
      <c r="N432" s="125"/>
      <c r="O432" s="125"/>
      <c r="P432" s="125"/>
      <c r="Q432" s="125"/>
      <c r="R432" s="125"/>
      <c r="S432" s="125"/>
      <c r="T432" s="125"/>
      <c r="U432" s="125"/>
      <c r="V432" s="125"/>
    </row>
    <row r="433" spans="1:22" ht="12">
      <c r="A433" s="125"/>
      <c r="B433" s="125"/>
      <c r="C433" s="125"/>
      <c r="D433" s="125"/>
      <c r="E433" s="125"/>
      <c r="F433" s="125"/>
      <c r="G433" s="125"/>
      <c r="H433" s="125"/>
      <c r="I433" s="125"/>
      <c r="J433" s="125"/>
      <c r="K433" s="125"/>
      <c r="L433" s="125"/>
      <c r="M433" s="125"/>
      <c r="N433" s="125"/>
      <c r="O433" s="125"/>
      <c r="P433" s="125"/>
      <c r="Q433" s="125"/>
      <c r="R433" s="125"/>
      <c r="S433" s="125"/>
      <c r="T433" s="125"/>
      <c r="U433" s="125"/>
      <c r="V433" s="125"/>
    </row>
    <row r="434" spans="1:22" ht="12">
      <c r="A434" s="125"/>
      <c r="B434" s="125"/>
      <c r="C434" s="125"/>
      <c r="D434" s="125"/>
      <c r="E434" s="125"/>
      <c r="F434" s="125"/>
      <c r="G434" s="125"/>
      <c r="H434" s="125"/>
      <c r="I434" s="125"/>
      <c r="J434" s="125"/>
      <c r="K434" s="125"/>
      <c r="L434" s="125"/>
      <c r="M434" s="125"/>
      <c r="N434" s="125"/>
      <c r="O434" s="125"/>
      <c r="P434" s="125"/>
      <c r="Q434" s="125"/>
      <c r="R434" s="125"/>
      <c r="S434" s="125"/>
      <c r="T434" s="125"/>
      <c r="U434" s="125"/>
      <c r="V434" s="125"/>
    </row>
    <row r="435" spans="1:22" ht="12">
      <c r="A435" s="125"/>
      <c r="B435" s="125"/>
      <c r="C435" s="125"/>
      <c r="D435" s="125"/>
      <c r="E435" s="125"/>
      <c r="F435" s="125"/>
      <c r="G435" s="125"/>
      <c r="H435" s="125"/>
      <c r="I435" s="125"/>
      <c r="J435" s="125"/>
      <c r="K435" s="125"/>
      <c r="L435" s="125"/>
      <c r="M435" s="125"/>
      <c r="N435" s="125"/>
      <c r="O435" s="125"/>
      <c r="P435" s="125"/>
      <c r="Q435" s="125"/>
      <c r="R435" s="125"/>
      <c r="S435" s="125"/>
      <c r="T435" s="125"/>
      <c r="U435" s="125"/>
      <c r="V435" s="125"/>
    </row>
    <row r="436" spans="1:22" ht="12">
      <c r="A436" s="125"/>
      <c r="B436" s="125"/>
      <c r="C436" s="125"/>
      <c r="D436" s="125"/>
      <c r="E436" s="125"/>
      <c r="F436" s="125"/>
      <c r="G436" s="125"/>
      <c r="H436" s="125"/>
      <c r="I436" s="125"/>
      <c r="J436" s="125"/>
      <c r="K436" s="125"/>
      <c r="L436" s="125"/>
      <c r="M436" s="125"/>
      <c r="N436" s="125"/>
      <c r="O436" s="125"/>
      <c r="P436" s="125"/>
      <c r="Q436" s="125"/>
      <c r="R436" s="125"/>
      <c r="S436" s="125"/>
      <c r="T436" s="125"/>
      <c r="U436" s="125"/>
      <c r="V436" s="125"/>
    </row>
    <row r="437" spans="1:22" ht="12">
      <c r="A437" s="125"/>
      <c r="B437" s="125"/>
      <c r="C437" s="125"/>
      <c r="D437" s="125"/>
      <c r="E437" s="125"/>
      <c r="F437" s="125"/>
      <c r="G437" s="125"/>
      <c r="H437" s="125"/>
      <c r="I437" s="125"/>
      <c r="J437" s="125"/>
      <c r="K437" s="125"/>
      <c r="L437" s="125"/>
      <c r="M437" s="125"/>
      <c r="N437" s="125"/>
      <c r="O437" s="125"/>
      <c r="P437" s="125"/>
      <c r="Q437" s="125"/>
      <c r="R437" s="125"/>
      <c r="S437" s="125"/>
      <c r="T437" s="125"/>
      <c r="U437" s="125"/>
      <c r="V437" s="125"/>
    </row>
    <row r="438" spans="1:22" ht="12">
      <c r="A438" s="125"/>
      <c r="B438" s="125"/>
      <c r="C438" s="125"/>
      <c r="D438" s="125"/>
      <c r="E438" s="125"/>
      <c r="F438" s="125"/>
      <c r="G438" s="125"/>
      <c r="H438" s="125"/>
      <c r="I438" s="125"/>
      <c r="J438" s="125"/>
      <c r="K438" s="125"/>
      <c r="L438" s="125"/>
      <c r="M438" s="125"/>
      <c r="N438" s="125"/>
      <c r="O438" s="125"/>
      <c r="P438" s="125"/>
      <c r="Q438" s="125"/>
      <c r="R438" s="125"/>
      <c r="S438" s="125"/>
      <c r="T438" s="125"/>
      <c r="U438" s="125"/>
      <c r="V438" s="125"/>
    </row>
    <row r="439" spans="1:22" ht="12">
      <c r="A439" s="125"/>
      <c r="B439" s="125"/>
      <c r="C439" s="125"/>
      <c r="D439" s="125"/>
      <c r="E439" s="125"/>
      <c r="F439" s="125"/>
      <c r="G439" s="125"/>
      <c r="H439" s="125"/>
      <c r="I439" s="125"/>
      <c r="J439" s="125"/>
      <c r="K439" s="125"/>
      <c r="L439" s="125"/>
      <c r="M439" s="125"/>
      <c r="N439" s="125"/>
      <c r="O439" s="125"/>
      <c r="P439" s="125"/>
      <c r="Q439" s="125"/>
      <c r="R439" s="125"/>
      <c r="S439" s="125"/>
      <c r="T439" s="125"/>
      <c r="U439" s="125"/>
      <c r="V439" s="125"/>
    </row>
    <row r="440" spans="1:22" ht="12">
      <c r="A440" s="125"/>
      <c r="B440" s="125"/>
      <c r="C440" s="125"/>
      <c r="D440" s="125"/>
      <c r="E440" s="125"/>
      <c r="F440" s="125"/>
      <c r="G440" s="125"/>
      <c r="H440" s="125"/>
      <c r="I440" s="125"/>
      <c r="J440" s="125"/>
      <c r="K440" s="125"/>
      <c r="L440" s="125"/>
      <c r="M440" s="125"/>
      <c r="N440" s="125"/>
      <c r="O440" s="125"/>
      <c r="P440" s="125"/>
      <c r="Q440" s="125"/>
      <c r="R440" s="125"/>
      <c r="S440" s="125"/>
      <c r="T440" s="125"/>
      <c r="U440" s="125"/>
      <c r="V440" s="125"/>
    </row>
    <row r="441" spans="1:22" ht="12">
      <c r="A441" s="125"/>
      <c r="B441" s="125"/>
      <c r="C441" s="125"/>
      <c r="D441" s="125"/>
      <c r="E441" s="125"/>
      <c r="F441" s="125"/>
      <c r="G441" s="125"/>
      <c r="H441" s="125"/>
      <c r="I441" s="125"/>
      <c r="J441" s="125"/>
      <c r="K441" s="125"/>
      <c r="L441" s="125"/>
      <c r="M441" s="125"/>
      <c r="N441" s="125"/>
      <c r="O441" s="125"/>
      <c r="P441" s="125"/>
      <c r="Q441" s="125"/>
      <c r="R441" s="125"/>
      <c r="S441" s="125"/>
      <c r="T441" s="125"/>
      <c r="U441" s="125"/>
      <c r="V441" s="125"/>
    </row>
    <row r="442" spans="1:22" ht="12">
      <c r="A442" s="125"/>
      <c r="B442" s="125"/>
      <c r="C442" s="125"/>
      <c r="D442" s="125"/>
      <c r="E442" s="125"/>
      <c r="F442" s="125"/>
      <c r="G442" s="125"/>
      <c r="H442" s="125"/>
      <c r="I442" s="125"/>
      <c r="J442" s="125"/>
      <c r="K442" s="125"/>
      <c r="L442" s="125"/>
      <c r="M442" s="125"/>
      <c r="N442" s="125"/>
      <c r="O442" s="125"/>
      <c r="P442" s="125"/>
      <c r="Q442" s="125"/>
      <c r="R442" s="125"/>
      <c r="S442" s="125"/>
      <c r="T442" s="125"/>
      <c r="U442" s="125"/>
      <c r="V442" s="125"/>
    </row>
    <row r="443" spans="1:22" ht="12">
      <c r="A443" s="125"/>
      <c r="B443" s="125"/>
      <c r="C443" s="125"/>
      <c r="D443" s="125"/>
      <c r="E443" s="125"/>
      <c r="F443" s="125"/>
      <c r="G443" s="125"/>
      <c r="H443" s="125"/>
      <c r="I443" s="125"/>
      <c r="J443" s="125"/>
      <c r="K443" s="125"/>
      <c r="L443" s="125"/>
      <c r="M443" s="125"/>
      <c r="N443" s="125"/>
      <c r="O443" s="125"/>
      <c r="P443" s="125"/>
      <c r="Q443" s="125"/>
      <c r="R443" s="125"/>
      <c r="S443" s="125"/>
      <c r="T443" s="125"/>
      <c r="U443" s="125"/>
      <c r="V443" s="125"/>
    </row>
    <row r="444" spans="1:22" ht="12">
      <c r="A444" s="125"/>
      <c r="B444" s="125"/>
      <c r="C444" s="125"/>
      <c r="D444" s="125"/>
      <c r="E444" s="125"/>
      <c r="F444" s="125"/>
      <c r="G444" s="125"/>
      <c r="H444" s="125"/>
      <c r="I444" s="125"/>
      <c r="J444" s="125"/>
      <c r="K444" s="125"/>
      <c r="L444" s="125"/>
      <c r="M444" s="125"/>
      <c r="N444" s="125"/>
      <c r="O444" s="125"/>
      <c r="P444" s="125"/>
      <c r="Q444" s="125"/>
      <c r="R444" s="125"/>
      <c r="S444" s="125"/>
      <c r="T444" s="125"/>
      <c r="U444" s="125"/>
      <c r="V444" s="125"/>
    </row>
    <row r="445" spans="1:22" ht="12">
      <c r="A445" s="125"/>
      <c r="B445" s="125"/>
      <c r="C445" s="125"/>
      <c r="D445" s="125"/>
      <c r="E445" s="125"/>
      <c r="F445" s="125"/>
      <c r="G445" s="125"/>
      <c r="H445" s="125"/>
      <c r="I445" s="125"/>
      <c r="J445" s="125"/>
      <c r="K445" s="125"/>
      <c r="L445" s="125"/>
      <c r="M445" s="125"/>
      <c r="N445" s="125"/>
      <c r="O445" s="125"/>
      <c r="P445" s="125"/>
      <c r="Q445" s="125"/>
      <c r="R445" s="125"/>
      <c r="S445" s="125"/>
      <c r="T445" s="125"/>
      <c r="U445" s="125"/>
      <c r="V445" s="125"/>
    </row>
    <row r="446" spans="1:22" ht="12">
      <c r="A446" s="125"/>
      <c r="B446" s="125"/>
      <c r="C446" s="125"/>
      <c r="D446" s="125"/>
      <c r="E446" s="125"/>
      <c r="F446" s="125"/>
      <c r="G446" s="125"/>
      <c r="H446" s="125"/>
      <c r="I446" s="125"/>
      <c r="J446" s="125"/>
      <c r="K446" s="125"/>
      <c r="L446" s="125"/>
      <c r="M446" s="125"/>
      <c r="N446" s="125"/>
      <c r="O446" s="125"/>
      <c r="P446" s="125"/>
      <c r="Q446" s="125"/>
      <c r="R446" s="125"/>
      <c r="S446" s="125"/>
      <c r="T446" s="125"/>
      <c r="U446" s="125"/>
      <c r="V446" s="125"/>
    </row>
    <row r="447" spans="1:22" ht="12">
      <c r="A447" s="125"/>
      <c r="B447" s="125"/>
      <c r="C447" s="125"/>
      <c r="D447" s="125"/>
      <c r="E447" s="125"/>
      <c r="F447" s="125"/>
      <c r="G447" s="125"/>
      <c r="H447" s="125"/>
      <c r="I447" s="125"/>
      <c r="J447" s="125"/>
      <c r="K447" s="125"/>
      <c r="L447" s="125"/>
      <c r="M447" s="125"/>
      <c r="N447" s="125"/>
      <c r="O447" s="125"/>
      <c r="P447" s="125"/>
      <c r="Q447" s="125"/>
      <c r="R447" s="125"/>
      <c r="S447" s="125"/>
      <c r="T447" s="125"/>
      <c r="U447" s="125"/>
      <c r="V447" s="125"/>
    </row>
    <row r="448" spans="1:22" ht="12">
      <c r="A448" s="125"/>
      <c r="B448" s="125"/>
      <c r="C448" s="125"/>
      <c r="D448" s="125"/>
      <c r="E448" s="125"/>
      <c r="F448" s="125"/>
      <c r="G448" s="125"/>
      <c r="H448" s="125"/>
      <c r="I448" s="125"/>
      <c r="J448" s="125"/>
      <c r="K448" s="125"/>
      <c r="L448" s="125"/>
      <c r="M448" s="125"/>
      <c r="N448" s="125"/>
      <c r="O448" s="125"/>
      <c r="P448" s="125"/>
      <c r="Q448" s="125"/>
      <c r="R448" s="125"/>
      <c r="S448" s="125"/>
      <c r="T448" s="125"/>
      <c r="U448" s="125"/>
      <c r="V448" s="125"/>
    </row>
    <row r="449" spans="1:22" ht="12">
      <c r="A449" s="125"/>
      <c r="B449" s="125"/>
      <c r="C449" s="125"/>
      <c r="D449" s="125"/>
      <c r="E449" s="125"/>
      <c r="F449" s="125"/>
      <c r="G449" s="125"/>
      <c r="H449" s="125"/>
      <c r="I449" s="125"/>
      <c r="J449" s="125"/>
      <c r="K449" s="125"/>
      <c r="L449" s="125"/>
      <c r="M449" s="125"/>
      <c r="N449" s="125"/>
      <c r="O449" s="125"/>
      <c r="P449" s="125"/>
      <c r="Q449" s="125"/>
      <c r="R449" s="125"/>
      <c r="S449" s="125"/>
      <c r="T449" s="125"/>
      <c r="U449" s="125"/>
      <c r="V449" s="125"/>
    </row>
    <row r="450" spans="1:22" ht="12">
      <c r="A450" s="125"/>
      <c r="B450" s="125"/>
      <c r="C450" s="125"/>
      <c r="D450" s="125"/>
      <c r="E450" s="125"/>
      <c r="F450" s="125"/>
      <c r="G450" s="125"/>
      <c r="H450" s="125"/>
      <c r="I450" s="125"/>
      <c r="J450" s="125"/>
      <c r="K450" s="125"/>
      <c r="L450" s="125"/>
      <c r="M450" s="125"/>
      <c r="N450" s="125"/>
      <c r="O450" s="125"/>
      <c r="P450" s="125"/>
      <c r="Q450" s="125"/>
      <c r="R450" s="125"/>
      <c r="S450" s="125"/>
      <c r="T450" s="125"/>
      <c r="U450" s="125"/>
      <c r="V450" s="125"/>
    </row>
    <row r="451" spans="1:22" ht="12">
      <c r="A451" s="125"/>
      <c r="B451" s="125"/>
      <c r="C451" s="125"/>
      <c r="D451" s="125"/>
      <c r="E451" s="125"/>
      <c r="F451" s="125"/>
      <c r="G451" s="125"/>
      <c r="H451" s="125"/>
      <c r="I451" s="125"/>
      <c r="J451" s="125"/>
      <c r="K451" s="125"/>
      <c r="L451" s="125"/>
      <c r="M451" s="125"/>
      <c r="N451" s="125"/>
      <c r="O451" s="125"/>
      <c r="P451" s="125"/>
      <c r="Q451" s="125"/>
      <c r="R451" s="125"/>
      <c r="S451" s="125"/>
      <c r="T451" s="125"/>
      <c r="U451" s="125"/>
      <c r="V451" s="125"/>
    </row>
    <row r="452" spans="1:22" ht="12">
      <c r="A452" s="125"/>
      <c r="B452" s="125"/>
      <c r="C452" s="125"/>
      <c r="D452" s="125"/>
      <c r="E452" s="125"/>
      <c r="F452" s="125"/>
      <c r="G452" s="125"/>
      <c r="H452" s="125"/>
      <c r="I452" s="125"/>
      <c r="J452" s="125"/>
      <c r="K452" s="125"/>
      <c r="L452" s="125"/>
      <c r="M452" s="125"/>
      <c r="N452" s="125"/>
      <c r="O452" s="125"/>
      <c r="P452" s="125"/>
      <c r="Q452" s="125"/>
      <c r="R452" s="125"/>
      <c r="S452" s="125"/>
      <c r="T452" s="125"/>
      <c r="U452" s="125"/>
      <c r="V452" s="125"/>
    </row>
    <row r="453" spans="1:22" ht="12">
      <c r="A453" s="125"/>
      <c r="B453" s="125"/>
      <c r="C453" s="125"/>
      <c r="D453" s="125"/>
      <c r="E453" s="125"/>
      <c r="F453" s="125"/>
      <c r="G453" s="125"/>
      <c r="H453" s="125"/>
      <c r="I453" s="125"/>
      <c r="J453" s="125"/>
      <c r="K453" s="125"/>
      <c r="L453" s="125"/>
      <c r="M453" s="125"/>
      <c r="N453" s="125"/>
      <c r="O453" s="125"/>
      <c r="P453" s="125"/>
      <c r="Q453" s="125"/>
      <c r="R453" s="125"/>
      <c r="S453" s="125"/>
      <c r="T453" s="125"/>
      <c r="U453" s="125"/>
      <c r="V453" s="125"/>
    </row>
    <row r="454" spans="1:22" ht="12">
      <c r="A454" s="125"/>
      <c r="B454" s="125"/>
      <c r="C454" s="125"/>
      <c r="D454" s="125"/>
      <c r="E454" s="125"/>
      <c r="F454" s="125"/>
      <c r="G454" s="125"/>
      <c r="H454" s="125"/>
      <c r="I454" s="125"/>
      <c r="J454" s="125"/>
      <c r="K454" s="125"/>
      <c r="L454" s="125"/>
      <c r="M454" s="125"/>
      <c r="N454" s="125"/>
      <c r="O454" s="125"/>
      <c r="P454" s="125"/>
      <c r="Q454" s="125"/>
      <c r="R454" s="125"/>
      <c r="S454" s="125"/>
      <c r="T454" s="125"/>
      <c r="U454" s="125"/>
      <c r="V454" s="125"/>
    </row>
    <row r="455" spans="1:22" ht="12">
      <c r="A455" s="125"/>
      <c r="B455" s="125"/>
      <c r="C455" s="125"/>
      <c r="D455" s="125"/>
      <c r="E455" s="125"/>
      <c r="F455" s="125"/>
      <c r="G455" s="125"/>
      <c r="H455" s="125"/>
      <c r="I455" s="125"/>
      <c r="J455" s="125"/>
      <c r="K455" s="125"/>
      <c r="L455" s="125"/>
      <c r="M455" s="125"/>
      <c r="N455" s="125"/>
      <c r="O455" s="125"/>
      <c r="P455" s="125"/>
      <c r="Q455" s="125"/>
      <c r="R455" s="125"/>
      <c r="S455" s="125"/>
      <c r="T455" s="125"/>
      <c r="U455" s="125"/>
      <c r="V455" s="125"/>
    </row>
    <row r="456" spans="1:22" ht="12">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row>
    <row r="457" spans="1:22" ht="12">
      <c r="A457" s="125"/>
      <c r="B457" s="125"/>
      <c r="C457" s="125"/>
      <c r="D457" s="125"/>
      <c r="E457" s="125"/>
      <c r="F457" s="125"/>
      <c r="G457" s="125"/>
      <c r="H457" s="125"/>
      <c r="I457" s="125"/>
      <c r="J457" s="125"/>
      <c r="K457" s="125"/>
      <c r="L457" s="125"/>
      <c r="M457" s="125"/>
      <c r="N457" s="125"/>
      <c r="O457" s="125"/>
      <c r="P457" s="125"/>
      <c r="Q457" s="125"/>
      <c r="R457" s="125"/>
      <c r="S457" s="125"/>
      <c r="T457" s="125"/>
      <c r="U457" s="125"/>
      <c r="V457" s="125"/>
    </row>
    <row r="458" spans="1:22" ht="12">
      <c r="A458" s="125"/>
      <c r="B458" s="125"/>
      <c r="C458" s="125"/>
      <c r="D458" s="125"/>
      <c r="E458" s="125"/>
      <c r="F458" s="125"/>
      <c r="G458" s="125"/>
      <c r="H458" s="125"/>
      <c r="I458" s="125"/>
      <c r="J458" s="125"/>
      <c r="K458" s="125"/>
      <c r="L458" s="125"/>
      <c r="M458" s="125"/>
      <c r="N458" s="125"/>
      <c r="O458" s="125"/>
      <c r="P458" s="125"/>
      <c r="Q458" s="125"/>
      <c r="R458" s="125"/>
      <c r="S458" s="125"/>
      <c r="T458" s="125"/>
      <c r="U458" s="125"/>
      <c r="V458" s="125"/>
    </row>
    <row r="459" spans="1:22" ht="12">
      <c r="A459" s="125"/>
      <c r="B459" s="125"/>
      <c r="C459" s="125"/>
      <c r="D459" s="125"/>
      <c r="E459" s="125"/>
      <c r="F459" s="125"/>
      <c r="G459" s="125"/>
      <c r="H459" s="125"/>
      <c r="I459" s="125"/>
      <c r="J459" s="125"/>
      <c r="K459" s="125"/>
      <c r="L459" s="125"/>
      <c r="M459" s="125"/>
      <c r="N459" s="125"/>
      <c r="O459" s="125"/>
      <c r="P459" s="125"/>
      <c r="Q459" s="125"/>
      <c r="R459" s="125"/>
      <c r="S459" s="125"/>
      <c r="T459" s="125"/>
      <c r="U459" s="125"/>
      <c r="V459" s="125"/>
    </row>
    <row r="460" spans="1:22" ht="12">
      <c r="A460" s="125"/>
      <c r="B460" s="125"/>
      <c r="C460" s="125"/>
      <c r="D460" s="125"/>
      <c r="E460" s="125"/>
      <c r="F460" s="125"/>
      <c r="G460" s="125"/>
      <c r="H460" s="125"/>
      <c r="I460" s="125"/>
      <c r="J460" s="125"/>
      <c r="K460" s="125"/>
      <c r="L460" s="125"/>
      <c r="M460" s="125"/>
      <c r="N460" s="125"/>
      <c r="O460" s="125"/>
      <c r="P460" s="125"/>
      <c r="Q460" s="125"/>
      <c r="R460" s="125"/>
      <c r="S460" s="125"/>
      <c r="T460" s="125"/>
      <c r="U460" s="125"/>
      <c r="V460" s="125"/>
    </row>
    <row r="461" spans="1:22" ht="12">
      <c r="A461" s="125"/>
      <c r="B461" s="125"/>
      <c r="C461" s="125"/>
      <c r="D461" s="125"/>
      <c r="E461" s="125"/>
      <c r="F461" s="125"/>
      <c r="G461" s="125"/>
      <c r="H461" s="125"/>
      <c r="I461" s="125"/>
      <c r="J461" s="125"/>
      <c r="K461" s="125"/>
      <c r="L461" s="125"/>
      <c r="M461" s="125"/>
      <c r="N461" s="125"/>
      <c r="O461" s="125"/>
      <c r="P461" s="125"/>
      <c r="Q461" s="125"/>
      <c r="R461" s="125"/>
      <c r="S461" s="125"/>
      <c r="T461" s="125"/>
      <c r="U461" s="125"/>
      <c r="V461" s="125"/>
    </row>
    <row r="462" spans="1:22" ht="12">
      <c r="A462" s="125"/>
      <c r="B462" s="125"/>
      <c r="C462" s="125"/>
      <c r="D462" s="125"/>
      <c r="E462" s="125"/>
      <c r="F462" s="125"/>
      <c r="G462" s="125"/>
      <c r="H462" s="125"/>
      <c r="I462" s="125"/>
      <c r="J462" s="125"/>
      <c r="K462" s="125"/>
      <c r="L462" s="125"/>
      <c r="M462" s="125"/>
      <c r="N462" s="125"/>
      <c r="O462" s="125"/>
      <c r="P462" s="125"/>
      <c r="Q462" s="125"/>
      <c r="R462" s="125"/>
      <c r="S462" s="125"/>
      <c r="T462" s="125"/>
      <c r="U462" s="125"/>
      <c r="V462" s="125"/>
    </row>
    <row r="463" spans="1:22" ht="12">
      <c r="A463" s="125"/>
      <c r="B463" s="125"/>
      <c r="C463" s="125"/>
      <c r="D463" s="125"/>
      <c r="E463" s="125"/>
      <c r="F463" s="125"/>
      <c r="G463" s="125"/>
      <c r="H463" s="125"/>
      <c r="I463" s="125"/>
      <c r="J463" s="125"/>
      <c r="K463" s="125"/>
      <c r="L463" s="125"/>
      <c r="M463" s="125"/>
      <c r="N463" s="125"/>
      <c r="O463" s="125"/>
      <c r="P463" s="125"/>
      <c r="Q463" s="125"/>
      <c r="R463" s="125"/>
      <c r="S463" s="125"/>
      <c r="T463" s="125"/>
      <c r="U463" s="125"/>
      <c r="V463" s="125"/>
    </row>
    <row r="464" spans="1:22" ht="12">
      <c r="A464" s="125"/>
      <c r="B464" s="125"/>
      <c r="C464" s="125"/>
      <c r="D464" s="125"/>
      <c r="E464" s="125"/>
      <c r="F464" s="125"/>
      <c r="G464" s="125"/>
      <c r="H464" s="125"/>
      <c r="I464" s="125"/>
      <c r="J464" s="125"/>
      <c r="K464" s="125"/>
      <c r="L464" s="125"/>
      <c r="M464" s="125"/>
      <c r="N464" s="125"/>
      <c r="O464" s="125"/>
      <c r="P464" s="125"/>
      <c r="Q464" s="125"/>
      <c r="R464" s="125"/>
      <c r="S464" s="125"/>
      <c r="T464" s="125"/>
      <c r="U464" s="125"/>
      <c r="V464" s="125"/>
    </row>
    <row r="465" spans="1:22" ht="12">
      <c r="A465" s="125"/>
      <c r="B465" s="125"/>
      <c r="C465" s="125"/>
      <c r="D465" s="125"/>
      <c r="E465" s="125"/>
      <c r="F465" s="125"/>
      <c r="G465" s="125"/>
      <c r="H465" s="125"/>
      <c r="I465" s="125"/>
      <c r="J465" s="125"/>
      <c r="K465" s="125"/>
      <c r="L465" s="125"/>
      <c r="M465" s="125"/>
      <c r="N465" s="125"/>
      <c r="O465" s="125"/>
      <c r="P465" s="125"/>
      <c r="Q465" s="125"/>
      <c r="R465" s="125"/>
      <c r="S465" s="125"/>
      <c r="T465" s="125"/>
      <c r="U465" s="125"/>
      <c r="V465" s="125"/>
    </row>
    <row r="466" spans="1:22" ht="12">
      <c r="A466" s="125"/>
      <c r="B466" s="125"/>
      <c r="C466" s="125"/>
      <c r="D466" s="125"/>
      <c r="E466" s="125"/>
      <c r="F466" s="125"/>
      <c r="G466" s="125"/>
      <c r="H466" s="125"/>
      <c r="I466" s="125"/>
      <c r="J466" s="125"/>
      <c r="K466" s="125"/>
      <c r="L466" s="125"/>
      <c r="M466" s="125"/>
      <c r="N466" s="125"/>
      <c r="O466" s="125"/>
      <c r="P466" s="125"/>
      <c r="Q466" s="125"/>
      <c r="R466" s="125"/>
      <c r="S466" s="125"/>
      <c r="T466" s="125"/>
      <c r="U466" s="125"/>
      <c r="V466" s="125"/>
    </row>
    <row r="467" spans="1:22" ht="12">
      <c r="A467" s="125"/>
      <c r="B467" s="125"/>
      <c r="C467" s="125"/>
      <c r="D467" s="125"/>
      <c r="E467" s="125"/>
      <c r="F467" s="125"/>
      <c r="G467" s="125"/>
      <c r="H467" s="125"/>
      <c r="I467" s="125"/>
      <c r="J467" s="125"/>
      <c r="K467" s="125"/>
      <c r="L467" s="125"/>
      <c r="M467" s="125"/>
      <c r="N467" s="125"/>
      <c r="O467" s="125"/>
      <c r="P467" s="125"/>
      <c r="Q467" s="125"/>
      <c r="R467" s="125"/>
      <c r="S467" s="125"/>
      <c r="T467" s="125"/>
      <c r="U467" s="125"/>
      <c r="V467" s="125"/>
    </row>
    <row r="468" spans="1:22" ht="12">
      <c r="A468" s="125"/>
      <c r="B468" s="125"/>
      <c r="C468" s="125"/>
      <c r="D468" s="125"/>
      <c r="E468" s="125"/>
      <c r="F468" s="125"/>
      <c r="G468" s="125"/>
      <c r="H468" s="125"/>
      <c r="I468" s="125"/>
      <c r="J468" s="125"/>
      <c r="K468" s="125"/>
      <c r="L468" s="125"/>
      <c r="M468" s="125"/>
      <c r="N468" s="125"/>
      <c r="O468" s="125"/>
      <c r="P468" s="125"/>
      <c r="Q468" s="125"/>
      <c r="R468" s="125"/>
      <c r="S468" s="125"/>
      <c r="T468" s="125"/>
      <c r="U468" s="125"/>
      <c r="V468" s="125"/>
    </row>
    <row r="469" spans="1:22" ht="12">
      <c r="A469" s="125"/>
      <c r="B469" s="125"/>
      <c r="C469" s="125"/>
      <c r="D469" s="125"/>
      <c r="E469" s="125"/>
      <c r="F469" s="125"/>
      <c r="G469" s="125"/>
      <c r="H469" s="125"/>
      <c r="I469" s="125"/>
      <c r="J469" s="125"/>
      <c r="K469" s="125"/>
      <c r="L469" s="125"/>
      <c r="M469" s="125"/>
      <c r="N469" s="125"/>
      <c r="O469" s="125"/>
      <c r="P469" s="125"/>
      <c r="Q469" s="125"/>
      <c r="R469" s="125"/>
      <c r="S469" s="125"/>
      <c r="T469" s="125"/>
      <c r="U469" s="125"/>
      <c r="V469" s="125"/>
    </row>
    <row r="470" spans="1:22" ht="12">
      <c r="A470" s="125"/>
      <c r="B470" s="125"/>
      <c r="C470" s="125"/>
      <c r="D470" s="125"/>
      <c r="E470" s="125"/>
      <c r="F470" s="125"/>
      <c r="G470" s="125"/>
      <c r="H470" s="125"/>
      <c r="I470" s="125"/>
      <c r="J470" s="125"/>
      <c r="K470" s="125"/>
      <c r="L470" s="125"/>
      <c r="M470" s="125"/>
      <c r="N470" s="125"/>
      <c r="O470" s="125"/>
      <c r="P470" s="125"/>
      <c r="Q470" s="125"/>
      <c r="R470" s="125"/>
      <c r="S470" s="125"/>
      <c r="T470" s="125"/>
      <c r="U470" s="125"/>
      <c r="V470" s="125"/>
    </row>
    <row r="471" spans="1:22" ht="12">
      <c r="A471" s="125"/>
      <c r="B471" s="125"/>
      <c r="C471" s="125"/>
      <c r="D471" s="125"/>
      <c r="E471" s="125"/>
      <c r="F471" s="125"/>
      <c r="G471" s="125"/>
      <c r="H471" s="125"/>
      <c r="I471" s="125"/>
      <c r="J471" s="125"/>
      <c r="K471" s="125"/>
      <c r="L471" s="125"/>
      <c r="M471" s="125"/>
      <c r="N471" s="125"/>
      <c r="O471" s="125"/>
      <c r="P471" s="125"/>
      <c r="Q471" s="125"/>
      <c r="R471" s="125"/>
      <c r="S471" s="125"/>
      <c r="T471" s="125"/>
      <c r="U471" s="125"/>
      <c r="V471" s="125"/>
    </row>
    <row r="472" spans="1:22" ht="12">
      <c r="A472" s="125"/>
      <c r="B472" s="125"/>
      <c r="C472" s="125"/>
      <c r="D472" s="125"/>
      <c r="E472" s="125"/>
      <c r="F472" s="125"/>
      <c r="G472" s="125"/>
      <c r="H472" s="125"/>
      <c r="I472" s="125"/>
      <c r="J472" s="125"/>
      <c r="K472" s="125"/>
      <c r="L472" s="125"/>
      <c r="M472" s="125"/>
      <c r="N472" s="125"/>
      <c r="O472" s="125"/>
      <c r="P472" s="125"/>
      <c r="Q472" s="125"/>
      <c r="R472" s="125"/>
      <c r="S472" s="125"/>
      <c r="T472" s="125"/>
      <c r="U472" s="125"/>
      <c r="V472" s="125"/>
    </row>
    <row r="473" spans="1:22" ht="12">
      <c r="A473" s="125"/>
      <c r="B473" s="125"/>
      <c r="C473" s="125"/>
      <c r="D473" s="125"/>
      <c r="E473" s="125"/>
      <c r="F473" s="125"/>
      <c r="G473" s="125"/>
      <c r="H473" s="125"/>
      <c r="I473" s="125"/>
      <c r="J473" s="125"/>
      <c r="K473" s="125"/>
      <c r="L473" s="125"/>
      <c r="M473" s="125"/>
      <c r="N473" s="125"/>
      <c r="O473" s="125"/>
      <c r="P473" s="125"/>
      <c r="Q473" s="125"/>
      <c r="R473" s="125"/>
      <c r="S473" s="125"/>
      <c r="T473" s="125"/>
      <c r="U473" s="125"/>
      <c r="V473" s="125"/>
    </row>
    <row r="474" spans="1:22" ht="12">
      <c r="A474" s="125"/>
      <c r="B474" s="125"/>
      <c r="C474" s="125"/>
      <c r="D474" s="125"/>
      <c r="E474" s="125"/>
      <c r="F474" s="125"/>
      <c r="G474" s="125"/>
      <c r="H474" s="125"/>
      <c r="I474" s="125"/>
      <c r="J474" s="125"/>
      <c r="K474" s="125"/>
      <c r="L474" s="125"/>
      <c r="M474" s="125"/>
      <c r="N474" s="125"/>
      <c r="O474" s="125"/>
      <c r="P474" s="125"/>
      <c r="Q474" s="125"/>
      <c r="R474" s="125"/>
      <c r="S474" s="125"/>
      <c r="T474" s="125"/>
      <c r="U474" s="125"/>
      <c r="V474" s="125"/>
    </row>
    <row r="475" spans="1:22" ht="12">
      <c r="A475" s="125"/>
      <c r="B475" s="125"/>
      <c r="C475" s="125"/>
      <c r="D475" s="125"/>
      <c r="E475" s="125"/>
      <c r="F475" s="125"/>
      <c r="G475" s="125"/>
      <c r="H475" s="125"/>
      <c r="I475" s="125"/>
      <c r="J475" s="125"/>
      <c r="K475" s="125"/>
      <c r="L475" s="125"/>
      <c r="M475" s="125"/>
      <c r="N475" s="125"/>
      <c r="O475" s="125"/>
      <c r="P475" s="125"/>
      <c r="Q475" s="125"/>
      <c r="R475" s="125"/>
      <c r="S475" s="125"/>
      <c r="T475" s="125"/>
      <c r="U475" s="125"/>
      <c r="V475" s="125"/>
    </row>
    <row r="476" spans="1:22" ht="12">
      <c r="A476" s="125"/>
      <c r="B476" s="125"/>
      <c r="C476" s="125"/>
      <c r="D476" s="125"/>
      <c r="E476" s="125"/>
      <c r="F476" s="125"/>
      <c r="G476" s="125"/>
      <c r="H476" s="125"/>
      <c r="I476" s="125"/>
      <c r="J476" s="125"/>
      <c r="K476" s="125"/>
      <c r="L476" s="125"/>
      <c r="M476" s="125"/>
      <c r="N476" s="125"/>
      <c r="O476" s="125"/>
      <c r="P476" s="125"/>
      <c r="Q476" s="125"/>
      <c r="R476" s="125"/>
      <c r="S476" s="125"/>
      <c r="T476" s="125"/>
      <c r="U476" s="125"/>
      <c r="V476" s="125"/>
    </row>
    <row r="477" spans="1:22" ht="12">
      <c r="A477" s="125"/>
      <c r="B477" s="125"/>
      <c r="C477" s="125"/>
      <c r="D477" s="125"/>
      <c r="E477" s="125"/>
      <c r="F477" s="125"/>
      <c r="G477" s="125"/>
      <c r="H477" s="125"/>
      <c r="I477" s="125"/>
      <c r="J477" s="125"/>
      <c r="K477" s="125"/>
      <c r="L477" s="125"/>
      <c r="M477" s="125"/>
      <c r="N477" s="125"/>
      <c r="O477" s="125"/>
      <c r="P477" s="125"/>
      <c r="Q477" s="125"/>
      <c r="R477" s="125"/>
      <c r="S477" s="125"/>
      <c r="T477" s="125"/>
      <c r="U477" s="125"/>
      <c r="V477" s="125"/>
    </row>
    <row r="478" spans="1:22" ht="12">
      <c r="A478" s="125"/>
      <c r="B478" s="125"/>
      <c r="C478" s="125"/>
      <c r="D478" s="125"/>
      <c r="E478" s="125"/>
      <c r="F478" s="125"/>
      <c r="G478" s="125"/>
      <c r="H478" s="125"/>
      <c r="I478" s="125"/>
      <c r="J478" s="125"/>
      <c r="K478" s="125"/>
      <c r="L478" s="125"/>
      <c r="M478" s="125"/>
      <c r="N478" s="125"/>
      <c r="O478" s="125"/>
      <c r="P478" s="125"/>
      <c r="Q478" s="125"/>
      <c r="R478" s="125"/>
      <c r="S478" s="125"/>
      <c r="T478" s="125"/>
      <c r="U478" s="125"/>
      <c r="V478" s="125"/>
    </row>
    <row r="479" spans="1:22" ht="12">
      <c r="A479" s="125"/>
      <c r="B479" s="125"/>
      <c r="C479" s="125"/>
      <c r="D479" s="125"/>
      <c r="E479" s="125"/>
      <c r="F479" s="125"/>
      <c r="G479" s="125"/>
      <c r="H479" s="125"/>
      <c r="I479" s="125"/>
      <c r="J479" s="125"/>
      <c r="K479" s="125"/>
      <c r="L479" s="125"/>
      <c r="M479" s="125"/>
      <c r="N479" s="125"/>
      <c r="O479" s="125"/>
      <c r="P479" s="125"/>
      <c r="Q479" s="125"/>
      <c r="R479" s="125"/>
      <c r="S479" s="125"/>
      <c r="T479" s="125"/>
      <c r="U479" s="125"/>
      <c r="V479" s="125"/>
    </row>
    <row r="480" spans="1:22" ht="12">
      <c r="A480" s="125"/>
      <c r="B480" s="125"/>
      <c r="C480" s="125"/>
      <c r="D480" s="125"/>
      <c r="E480" s="125"/>
      <c r="F480" s="125"/>
      <c r="G480" s="125"/>
      <c r="H480" s="125"/>
      <c r="I480" s="125"/>
      <c r="J480" s="125"/>
      <c r="K480" s="125"/>
      <c r="L480" s="125"/>
      <c r="M480" s="125"/>
      <c r="N480" s="125"/>
      <c r="O480" s="125"/>
      <c r="P480" s="125"/>
      <c r="Q480" s="125"/>
      <c r="R480" s="125"/>
      <c r="S480" s="125"/>
      <c r="T480" s="125"/>
      <c r="U480" s="125"/>
      <c r="V480" s="125"/>
    </row>
    <row r="481" spans="1:22" ht="12">
      <c r="A481" s="125"/>
      <c r="B481" s="125"/>
      <c r="C481" s="125"/>
      <c r="D481" s="125"/>
      <c r="E481" s="125"/>
      <c r="F481" s="125"/>
      <c r="G481" s="125"/>
      <c r="H481" s="125"/>
      <c r="I481" s="125"/>
      <c r="J481" s="125"/>
      <c r="K481" s="125"/>
      <c r="L481" s="125"/>
      <c r="M481" s="125"/>
      <c r="N481" s="125"/>
      <c r="O481" s="125"/>
      <c r="P481" s="125"/>
      <c r="Q481" s="125"/>
      <c r="R481" s="125"/>
      <c r="S481" s="125"/>
      <c r="T481" s="125"/>
      <c r="U481" s="125"/>
      <c r="V481" s="125"/>
    </row>
    <row r="482" spans="1:22" ht="12">
      <c r="A482" s="125"/>
      <c r="B482" s="125"/>
      <c r="C482" s="125"/>
      <c r="D482" s="125"/>
      <c r="E482" s="125"/>
      <c r="F482" s="125"/>
      <c r="G482" s="125"/>
      <c r="H482" s="125"/>
      <c r="I482" s="125"/>
      <c r="J482" s="125"/>
      <c r="K482" s="125"/>
      <c r="L482" s="125"/>
      <c r="M482" s="125"/>
      <c r="N482" s="125"/>
      <c r="O482" s="125"/>
      <c r="P482" s="125"/>
      <c r="Q482" s="125"/>
      <c r="R482" s="125"/>
      <c r="S482" s="125"/>
      <c r="T482" s="125"/>
      <c r="U482" s="125"/>
      <c r="V482" s="125"/>
    </row>
    <row r="483" spans="1:22" ht="12">
      <c r="A483" s="125"/>
      <c r="B483" s="125"/>
      <c r="C483" s="125"/>
      <c r="D483" s="125"/>
      <c r="E483" s="125"/>
      <c r="F483" s="125"/>
      <c r="G483" s="125"/>
      <c r="H483" s="125"/>
      <c r="I483" s="125"/>
      <c r="J483" s="125"/>
      <c r="K483" s="125"/>
      <c r="L483" s="125"/>
      <c r="M483" s="125"/>
      <c r="N483" s="125"/>
      <c r="O483" s="125"/>
      <c r="P483" s="125"/>
      <c r="Q483" s="125"/>
      <c r="R483" s="125"/>
      <c r="S483" s="125"/>
      <c r="T483" s="125"/>
      <c r="U483" s="125"/>
      <c r="V483" s="125"/>
    </row>
    <row r="484" spans="1:22" ht="12">
      <c r="A484" s="125"/>
      <c r="B484" s="125"/>
      <c r="C484" s="125"/>
      <c r="D484" s="125"/>
      <c r="E484" s="125"/>
      <c r="F484" s="125"/>
      <c r="G484" s="125"/>
      <c r="H484" s="125"/>
      <c r="I484" s="125"/>
      <c r="J484" s="125"/>
      <c r="K484" s="125"/>
      <c r="L484" s="125"/>
      <c r="M484" s="125"/>
      <c r="N484" s="125"/>
      <c r="O484" s="125"/>
      <c r="P484" s="125"/>
      <c r="Q484" s="125"/>
      <c r="R484" s="125"/>
      <c r="S484" s="125"/>
      <c r="T484" s="125"/>
      <c r="U484" s="125"/>
      <c r="V484" s="125"/>
    </row>
    <row r="485" spans="1:22" ht="12">
      <c r="A485" s="125"/>
      <c r="B485" s="125"/>
      <c r="C485" s="125"/>
      <c r="D485" s="125"/>
      <c r="E485" s="125"/>
      <c r="F485" s="125"/>
      <c r="G485" s="125"/>
      <c r="H485" s="125"/>
      <c r="I485" s="125"/>
      <c r="J485" s="125"/>
      <c r="K485" s="125"/>
      <c r="L485" s="125"/>
      <c r="M485" s="125"/>
      <c r="N485" s="125"/>
      <c r="O485" s="125"/>
      <c r="P485" s="125"/>
      <c r="Q485" s="125"/>
      <c r="R485" s="125"/>
      <c r="S485" s="125"/>
      <c r="T485" s="125"/>
      <c r="U485" s="125"/>
      <c r="V485" s="125"/>
    </row>
    <row r="486" spans="1:22" ht="12">
      <c r="A486" s="125"/>
      <c r="B486" s="125"/>
      <c r="C486" s="125"/>
      <c r="D486" s="125"/>
      <c r="E486" s="125"/>
      <c r="F486" s="125"/>
      <c r="G486" s="125"/>
      <c r="H486" s="125"/>
      <c r="I486" s="125"/>
      <c r="J486" s="125"/>
      <c r="K486" s="125"/>
      <c r="L486" s="125"/>
      <c r="M486" s="125"/>
      <c r="N486" s="125"/>
      <c r="O486" s="125"/>
      <c r="P486" s="125"/>
      <c r="Q486" s="125"/>
      <c r="R486" s="125"/>
      <c r="S486" s="125"/>
      <c r="T486" s="125"/>
      <c r="U486" s="125"/>
      <c r="V486" s="125"/>
    </row>
    <row r="487" spans="1:22" ht="12">
      <c r="A487" s="125"/>
      <c r="B487" s="125"/>
      <c r="C487" s="125"/>
      <c r="D487" s="125"/>
      <c r="E487" s="125"/>
      <c r="F487" s="125"/>
      <c r="G487" s="125"/>
      <c r="H487" s="125"/>
      <c r="I487" s="125"/>
      <c r="J487" s="125"/>
      <c r="K487" s="125"/>
      <c r="L487" s="125"/>
      <c r="M487" s="125"/>
      <c r="N487" s="125"/>
      <c r="O487" s="125"/>
      <c r="P487" s="125"/>
      <c r="Q487" s="125"/>
      <c r="R487" s="125"/>
      <c r="S487" s="125"/>
      <c r="T487" s="125"/>
      <c r="U487" s="125"/>
      <c r="V487" s="125"/>
    </row>
    <row r="488" spans="1:22" ht="12">
      <c r="A488" s="125"/>
      <c r="B488" s="125"/>
      <c r="C488" s="125"/>
      <c r="D488" s="125"/>
      <c r="E488" s="125"/>
      <c r="F488" s="125"/>
      <c r="G488" s="125"/>
      <c r="H488" s="125"/>
      <c r="I488" s="125"/>
      <c r="J488" s="125"/>
      <c r="K488" s="125"/>
      <c r="L488" s="125"/>
      <c r="M488" s="125"/>
      <c r="N488" s="125"/>
      <c r="O488" s="125"/>
      <c r="P488" s="125"/>
      <c r="Q488" s="125"/>
      <c r="R488" s="125"/>
      <c r="S488" s="125"/>
      <c r="T488" s="125"/>
      <c r="U488" s="125"/>
      <c r="V488" s="125"/>
    </row>
    <row r="489" spans="1:22" ht="12">
      <c r="A489" s="125"/>
      <c r="B489" s="125"/>
      <c r="C489" s="125"/>
      <c r="D489" s="125"/>
      <c r="E489" s="125"/>
      <c r="F489" s="125"/>
      <c r="G489" s="125"/>
      <c r="H489" s="125"/>
      <c r="I489" s="125"/>
      <c r="J489" s="125"/>
      <c r="K489" s="125"/>
      <c r="L489" s="125"/>
      <c r="M489" s="125"/>
      <c r="N489" s="125"/>
      <c r="O489" s="125"/>
      <c r="P489" s="125"/>
      <c r="Q489" s="125"/>
      <c r="R489" s="125"/>
      <c r="S489" s="125"/>
      <c r="T489" s="125"/>
      <c r="U489" s="125"/>
      <c r="V489" s="125"/>
    </row>
    <row r="490" spans="1:22" ht="12">
      <c r="A490" s="125"/>
      <c r="B490" s="125"/>
      <c r="C490" s="125"/>
      <c r="D490" s="125"/>
      <c r="E490" s="125"/>
      <c r="F490" s="125"/>
      <c r="G490" s="125"/>
      <c r="H490" s="125"/>
      <c r="I490" s="125"/>
      <c r="J490" s="125"/>
      <c r="K490" s="125"/>
      <c r="L490" s="125"/>
      <c r="M490" s="125"/>
      <c r="N490" s="125"/>
      <c r="O490" s="125"/>
      <c r="P490" s="125"/>
      <c r="Q490" s="125"/>
      <c r="R490" s="125"/>
      <c r="S490" s="125"/>
      <c r="T490" s="125"/>
      <c r="U490" s="125"/>
      <c r="V490" s="125"/>
    </row>
    <row r="491" spans="1:22" ht="12">
      <c r="A491" s="125"/>
      <c r="B491" s="125"/>
      <c r="C491" s="125"/>
      <c r="D491" s="125"/>
      <c r="E491" s="125"/>
      <c r="F491" s="125"/>
      <c r="G491" s="125"/>
      <c r="H491" s="125"/>
      <c r="I491" s="125"/>
      <c r="J491" s="125"/>
      <c r="K491" s="125"/>
      <c r="L491" s="125"/>
      <c r="M491" s="125"/>
      <c r="N491" s="125"/>
      <c r="O491" s="125"/>
      <c r="P491" s="125"/>
      <c r="Q491" s="125"/>
      <c r="R491" s="125"/>
      <c r="S491" s="125"/>
      <c r="T491" s="125"/>
      <c r="U491" s="125"/>
      <c r="V491" s="125"/>
    </row>
    <row r="492" spans="1:22" ht="12">
      <c r="A492" s="125"/>
      <c r="B492" s="125"/>
      <c r="C492" s="125"/>
      <c r="D492" s="125"/>
      <c r="E492" s="125"/>
      <c r="F492" s="125"/>
      <c r="G492" s="125"/>
      <c r="H492" s="125"/>
      <c r="I492" s="125"/>
      <c r="J492" s="125"/>
      <c r="K492" s="125"/>
      <c r="L492" s="125"/>
      <c r="M492" s="125"/>
      <c r="N492" s="125"/>
      <c r="O492" s="125"/>
      <c r="P492" s="125"/>
      <c r="Q492" s="125"/>
      <c r="R492" s="125"/>
      <c r="S492" s="125"/>
      <c r="T492" s="125"/>
      <c r="U492" s="125"/>
      <c r="V492" s="125"/>
    </row>
    <row r="493" spans="1:22" ht="12">
      <c r="A493" s="125"/>
      <c r="B493" s="125"/>
      <c r="C493" s="125"/>
      <c r="D493" s="125"/>
      <c r="E493" s="125"/>
      <c r="F493" s="125"/>
      <c r="G493" s="125"/>
      <c r="H493" s="125"/>
      <c r="I493" s="125"/>
      <c r="J493" s="125"/>
      <c r="K493" s="125"/>
      <c r="L493" s="125"/>
      <c r="M493" s="125"/>
      <c r="N493" s="125"/>
      <c r="O493" s="125"/>
      <c r="P493" s="125"/>
      <c r="Q493" s="125"/>
      <c r="R493" s="125"/>
      <c r="S493" s="125"/>
      <c r="T493" s="125"/>
      <c r="U493" s="125"/>
      <c r="V493" s="125"/>
    </row>
    <row r="494" spans="1:22" ht="12">
      <c r="A494" s="125"/>
      <c r="B494" s="125"/>
      <c r="C494" s="125"/>
      <c r="D494" s="125"/>
      <c r="E494" s="125"/>
      <c r="F494" s="125"/>
      <c r="G494" s="125"/>
      <c r="H494" s="125"/>
      <c r="I494" s="125"/>
      <c r="J494" s="125"/>
      <c r="K494" s="125"/>
      <c r="L494" s="125"/>
      <c r="M494" s="125"/>
      <c r="N494" s="125"/>
      <c r="O494" s="125"/>
      <c r="P494" s="125"/>
      <c r="Q494" s="125"/>
      <c r="R494" s="125"/>
      <c r="S494" s="125"/>
      <c r="T494" s="125"/>
      <c r="U494" s="125"/>
      <c r="V494" s="125"/>
    </row>
    <row r="495" spans="1:22" ht="12">
      <c r="A495" s="125"/>
      <c r="B495" s="125"/>
      <c r="C495" s="125"/>
      <c r="D495" s="125"/>
      <c r="E495" s="125"/>
      <c r="F495" s="125"/>
      <c r="G495" s="125"/>
      <c r="H495" s="125"/>
      <c r="I495" s="125"/>
      <c r="J495" s="125"/>
      <c r="K495" s="125"/>
      <c r="L495" s="125"/>
      <c r="M495" s="125"/>
      <c r="N495" s="125"/>
      <c r="O495" s="125"/>
      <c r="P495" s="125"/>
      <c r="Q495" s="125"/>
      <c r="R495" s="125"/>
      <c r="S495" s="125"/>
      <c r="T495" s="125"/>
      <c r="U495" s="125"/>
      <c r="V495" s="125"/>
    </row>
    <row r="496" spans="1:22" ht="12">
      <c r="A496" s="125"/>
      <c r="B496" s="125"/>
      <c r="C496" s="125"/>
      <c r="D496" s="125"/>
      <c r="E496" s="125"/>
      <c r="F496" s="125"/>
      <c r="G496" s="125"/>
      <c r="H496" s="125"/>
      <c r="I496" s="125"/>
      <c r="J496" s="125"/>
      <c r="K496" s="125"/>
      <c r="L496" s="125"/>
      <c r="M496" s="125"/>
      <c r="N496" s="125"/>
      <c r="O496" s="125"/>
      <c r="P496" s="125"/>
      <c r="Q496" s="125"/>
      <c r="R496" s="125"/>
      <c r="S496" s="125"/>
      <c r="T496" s="125"/>
      <c r="U496" s="125"/>
      <c r="V496" s="125"/>
    </row>
    <row r="497" spans="1:22" ht="12">
      <c r="A497" s="125"/>
      <c r="B497" s="125"/>
      <c r="C497" s="125"/>
      <c r="D497" s="125"/>
      <c r="E497" s="125"/>
      <c r="F497" s="125"/>
      <c r="G497" s="125"/>
      <c r="H497" s="125"/>
      <c r="I497" s="125"/>
      <c r="J497" s="125"/>
      <c r="K497" s="125"/>
      <c r="L497" s="125"/>
      <c r="M497" s="125"/>
      <c r="N497" s="125"/>
      <c r="O497" s="125"/>
      <c r="P497" s="125"/>
      <c r="Q497" s="125"/>
      <c r="R497" s="125"/>
      <c r="S497" s="125"/>
      <c r="T497" s="125"/>
      <c r="U497" s="125"/>
      <c r="V497" s="125"/>
    </row>
    <row r="498" spans="1:22" ht="12">
      <c r="A498" s="125"/>
      <c r="B498" s="125"/>
      <c r="C498" s="125"/>
      <c r="D498" s="125"/>
      <c r="E498" s="125"/>
      <c r="F498" s="125"/>
      <c r="G498" s="125"/>
      <c r="H498" s="125"/>
      <c r="I498" s="125"/>
      <c r="J498" s="125"/>
      <c r="K498" s="125"/>
      <c r="L498" s="125"/>
      <c r="M498" s="125"/>
      <c r="N498" s="125"/>
      <c r="O498" s="125"/>
      <c r="P498" s="125"/>
      <c r="Q498" s="125"/>
      <c r="R498" s="125"/>
      <c r="S498" s="125"/>
      <c r="T498" s="125"/>
      <c r="U498" s="125"/>
      <c r="V498" s="125"/>
    </row>
    <row r="499" spans="1:22" ht="12">
      <c r="A499" s="125"/>
      <c r="B499" s="125"/>
      <c r="C499" s="125"/>
      <c r="D499" s="125"/>
      <c r="E499" s="125"/>
      <c r="F499" s="125"/>
      <c r="G499" s="125"/>
      <c r="H499" s="125"/>
      <c r="I499" s="125"/>
      <c r="J499" s="125"/>
      <c r="K499" s="125"/>
      <c r="L499" s="125"/>
      <c r="M499" s="125"/>
      <c r="N499" s="125"/>
      <c r="O499" s="125"/>
      <c r="P499" s="125"/>
      <c r="Q499" s="125"/>
      <c r="R499" s="125"/>
      <c r="S499" s="125"/>
      <c r="T499" s="125"/>
      <c r="U499" s="125"/>
      <c r="V499" s="125"/>
    </row>
    <row r="500" spans="1:22" ht="12">
      <c r="A500" s="125"/>
      <c r="B500" s="125"/>
      <c r="C500" s="125"/>
      <c r="D500" s="125"/>
      <c r="E500" s="125"/>
      <c r="F500" s="125"/>
      <c r="G500" s="125"/>
      <c r="H500" s="125"/>
      <c r="I500" s="125"/>
      <c r="J500" s="125"/>
      <c r="K500" s="125"/>
      <c r="L500" s="125"/>
      <c r="M500" s="125"/>
      <c r="N500" s="125"/>
      <c r="O500" s="125"/>
      <c r="P500" s="125"/>
      <c r="Q500" s="125"/>
      <c r="R500" s="125"/>
      <c r="S500" s="125"/>
      <c r="T500" s="125"/>
      <c r="U500" s="125"/>
      <c r="V500" s="125"/>
    </row>
    <row r="501" spans="1:22" ht="12">
      <c r="A501" s="125"/>
      <c r="B501" s="125"/>
      <c r="C501" s="125"/>
      <c r="D501" s="125"/>
      <c r="E501" s="125"/>
      <c r="F501" s="125"/>
      <c r="G501" s="125"/>
      <c r="H501" s="125"/>
      <c r="I501" s="125"/>
      <c r="J501" s="125"/>
      <c r="K501" s="125"/>
      <c r="L501" s="125"/>
      <c r="M501" s="125"/>
      <c r="N501" s="125"/>
      <c r="O501" s="125"/>
      <c r="P501" s="125"/>
      <c r="Q501" s="125"/>
      <c r="R501" s="125"/>
      <c r="S501" s="125"/>
      <c r="T501" s="125"/>
      <c r="U501" s="125"/>
      <c r="V501" s="125"/>
    </row>
    <row r="502" spans="1:22" ht="12">
      <c r="A502" s="125"/>
      <c r="B502" s="125"/>
      <c r="C502" s="125"/>
      <c r="D502" s="125"/>
      <c r="E502" s="125"/>
      <c r="F502" s="125"/>
      <c r="G502" s="125"/>
      <c r="H502" s="125"/>
      <c r="I502" s="125"/>
      <c r="J502" s="125"/>
      <c r="K502" s="125"/>
      <c r="L502" s="125"/>
      <c r="M502" s="125"/>
      <c r="N502" s="125"/>
      <c r="O502" s="125"/>
      <c r="P502" s="125"/>
      <c r="Q502" s="125"/>
      <c r="R502" s="125"/>
      <c r="S502" s="125"/>
      <c r="T502" s="125"/>
      <c r="U502" s="125"/>
      <c r="V502" s="125"/>
    </row>
    <row r="503" spans="1:22" ht="12">
      <c r="A503" s="125"/>
      <c r="B503" s="125"/>
      <c r="C503" s="125"/>
      <c r="D503" s="125"/>
      <c r="E503" s="125"/>
      <c r="F503" s="125"/>
      <c r="G503" s="125"/>
      <c r="H503" s="125"/>
      <c r="I503" s="125"/>
      <c r="J503" s="125"/>
      <c r="K503" s="125"/>
      <c r="L503" s="125"/>
      <c r="M503" s="125"/>
      <c r="N503" s="125"/>
      <c r="O503" s="125"/>
      <c r="P503" s="125"/>
      <c r="Q503" s="125"/>
      <c r="R503" s="125"/>
      <c r="S503" s="125"/>
      <c r="T503" s="125"/>
      <c r="U503" s="125"/>
      <c r="V503" s="125"/>
    </row>
    <row r="504" spans="1:22" ht="12">
      <c r="A504" s="125"/>
      <c r="B504" s="125"/>
      <c r="C504" s="125"/>
      <c r="D504" s="125"/>
      <c r="E504" s="125"/>
      <c r="F504" s="125"/>
      <c r="G504" s="125"/>
      <c r="H504" s="125"/>
      <c r="I504" s="125"/>
      <c r="J504" s="125"/>
      <c r="K504" s="125"/>
      <c r="L504" s="125"/>
      <c r="M504" s="125"/>
      <c r="N504" s="125"/>
      <c r="O504" s="125"/>
      <c r="P504" s="125"/>
      <c r="Q504" s="125"/>
      <c r="R504" s="125"/>
      <c r="S504" s="125"/>
      <c r="T504" s="125"/>
      <c r="U504" s="125"/>
      <c r="V504" s="125"/>
    </row>
    <row r="505" spans="1:22" ht="12">
      <c r="A505" s="125"/>
      <c r="B505" s="125"/>
      <c r="C505" s="125"/>
      <c r="D505" s="125"/>
      <c r="E505" s="125"/>
      <c r="F505" s="125"/>
      <c r="G505" s="125"/>
      <c r="H505" s="125"/>
      <c r="I505" s="125"/>
      <c r="J505" s="125"/>
      <c r="K505" s="125"/>
      <c r="L505" s="125"/>
      <c r="M505" s="125"/>
      <c r="N505" s="125"/>
      <c r="O505" s="125"/>
      <c r="P505" s="125"/>
      <c r="Q505" s="125"/>
      <c r="R505" s="125"/>
      <c r="S505" s="125"/>
      <c r="T505" s="125"/>
      <c r="U505" s="125"/>
      <c r="V505" s="125"/>
    </row>
    <row r="506" spans="1:22" ht="12">
      <c r="A506" s="125"/>
      <c r="B506" s="125"/>
      <c r="C506" s="125"/>
      <c r="D506" s="125"/>
      <c r="E506" s="125"/>
      <c r="F506" s="125"/>
      <c r="G506" s="125"/>
      <c r="H506" s="125"/>
      <c r="I506" s="125"/>
      <c r="J506" s="125"/>
      <c r="K506" s="125"/>
      <c r="L506" s="125"/>
      <c r="M506" s="125"/>
      <c r="N506" s="125"/>
      <c r="O506" s="125"/>
      <c r="P506" s="125"/>
      <c r="Q506" s="125"/>
      <c r="R506" s="125"/>
      <c r="S506" s="125"/>
      <c r="T506" s="125"/>
      <c r="U506" s="125"/>
      <c r="V506" s="125"/>
    </row>
    <row r="507" spans="1:22" ht="12">
      <c r="A507" s="125"/>
      <c r="B507" s="125"/>
      <c r="C507" s="125"/>
      <c r="D507" s="125"/>
      <c r="E507" s="125"/>
      <c r="F507" s="125"/>
      <c r="G507" s="125"/>
      <c r="H507" s="125"/>
      <c r="I507" s="125"/>
      <c r="J507" s="125"/>
      <c r="K507" s="125"/>
      <c r="L507" s="125"/>
      <c r="M507" s="125"/>
      <c r="N507" s="125"/>
      <c r="O507" s="125"/>
      <c r="P507" s="125"/>
      <c r="Q507" s="125"/>
      <c r="R507" s="125"/>
      <c r="S507" s="125"/>
      <c r="T507" s="125"/>
      <c r="U507" s="125"/>
      <c r="V507" s="125"/>
    </row>
    <row r="508" spans="1:22" ht="12">
      <c r="A508" s="125"/>
      <c r="B508" s="125"/>
      <c r="C508" s="125"/>
      <c r="D508" s="125"/>
      <c r="E508" s="125"/>
      <c r="F508" s="125"/>
      <c r="G508" s="125"/>
      <c r="H508" s="125"/>
      <c r="I508" s="125"/>
      <c r="J508" s="125"/>
      <c r="K508" s="125"/>
      <c r="L508" s="125"/>
      <c r="M508" s="125"/>
      <c r="N508" s="125"/>
      <c r="O508" s="125"/>
      <c r="P508" s="125"/>
      <c r="Q508" s="125"/>
      <c r="R508" s="125"/>
      <c r="S508" s="125"/>
      <c r="T508" s="125"/>
      <c r="U508" s="125"/>
      <c r="V508" s="125"/>
    </row>
    <row r="509" spans="1:22" ht="12">
      <c r="A509" s="125"/>
      <c r="B509" s="125"/>
      <c r="C509" s="125"/>
      <c r="D509" s="125"/>
      <c r="E509" s="125"/>
      <c r="F509" s="125"/>
      <c r="G509" s="125"/>
      <c r="H509" s="125"/>
      <c r="I509" s="125"/>
      <c r="J509" s="125"/>
      <c r="K509" s="125"/>
      <c r="L509" s="125"/>
      <c r="M509" s="125"/>
      <c r="N509" s="125"/>
      <c r="O509" s="125"/>
      <c r="P509" s="125"/>
      <c r="Q509" s="125"/>
      <c r="R509" s="125"/>
      <c r="S509" s="125"/>
      <c r="T509" s="125"/>
      <c r="U509" s="125"/>
      <c r="V509" s="125"/>
    </row>
    <row r="510" spans="1:22" ht="12">
      <c r="A510" s="125"/>
      <c r="B510" s="125"/>
      <c r="C510" s="125"/>
      <c r="D510" s="125"/>
      <c r="E510" s="125"/>
      <c r="F510" s="125"/>
      <c r="G510" s="125"/>
      <c r="H510" s="125"/>
      <c r="I510" s="125"/>
      <c r="J510" s="125"/>
      <c r="K510" s="125"/>
      <c r="L510" s="125"/>
      <c r="M510" s="125"/>
      <c r="N510" s="125"/>
      <c r="O510" s="125"/>
      <c r="P510" s="125"/>
      <c r="Q510" s="125"/>
      <c r="R510" s="125"/>
      <c r="S510" s="125"/>
      <c r="T510" s="125"/>
      <c r="U510" s="125"/>
      <c r="V510" s="125"/>
    </row>
    <row r="511" spans="1:22" ht="12">
      <c r="A511" s="125"/>
      <c r="B511" s="125"/>
      <c r="C511" s="125"/>
      <c r="D511" s="125"/>
      <c r="E511" s="125"/>
      <c r="F511" s="125"/>
      <c r="G511" s="125"/>
      <c r="H511" s="125"/>
      <c r="I511" s="125"/>
      <c r="J511" s="125"/>
      <c r="K511" s="125"/>
      <c r="L511" s="125"/>
      <c r="M511" s="125"/>
      <c r="N511" s="125"/>
      <c r="O511" s="125"/>
      <c r="P511" s="125"/>
      <c r="Q511" s="125"/>
      <c r="R511" s="125"/>
      <c r="S511" s="125"/>
      <c r="T511" s="125"/>
      <c r="U511" s="125"/>
      <c r="V511" s="125"/>
    </row>
    <row r="512" spans="1:22" ht="12">
      <c r="A512" s="125"/>
      <c r="B512" s="125"/>
      <c r="C512" s="125"/>
      <c r="D512" s="125"/>
      <c r="E512" s="125"/>
      <c r="F512" s="125"/>
      <c r="G512" s="125"/>
      <c r="H512" s="125"/>
      <c r="I512" s="125"/>
      <c r="J512" s="125"/>
      <c r="K512" s="125"/>
      <c r="L512" s="125"/>
      <c r="M512" s="125"/>
      <c r="N512" s="125"/>
      <c r="O512" s="125"/>
      <c r="P512" s="125"/>
      <c r="Q512" s="125"/>
      <c r="R512" s="125"/>
      <c r="S512" s="125"/>
      <c r="T512" s="125"/>
      <c r="U512" s="125"/>
      <c r="V512" s="125"/>
    </row>
    <row r="513" spans="1:22" ht="12">
      <c r="A513" s="125"/>
      <c r="B513" s="125"/>
      <c r="C513" s="125"/>
      <c r="D513" s="125"/>
      <c r="E513" s="125"/>
      <c r="F513" s="125"/>
      <c r="G513" s="125"/>
      <c r="H513" s="125"/>
      <c r="I513" s="125"/>
      <c r="J513" s="125"/>
      <c r="K513" s="125"/>
      <c r="L513" s="125"/>
      <c r="M513" s="125"/>
      <c r="N513" s="125"/>
      <c r="O513" s="125"/>
      <c r="P513" s="125"/>
      <c r="Q513" s="125"/>
      <c r="R513" s="125"/>
      <c r="S513" s="125"/>
      <c r="T513" s="125"/>
      <c r="U513" s="125"/>
      <c r="V513" s="125"/>
    </row>
    <row r="514" spans="1:22" ht="12">
      <c r="A514" s="125"/>
      <c r="B514" s="125"/>
      <c r="C514" s="125"/>
      <c r="D514" s="125"/>
      <c r="E514" s="125"/>
      <c r="F514" s="125"/>
      <c r="G514" s="125"/>
      <c r="H514" s="125"/>
      <c r="I514" s="125"/>
      <c r="J514" s="125"/>
      <c r="K514" s="125"/>
      <c r="L514" s="125"/>
      <c r="M514" s="125"/>
      <c r="N514" s="125"/>
      <c r="O514" s="125"/>
      <c r="P514" s="125"/>
      <c r="Q514" s="125"/>
      <c r="R514" s="125"/>
      <c r="S514" s="125"/>
      <c r="T514" s="125"/>
      <c r="U514" s="125"/>
      <c r="V514" s="125"/>
    </row>
    <row r="515" spans="1:22" ht="12">
      <c r="A515" s="125"/>
      <c r="B515" s="125"/>
      <c r="C515" s="125"/>
      <c r="D515" s="125"/>
      <c r="E515" s="125"/>
      <c r="F515" s="125"/>
      <c r="G515" s="125"/>
      <c r="H515" s="125"/>
      <c r="I515" s="125"/>
      <c r="J515" s="125"/>
      <c r="K515" s="125"/>
      <c r="L515" s="125"/>
      <c r="M515" s="125"/>
      <c r="N515" s="125"/>
      <c r="O515" s="125"/>
      <c r="P515" s="125"/>
      <c r="Q515" s="125"/>
      <c r="R515" s="125"/>
      <c r="S515" s="125"/>
      <c r="T515" s="125"/>
      <c r="U515" s="125"/>
      <c r="V515" s="125"/>
    </row>
    <row r="516" spans="1:22" ht="12">
      <c r="A516" s="125"/>
      <c r="B516" s="125"/>
      <c r="C516" s="125"/>
      <c r="D516" s="125"/>
      <c r="E516" s="125"/>
      <c r="F516" s="125"/>
      <c r="G516" s="125"/>
      <c r="H516" s="125"/>
      <c r="I516" s="125"/>
      <c r="J516" s="125"/>
      <c r="K516" s="125"/>
      <c r="L516" s="125"/>
      <c r="M516" s="125"/>
      <c r="N516" s="125"/>
      <c r="O516" s="125"/>
      <c r="P516" s="125"/>
      <c r="Q516" s="125"/>
      <c r="R516" s="125"/>
      <c r="S516" s="125"/>
      <c r="T516" s="125"/>
      <c r="U516" s="125"/>
      <c r="V516" s="125"/>
    </row>
    <row r="517" spans="1:22" ht="12">
      <c r="A517" s="125"/>
      <c r="B517" s="125"/>
      <c r="C517" s="125"/>
      <c r="D517" s="125"/>
      <c r="E517" s="125"/>
      <c r="F517" s="125"/>
      <c r="G517" s="125"/>
      <c r="H517" s="125"/>
      <c r="I517" s="125"/>
      <c r="J517" s="125"/>
      <c r="K517" s="125"/>
      <c r="L517" s="125"/>
      <c r="M517" s="125"/>
      <c r="N517" s="125"/>
      <c r="O517" s="125"/>
      <c r="P517" s="125"/>
      <c r="Q517" s="125"/>
      <c r="R517" s="125"/>
      <c r="S517" s="125"/>
      <c r="T517" s="125"/>
      <c r="U517" s="125"/>
      <c r="V517" s="125"/>
    </row>
    <row r="518" spans="1:22" ht="12">
      <c r="A518" s="125"/>
      <c r="B518" s="125"/>
      <c r="C518" s="125"/>
      <c r="D518" s="125"/>
      <c r="E518" s="125"/>
      <c r="F518" s="125"/>
      <c r="G518" s="125"/>
      <c r="H518" s="125"/>
      <c r="I518" s="125"/>
      <c r="J518" s="125"/>
      <c r="K518" s="125"/>
      <c r="L518" s="125"/>
      <c r="M518" s="125"/>
      <c r="N518" s="125"/>
      <c r="O518" s="125"/>
      <c r="P518" s="125"/>
      <c r="Q518" s="125"/>
      <c r="R518" s="125"/>
      <c r="S518" s="125"/>
      <c r="T518" s="125"/>
      <c r="U518" s="125"/>
      <c r="V518" s="125"/>
    </row>
    <row r="519" spans="1:22" ht="12">
      <c r="A519" s="125"/>
      <c r="B519" s="125"/>
      <c r="C519" s="125"/>
      <c r="D519" s="125"/>
      <c r="E519" s="125"/>
      <c r="F519" s="125"/>
      <c r="G519" s="125"/>
      <c r="H519" s="125"/>
      <c r="I519" s="125"/>
      <c r="J519" s="125"/>
      <c r="K519" s="125"/>
      <c r="L519" s="125"/>
      <c r="M519" s="125"/>
      <c r="N519" s="125"/>
      <c r="O519" s="125"/>
      <c r="P519" s="125"/>
      <c r="Q519" s="125"/>
      <c r="R519" s="125"/>
      <c r="S519" s="125"/>
      <c r="T519" s="125"/>
      <c r="U519" s="125"/>
      <c r="V519" s="125"/>
    </row>
    <row r="520" spans="1:22" ht="12">
      <c r="A520" s="125"/>
      <c r="B520" s="125"/>
      <c r="C520" s="125"/>
      <c r="D520" s="125"/>
      <c r="E520" s="125"/>
      <c r="F520" s="125"/>
      <c r="G520" s="125"/>
      <c r="H520" s="125"/>
      <c r="I520" s="125"/>
      <c r="J520" s="125"/>
      <c r="K520" s="125"/>
      <c r="L520" s="125"/>
      <c r="M520" s="125"/>
      <c r="N520" s="125"/>
      <c r="O520" s="125"/>
      <c r="P520" s="125"/>
      <c r="Q520" s="125"/>
      <c r="R520" s="125"/>
      <c r="S520" s="125"/>
      <c r="T520" s="125"/>
      <c r="U520" s="125"/>
      <c r="V520" s="125"/>
    </row>
    <row r="521" spans="1:22" ht="12">
      <c r="A521" s="125"/>
      <c r="B521" s="125"/>
      <c r="C521" s="125"/>
      <c r="D521" s="125"/>
      <c r="E521" s="125"/>
      <c r="F521" s="125"/>
      <c r="G521" s="125"/>
      <c r="H521" s="125"/>
      <c r="I521" s="125"/>
      <c r="J521" s="125"/>
      <c r="K521" s="125"/>
      <c r="L521" s="125"/>
      <c r="M521" s="125"/>
      <c r="N521" s="125"/>
      <c r="O521" s="125"/>
      <c r="P521" s="125"/>
      <c r="Q521" s="125"/>
      <c r="R521" s="125"/>
      <c r="S521" s="125"/>
      <c r="T521" s="125"/>
      <c r="U521" s="125"/>
      <c r="V521" s="125"/>
    </row>
    <row r="522" spans="1:22" ht="12">
      <c r="A522" s="125"/>
      <c r="B522" s="125"/>
      <c r="C522" s="125"/>
      <c r="D522" s="125"/>
      <c r="E522" s="125"/>
      <c r="F522" s="125"/>
      <c r="G522" s="125"/>
      <c r="H522" s="125"/>
      <c r="I522" s="125"/>
      <c r="J522" s="125"/>
      <c r="K522" s="125"/>
      <c r="L522" s="125"/>
      <c r="M522" s="125"/>
      <c r="N522" s="125"/>
      <c r="O522" s="125"/>
      <c r="P522" s="125"/>
      <c r="Q522" s="125"/>
      <c r="R522" s="125"/>
      <c r="S522" s="125"/>
      <c r="T522" s="125"/>
      <c r="U522" s="125"/>
      <c r="V522" s="125"/>
    </row>
    <row r="523" spans="1:22" ht="12">
      <c r="A523" s="125"/>
      <c r="B523" s="125"/>
      <c r="C523" s="125"/>
      <c r="D523" s="125"/>
      <c r="E523" s="125"/>
      <c r="F523" s="125"/>
      <c r="G523" s="125"/>
      <c r="H523" s="125"/>
      <c r="I523" s="125"/>
      <c r="J523" s="125"/>
      <c r="K523" s="125"/>
      <c r="L523" s="125"/>
      <c r="M523" s="125"/>
      <c r="N523" s="125"/>
      <c r="O523" s="125"/>
      <c r="P523" s="125"/>
      <c r="Q523" s="125"/>
      <c r="R523" s="125"/>
      <c r="S523" s="125"/>
      <c r="T523" s="125"/>
      <c r="U523" s="125"/>
      <c r="V523" s="125"/>
    </row>
    <row r="524" spans="1:22" ht="12">
      <c r="A524" s="125"/>
      <c r="B524" s="125"/>
      <c r="C524" s="125"/>
      <c r="D524" s="125"/>
      <c r="E524" s="125"/>
      <c r="F524" s="125"/>
      <c r="G524" s="125"/>
      <c r="H524" s="125"/>
      <c r="I524" s="125"/>
      <c r="J524" s="125"/>
      <c r="K524" s="125"/>
      <c r="L524" s="125"/>
      <c r="M524" s="125"/>
      <c r="N524" s="125"/>
      <c r="O524" s="125"/>
      <c r="P524" s="125"/>
      <c r="Q524" s="125"/>
      <c r="R524" s="125"/>
      <c r="S524" s="125"/>
      <c r="T524" s="125"/>
      <c r="U524" s="125"/>
      <c r="V524" s="125"/>
    </row>
    <row r="525" spans="1:22" ht="12">
      <c r="A525" s="125"/>
      <c r="B525" s="125"/>
      <c r="C525" s="125"/>
      <c r="D525" s="125"/>
      <c r="E525" s="125"/>
      <c r="F525" s="125"/>
      <c r="G525" s="125"/>
      <c r="H525" s="125"/>
      <c r="I525" s="125"/>
      <c r="J525" s="125"/>
      <c r="K525" s="125"/>
      <c r="L525" s="125"/>
      <c r="M525" s="125"/>
      <c r="N525" s="125"/>
      <c r="O525" s="125"/>
      <c r="P525" s="125"/>
      <c r="Q525" s="125"/>
      <c r="R525" s="125"/>
      <c r="S525" s="125"/>
      <c r="T525" s="125"/>
      <c r="U525" s="125"/>
      <c r="V525" s="125"/>
    </row>
    <row r="526" spans="1:22" ht="12">
      <c r="A526" s="125"/>
      <c r="B526" s="125"/>
      <c r="C526" s="125"/>
      <c r="D526" s="125"/>
      <c r="E526" s="125"/>
      <c r="F526" s="125"/>
      <c r="G526" s="125"/>
      <c r="H526" s="125"/>
      <c r="I526" s="125"/>
      <c r="J526" s="125"/>
      <c r="K526" s="125"/>
      <c r="L526" s="125"/>
      <c r="M526" s="125"/>
      <c r="N526" s="125"/>
      <c r="O526" s="125"/>
      <c r="P526" s="125"/>
      <c r="Q526" s="125"/>
      <c r="R526" s="125"/>
      <c r="S526" s="125"/>
      <c r="T526" s="125"/>
      <c r="U526" s="125"/>
      <c r="V526" s="125"/>
    </row>
    <row r="527" spans="1:22" ht="12">
      <c r="A527" s="125"/>
      <c r="B527" s="125"/>
      <c r="C527" s="125"/>
      <c r="D527" s="125"/>
      <c r="E527" s="125"/>
      <c r="F527" s="125"/>
      <c r="G527" s="125"/>
      <c r="H527" s="125"/>
      <c r="I527" s="125"/>
      <c r="J527" s="125"/>
      <c r="K527" s="125"/>
      <c r="L527" s="125"/>
      <c r="M527" s="125"/>
      <c r="N527" s="125"/>
      <c r="O527" s="125"/>
      <c r="P527" s="125"/>
      <c r="Q527" s="125"/>
      <c r="R527" s="125"/>
      <c r="S527" s="125"/>
      <c r="T527" s="125"/>
      <c r="U527" s="125"/>
      <c r="V527" s="125"/>
    </row>
    <row r="528" spans="1:22" ht="12">
      <c r="A528" s="125"/>
      <c r="B528" s="125"/>
      <c r="C528" s="125"/>
      <c r="D528" s="125"/>
      <c r="E528" s="125"/>
      <c r="F528" s="125"/>
      <c r="G528" s="125"/>
      <c r="H528" s="125"/>
      <c r="I528" s="125"/>
      <c r="J528" s="125"/>
      <c r="K528" s="125"/>
      <c r="L528" s="125"/>
      <c r="M528" s="125"/>
      <c r="N528" s="125"/>
      <c r="O528" s="125"/>
      <c r="P528" s="125"/>
      <c r="Q528" s="125"/>
      <c r="R528" s="125"/>
      <c r="S528" s="125"/>
      <c r="T528" s="125"/>
      <c r="U528" s="125"/>
      <c r="V528" s="125"/>
    </row>
    <row r="529" spans="1:22" ht="12">
      <c r="A529" s="125"/>
      <c r="B529" s="125"/>
      <c r="C529" s="125"/>
      <c r="D529" s="125"/>
      <c r="E529" s="125"/>
      <c r="F529" s="125"/>
      <c r="G529" s="125"/>
      <c r="H529" s="125"/>
      <c r="I529" s="125"/>
      <c r="J529" s="125"/>
      <c r="K529" s="125"/>
      <c r="L529" s="125"/>
      <c r="M529" s="125"/>
      <c r="N529" s="125"/>
      <c r="O529" s="125"/>
      <c r="P529" s="125"/>
      <c r="Q529" s="125"/>
      <c r="R529" s="125"/>
      <c r="S529" s="125"/>
      <c r="T529" s="125"/>
      <c r="U529" s="125"/>
      <c r="V529" s="125"/>
    </row>
    <row r="530" spans="1:22" ht="12">
      <c r="A530" s="125"/>
      <c r="B530" s="125"/>
      <c r="C530" s="125"/>
      <c r="D530" s="125"/>
      <c r="E530" s="125"/>
      <c r="F530" s="125"/>
      <c r="G530" s="125"/>
      <c r="H530" s="125"/>
      <c r="I530" s="125"/>
      <c r="J530" s="125"/>
      <c r="K530" s="125"/>
      <c r="L530" s="125"/>
      <c r="M530" s="125"/>
      <c r="N530" s="125"/>
      <c r="O530" s="125"/>
      <c r="P530" s="125"/>
      <c r="Q530" s="125"/>
      <c r="R530" s="125"/>
      <c r="S530" s="125"/>
      <c r="T530" s="125"/>
      <c r="U530" s="125"/>
      <c r="V530" s="125"/>
    </row>
    <row r="531" spans="1:22" ht="12">
      <c r="A531" s="125"/>
      <c r="B531" s="125"/>
      <c r="C531" s="125"/>
      <c r="D531" s="125"/>
      <c r="E531" s="125"/>
      <c r="F531" s="125"/>
      <c r="G531" s="125"/>
      <c r="H531" s="125"/>
      <c r="I531" s="125"/>
      <c r="J531" s="125"/>
      <c r="K531" s="125"/>
      <c r="L531" s="125"/>
      <c r="M531" s="125"/>
      <c r="N531" s="125"/>
      <c r="O531" s="125"/>
      <c r="P531" s="125"/>
      <c r="Q531" s="125"/>
      <c r="R531" s="125"/>
      <c r="S531" s="125"/>
      <c r="T531" s="125"/>
      <c r="U531" s="125"/>
      <c r="V531" s="125"/>
    </row>
    <row r="532" spans="1:22" ht="12">
      <c r="A532" s="125"/>
      <c r="B532" s="125"/>
      <c r="C532" s="125"/>
      <c r="D532" s="125"/>
      <c r="E532" s="125"/>
      <c r="F532" s="125"/>
      <c r="G532" s="125"/>
      <c r="H532" s="125"/>
      <c r="I532" s="125"/>
      <c r="J532" s="125"/>
      <c r="K532" s="125"/>
      <c r="L532" s="125"/>
      <c r="M532" s="125"/>
      <c r="N532" s="125"/>
      <c r="O532" s="125"/>
      <c r="P532" s="125"/>
      <c r="Q532" s="125"/>
      <c r="R532" s="125"/>
      <c r="S532" s="125"/>
      <c r="T532" s="125"/>
      <c r="U532" s="125"/>
      <c r="V532" s="125"/>
    </row>
    <row r="533" spans="1:22" ht="12">
      <c r="A533" s="125"/>
      <c r="B533" s="125"/>
      <c r="C533" s="125"/>
      <c r="D533" s="125"/>
      <c r="E533" s="125"/>
      <c r="F533" s="125"/>
      <c r="G533" s="125"/>
      <c r="H533" s="125"/>
      <c r="I533" s="125"/>
      <c r="J533" s="125"/>
      <c r="K533" s="125"/>
      <c r="L533" s="125"/>
      <c r="M533" s="125"/>
      <c r="N533" s="125"/>
      <c r="O533" s="125"/>
      <c r="P533" s="125"/>
      <c r="Q533" s="125"/>
      <c r="R533" s="125"/>
      <c r="S533" s="125"/>
      <c r="T533" s="125"/>
      <c r="U533" s="125"/>
      <c r="V533" s="125"/>
    </row>
    <row r="534" spans="1:22" ht="12">
      <c r="A534" s="125"/>
      <c r="B534" s="125"/>
      <c r="C534" s="125"/>
      <c r="D534" s="125"/>
      <c r="E534" s="125"/>
      <c r="F534" s="125"/>
      <c r="G534" s="125"/>
      <c r="H534" s="125"/>
      <c r="I534" s="125"/>
      <c r="J534" s="125"/>
      <c r="K534" s="125"/>
      <c r="L534" s="125"/>
      <c r="M534" s="125"/>
      <c r="N534" s="125"/>
      <c r="O534" s="125"/>
      <c r="P534" s="125"/>
      <c r="Q534" s="125"/>
      <c r="R534" s="125"/>
      <c r="S534" s="125"/>
      <c r="T534" s="125"/>
      <c r="U534" s="125"/>
      <c r="V534" s="125"/>
    </row>
    <row r="535" spans="1:22" ht="12">
      <c r="A535" s="125"/>
      <c r="B535" s="125"/>
      <c r="C535" s="125"/>
      <c r="D535" s="125"/>
      <c r="E535" s="125"/>
      <c r="F535" s="125"/>
      <c r="G535" s="125"/>
      <c r="H535" s="125"/>
      <c r="I535" s="125"/>
      <c r="J535" s="125"/>
      <c r="K535" s="125"/>
      <c r="L535" s="125"/>
      <c r="M535" s="125"/>
      <c r="N535" s="125"/>
      <c r="O535" s="125"/>
      <c r="P535" s="125"/>
      <c r="Q535" s="125"/>
      <c r="R535" s="125"/>
      <c r="S535" s="125"/>
      <c r="T535" s="125"/>
      <c r="U535" s="125"/>
      <c r="V535" s="125"/>
    </row>
    <row r="536" spans="1:22" ht="12">
      <c r="A536" s="125"/>
      <c r="B536" s="125"/>
      <c r="C536" s="125"/>
      <c r="D536" s="125"/>
      <c r="E536" s="125"/>
      <c r="F536" s="125"/>
      <c r="G536" s="125"/>
      <c r="H536" s="125"/>
      <c r="I536" s="125"/>
      <c r="J536" s="125"/>
      <c r="K536" s="125"/>
      <c r="L536" s="125"/>
      <c r="M536" s="125"/>
      <c r="N536" s="125"/>
      <c r="O536" s="125"/>
      <c r="P536" s="125"/>
      <c r="Q536" s="125"/>
      <c r="R536" s="125"/>
      <c r="S536" s="125"/>
      <c r="T536" s="125"/>
      <c r="U536" s="125"/>
      <c r="V536" s="125"/>
    </row>
    <row r="537" spans="1:22" ht="12">
      <c r="A537" s="125"/>
      <c r="B537" s="125"/>
      <c r="C537" s="125"/>
      <c r="D537" s="125"/>
      <c r="E537" s="125"/>
      <c r="F537" s="125"/>
      <c r="G537" s="125"/>
      <c r="H537" s="125"/>
      <c r="I537" s="125"/>
      <c r="J537" s="125"/>
      <c r="K537" s="125"/>
      <c r="L537" s="125"/>
      <c r="M537" s="125"/>
      <c r="N537" s="125"/>
      <c r="O537" s="125"/>
      <c r="P537" s="125"/>
      <c r="Q537" s="125"/>
      <c r="R537" s="125"/>
      <c r="S537" s="125"/>
      <c r="T537" s="125"/>
      <c r="U537" s="125"/>
      <c r="V537" s="125"/>
    </row>
    <row r="538" spans="1:22" ht="12">
      <c r="A538" s="125"/>
      <c r="B538" s="125"/>
      <c r="C538" s="125"/>
      <c r="D538" s="125"/>
      <c r="E538" s="125"/>
      <c r="F538" s="125"/>
      <c r="G538" s="125"/>
      <c r="H538" s="125"/>
      <c r="I538" s="125"/>
      <c r="J538" s="125"/>
      <c r="K538" s="125"/>
      <c r="L538" s="125"/>
      <c r="M538" s="125"/>
      <c r="N538" s="125"/>
      <c r="O538" s="125"/>
      <c r="P538" s="125"/>
      <c r="Q538" s="125"/>
      <c r="R538" s="125"/>
      <c r="S538" s="125"/>
      <c r="T538" s="125"/>
      <c r="U538" s="125"/>
      <c r="V538" s="125"/>
    </row>
    <row r="539" spans="1:22" ht="12">
      <c r="A539" s="125"/>
      <c r="B539" s="125"/>
      <c r="C539" s="125"/>
      <c r="D539" s="125"/>
      <c r="E539" s="125"/>
      <c r="F539" s="125"/>
      <c r="G539" s="125"/>
      <c r="H539" s="125"/>
      <c r="I539" s="125"/>
      <c r="J539" s="125"/>
      <c r="K539" s="125"/>
      <c r="L539" s="125"/>
      <c r="M539" s="125"/>
      <c r="N539" s="125"/>
      <c r="O539" s="125"/>
      <c r="P539" s="125"/>
      <c r="Q539" s="125"/>
      <c r="R539" s="125"/>
      <c r="S539" s="125"/>
      <c r="T539" s="125"/>
      <c r="U539" s="125"/>
      <c r="V539" s="125"/>
    </row>
    <row r="540" spans="1:22" ht="12">
      <c r="A540" s="125"/>
      <c r="B540" s="125"/>
      <c r="C540" s="125"/>
      <c r="D540" s="125"/>
      <c r="E540" s="125"/>
      <c r="F540" s="125"/>
      <c r="G540" s="125"/>
      <c r="H540" s="125"/>
      <c r="I540" s="125"/>
      <c r="J540" s="125"/>
      <c r="K540" s="125"/>
      <c r="L540" s="125"/>
      <c r="M540" s="125"/>
      <c r="N540" s="125"/>
      <c r="O540" s="125"/>
      <c r="P540" s="125"/>
      <c r="Q540" s="125"/>
      <c r="R540" s="125"/>
      <c r="S540" s="125"/>
      <c r="T540" s="125"/>
      <c r="U540" s="125"/>
      <c r="V540" s="125"/>
    </row>
    <row r="541" spans="1:22" ht="12">
      <c r="A541" s="125"/>
      <c r="B541" s="125"/>
      <c r="C541" s="125"/>
      <c r="D541" s="125"/>
      <c r="E541" s="125"/>
      <c r="F541" s="125"/>
      <c r="G541" s="125"/>
      <c r="H541" s="125"/>
      <c r="I541" s="125"/>
      <c r="J541" s="125"/>
      <c r="K541" s="125"/>
      <c r="L541" s="125"/>
      <c r="M541" s="125"/>
      <c r="N541" s="125"/>
      <c r="O541" s="125"/>
      <c r="P541" s="125"/>
      <c r="Q541" s="125"/>
      <c r="R541" s="125"/>
      <c r="S541" s="125"/>
      <c r="T541" s="125"/>
      <c r="U541" s="125"/>
      <c r="V541" s="125"/>
    </row>
    <row r="542" spans="1:22" ht="12">
      <c r="A542" s="125"/>
      <c r="B542" s="125"/>
      <c r="C542" s="125"/>
      <c r="D542" s="125"/>
      <c r="E542" s="125"/>
      <c r="F542" s="125"/>
      <c r="G542" s="125"/>
      <c r="H542" s="125"/>
      <c r="I542" s="125"/>
      <c r="J542" s="125"/>
      <c r="K542" s="125"/>
      <c r="L542" s="125"/>
      <c r="M542" s="125"/>
      <c r="N542" s="125"/>
      <c r="O542" s="125"/>
      <c r="P542" s="125"/>
      <c r="Q542" s="125"/>
      <c r="R542" s="125"/>
      <c r="S542" s="125"/>
      <c r="T542" s="125"/>
      <c r="U542" s="125"/>
      <c r="V542" s="125"/>
    </row>
    <row r="543" spans="1:22" ht="12">
      <c r="A543" s="125"/>
      <c r="B543" s="125"/>
      <c r="C543" s="125"/>
      <c r="D543" s="125"/>
      <c r="E543" s="125"/>
      <c r="F543" s="125"/>
      <c r="G543" s="125"/>
      <c r="H543" s="125"/>
      <c r="I543" s="125"/>
      <c r="J543" s="125"/>
      <c r="K543" s="125"/>
      <c r="L543" s="125"/>
      <c r="M543" s="125"/>
      <c r="N543" s="125"/>
      <c r="O543" s="125"/>
      <c r="P543" s="125"/>
      <c r="Q543" s="125"/>
      <c r="R543" s="125"/>
      <c r="S543" s="125"/>
      <c r="T543" s="125"/>
      <c r="U543" s="125"/>
      <c r="V543" s="125"/>
    </row>
    <row r="544" spans="1:22" ht="12">
      <c r="A544" s="125"/>
      <c r="B544" s="125"/>
      <c r="C544" s="125"/>
      <c r="D544" s="125"/>
      <c r="E544" s="125"/>
      <c r="F544" s="125"/>
      <c r="G544" s="125"/>
      <c r="H544" s="125"/>
      <c r="I544" s="125"/>
      <c r="J544" s="125"/>
      <c r="K544" s="125"/>
      <c r="L544" s="125"/>
      <c r="M544" s="125"/>
      <c r="N544" s="125"/>
      <c r="O544" s="125"/>
      <c r="P544" s="125"/>
      <c r="Q544" s="125"/>
      <c r="R544" s="125"/>
      <c r="S544" s="125"/>
      <c r="T544" s="125"/>
      <c r="U544" s="125"/>
      <c r="V544" s="125"/>
    </row>
    <row r="545" spans="1:22" ht="12">
      <c r="A545" s="125"/>
      <c r="B545" s="125"/>
      <c r="C545" s="125"/>
      <c r="D545" s="125"/>
      <c r="E545" s="125"/>
      <c r="F545" s="125"/>
      <c r="G545" s="125"/>
      <c r="H545" s="125"/>
      <c r="I545" s="125"/>
      <c r="J545" s="125"/>
      <c r="K545" s="125"/>
      <c r="L545" s="125"/>
      <c r="M545" s="125"/>
      <c r="N545" s="125"/>
      <c r="O545" s="125"/>
      <c r="P545" s="125"/>
      <c r="Q545" s="125"/>
      <c r="R545" s="125"/>
      <c r="S545" s="125"/>
      <c r="T545" s="125"/>
      <c r="U545" s="125"/>
      <c r="V545" s="125"/>
    </row>
    <row r="546" spans="1:22" ht="12">
      <c r="A546" s="125"/>
      <c r="B546" s="125"/>
      <c r="C546" s="125"/>
      <c r="D546" s="125"/>
      <c r="E546" s="125"/>
      <c r="F546" s="125"/>
      <c r="G546" s="125"/>
      <c r="H546" s="125"/>
      <c r="I546" s="125"/>
      <c r="J546" s="125"/>
      <c r="K546" s="125"/>
      <c r="L546" s="125"/>
      <c r="M546" s="125"/>
      <c r="N546" s="125"/>
      <c r="O546" s="125"/>
      <c r="P546" s="125"/>
      <c r="Q546" s="125"/>
      <c r="R546" s="125"/>
      <c r="S546" s="125"/>
      <c r="T546" s="125"/>
      <c r="U546" s="125"/>
      <c r="V546" s="125"/>
    </row>
    <row r="547" spans="1:22" ht="12">
      <c r="A547" s="125"/>
      <c r="B547" s="125"/>
      <c r="C547" s="125"/>
      <c r="D547" s="125"/>
      <c r="E547" s="125"/>
      <c r="F547" s="125"/>
      <c r="G547" s="125"/>
      <c r="H547" s="125"/>
      <c r="I547" s="125"/>
      <c r="J547" s="125"/>
      <c r="K547" s="125"/>
      <c r="L547" s="125"/>
      <c r="M547" s="125"/>
      <c r="N547" s="125"/>
      <c r="O547" s="125"/>
      <c r="P547" s="125"/>
      <c r="Q547" s="125"/>
      <c r="R547" s="125"/>
      <c r="S547" s="125"/>
      <c r="T547" s="125"/>
      <c r="U547" s="125"/>
      <c r="V547" s="125"/>
    </row>
    <row r="548" spans="1:22" ht="12">
      <c r="A548" s="125"/>
      <c r="B548" s="125"/>
      <c r="C548" s="125"/>
      <c r="D548" s="125"/>
      <c r="E548" s="125"/>
      <c r="F548" s="125"/>
      <c r="G548" s="125"/>
      <c r="H548" s="125"/>
      <c r="I548" s="125"/>
      <c r="J548" s="125"/>
      <c r="K548" s="125"/>
      <c r="L548" s="125"/>
      <c r="M548" s="125"/>
      <c r="N548" s="125"/>
      <c r="O548" s="125"/>
      <c r="P548" s="125"/>
      <c r="Q548" s="125"/>
      <c r="R548" s="125"/>
      <c r="S548" s="125"/>
      <c r="T548" s="125"/>
      <c r="U548" s="125"/>
      <c r="V548" s="125"/>
    </row>
    <row r="549" spans="1:22" ht="12">
      <c r="A549" s="125"/>
      <c r="B549" s="125"/>
      <c r="C549" s="125"/>
      <c r="D549" s="125"/>
      <c r="E549" s="125"/>
      <c r="F549" s="125"/>
      <c r="G549" s="125"/>
      <c r="H549" s="125"/>
      <c r="I549" s="125"/>
      <c r="J549" s="125"/>
      <c r="K549" s="125"/>
      <c r="L549" s="125"/>
      <c r="M549" s="125"/>
      <c r="N549" s="125"/>
      <c r="O549" s="125"/>
      <c r="P549" s="125"/>
      <c r="Q549" s="125"/>
      <c r="R549" s="125"/>
      <c r="S549" s="125"/>
      <c r="T549" s="125"/>
      <c r="U549" s="125"/>
      <c r="V549" s="125"/>
    </row>
    <row r="550" spans="1:22" ht="12">
      <c r="A550" s="125"/>
      <c r="B550" s="125"/>
      <c r="C550" s="125"/>
      <c r="D550" s="125"/>
      <c r="E550" s="125"/>
      <c r="F550" s="125"/>
      <c r="G550" s="125"/>
      <c r="H550" s="125"/>
      <c r="I550" s="125"/>
      <c r="J550" s="125"/>
      <c r="K550" s="125"/>
      <c r="L550" s="125"/>
      <c r="M550" s="125"/>
      <c r="N550" s="125"/>
      <c r="O550" s="125"/>
      <c r="P550" s="125"/>
      <c r="Q550" s="125"/>
      <c r="R550" s="125"/>
      <c r="S550" s="125"/>
      <c r="T550" s="125"/>
      <c r="U550" s="125"/>
      <c r="V550" s="125"/>
    </row>
    <row r="551" spans="1:22" ht="12">
      <c r="A551" s="125"/>
      <c r="B551" s="125"/>
      <c r="C551" s="125"/>
      <c r="D551" s="125"/>
      <c r="E551" s="125"/>
      <c r="F551" s="125"/>
      <c r="G551" s="125"/>
      <c r="H551" s="125"/>
      <c r="I551" s="125"/>
      <c r="J551" s="125"/>
      <c r="K551" s="125"/>
      <c r="L551" s="125"/>
      <c r="M551" s="125"/>
      <c r="N551" s="125"/>
      <c r="O551" s="125"/>
      <c r="P551" s="125"/>
      <c r="Q551" s="125"/>
      <c r="R551" s="125"/>
      <c r="S551" s="125"/>
      <c r="T551" s="125"/>
      <c r="U551" s="125"/>
      <c r="V551" s="125"/>
    </row>
    <row r="552" spans="1:22" ht="12">
      <c r="A552" s="125"/>
      <c r="B552" s="125"/>
      <c r="C552" s="125"/>
      <c r="D552" s="125"/>
      <c r="E552" s="125"/>
      <c r="F552" s="125"/>
      <c r="G552" s="125"/>
      <c r="H552" s="125"/>
      <c r="I552" s="125"/>
      <c r="J552" s="125"/>
      <c r="K552" s="125"/>
      <c r="L552" s="125"/>
      <c r="M552" s="125"/>
      <c r="N552" s="125"/>
      <c r="O552" s="125"/>
      <c r="P552" s="125"/>
      <c r="Q552" s="125"/>
      <c r="R552" s="125"/>
      <c r="S552" s="125"/>
      <c r="T552" s="125"/>
      <c r="U552" s="125"/>
      <c r="V552" s="125"/>
    </row>
    <row r="553" spans="1:22" ht="12">
      <c r="A553" s="125"/>
      <c r="B553" s="125"/>
      <c r="C553" s="125"/>
      <c r="D553" s="125"/>
      <c r="E553" s="125"/>
      <c r="F553" s="125"/>
      <c r="G553" s="125"/>
      <c r="H553" s="125"/>
      <c r="I553" s="125"/>
      <c r="J553" s="125"/>
      <c r="K553" s="125"/>
      <c r="L553" s="125"/>
      <c r="M553" s="125"/>
      <c r="N553" s="125"/>
      <c r="O553" s="125"/>
      <c r="P553" s="125"/>
      <c r="Q553" s="125"/>
      <c r="R553" s="125"/>
      <c r="S553" s="125"/>
      <c r="T553" s="125"/>
      <c r="U553" s="125"/>
      <c r="V553" s="125"/>
    </row>
    <row r="554" spans="1:22" ht="12">
      <c r="A554" s="125"/>
      <c r="B554" s="125"/>
      <c r="C554" s="125"/>
      <c r="D554" s="125"/>
      <c r="E554" s="125"/>
      <c r="F554" s="125"/>
      <c r="G554" s="125"/>
      <c r="H554" s="125"/>
      <c r="I554" s="125"/>
      <c r="J554" s="125"/>
      <c r="K554" s="125"/>
      <c r="L554" s="125"/>
      <c r="M554" s="125"/>
      <c r="N554" s="125"/>
      <c r="O554" s="125"/>
      <c r="P554" s="125"/>
      <c r="Q554" s="125"/>
      <c r="R554" s="125"/>
      <c r="S554" s="125"/>
      <c r="T554" s="125"/>
      <c r="U554" s="125"/>
      <c r="V554" s="125"/>
    </row>
    <row r="555" spans="1:22" ht="12">
      <c r="A555" s="125"/>
      <c r="B555" s="125"/>
      <c r="C555" s="125"/>
      <c r="D555" s="125"/>
      <c r="E555" s="125"/>
      <c r="F555" s="125"/>
      <c r="G555" s="125"/>
      <c r="H555" s="125"/>
      <c r="I555" s="125"/>
      <c r="J555" s="125"/>
      <c r="K555" s="125"/>
      <c r="L555" s="125"/>
      <c r="M555" s="125"/>
      <c r="N555" s="125"/>
      <c r="O555" s="125"/>
      <c r="P555" s="125"/>
      <c r="Q555" s="125"/>
      <c r="R555" s="125"/>
      <c r="S555" s="125"/>
      <c r="T555" s="125"/>
      <c r="U555" s="125"/>
      <c r="V555" s="125"/>
    </row>
    <row r="556" spans="1:22" ht="12">
      <c r="A556" s="125"/>
      <c r="B556" s="125"/>
      <c r="C556" s="125"/>
      <c r="D556" s="125"/>
      <c r="E556" s="125"/>
      <c r="F556" s="125"/>
      <c r="G556" s="125"/>
      <c r="H556" s="125"/>
      <c r="I556" s="125"/>
      <c r="J556" s="125"/>
      <c r="K556" s="125"/>
      <c r="L556" s="125"/>
      <c r="M556" s="125"/>
      <c r="N556" s="125"/>
      <c r="O556" s="125"/>
      <c r="P556" s="125"/>
      <c r="Q556" s="125"/>
      <c r="R556" s="125"/>
      <c r="S556" s="125"/>
      <c r="T556" s="125"/>
      <c r="U556" s="125"/>
      <c r="V556" s="125"/>
    </row>
    <row r="557" spans="1:22" ht="12">
      <c r="A557" s="125"/>
      <c r="B557" s="125"/>
      <c r="C557" s="125"/>
      <c r="D557" s="125"/>
      <c r="E557" s="125"/>
      <c r="F557" s="125"/>
      <c r="G557" s="125"/>
      <c r="H557" s="125"/>
      <c r="I557" s="125"/>
      <c r="J557" s="125"/>
      <c r="K557" s="125"/>
      <c r="L557" s="125"/>
      <c r="M557" s="125"/>
      <c r="N557" s="125"/>
      <c r="O557" s="125"/>
      <c r="P557" s="125"/>
      <c r="Q557" s="125"/>
      <c r="R557" s="125"/>
      <c r="S557" s="125"/>
      <c r="T557" s="125"/>
      <c r="U557" s="125"/>
      <c r="V557" s="125"/>
    </row>
    <row r="558" spans="1:22" ht="12">
      <c r="A558" s="125"/>
      <c r="B558" s="125"/>
      <c r="C558" s="125"/>
      <c r="D558" s="125"/>
      <c r="E558" s="125"/>
      <c r="F558" s="125"/>
      <c r="G558" s="125"/>
      <c r="H558" s="125"/>
      <c r="I558" s="125"/>
      <c r="J558" s="125"/>
      <c r="K558" s="125"/>
      <c r="L558" s="125"/>
      <c r="M558" s="125"/>
      <c r="N558" s="125"/>
      <c r="O558" s="125"/>
      <c r="P558" s="125"/>
      <c r="Q558" s="125"/>
      <c r="R558" s="125"/>
      <c r="S558" s="125"/>
      <c r="T558" s="125"/>
      <c r="U558" s="125"/>
      <c r="V558" s="125"/>
    </row>
    <row r="559" spans="1:22" ht="12">
      <c r="A559" s="125"/>
      <c r="B559" s="125"/>
      <c r="C559" s="125"/>
      <c r="D559" s="125"/>
      <c r="E559" s="125"/>
      <c r="F559" s="125"/>
      <c r="G559" s="125"/>
      <c r="H559" s="125"/>
      <c r="I559" s="125"/>
      <c r="J559" s="125"/>
      <c r="K559" s="125"/>
      <c r="L559" s="125"/>
      <c r="M559" s="125"/>
      <c r="N559" s="125"/>
      <c r="O559" s="125"/>
      <c r="P559" s="125"/>
      <c r="Q559" s="125"/>
      <c r="R559" s="125"/>
      <c r="S559" s="125"/>
      <c r="T559" s="125"/>
      <c r="U559" s="125"/>
      <c r="V559" s="125"/>
    </row>
    <row r="560" spans="1:22" ht="12">
      <c r="A560" s="125"/>
      <c r="B560" s="125"/>
      <c r="C560" s="125"/>
      <c r="D560" s="125"/>
      <c r="E560" s="125"/>
      <c r="F560" s="125"/>
      <c r="G560" s="125"/>
      <c r="H560" s="125"/>
      <c r="I560" s="125"/>
      <c r="J560" s="125"/>
      <c r="K560" s="125"/>
      <c r="L560" s="125"/>
      <c r="M560" s="125"/>
      <c r="N560" s="125"/>
      <c r="O560" s="125"/>
      <c r="P560" s="125"/>
      <c r="Q560" s="125"/>
      <c r="R560" s="125"/>
      <c r="S560" s="125"/>
      <c r="T560" s="125"/>
      <c r="U560" s="125"/>
      <c r="V560" s="125"/>
    </row>
    <row r="561" spans="1:22" ht="12">
      <c r="A561" s="125"/>
      <c r="B561" s="125"/>
      <c r="C561" s="125"/>
      <c r="D561" s="125"/>
      <c r="E561" s="125"/>
      <c r="F561" s="125"/>
      <c r="G561" s="125"/>
      <c r="H561" s="125"/>
      <c r="I561" s="125"/>
      <c r="J561" s="125"/>
      <c r="K561" s="125"/>
      <c r="L561" s="125"/>
      <c r="M561" s="125"/>
      <c r="N561" s="125"/>
      <c r="O561" s="125"/>
      <c r="P561" s="125"/>
      <c r="Q561" s="125"/>
      <c r="R561" s="125"/>
      <c r="S561" s="125"/>
      <c r="T561" s="125"/>
      <c r="U561" s="125"/>
      <c r="V561" s="125"/>
    </row>
    <row r="562" spans="1:22" ht="12">
      <c r="A562" s="125"/>
      <c r="B562" s="125"/>
      <c r="C562" s="125"/>
      <c r="D562" s="125"/>
      <c r="E562" s="125"/>
      <c r="F562" s="125"/>
      <c r="G562" s="125"/>
      <c r="H562" s="125"/>
      <c r="I562" s="125"/>
      <c r="J562" s="125"/>
      <c r="K562" s="125"/>
      <c r="L562" s="125"/>
      <c r="M562" s="125"/>
      <c r="N562" s="125"/>
      <c r="O562" s="125"/>
      <c r="P562" s="125"/>
      <c r="Q562" s="125"/>
      <c r="R562" s="125"/>
      <c r="S562" s="125"/>
      <c r="T562" s="125"/>
      <c r="U562" s="125"/>
      <c r="V562" s="125"/>
    </row>
    <row r="563" spans="1:22" ht="12">
      <c r="A563" s="125"/>
      <c r="B563" s="125"/>
      <c r="C563" s="125"/>
      <c r="D563" s="125"/>
      <c r="E563" s="125"/>
      <c r="F563" s="125"/>
      <c r="G563" s="125"/>
      <c r="H563" s="125"/>
      <c r="I563" s="125"/>
      <c r="J563" s="125"/>
      <c r="K563" s="125"/>
      <c r="L563" s="125"/>
      <c r="M563" s="125"/>
      <c r="N563" s="125"/>
      <c r="O563" s="125"/>
      <c r="P563" s="125"/>
      <c r="Q563" s="125"/>
      <c r="R563" s="125"/>
      <c r="S563" s="125"/>
      <c r="T563" s="125"/>
      <c r="U563" s="125"/>
      <c r="V563" s="125"/>
    </row>
    <row r="564" spans="1:22" ht="12">
      <c r="A564" s="125"/>
      <c r="B564" s="125"/>
      <c r="C564" s="125"/>
      <c r="D564" s="125"/>
      <c r="E564" s="125"/>
      <c r="F564" s="125"/>
      <c r="G564" s="125"/>
      <c r="H564" s="125"/>
      <c r="I564" s="125"/>
      <c r="J564" s="125"/>
      <c r="K564" s="125"/>
      <c r="L564" s="125"/>
      <c r="M564" s="125"/>
      <c r="N564" s="125"/>
      <c r="O564" s="125"/>
      <c r="P564" s="125"/>
      <c r="Q564" s="125"/>
      <c r="R564" s="125"/>
      <c r="S564" s="125"/>
      <c r="T564" s="125"/>
      <c r="U564" s="125"/>
      <c r="V564" s="125"/>
    </row>
    <row r="565" spans="1:22" ht="12">
      <c r="A565" s="125"/>
      <c r="B565" s="125"/>
      <c r="C565" s="125"/>
      <c r="D565" s="125"/>
      <c r="E565" s="125"/>
      <c r="F565" s="125"/>
      <c r="G565" s="125"/>
      <c r="H565" s="125"/>
      <c r="I565" s="125"/>
      <c r="J565" s="125"/>
      <c r="K565" s="125"/>
      <c r="L565" s="125"/>
      <c r="M565" s="125"/>
      <c r="N565" s="125"/>
      <c r="O565" s="125"/>
      <c r="P565" s="125"/>
      <c r="Q565" s="125"/>
      <c r="R565" s="125"/>
      <c r="S565" s="125"/>
      <c r="T565" s="125"/>
      <c r="U565" s="125"/>
      <c r="V565" s="125"/>
    </row>
    <row r="566" spans="1:22" ht="12">
      <c r="A566" s="125"/>
      <c r="B566" s="125"/>
      <c r="C566" s="125"/>
      <c r="D566" s="125"/>
      <c r="E566" s="125"/>
      <c r="F566" s="125"/>
      <c r="G566" s="125"/>
      <c r="H566" s="125"/>
      <c r="I566" s="125"/>
      <c r="J566" s="125"/>
      <c r="K566" s="125"/>
      <c r="L566" s="125"/>
      <c r="M566" s="125"/>
      <c r="N566" s="125"/>
      <c r="O566" s="125"/>
      <c r="P566" s="125"/>
      <c r="Q566" s="125"/>
      <c r="R566" s="125"/>
      <c r="S566" s="125"/>
      <c r="T566" s="125"/>
      <c r="U566" s="125"/>
      <c r="V566" s="125"/>
    </row>
    <row r="567" spans="1:22" ht="12">
      <c r="A567" s="125"/>
      <c r="B567" s="125"/>
      <c r="C567" s="125"/>
      <c r="D567" s="125"/>
      <c r="E567" s="125"/>
      <c r="F567" s="125"/>
      <c r="G567" s="125"/>
      <c r="H567" s="125"/>
      <c r="I567" s="125"/>
      <c r="J567" s="125"/>
      <c r="K567" s="125"/>
      <c r="L567" s="125"/>
      <c r="M567" s="125"/>
      <c r="N567" s="125"/>
      <c r="O567" s="125"/>
      <c r="P567" s="125"/>
      <c r="Q567" s="125"/>
      <c r="R567" s="125"/>
      <c r="S567" s="125"/>
      <c r="T567" s="125"/>
      <c r="U567" s="125"/>
      <c r="V567" s="125"/>
    </row>
    <row r="568" spans="1:22" ht="12">
      <c r="A568" s="125"/>
      <c r="B568" s="125"/>
      <c r="C568" s="125"/>
      <c r="D568" s="125"/>
      <c r="E568" s="125"/>
      <c r="F568" s="125"/>
      <c r="G568" s="125"/>
      <c r="H568" s="125"/>
      <c r="I568" s="125"/>
      <c r="J568" s="125"/>
      <c r="K568" s="125"/>
      <c r="L568" s="125"/>
      <c r="M568" s="125"/>
      <c r="N568" s="125"/>
      <c r="O568" s="125"/>
      <c r="P568" s="125"/>
      <c r="Q568" s="125"/>
      <c r="R568" s="125"/>
      <c r="S568" s="125"/>
      <c r="T568" s="125"/>
      <c r="U568" s="125"/>
      <c r="V568" s="125"/>
    </row>
    <row r="569" spans="1:22" ht="12">
      <c r="A569" s="125"/>
      <c r="B569" s="125"/>
      <c r="C569" s="125"/>
      <c r="D569" s="125"/>
      <c r="E569" s="125"/>
      <c r="F569" s="125"/>
      <c r="G569" s="125"/>
      <c r="H569" s="125"/>
      <c r="I569" s="125"/>
      <c r="J569" s="125"/>
      <c r="K569" s="125"/>
      <c r="L569" s="125"/>
      <c r="M569" s="125"/>
      <c r="N569" s="125"/>
      <c r="O569" s="125"/>
      <c r="P569" s="125"/>
      <c r="Q569" s="125"/>
      <c r="R569" s="125"/>
      <c r="S569" s="125"/>
      <c r="T569" s="125"/>
      <c r="U569" s="125"/>
      <c r="V569" s="125"/>
    </row>
    <row r="570" spans="1:22" ht="12">
      <c r="A570" s="125"/>
      <c r="B570" s="125"/>
      <c r="C570" s="125"/>
      <c r="D570" s="125"/>
      <c r="E570" s="125"/>
      <c r="F570" s="125"/>
      <c r="G570" s="125"/>
      <c r="H570" s="125"/>
      <c r="I570" s="125"/>
      <c r="J570" s="125"/>
      <c r="K570" s="125"/>
      <c r="L570" s="125"/>
      <c r="M570" s="125"/>
      <c r="N570" s="125"/>
      <c r="O570" s="125"/>
      <c r="P570" s="125"/>
      <c r="Q570" s="125"/>
      <c r="R570" s="125"/>
      <c r="S570" s="125"/>
      <c r="T570" s="125"/>
      <c r="U570" s="125"/>
      <c r="V570" s="125"/>
    </row>
    <row r="571" spans="1:22" ht="12">
      <c r="A571" s="125"/>
      <c r="B571" s="125"/>
      <c r="C571" s="125"/>
      <c r="D571" s="125"/>
      <c r="E571" s="125"/>
      <c r="F571" s="125"/>
      <c r="G571" s="125"/>
      <c r="H571" s="125"/>
      <c r="I571" s="125"/>
      <c r="J571" s="125"/>
      <c r="K571" s="125"/>
      <c r="L571" s="125"/>
      <c r="M571" s="125"/>
      <c r="N571" s="125"/>
      <c r="O571" s="125"/>
      <c r="P571" s="125"/>
      <c r="Q571" s="125"/>
      <c r="R571" s="125"/>
      <c r="S571" s="125"/>
      <c r="T571" s="125"/>
      <c r="U571" s="125"/>
      <c r="V571" s="125"/>
    </row>
    <row r="572" spans="1:22" ht="12">
      <c r="A572" s="125"/>
      <c r="B572" s="125"/>
      <c r="C572" s="125"/>
      <c r="D572" s="125"/>
      <c r="E572" s="125"/>
      <c r="F572" s="125"/>
      <c r="G572" s="125"/>
      <c r="H572" s="125"/>
      <c r="I572" s="125"/>
      <c r="J572" s="125"/>
      <c r="K572" s="125"/>
      <c r="L572" s="125"/>
      <c r="M572" s="125"/>
      <c r="N572" s="125"/>
      <c r="O572" s="125"/>
      <c r="P572" s="125"/>
      <c r="Q572" s="125"/>
      <c r="R572" s="125"/>
      <c r="S572" s="125"/>
      <c r="T572" s="125"/>
      <c r="U572" s="125"/>
      <c r="V572" s="125"/>
    </row>
    <row r="573" spans="1:22" ht="12">
      <c r="A573" s="125"/>
      <c r="B573" s="125"/>
      <c r="C573" s="125"/>
      <c r="D573" s="125"/>
      <c r="E573" s="125"/>
      <c r="F573" s="125"/>
      <c r="G573" s="125"/>
      <c r="H573" s="125"/>
      <c r="I573" s="125"/>
      <c r="J573" s="125"/>
      <c r="K573" s="125"/>
      <c r="L573" s="125"/>
      <c r="M573" s="125"/>
      <c r="N573" s="125"/>
      <c r="O573" s="125"/>
      <c r="P573" s="125"/>
      <c r="Q573" s="125"/>
      <c r="R573" s="125"/>
      <c r="S573" s="125"/>
      <c r="T573" s="125"/>
      <c r="U573" s="125"/>
      <c r="V573" s="125"/>
    </row>
    <row r="574" spans="1:22" ht="12">
      <c r="A574" s="125"/>
      <c r="B574" s="125"/>
      <c r="C574" s="125"/>
      <c r="D574" s="125"/>
      <c r="E574" s="125"/>
      <c r="F574" s="125"/>
      <c r="G574" s="125"/>
      <c r="H574" s="125"/>
      <c r="I574" s="125"/>
      <c r="J574" s="125"/>
      <c r="K574" s="125"/>
      <c r="L574" s="125"/>
      <c r="M574" s="125"/>
      <c r="N574" s="125"/>
      <c r="O574" s="125"/>
      <c r="P574" s="125"/>
      <c r="Q574" s="125"/>
      <c r="R574" s="125"/>
      <c r="S574" s="125"/>
      <c r="T574" s="125"/>
      <c r="U574" s="125"/>
      <c r="V574" s="125"/>
    </row>
    <row r="575" spans="1:22" ht="12">
      <c r="A575" s="125"/>
      <c r="B575" s="125"/>
      <c r="C575" s="125"/>
      <c r="D575" s="125"/>
      <c r="E575" s="125"/>
      <c r="F575" s="125"/>
      <c r="G575" s="125"/>
      <c r="H575" s="125"/>
      <c r="I575" s="125"/>
      <c r="J575" s="125"/>
      <c r="K575" s="125"/>
      <c r="L575" s="125"/>
      <c r="M575" s="125"/>
      <c r="N575" s="125"/>
      <c r="O575" s="125"/>
      <c r="P575" s="125"/>
      <c r="Q575" s="125"/>
      <c r="R575" s="125"/>
      <c r="S575" s="125"/>
      <c r="T575" s="125"/>
      <c r="U575" s="125"/>
      <c r="V575" s="125"/>
    </row>
    <row r="576" spans="1:22" ht="12">
      <c r="A576" s="125"/>
      <c r="B576" s="125"/>
      <c r="C576" s="125"/>
      <c r="D576" s="125"/>
      <c r="E576" s="125"/>
      <c r="F576" s="125"/>
      <c r="G576" s="125"/>
      <c r="H576" s="125"/>
      <c r="I576" s="125"/>
      <c r="J576" s="125"/>
      <c r="K576" s="125"/>
      <c r="L576" s="125"/>
      <c r="M576" s="125"/>
      <c r="N576" s="125"/>
      <c r="O576" s="125"/>
      <c r="P576" s="125"/>
      <c r="Q576" s="125"/>
      <c r="R576" s="125"/>
      <c r="S576" s="125"/>
      <c r="T576" s="125"/>
      <c r="U576" s="125"/>
      <c r="V576" s="125"/>
    </row>
    <row r="577" spans="1:22" ht="12">
      <c r="A577" s="125"/>
      <c r="B577" s="125"/>
      <c r="C577" s="125"/>
      <c r="D577" s="125"/>
      <c r="E577" s="125"/>
      <c r="F577" s="125"/>
      <c r="G577" s="125"/>
      <c r="H577" s="125"/>
      <c r="I577" s="125"/>
      <c r="J577" s="125"/>
      <c r="K577" s="125"/>
      <c r="L577" s="125"/>
      <c r="M577" s="125"/>
      <c r="N577" s="125"/>
      <c r="O577" s="125"/>
      <c r="P577" s="125"/>
      <c r="Q577" s="125"/>
      <c r="R577" s="125"/>
      <c r="S577" s="125"/>
      <c r="T577" s="125"/>
      <c r="U577" s="125"/>
      <c r="V577" s="125"/>
    </row>
    <row r="578" spans="1:22" ht="12">
      <c r="A578" s="125"/>
      <c r="B578" s="125"/>
      <c r="C578" s="125"/>
      <c r="D578" s="125"/>
      <c r="E578" s="125"/>
      <c r="F578" s="125"/>
      <c r="G578" s="125"/>
      <c r="H578" s="125"/>
      <c r="I578" s="125"/>
      <c r="J578" s="125"/>
      <c r="K578" s="125"/>
      <c r="L578" s="125"/>
      <c r="M578" s="125"/>
      <c r="N578" s="125"/>
      <c r="O578" s="125"/>
      <c r="P578" s="125"/>
      <c r="Q578" s="125"/>
      <c r="R578" s="125"/>
      <c r="S578" s="125"/>
      <c r="T578" s="125"/>
      <c r="U578" s="125"/>
      <c r="V578" s="125"/>
    </row>
    <row r="579" spans="1:22" ht="12">
      <c r="A579" s="125"/>
      <c r="B579" s="125"/>
      <c r="C579" s="125"/>
      <c r="D579" s="125"/>
      <c r="E579" s="125"/>
      <c r="F579" s="125"/>
      <c r="G579" s="125"/>
      <c r="H579" s="125"/>
      <c r="I579" s="125"/>
      <c r="J579" s="125"/>
      <c r="K579" s="125"/>
      <c r="L579" s="125"/>
      <c r="M579" s="125"/>
      <c r="N579" s="125"/>
      <c r="O579" s="125"/>
      <c r="P579" s="125"/>
      <c r="Q579" s="125"/>
      <c r="R579" s="125"/>
      <c r="S579" s="125"/>
      <c r="T579" s="125"/>
      <c r="U579" s="125"/>
      <c r="V579" s="125"/>
    </row>
    <row r="580" spans="1:22" ht="12">
      <c r="A580" s="125"/>
      <c r="B580" s="125"/>
      <c r="C580" s="125"/>
      <c r="D580" s="125"/>
      <c r="E580" s="125"/>
      <c r="F580" s="125"/>
      <c r="G580" s="125"/>
      <c r="H580" s="125"/>
      <c r="I580" s="125"/>
      <c r="J580" s="125"/>
      <c r="K580" s="125"/>
      <c r="L580" s="125"/>
      <c r="M580" s="125"/>
      <c r="N580" s="125"/>
      <c r="O580" s="125"/>
      <c r="P580" s="125"/>
      <c r="Q580" s="125"/>
      <c r="R580" s="125"/>
      <c r="S580" s="125"/>
      <c r="T580" s="125"/>
      <c r="U580" s="125"/>
      <c r="V580" s="125"/>
    </row>
    <row r="581" spans="1:22" ht="12">
      <c r="A581" s="125"/>
      <c r="B581" s="125"/>
      <c r="C581" s="125"/>
      <c r="D581" s="125"/>
      <c r="E581" s="125"/>
      <c r="F581" s="125"/>
      <c r="G581" s="125"/>
      <c r="H581" s="125"/>
      <c r="I581" s="125"/>
      <c r="J581" s="125"/>
      <c r="K581" s="125"/>
      <c r="L581" s="125"/>
      <c r="M581" s="125"/>
      <c r="N581" s="125"/>
      <c r="O581" s="125"/>
      <c r="P581" s="125"/>
      <c r="Q581" s="125"/>
      <c r="R581" s="125"/>
      <c r="S581" s="125"/>
      <c r="T581" s="125"/>
      <c r="U581" s="125"/>
      <c r="V581" s="125"/>
    </row>
    <row r="582" spans="1:22" ht="12">
      <c r="A582" s="125"/>
      <c r="B582" s="125"/>
      <c r="C582" s="125"/>
      <c r="D582" s="125"/>
      <c r="E582" s="125"/>
      <c r="F582" s="125"/>
      <c r="G582" s="125"/>
      <c r="H582" s="125"/>
      <c r="I582" s="125"/>
      <c r="J582" s="125"/>
      <c r="K582" s="125"/>
      <c r="L582" s="125"/>
      <c r="M582" s="125"/>
      <c r="N582" s="125"/>
      <c r="O582" s="125"/>
      <c r="P582" s="125"/>
      <c r="Q582" s="125"/>
      <c r="R582" s="125"/>
      <c r="S582" s="125"/>
      <c r="T582" s="125"/>
      <c r="U582" s="125"/>
      <c r="V582" s="125"/>
    </row>
    <row r="583" spans="1:22" ht="12">
      <c r="A583" s="125"/>
      <c r="B583" s="125"/>
      <c r="C583" s="125"/>
      <c r="D583" s="125"/>
      <c r="E583" s="125"/>
      <c r="F583" s="125"/>
      <c r="G583" s="125"/>
      <c r="H583" s="125"/>
      <c r="I583" s="125"/>
      <c r="J583" s="125"/>
      <c r="K583" s="125"/>
      <c r="L583" s="125"/>
      <c r="M583" s="125"/>
      <c r="N583" s="125"/>
      <c r="O583" s="125"/>
      <c r="P583" s="125"/>
      <c r="Q583" s="125"/>
      <c r="R583" s="125"/>
      <c r="S583" s="125"/>
      <c r="T583" s="125"/>
      <c r="U583" s="125"/>
      <c r="V583" s="125"/>
    </row>
    <row r="584" spans="1:22" ht="12">
      <c r="A584" s="125"/>
      <c r="B584" s="125"/>
      <c r="C584" s="125"/>
      <c r="D584" s="125"/>
      <c r="E584" s="125"/>
      <c r="F584" s="125"/>
      <c r="G584" s="125"/>
      <c r="H584" s="125"/>
      <c r="I584" s="125"/>
      <c r="J584" s="125"/>
      <c r="K584" s="125"/>
      <c r="L584" s="125"/>
      <c r="M584" s="125"/>
      <c r="N584" s="125"/>
      <c r="O584" s="125"/>
      <c r="P584" s="125"/>
      <c r="Q584" s="125"/>
      <c r="R584" s="125"/>
      <c r="S584" s="125"/>
      <c r="T584" s="125"/>
      <c r="U584" s="125"/>
      <c r="V584" s="125"/>
    </row>
    <row r="585" spans="1:22" ht="12">
      <c r="A585" s="125"/>
      <c r="B585" s="125"/>
      <c r="C585" s="125"/>
      <c r="D585" s="125"/>
      <c r="E585" s="125"/>
      <c r="F585" s="125"/>
      <c r="G585" s="125"/>
      <c r="H585" s="125"/>
      <c r="I585" s="125"/>
      <c r="J585" s="125"/>
      <c r="K585" s="125"/>
      <c r="L585" s="125"/>
      <c r="M585" s="125"/>
      <c r="N585" s="125"/>
      <c r="O585" s="125"/>
      <c r="P585" s="125"/>
      <c r="Q585" s="125"/>
      <c r="R585" s="125"/>
      <c r="S585" s="125"/>
      <c r="T585" s="125"/>
      <c r="U585" s="125"/>
      <c r="V585" s="125"/>
    </row>
    <row r="586" spans="1:22" ht="12">
      <c r="A586" s="125"/>
      <c r="B586" s="125"/>
      <c r="C586" s="125"/>
      <c r="D586" s="125"/>
      <c r="E586" s="125"/>
      <c r="F586" s="125"/>
      <c r="G586" s="125"/>
      <c r="H586" s="125"/>
      <c r="I586" s="125"/>
      <c r="J586" s="125"/>
      <c r="K586" s="125"/>
      <c r="L586" s="125"/>
      <c r="M586" s="125"/>
      <c r="N586" s="125"/>
      <c r="O586" s="125"/>
      <c r="P586" s="125"/>
      <c r="Q586" s="125"/>
      <c r="R586" s="125"/>
      <c r="S586" s="125"/>
      <c r="T586" s="125"/>
      <c r="U586" s="125"/>
      <c r="V586" s="125"/>
    </row>
    <row r="587" spans="1:22" ht="12">
      <c r="A587" s="125"/>
      <c r="B587" s="125"/>
      <c r="C587" s="125"/>
      <c r="D587" s="125"/>
      <c r="E587" s="125"/>
      <c r="F587" s="125"/>
      <c r="G587" s="125"/>
      <c r="H587" s="125"/>
      <c r="I587" s="125"/>
      <c r="J587" s="125"/>
      <c r="K587" s="125"/>
      <c r="L587" s="125"/>
      <c r="M587" s="125"/>
      <c r="N587" s="125"/>
      <c r="O587" s="125"/>
      <c r="P587" s="125"/>
      <c r="Q587" s="125"/>
      <c r="R587" s="125"/>
      <c r="S587" s="125"/>
      <c r="T587" s="125"/>
      <c r="U587" s="125"/>
      <c r="V587" s="125"/>
    </row>
    <row r="588" spans="1:22" ht="12">
      <c r="A588" s="125"/>
      <c r="B588" s="125"/>
      <c r="C588" s="125"/>
      <c r="D588" s="125"/>
      <c r="E588" s="125"/>
      <c r="F588" s="125"/>
      <c r="G588" s="125"/>
      <c r="H588" s="125"/>
      <c r="I588" s="125"/>
      <c r="J588" s="125"/>
      <c r="K588" s="125"/>
      <c r="L588" s="125"/>
      <c r="M588" s="125"/>
      <c r="N588" s="125"/>
      <c r="O588" s="125"/>
      <c r="P588" s="125"/>
      <c r="Q588" s="125"/>
      <c r="R588" s="125"/>
      <c r="S588" s="125"/>
      <c r="T588" s="125"/>
      <c r="U588" s="125"/>
      <c r="V588" s="125"/>
    </row>
    <row r="589" spans="1:22" ht="12">
      <c r="A589" s="125"/>
      <c r="B589" s="125"/>
      <c r="C589" s="125"/>
      <c r="D589" s="125"/>
      <c r="E589" s="125"/>
      <c r="F589" s="125"/>
      <c r="G589" s="125"/>
      <c r="H589" s="125"/>
      <c r="I589" s="125"/>
      <c r="J589" s="125"/>
      <c r="K589" s="125"/>
      <c r="L589" s="125"/>
      <c r="M589" s="125"/>
      <c r="N589" s="125"/>
      <c r="O589" s="125"/>
      <c r="P589" s="125"/>
      <c r="Q589" s="125"/>
      <c r="R589" s="125"/>
      <c r="S589" s="125"/>
      <c r="T589" s="125"/>
      <c r="U589" s="125"/>
      <c r="V589" s="125"/>
    </row>
    <row r="590" spans="1:22" ht="12">
      <c r="A590" s="125"/>
      <c r="B590" s="125"/>
      <c r="C590" s="125"/>
      <c r="D590" s="125"/>
      <c r="E590" s="125"/>
      <c r="F590" s="125"/>
      <c r="G590" s="125"/>
      <c r="H590" s="125"/>
      <c r="I590" s="125"/>
      <c r="J590" s="125"/>
      <c r="K590" s="125"/>
      <c r="L590" s="125"/>
      <c r="M590" s="125"/>
      <c r="N590" s="125"/>
      <c r="O590" s="125"/>
      <c r="P590" s="125"/>
      <c r="Q590" s="125"/>
      <c r="R590" s="125"/>
      <c r="S590" s="125"/>
      <c r="T590" s="125"/>
      <c r="U590" s="125"/>
      <c r="V590" s="125"/>
    </row>
    <row r="591" spans="1:22" ht="12">
      <c r="A591" s="125"/>
      <c r="B591" s="125"/>
      <c r="C591" s="125"/>
      <c r="D591" s="125"/>
      <c r="E591" s="125"/>
      <c r="F591" s="125"/>
      <c r="G591" s="125"/>
      <c r="H591" s="125"/>
      <c r="I591" s="125"/>
      <c r="J591" s="125"/>
      <c r="K591" s="125"/>
      <c r="L591" s="125"/>
      <c r="M591" s="125"/>
      <c r="N591" s="125"/>
      <c r="O591" s="125"/>
      <c r="P591" s="125"/>
      <c r="Q591" s="125"/>
      <c r="R591" s="125"/>
      <c r="S591" s="125"/>
      <c r="T591" s="125"/>
      <c r="U591" s="125"/>
      <c r="V591" s="125"/>
    </row>
    <row r="592" spans="1:22" ht="12">
      <c r="A592" s="125"/>
      <c r="B592" s="125"/>
      <c r="C592" s="125"/>
      <c r="D592" s="125"/>
      <c r="E592" s="125"/>
      <c r="F592" s="125"/>
      <c r="G592" s="125"/>
      <c r="H592" s="125"/>
      <c r="I592" s="125"/>
      <c r="J592" s="125"/>
      <c r="K592" s="125"/>
      <c r="L592" s="125"/>
      <c r="M592" s="125"/>
      <c r="N592" s="125"/>
      <c r="O592" s="125"/>
      <c r="P592" s="125"/>
      <c r="Q592" s="125"/>
      <c r="R592" s="125"/>
      <c r="S592" s="125"/>
      <c r="T592" s="125"/>
      <c r="U592" s="125"/>
      <c r="V592" s="125"/>
    </row>
    <row r="593" spans="1:22" ht="12">
      <c r="A593" s="125"/>
      <c r="B593" s="125"/>
      <c r="C593" s="125"/>
      <c r="D593" s="125"/>
      <c r="E593" s="125"/>
      <c r="F593" s="125"/>
      <c r="G593" s="125"/>
      <c r="H593" s="125"/>
      <c r="I593" s="125"/>
      <c r="J593" s="125"/>
      <c r="K593" s="125"/>
      <c r="L593" s="125"/>
      <c r="M593" s="125"/>
      <c r="N593" s="125"/>
      <c r="O593" s="125"/>
      <c r="P593" s="125"/>
      <c r="Q593" s="125"/>
      <c r="R593" s="125"/>
      <c r="S593" s="125"/>
      <c r="T593" s="125"/>
      <c r="U593" s="125"/>
      <c r="V593" s="125"/>
    </row>
    <row r="594" spans="1:22" ht="12">
      <c r="A594" s="125"/>
      <c r="B594" s="125"/>
      <c r="C594" s="125"/>
      <c r="D594" s="125"/>
      <c r="E594" s="125"/>
      <c r="F594" s="125"/>
      <c r="G594" s="125"/>
      <c r="H594" s="125"/>
      <c r="I594" s="125"/>
      <c r="J594" s="125"/>
      <c r="K594" s="125"/>
      <c r="L594" s="125"/>
      <c r="M594" s="125"/>
      <c r="N594" s="125"/>
      <c r="O594" s="125"/>
      <c r="P594" s="125"/>
      <c r="Q594" s="125"/>
      <c r="R594" s="125"/>
      <c r="S594" s="125"/>
      <c r="T594" s="125"/>
      <c r="U594" s="125"/>
      <c r="V594" s="125"/>
    </row>
    <row r="595" spans="1:22" ht="12">
      <c r="A595" s="125"/>
      <c r="B595" s="125"/>
      <c r="C595" s="125"/>
      <c r="D595" s="125"/>
      <c r="E595" s="125"/>
      <c r="F595" s="125"/>
      <c r="G595" s="125"/>
      <c r="H595" s="125"/>
      <c r="I595" s="125"/>
      <c r="J595" s="125"/>
      <c r="K595" s="125"/>
      <c r="L595" s="125"/>
      <c r="M595" s="125"/>
      <c r="N595" s="125"/>
      <c r="O595" s="125"/>
      <c r="P595" s="125"/>
      <c r="Q595" s="125"/>
      <c r="R595" s="125"/>
      <c r="S595" s="125"/>
      <c r="T595" s="125"/>
      <c r="U595" s="125"/>
      <c r="V595" s="125"/>
    </row>
    <row r="596" spans="1:22" ht="12">
      <c r="A596" s="125"/>
      <c r="B596" s="125"/>
      <c r="C596" s="125"/>
      <c r="D596" s="125"/>
      <c r="E596" s="125"/>
      <c r="F596" s="125"/>
      <c r="G596" s="125"/>
      <c r="H596" s="125"/>
      <c r="I596" s="125"/>
      <c r="J596" s="125"/>
      <c r="K596" s="125"/>
      <c r="L596" s="125"/>
      <c r="M596" s="125"/>
      <c r="N596" s="125"/>
      <c r="O596" s="125"/>
      <c r="P596" s="125"/>
      <c r="Q596" s="125"/>
      <c r="R596" s="125"/>
      <c r="S596" s="125"/>
      <c r="T596" s="125"/>
      <c r="U596" s="125"/>
      <c r="V596" s="125"/>
    </row>
    <row r="597" spans="1:22" ht="12">
      <c r="A597" s="125"/>
      <c r="B597" s="125"/>
      <c r="C597" s="125"/>
      <c r="D597" s="125"/>
      <c r="E597" s="125"/>
      <c r="F597" s="125"/>
      <c r="G597" s="125"/>
      <c r="H597" s="125"/>
      <c r="I597" s="125"/>
      <c r="J597" s="125"/>
      <c r="K597" s="125"/>
      <c r="L597" s="125"/>
      <c r="M597" s="125"/>
      <c r="N597" s="125"/>
      <c r="O597" s="125"/>
      <c r="P597" s="125"/>
      <c r="Q597" s="125"/>
      <c r="R597" s="125"/>
      <c r="S597" s="125"/>
      <c r="T597" s="125"/>
      <c r="U597" s="125"/>
      <c r="V597" s="125"/>
    </row>
    <row r="598" spans="1:22" ht="12">
      <c r="A598" s="125"/>
      <c r="B598" s="125"/>
      <c r="C598" s="125"/>
      <c r="D598" s="125"/>
      <c r="E598" s="125"/>
      <c r="F598" s="125"/>
      <c r="G598" s="125"/>
      <c r="H598" s="125"/>
      <c r="I598" s="125"/>
      <c r="J598" s="125"/>
      <c r="K598" s="125"/>
      <c r="L598" s="125"/>
      <c r="M598" s="125"/>
      <c r="N598" s="125"/>
      <c r="O598" s="125"/>
      <c r="P598" s="125"/>
      <c r="Q598" s="125"/>
      <c r="R598" s="125"/>
      <c r="S598" s="125"/>
      <c r="T598" s="125"/>
      <c r="U598" s="125"/>
      <c r="V598" s="125"/>
    </row>
    <row r="599" spans="1:22" ht="12">
      <c r="A599" s="125"/>
      <c r="B599" s="125"/>
      <c r="C599" s="125"/>
      <c r="D599" s="125"/>
      <c r="E599" s="125"/>
      <c r="F599" s="125"/>
      <c r="G599" s="125"/>
      <c r="H599" s="125"/>
      <c r="I599" s="125"/>
      <c r="J599" s="125"/>
      <c r="K599" s="125"/>
      <c r="L599" s="125"/>
      <c r="M599" s="125"/>
      <c r="N599" s="125"/>
      <c r="O599" s="125"/>
      <c r="P599" s="125"/>
      <c r="Q599" s="125"/>
      <c r="R599" s="125"/>
      <c r="S599" s="125"/>
      <c r="T599" s="125"/>
      <c r="U599" s="125"/>
      <c r="V599" s="125"/>
    </row>
    <row r="600" spans="1:22" ht="12">
      <c r="A600" s="125"/>
      <c r="B600" s="125"/>
      <c r="C600" s="125"/>
      <c r="D600" s="125"/>
      <c r="E600" s="125"/>
      <c r="F600" s="125"/>
      <c r="G600" s="125"/>
      <c r="H600" s="125"/>
      <c r="I600" s="125"/>
      <c r="J600" s="125"/>
      <c r="K600" s="125"/>
      <c r="L600" s="125"/>
      <c r="M600" s="125"/>
      <c r="N600" s="125"/>
      <c r="O600" s="125"/>
      <c r="P600" s="125"/>
      <c r="Q600" s="125"/>
      <c r="R600" s="125"/>
      <c r="S600" s="125"/>
      <c r="T600" s="125"/>
      <c r="U600" s="125"/>
      <c r="V600" s="125"/>
    </row>
    <row r="601" spans="1:22" ht="12">
      <c r="A601" s="125"/>
      <c r="B601" s="125"/>
      <c r="C601" s="125"/>
      <c r="D601" s="125"/>
      <c r="E601" s="125"/>
      <c r="F601" s="125"/>
      <c r="G601" s="125"/>
      <c r="H601" s="125"/>
      <c r="I601" s="125"/>
      <c r="J601" s="125"/>
      <c r="K601" s="125"/>
      <c r="L601" s="125"/>
      <c r="M601" s="125"/>
      <c r="N601" s="125"/>
      <c r="O601" s="125"/>
      <c r="P601" s="125"/>
      <c r="Q601" s="125"/>
      <c r="R601" s="125"/>
      <c r="S601" s="125"/>
      <c r="T601" s="125"/>
      <c r="U601" s="125"/>
      <c r="V601" s="125"/>
    </row>
    <row r="602" spans="1:22" ht="12">
      <c r="A602" s="125"/>
      <c r="B602" s="125"/>
      <c r="C602" s="125"/>
      <c r="D602" s="125"/>
      <c r="E602" s="125"/>
      <c r="F602" s="125"/>
      <c r="G602" s="125"/>
      <c r="H602" s="125"/>
      <c r="I602" s="125"/>
      <c r="J602" s="125"/>
      <c r="K602" s="125"/>
      <c r="L602" s="125"/>
      <c r="M602" s="125"/>
      <c r="N602" s="125"/>
      <c r="O602" s="125"/>
      <c r="P602" s="125"/>
      <c r="Q602" s="125"/>
      <c r="R602" s="125"/>
      <c r="S602" s="125"/>
      <c r="T602" s="125"/>
      <c r="U602" s="125"/>
      <c r="V602" s="125"/>
    </row>
    <row r="603" spans="1:22" ht="12">
      <c r="A603" s="125"/>
      <c r="B603" s="125"/>
      <c r="C603" s="125"/>
      <c r="D603" s="125"/>
      <c r="E603" s="125"/>
      <c r="F603" s="125"/>
      <c r="G603" s="125"/>
      <c r="H603" s="125"/>
      <c r="I603" s="125"/>
      <c r="J603" s="125"/>
      <c r="K603" s="125"/>
      <c r="L603" s="125"/>
      <c r="M603" s="125"/>
      <c r="N603" s="125"/>
      <c r="O603" s="125"/>
      <c r="P603" s="125"/>
      <c r="Q603" s="125"/>
      <c r="R603" s="125"/>
      <c r="S603" s="125"/>
      <c r="T603" s="125"/>
      <c r="U603" s="125"/>
      <c r="V603" s="125"/>
    </row>
    <row r="604" spans="1:22" ht="12">
      <c r="A604" s="125"/>
      <c r="B604" s="125"/>
      <c r="C604" s="125"/>
      <c r="D604" s="125"/>
      <c r="E604" s="125"/>
      <c r="F604" s="125"/>
      <c r="G604" s="125"/>
      <c r="H604" s="125"/>
      <c r="I604" s="125"/>
      <c r="J604" s="125"/>
      <c r="K604" s="125"/>
      <c r="L604" s="125"/>
      <c r="M604" s="125"/>
      <c r="N604" s="125"/>
      <c r="O604" s="125"/>
      <c r="P604" s="125"/>
      <c r="Q604" s="125"/>
      <c r="R604" s="125"/>
      <c r="S604" s="125"/>
      <c r="T604" s="125"/>
      <c r="U604" s="125"/>
      <c r="V604" s="125"/>
    </row>
    <row r="605" spans="1:22" ht="12">
      <c r="A605" s="125"/>
      <c r="B605" s="125"/>
      <c r="C605" s="125"/>
      <c r="D605" s="125"/>
      <c r="E605" s="125"/>
      <c r="F605" s="125"/>
      <c r="G605" s="125"/>
      <c r="H605" s="125"/>
      <c r="I605" s="125"/>
      <c r="J605" s="125"/>
      <c r="K605" s="125"/>
      <c r="L605" s="125"/>
      <c r="M605" s="125"/>
      <c r="N605" s="125"/>
      <c r="O605" s="125"/>
      <c r="P605" s="125"/>
      <c r="Q605" s="125"/>
      <c r="R605" s="125"/>
      <c r="S605" s="125"/>
      <c r="T605" s="125"/>
      <c r="U605" s="125"/>
      <c r="V605" s="125"/>
    </row>
    <row r="606" spans="1:22" ht="12">
      <c r="A606" s="125"/>
      <c r="B606" s="125"/>
      <c r="C606" s="125"/>
      <c r="D606" s="125"/>
      <c r="E606" s="125"/>
      <c r="F606" s="125"/>
      <c r="G606" s="125"/>
      <c r="H606" s="125"/>
      <c r="I606" s="125"/>
      <c r="J606" s="125"/>
      <c r="K606" s="125"/>
      <c r="L606" s="125"/>
      <c r="M606" s="125"/>
      <c r="N606" s="125"/>
      <c r="O606" s="125"/>
      <c r="P606" s="125"/>
      <c r="Q606" s="125"/>
      <c r="R606" s="125"/>
      <c r="S606" s="125"/>
      <c r="T606" s="125"/>
      <c r="U606" s="125"/>
      <c r="V606" s="125"/>
    </row>
    <row r="607" spans="1:22" ht="12">
      <c r="A607" s="125"/>
      <c r="B607" s="125"/>
      <c r="C607" s="125"/>
      <c r="D607" s="125"/>
      <c r="E607" s="125"/>
      <c r="F607" s="125"/>
      <c r="G607" s="125"/>
      <c r="H607" s="125"/>
      <c r="I607" s="125"/>
      <c r="J607" s="125"/>
      <c r="K607" s="125"/>
      <c r="L607" s="125"/>
      <c r="M607" s="125"/>
      <c r="N607" s="125"/>
      <c r="O607" s="125"/>
      <c r="P607" s="125"/>
      <c r="Q607" s="125"/>
      <c r="R607" s="125"/>
      <c r="S607" s="125"/>
      <c r="T607" s="125"/>
      <c r="U607" s="125"/>
      <c r="V607" s="125"/>
    </row>
    <row r="608" spans="1:22" ht="12">
      <c r="A608" s="125"/>
      <c r="B608" s="125"/>
      <c r="C608" s="125"/>
      <c r="D608" s="125"/>
      <c r="E608" s="125"/>
      <c r="F608" s="125"/>
      <c r="G608" s="125"/>
      <c r="H608" s="125"/>
      <c r="I608" s="125"/>
      <c r="J608" s="125"/>
      <c r="K608" s="125"/>
      <c r="L608" s="125"/>
      <c r="M608" s="125"/>
      <c r="N608" s="125"/>
      <c r="O608" s="125"/>
      <c r="P608" s="125"/>
      <c r="Q608" s="125"/>
      <c r="R608" s="125"/>
      <c r="S608" s="125"/>
      <c r="T608" s="125"/>
      <c r="U608" s="125"/>
      <c r="V608" s="125"/>
    </row>
    <row r="609" spans="1:22" ht="12">
      <c r="A609" s="125"/>
      <c r="B609" s="125"/>
      <c r="C609" s="125"/>
      <c r="D609" s="125"/>
      <c r="E609" s="125"/>
      <c r="F609" s="125"/>
      <c r="G609" s="125"/>
      <c r="H609" s="125"/>
      <c r="I609" s="125"/>
      <c r="J609" s="125"/>
      <c r="K609" s="125"/>
      <c r="L609" s="125"/>
      <c r="M609" s="125"/>
      <c r="N609" s="125"/>
      <c r="O609" s="125"/>
      <c r="P609" s="125"/>
      <c r="Q609" s="125"/>
      <c r="R609" s="125"/>
      <c r="S609" s="125"/>
      <c r="T609" s="125"/>
      <c r="U609" s="125"/>
      <c r="V609" s="125"/>
    </row>
    <row r="610" spans="1:22" ht="12">
      <c r="A610" s="125"/>
      <c r="B610" s="125"/>
      <c r="C610" s="125"/>
      <c r="D610" s="125"/>
      <c r="E610" s="125"/>
      <c r="F610" s="125"/>
      <c r="G610" s="125"/>
      <c r="H610" s="125"/>
      <c r="I610" s="125"/>
      <c r="J610" s="125"/>
      <c r="K610" s="125"/>
      <c r="L610" s="125"/>
      <c r="M610" s="125"/>
      <c r="N610" s="125"/>
      <c r="O610" s="125"/>
      <c r="P610" s="125"/>
      <c r="Q610" s="125"/>
      <c r="R610" s="125"/>
      <c r="S610" s="125"/>
      <c r="T610" s="125"/>
      <c r="U610" s="125"/>
      <c r="V610" s="125"/>
    </row>
    <row r="611" spans="1:22" ht="12">
      <c r="A611" s="125"/>
      <c r="B611" s="125"/>
      <c r="C611" s="125"/>
      <c r="D611" s="125"/>
      <c r="E611" s="125"/>
      <c r="F611" s="125"/>
      <c r="G611" s="125"/>
      <c r="H611" s="125"/>
      <c r="I611" s="125"/>
      <c r="J611" s="125"/>
      <c r="K611" s="125"/>
      <c r="L611" s="125"/>
      <c r="M611" s="125"/>
      <c r="N611" s="125"/>
      <c r="O611" s="125"/>
      <c r="P611" s="125"/>
      <c r="Q611" s="125"/>
      <c r="R611" s="125"/>
      <c r="S611" s="125"/>
      <c r="T611" s="125"/>
      <c r="U611" s="125"/>
      <c r="V611" s="125"/>
    </row>
    <row r="612" spans="1:22" ht="12">
      <c r="A612" s="125"/>
      <c r="B612" s="125"/>
      <c r="C612" s="125"/>
      <c r="D612" s="125"/>
      <c r="E612" s="125"/>
      <c r="F612" s="125"/>
      <c r="G612" s="125"/>
      <c r="H612" s="125"/>
      <c r="I612" s="125"/>
      <c r="J612" s="125"/>
      <c r="K612" s="125"/>
      <c r="L612" s="125"/>
      <c r="M612" s="125"/>
      <c r="N612" s="125"/>
      <c r="O612" s="125"/>
      <c r="P612" s="125"/>
      <c r="Q612" s="125"/>
      <c r="R612" s="125"/>
      <c r="S612" s="125"/>
      <c r="T612" s="125"/>
      <c r="U612" s="125"/>
      <c r="V612" s="125"/>
    </row>
    <row r="613" spans="1:22" ht="12">
      <c r="A613" s="125"/>
      <c r="B613" s="125"/>
      <c r="C613" s="125"/>
      <c r="D613" s="125"/>
      <c r="E613" s="125"/>
      <c r="F613" s="125"/>
      <c r="G613" s="125"/>
      <c r="H613" s="125"/>
      <c r="I613" s="125"/>
      <c r="J613" s="125"/>
      <c r="K613" s="125"/>
      <c r="L613" s="125"/>
      <c r="M613" s="125"/>
      <c r="N613" s="125"/>
      <c r="O613" s="125"/>
      <c r="P613" s="125"/>
      <c r="Q613" s="125"/>
      <c r="R613" s="125"/>
      <c r="S613" s="125"/>
      <c r="T613" s="125"/>
      <c r="U613" s="125"/>
      <c r="V613" s="125"/>
    </row>
    <row r="614" spans="1:22" ht="12">
      <c r="A614" s="125"/>
      <c r="B614" s="125"/>
      <c r="C614" s="125"/>
      <c r="D614" s="125"/>
      <c r="E614" s="125"/>
      <c r="F614" s="125"/>
      <c r="G614" s="125"/>
      <c r="H614" s="125"/>
      <c r="I614" s="125"/>
      <c r="J614" s="125"/>
      <c r="K614" s="125"/>
      <c r="L614" s="125"/>
      <c r="M614" s="125"/>
      <c r="N614" s="125"/>
      <c r="O614" s="125"/>
      <c r="P614" s="125"/>
      <c r="Q614" s="125"/>
      <c r="R614" s="125"/>
      <c r="S614" s="125"/>
      <c r="T614" s="125"/>
      <c r="U614" s="125"/>
      <c r="V614" s="125"/>
    </row>
    <row r="615" spans="1:22" ht="12">
      <c r="A615" s="125"/>
      <c r="B615" s="125"/>
      <c r="C615" s="125"/>
      <c r="D615" s="125"/>
      <c r="E615" s="125"/>
      <c r="F615" s="125"/>
      <c r="G615" s="125"/>
      <c r="H615" s="125"/>
      <c r="I615" s="125"/>
      <c r="J615" s="125"/>
      <c r="K615" s="125"/>
      <c r="L615" s="125"/>
      <c r="M615" s="125"/>
      <c r="N615" s="125"/>
      <c r="O615" s="125"/>
      <c r="P615" s="125"/>
      <c r="Q615" s="125"/>
      <c r="R615" s="125"/>
      <c r="S615" s="125"/>
      <c r="T615" s="125"/>
      <c r="U615" s="125"/>
      <c r="V615" s="125"/>
    </row>
    <row r="616" spans="1:22" ht="12">
      <c r="A616" s="125"/>
      <c r="B616" s="125"/>
      <c r="C616" s="125"/>
      <c r="D616" s="125"/>
      <c r="E616" s="125"/>
      <c r="F616" s="125"/>
      <c r="G616" s="125"/>
      <c r="H616" s="125"/>
      <c r="I616" s="125"/>
      <c r="J616" s="125"/>
      <c r="K616" s="125"/>
      <c r="L616" s="125"/>
      <c r="M616" s="125"/>
      <c r="N616" s="125"/>
      <c r="O616" s="125"/>
      <c r="P616" s="125"/>
      <c r="Q616" s="125"/>
      <c r="R616" s="125"/>
      <c r="S616" s="125"/>
      <c r="T616" s="125"/>
      <c r="U616" s="125"/>
      <c r="V616" s="125"/>
    </row>
    <row r="617" spans="1:22" ht="12">
      <c r="A617" s="125"/>
      <c r="B617" s="125"/>
      <c r="C617" s="125"/>
      <c r="D617" s="125"/>
      <c r="E617" s="125"/>
      <c r="F617" s="125"/>
      <c r="G617" s="125"/>
      <c r="H617" s="125"/>
      <c r="I617" s="125"/>
      <c r="J617" s="125"/>
      <c r="K617" s="125"/>
      <c r="L617" s="125"/>
      <c r="M617" s="125"/>
      <c r="N617" s="125"/>
      <c r="O617" s="125"/>
      <c r="P617" s="125"/>
      <c r="Q617" s="125"/>
      <c r="R617" s="125"/>
      <c r="S617" s="125"/>
      <c r="T617" s="125"/>
      <c r="U617" s="125"/>
      <c r="V617" s="125"/>
    </row>
    <row r="618" spans="1:22" ht="12">
      <c r="A618" s="125"/>
      <c r="B618" s="125"/>
      <c r="C618" s="125"/>
      <c r="D618" s="125"/>
      <c r="E618" s="125"/>
      <c r="F618" s="125"/>
      <c r="G618" s="125"/>
      <c r="H618" s="125"/>
      <c r="I618" s="125"/>
      <c r="J618" s="125"/>
      <c r="K618" s="125"/>
      <c r="L618" s="125"/>
      <c r="M618" s="125"/>
      <c r="N618" s="125"/>
      <c r="O618" s="125"/>
      <c r="P618" s="125"/>
      <c r="Q618" s="125"/>
      <c r="R618" s="125"/>
      <c r="S618" s="125"/>
      <c r="T618" s="125"/>
      <c r="U618" s="125"/>
      <c r="V618" s="125"/>
    </row>
    <row r="619" spans="1:22" ht="12">
      <c r="A619" s="125"/>
      <c r="B619" s="125"/>
      <c r="C619" s="125"/>
      <c r="D619" s="125"/>
      <c r="E619" s="125"/>
      <c r="F619" s="125"/>
      <c r="G619" s="125"/>
      <c r="H619" s="125"/>
      <c r="I619" s="125"/>
      <c r="J619" s="125"/>
      <c r="K619" s="125"/>
      <c r="L619" s="125"/>
      <c r="M619" s="125"/>
      <c r="N619" s="125"/>
      <c r="O619" s="125"/>
      <c r="P619" s="125"/>
      <c r="Q619" s="125"/>
      <c r="R619" s="125"/>
      <c r="S619" s="125"/>
      <c r="T619" s="125"/>
      <c r="U619" s="125"/>
      <c r="V619" s="125"/>
    </row>
    <row r="620" spans="1:22" ht="12">
      <c r="A620" s="125"/>
      <c r="B620" s="125"/>
      <c r="C620" s="125"/>
      <c r="D620" s="125"/>
      <c r="E620" s="125"/>
      <c r="F620" s="125"/>
      <c r="G620" s="125"/>
      <c r="H620" s="125"/>
      <c r="I620" s="125"/>
      <c r="J620" s="125"/>
      <c r="K620" s="125"/>
      <c r="L620" s="125"/>
      <c r="M620" s="125"/>
      <c r="N620" s="125"/>
      <c r="O620" s="125"/>
      <c r="P620" s="125"/>
      <c r="Q620" s="125"/>
      <c r="R620" s="125"/>
      <c r="S620" s="125"/>
      <c r="T620" s="125"/>
      <c r="U620" s="125"/>
      <c r="V620" s="125"/>
    </row>
    <row r="621" spans="1:22" ht="12">
      <c r="A621" s="125"/>
      <c r="B621" s="125"/>
      <c r="C621" s="125"/>
      <c r="D621" s="125"/>
      <c r="E621" s="125"/>
      <c r="F621" s="125"/>
      <c r="G621" s="125"/>
      <c r="H621" s="125"/>
      <c r="I621" s="125"/>
      <c r="J621" s="125"/>
      <c r="K621" s="125"/>
      <c r="L621" s="125"/>
      <c r="M621" s="125"/>
      <c r="N621" s="125"/>
      <c r="O621" s="125"/>
      <c r="P621" s="125"/>
      <c r="Q621" s="125"/>
      <c r="R621" s="125"/>
      <c r="S621" s="125"/>
      <c r="T621" s="125"/>
      <c r="U621" s="125"/>
      <c r="V621" s="125"/>
    </row>
    <row r="622" spans="1:22" ht="12">
      <c r="A622" s="125"/>
      <c r="B622" s="125"/>
      <c r="C622" s="125"/>
      <c r="D622" s="125"/>
      <c r="E622" s="125"/>
      <c r="F622" s="125"/>
      <c r="G622" s="125"/>
      <c r="H622" s="125"/>
      <c r="I622" s="125"/>
      <c r="J622" s="125"/>
      <c r="K622" s="125"/>
      <c r="L622" s="125"/>
      <c r="M622" s="125"/>
      <c r="N622" s="125"/>
      <c r="O622" s="125"/>
      <c r="P622" s="125"/>
      <c r="Q622" s="125"/>
      <c r="R622" s="125"/>
      <c r="S622" s="125"/>
      <c r="T622" s="125"/>
      <c r="U622" s="125"/>
      <c r="V622" s="125"/>
    </row>
    <row r="623" spans="1:22" ht="12">
      <c r="A623" s="125"/>
      <c r="B623" s="125"/>
      <c r="C623" s="125"/>
      <c r="D623" s="125"/>
      <c r="E623" s="125"/>
      <c r="F623" s="125"/>
      <c r="G623" s="125"/>
      <c r="H623" s="125"/>
      <c r="I623" s="125"/>
      <c r="J623" s="125"/>
      <c r="K623" s="125"/>
      <c r="L623" s="125"/>
      <c r="M623" s="125"/>
      <c r="N623" s="125"/>
      <c r="O623" s="125"/>
      <c r="P623" s="125"/>
      <c r="Q623" s="125"/>
      <c r="R623" s="125"/>
      <c r="S623" s="125"/>
      <c r="T623" s="125"/>
      <c r="U623" s="125"/>
      <c r="V623" s="125"/>
    </row>
    <row r="624" spans="1:22" ht="12">
      <c r="A624" s="125"/>
      <c r="B624" s="125"/>
      <c r="C624" s="125"/>
      <c r="D624" s="125"/>
      <c r="E624" s="125"/>
      <c r="F624" s="125"/>
      <c r="G624" s="125"/>
      <c r="H624" s="125"/>
      <c r="I624" s="125"/>
      <c r="J624" s="125"/>
      <c r="K624" s="125"/>
      <c r="L624" s="125"/>
      <c r="M624" s="125"/>
      <c r="N624" s="125"/>
      <c r="O624" s="125"/>
      <c r="P624" s="125"/>
      <c r="Q624" s="125"/>
      <c r="R624" s="125"/>
      <c r="S624" s="125"/>
      <c r="T624" s="125"/>
      <c r="U624" s="125"/>
      <c r="V624" s="125"/>
    </row>
    <row r="625" spans="1:22" ht="12">
      <c r="A625" s="125"/>
      <c r="B625" s="125"/>
      <c r="C625" s="125"/>
      <c r="D625" s="125"/>
      <c r="E625" s="125"/>
      <c r="F625" s="125"/>
      <c r="G625" s="125"/>
      <c r="H625" s="125"/>
      <c r="I625" s="125"/>
      <c r="J625" s="125"/>
      <c r="K625" s="125"/>
      <c r="L625" s="125"/>
      <c r="M625" s="125"/>
      <c r="N625" s="125"/>
      <c r="O625" s="125"/>
      <c r="P625" s="125"/>
      <c r="Q625" s="125"/>
      <c r="R625" s="125"/>
      <c r="S625" s="125"/>
      <c r="T625" s="125"/>
      <c r="U625" s="125"/>
      <c r="V625" s="125"/>
    </row>
    <row r="626" spans="1:22" ht="12">
      <c r="A626" s="125"/>
      <c r="B626" s="125"/>
      <c r="C626" s="125"/>
      <c r="D626" s="125"/>
      <c r="E626" s="125"/>
      <c r="F626" s="125"/>
      <c r="G626" s="125"/>
      <c r="H626" s="125"/>
      <c r="I626" s="125"/>
      <c r="J626" s="125"/>
      <c r="K626" s="125"/>
      <c r="L626" s="125"/>
      <c r="M626" s="125"/>
      <c r="N626" s="125"/>
      <c r="O626" s="125"/>
      <c r="P626" s="125"/>
      <c r="Q626" s="125"/>
      <c r="R626" s="125"/>
      <c r="S626" s="125"/>
      <c r="T626" s="125"/>
      <c r="U626" s="125"/>
      <c r="V626" s="125"/>
    </row>
    <row r="627" spans="1:22" ht="12">
      <c r="A627" s="125"/>
      <c r="B627" s="125"/>
      <c r="C627" s="125"/>
      <c r="D627" s="125"/>
      <c r="E627" s="125"/>
      <c r="F627" s="125"/>
      <c r="G627" s="125"/>
      <c r="H627" s="125"/>
      <c r="I627" s="125"/>
      <c r="J627" s="125"/>
      <c r="K627" s="125"/>
      <c r="L627" s="125"/>
      <c r="M627" s="125"/>
      <c r="N627" s="125"/>
      <c r="O627" s="125"/>
      <c r="P627" s="125"/>
      <c r="Q627" s="125"/>
      <c r="R627" s="125"/>
      <c r="S627" s="125"/>
      <c r="T627" s="125"/>
      <c r="U627" s="125"/>
      <c r="V627" s="125"/>
    </row>
    <row r="628" spans="1:22" ht="12">
      <c r="A628" s="125"/>
      <c r="B628" s="125"/>
      <c r="C628" s="125"/>
      <c r="D628" s="125"/>
      <c r="E628" s="125"/>
      <c r="F628" s="125"/>
      <c r="G628" s="125"/>
      <c r="H628" s="125"/>
      <c r="I628" s="125"/>
      <c r="J628" s="125"/>
      <c r="K628" s="125"/>
      <c r="L628" s="125"/>
      <c r="M628" s="125"/>
      <c r="N628" s="125"/>
      <c r="O628" s="125"/>
      <c r="P628" s="125"/>
      <c r="Q628" s="125"/>
      <c r="R628" s="125"/>
      <c r="S628" s="125"/>
      <c r="T628" s="125"/>
      <c r="U628" s="125"/>
      <c r="V628" s="125"/>
    </row>
    <row r="629" spans="1:22" ht="12">
      <c r="A629" s="125"/>
      <c r="B629" s="125"/>
      <c r="C629" s="125"/>
      <c r="D629" s="125"/>
      <c r="E629" s="125"/>
      <c r="F629" s="125"/>
      <c r="G629" s="125"/>
      <c r="H629" s="125"/>
      <c r="I629" s="125"/>
      <c r="J629" s="125"/>
      <c r="K629" s="125"/>
      <c r="L629" s="125"/>
      <c r="M629" s="125"/>
      <c r="N629" s="125"/>
      <c r="O629" s="125"/>
      <c r="P629" s="125"/>
      <c r="Q629" s="125"/>
      <c r="R629" s="125"/>
      <c r="S629" s="125"/>
      <c r="T629" s="125"/>
      <c r="U629" s="125"/>
      <c r="V629" s="125"/>
    </row>
    <row r="630" spans="1:22" ht="12">
      <c r="A630" s="125"/>
      <c r="B630" s="125"/>
      <c r="C630" s="125"/>
      <c r="D630" s="125"/>
      <c r="E630" s="125"/>
      <c r="F630" s="125"/>
      <c r="G630" s="125"/>
      <c r="H630" s="125"/>
      <c r="I630" s="125"/>
      <c r="J630" s="125"/>
      <c r="K630" s="125"/>
      <c r="L630" s="125"/>
      <c r="M630" s="125"/>
      <c r="N630" s="125"/>
      <c r="O630" s="125"/>
      <c r="P630" s="125"/>
      <c r="Q630" s="125"/>
      <c r="R630" s="125"/>
      <c r="S630" s="125"/>
      <c r="T630" s="125"/>
      <c r="U630" s="125"/>
      <c r="V630" s="125"/>
    </row>
    <row r="631" spans="1:22" ht="12">
      <c r="A631" s="125"/>
      <c r="B631" s="125"/>
      <c r="C631" s="125"/>
      <c r="D631" s="125"/>
      <c r="E631" s="125"/>
      <c r="F631" s="125"/>
      <c r="G631" s="125"/>
      <c r="H631" s="125"/>
      <c r="I631" s="125"/>
      <c r="J631" s="125"/>
      <c r="K631" s="125"/>
      <c r="L631" s="125"/>
      <c r="M631" s="125"/>
      <c r="N631" s="125"/>
      <c r="O631" s="125"/>
      <c r="P631" s="125"/>
      <c r="Q631" s="125"/>
      <c r="R631" s="125"/>
      <c r="S631" s="125"/>
      <c r="T631" s="125"/>
      <c r="U631" s="125"/>
      <c r="V631" s="125"/>
    </row>
    <row r="632" spans="1:22" ht="12">
      <c r="A632" s="125"/>
      <c r="B632" s="125"/>
      <c r="C632" s="125"/>
      <c r="D632" s="125"/>
      <c r="E632" s="125"/>
      <c r="F632" s="125"/>
      <c r="G632" s="125"/>
      <c r="H632" s="125"/>
      <c r="I632" s="125"/>
      <c r="J632" s="125"/>
      <c r="K632" s="125"/>
      <c r="L632" s="125"/>
      <c r="M632" s="125"/>
      <c r="N632" s="125"/>
      <c r="O632" s="125"/>
      <c r="P632" s="125"/>
      <c r="Q632" s="125"/>
      <c r="R632" s="125"/>
      <c r="S632" s="125"/>
      <c r="T632" s="125"/>
      <c r="U632" s="125"/>
      <c r="V632" s="125"/>
    </row>
    <row r="633" spans="1:22" ht="12">
      <c r="A633" s="125"/>
      <c r="B633" s="125"/>
      <c r="C633" s="125"/>
      <c r="D633" s="125"/>
      <c r="E633" s="125"/>
      <c r="F633" s="125"/>
      <c r="G633" s="125"/>
      <c r="H633" s="125"/>
      <c r="I633" s="125"/>
      <c r="J633" s="125"/>
      <c r="K633" s="125"/>
      <c r="L633" s="125"/>
      <c r="M633" s="125"/>
      <c r="N633" s="125"/>
      <c r="O633" s="125"/>
      <c r="P633" s="125"/>
      <c r="Q633" s="125"/>
      <c r="R633" s="125"/>
      <c r="S633" s="125"/>
      <c r="T633" s="125"/>
      <c r="U633" s="125"/>
      <c r="V633" s="125"/>
    </row>
    <row r="634" spans="1:22" ht="12">
      <c r="A634" s="125"/>
      <c r="B634" s="125"/>
      <c r="C634" s="125"/>
      <c r="D634" s="125"/>
      <c r="E634" s="125"/>
      <c r="F634" s="125"/>
      <c r="G634" s="125"/>
      <c r="H634" s="125"/>
      <c r="I634" s="125"/>
      <c r="J634" s="125"/>
      <c r="K634" s="125"/>
      <c r="L634" s="125"/>
      <c r="M634" s="125"/>
      <c r="N634" s="125"/>
      <c r="O634" s="125"/>
      <c r="P634" s="125"/>
      <c r="Q634" s="125"/>
      <c r="R634" s="125"/>
      <c r="S634" s="125"/>
      <c r="T634" s="125"/>
      <c r="U634" s="125"/>
      <c r="V634" s="125"/>
    </row>
    <row r="635" spans="1:22" ht="12">
      <c r="A635" s="125"/>
      <c r="B635" s="125"/>
      <c r="C635" s="125"/>
      <c r="D635" s="125"/>
      <c r="E635" s="125"/>
      <c r="F635" s="125"/>
      <c r="G635" s="125"/>
      <c r="H635" s="125"/>
      <c r="I635" s="125"/>
      <c r="J635" s="125"/>
      <c r="K635" s="125"/>
      <c r="L635" s="125"/>
      <c r="M635" s="125"/>
      <c r="N635" s="125"/>
      <c r="O635" s="125"/>
      <c r="P635" s="125"/>
      <c r="Q635" s="125"/>
      <c r="R635" s="125"/>
      <c r="S635" s="125"/>
      <c r="T635" s="125"/>
      <c r="U635" s="125"/>
      <c r="V635" s="125"/>
    </row>
    <row r="636" spans="1:22" ht="12">
      <c r="A636" s="125"/>
      <c r="B636" s="125"/>
      <c r="C636" s="125"/>
      <c r="D636" s="125"/>
      <c r="E636" s="125"/>
      <c r="F636" s="125"/>
      <c r="G636" s="125"/>
      <c r="H636" s="125"/>
      <c r="I636" s="125"/>
      <c r="J636" s="125"/>
      <c r="K636" s="125"/>
      <c r="L636" s="125"/>
      <c r="M636" s="125"/>
      <c r="N636" s="125"/>
      <c r="O636" s="125"/>
      <c r="P636" s="125"/>
      <c r="Q636" s="125"/>
      <c r="R636" s="125"/>
      <c r="S636" s="125"/>
      <c r="T636" s="125"/>
      <c r="U636" s="125"/>
      <c r="V636" s="125"/>
    </row>
    <row r="637" spans="1:22" ht="12">
      <c r="A637" s="125"/>
      <c r="B637" s="125"/>
      <c r="C637" s="125"/>
      <c r="D637" s="125"/>
      <c r="E637" s="125"/>
      <c r="F637" s="125"/>
      <c r="G637" s="125"/>
      <c r="H637" s="125"/>
      <c r="I637" s="125"/>
      <c r="J637" s="125"/>
      <c r="K637" s="125"/>
      <c r="L637" s="125"/>
      <c r="M637" s="125"/>
      <c r="N637" s="125"/>
      <c r="O637" s="125"/>
      <c r="P637" s="125"/>
      <c r="Q637" s="125"/>
      <c r="R637" s="125"/>
      <c r="S637" s="125"/>
      <c r="T637" s="125"/>
      <c r="U637" s="125"/>
      <c r="V637" s="125"/>
    </row>
    <row r="638" spans="1:22" ht="12">
      <c r="A638" s="125"/>
      <c r="B638" s="125"/>
      <c r="C638" s="125"/>
      <c r="D638" s="125"/>
      <c r="E638" s="125"/>
      <c r="F638" s="125"/>
      <c r="G638" s="125"/>
      <c r="H638" s="125"/>
      <c r="I638" s="125"/>
      <c r="J638" s="125"/>
      <c r="K638" s="125"/>
      <c r="L638" s="125"/>
      <c r="M638" s="125"/>
      <c r="N638" s="125"/>
      <c r="O638" s="125"/>
      <c r="P638" s="125"/>
      <c r="Q638" s="125"/>
      <c r="R638" s="125"/>
      <c r="S638" s="125"/>
      <c r="T638" s="125"/>
      <c r="U638" s="125"/>
      <c r="V638" s="125"/>
    </row>
    <row r="639" spans="1:22" ht="12">
      <c r="A639" s="125"/>
      <c r="B639" s="125"/>
      <c r="C639" s="125"/>
      <c r="D639" s="125"/>
      <c r="E639" s="125"/>
      <c r="F639" s="125"/>
      <c r="G639" s="125"/>
      <c r="H639" s="125"/>
      <c r="I639" s="125"/>
      <c r="J639" s="125"/>
      <c r="K639" s="125"/>
      <c r="L639" s="125"/>
      <c r="M639" s="125"/>
      <c r="N639" s="125"/>
      <c r="O639" s="125"/>
      <c r="P639" s="125"/>
      <c r="Q639" s="125"/>
      <c r="R639" s="125"/>
      <c r="S639" s="125"/>
      <c r="T639" s="125"/>
      <c r="U639" s="125"/>
      <c r="V639" s="125"/>
    </row>
    <row r="640" spans="1:22" ht="12">
      <c r="A640" s="125"/>
      <c r="B640" s="125"/>
      <c r="C640" s="125"/>
      <c r="D640" s="125"/>
      <c r="E640" s="125"/>
      <c r="F640" s="125"/>
      <c r="G640" s="125"/>
      <c r="H640" s="125"/>
      <c r="I640" s="125"/>
      <c r="J640" s="125"/>
      <c r="K640" s="125"/>
      <c r="L640" s="125"/>
      <c r="M640" s="125"/>
      <c r="N640" s="125"/>
      <c r="O640" s="125"/>
      <c r="P640" s="125"/>
      <c r="Q640" s="125"/>
      <c r="R640" s="125"/>
      <c r="S640" s="125"/>
      <c r="T640" s="125"/>
      <c r="U640" s="125"/>
      <c r="V640" s="125"/>
    </row>
    <row r="641" spans="1:22" ht="12">
      <c r="A641" s="125"/>
      <c r="B641" s="125"/>
      <c r="C641" s="125"/>
      <c r="D641" s="125"/>
      <c r="E641" s="125"/>
      <c r="F641" s="125"/>
      <c r="G641" s="125"/>
      <c r="H641" s="125"/>
      <c r="I641" s="125"/>
      <c r="J641" s="125"/>
      <c r="K641" s="125"/>
      <c r="L641" s="125"/>
      <c r="M641" s="125"/>
      <c r="N641" s="125"/>
      <c r="O641" s="125"/>
      <c r="P641" s="125"/>
      <c r="Q641" s="125"/>
      <c r="R641" s="125"/>
      <c r="S641" s="125"/>
      <c r="T641" s="125"/>
      <c r="U641" s="125"/>
      <c r="V641" s="125"/>
    </row>
    <row r="642" spans="1:22" ht="12">
      <c r="A642" s="125"/>
      <c r="B642" s="125"/>
      <c r="C642" s="125"/>
      <c r="D642" s="125"/>
      <c r="E642" s="125"/>
      <c r="F642" s="125"/>
      <c r="G642" s="125"/>
      <c r="H642" s="125"/>
      <c r="I642" s="125"/>
      <c r="J642" s="125"/>
      <c r="K642" s="125"/>
      <c r="L642" s="125"/>
      <c r="M642" s="125"/>
      <c r="N642" s="125"/>
      <c r="O642" s="125"/>
      <c r="P642" s="125"/>
      <c r="Q642" s="125"/>
      <c r="R642" s="125"/>
      <c r="S642" s="125"/>
      <c r="T642" s="125"/>
      <c r="U642" s="125"/>
      <c r="V642" s="125"/>
    </row>
    <row r="643" spans="1:22" ht="12">
      <c r="A643" s="125"/>
      <c r="B643" s="125"/>
      <c r="C643" s="125"/>
      <c r="D643" s="125"/>
      <c r="E643" s="125"/>
      <c r="F643" s="125"/>
      <c r="G643" s="125"/>
      <c r="H643" s="125"/>
      <c r="I643" s="125"/>
      <c r="J643" s="125"/>
      <c r="K643" s="125"/>
      <c r="L643" s="125"/>
      <c r="M643" s="125"/>
      <c r="N643" s="125"/>
      <c r="O643" s="125"/>
      <c r="P643" s="125"/>
      <c r="Q643" s="125"/>
      <c r="R643" s="125"/>
      <c r="S643" s="125"/>
      <c r="T643" s="125"/>
      <c r="U643" s="125"/>
      <c r="V643" s="125"/>
    </row>
    <row r="644" spans="1:22" ht="12">
      <c r="A644" s="125"/>
      <c r="B644" s="125"/>
      <c r="C644" s="125"/>
      <c r="D644" s="125"/>
      <c r="E644" s="125"/>
      <c r="F644" s="125"/>
      <c r="G644" s="125"/>
      <c r="H644" s="125"/>
      <c r="I644" s="125"/>
      <c r="J644" s="125"/>
      <c r="K644" s="125"/>
      <c r="L644" s="125"/>
      <c r="M644" s="125"/>
      <c r="N644" s="125"/>
      <c r="O644" s="125"/>
      <c r="P644" s="125"/>
      <c r="Q644" s="125"/>
      <c r="R644" s="125"/>
      <c r="S644" s="125"/>
      <c r="T644" s="125"/>
      <c r="U644" s="125"/>
      <c r="V644" s="125"/>
    </row>
    <row r="645" spans="1:22" ht="12">
      <c r="A645" s="125"/>
      <c r="B645" s="125"/>
      <c r="C645" s="125"/>
      <c r="D645" s="125"/>
      <c r="E645" s="125"/>
      <c r="F645" s="125"/>
      <c r="G645" s="125"/>
      <c r="H645" s="125"/>
      <c r="I645" s="125"/>
      <c r="J645" s="125"/>
      <c r="K645" s="125"/>
      <c r="L645" s="125"/>
      <c r="M645" s="125"/>
      <c r="N645" s="125"/>
      <c r="O645" s="125"/>
      <c r="P645" s="125"/>
      <c r="Q645" s="125"/>
      <c r="R645" s="125"/>
      <c r="S645" s="125"/>
      <c r="T645" s="125"/>
      <c r="U645" s="125"/>
      <c r="V645" s="125"/>
    </row>
    <row r="646" spans="1:22" ht="12">
      <c r="A646" s="125"/>
      <c r="B646" s="125"/>
      <c r="C646" s="125"/>
      <c r="D646" s="125"/>
      <c r="E646" s="125"/>
      <c r="F646" s="125"/>
      <c r="G646" s="125"/>
      <c r="H646" s="125"/>
      <c r="I646" s="125"/>
      <c r="J646" s="125"/>
      <c r="K646" s="125"/>
      <c r="L646" s="125"/>
      <c r="M646" s="125"/>
      <c r="N646" s="125"/>
      <c r="O646" s="125"/>
      <c r="P646" s="125"/>
      <c r="Q646" s="125"/>
      <c r="R646" s="125"/>
      <c r="S646" s="125"/>
      <c r="T646" s="125"/>
      <c r="U646" s="125"/>
      <c r="V646" s="125"/>
    </row>
    <row r="647" spans="1:22" ht="12">
      <c r="A647" s="125"/>
      <c r="B647" s="125"/>
      <c r="C647" s="125"/>
      <c r="D647" s="125"/>
      <c r="E647" s="125"/>
      <c r="F647" s="125"/>
      <c r="G647" s="125"/>
      <c r="H647" s="125"/>
      <c r="I647" s="125"/>
      <c r="J647" s="125"/>
      <c r="K647" s="125"/>
      <c r="L647" s="125"/>
      <c r="M647" s="125"/>
      <c r="N647" s="125"/>
      <c r="O647" s="125"/>
      <c r="P647" s="125"/>
      <c r="Q647" s="125"/>
      <c r="R647" s="125"/>
      <c r="S647" s="125"/>
      <c r="T647" s="125"/>
      <c r="U647" s="125"/>
      <c r="V647" s="125"/>
    </row>
    <row r="648" spans="1:22" ht="12">
      <c r="A648" s="125"/>
      <c r="B648" s="125"/>
      <c r="C648" s="125"/>
      <c r="D648" s="125"/>
      <c r="E648" s="125"/>
      <c r="F648" s="125"/>
      <c r="G648" s="125"/>
      <c r="H648" s="125"/>
      <c r="I648" s="125"/>
      <c r="J648" s="125"/>
      <c r="K648" s="125"/>
      <c r="L648" s="125"/>
      <c r="M648" s="125"/>
      <c r="N648" s="125"/>
      <c r="O648" s="125"/>
      <c r="P648" s="125"/>
      <c r="Q648" s="125"/>
      <c r="R648" s="125"/>
      <c r="S648" s="125"/>
      <c r="T648" s="125"/>
      <c r="U648" s="125"/>
      <c r="V648" s="125"/>
    </row>
    <row r="649" spans="1:22" ht="12">
      <c r="A649" s="125"/>
      <c r="B649" s="125"/>
      <c r="C649" s="125"/>
      <c r="D649" s="125"/>
      <c r="E649" s="125"/>
      <c r="F649" s="125"/>
      <c r="G649" s="125"/>
      <c r="H649" s="125"/>
      <c r="I649" s="125"/>
      <c r="J649" s="125"/>
      <c r="K649" s="125"/>
      <c r="L649" s="125"/>
      <c r="M649" s="125"/>
      <c r="N649" s="125"/>
      <c r="O649" s="125"/>
      <c r="P649" s="125"/>
      <c r="Q649" s="125"/>
      <c r="R649" s="125"/>
      <c r="S649" s="125"/>
      <c r="T649" s="125"/>
      <c r="U649" s="125"/>
      <c r="V649" s="125"/>
    </row>
    <row r="650" spans="1:22" ht="12">
      <c r="A650" s="125"/>
      <c r="B650" s="125"/>
      <c r="C650" s="125"/>
      <c r="D650" s="125"/>
      <c r="E650" s="125"/>
      <c r="F650" s="125"/>
      <c r="G650" s="125"/>
      <c r="H650" s="125"/>
      <c r="I650" s="125"/>
      <c r="J650" s="125"/>
      <c r="K650" s="125"/>
      <c r="L650" s="125"/>
      <c r="M650" s="125"/>
      <c r="N650" s="125"/>
      <c r="O650" s="125"/>
      <c r="P650" s="125"/>
      <c r="Q650" s="125"/>
      <c r="R650" s="125"/>
      <c r="S650" s="125"/>
      <c r="T650" s="125"/>
      <c r="U650" s="125"/>
      <c r="V650" s="125"/>
    </row>
    <row r="651" spans="1:22" ht="12">
      <c r="A651" s="125"/>
      <c r="B651" s="125"/>
      <c r="C651" s="125"/>
      <c r="D651" s="125"/>
      <c r="E651" s="125"/>
      <c r="F651" s="125"/>
      <c r="G651" s="125"/>
      <c r="H651" s="125"/>
      <c r="I651" s="125"/>
      <c r="J651" s="125"/>
      <c r="K651" s="125"/>
      <c r="L651" s="125"/>
      <c r="M651" s="125"/>
      <c r="N651" s="125"/>
      <c r="O651" s="125"/>
      <c r="P651" s="125"/>
      <c r="Q651" s="125"/>
      <c r="R651" s="125"/>
      <c r="S651" s="125"/>
      <c r="T651" s="125"/>
      <c r="U651" s="125"/>
      <c r="V651" s="125"/>
    </row>
    <row r="652" spans="1:22" ht="12">
      <c r="A652" s="125"/>
      <c r="B652" s="125"/>
      <c r="C652" s="125"/>
      <c r="D652" s="125"/>
      <c r="E652" s="125"/>
      <c r="F652" s="125"/>
      <c r="G652" s="125"/>
      <c r="H652" s="125"/>
      <c r="I652" s="125"/>
      <c r="J652" s="125"/>
      <c r="K652" s="125"/>
      <c r="L652" s="125"/>
      <c r="M652" s="125"/>
      <c r="N652" s="125"/>
      <c r="O652" s="125"/>
      <c r="P652" s="125"/>
      <c r="Q652" s="125"/>
      <c r="R652" s="125"/>
      <c r="S652" s="125"/>
      <c r="T652" s="125"/>
      <c r="U652" s="125"/>
      <c r="V652" s="125"/>
    </row>
    <row r="653" spans="1:22" ht="12">
      <c r="A653" s="125"/>
      <c r="B653" s="125"/>
      <c r="C653" s="125"/>
      <c r="D653" s="125"/>
      <c r="E653" s="125"/>
      <c r="F653" s="125"/>
      <c r="G653" s="125"/>
      <c r="H653" s="125"/>
      <c r="I653" s="125"/>
      <c r="J653" s="125"/>
      <c r="K653" s="125"/>
      <c r="L653" s="125"/>
      <c r="M653" s="125"/>
      <c r="N653" s="125"/>
      <c r="O653" s="125"/>
      <c r="P653" s="125"/>
      <c r="Q653" s="125"/>
      <c r="R653" s="125"/>
      <c r="S653" s="125"/>
      <c r="T653" s="125"/>
      <c r="U653" s="125"/>
      <c r="V653" s="125"/>
    </row>
    <row r="654" spans="1:22" ht="12">
      <c r="A654" s="125"/>
      <c r="B654" s="125"/>
      <c r="C654" s="125"/>
      <c r="D654" s="125"/>
      <c r="E654" s="125"/>
      <c r="F654" s="125"/>
      <c r="G654" s="125"/>
      <c r="H654" s="125"/>
      <c r="I654" s="125"/>
      <c r="J654" s="125"/>
      <c r="K654" s="125"/>
      <c r="L654" s="125"/>
      <c r="M654" s="125"/>
      <c r="N654" s="125"/>
      <c r="O654" s="125"/>
      <c r="P654" s="125"/>
      <c r="Q654" s="125"/>
      <c r="R654" s="125"/>
      <c r="S654" s="125"/>
      <c r="T654" s="125"/>
      <c r="U654" s="125"/>
      <c r="V654" s="125"/>
    </row>
    <row r="655" spans="1:22" ht="12">
      <c r="A655" s="125"/>
      <c r="B655" s="125"/>
      <c r="C655" s="125"/>
      <c r="D655" s="125"/>
      <c r="E655" s="125"/>
      <c r="F655" s="125"/>
      <c r="G655" s="125"/>
      <c r="H655" s="125"/>
      <c r="I655" s="125"/>
      <c r="J655" s="125"/>
      <c r="K655" s="125"/>
      <c r="L655" s="125"/>
      <c r="M655" s="125"/>
      <c r="N655" s="125"/>
      <c r="O655" s="125"/>
      <c r="P655" s="125"/>
      <c r="Q655" s="125"/>
      <c r="R655" s="125"/>
      <c r="S655" s="125"/>
      <c r="T655" s="125"/>
      <c r="U655" s="125"/>
      <c r="V655" s="125"/>
    </row>
    <row r="656" spans="1:22" ht="12">
      <c r="A656" s="125"/>
      <c r="B656" s="125"/>
      <c r="C656" s="125"/>
      <c r="D656" s="125"/>
      <c r="E656" s="125"/>
      <c r="F656" s="125"/>
      <c r="G656" s="125"/>
      <c r="H656" s="125"/>
      <c r="I656" s="125"/>
      <c r="J656" s="125"/>
      <c r="K656" s="125"/>
      <c r="L656" s="125"/>
      <c r="M656" s="125"/>
      <c r="N656" s="125"/>
      <c r="O656" s="125"/>
      <c r="P656" s="125"/>
      <c r="Q656" s="125"/>
      <c r="R656" s="125"/>
      <c r="S656" s="125"/>
      <c r="T656" s="125"/>
      <c r="U656" s="125"/>
      <c r="V656" s="125"/>
    </row>
    <row r="657" spans="1:22" ht="12">
      <c r="A657" s="125"/>
      <c r="B657" s="125"/>
      <c r="C657" s="125"/>
      <c r="D657" s="125"/>
      <c r="E657" s="125"/>
      <c r="F657" s="125"/>
      <c r="G657" s="125"/>
      <c r="H657" s="125"/>
      <c r="I657" s="125"/>
      <c r="J657" s="125"/>
      <c r="K657" s="125"/>
      <c r="L657" s="125"/>
      <c r="M657" s="125"/>
      <c r="N657" s="125"/>
      <c r="O657" s="125"/>
      <c r="P657" s="125"/>
      <c r="Q657" s="125"/>
      <c r="R657" s="125"/>
      <c r="S657" s="125"/>
      <c r="T657" s="125"/>
      <c r="U657" s="125"/>
      <c r="V657" s="125"/>
    </row>
    <row r="658" spans="1:22" ht="12">
      <c r="A658" s="125"/>
      <c r="B658" s="125"/>
      <c r="C658" s="125"/>
      <c r="D658" s="125"/>
      <c r="E658" s="125"/>
      <c r="F658" s="125"/>
      <c r="G658" s="125"/>
      <c r="H658" s="125"/>
      <c r="I658" s="125"/>
      <c r="J658" s="125"/>
      <c r="K658" s="125"/>
      <c r="L658" s="125"/>
      <c r="M658" s="125"/>
      <c r="N658" s="125"/>
      <c r="O658" s="125"/>
      <c r="P658" s="125"/>
      <c r="Q658" s="125"/>
      <c r="R658" s="125"/>
      <c r="S658" s="125"/>
      <c r="T658" s="125"/>
      <c r="U658" s="125"/>
      <c r="V658" s="125"/>
    </row>
    <row r="659" spans="1:22" ht="12">
      <c r="A659" s="125"/>
      <c r="B659" s="125"/>
      <c r="C659" s="125"/>
      <c r="D659" s="125"/>
      <c r="E659" s="125"/>
      <c r="F659" s="125"/>
      <c r="G659" s="125"/>
      <c r="H659" s="125"/>
      <c r="I659" s="125"/>
      <c r="J659" s="125"/>
      <c r="K659" s="125"/>
      <c r="L659" s="125"/>
      <c r="M659" s="125"/>
      <c r="N659" s="125"/>
      <c r="O659" s="125"/>
      <c r="P659" s="125"/>
      <c r="Q659" s="125"/>
      <c r="R659" s="125"/>
      <c r="S659" s="125"/>
      <c r="T659" s="125"/>
      <c r="U659" s="125"/>
      <c r="V659" s="125"/>
    </row>
    <row r="660" spans="1:22" ht="12">
      <c r="A660" s="125"/>
      <c r="B660" s="125"/>
      <c r="C660" s="125"/>
      <c r="D660" s="125"/>
      <c r="E660" s="125"/>
      <c r="F660" s="125"/>
      <c r="G660" s="125"/>
      <c r="H660" s="125"/>
      <c r="I660" s="125"/>
      <c r="J660" s="125"/>
      <c r="K660" s="125"/>
      <c r="L660" s="125"/>
      <c r="M660" s="125"/>
      <c r="N660" s="125"/>
      <c r="O660" s="125"/>
      <c r="P660" s="125"/>
      <c r="Q660" s="125"/>
      <c r="R660" s="125"/>
      <c r="S660" s="125"/>
      <c r="T660" s="125"/>
      <c r="U660" s="125"/>
      <c r="V660" s="125"/>
    </row>
    <row r="661" spans="1:22" ht="12">
      <c r="A661" s="125"/>
      <c r="B661" s="125"/>
      <c r="C661" s="125"/>
      <c r="D661" s="125"/>
      <c r="E661" s="125"/>
      <c r="F661" s="125"/>
      <c r="G661" s="125"/>
      <c r="H661" s="125"/>
      <c r="I661" s="125"/>
      <c r="J661" s="125"/>
      <c r="K661" s="125"/>
      <c r="L661" s="125"/>
      <c r="M661" s="125"/>
      <c r="N661" s="125"/>
      <c r="O661" s="125"/>
      <c r="P661" s="125"/>
      <c r="Q661" s="125"/>
      <c r="R661" s="125"/>
      <c r="S661" s="125"/>
      <c r="T661" s="125"/>
      <c r="U661" s="125"/>
      <c r="V661" s="125"/>
    </row>
    <row r="662" spans="1:22" ht="12">
      <c r="A662" s="125"/>
      <c r="B662" s="125"/>
      <c r="C662" s="125"/>
      <c r="D662" s="125"/>
      <c r="E662" s="125"/>
      <c r="F662" s="125"/>
      <c r="G662" s="125"/>
      <c r="H662" s="125"/>
      <c r="I662" s="125"/>
      <c r="J662" s="125"/>
      <c r="K662" s="125"/>
      <c r="L662" s="125"/>
      <c r="M662" s="125"/>
      <c r="N662" s="125"/>
      <c r="O662" s="125"/>
      <c r="P662" s="125"/>
      <c r="Q662" s="125"/>
      <c r="R662" s="125"/>
      <c r="S662" s="125"/>
      <c r="T662" s="125"/>
      <c r="U662" s="125"/>
      <c r="V662" s="125"/>
    </row>
    <row r="663" spans="1:22" ht="12">
      <c r="A663" s="125"/>
      <c r="B663" s="125"/>
      <c r="C663" s="125"/>
      <c r="D663" s="125"/>
      <c r="E663" s="125"/>
      <c r="F663" s="125"/>
      <c r="G663" s="125"/>
      <c r="H663" s="125"/>
      <c r="I663" s="125"/>
      <c r="J663" s="125"/>
      <c r="K663" s="125"/>
      <c r="L663" s="125"/>
      <c r="M663" s="125"/>
      <c r="N663" s="125"/>
      <c r="O663" s="125"/>
      <c r="P663" s="125"/>
      <c r="Q663" s="125"/>
      <c r="R663" s="125"/>
      <c r="S663" s="125"/>
      <c r="T663" s="125"/>
      <c r="U663" s="125"/>
      <c r="V663" s="125"/>
    </row>
    <row r="664" spans="1:22" ht="12">
      <c r="A664" s="125"/>
      <c r="B664" s="125"/>
      <c r="C664" s="125"/>
      <c r="D664" s="125"/>
      <c r="E664" s="125"/>
      <c r="F664" s="125"/>
      <c r="G664" s="125"/>
      <c r="H664" s="125"/>
      <c r="I664" s="125"/>
      <c r="J664" s="125"/>
      <c r="K664" s="125"/>
      <c r="L664" s="125"/>
      <c r="M664" s="125"/>
      <c r="N664" s="125"/>
      <c r="O664" s="125"/>
      <c r="P664" s="125"/>
      <c r="Q664" s="125"/>
      <c r="R664" s="125"/>
      <c r="S664" s="125"/>
      <c r="T664" s="125"/>
      <c r="U664" s="125"/>
      <c r="V664" s="125"/>
    </row>
    <row r="665" spans="1:22" ht="12">
      <c r="A665" s="125"/>
      <c r="B665" s="125"/>
      <c r="C665" s="125"/>
      <c r="D665" s="125"/>
      <c r="E665" s="125"/>
      <c r="F665" s="125"/>
      <c r="G665" s="125"/>
      <c r="H665" s="125"/>
      <c r="I665" s="125"/>
      <c r="J665" s="125"/>
      <c r="K665" s="125"/>
      <c r="L665" s="125"/>
      <c r="M665" s="125"/>
      <c r="N665" s="125"/>
      <c r="O665" s="125"/>
      <c r="P665" s="125"/>
      <c r="Q665" s="125"/>
      <c r="R665" s="125"/>
      <c r="S665" s="125"/>
      <c r="T665" s="125"/>
      <c r="U665" s="125"/>
      <c r="V665" s="125"/>
    </row>
    <row r="666" spans="1:22" ht="12">
      <c r="A666" s="125"/>
      <c r="B666" s="125"/>
      <c r="C666" s="125"/>
      <c r="D666" s="125"/>
      <c r="E666" s="125"/>
      <c r="F666" s="125"/>
      <c r="G666" s="125"/>
      <c r="H666" s="125"/>
      <c r="I666" s="125"/>
      <c r="J666" s="125"/>
      <c r="K666" s="125"/>
      <c r="L666" s="125"/>
      <c r="M666" s="125"/>
      <c r="N666" s="125"/>
      <c r="O666" s="125"/>
      <c r="P666" s="125"/>
      <c r="Q666" s="125"/>
      <c r="R666" s="125"/>
      <c r="S666" s="125"/>
      <c r="T666" s="125"/>
      <c r="U666" s="125"/>
      <c r="V666" s="125"/>
    </row>
    <row r="667" spans="1:22" ht="12">
      <c r="A667" s="125"/>
      <c r="B667" s="125"/>
      <c r="C667" s="125"/>
      <c r="D667" s="125"/>
      <c r="E667" s="125"/>
      <c r="F667" s="125"/>
      <c r="G667" s="125"/>
      <c r="H667" s="125"/>
      <c r="I667" s="125"/>
      <c r="J667" s="125"/>
      <c r="K667" s="125"/>
      <c r="L667" s="125"/>
      <c r="M667" s="125"/>
      <c r="N667" s="125"/>
      <c r="O667" s="125"/>
      <c r="P667" s="125"/>
      <c r="Q667" s="125"/>
      <c r="R667" s="125"/>
      <c r="S667" s="125"/>
      <c r="T667" s="125"/>
      <c r="U667" s="125"/>
      <c r="V667" s="125"/>
    </row>
    <row r="668" spans="1:22" ht="12">
      <c r="A668" s="125"/>
      <c r="B668" s="125"/>
      <c r="C668" s="125"/>
      <c r="D668" s="125"/>
      <c r="E668" s="125"/>
      <c r="F668" s="125"/>
      <c r="G668" s="125"/>
      <c r="H668" s="125"/>
      <c r="I668" s="125"/>
      <c r="J668" s="125"/>
      <c r="K668" s="125"/>
      <c r="L668" s="125"/>
      <c r="M668" s="125"/>
      <c r="N668" s="125"/>
      <c r="O668" s="125"/>
      <c r="P668" s="125"/>
      <c r="Q668" s="125"/>
      <c r="R668" s="125"/>
      <c r="S668" s="125"/>
      <c r="T668" s="125"/>
      <c r="U668" s="125"/>
      <c r="V668" s="125"/>
    </row>
    <row r="669" spans="1:22" ht="12">
      <c r="A669" s="125"/>
      <c r="B669" s="125"/>
      <c r="C669" s="125"/>
      <c r="D669" s="125"/>
      <c r="E669" s="125"/>
      <c r="F669" s="125"/>
      <c r="G669" s="125"/>
      <c r="H669" s="125"/>
      <c r="I669" s="125"/>
      <c r="J669" s="125"/>
      <c r="K669" s="125"/>
      <c r="L669" s="125"/>
      <c r="M669" s="125"/>
      <c r="N669" s="125"/>
      <c r="O669" s="125"/>
      <c r="P669" s="125"/>
      <c r="Q669" s="125"/>
      <c r="R669" s="125"/>
      <c r="S669" s="125"/>
      <c r="T669" s="125"/>
      <c r="U669" s="125"/>
      <c r="V669" s="125"/>
    </row>
    <row r="670" spans="1:22" ht="12">
      <c r="A670" s="125"/>
      <c r="B670" s="125"/>
      <c r="C670" s="125"/>
      <c r="D670" s="125"/>
      <c r="E670" s="125"/>
      <c r="F670" s="125"/>
      <c r="G670" s="125"/>
      <c r="H670" s="125"/>
      <c r="I670" s="125"/>
      <c r="J670" s="125"/>
      <c r="K670" s="125"/>
      <c r="L670" s="125"/>
      <c r="M670" s="125"/>
      <c r="N670" s="125"/>
      <c r="O670" s="125"/>
      <c r="P670" s="125"/>
      <c r="Q670" s="125"/>
      <c r="R670" s="125"/>
      <c r="S670" s="125"/>
      <c r="T670" s="125"/>
      <c r="U670" s="125"/>
      <c r="V670" s="125"/>
    </row>
    <row r="671" spans="1:22" ht="12">
      <c r="A671" s="125"/>
      <c r="B671" s="125"/>
      <c r="C671" s="125"/>
      <c r="D671" s="125"/>
      <c r="E671" s="125"/>
      <c r="F671" s="125"/>
      <c r="G671" s="125"/>
      <c r="H671" s="125"/>
      <c r="I671" s="125"/>
      <c r="J671" s="125"/>
      <c r="K671" s="125"/>
      <c r="L671" s="125"/>
      <c r="M671" s="125"/>
      <c r="N671" s="125"/>
      <c r="O671" s="125"/>
      <c r="P671" s="125"/>
      <c r="Q671" s="125"/>
      <c r="R671" s="125"/>
      <c r="S671" s="125"/>
      <c r="T671" s="125"/>
      <c r="U671" s="125"/>
      <c r="V671" s="125"/>
    </row>
    <row r="672" spans="1:22" ht="12">
      <c r="A672" s="125"/>
      <c r="B672" s="125"/>
      <c r="C672" s="125"/>
      <c r="D672" s="125"/>
      <c r="E672" s="125"/>
      <c r="F672" s="125"/>
      <c r="G672" s="125"/>
      <c r="H672" s="125"/>
      <c r="I672" s="125"/>
      <c r="J672" s="125"/>
      <c r="K672" s="125"/>
      <c r="L672" s="125"/>
      <c r="M672" s="125"/>
      <c r="N672" s="125"/>
      <c r="O672" s="125"/>
      <c r="P672" s="125"/>
      <c r="Q672" s="125"/>
      <c r="R672" s="125"/>
      <c r="S672" s="125"/>
      <c r="T672" s="125"/>
      <c r="U672" s="125"/>
      <c r="V672" s="125"/>
    </row>
    <row r="673" spans="1:22" ht="12">
      <c r="A673" s="125"/>
      <c r="B673" s="125"/>
      <c r="C673" s="125"/>
      <c r="D673" s="125"/>
      <c r="E673" s="125"/>
      <c r="F673" s="125"/>
      <c r="G673" s="125"/>
      <c r="H673" s="125"/>
      <c r="I673" s="125"/>
      <c r="J673" s="125"/>
      <c r="K673" s="125"/>
      <c r="L673" s="125"/>
      <c r="M673" s="125"/>
      <c r="N673" s="125"/>
      <c r="O673" s="125"/>
      <c r="P673" s="125"/>
      <c r="Q673" s="125"/>
      <c r="R673" s="125"/>
      <c r="S673" s="125"/>
      <c r="T673" s="125"/>
      <c r="U673" s="125"/>
      <c r="V673" s="125"/>
    </row>
    <row r="674" spans="1:22" ht="12">
      <c r="A674" s="125"/>
      <c r="B674" s="125"/>
      <c r="C674" s="125"/>
      <c r="D674" s="125"/>
      <c r="E674" s="125"/>
      <c r="F674" s="125"/>
      <c r="G674" s="125"/>
      <c r="H674" s="125"/>
      <c r="I674" s="125"/>
      <c r="J674" s="125"/>
      <c r="K674" s="125"/>
      <c r="L674" s="125"/>
      <c r="M674" s="125"/>
      <c r="N674" s="125"/>
      <c r="O674" s="125"/>
      <c r="P674" s="125"/>
      <c r="Q674" s="125"/>
      <c r="R674" s="125"/>
      <c r="S674" s="125"/>
      <c r="T674" s="125"/>
      <c r="U674" s="125"/>
      <c r="V674" s="125"/>
    </row>
    <row r="675" spans="1:22" ht="12">
      <c r="A675" s="125"/>
      <c r="B675" s="125"/>
      <c r="C675" s="125"/>
      <c r="D675" s="125"/>
      <c r="E675" s="125"/>
      <c r="F675" s="125"/>
      <c r="G675" s="125"/>
      <c r="H675" s="125"/>
      <c r="I675" s="125"/>
      <c r="J675" s="125"/>
      <c r="K675" s="125"/>
      <c r="L675" s="125"/>
      <c r="M675" s="125"/>
      <c r="N675" s="125"/>
      <c r="O675" s="125"/>
      <c r="P675" s="125"/>
      <c r="Q675" s="125"/>
      <c r="R675" s="125"/>
      <c r="S675" s="125"/>
      <c r="T675" s="125"/>
      <c r="U675" s="125"/>
      <c r="V675" s="125"/>
    </row>
    <row r="676" spans="1:22" ht="12">
      <c r="A676" s="125"/>
      <c r="B676" s="125"/>
      <c r="C676" s="125"/>
      <c r="D676" s="125"/>
      <c r="E676" s="125"/>
      <c r="F676" s="125"/>
      <c r="G676" s="125"/>
      <c r="H676" s="125"/>
      <c r="I676" s="125"/>
      <c r="J676" s="125"/>
      <c r="K676" s="125"/>
      <c r="L676" s="125"/>
      <c r="M676" s="125"/>
      <c r="N676" s="125"/>
      <c r="O676" s="125"/>
      <c r="P676" s="125"/>
      <c r="Q676" s="125"/>
      <c r="R676" s="125"/>
      <c r="S676" s="125"/>
      <c r="T676" s="125"/>
      <c r="U676" s="125"/>
      <c r="V676" s="125"/>
    </row>
    <row r="677" spans="1:22" ht="12">
      <c r="A677" s="125"/>
      <c r="B677" s="125"/>
      <c r="C677" s="125"/>
      <c r="D677" s="125"/>
      <c r="E677" s="125"/>
      <c r="F677" s="125"/>
      <c r="G677" s="125"/>
      <c r="H677" s="125"/>
      <c r="I677" s="125"/>
      <c r="J677" s="125"/>
      <c r="K677" s="125"/>
      <c r="L677" s="125"/>
      <c r="M677" s="125"/>
      <c r="N677" s="125"/>
      <c r="O677" s="125"/>
      <c r="P677" s="125"/>
      <c r="Q677" s="125"/>
      <c r="R677" s="125"/>
      <c r="S677" s="125"/>
      <c r="T677" s="125"/>
      <c r="U677" s="125"/>
      <c r="V677" s="125"/>
    </row>
    <row r="678" spans="1:22" ht="12">
      <c r="A678" s="125"/>
      <c r="B678" s="125"/>
      <c r="C678" s="125"/>
      <c r="D678" s="125"/>
      <c r="E678" s="125"/>
      <c r="F678" s="125"/>
      <c r="G678" s="125"/>
      <c r="H678" s="125"/>
      <c r="I678" s="125"/>
      <c r="J678" s="125"/>
      <c r="K678" s="125"/>
      <c r="L678" s="125"/>
      <c r="M678" s="125"/>
      <c r="N678" s="125"/>
      <c r="O678" s="125"/>
      <c r="P678" s="125"/>
      <c r="Q678" s="125"/>
      <c r="R678" s="125"/>
      <c r="S678" s="125"/>
      <c r="T678" s="125"/>
      <c r="U678" s="125"/>
      <c r="V678" s="125"/>
    </row>
    <row r="679" spans="1:22" ht="12">
      <c r="A679" s="125"/>
      <c r="B679" s="125"/>
      <c r="C679" s="125"/>
      <c r="D679" s="125"/>
      <c r="E679" s="125"/>
      <c r="F679" s="125"/>
      <c r="G679" s="125"/>
      <c r="H679" s="125"/>
      <c r="I679" s="125"/>
      <c r="J679" s="125"/>
      <c r="K679" s="125"/>
      <c r="L679" s="125"/>
      <c r="M679" s="125"/>
      <c r="N679" s="125"/>
      <c r="O679" s="125"/>
      <c r="P679" s="125"/>
      <c r="Q679" s="125"/>
      <c r="R679" s="125"/>
      <c r="S679" s="125"/>
      <c r="T679" s="125"/>
      <c r="U679" s="125"/>
      <c r="V679" s="125"/>
    </row>
    <row r="680" spans="1:22" ht="12">
      <c r="A680" s="125"/>
      <c r="B680" s="125"/>
      <c r="C680" s="125"/>
      <c r="D680" s="125"/>
      <c r="E680" s="125"/>
      <c r="F680" s="125"/>
      <c r="G680" s="125"/>
      <c r="H680" s="125"/>
      <c r="I680" s="125"/>
      <c r="J680" s="125"/>
      <c r="K680" s="125"/>
      <c r="L680" s="125"/>
      <c r="M680" s="125"/>
      <c r="N680" s="125"/>
      <c r="O680" s="125"/>
      <c r="P680" s="125"/>
      <c r="Q680" s="125"/>
      <c r="R680" s="125"/>
      <c r="S680" s="125"/>
      <c r="T680" s="125"/>
      <c r="U680" s="125"/>
      <c r="V680" s="125"/>
    </row>
    <row r="681" spans="1:22" ht="12">
      <c r="A681" s="125"/>
      <c r="B681" s="125"/>
      <c r="C681" s="125"/>
      <c r="D681" s="125"/>
      <c r="E681" s="125"/>
      <c r="F681" s="125"/>
      <c r="G681" s="125"/>
      <c r="H681" s="125"/>
      <c r="I681" s="125"/>
      <c r="J681" s="125"/>
      <c r="K681" s="125"/>
      <c r="L681" s="125"/>
      <c r="M681" s="125"/>
      <c r="N681" s="125"/>
      <c r="O681" s="125"/>
      <c r="P681" s="125"/>
      <c r="Q681" s="125"/>
      <c r="R681" s="125"/>
      <c r="S681" s="125"/>
      <c r="T681" s="125"/>
      <c r="U681" s="125"/>
      <c r="V681" s="125"/>
    </row>
    <row r="682" spans="1:22" ht="12">
      <c r="A682" s="125"/>
      <c r="B682" s="125"/>
      <c r="C682" s="125"/>
      <c r="D682" s="125"/>
      <c r="E682" s="125"/>
      <c r="F682" s="125"/>
      <c r="G682" s="125"/>
      <c r="H682" s="125"/>
      <c r="I682" s="125"/>
      <c r="J682" s="125"/>
      <c r="K682" s="125"/>
      <c r="L682" s="125"/>
      <c r="M682" s="125"/>
      <c r="N682" s="125"/>
      <c r="O682" s="125"/>
      <c r="P682" s="125"/>
      <c r="Q682" s="125"/>
      <c r="R682" s="125"/>
      <c r="S682" s="125"/>
      <c r="T682" s="125"/>
      <c r="U682" s="125"/>
      <c r="V682" s="125"/>
    </row>
    <row r="683" spans="1:22" ht="12">
      <c r="A683" s="125"/>
      <c r="B683" s="125"/>
      <c r="C683" s="125"/>
      <c r="D683" s="125"/>
      <c r="E683" s="125"/>
      <c r="F683" s="125"/>
      <c r="G683" s="125"/>
      <c r="H683" s="125"/>
      <c r="I683" s="125"/>
      <c r="J683" s="125"/>
      <c r="K683" s="125"/>
      <c r="L683" s="125"/>
      <c r="M683" s="125"/>
      <c r="N683" s="125"/>
      <c r="O683" s="125"/>
      <c r="P683" s="125"/>
      <c r="Q683" s="125"/>
      <c r="R683" s="125"/>
      <c r="S683" s="125"/>
      <c r="T683" s="125"/>
      <c r="U683" s="125"/>
      <c r="V683" s="125"/>
    </row>
    <row r="684" spans="1:22" ht="12">
      <c r="A684" s="125"/>
      <c r="B684" s="125"/>
      <c r="C684" s="125"/>
      <c r="D684" s="125"/>
      <c r="E684" s="125"/>
      <c r="F684" s="125"/>
      <c r="G684" s="125"/>
      <c r="H684" s="125"/>
      <c r="I684" s="125"/>
      <c r="J684" s="125"/>
      <c r="K684" s="125"/>
      <c r="L684" s="125"/>
      <c r="M684" s="125"/>
      <c r="N684" s="125"/>
      <c r="O684" s="125"/>
      <c r="P684" s="125"/>
      <c r="Q684" s="125"/>
      <c r="R684" s="125"/>
      <c r="S684" s="125"/>
      <c r="T684" s="125"/>
      <c r="U684" s="125"/>
      <c r="V684" s="125"/>
    </row>
    <row r="685" spans="1:22" ht="12">
      <c r="A685" s="125"/>
      <c r="B685" s="125"/>
      <c r="C685" s="125"/>
      <c r="D685" s="125"/>
      <c r="E685" s="125"/>
      <c r="F685" s="125"/>
      <c r="G685" s="125"/>
      <c r="H685" s="125"/>
      <c r="I685" s="125"/>
      <c r="J685" s="125"/>
      <c r="K685" s="125"/>
      <c r="L685" s="125"/>
      <c r="M685" s="125"/>
      <c r="N685" s="125"/>
      <c r="O685" s="125"/>
      <c r="P685" s="125"/>
      <c r="Q685" s="125"/>
      <c r="R685" s="125"/>
      <c r="S685" s="125"/>
      <c r="T685" s="125"/>
      <c r="U685" s="125"/>
      <c r="V685" s="125"/>
    </row>
    <row r="686" spans="1:22" ht="12">
      <c r="A686" s="125"/>
      <c r="B686" s="125"/>
      <c r="C686" s="125"/>
      <c r="D686" s="125"/>
      <c r="E686" s="125"/>
      <c r="F686" s="125"/>
      <c r="G686" s="125"/>
      <c r="H686" s="125"/>
      <c r="I686" s="125"/>
      <c r="J686" s="125"/>
      <c r="K686" s="125"/>
      <c r="L686" s="125"/>
      <c r="M686" s="125"/>
      <c r="N686" s="125"/>
      <c r="O686" s="125"/>
      <c r="P686" s="125"/>
      <c r="Q686" s="125"/>
      <c r="R686" s="125"/>
      <c r="S686" s="125"/>
      <c r="T686" s="125"/>
      <c r="U686" s="125"/>
      <c r="V686" s="125"/>
    </row>
    <row r="687" spans="1:22" ht="12">
      <c r="A687" s="125"/>
      <c r="B687" s="125"/>
      <c r="C687" s="125"/>
      <c r="D687" s="125"/>
      <c r="E687" s="125"/>
      <c r="F687" s="125"/>
      <c r="G687" s="125"/>
      <c r="H687" s="125"/>
      <c r="I687" s="125"/>
      <c r="J687" s="125"/>
      <c r="K687" s="125"/>
      <c r="L687" s="125"/>
      <c r="M687" s="125"/>
      <c r="N687" s="125"/>
      <c r="O687" s="125"/>
      <c r="P687" s="125"/>
      <c r="Q687" s="125"/>
      <c r="R687" s="125"/>
      <c r="S687" s="125"/>
      <c r="T687" s="125"/>
      <c r="U687" s="125"/>
      <c r="V687" s="125"/>
    </row>
    <row r="688" spans="1:22" ht="12">
      <c r="A688" s="125"/>
      <c r="B688" s="125"/>
      <c r="C688" s="125"/>
      <c r="D688" s="125"/>
      <c r="E688" s="125"/>
      <c r="F688" s="125"/>
      <c r="G688" s="125"/>
      <c r="H688" s="125"/>
      <c r="I688" s="125"/>
      <c r="J688" s="125"/>
      <c r="K688" s="125"/>
      <c r="L688" s="125"/>
      <c r="M688" s="125"/>
      <c r="N688" s="125"/>
      <c r="O688" s="125"/>
      <c r="P688" s="125"/>
      <c r="Q688" s="125"/>
      <c r="R688" s="125"/>
      <c r="S688" s="125"/>
      <c r="T688" s="125"/>
      <c r="U688" s="125"/>
      <c r="V688" s="125"/>
    </row>
    <row r="689" spans="1:22" ht="12">
      <c r="A689" s="125"/>
      <c r="B689" s="125"/>
      <c r="C689" s="125"/>
      <c r="D689" s="125"/>
      <c r="E689" s="125"/>
      <c r="F689" s="125"/>
      <c r="G689" s="125"/>
      <c r="H689" s="125"/>
      <c r="I689" s="125"/>
      <c r="J689" s="125"/>
      <c r="K689" s="125"/>
      <c r="L689" s="125"/>
      <c r="M689" s="125"/>
      <c r="N689" s="125"/>
      <c r="O689" s="125"/>
      <c r="P689" s="125"/>
      <c r="Q689" s="125"/>
      <c r="R689" s="125"/>
      <c r="S689" s="125"/>
      <c r="T689" s="125"/>
      <c r="U689" s="125"/>
      <c r="V689" s="125"/>
    </row>
    <row r="690" spans="1:22" ht="12">
      <c r="A690" s="125"/>
      <c r="B690" s="125"/>
      <c r="C690" s="125"/>
      <c r="D690" s="125"/>
      <c r="E690" s="125"/>
      <c r="F690" s="125"/>
      <c r="G690" s="125"/>
      <c r="H690" s="125"/>
      <c r="I690" s="125"/>
      <c r="J690" s="125"/>
      <c r="K690" s="125"/>
      <c r="L690" s="125"/>
      <c r="M690" s="125"/>
      <c r="N690" s="125"/>
      <c r="O690" s="125"/>
      <c r="P690" s="125"/>
      <c r="Q690" s="125"/>
      <c r="R690" s="125"/>
      <c r="S690" s="125"/>
      <c r="T690" s="125"/>
      <c r="U690" s="125"/>
      <c r="V690" s="125"/>
    </row>
    <row r="691" spans="1:22" ht="12">
      <c r="A691" s="125"/>
      <c r="B691" s="125"/>
      <c r="C691" s="125"/>
      <c r="D691" s="125"/>
      <c r="E691" s="125"/>
      <c r="F691" s="125"/>
      <c r="G691" s="125"/>
      <c r="H691" s="125"/>
      <c r="I691" s="125"/>
      <c r="J691" s="125"/>
      <c r="K691" s="125"/>
      <c r="L691" s="125"/>
      <c r="M691" s="125"/>
      <c r="N691" s="125"/>
      <c r="O691" s="125"/>
      <c r="P691" s="125"/>
      <c r="Q691" s="125"/>
      <c r="R691" s="125"/>
      <c r="S691" s="125"/>
      <c r="T691" s="125"/>
      <c r="U691" s="125"/>
      <c r="V691" s="125"/>
    </row>
    <row r="692" spans="1:22" ht="12">
      <c r="A692" s="125"/>
      <c r="B692" s="125"/>
      <c r="C692" s="125"/>
      <c r="D692" s="125"/>
      <c r="E692" s="125"/>
      <c r="F692" s="125"/>
      <c r="G692" s="125"/>
      <c r="H692" s="125"/>
      <c r="I692" s="125"/>
      <c r="J692" s="125"/>
      <c r="K692" s="125"/>
      <c r="L692" s="125"/>
      <c r="M692" s="125"/>
      <c r="N692" s="125"/>
      <c r="O692" s="125"/>
      <c r="P692" s="125"/>
      <c r="Q692" s="125"/>
      <c r="R692" s="125"/>
      <c r="S692" s="125"/>
      <c r="T692" s="125"/>
      <c r="U692" s="125"/>
      <c r="V692" s="125"/>
    </row>
    <row r="693" spans="1:22" ht="12">
      <c r="A693" s="125"/>
      <c r="B693" s="125"/>
      <c r="C693" s="125"/>
      <c r="D693" s="125"/>
      <c r="E693" s="125"/>
      <c r="F693" s="125"/>
      <c r="G693" s="125"/>
      <c r="H693" s="125"/>
      <c r="I693" s="125"/>
      <c r="J693" s="125"/>
      <c r="K693" s="125"/>
      <c r="L693" s="125"/>
      <c r="M693" s="125"/>
      <c r="N693" s="125"/>
      <c r="O693" s="125"/>
      <c r="P693" s="125"/>
      <c r="Q693" s="125"/>
      <c r="R693" s="125"/>
      <c r="S693" s="125"/>
      <c r="T693" s="125"/>
      <c r="U693" s="125"/>
      <c r="V693" s="125"/>
    </row>
    <row r="694" spans="1:22" ht="12">
      <c r="A694" s="125"/>
      <c r="B694" s="125"/>
      <c r="C694" s="125"/>
      <c r="D694" s="125"/>
      <c r="E694" s="125"/>
      <c r="F694" s="125"/>
      <c r="G694" s="125"/>
      <c r="H694" s="125"/>
      <c r="I694" s="125"/>
      <c r="J694" s="125"/>
      <c r="K694" s="125"/>
      <c r="L694" s="125"/>
      <c r="M694" s="125"/>
      <c r="N694" s="125"/>
      <c r="O694" s="125"/>
      <c r="P694" s="125"/>
      <c r="Q694" s="125"/>
      <c r="R694" s="125"/>
      <c r="S694" s="125"/>
      <c r="T694" s="125"/>
      <c r="U694" s="125"/>
      <c r="V694" s="125"/>
    </row>
    <row r="695" spans="1:22" ht="12">
      <c r="A695" s="125"/>
      <c r="B695" s="125"/>
      <c r="C695" s="125"/>
      <c r="D695" s="125"/>
      <c r="E695" s="125"/>
      <c r="F695" s="125"/>
      <c r="G695" s="125"/>
      <c r="H695" s="125"/>
      <c r="I695" s="125"/>
      <c r="J695" s="125"/>
      <c r="K695" s="125"/>
      <c r="L695" s="125"/>
      <c r="M695" s="125"/>
      <c r="N695" s="125"/>
      <c r="O695" s="125"/>
      <c r="P695" s="125"/>
      <c r="Q695" s="125"/>
      <c r="R695" s="125"/>
      <c r="S695" s="125"/>
      <c r="T695" s="125"/>
      <c r="U695" s="125"/>
      <c r="V695" s="125"/>
    </row>
    <row r="696" spans="1:22" ht="12">
      <c r="A696" s="125"/>
      <c r="B696" s="125"/>
      <c r="C696" s="125"/>
      <c r="D696" s="125"/>
      <c r="E696" s="125"/>
      <c r="F696" s="125"/>
      <c r="G696" s="125"/>
      <c r="H696" s="125"/>
      <c r="I696" s="125"/>
      <c r="J696" s="125"/>
      <c r="K696" s="125"/>
      <c r="L696" s="125"/>
      <c r="M696" s="125"/>
      <c r="N696" s="125"/>
      <c r="O696" s="125"/>
      <c r="P696" s="125"/>
      <c r="Q696" s="125"/>
      <c r="R696" s="125"/>
      <c r="S696" s="125"/>
      <c r="T696" s="125"/>
      <c r="U696" s="125"/>
      <c r="V696" s="125"/>
    </row>
    <row r="697" spans="1:22" ht="12">
      <c r="A697" s="125"/>
      <c r="B697" s="125"/>
      <c r="C697" s="125"/>
      <c r="D697" s="125"/>
      <c r="E697" s="125"/>
      <c r="F697" s="125"/>
      <c r="G697" s="125"/>
      <c r="H697" s="125"/>
      <c r="I697" s="125"/>
      <c r="J697" s="125"/>
      <c r="K697" s="125"/>
      <c r="L697" s="125"/>
      <c r="M697" s="125"/>
      <c r="N697" s="125"/>
      <c r="O697" s="125"/>
      <c r="P697" s="125"/>
      <c r="Q697" s="125"/>
      <c r="R697" s="125"/>
      <c r="S697" s="125"/>
      <c r="T697" s="125"/>
      <c r="U697" s="125"/>
      <c r="V697" s="125"/>
    </row>
    <row r="698" spans="1:22" ht="12">
      <c r="A698" s="125"/>
      <c r="B698" s="125"/>
      <c r="C698" s="125"/>
      <c r="D698" s="125"/>
      <c r="E698" s="125"/>
      <c r="F698" s="125"/>
      <c r="G698" s="125"/>
      <c r="H698" s="125"/>
      <c r="I698" s="125"/>
      <c r="J698" s="125"/>
      <c r="K698" s="125"/>
      <c r="L698" s="125"/>
      <c r="M698" s="125"/>
      <c r="N698" s="125"/>
      <c r="O698" s="125"/>
      <c r="P698" s="125"/>
      <c r="Q698" s="125"/>
      <c r="R698" s="125"/>
      <c r="S698" s="125"/>
      <c r="T698" s="125"/>
      <c r="U698" s="125"/>
      <c r="V698" s="125"/>
    </row>
    <row r="699" spans="1:22" ht="12">
      <c r="A699" s="125"/>
      <c r="B699" s="125"/>
      <c r="C699" s="125"/>
      <c r="D699" s="125"/>
      <c r="E699" s="125"/>
      <c r="F699" s="125"/>
      <c r="G699" s="125"/>
      <c r="H699" s="125"/>
      <c r="I699" s="125"/>
      <c r="J699" s="125"/>
      <c r="K699" s="125"/>
      <c r="L699" s="125"/>
      <c r="M699" s="125"/>
      <c r="N699" s="125"/>
      <c r="O699" s="125"/>
      <c r="P699" s="125"/>
      <c r="Q699" s="125"/>
      <c r="R699" s="125"/>
      <c r="S699" s="125"/>
      <c r="T699" s="125"/>
      <c r="U699" s="125"/>
      <c r="V699" s="125"/>
    </row>
    <row r="700" spans="1:22" ht="12">
      <c r="A700" s="125"/>
      <c r="B700" s="125"/>
      <c r="C700" s="125"/>
      <c r="D700" s="125"/>
      <c r="E700" s="125"/>
      <c r="F700" s="125"/>
      <c r="G700" s="125"/>
      <c r="H700" s="125"/>
      <c r="I700" s="125"/>
      <c r="J700" s="125"/>
      <c r="K700" s="125"/>
      <c r="L700" s="125"/>
      <c r="M700" s="125"/>
      <c r="N700" s="125"/>
      <c r="O700" s="125"/>
      <c r="P700" s="125"/>
      <c r="Q700" s="125"/>
      <c r="R700" s="125"/>
      <c r="S700" s="125"/>
      <c r="T700" s="125"/>
      <c r="U700" s="125"/>
      <c r="V700" s="125"/>
    </row>
    <row r="701" spans="1:22" ht="12">
      <c r="A701" s="125"/>
      <c r="B701" s="125"/>
      <c r="C701" s="125"/>
      <c r="D701" s="125"/>
      <c r="E701" s="125"/>
      <c r="F701" s="125"/>
      <c r="G701" s="125"/>
      <c r="H701" s="125"/>
      <c r="I701" s="125"/>
      <c r="J701" s="125"/>
      <c r="K701" s="125"/>
      <c r="L701" s="125"/>
      <c r="M701" s="125"/>
      <c r="N701" s="125"/>
      <c r="O701" s="125"/>
      <c r="P701" s="125"/>
      <c r="Q701" s="125"/>
      <c r="R701" s="125"/>
      <c r="S701" s="125"/>
      <c r="T701" s="125"/>
      <c r="U701" s="125"/>
      <c r="V701" s="125"/>
    </row>
    <row r="702" spans="1:22" ht="12">
      <c r="A702" s="125"/>
      <c r="B702" s="125"/>
      <c r="C702" s="125"/>
      <c r="D702" s="125"/>
      <c r="E702" s="125"/>
      <c r="F702" s="125"/>
      <c r="G702" s="125"/>
      <c r="H702" s="125"/>
      <c r="I702" s="125"/>
      <c r="J702" s="125"/>
      <c r="K702" s="125"/>
      <c r="L702" s="125"/>
      <c r="M702" s="125"/>
      <c r="N702" s="125"/>
      <c r="O702" s="125"/>
      <c r="P702" s="125"/>
      <c r="Q702" s="125"/>
      <c r="R702" s="125"/>
      <c r="S702" s="125"/>
      <c r="T702" s="125"/>
      <c r="U702" s="125"/>
      <c r="V702" s="125"/>
    </row>
    <row r="703" spans="1:22" ht="12">
      <c r="A703" s="125"/>
      <c r="B703" s="125"/>
      <c r="C703" s="125"/>
      <c r="D703" s="125"/>
      <c r="E703" s="125"/>
      <c r="F703" s="125"/>
      <c r="G703" s="125"/>
      <c r="H703" s="125"/>
      <c r="I703" s="125"/>
      <c r="J703" s="125"/>
      <c r="K703" s="125"/>
      <c r="L703" s="125"/>
      <c r="M703" s="125"/>
      <c r="N703" s="125"/>
      <c r="O703" s="125"/>
      <c r="P703" s="125"/>
      <c r="Q703" s="125"/>
      <c r="R703" s="125"/>
      <c r="S703" s="125"/>
      <c r="T703" s="125"/>
      <c r="U703" s="125"/>
      <c r="V703" s="125"/>
    </row>
    <row r="704" spans="1:22" ht="12">
      <c r="A704" s="125"/>
      <c r="B704" s="125"/>
      <c r="C704" s="125"/>
      <c r="D704" s="125"/>
      <c r="E704" s="125"/>
      <c r="F704" s="125"/>
      <c r="G704" s="125"/>
      <c r="H704" s="125"/>
      <c r="I704" s="125"/>
      <c r="J704" s="125"/>
      <c r="K704" s="125"/>
      <c r="L704" s="125"/>
      <c r="M704" s="125"/>
      <c r="N704" s="125"/>
      <c r="O704" s="125"/>
      <c r="P704" s="125"/>
      <c r="Q704" s="125"/>
      <c r="R704" s="125"/>
      <c r="S704" s="125"/>
      <c r="T704" s="125"/>
      <c r="U704" s="125"/>
      <c r="V704" s="125"/>
    </row>
    <row r="705" spans="1:22" ht="12">
      <c r="A705" s="125"/>
      <c r="B705" s="125"/>
      <c r="C705" s="125"/>
      <c r="D705" s="125"/>
      <c r="E705" s="125"/>
      <c r="F705" s="125"/>
      <c r="G705" s="125"/>
      <c r="H705" s="125"/>
      <c r="I705" s="125"/>
      <c r="J705" s="125"/>
      <c r="K705" s="125"/>
      <c r="L705" s="125"/>
      <c r="M705" s="125"/>
      <c r="N705" s="125"/>
      <c r="O705" s="125"/>
      <c r="P705" s="125"/>
      <c r="Q705" s="125"/>
      <c r="R705" s="125"/>
      <c r="S705" s="125"/>
      <c r="T705" s="125"/>
      <c r="U705" s="125"/>
      <c r="V705" s="125"/>
    </row>
    <row r="706" spans="1:22" ht="12">
      <c r="A706" s="125"/>
      <c r="B706" s="125"/>
      <c r="C706" s="125"/>
      <c r="D706" s="125"/>
      <c r="E706" s="125"/>
      <c r="F706" s="125"/>
      <c r="G706" s="125"/>
      <c r="H706" s="125"/>
      <c r="I706" s="125"/>
      <c r="J706" s="125"/>
      <c r="K706" s="125"/>
      <c r="L706" s="125"/>
      <c r="M706" s="125"/>
      <c r="N706" s="125"/>
      <c r="O706" s="125"/>
      <c r="P706" s="125"/>
      <c r="Q706" s="125"/>
      <c r="R706" s="125"/>
      <c r="S706" s="125"/>
      <c r="T706" s="125"/>
      <c r="U706" s="125"/>
      <c r="V706" s="125"/>
    </row>
    <row r="707" spans="1:22" ht="12">
      <c r="A707" s="125"/>
      <c r="B707" s="125"/>
      <c r="C707" s="125"/>
      <c r="D707" s="125"/>
      <c r="E707" s="125"/>
      <c r="F707" s="125"/>
      <c r="G707" s="125"/>
      <c r="H707" s="125"/>
      <c r="I707" s="125"/>
      <c r="J707" s="125"/>
      <c r="K707" s="125"/>
      <c r="L707" s="125"/>
      <c r="M707" s="125"/>
      <c r="N707" s="125"/>
      <c r="O707" s="125"/>
      <c r="P707" s="125"/>
      <c r="Q707" s="125"/>
      <c r="R707" s="125"/>
      <c r="S707" s="125"/>
      <c r="T707" s="125"/>
      <c r="U707" s="125"/>
      <c r="V707" s="125"/>
    </row>
    <row r="708" spans="1:22" ht="12">
      <c r="A708" s="125"/>
      <c r="B708" s="125"/>
      <c r="C708" s="125"/>
      <c r="D708" s="125"/>
      <c r="E708" s="125"/>
      <c r="F708" s="125"/>
      <c r="G708" s="125"/>
      <c r="H708" s="125"/>
      <c r="I708" s="125"/>
      <c r="J708" s="125"/>
      <c r="K708" s="125"/>
      <c r="L708" s="125"/>
      <c r="M708" s="125"/>
      <c r="N708" s="125"/>
      <c r="O708" s="125"/>
      <c r="P708" s="125"/>
      <c r="Q708" s="125"/>
      <c r="R708" s="125"/>
      <c r="S708" s="125"/>
      <c r="T708" s="125"/>
      <c r="U708" s="125"/>
      <c r="V708" s="125"/>
    </row>
    <row r="709" spans="1:22" ht="12">
      <c r="A709" s="125"/>
      <c r="B709" s="125"/>
      <c r="C709" s="125"/>
      <c r="D709" s="125"/>
      <c r="E709" s="125"/>
      <c r="F709" s="125"/>
      <c r="G709" s="125"/>
      <c r="H709" s="125"/>
      <c r="I709" s="125"/>
      <c r="J709" s="125"/>
      <c r="K709" s="125"/>
      <c r="L709" s="125"/>
      <c r="M709" s="125"/>
      <c r="N709" s="125"/>
      <c r="O709" s="125"/>
      <c r="P709" s="125"/>
      <c r="Q709" s="125"/>
      <c r="R709" s="125"/>
      <c r="S709" s="125"/>
      <c r="T709" s="125"/>
      <c r="U709" s="125"/>
      <c r="V709" s="125"/>
    </row>
    <row r="710" spans="1:22" ht="12">
      <c r="A710" s="125"/>
      <c r="B710" s="125"/>
      <c r="C710" s="125"/>
      <c r="D710" s="125"/>
      <c r="E710" s="125"/>
      <c r="F710" s="125"/>
      <c r="G710" s="125"/>
      <c r="H710" s="125"/>
      <c r="I710" s="125"/>
      <c r="J710" s="125"/>
      <c r="K710" s="125"/>
      <c r="L710" s="125"/>
      <c r="M710" s="125"/>
      <c r="N710" s="125"/>
      <c r="O710" s="125"/>
      <c r="P710" s="125"/>
      <c r="Q710" s="125"/>
      <c r="R710" s="125"/>
      <c r="S710" s="125"/>
      <c r="T710" s="125"/>
      <c r="U710" s="125"/>
      <c r="V710" s="125"/>
    </row>
    <row r="711" spans="1:22" ht="12">
      <c r="A711" s="125"/>
      <c r="B711" s="125"/>
      <c r="C711" s="125"/>
      <c r="D711" s="125"/>
      <c r="E711" s="125"/>
      <c r="F711" s="125"/>
      <c r="G711" s="125"/>
      <c r="H711" s="125"/>
      <c r="I711" s="125"/>
      <c r="J711" s="125"/>
      <c r="K711" s="125"/>
      <c r="L711" s="125"/>
      <c r="M711" s="125"/>
      <c r="N711" s="125"/>
      <c r="O711" s="125"/>
      <c r="P711" s="125"/>
      <c r="Q711" s="125"/>
      <c r="R711" s="125"/>
      <c r="S711" s="125"/>
      <c r="T711" s="125"/>
      <c r="U711" s="125"/>
      <c r="V711" s="125"/>
    </row>
    <row r="712" spans="1:22" ht="12">
      <c r="A712" s="125"/>
      <c r="B712" s="125"/>
      <c r="C712" s="125"/>
      <c r="D712" s="125"/>
      <c r="E712" s="125"/>
      <c r="F712" s="125"/>
      <c r="G712" s="125"/>
      <c r="H712" s="125"/>
      <c r="I712" s="125"/>
      <c r="J712" s="125"/>
      <c r="K712" s="125"/>
      <c r="L712" s="125"/>
      <c r="M712" s="125"/>
      <c r="N712" s="125"/>
      <c r="O712" s="125"/>
      <c r="P712" s="125"/>
      <c r="Q712" s="125"/>
      <c r="R712" s="125"/>
      <c r="S712" s="125"/>
      <c r="T712" s="125"/>
      <c r="U712" s="125"/>
      <c r="V712" s="125"/>
    </row>
    <row r="713" spans="1:22" ht="12">
      <c r="A713" s="125"/>
      <c r="B713" s="125"/>
      <c r="C713" s="125"/>
      <c r="D713" s="125"/>
      <c r="E713" s="125"/>
      <c r="F713" s="125"/>
      <c r="G713" s="125"/>
      <c r="H713" s="125"/>
      <c r="I713" s="125"/>
      <c r="J713" s="125"/>
      <c r="K713" s="125"/>
      <c r="L713" s="125"/>
      <c r="M713" s="125"/>
      <c r="N713" s="125"/>
      <c r="O713" s="125"/>
      <c r="P713" s="125"/>
      <c r="Q713" s="125"/>
      <c r="R713" s="125"/>
      <c r="S713" s="125"/>
      <c r="T713" s="125"/>
      <c r="U713" s="125"/>
      <c r="V713" s="125"/>
    </row>
    <row r="714" spans="1:22" ht="12">
      <c r="A714" s="125"/>
      <c r="B714" s="125"/>
      <c r="C714" s="125"/>
      <c r="D714" s="125"/>
      <c r="E714" s="125"/>
      <c r="F714" s="125"/>
      <c r="G714" s="125"/>
      <c r="H714" s="125"/>
      <c r="I714" s="125"/>
      <c r="J714" s="125"/>
      <c r="K714" s="125"/>
      <c r="L714" s="125"/>
      <c r="M714" s="125"/>
      <c r="N714" s="125"/>
      <c r="O714" s="125"/>
      <c r="P714" s="125"/>
      <c r="Q714" s="125"/>
      <c r="R714" s="125"/>
      <c r="S714" s="125"/>
      <c r="T714" s="125"/>
      <c r="U714" s="125"/>
      <c r="V714" s="125"/>
    </row>
    <row r="715" spans="1:22" ht="12">
      <c r="A715" s="125"/>
      <c r="B715" s="125"/>
      <c r="C715" s="125"/>
      <c r="D715" s="125"/>
      <c r="E715" s="125"/>
      <c r="F715" s="125"/>
      <c r="G715" s="125"/>
      <c r="H715" s="125"/>
      <c r="I715" s="125"/>
      <c r="J715" s="125"/>
      <c r="K715" s="125"/>
      <c r="L715" s="125"/>
      <c r="M715" s="125"/>
      <c r="N715" s="125"/>
      <c r="O715" s="125"/>
      <c r="P715" s="125"/>
      <c r="Q715" s="125"/>
      <c r="R715" s="125"/>
      <c r="S715" s="125"/>
      <c r="T715" s="125"/>
      <c r="U715" s="125"/>
      <c r="V715" s="125"/>
    </row>
    <row r="716" spans="1:22" ht="12">
      <c r="A716" s="125"/>
      <c r="B716" s="125"/>
      <c r="C716" s="125"/>
      <c r="D716" s="125"/>
      <c r="E716" s="125"/>
      <c r="F716" s="125"/>
      <c r="G716" s="125"/>
      <c r="H716" s="125"/>
      <c r="I716" s="125"/>
      <c r="J716" s="125"/>
      <c r="K716" s="125"/>
      <c r="L716" s="125"/>
      <c r="M716" s="125"/>
      <c r="N716" s="125"/>
      <c r="O716" s="125"/>
      <c r="P716" s="125"/>
      <c r="Q716" s="125"/>
      <c r="R716" s="125"/>
      <c r="S716" s="125"/>
      <c r="T716" s="125"/>
      <c r="U716" s="125"/>
      <c r="V716" s="125"/>
    </row>
    <row r="717" spans="1:22" ht="12">
      <c r="A717" s="125"/>
      <c r="B717" s="125"/>
      <c r="C717" s="125"/>
      <c r="D717" s="125"/>
      <c r="E717" s="125"/>
      <c r="F717" s="125"/>
      <c r="G717" s="125"/>
      <c r="H717" s="125"/>
      <c r="I717" s="125"/>
      <c r="J717" s="125"/>
      <c r="K717" s="125"/>
      <c r="L717" s="125"/>
      <c r="M717" s="125"/>
      <c r="N717" s="125"/>
      <c r="O717" s="125"/>
      <c r="P717" s="125"/>
      <c r="Q717" s="125"/>
      <c r="R717" s="125"/>
      <c r="S717" s="125"/>
      <c r="T717" s="125"/>
      <c r="U717" s="125"/>
      <c r="V717" s="125"/>
    </row>
    <row r="718" spans="1:22" ht="12">
      <c r="A718" s="125"/>
      <c r="B718" s="125"/>
      <c r="C718" s="125"/>
      <c r="D718" s="125"/>
      <c r="E718" s="125"/>
      <c r="F718" s="125"/>
      <c r="G718" s="125"/>
      <c r="H718" s="125"/>
      <c r="I718" s="125"/>
      <c r="J718" s="125"/>
      <c r="K718" s="125"/>
      <c r="L718" s="125"/>
      <c r="M718" s="125"/>
      <c r="N718" s="125"/>
      <c r="O718" s="125"/>
      <c r="P718" s="125"/>
      <c r="Q718" s="125"/>
      <c r="R718" s="125"/>
      <c r="S718" s="125"/>
      <c r="T718" s="125"/>
      <c r="U718" s="125"/>
      <c r="V718" s="125"/>
    </row>
    <row r="719" spans="1:22" ht="12">
      <c r="A719" s="125"/>
      <c r="B719" s="125"/>
      <c r="C719" s="125"/>
      <c r="D719" s="125"/>
      <c r="E719" s="125"/>
      <c r="F719" s="125"/>
      <c r="G719" s="125"/>
      <c r="H719" s="125"/>
      <c r="I719" s="125"/>
      <c r="J719" s="125"/>
      <c r="K719" s="125"/>
      <c r="L719" s="125"/>
      <c r="M719" s="125"/>
      <c r="N719" s="125"/>
      <c r="O719" s="125"/>
      <c r="P719" s="125"/>
      <c r="Q719" s="125"/>
      <c r="R719" s="125"/>
      <c r="S719" s="125"/>
      <c r="T719" s="125"/>
      <c r="U719" s="125"/>
      <c r="V719" s="125"/>
    </row>
    <row r="720" spans="1:22" ht="12">
      <c r="A720" s="125"/>
      <c r="B720" s="125"/>
      <c r="C720" s="125"/>
      <c r="D720" s="125"/>
      <c r="E720" s="125"/>
      <c r="F720" s="125"/>
      <c r="G720" s="125"/>
      <c r="H720" s="125"/>
      <c r="I720" s="125"/>
      <c r="J720" s="125"/>
      <c r="K720" s="125"/>
      <c r="L720" s="125"/>
      <c r="M720" s="125"/>
      <c r="N720" s="125"/>
      <c r="O720" s="125"/>
      <c r="P720" s="125"/>
      <c r="Q720" s="125"/>
      <c r="R720" s="125"/>
      <c r="S720" s="125"/>
      <c r="T720" s="125"/>
      <c r="U720" s="125"/>
      <c r="V720" s="125"/>
    </row>
    <row r="721" spans="1:22" ht="12">
      <c r="A721" s="125"/>
      <c r="B721" s="125"/>
      <c r="C721" s="125"/>
      <c r="D721" s="125"/>
      <c r="E721" s="125"/>
      <c r="F721" s="125"/>
      <c r="G721" s="125"/>
      <c r="H721" s="125"/>
      <c r="I721" s="125"/>
      <c r="J721" s="125"/>
      <c r="K721" s="125"/>
      <c r="L721" s="125"/>
      <c r="M721" s="125"/>
      <c r="N721" s="125"/>
      <c r="O721" s="125"/>
      <c r="P721" s="125"/>
      <c r="Q721" s="125"/>
      <c r="R721" s="125"/>
      <c r="S721" s="125"/>
      <c r="T721" s="125"/>
      <c r="U721" s="125"/>
      <c r="V721" s="125"/>
    </row>
    <row r="722" spans="1:22" ht="12">
      <c r="A722" s="125"/>
      <c r="B722" s="125"/>
      <c r="C722" s="125"/>
      <c r="D722" s="125"/>
      <c r="E722" s="125"/>
      <c r="F722" s="125"/>
      <c r="G722" s="125"/>
      <c r="H722" s="125"/>
      <c r="I722" s="125"/>
      <c r="J722" s="125"/>
      <c r="K722" s="125"/>
      <c r="L722" s="125"/>
      <c r="M722" s="125"/>
      <c r="N722" s="125"/>
      <c r="O722" s="125"/>
      <c r="P722" s="125"/>
      <c r="Q722" s="125"/>
      <c r="R722" s="125"/>
      <c r="S722" s="125"/>
      <c r="T722" s="125"/>
      <c r="U722" s="125"/>
      <c r="V722" s="125"/>
    </row>
    <row r="723" spans="1:22" ht="12">
      <c r="A723" s="125"/>
      <c r="B723" s="125"/>
      <c r="C723" s="125"/>
      <c r="D723" s="125"/>
      <c r="E723" s="125"/>
      <c r="F723" s="125"/>
      <c r="G723" s="125"/>
      <c r="H723" s="125"/>
      <c r="I723" s="125"/>
      <c r="J723" s="125"/>
      <c r="K723" s="125"/>
      <c r="L723" s="125"/>
      <c r="M723" s="125"/>
      <c r="N723" s="125"/>
      <c r="O723" s="125"/>
      <c r="P723" s="125"/>
      <c r="Q723" s="125"/>
      <c r="R723" s="125"/>
      <c r="S723" s="125"/>
      <c r="T723" s="125"/>
      <c r="U723" s="125"/>
      <c r="V723" s="125"/>
    </row>
    <row r="724" spans="1:22" ht="12">
      <c r="A724" s="125"/>
      <c r="B724" s="125"/>
      <c r="C724" s="125"/>
      <c r="D724" s="125"/>
      <c r="E724" s="125"/>
      <c r="F724" s="125"/>
      <c r="G724" s="125"/>
      <c r="H724" s="125"/>
      <c r="I724" s="125"/>
      <c r="J724" s="125"/>
      <c r="K724" s="125"/>
      <c r="L724" s="125"/>
      <c r="M724" s="125"/>
      <c r="N724" s="125"/>
      <c r="O724" s="125"/>
      <c r="P724" s="125"/>
      <c r="Q724" s="125"/>
      <c r="R724" s="125"/>
      <c r="S724" s="125"/>
      <c r="T724" s="125"/>
      <c r="U724" s="125"/>
      <c r="V724" s="125"/>
    </row>
    <row r="725" spans="1:22" ht="12">
      <c r="A725" s="125"/>
      <c r="B725" s="125"/>
      <c r="C725" s="125"/>
      <c r="D725" s="125"/>
      <c r="E725" s="125"/>
      <c r="F725" s="125"/>
      <c r="G725" s="125"/>
      <c r="H725" s="125"/>
      <c r="I725" s="125"/>
      <c r="J725" s="125"/>
      <c r="K725" s="125"/>
      <c r="L725" s="125"/>
      <c r="M725" s="125"/>
      <c r="N725" s="125"/>
      <c r="O725" s="125"/>
      <c r="P725" s="125"/>
      <c r="Q725" s="125"/>
      <c r="R725" s="125"/>
      <c r="S725" s="125"/>
      <c r="T725" s="125"/>
      <c r="U725" s="125"/>
      <c r="V725" s="125"/>
    </row>
    <row r="726" spans="1:22" ht="12">
      <c r="A726" s="125"/>
      <c r="B726" s="125"/>
      <c r="C726" s="125"/>
      <c r="D726" s="125"/>
      <c r="E726" s="125"/>
      <c r="F726" s="125"/>
      <c r="G726" s="125"/>
      <c r="H726" s="125"/>
      <c r="I726" s="125"/>
      <c r="J726" s="125"/>
      <c r="K726" s="125"/>
      <c r="L726" s="125"/>
      <c r="M726" s="125"/>
      <c r="N726" s="125"/>
      <c r="O726" s="125"/>
      <c r="P726" s="125"/>
      <c r="Q726" s="125"/>
      <c r="R726" s="125"/>
      <c r="S726" s="125"/>
      <c r="T726" s="125"/>
      <c r="U726" s="125"/>
      <c r="V726" s="125"/>
    </row>
    <row r="727" spans="1:22" ht="12">
      <c r="A727" s="125"/>
      <c r="B727" s="125"/>
      <c r="C727" s="125"/>
      <c r="D727" s="125"/>
      <c r="E727" s="125"/>
      <c r="F727" s="125"/>
      <c r="G727" s="125"/>
      <c r="H727" s="125"/>
      <c r="I727" s="125"/>
      <c r="J727" s="125"/>
      <c r="K727" s="125"/>
      <c r="L727" s="125"/>
      <c r="M727" s="125"/>
      <c r="N727" s="125"/>
      <c r="O727" s="125"/>
      <c r="P727" s="125"/>
      <c r="Q727" s="125"/>
      <c r="R727" s="125"/>
      <c r="S727" s="125"/>
      <c r="T727" s="125"/>
      <c r="U727" s="125"/>
      <c r="V727" s="125"/>
    </row>
    <row r="728" spans="1:22" ht="12">
      <c r="A728" s="125"/>
      <c r="B728" s="125"/>
      <c r="C728" s="125"/>
      <c r="D728" s="125"/>
      <c r="E728" s="125"/>
      <c r="F728" s="125"/>
      <c r="G728" s="125"/>
      <c r="H728" s="125"/>
      <c r="I728" s="125"/>
      <c r="J728" s="125"/>
      <c r="K728" s="125"/>
      <c r="L728" s="125"/>
      <c r="M728" s="125"/>
      <c r="N728" s="125"/>
      <c r="O728" s="125"/>
      <c r="P728" s="125"/>
      <c r="Q728" s="125"/>
      <c r="R728" s="125"/>
      <c r="S728" s="125"/>
      <c r="T728" s="125"/>
      <c r="U728" s="125"/>
      <c r="V728" s="125"/>
    </row>
    <row r="729" spans="1:22" ht="12">
      <c r="A729" s="125"/>
      <c r="B729" s="125"/>
      <c r="C729" s="125"/>
      <c r="D729" s="125"/>
      <c r="E729" s="125"/>
      <c r="F729" s="125"/>
      <c r="G729" s="125"/>
      <c r="H729" s="125"/>
      <c r="I729" s="125"/>
      <c r="J729" s="125"/>
      <c r="K729" s="125"/>
      <c r="L729" s="125"/>
      <c r="M729" s="125"/>
      <c r="N729" s="125"/>
      <c r="O729" s="125"/>
      <c r="P729" s="125"/>
      <c r="Q729" s="125"/>
      <c r="R729" s="125"/>
      <c r="S729" s="125"/>
      <c r="T729" s="125"/>
      <c r="U729" s="125"/>
      <c r="V729" s="125"/>
    </row>
    <row r="730" spans="1:22" ht="12">
      <c r="A730" s="125"/>
      <c r="B730" s="125"/>
      <c r="C730" s="125"/>
      <c r="D730" s="125"/>
      <c r="E730" s="125"/>
      <c r="F730" s="125"/>
      <c r="G730" s="125"/>
      <c r="H730" s="125"/>
      <c r="I730" s="125"/>
      <c r="J730" s="125"/>
      <c r="K730" s="125"/>
      <c r="L730" s="125"/>
      <c r="M730" s="125"/>
      <c r="N730" s="125"/>
      <c r="O730" s="125"/>
      <c r="P730" s="125"/>
      <c r="Q730" s="125"/>
      <c r="R730" s="125"/>
      <c r="S730" s="125"/>
      <c r="T730" s="125"/>
      <c r="U730" s="125"/>
      <c r="V730" s="125"/>
    </row>
    <row r="731" spans="1:22" ht="12">
      <c r="A731" s="125"/>
      <c r="B731" s="125"/>
      <c r="C731" s="125"/>
      <c r="D731" s="125"/>
      <c r="E731" s="125"/>
      <c r="F731" s="125"/>
      <c r="G731" s="125"/>
      <c r="H731" s="125"/>
      <c r="I731" s="125"/>
      <c r="J731" s="125"/>
      <c r="K731" s="125"/>
      <c r="L731" s="125"/>
      <c r="M731" s="125"/>
      <c r="N731" s="125"/>
      <c r="O731" s="125"/>
      <c r="P731" s="125"/>
      <c r="Q731" s="125"/>
      <c r="R731" s="125"/>
      <c r="S731" s="125"/>
      <c r="T731" s="125"/>
      <c r="U731" s="125"/>
      <c r="V731" s="125"/>
    </row>
    <row r="732" spans="1:22" ht="12">
      <c r="A732" s="125"/>
      <c r="B732" s="125"/>
      <c r="C732" s="125"/>
      <c r="D732" s="125"/>
      <c r="E732" s="125"/>
      <c r="F732" s="125"/>
      <c r="G732" s="125"/>
      <c r="H732" s="125"/>
      <c r="I732" s="125"/>
      <c r="J732" s="125"/>
      <c r="K732" s="125"/>
      <c r="L732" s="125"/>
      <c r="M732" s="125"/>
      <c r="N732" s="125"/>
      <c r="O732" s="125"/>
      <c r="P732" s="125"/>
      <c r="Q732" s="125"/>
      <c r="R732" s="125"/>
      <c r="S732" s="125"/>
      <c r="T732" s="125"/>
      <c r="U732" s="125"/>
      <c r="V732" s="125"/>
    </row>
    <row r="733" spans="1:22" ht="12">
      <c r="A733" s="125"/>
      <c r="B733" s="125"/>
      <c r="C733" s="125"/>
      <c r="D733" s="125"/>
      <c r="E733" s="125"/>
      <c r="F733" s="125"/>
      <c r="G733" s="125"/>
      <c r="H733" s="125"/>
      <c r="I733" s="125"/>
      <c r="J733" s="125"/>
      <c r="K733" s="125"/>
      <c r="L733" s="125"/>
      <c r="M733" s="125"/>
      <c r="N733" s="125"/>
      <c r="O733" s="125"/>
      <c r="P733" s="125"/>
      <c r="Q733" s="125"/>
      <c r="R733" s="125"/>
      <c r="S733" s="125"/>
      <c r="T733" s="125"/>
      <c r="U733" s="125"/>
      <c r="V733" s="125"/>
    </row>
    <row r="734" spans="1:22" ht="12">
      <c r="A734" s="125"/>
      <c r="B734" s="125"/>
      <c r="C734" s="125"/>
      <c r="D734" s="125"/>
      <c r="E734" s="125"/>
      <c r="F734" s="125"/>
      <c r="G734" s="125"/>
      <c r="H734" s="125"/>
      <c r="I734" s="125"/>
      <c r="J734" s="125"/>
      <c r="K734" s="125"/>
      <c r="L734" s="125"/>
      <c r="M734" s="125"/>
      <c r="N734" s="125"/>
      <c r="O734" s="125"/>
      <c r="P734" s="125"/>
      <c r="Q734" s="125"/>
      <c r="R734" s="125"/>
      <c r="S734" s="125"/>
      <c r="T734" s="125"/>
      <c r="U734" s="125"/>
      <c r="V734" s="125"/>
    </row>
    <row r="735" spans="1:22" ht="12">
      <c r="A735" s="125"/>
      <c r="B735" s="125"/>
      <c r="C735" s="125"/>
      <c r="D735" s="125"/>
      <c r="E735" s="125"/>
      <c r="F735" s="125"/>
      <c r="G735" s="125"/>
      <c r="H735" s="125"/>
      <c r="I735" s="125"/>
      <c r="J735" s="125"/>
      <c r="K735" s="125"/>
      <c r="L735" s="125"/>
      <c r="M735" s="125"/>
      <c r="N735" s="125"/>
      <c r="O735" s="125"/>
      <c r="P735" s="125"/>
      <c r="Q735" s="125"/>
      <c r="R735" s="125"/>
      <c r="S735" s="125"/>
      <c r="T735" s="125"/>
      <c r="U735" s="125"/>
      <c r="V735" s="125"/>
    </row>
    <row r="736" spans="1:22" ht="12">
      <c r="A736" s="125"/>
      <c r="B736" s="125"/>
      <c r="C736" s="125"/>
      <c r="D736" s="125"/>
      <c r="E736" s="125"/>
      <c r="F736" s="125"/>
      <c r="G736" s="125"/>
      <c r="H736" s="125"/>
      <c r="I736" s="125"/>
      <c r="J736" s="125"/>
      <c r="K736" s="125"/>
      <c r="L736" s="125"/>
      <c r="M736" s="125"/>
      <c r="N736" s="125"/>
      <c r="O736" s="125"/>
      <c r="P736" s="125"/>
      <c r="Q736" s="125"/>
      <c r="R736" s="125"/>
      <c r="S736" s="125"/>
      <c r="T736" s="125"/>
      <c r="U736" s="125"/>
      <c r="V736" s="125"/>
    </row>
    <row r="737" spans="1:22" ht="12">
      <c r="A737" s="125"/>
      <c r="B737" s="125"/>
      <c r="C737" s="125"/>
      <c r="D737" s="125"/>
      <c r="E737" s="125"/>
      <c r="F737" s="125"/>
      <c r="G737" s="125"/>
      <c r="H737" s="125"/>
      <c r="I737" s="125"/>
      <c r="J737" s="125"/>
      <c r="K737" s="125"/>
      <c r="L737" s="125"/>
      <c r="M737" s="125"/>
      <c r="N737" s="125"/>
      <c r="O737" s="125"/>
      <c r="P737" s="125"/>
      <c r="Q737" s="125"/>
      <c r="R737" s="125"/>
      <c r="S737" s="125"/>
      <c r="T737" s="125"/>
      <c r="U737" s="125"/>
      <c r="V737" s="125"/>
    </row>
    <row r="738" spans="1:22" ht="12">
      <c r="A738" s="125"/>
      <c r="B738" s="125"/>
      <c r="C738" s="125"/>
      <c r="D738" s="125"/>
      <c r="E738" s="125"/>
      <c r="F738" s="125"/>
      <c r="G738" s="125"/>
      <c r="H738" s="125"/>
      <c r="I738" s="125"/>
      <c r="J738" s="125"/>
      <c r="K738" s="125"/>
      <c r="L738" s="125"/>
      <c r="M738" s="125"/>
      <c r="N738" s="125"/>
      <c r="O738" s="125"/>
      <c r="P738" s="125"/>
      <c r="Q738" s="125"/>
      <c r="R738" s="125"/>
      <c r="S738" s="125"/>
      <c r="T738" s="125"/>
      <c r="U738" s="125"/>
      <c r="V738" s="125"/>
    </row>
    <row r="739" spans="1:22" ht="12">
      <c r="A739" s="125"/>
      <c r="B739" s="125"/>
      <c r="C739" s="125"/>
      <c r="D739" s="125"/>
      <c r="E739" s="125"/>
      <c r="F739" s="125"/>
      <c r="G739" s="125"/>
      <c r="H739" s="125"/>
      <c r="I739" s="125"/>
      <c r="J739" s="125"/>
      <c r="K739" s="125"/>
      <c r="L739" s="125"/>
      <c r="M739" s="125"/>
      <c r="N739" s="125"/>
      <c r="O739" s="125"/>
      <c r="P739" s="125"/>
      <c r="Q739" s="125"/>
      <c r="R739" s="125"/>
      <c r="S739" s="125"/>
      <c r="T739" s="125"/>
      <c r="U739" s="125"/>
      <c r="V739" s="125"/>
    </row>
    <row r="740" spans="1:22" ht="12">
      <c r="A740" s="125"/>
      <c r="B740" s="125"/>
      <c r="C740" s="125"/>
      <c r="D740" s="125"/>
      <c r="E740" s="125"/>
      <c r="F740" s="125"/>
      <c r="G740" s="125"/>
      <c r="H740" s="125"/>
      <c r="I740" s="125"/>
      <c r="J740" s="125"/>
      <c r="K740" s="125"/>
      <c r="L740" s="125"/>
      <c r="M740" s="125"/>
      <c r="N740" s="125"/>
      <c r="O740" s="125"/>
      <c r="P740" s="125"/>
      <c r="Q740" s="125"/>
      <c r="R740" s="125"/>
      <c r="S740" s="125"/>
      <c r="T740" s="125"/>
      <c r="U740" s="125"/>
      <c r="V740" s="125"/>
    </row>
    <row r="741" spans="1:22" ht="12">
      <c r="A741" s="125"/>
      <c r="B741" s="125"/>
      <c r="C741" s="125"/>
      <c r="D741" s="125"/>
      <c r="E741" s="125"/>
      <c r="F741" s="125"/>
      <c r="G741" s="125"/>
      <c r="H741" s="125"/>
      <c r="I741" s="125"/>
      <c r="J741" s="125"/>
      <c r="K741" s="125"/>
      <c r="L741" s="125"/>
      <c r="M741" s="125"/>
      <c r="N741" s="125"/>
      <c r="O741" s="125"/>
      <c r="P741" s="125"/>
      <c r="Q741" s="125"/>
      <c r="R741" s="125"/>
      <c r="S741" s="125"/>
      <c r="T741" s="125"/>
      <c r="U741" s="125"/>
      <c r="V741" s="125"/>
    </row>
    <row r="742" spans="1:22" ht="12">
      <c r="A742" s="125"/>
      <c r="B742" s="125"/>
      <c r="C742" s="125"/>
      <c r="D742" s="125"/>
      <c r="E742" s="125"/>
      <c r="F742" s="125"/>
      <c r="G742" s="125"/>
      <c r="H742" s="125"/>
      <c r="I742" s="125"/>
      <c r="J742" s="125"/>
      <c r="K742" s="125"/>
      <c r="L742" s="125"/>
      <c r="M742" s="125"/>
      <c r="N742" s="125"/>
      <c r="O742" s="125"/>
      <c r="P742" s="125"/>
      <c r="Q742" s="125"/>
      <c r="R742" s="125"/>
      <c r="S742" s="125"/>
      <c r="T742" s="125"/>
      <c r="U742" s="125"/>
      <c r="V742" s="125"/>
    </row>
    <row r="743" spans="1:22" ht="12">
      <c r="A743" s="125"/>
      <c r="B743" s="125"/>
      <c r="C743" s="125"/>
      <c r="D743" s="125"/>
      <c r="E743" s="125"/>
      <c r="F743" s="125"/>
      <c r="G743" s="125"/>
      <c r="H743" s="125"/>
      <c r="I743" s="125"/>
      <c r="J743" s="125"/>
      <c r="K743" s="125"/>
      <c r="L743" s="125"/>
      <c r="M743" s="125"/>
      <c r="N743" s="125"/>
      <c r="O743" s="125"/>
      <c r="P743" s="125"/>
      <c r="Q743" s="125"/>
      <c r="R743" s="125"/>
      <c r="S743" s="125"/>
      <c r="T743" s="125"/>
      <c r="U743" s="125"/>
      <c r="V743" s="125"/>
    </row>
    <row r="744" spans="1:22" ht="12">
      <c r="A744" s="125"/>
      <c r="B744" s="125"/>
      <c r="C744" s="125"/>
      <c r="D744" s="125"/>
      <c r="E744" s="125"/>
      <c r="F744" s="125"/>
      <c r="G744" s="125"/>
      <c r="H744" s="125"/>
      <c r="I744" s="125"/>
      <c r="J744" s="125"/>
      <c r="K744" s="125"/>
      <c r="L744" s="125"/>
      <c r="M744" s="125"/>
      <c r="N744" s="125"/>
      <c r="O744" s="125"/>
      <c r="P744" s="125"/>
      <c r="Q744" s="125"/>
      <c r="R744" s="125"/>
      <c r="S744" s="125"/>
      <c r="T744" s="125"/>
      <c r="U744" s="125"/>
      <c r="V744" s="125"/>
    </row>
    <row r="745" spans="1:22" ht="12">
      <c r="A745" s="125"/>
      <c r="B745" s="125"/>
      <c r="C745" s="125"/>
      <c r="D745" s="125"/>
      <c r="E745" s="125"/>
      <c r="F745" s="125"/>
      <c r="G745" s="125"/>
      <c r="H745" s="125"/>
      <c r="I745" s="125"/>
      <c r="J745" s="125"/>
      <c r="K745" s="125"/>
      <c r="L745" s="125"/>
      <c r="M745" s="125"/>
      <c r="N745" s="125"/>
      <c r="O745" s="125"/>
      <c r="P745" s="125"/>
      <c r="Q745" s="125"/>
      <c r="R745" s="125"/>
      <c r="S745" s="125"/>
      <c r="T745" s="125"/>
      <c r="U745" s="125"/>
      <c r="V745" s="125"/>
    </row>
    <row r="746" spans="1:22" ht="12">
      <c r="A746" s="125"/>
      <c r="B746" s="125"/>
      <c r="C746" s="125"/>
      <c r="D746" s="125"/>
      <c r="E746" s="125"/>
      <c r="F746" s="125"/>
      <c r="G746" s="125"/>
      <c r="H746" s="125"/>
      <c r="I746" s="125"/>
      <c r="J746" s="125"/>
      <c r="K746" s="125"/>
      <c r="L746" s="125"/>
      <c r="M746" s="125"/>
      <c r="N746" s="125"/>
      <c r="O746" s="125"/>
      <c r="P746" s="125"/>
      <c r="Q746" s="125"/>
      <c r="R746" s="125"/>
      <c r="S746" s="125"/>
      <c r="T746" s="125"/>
      <c r="U746" s="125"/>
      <c r="V746" s="125"/>
    </row>
    <row r="747" spans="1:22" ht="12">
      <c r="A747" s="125"/>
      <c r="B747" s="125"/>
      <c r="C747" s="125"/>
      <c r="D747" s="125"/>
      <c r="E747" s="125"/>
      <c r="F747" s="125"/>
      <c r="G747" s="125"/>
      <c r="H747" s="125"/>
      <c r="I747" s="125"/>
      <c r="J747" s="125"/>
      <c r="K747" s="125"/>
      <c r="L747" s="125"/>
      <c r="M747" s="125"/>
      <c r="N747" s="125"/>
      <c r="O747" s="125"/>
      <c r="P747" s="125"/>
      <c r="Q747" s="125"/>
      <c r="R747" s="125"/>
      <c r="S747" s="125"/>
      <c r="T747" s="125"/>
      <c r="U747" s="125"/>
      <c r="V747" s="125"/>
    </row>
    <row r="748" spans="1:22" ht="12">
      <c r="A748" s="125"/>
      <c r="B748" s="125"/>
      <c r="C748" s="125"/>
      <c r="D748" s="125"/>
      <c r="E748" s="125"/>
      <c r="F748" s="125"/>
      <c r="G748" s="125"/>
      <c r="H748" s="125"/>
      <c r="I748" s="125"/>
      <c r="J748" s="125"/>
      <c r="K748" s="125"/>
      <c r="L748" s="125"/>
      <c r="M748" s="125"/>
      <c r="N748" s="125"/>
      <c r="O748" s="125"/>
      <c r="P748" s="125"/>
      <c r="Q748" s="125"/>
      <c r="R748" s="125"/>
      <c r="S748" s="125"/>
      <c r="T748" s="125"/>
      <c r="U748" s="125"/>
      <c r="V748" s="125"/>
    </row>
    <row r="749" spans="1:22" ht="12">
      <c r="A749" s="125"/>
      <c r="B749" s="125"/>
      <c r="C749" s="125"/>
      <c r="D749" s="125"/>
      <c r="E749" s="125"/>
      <c r="F749" s="125"/>
      <c r="G749" s="125"/>
      <c r="H749" s="125"/>
      <c r="I749" s="125"/>
      <c r="J749" s="125"/>
      <c r="K749" s="125"/>
      <c r="L749" s="125"/>
      <c r="M749" s="125"/>
      <c r="N749" s="125"/>
      <c r="O749" s="125"/>
      <c r="P749" s="125"/>
      <c r="Q749" s="125"/>
      <c r="R749" s="125"/>
      <c r="S749" s="125"/>
      <c r="T749" s="125"/>
      <c r="U749" s="125"/>
      <c r="V749" s="125"/>
    </row>
    <row r="750" spans="1:22" ht="12">
      <c r="A750" s="125"/>
      <c r="B750" s="125"/>
      <c r="C750" s="125"/>
      <c r="D750" s="125"/>
      <c r="E750" s="125"/>
      <c r="F750" s="125"/>
      <c r="G750" s="125"/>
      <c r="H750" s="125"/>
      <c r="I750" s="125"/>
      <c r="J750" s="125"/>
      <c r="K750" s="125"/>
      <c r="L750" s="125"/>
      <c r="M750" s="125"/>
      <c r="N750" s="125"/>
      <c r="O750" s="125"/>
      <c r="P750" s="125"/>
      <c r="Q750" s="125"/>
      <c r="R750" s="125"/>
      <c r="S750" s="125"/>
      <c r="T750" s="125"/>
      <c r="U750" s="125"/>
      <c r="V750" s="125"/>
    </row>
    <row r="751" spans="1:22" ht="12">
      <c r="A751" s="125"/>
      <c r="B751" s="125"/>
      <c r="C751" s="125"/>
      <c r="D751" s="125"/>
      <c r="E751" s="125"/>
      <c r="F751" s="125"/>
      <c r="G751" s="125"/>
      <c r="H751" s="125"/>
      <c r="I751" s="125"/>
      <c r="J751" s="125"/>
      <c r="K751" s="125"/>
      <c r="L751" s="125"/>
      <c r="M751" s="125"/>
      <c r="N751" s="125"/>
      <c r="O751" s="125"/>
      <c r="P751" s="125"/>
      <c r="Q751" s="125"/>
      <c r="R751" s="125"/>
      <c r="S751" s="125"/>
      <c r="T751" s="125"/>
      <c r="U751" s="125"/>
      <c r="V751" s="125"/>
    </row>
    <row r="752" spans="1:22" ht="12">
      <c r="A752" s="125"/>
      <c r="B752" s="125"/>
      <c r="C752" s="125"/>
      <c r="D752" s="125"/>
      <c r="E752" s="125"/>
      <c r="F752" s="125"/>
      <c r="G752" s="125"/>
      <c r="H752" s="125"/>
      <c r="I752" s="125"/>
      <c r="J752" s="125"/>
      <c r="K752" s="125"/>
      <c r="L752" s="125"/>
      <c r="M752" s="125"/>
      <c r="N752" s="125"/>
      <c r="O752" s="125"/>
      <c r="P752" s="125"/>
      <c r="Q752" s="125"/>
      <c r="R752" s="125"/>
      <c r="S752" s="125"/>
      <c r="T752" s="125"/>
      <c r="U752" s="125"/>
      <c r="V752" s="125"/>
    </row>
    <row r="753" spans="1:22" ht="12">
      <c r="A753" s="125"/>
      <c r="B753" s="125"/>
      <c r="C753" s="125"/>
      <c r="D753" s="125"/>
      <c r="E753" s="125"/>
      <c r="F753" s="125"/>
      <c r="G753" s="125"/>
      <c r="H753" s="125"/>
      <c r="I753" s="125"/>
      <c r="J753" s="125"/>
      <c r="K753" s="125"/>
      <c r="L753" s="125"/>
      <c r="M753" s="125"/>
      <c r="N753" s="125"/>
      <c r="O753" s="125"/>
      <c r="P753" s="125"/>
      <c r="Q753" s="125"/>
      <c r="R753" s="125"/>
      <c r="S753" s="125"/>
      <c r="T753" s="125"/>
      <c r="U753" s="125"/>
      <c r="V753" s="125"/>
    </row>
    <row r="754" spans="1:22" ht="12">
      <c r="A754" s="125"/>
      <c r="B754" s="125"/>
      <c r="C754" s="125"/>
      <c r="D754" s="125"/>
      <c r="E754" s="125"/>
      <c r="F754" s="125"/>
      <c r="G754" s="125"/>
      <c r="H754" s="125"/>
      <c r="I754" s="125"/>
      <c r="J754" s="125"/>
      <c r="K754" s="125"/>
      <c r="L754" s="125"/>
      <c r="M754" s="125"/>
      <c r="N754" s="125"/>
      <c r="O754" s="125"/>
      <c r="P754" s="125"/>
      <c r="Q754" s="125"/>
      <c r="R754" s="125"/>
      <c r="S754" s="125"/>
      <c r="T754" s="125"/>
      <c r="U754" s="125"/>
      <c r="V754" s="125"/>
    </row>
    <row r="755" spans="1:22" ht="12">
      <c r="A755" s="125"/>
      <c r="B755" s="125"/>
      <c r="C755" s="125"/>
      <c r="D755" s="125"/>
      <c r="E755" s="125"/>
      <c r="F755" s="125"/>
      <c r="G755" s="125"/>
      <c r="H755" s="125"/>
      <c r="I755" s="125"/>
      <c r="J755" s="125"/>
      <c r="K755" s="125"/>
      <c r="L755" s="125"/>
      <c r="M755" s="125"/>
      <c r="N755" s="125"/>
      <c r="O755" s="125"/>
      <c r="P755" s="125"/>
      <c r="Q755" s="125"/>
      <c r="R755" s="125"/>
      <c r="S755" s="125"/>
      <c r="T755" s="125"/>
      <c r="U755" s="125"/>
      <c r="V755" s="125"/>
    </row>
    <row r="756" spans="1:22" ht="12">
      <c r="A756" s="125"/>
      <c r="B756" s="125"/>
      <c r="C756" s="125"/>
      <c r="D756" s="125"/>
      <c r="E756" s="125"/>
      <c r="F756" s="125"/>
      <c r="G756" s="125"/>
      <c r="H756" s="125"/>
      <c r="I756" s="125"/>
      <c r="J756" s="125"/>
      <c r="K756" s="125"/>
      <c r="L756" s="125"/>
      <c r="M756" s="125"/>
      <c r="N756" s="125"/>
      <c r="O756" s="125"/>
      <c r="P756" s="125"/>
      <c r="Q756" s="125"/>
      <c r="R756" s="125"/>
      <c r="S756" s="125"/>
      <c r="T756" s="125"/>
      <c r="U756" s="125"/>
      <c r="V756" s="125"/>
    </row>
    <row r="757" spans="1:22" ht="12">
      <c r="A757" s="125"/>
      <c r="B757" s="125"/>
      <c r="C757" s="125"/>
      <c r="D757" s="125"/>
      <c r="E757" s="125"/>
      <c r="F757" s="125"/>
      <c r="G757" s="125"/>
      <c r="H757" s="125"/>
      <c r="I757" s="125"/>
      <c r="J757" s="125"/>
      <c r="K757" s="125"/>
      <c r="L757" s="125"/>
      <c r="M757" s="125"/>
      <c r="N757" s="125"/>
      <c r="O757" s="125"/>
      <c r="P757" s="125"/>
      <c r="Q757" s="125"/>
      <c r="R757" s="125"/>
      <c r="S757" s="125"/>
      <c r="T757" s="125"/>
      <c r="U757" s="125"/>
      <c r="V757" s="125"/>
    </row>
    <row r="758" spans="1:22" ht="12">
      <c r="A758" s="125"/>
      <c r="B758" s="125"/>
      <c r="C758" s="125"/>
      <c r="D758" s="125"/>
      <c r="E758" s="125"/>
      <c r="F758" s="125"/>
      <c r="G758" s="125"/>
      <c r="H758" s="125"/>
      <c r="I758" s="125"/>
      <c r="J758" s="125"/>
      <c r="K758" s="125"/>
      <c r="L758" s="125"/>
      <c r="M758" s="125"/>
      <c r="N758" s="125"/>
      <c r="O758" s="125"/>
      <c r="P758" s="125"/>
      <c r="Q758" s="125"/>
      <c r="R758" s="125"/>
      <c r="S758" s="125"/>
      <c r="T758" s="125"/>
      <c r="U758" s="125"/>
      <c r="V758" s="125"/>
    </row>
    <row r="759" spans="1:22" ht="12">
      <c r="A759" s="125"/>
      <c r="B759" s="125"/>
      <c r="C759" s="125"/>
      <c r="D759" s="125"/>
      <c r="E759" s="125"/>
      <c r="F759" s="125"/>
      <c r="G759" s="125"/>
      <c r="H759" s="125"/>
      <c r="I759" s="125"/>
      <c r="J759" s="125"/>
      <c r="K759" s="125"/>
      <c r="L759" s="125"/>
      <c r="M759" s="125"/>
      <c r="N759" s="125"/>
      <c r="O759" s="125"/>
      <c r="P759" s="125"/>
      <c r="Q759" s="125"/>
      <c r="R759" s="125"/>
      <c r="S759" s="125"/>
      <c r="T759" s="125"/>
      <c r="U759" s="125"/>
      <c r="V759" s="125"/>
    </row>
    <row r="760" spans="1:22" ht="12">
      <c r="A760" s="125"/>
      <c r="B760" s="125"/>
      <c r="C760" s="125"/>
      <c r="D760" s="125"/>
      <c r="E760" s="125"/>
      <c r="F760" s="125"/>
      <c r="G760" s="125"/>
      <c r="H760" s="125"/>
      <c r="I760" s="125"/>
      <c r="J760" s="125"/>
      <c r="K760" s="125"/>
      <c r="L760" s="125"/>
      <c r="M760" s="125"/>
      <c r="N760" s="125"/>
      <c r="O760" s="125"/>
      <c r="P760" s="125"/>
      <c r="Q760" s="125"/>
      <c r="R760" s="125"/>
      <c r="S760" s="125"/>
      <c r="T760" s="125"/>
      <c r="U760" s="125"/>
      <c r="V760" s="125"/>
    </row>
    <row r="761" spans="1:22" ht="12">
      <c r="A761" s="125"/>
      <c r="B761" s="125"/>
      <c r="C761" s="125"/>
      <c r="D761" s="125"/>
      <c r="E761" s="125"/>
      <c r="F761" s="125"/>
      <c r="G761" s="125"/>
      <c r="H761" s="125"/>
      <c r="I761" s="125"/>
      <c r="J761" s="125"/>
      <c r="K761" s="125"/>
      <c r="L761" s="125"/>
      <c r="M761" s="125"/>
      <c r="N761" s="125"/>
      <c r="O761" s="125"/>
      <c r="P761" s="125"/>
      <c r="Q761" s="125"/>
      <c r="R761" s="125"/>
      <c r="S761" s="125"/>
      <c r="T761" s="125"/>
      <c r="U761" s="125"/>
      <c r="V761" s="125"/>
    </row>
    <row r="762" spans="1:22" ht="12">
      <c r="A762" s="125"/>
      <c r="B762" s="125"/>
      <c r="C762" s="125"/>
      <c r="D762" s="125"/>
      <c r="E762" s="125"/>
      <c r="F762" s="125"/>
      <c r="G762" s="125"/>
      <c r="H762" s="125"/>
      <c r="I762" s="125"/>
      <c r="J762" s="125"/>
      <c r="K762" s="125"/>
      <c r="L762" s="125"/>
      <c r="M762" s="125"/>
      <c r="N762" s="125"/>
      <c r="O762" s="125"/>
      <c r="P762" s="125"/>
      <c r="Q762" s="125"/>
      <c r="R762" s="125"/>
      <c r="S762" s="125"/>
      <c r="T762" s="125"/>
      <c r="U762" s="125"/>
      <c r="V762" s="125"/>
    </row>
    <row r="763" spans="1:22" ht="12">
      <c r="A763" s="125"/>
      <c r="B763" s="125"/>
      <c r="C763" s="125"/>
      <c r="D763" s="125"/>
      <c r="E763" s="125"/>
      <c r="F763" s="125"/>
      <c r="G763" s="125"/>
      <c r="H763" s="125"/>
      <c r="I763" s="125"/>
      <c r="J763" s="125"/>
      <c r="K763" s="125"/>
      <c r="L763" s="125"/>
      <c r="M763" s="125"/>
      <c r="N763" s="125"/>
      <c r="O763" s="125"/>
      <c r="P763" s="125"/>
      <c r="Q763" s="125"/>
      <c r="R763" s="125"/>
      <c r="S763" s="125"/>
      <c r="T763" s="125"/>
      <c r="U763" s="125"/>
      <c r="V763" s="125"/>
    </row>
    <row r="764" spans="1:22" ht="12">
      <c r="A764" s="125"/>
      <c r="B764" s="125"/>
      <c r="C764" s="125"/>
      <c r="D764" s="125"/>
      <c r="E764" s="125"/>
      <c r="F764" s="125"/>
      <c r="G764" s="125"/>
      <c r="H764" s="125"/>
      <c r="I764" s="125"/>
      <c r="J764" s="125"/>
      <c r="K764" s="125"/>
      <c r="L764" s="125"/>
      <c r="M764" s="125"/>
      <c r="N764" s="125"/>
      <c r="O764" s="125"/>
      <c r="P764" s="125"/>
      <c r="Q764" s="125"/>
      <c r="R764" s="125"/>
      <c r="S764" s="125"/>
      <c r="T764" s="125"/>
      <c r="U764" s="125"/>
      <c r="V764" s="125"/>
    </row>
    <row r="765" spans="1:22" ht="12">
      <c r="A765" s="125"/>
      <c r="B765" s="125"/>
      <c r="C765" s="125"/>
      <c r="D765" s="125"/>
      <c r="E765" s="125"/>
      <c r="F765" s="125"/>
      <c r="G765" s="125"/>
      <c r="H765" s="125"/>
      <c r="I765" s="125"/>
      <c r="J765" s="125"/>
      <c r="K765" s="125"/>
      <c r="L765" s="125"/>
      <c r="M765" s="125"/>
      <c r="N765" s="125"/>
      <c r="O765" s="125"/>
      <c r="P765" s="125"/>
      <c r="Q765" s="125"/>
      <c r="R765" s="125"/>
      <c r="S765" s="125"/>
      <c r="T765" s="125"/>
      <c r="U765" s="125"/>
      <c r="V765" s="125"/>
    </row>
    <row r="766" spans="1:22" ht="12">
      <c r="A766" s="125"/>
      <c r="B766" s="125"/>
      <c r="C766" s="125"/>
      <c r="D766" s="125"/>
      <c r="E766" s="125"/>
      <c r="F766" s="125"/>
      <c r="G766" s="125"/>
      <c r="H766" s="125"/>
      <c r="I766" s="125"/>
      <c r="J766" s="125"/>
      <c r="K766" s="125"/>
      <c r="L766" s="125"/>
      <c r="M766" s="125"/>
      <c r="N766" s="125"/>
      <c r="O766" s="125"/>
      <c r="P766" s="125"/>
      <c r="Q766" s="125"/>
      <c r="R766" s="125"/>
      <c r="S766" s="125"/>
      <c r="T766" s="125"/>
      <c r="U766" s="125"/>
      <c r="V766" s="125"/>
    </row>
    <row r="767" spans="1:22" ht="12">
      <c r="A767" s="125"/>
      <c r="B767" s="125"/>
      <c r="C767" s="125"/>
      <c r="D767" s="125"/>
      <c r="E767" s="125"/>
      <c r="F767" s="125"/>
      <c r="G767" s="125"/>
      <c r="H767" s="125"/>
      <c r="I767" s="125"/>
      <c r="J767" s="125"/>
      <c r="K767" s="125"/>
      <c r="L767" s="125"/>
      <c r="M767" s="125"/>
      <c r="N767" s="125"/>
      <c r="O767" s="125"/>
      <c r="P767" s="125"/>
      <c r="Q767" s="125"/>
      <c r="R767" s="125"/>
      <c r="S767" s="125"/>
      <c r="T767" s="125"/>
      <c r="U767" s="125"/>
      <c r="V767" s="125"/>
    </row>
    <row r="768" spans="1:22" ht="12">
      <c r="A768" s="125"/>
      <c r="B768" s="125"/>
      <c r="C768" s="125"/>
      <c r="D768" s="125"/>
      <c r="E768" s="125"/>
      <c r="F768" s="125"/>
      <c r="G768" s="125"/>
      <c r="H768" s="125"/>
      <c r="I768" s="125"/>
      <c r="J768" s="125"/>
      <c r="K768" s="125"/>
      <c r="L768" s="125"/>
      <c r="M768" s="125"/>
      <c r="N768" s="125"/>
      <c r="O768" s="125"/>
      <c r="P768" s="125"/>
      <c r="Q768" s="125"/>
      <c r="R768" s="125"/>
      <c r="S768" s="125"/>
      <c r="T768" s="125"/>
      <c r="U768" s="125"/>
      <c r="V768" s="125"/>
    </row>
    <row r="769" spans="1:22" ht="12">
      <c r="A769" s="125"/>
      <c r="B769" s="125"/>
      <c r="C769" s="125"/>
      <c r="D769" s="125"/>
      <c r="E769" s="125"/>
      <c r="F769" s="125"/>
      <c r="G769" s="125"/>
      <c r="H769" s="125"/>
      <c r="I769" s="125"/>
      <c r="J769" s="125"/>
      <c r="K769" s="125"/>
      <c r="L769" s="125"/>
      <c r="M769" s="125"/>
      <c r="N769" s="125"/>
      <c r="O769" s="125"/>
      <c r="P769" s="125"/>
      <c r="Q769" s="125"/>
      <c r="R769" s="125"/>
      <c r="S769" s="125"/>
      <c r="T769" s="125"/>
      <c r="U769" s="125"/>
      <c r="V769" s="125"/>
    </row>
    <row r="770" spans="1:22" ht="12">
      <c r="A770" s="125"/>
      <c r="B770" s="125"/>
      <c r="C770" s="125"/>
      <c r="D770" s="125"/>
      <c r="E770" s="125"/>
      <c r="F770" s="125"/>
      <c r="G770" s="125"/>
      <c r="H770" s="125"/>
      <c r="I770" s="125"/>
      <c r="J770" s="125"/>
      <c r="K770" s="125"/>
      <c r="L770" s="125"/>
      <c r="M770" s="125"/>
      <c r="N770" s="125"/>
      <c r="O770" s="125"/>
      <c r="P770" s="125"/>
      <c r="Q770" s="125"/>
      <c r="R770" s="125"/>
      <c r="S770" s="125"/>
      <c r="T770" s="125"/>
      <c r="U770" s="125"/>
      <c r="V770" s="125"/>
    </row>
    <row r="771" spans="1:22" ht="12">
      <c r="A771" s="125"/>
      <c r="B771" s="125"/>
      <c r="C771" s="125"/>
      <c r="D771" s="125"/>
      <c r="E771" s="125"/>
      <c r="F771" s="125"/>
      <c r="G771" s="125"/>
      <c r="H771" s="125"/>
      <c r="I771" s="125"/>
      <c r="J771" s="125"/>
      <c r="K771" s="125"/>
      <c r="L771" s="125"/>
      <c r="M771" s="125"/>
      <c r="N771" s="125"/>
      <c r="O771" s="125"/>
      <c r="P771" s="125"/>
      <c r="Q771" s="125"/>
      <c r="R771" s="125"/>
      <c r="S771" s="125"/>
      <c r="T771" s="125"/>
      <c r="U771" s="125"/>
      <c r="V771" s="125"/>
    </row>
    <row r="772" spans="1:22" ht="12">
      <c r="A772" s="125"/>
      <c r="B772" s="125"/>
      <c r="C772" s="125"/>
      <c r="D772" s="125"/>
      <c r="E772" s="125"/>
      <c r="F772" s="125"/>
      <c r="G772" s="125"/>
      <c r="H772" s="125"/>
      <c r="I772" s="125"/>
      <c r="J772" s="125"/>
      <c r="K772" s="125"/>
      <c r="L772" s="125"/>
      <c r="M772" s="125"/>
      <c r="N772" s="125"/>
      <c r="O772" s="125"/>
      <c r="P772" s="125"/>
      <c r="Q772" s="125"/>
      <c r="R772" s="125"/>
      <c r="S772" s="125"/>
      <c r="T772" s="125"/>
      <c r="U772" s="125"/>
      <c r="V772" s="125"/>
    </row>
    <row r="773" spans="1:22" ht="12">
      <c r="A773" s="125"/>
      <c r="B773" s="125"/>
      <c r="C773" s="125"/>
      <c r="D773" s="125"/>
      <c r="E773" s="125"/>
      <c r="F773" s="125"/>
      <c r="G773" s="125"/>
      <c r="H773" s="125"/>
      <c r="I773" s="125"/>
      <c r="J773" s="125"/>
      <c r="K773" s="125"/>
      <c r="L773" s="125"/>
      <c r="M773" s="125"/>
      <c r="N773" s="125"/>
      <c r="O773" s="125"/>
      <c r="P773" s="125"/>
      <c r="Q773" s="125"/>
      <c r="R773" s="125"/>
      <c r="S773" s="125"/>
      <c r="T773" s="125"/>
      <c r="U773" s="125"/>
      <c r="V773" s="125"/>
    </row>
    <row r="774" spans="1:22" ht="12">
      <c r="A774" s="125"/>
      <c r="B774" s="125"/>
      <c r="C774" s="125"/>
      <c r="D774" s="125"/>
      <c r="E774" s="125"/>
      <c r="F774" s="125"/>
      <c r="G774" s="125"/>
      <c r="H774" s="125"/>
      <c r="I774" s="125"/>
      <c r="J774" s="125"/>
      <c r="K774" s="125"/>
      <c r="L774" s="125"/>
      <c r="M774" s="125"/>
      <c r="N774" s="125"/>
      <c r="O774" s="125"/>
      <c r="P774" s="125"/>
      <c r="Q774" s="125"/>
      <c r="R774" s="125"/>
      <c r="S774" s="125"/>
      <c r="T774" s="125"/>
      <c r="U774" s="125"/>
      <c r="V774" s="125"/>
    </row>
    <row r="775" spans="1:22" ht="12">
      <c r="A775" s="125"/>
      <c r="B775" s="125"/>
      <c r="C775" s="125"/>
      <c r="D775" s="125"/>
      <c r="E775" s="125"/>
      <c r="F775" s="125"/>
      <c r="G775" s="125"/>
      <c r="H775" s="125"/>
      <c r="I775" s="125"/>
      <c r="J775" s="125"/>
      <c r="K775" s="125"/>
      <c r="L775" s="125"/>
      <c r="M775" s="125"/>
      <c r="N775" s="125"/>
      <c r="O775" s="125"/>
      <c r="P775" s="125"/>
      <c r="Q775" s="125"/>
      <c r="R775" s="125"/>
      <c r="S775" s="125"/>
      <c r="T775" s="125"/>
      <c r="U775" s="125"/>
      <c r="V775" s="125"/>
    </row>
    <row r="776" spans="1:22" ht="12">
      <c r="A776" s="125"/>
      <c r="B776" s="125"/>
      <c r="C776" s="125"/>
      <c r="D776" s="125"/>
      <c r="E776" s="125"/>
      <c r="F776" s="125"/>
      <c r="G776" s="125"/>
      <c r="H776" s="125"/>
      <c r="I776" s="125"/>
      <c r="J776" s="125"/>
      <c r="K776" s="125"/>
      <c r="L776" s="125"/>
      <c r="M776" s="125"/>
      <c r="N776" s="125"/>
      <c r="O776" s="125"/>
      <c r="P776" s="125"/>
      <c r="Q776" s="125"/>
      <c r="R776" s="125"/>
      <c r="S776" s="125"/>
      <c r="T776" s="125"/>
      <c r="U776" s="125"/>
      <c r="V776" s="125"/>
    </row>
    <row r="777" spans="1:22" ht="12">
      <c r="A777" s="125"/>
      <c r="B777" s="125"/>
      <c r="C777" s="125"/>
      <c r="D777" s="125"/>
      <c r="E777" s="125"/>
      <c r="F777" s="125"/>
      <c r="G777" s="125"/>
      <c r="H777" s="125"/>
      <c r="I777" s="125"/>
      <c r="J777" s="125"/>
      <c r="K777" s="125"/>
      <c r="L777" s="125"/>
      <c r="M777" s="125"/>
      <c r="N777" s="125"/>
      <c r="O777" s="125"/>
      <c r="P777" s="125"/>
      <c r="Q777" s="125"/>
      <c r="R777" s="125"/>
      <c r="S777" s="125"/>
      <c r="T777" s="125"/>
      <c r="U777" s="125"/>
      <c r="V777" s="125"/>
    </row>
    <row r="778" spans="1:22" ht="12">
      <c r="A778" s="125"/>
      <c r="B778" s="125"/>
      <c r="C778" s="125"/>
      <c r="D778" s="125"/>
      <c r="E778" s="125"/>
      <c r="F778" s="125"/>
      <c r="G778" s="125"/>
      <c r="H778" s="125"/>
      <c r="I778" s="125"/>
      <c r="J778" s="125"/>
      <c r="K778" s="125"/>
      <c r="L778" s="125"/>
      <c r="M778" s="125"/>
      <c r="N778" s="125"/>
      <c r="O778" s="125"/>
      <c r="P778" s="125"/>
      <c r="Q778" s="125"/>
      <c r="R778" s="125"/>
      <c r="S778" s="125"/>
      <c r="T778" s="125"/>
      <c r="U778" s="125"/>
      <c r="V778" s="125"/>
    </row>
    <row r="779" spans="1:22" ht="12">
      <c r="A779" s="125"/>
      <c r="B779" s="125"/>
      <c r="C779" s="125"/>
      <c r="D779" s="125"/>
      <c r="E779" s="125"/>
      <c r="F779" s="125"/>
      <c r="G779" s="125"/>
      <c r="H779" s="125"/>
      <c r="I779" s="125"/>
      <c r="J779" s="125"/>
      <c r="K779" s="125"/>
      <c r="L779" s="125"/>
      <c r="M779" s="125"/>
      <c r="N779" s="125"/>
      <c r="O779" s="125"/>
      <c r="P779" s="125"/>
      <c r="Q779" s="125"/>
      <c r="R779" s="125"/>
      <c r="S779" s="125"/>
      <c r="T779" s="125"/>
      <c r="U779" s="125"/>
      <c r="V779" s="125"/>
    </row>
    <row r="780" spans="1:22" ht="12">
      <c r="A780" s="125"/>
      <c r="B780" s="125"/>
      <c r="C780" s="125"/>
      <c r="D780" s="125"/>
      <c r="E780" s="125"/>
      <c r="F780" s="125"/>
      <c r="G780" s="125"/>
      <c r="H780" s="125"/>
      <c r="I780" s="125"/>
      <c r="J780" s="125"/>
      <c r="K780" s="125"/>
      <c r="L780" s="125"/>
      <c r="M780" s="125"/>
      <c r="N780" s="125"/>
      <c r="O780" s="125"/>
      <c r="P780" s="125"/>
      <c r="Q780" s="125"/>
      <c r="R780" s="125"/>
      <c r="S780" s="125"/>
      <c r="T780" s="125"/>
      <c r="U780" s="125"/>
      <c r="V780" s="125"/>
    </row>
    <row r="781" spans="1:22" ht="12">
      <c r="A781" s="125"/>
      <c r="B781" s="125"/>
      <c r="C781" s="125"/>
      <c r="D781" s="125"/>
      <c r="E781" s="125"/>
      <c r="F781" s="125"/>
      <c r="G781" s="125"/>
      <c r="H781" s="125"/>
      <c r="I781" s="125"/>
      <c r="J781" s="125"/>
      <c r="K781" s="125"/>
      <c r="L781" s="125"/>
      <c r="M781" s="125"/>
      <c r="N781" s="125"/>
      <c r="O781" s="125"/>
      <c r="P781" s="125"/>
      <c r="Q781" s="125"/>
      <c r="R781" s="125"/>
      <c r="S781" s="125"/>
      <c r="T781" s="125"/>
      <c r="U781" s="125"/>
      <c r="V781" s="125"/>
    </row>
    <row r="782" spans="1:22" ht="12">
      <c r="A782" s="125"/>
      <c r="B782" s="125"/>
      <c r="C782" s="125"/>
      <c r="D782" s="125"/>
      <c r="E782" s="125"/>
      <c r="F782" s="125"/>
      <c r="G782" s="125"/>
      <c r="H782" s="125"/>
      <c r="I782" s="125"/>
      <c r="J782" s="125"/>
      <c r="K782" s="125"/>
      <c r="L782" s="125"/>
      <c r="M782" s="125"/>
      <c r="N782" s="125"/>
      <c r="O782" s="125"/>
      <c r="P782" s="125"/>
      <c r="Q782" s="125"/>
      <c r="R782" s="125"/>
      <c r="S782" s="125"/>
      <c r="T782" s="125"/>
      <c r="U782" s="125"/>
      <c r="V782" s="125"/>
    </row>
    <row r="783" spans="1:22" ht="12">
      <c r="A783" s="125"/>
      <c r="B783" s="125"/>
      <c r="C783" s="125"/>
      <c r="D783" s="125"/>
      <c r="E783" s="125"/>
      <c r="F783" s="125"/>
      <c r="G783" s="125"/>
      <c r="H783" s="125"/>
      <c r="I783" s="125"/>
      <c r="J783" s="125"/>
      <c r="K783" s="125"/>
      <c r="L783" s="125"/>
      <c r="M783" s="125"/>
      <c r="N783" s="125"/>
      <c r="O783" s="125"/>
      <c r="P783" s="125"/>
      <c r="Q783" s="125"/>
      <c r="R783" s="125"/>
      <c r="S783" s="125"/>
      <c r="T783" s="125"/>
      <c r="U783" s="125"/>
      <c r="V783" s="125"/>
    </row>
    <row r="784" spans="1:22" ht="12">
      <c r="A784" s="125"/>
      <c r="B784" s="125"/>
      <c r="C784" s="125"/>
      <c r="D784" s="125"/>
      <c r="E784" s="125"/>
      <c r="F784" s="125"/>
      <c r="G784" s="125"/>
      <c r="H784" s="125"/>
      <c r="I784" s="125"/>
      <c r="J784" s="125"/>
      <c r="K784" s="125"/>
      <c r="L784" s="125"/>
      <c r="M784" s="125"/>
      <c r="N784" s="125"/>
      <c r="O784" s="125"/>
      <c r="P784" s="125"/>
      <c r="Q784" s="125"/>
      <c r="R784" s="125"/>
      <c r="S784" s="125"/>
      <c r="T784" s="125"/>
      <c r="U784" s="125"/>
      <c r="V784" s="125"/>
    </row>
    <row r="785" spans="1:22" ht="12">
      <c r="A785" s="125"/>
      <c r="B785" s="125"/>
      <c r="C785" s="125"/>
      <c r="D785" s="125"/>
      <c r="E785" s="125"/>
      <c r="F785" s="125"/>
      <c r="G785" s="125"/>
      <c r="H785" s="125"/>
      <c r="I785" s="125"/>
      <c r="J785" s="125"/>
      <c r="K785" s="125"/>
      <c r="L785" s="125"/>
      <c r="M785" s="125"/>
      <c r="N785" s="125"/>
      <c r="O785" s="125"/>
      <c r="P785" s="125"/>
      <c r="Q785" s="125"/>
      <c r="R785" s="125"/>
      <c r="S785" s="125"/>
      <c r="T785" s="125"/>
      <c r="U785" s="125"/>
      <c r="V785" s="125"/>
    </row>
    <row r="786" spans="1:22" ht="12">
      <c r="A786" s="125"/>
      <c r="B786" s="125"/>
      <c r="C786" s="125"/>
      <c r="D786" s="125"/>
      <c r="E786" s="125"/>
      <c r="F786" s="125"/>
      <c r="G786" s="125"/>
      <c r="H786" s="125"/>
      <c r="I786" s="125"/>
      <c r="J786" s="125"/>
      <c r="K786" s="125"/>
      <c r="L786" s="125"/>
      <c r="M786" s="125"/>
      <c r="N786" s="125"/>
      <c r="O786" s="125"/>
      <c r="P786" s="125"/>
      <c r="Q786" s="125"/>
      <c r="R786" s="125"/>
      <c r="S786" s="125"/>
      <c r="T786" s="125"/>
      <c r="U786" s="125"/>
      <c r="V786" s="125"/>
    </row>
    <row r="787" spans="1:22" ht="12">
      <c r="A787" s="125"/>
      <c r="B787" s="125"/>
      <c r="C787" s="125"/>
      <c r="D787" s="125"/>
      <c r="E787" s="125"/>
      <c r="F787" s="125"/>
      <c r="G787" s="125"/>
      <c r="H787" s="125"/>
      <c r="I787" s="125"/>
      <c r="J787" s="125"/>
      <c r="K787" s="125"/>
      <c r="L787" s="125"/>
      <c r="M787" s="125"/>
      <c r="N787" s="125"/>
      <c r="O787" s="125"/>
      <c r="P787" s="125"/>
      <c r="Q787" s="125"/>
      <c r="R787" s="125"/>
      <c r="S787" s="125"/>
      <c r="T787" s="125"/>
      <c r="U787" s="125"/>
      <c r="V787" s="125"/>
    </row>
    <row r="788" spans="1:22" ht="12">
      <c r="A788" s="125"/>
      <c r="B788" s="125"/>
      <c r="C788" s="125"/>
      <c r="D788" s="125"/>
      <c r="E788" s="125"/>
      <c r="F788" s="125"/>
      <c r="G788" s="125"/>
      <c r="H788" s="125"/>
      <c r="I788" s="125"/>
      <c r="J788" s="125"/>
      <c r="K788" s="125"/>
      <c r="L788" s="125"/>
      <c r="M788" s="125"/>
      <c r="N788" s="125"/>
      <c r="O788" s="125"/>
      <c r="P788" s="125"/>
      <c r="Q788" s="125"/>
      <c r="R788" s="125"/>
      <c r="S788" s="125"/>
      <c r="T788" s="125"/>
      <c r="U788" s="125"/>
      <c r="V788" s="125"/>
    </row>
    <row r="789" spans="1:22" ht="12">
      <c r="A789" s="125"/>
      <c r="B789" s="125"/>
      <c r="C789" s="125"/>
      <c r="D789" s="125"/>
      <c r="E789" s="125"/>
      <c r="F789" s="125"/>
      <c r="G789" s="125"/>
      <c r="H789" s="125"/>
      <c r="I789" s="125"/>
      <c r="J789" s="125"/>
      <c r="K789" s="125"/>
      <c r="L789" s="125"/>
      <c r="M789" s="125"/>
      <c r="N789" s="125"/>
      <c r="O789" s="125"/>
      <c r="P789" s="125"/>
      <c r="Q789" s="125"/>
      <c r="R789" s="125"/>
      <c r="S789" s="125"/>
      <c r="T789" s="125"/>
      <c r="U789" s="125"/>
      <c r="V789" s="125"/>
    </row>
    <row r="790" spans="1:22" ht="12">
      <c r="A790" s="125"/>
      <c r="B790" s="125"/>
      <c r="C790" s="125"/>
      <c r="D790" s="125"/>
      <c r="E790" s="125"/>
      <c r="F790" s="125"/>
      <c r="G790" s="125"/>
      <c r="H790" s="125"/>
      <c r="I790" s="125"/>
      <c r="J790" s="125"/>
      <c r="K790" s="125"/>
      <c r="L790" s="125"/>
      <c r="M790" s="125"/>
      <c r="N790" s="125"/>
      <c r="O790" s="125"/>
      <c r="P790" s="125"/>
      <c r="Q790" s="125"/>
      <c r="R790" s="125"/>
      <c r="S790" s="125"/>
      <c r="T790" s="125"/>
      <c r="U790" s="125"/>
      <c r="V790" s="125"/>
    </row>
    <row r="791" spans="1:22" ht="12">
      <c r="A791" s="125"/>
      <c r="B791" s="125"/>
      <c r="C791" s="125"/>
      <c r="D791" s="125"/>
      <c r="E791" s="125"/>
      <c r="F791" s="125"/>
      <c r="G791" s="125"/>
      <c r="H791" s="125"/>
      <c r="I791" s="125"/>
      <c r="J791" s="125"/>
      <c r="K791" s="125"/>
      <c r="L791" s="125"/>
      <c r="M791" s="125"/>
      <c r="N791" s="125"/>
      <c r="O791" s="125"/>
      <c r="P791" s="125"/>
      <c r="Q791" s="125"/>
      <c r="R791" s="125"/>
      <c r="S791" s="125"/>
      <c r="T791" s="125"/>
      <c r="U791" s="125"/>
      <c r="V791" s="125"/>
    </row>
    <row r="792" spans="1:22" ht="12">
      <c r="A792" s="125"/>
      <c r="B792" s="125"/>
      <c r="C792" s="125"/>
      <c r="D792" s="125"/>
      <c r="E792" s="125"/>
      <c r="F792" s="125"/>
      <c r="G792" s="125"/>
      <c r="H792" s="125"/>
      <c r="I792" s="125"/>
      <c r="J792" s="125"/>
      <c r="K792" s="125"/>
      <c r="L792" s="125"/>
      <c r="M792" s="125"/>
      <c r="N792" s="125"/>
      <c r="O792" s="125"/>
      <c r="P792" s="125"/>
      <c r="Q792" s="125"/>
      <c r="R792" s="125"/>
      <c r="S792" s="125"/>
      <c r="T792" s="125"/>
      <c r="U792" s="125"/>
      <c r="V792" s="125"/>
    </row>
    <row r="793" spans="1:22" ht="12">
      <c r="A793" s="125"/>
      <c r="B793" s="125"/>
      <c r="C793" s="125"/>
      <c r="D793" s="125"/>
      <c r="E793" s="125"/>
      <c r="F793" s="125"/>
      <c r="G793" s="125"/>
      <c r="H793" s="125"/>
      <c r="I793" s="125"/>
      <c r="J793" s="125"/>
      <c r="K793" s="125"/>
      <c r="L793" s="125"/>
      <c r="M793" s="125"/>
      <c r="N793" s="125"/>
      <c r="O793" s="125"/>
      <c r="P793" s="125"/>
      <c r="Q793" s="125"/>
      <c r="R793" s="125"/>
      <c r="S793" s="125"/>
      <c r="T793" s="125"/>
      <c r="U793" s="125"/>
      <c r="V793" s="125"/>
    </row>
    <row r="794" spans="1:22" ht="12">
      <c r="A794" s="125"/>
      <c r="B794" s="125"/>
      <c r="C794" s="125"/>
      <c r="D794" s="125"/>
      <c r="E794" s="125"/>
      <c r="F794" s="125"/>
      <c r="G794" s="125"/>
      <c r="H794" s="125"/>
      <c r="I794" s="125"/>
      <c r="J794" s="125"/>
      <c r="K794" s="125"/>
      <c r="L794" s="125"/>
      <c r="M794" s="125"/>
      <c r="N794" s="125"/>
      <c r="O794" s="125"/>
      <c r="P794" s="125"/>
      <c r="Q794" s="125"/>
      <c r="R794" s="125"/>
      <c r="S794" s="125"/>
      <c r="T794" s="125"/>
      <c r="U794" s="125"/>
      <c r="V794" s="125"/>
    </row>
    <row r="795" spans="1:22" ht="12">
      <c r="A795" s="125"/>
      <c r="B795" s="125"/>
      <c r="C795" s="125"/>
      <c r="D795" s="125"/>
      <c r="E795" s="125"/>
      <c r="F795" s="125"/>
      <c r="G795" s="125"/>
      <c r="H795" s="125"/>
      <c r="I795" s="125"/>
      <c r="J795" s="125"/>
      <c r="K795" s="125"/>
      <c r="L795" s="125"/>
      <c r="M795" s="125"/>
      <c r="N795" s="125"/>
      <c r="O795" s="125"/>
      <c r="P795" s="125"/>
      <c r="Q795" s="125"/>
      <c r="R795" s="125"/>
      <c r="S795" s="125"/>
      <c r="T795" s="125"/>
      <c r="U795" s="125"/>
      <c r="V795" s="125"/>
    </row>
    <row r="796" spans="1:22" ht="12">
      <c r="A796" s="125"/>
      <c r="B796" s="125"/>
      <c r="C796" s="125"/>
      <c r="D796" s="125"/>
      <c r="E796" s="125"/>
      <c r="F796" s="125"/>
      <c r="G796" s="125"/>
      <c r="H796" s="125"/>
      <c r="I796" s="125"/>
      <c r="J796" s="125"/>
      <c r="K796" s="125"/>
      <c r="L796" s="125"/>
      <c r="M796" s="125"/>
      <c r="N796" s="125"/>
      <c r="O796" s="125"/>
      <c r="P796" s="125"/>
      <c r="Q796" s="125"/>
      <c r="R796" s="125"/>
      <c r="S796" s="125"/>
      <c r="T796" s="125"/>
      <c r="U796" s="125"/>
      <c r="V796" s="125"/>
    </row>
    <row r="797" spans="1:22" ht="12">
      <c r="A797" s="125"/>
      <c r="B797" s="125"/>
      <c r="C797" s="125"/>
      <c r="D797" s="125"/>
      <c r="E797" s="125"/>
      <c r="F797" s="125"/>
      <c r="G797" s="125"/>
      <c r="H797" s="125"/>
      <c r="I797" s="125"/>
      <c r="J797" s="125"/>
      <c r="K797" s="125"/>
      <c r="L797" s="125"/>
      <c r="M797" s="125"/>
      <c r="N797" s="125"/>
      <c r="O797" s="125"/>
      <c r="P797" s="125"/>
      <c r="Q797" s="125"/>
      <c r="R797" s="125"/>
      <c r="S797" s="125"/>
      <c r="T797" s="125"/>
      <c r="U797" s="125"/>
      <c r="V797" s="125"/>
    </row>
    <row r="798" spans="1:22" ht="12">
      <c r="A798" s="125"/>
      <c r="B798" s="125"/>
      <c r="C798" s="125"/>
      <c r="D798" s="125"/>
      <c r="E798" s="125"/>
      <c r="F798" s="125"/>
      <c r="G798" s="125"/>
      <c r="H798" s="125"/>
      <c r="I798" s="125"/>
      <c r="J798" s="125"/>
      <c r="K798" s="125"/>
      <c r="L798" s="125"/>
      <c r="M798" s="125"/>
      <c r="N798" s="125"/>
      <c r="O798" s="125"/>
      <c r="P798" s="125"/>
      <c r="Q798" s="125"/>
      <c r="R798" s="125"/>
      <c r="S798" s="125"/>
      <c r="T798" s="125"/>
      <c r="U798" s="125"/>
      <c r="V798" s="125"/>
    </row>
    <row r="799" spans="1:22" ht="12">
      <c r="A799" s="125"/>
      <c r="B799" s="125"/>
      <c r="C799" s="125"/>
      <c r="D799" s="125"/>
      <c r="E799" s="125"/>
      <c r="F799" s="125"/>
      <c r="G799" s="125"/>
      <c r="H799" s="125"/>
      <c r="I799" s="125"/>
      <c r="J799" s="125"/>
      <c r="K799" s="125"/>
      <c r="L799" s="125"/>
      <c r="M799" s="125"/>
      <c r="N799" s="125"/>
      <c r="O799" s="125"/>
      <c r="P799" s="125"/>
      <c r="Q799" s="125"/>
      <c r="R799" s="125"/>
      <c r="S799" s="125"/>
      <c r="T799" s="125"/>
      <c r="U799" s="125"/>
      <c r="V799" s="125"/>
    </row>
    <row r="800" spans="1:22" ht="12">
      <c r="A800" s="125"/>
      <c r="B800" s="125"/>
      <c r="C800" s="125"/>
      <c r="D800" s="125"/>
      <c r="E800" s="125"/>
      <c r="F800" s="125"/>
      <c r="G800" s="125"/>
      <c r="H800" s="125"/>
      <c r="I800" s="125"/>
      <c r="J800" s="125"/>
      <c r="K800" s="125"/>
      <c r="L800" s="125"/>
      <c r="M800" s="125"/>
      <c r="N800" s="125"/>
      <c r="O800" s="125"/>
      <c r="P800" s="125"/>
      <c r="Q800" s="125"/>
      <c r="R800" s="125"/>
      <c r="S800" s="125"/>
      <c r="T800" s="125"/>
      <c r="U800" s="125"/>
      <c r="V800" s="125"/>
    </row>
    <row r="801" spans="1:22" ht="12">
      <c r="A801" s="125"/>
      <c r="B801" s="125"/>
      <c r="C801" s="125"/>
      <c r="D801" s="125"/>
      <c r="E801" s="125"/>
      <c r="F801" s="125"/>
      <c r="G801" s="125"/>
      <c r="H801" s="125"/>
      <c r="I801" s="125"/>
      <c r="J801" s="125"/>
      <c r="K801" s="125"/>
      <c r="L801" s="125"/>
      <c r="M801" s="125"/>
      <c r="N801" s="125"/>
      <c r="O801" s="125"/>
      <c r="P801" s="125"/>
      <c r="Q801" s="125"/>
      <c r="R801" s="125"/>
      <c r="S801" s="125"/>
      <c r="T801" s="125"/>
      <c r="U801" s="125"/>
      <c r="V801" s="125"/>
    </row>
    <row r="802" spans="1:22" ht="12">
      <c r="A802" s="125"/>
      <c r="B802" s="125"/>
      <c r="C802" s="125"/>
      <c r="D802" s="125"/>
      <c r="E802" s="125"/>
      <c r="F802" s="125"/>
      <c r="G802" s="125"/>
      <c r="H802" s="125"/>
      <c r="I802" s="125"/>
      <c r="J802" s="125"/>
      <c r="K802" s="125"/>
      <c r="L802" s="125"/>
      <c r="M802" s="125"/>
      <c r="N802" s="125"/>
      <c r="O802" s="125"/>
      <c r="P802" s="125"/>
      <c r="Q802" s="125"/>
      <c r="R802" s="125"/>
      <c r="S802" s="125"/>
      <c r="T802" s="125"/>
      <c r="U802" s="125"/>
      <c r="V802" s="125"/>
    </row>
    <row r="803" spans="1:22" ht="12">
      <c r="A803" s="125"/>
      <c r="B803" s="125"/>
      <c r="C803" s="125"/>
      <c r="D803" s="125"/>
      <c r="E803" s="125"/>
      <c r="F803" s="125"/>
      <c r="G803" s="125"/>
      <c r="H803" s="125"/>
      <c r="I803" s="125"/>
      <c r="J803" s="125"/>
      <c r="K803" s="125"/>
      <c r="L803" s="125"/>
      <c r="M803" s="125"/>
      <c r="N803" s="125"/>
      <c r="O803" s="125"/>
      <c r="P803" s="125"/>
      <c r="Q803" s="125"/>
      <c r="R803" s="125"/>
      <c r="S803" s="125"/>
      <c r="T803" s="125"/>
      <c r="U803" s="125"/>
      <c r="V803" s="125"/>
    </row>
    <row r="804" spans="1:22" ht="12">
      <c r="A804" s="125"/>
      <c r="B804" s="125"/>
      <c r="C804" s="125"/>
      <c r="D804" s="125"/>
      <c r="E804" s="125"/>
      <c r="F804" s="125"/>
      <c r="G804" s="125"/>
      <c r="H804" s="125"/>
      <c r="I804" s="125"/>
      <c r="J804" s="125"/>
      <c r="K804" s="125"/>
      <c r="L804" s="125"/>
      <c r="M804" s="125"/>
      <c r="N804" s="125"/>
      <c r="O804" s="125"/>
      <c r="P804" s="125"/>
      <c r="Q804" s="125"/>
      <c r="R804" s="125"/>
      <c r="S804" s="125"/>
      <c r="T804" s="125"/>
      <c r="U804" s="125"/>
      <c r="V804" s="125"/>
    </row>
    <row r="805" spans="1:22" ht="12">
      <c r="A805" s="125"/>
      <c r="B805" s="125"/>
      <c r="C805" s="125"/>
      <c r="D805" s="125"/>
      <c r="E805" s="125"/>
      <c r="F805" s="125"/>
      <c r="G805" s="125"/>
      <c r="H805" s="125"/>
      <c r="I805" s="125"/>
      <c r="J805" s="125"/>
      <c r="K805" s="125"/>
      <c r="L805" s="125"/>
      <c r="M805" s="125"/>
      <c r="N805" s="125"/>
      <c r="O805" s="125"/>
      <c r="P805" s="125"/>
      <c r="Q805" s="125"/>
      <c r="R805" s="125"/>
      <c r="S805" s="125"/>
      <c r="T805" s="125"/>
      <c r="U805" s="125"/>
      <c r="V805" s="125"/>
    </row>
    <row r="806" spans="1:22" ht="12">
      <c r="A806" s="125"/>
      <c r="B806" s="125"/>
      <c r="C806" s="125"/>
      <c r="D806" s="125"/>
      <c r="E806" s="125"/>
      <c r="F806" s="125"/>
      <c r="G806" s="125"/>
      <c r="H806" s="125"/>
      <c r="I806" s="125"/>
      <c r="J806" s="125"/>
      <c r="K806" s="125"/>
      <c r="L806" s="125"/>
      <c r="M806" s="125"/>
      <c r="N806" s="125"/>
      <c r="O806" s="125"/>
      <c r="P806" s="125"/>
      <c r="Q806" s="125"/>
      <c r="R806" s="125"/>
      <c r="S806" s="125"/>
      <c r="T806" s="125"/>
      <c r="U806" s="125"/>
      <c r="V806" s="125"/>
    </row>
    <row r="807" spans="1:22" ht="12">
      <c r="A807" s="125"/>
      <c r="B807" s="125"/>
      <c r="C807" s="125"/>
      <c r="D807" s="125"/>
      <c r="E807" s="125"/>
      <c r="F807" s="125"/>
      <c r="G807" s="125"/>
      <c r="H807" s="125"/>
      <c r="I807" s="125"/>
      <c r="J807" s="125"/>
      <c r="K807" s="125"/>
      <c r="L807" s="125"/>
      <c r="M807" s="125"/>
      <c r="N807" s="125"/>
      <c r="O807" s="125"/>
      <c r="P807" s="125"/>
      <c r="Q807" s="125"/>
      <c r="R807" s="125"/>
      <c r="S807" s="125"/>
      <c r="T807" s="125"/>
      <c r="U807" s="125"/>
      <c r="V807" s="125"/>
    </row>
    <row r="808" spans="1:22" ht="12">
      <c r="A808" s="125"/>
      <c r="B808" s="125"/>
      <c r="C808" s="125"/>
      <c r="D808" s="125"/>
      <c r="E808" s="125"/>
      <c r="F808" s="125"/>
      <c r="G808" s="125"/>
      <c r="H808" s="125"/>
      <c r="I808" s="125"/>
      <c r="J808" s="125"/>
      <c r="K808" s="125"/>
      <c r="L808" s="125"/>
      <c r="M808" s="125"/>
      <c r="N808" s="125"/>
      <c r="O808" s="125"/>
      <c r="P808" s="125"/>
      <c r="Q808" s="125"/>
      <c r="R808" s="125"/>
      <c r="S808" s="125"/>
      <c r="T808" s="125"/>
      <c r="U808" s="125"/>
      <c r="V808" s="125"/>
    </row>
    <row r="809" spans="1:22" ht="12">
      <c r="A809" s="125"/>
      <c r="B809" s="125"/>
      <c r="C809" s="125"/>
      <c r="D809" s="125"/>
      <c r="E809" s="125"/>
      <c r="F809" s="125"/>
      <c r="G809" s="125"/>
      <c r="H809" s="125"/>
      <c r="I809" s="125"/>
      <c r="J809" s="125"/>
      <c r="K809" s="125"/>
      <c r="L809" s="125"/>
      <c r="M809" s="125"/>
      <c r="N809" s="125"/>
      <c r="O809" s="125"/>
      <c r="P809" s="125"/>
      <c r="Q809" s="125"/>
      <c r="R809" s="125"/>
      <c r="S809" s="125"/>
      <c r="T809" s="125"/>
      <c r="U809" s="125"/>
      <c r="V809" s="125"/>
    </row>
    <row r="810" spans="1:22" ht="12">
      <c r="A810" s="125"/>
      <c r="B810" s="125"/>
      <c r="C810" s="125"/>
      <c r="D810" s="125"/>
      <c r="E810" s="125"/>
      <c r="F810" s="125"/>
      <c r="G810" s="125"/>
      <c r="H810" s="125"/>
      <c r="I810" s="125"/>
      <c r="J810" s="125"/>
      <c r="K810" s="125"/>
      <c r="L810" s="125"/>
      <c r="M810" s="125"/>
      <c r="N810" s="125"/>
      <c r="O810" s="125"/>
      <c r="P810" s="125"/>
      <c r="Q810" s="125"/>
      <c r="R810" s="125"/>
      <c r="S810" s="125"/>
      <c r="T810" s="125"/>
      <c r="U810" s="125"/>
      <c r="V810" s="125"/>
    </row>
    <row r="811" spans="1:22" ht="12">
      <c r="A811" s="125"/>
      <c r="B811" s="125"/>
      <c r="C811" s="125"/>
      <c r="D811" s="125"/>
      <c r="E811" s="125"/>
      <c r="F811" s="125"/>
      <c r="G811" s="125"/>
      <c r="H811" s="125"/>
      <c r="I811" s="125"/>
      <c r="J811" s="125"/>
      <c r="K811" s="125"/>
      <c r="L811" s="125"/>
      <c r="M811" s="125"/>
      <c r="N811" s="125"/>
      <c r="O811" s="125"/>
      <c r="P811" s="125"/>
      <c r="Q811" s="125"/>
      <c r="R811" s="125"/>
      <c r="S811" s="125"/>
      <c r="T811" s="125"/>
      <c r="U811" s="125"/>
      <c r="V811" s="125"/>
    </row>
    <row r="812" spans="1:22" ht="12">
      <c r="A812" s="125"/>
      <c r="B812" s="125"/>
      <c r="C812" s="125"/>
      <c r="D812" s="125"/>
      <c r="E812" s="125"/>
      <c r="F812" s="125"/>
      <c r="G812" s="125"/>
      <c r="H812" s="125"/>
      <c r="I812" s="125"/>
      <c r="J812" s="125"/>
      <c r="K812" s="125"/>
      <c r="L812" s="125"/>
      <c r="M812" s="125"/>
      <c r="N812" s="125"/>
      <c r="O812" s="125"/>
      <c r="P812" s="125"/>
      <c r="Q812" s="125"/>
      <c r="R812" s="125"/>
      <c r="S812" s="125"/>
      <c r="T812" s="125"/>
      <c r="U812" s="125"/>
      <c r="V812" s="125"/>
    </row>
    <row r="813" spans="1:22" ht="12">
      <c r="A813" s="125"/>
      <c r="B813" s="125"/>
      <c r="C813" s="125"/>
      <c r="D813" s="125"/>
      <c r="E813" s="125"/>
      <c r="F813" s="125"/>
      <c r="G813" s="125"/>
      <c r="H813" s="125"/>
      <c r="I813" s="125"/>
      <c r="J813" s="125"/>
      <c r="K813" s="125"/>
      <c r="L813" s="125"/>
      <c r="M813" s="125"/>
      <c r="N813" s="125"/>
      <c r="O813" s="125"/>
      <c r="P813" s="125"/>
      <c r="Q813" s="125"/>
      <c r="R813" s="125"/>
      <c r="S813" s="125"/>
      <c r="T813" s="125"/>
      <c r="U813" s="125"/>
      <c r="V813" s="125"/>
    </row>
    <row r="814" spans="1:22" ht="12">
      <c r="A814" s="125"/>
      <c r="B814" s="125"/>
      <c r="C814" s="125"/>
      <c r="D814" s="125"/>
      <c r="E814" s="125"/>
      <c r="F814" s="125"/>
      <c r="G814" s="125"/>
      <c r="H814" s="125"/>
      <c r="I814" s="125"/>
      <c r="J814" s="125"/>
      <c r="K814" s="125"/>
      <c r="L814" s="125"/>
      <c r="M814" s="125"/>
      <c r="N814" s="125"/>
      <c r="O814" s="125"/>
      <c r="P814" s="125"/>
      <c r="Q814" s="125"/>
      <c r="R814" s="125"/>
      <c r="S814" s="125"/>
      <c r="T814" s="125"/>
      <c r="U814" s="125"/>
      <c r="V814" s="125"/>
    </row>
    <row r="815" spans="1:22" ht="12">
      <c r="A815" s="125"/>
      <c r="B815" s="125"/>
      <c r="C815" s="125"/>
      <c r="D815" s="125"/>
      <c r="E815" s="125"/>
      <c r="F815" s="125"/>
      <c r="G815" s="125"/>
      <c r="H815" s="125"/>
      <c r="I815" s="125"/>
      <c r="J815" s="125"/>
      <c r="K815" s="125"/>
      <c r="L815" s="125"/>
      <c r="M815" s="125"/>
      <c r="N815" s="125"/>
      <c r="O815" s="125"/>
      <c r="P815" s="125"/>
      <c r="Q815" s="125"/>
      <c r="R815" s="125"/>
      <c r="S815" s="125"/>
      <c r="T815" s="125"/>
      <c r="U815" s="125"/>
      <c r="V815" s="125"/>
    </row>
    <row r="816" spans="1:22" ht="12">
      <c r="A816" s="125"/>
      <c r="B816" s="125"/>
      <c r="C816" s="125"/>
      <c r="D816" s="125"/>
      <c r="E816" s="125"/>
      <c r="F816" s="125"/>
      <c r="G816" s="125"/>
      <c r="H816" s="125"/>
      <c r="I816" s="125"/>
      <c r="J816" s="125"/>
      <c r="K816" s="125"/>
      <c r="L816" s="125"/>
      <c r="M816" s="125"/>
      <c r="N816" s="125"/>
      <c r="O816" s="125"/>
      <c r="P816" s="125"/>
      <c r="Q816" s="125"/>
      <c r="R816" s="125"/>
      <c r="S816" s="125"/>
      <c r="T816" s="125"/>
      <c r="U816" s="125"/>
      <c r="V816" s="125"/>
    </row>
    <row r="817" spans="1:22" ht="12">
      <c r="A817" s="125"/>
      <c r="B817" s="125"/>
      <c r="C817" s="125"/>
      <c r="D817" s="125"/>
      <c r="E817" s="125"/>
      <c r="F817" s="125"/>
      <c r="G817" s="125"/>
      <c r="H817" s="125"/>
      <c r="I817" s="125"/>
      <c r="J817" s="125"/>
      <c r="K817" s="125"/>
      <c r="L817" s="125"/>
      <c r="M817" s="125"/>
      <c r="N817" s="125"/>
      <c r="O817" s="125"/>
      <c r="P817" s="125"/>
      <c r="Q817" s="125"/>
      <c r="R817" s="125"/>
      <c r="S817" s="125"/>
      <c r="T817" s="125"/>
      <c r="U817" s="125"/>
      <c r="V817" s="125"/>
    </row>
    <row r="818" spans="1:22" ht="12">
      <c r="A818" s="125"/>
      <c r="B818" s="125"/>
      <c r="C818" s="125"/>
      <c r="D818" s="125"/>
      <c r="E818" s="125"/>
      <c r="F818" s="125"/>
      <c r="G818" s="125"/>
      <c r="H818" s="125"/>
      <c r="I818" s="125"/>
      <c r="J818" s="125"/>
      <c r="K818" s="125"/>
      <c r="L818" s="125"/>
      <c r="M818" s="125"/>
      <c r="N818" s="125"/>
      <c r="O818" s="125"/>
      <c r="P818" s="125"/>
      <c r="Q818" s="125"/>
      <c r="R818" s="125"/>
      <c r="S818" s="125"/>
      <c r="T818" s="125"/>
      <c r="U818" s="125"/>
      <c r="V818" s="125"/>
    </row>
    <row r="819" spans="1:22" ht="12">
      <c r="A819" s="125"/>
      <c r="B819" s="125"/>
      <c r="C819" s="125"/>
      <c r="D819" s="125"/>
      <c r="E819" s="125"/>
      <c r="F819" s="125"/>
      <c r="G819" s="125"/>
      <c r="H819" s="125"/>
      <c r="I819" s="125"/>
      <c r="J819" s="125"/>
      <c r="K819" s="125"/>
      <c r="L819" s="125"/>
      <c r="M819" s="125"/>
      <c r="N819" s="125"/>
      <c r="O819" s="125"/>
      <c r="P819" s="125"/>
      <c r="Q819" s="125"/>
      <c r="R819" s="125"/>
      <c r="S819" s="125"/>
      <c r="T819" s="125"/>
      <c r="U819" s="125"/>
      <c r="V819" s="125"/>
    </row>
    <row r="820" spans="1:22" ht="12">
      <c r="A820" s="125"/>
      <c r="B820" s="125"/>
      <c r="C820" s="125"/>
      <c r="D820" s="125"/>
      <c r="E820" s="125"/>
      <c r="F820" s="125"/>
      <c r="G820" s="125"/>
      <c r="H820" s="125"/>
      <c r="I820" s="125"/>
      <c r="J820" s="125"/>
      <c r="K820" s="125"/>
      <c r="L820" s="125"/>
      <c r="M820" s="125"/>
      <c r="N820" s="125"/>
      <c r="O820" s="125"/>
      <c r="P820" s="125"/>
      <c r="Q820" s="125"/>
      <c r="R820" s="125"/>
      <c r="S820" s="125"/>
      <c r="T820" s="125"/>
      <c r="U820" s="125"/>
      <c r="V820" s="125"/>
    </row>
    <row r="821" spans="1:22" ht="12">
      <c r="A821" s="125"/>
      <c r="B821" s="125"/>
      <c r="C821" s="125"/>
      <c r="D821" s="125"/>
      <c r="E821" s="125"/>
      <c r="F821" s="125"/>
      <c r="G821" s="125"/>
      <c r="H821" s="125"/>
      <c r="I821" s="125"/>
      <c r="J821" s="125"/>
      <c r="K821" s="125"/>
      <c r="L821" s="125"/>
      <c r="M821" s="125"/>
      <c r="N821" s="125"/>
      <c r="O821" s="125"/>
      <c r="P821" s="125"/>
      <c r="Q821" s="125"/>
      <c r="R821" s="125"/>
      <c r="S821" s="125"/>
      <c r="T821" s="125"/>
      <c r="U821" s="125"/>
      <c r="V821" s="125"/>
    </row>
    <row r="822" spans="1:22" ht="12">
      <c r="A822" s="125"/>
      <c r="B822" s="125"/>
      <c r="C822" s="125"/>
      <c r="D822" s="125"/>
      <c r="E822" s="125"/>
      <c r="F822" s="125"/>
      <c r="G822" s="125"/>
      <c r="H822" s="125"/>
      <c r="I822" s="125"/>
      <c r="J822" s="125"/>
      <c r="K822" s="125"/>
      <c r="L822" s="125"/>
      <c r="M822" s="125"/>
      <c r="N822" s="125"/>
      <c r="O822" s="125"/>
      <c r="P822" s="125"/>
      <c r="Q822" s="125"/>
      <c r="R822" s="125"/>
      <c r="S822" s="125"/>
      <c r="T822" s="125"/>
      <c r="U822" s="125"/>
      <c r="V822" s="125"/>
    </row>
    <row r="823" spans="1:22" ht="12">
      <c r="A823" s="125"/>
      <c r="B823" s="125"/>
      <c r="C823" s="125"/>
      <c r="D823" s="125"/>
      <c r="E823" s="125"/>
      <c r="F823" s="125"/>
      <c r="G823" s="125"/>
      <c r="H823" s="125"/>
      <c r="I823" s="125"/>
      <c r="J823" s="125"/>
      <c r="K823" s="125"/>
      <c r="L823" s="125"/>
      <c r="M823" s="125"/>
      <c r="N823" s="125"/>
      <c r="O823" s="125"/>
      <c r="P823" s="125"/>
      <c r="Q823" s="125"/>
      <c r="R823" s="125"/>
      <c r="S823" s="125"/>
      <c r="T823" s="125"/>
      <c r="U823" s="125"/>
      <c r="V823" s="125"/>
    </row>
    <row r="824" spans="1:22" ht="12">
      <c r="A824" s="125"/>
      <c r="B824" s="125"/>
      <c r="C824" s="125"/>
      <c r="D824" s="125"/>
      <c r="E824" s="125"/>
      <c r="F824" s="125"/>
      <c r="G824" s="125"/>
      <c r="H824" s="125"/>
      <c r="I824" s="125"/>
      <c r="J824" s="125"/>
      <c r="K824" s="125"/>
      <c r="L824" s="125"/>
      <c r="M824" s="125"/>
      <c r="N824" s="125"/>
      <c r="O824" s="125"/>
      <c r="P824" s="125"/>
      <c r="Q824" s="125"/>
      <c r="R824" s="125"/>
      <c r="S824" s="125"/>
      <c r="T824" s="125"/>
      <c r="U824" s="125"/>
      <c r="V824" s="125"/>
    </row>
    <row r="825" spans="1:22" ht="12">
      <c r="A825" s="125"/>
      <c r="B825" s="125"/>
      <c r="C825" s="125"/>
      <c r="D825" s="125"/>
      <c r="E825" s="125"/>
      <c r="F825" s="125"/>
      <c r="G825" s="125"/>
      <c r="H825" s="125"/>
      <c r="I825" s="125"/>
      <c r="J825" s="125"/>
      <c r="K825" s="125"/>
      <c r="L825" s="125"/>
      <c r="M825" s="125"/>
      <c r="N825" s="125"/>
      <c r="O825" s="125"/>
      <c r="P825" s="125"/>
      <c r="Q825" s="125"/>
      <c r="R825" s="125"/>
      <c r="S825" s="125"/>
      <c r="T825" s="125"/>
      <c r="U825" s="125"/>
      <c r="V825" s="125"/>
    </row>
    <row r="826" spans="1:22" ht="12">
      <c r="A826" s="125"/>
      <c r="B826" s="125"/>
      <c r="C826" s="125"/>
      <c r="D826" s="125"/>
      <c r="E826" s="125"/>
      <c r="F826" s="125"/>
      <c r="G826" s="125"/>
      <c r="H826" s="125"/>
      <c r="I826" s="125"/>
      <c r="J826" s="125"/>
      <c r="K826" s="125"/>
      <c r="L826" s="125"/>
      <c r="M826" s="125"/>
      <c r="N826" s="125"/>
      <c r="O826" s="125"/>
      <c r="P826" s="125"/>
      <c r="Q826" s="125"/>
      <c r="R826" s="125"/>
      <c r="S826" s="125"/>
      <c r="T826" s="125"/>
      <c r="U826" s="125"/>
      <c r="V826" s="125"/>
    </row>
    <row r="827" spans="1:22" ht="12">
      <c r="A827" s="125"/>
      <c r="B827" s="125"/>
      <c r="C827" s="125"/>
      <c r="D827" s="125"/>
      <c r="E827" s="125"/>
      <c r="F827" s="125"/>
      <c r="G827" s="125"/>
      <c r="H827" s="125"/>
      <c r="I827" s="125"/>
      <c r="J827" s="125"/>
      <c r="K827" s="125"/>
      <c r="L827" s="125"/>
      <c r="M827" s="125"/>
      <c r="N827" s="125"/>
      <c r="O827" s="125"/>
      <c r="P827" s="125"/>
      <c r="Q827" s="125"/>
      <c r="R827" s="125"/>
      <c r="S827" s="125"/>
      <c r="T827" s="125"/>
      <c r="U827" s="125"/>
      <c r="V827" s="125"/>
    </row>
    <row r="828" spans="1:22" ht="12">
      <c r="A828" s="125"/>
      <c r="B828" s="125"/>
      <c r="C828" s="125"/>
      <c r="D828" s="125"/>
      <c r="E828" s="125"/>
      <c r="F828" s="125"/>
      <c r="G828" s="125"/>
      <c r="H828" s="125"/>
      <c r="I828" s="125"/>
      <c r="J828" s="125"/>
      <c r="K828" s="125"/>
      <c r="L828" s="125"/>
      <c r="M828" s="125"/>
      <c r="N828" s="125"/>
      <c r="O828" s="125"/>
      <c r="P828" s="125"/>
      <c r="Q828" s="125"/>
      <c r="R828" s="125"/>
      <c r="S828" s="125"/>
      <c r="T828" s="125"/>
      <c r="U828" s="125"/>
      <c r="V828" s="125"/>
    </row>
    <row r="829" spans="1:22" ht="12">
      <c r="A829" s="125"/>
      <c r="B829" s="125"/>
      <c r="C829" s="125"/>
      <c r="D829" s="125"/>
      <c r="E829" s="125"/>
      <c r="F829" s="125"/>
      <c r="G829" s="125"/>
      <c r="H829" s="125"/>
      <c r="I829" s="125"/>
      <c r="J829" s="125"/>
      <c r="K829" s="125"/>
      <c r="L829" s="125"/>
      <c r="M829" s="125"/>
      <c r="N829" s="125"/>
      <c r="O829" s="125"/>
      <c r="P829" s="125"/>
      <c r="Q829" s="125"/>
      <c r="R829" s="125"/>
      <c r="S829" s="125"/>
      <c r="T829" s="125"/>
      <c r="U829" s="125"/>
      <c r="V829" s="125"/>
    </row>
    <row r="830" spans="1:22" ht="12">
      <c r="A830" s="125"/>
      <c r="B830" s="125"/>
      <c r="C830" s="125"/>
      <c r="D830" s="125"/>
      <c r="E830" s="125"/>
      <c r="F830" s="125"/>
      <c r="G830" s="125"/>
      <c r="H830" s="125"/>
      <c r="I830" s="125"/>
      <c r="J830" s="125"/>
      <c r="K830" s="125"/>
      <c r="L830" s="125"/>
      <c r="M830" s="125"/>
      <c r="N830" s="125"/>
      <c r="O830" s="125"/>
      <c r="P830" s="125"/>
      <c r="Q830" s="125"/>
      <c r="R830" s="125"/>
      <c r="S830" s="125"/>
      <c r="T830" s="125"/>
      <c r="U830" s="125"/>
      <c r="V830" s="125"/>
    </row>
    <row r="831" spans="1:22" ht="12">
      <c r="A831" s="125"/>
      <c r="B831" s="125"/>
      <c r="C831" s="125"/>
      <c r="D831" s="125"/>
      <c r="E831" s="125"/>
      <c r="F831" s="125"/>
      <c r="G831" s="125"/>
      <c r="H831" s="125"/>
      <c r="I831" s="125"/>
      <c r="J831" s="125"/>
      <c r="K831" s="125"/>
      <c r="L831" s="125"/>
      <c r="M831" s="125"/>
      <c r="N831" s="125"/>
      <c r="O831" s="125"/>
      <c r="P831" s="125"/>
      <c r="Q831" s="125"/>
      <c r="R831" s="125"/>
      <c r="S831" s="125"/>
      <c r="T831" s="125"/>
      <c r="U831" s="125"/>
      <c r="V831" s="125"/>
    </row>
    <row r="832" spans="1:22" ht="12">
      <c r="A832" s="125"/>
      <c r="B832" s="125"/>
      <c r="C832" s="125"/>
      <c r="D832" s="125"/>
      <c r="E832" s="125"/>
      <c r="F832" s="125"/>
      <c r="G832" s="125"/>
      <c r="H832" s="125"/>
      <c r="I832" s="125"/>
      <c r="J832" s="125"/>
      <c r="K832" s="125"/>
      <c r="L832" s="125"/>
      <c r="M832" s="125"/>
      <c r="N832" s="125"/>
      <c r="O832" s="125"/>
      <c r="P832" s="125"/>
      <c r="Q832" s="125"/>
      <c r="R832" s="125"/>
      <c r="S832" s="125"/>
      <c r="T832" s="125"/>
      <c r="U832" s="125"/>
      <c r="V832" s="125"/>
    </row>
    <row r="833" spans="1:22" ht="12">
      <c r="A833" s="125"/>
      <c r="B833" s="125"/>
      <c r="C833" s="125"/>
      <c r="D833" s="125"/>
      <c r="E833" s="125"/>
      <c r="F833" s="125"/>
      <c r="G833" s="125"/>
      <c r="H833" s="125"/>
      <c r="I833" s="125"/>
      <c r="J833" s="125"/>
      <c r="K833" s="125"/>
      <c r="L833" s="125"/>
      <c r="M833" s="125"/>
      <c r="N833" s="125"/>
      <c r="O833" s="125"/>
      <c r="P833" s="125"/>
      <c r="Q833" s="125"/>
      <c r="R833" s="125"/>
      <c r="S833" s="125"/>
      <c r="T833" s="125"/>
      <c r="U833" s="125"/>
      <c r="V833" s="125"/>
    </row>
    <row r="834" spans="1:22" ht="12">
      <c r="A834" s="125"/>
      <c r="B834" s="125"/>
      <c r="C834" s="125"/>
      <c r="D834" s="125"/>
      <c r="E834" s="125"/>
      <c r="F834" s="125"/>
      <c r="G834" s="125"/>
      <c r="H834" s="125"/>
      <c r="I834" s="125"/>
      <c r="J834" s="125"/>
      <c r="K834" s="125"/>
      <c r="L834" s="125"/>
      <c r="M834" s="125"/>
      <c r="N834" s="125"/>
      <c r="O834" s="125"/>
      <c r="P834" s="125"/>
      <c r="Q834" s="125"/>
      <c r="R834" s="125"/>
      <c r="S834" s="125"/>
      <c r="T834" s="125"/>
      <c r="U834" s="125"/>
      <c r="V834" s="125"/>
    </row>
    <row r="835" spans="1:22" ht="12">
      <c r="A835" s="125"/>
      <c r="B835" s="125"/>
      <c r="C835" s="125"/>
      <c r="D835" s="125"/>
      <c r="E835" s="125"/>
      <c r="F835" s="125"/>
      <c r="G835" s="125"/>
      <c r="H835" s="125"/>
      <c r="I835" s="125"/>
      <c r="J835" s="125"/>
      <c r="K835" s="125"/>
      <c r="L835" s="125"/>
      <c r="M835" s="125"/>
      <c r="N835" s="125"/>
      <c r="O835" s="125"/>
      <c r="P835" s="125"/>
      <c r="Q835" s="125"/>
      <c r="R835" s="125"/>
      <c r="S835" s="125"/>
      <c r="T835" s="125"/>
      <c r="U835" s="125"/>
      <c r="V835" s="125"/>
    </row>
    <row r="836" spans="1:22" ht="12">
      <c r="A836" s="125"/>
      <c r="B836" s="125"/>
      <c r="C836" s="125"/>
      <c r="D836" s="125"/>
      <c r="E836" s="125"/>
      <c r="F836" s="125"/>
      <c r="G836" s="125"/>
      <c r="H836" s="125"/>
      <c r="I836" s="125"/>
      <c r="J836" s="125"/>
      <c r="K836" s="125"/>
      <c r="L836" s="125"/>
      <c r="M836" s="125"/>
      <c r="N836" s="125"/>
      <c r="O836" s="125"/>
      <c r="P836" s="125"/>
      <c r="Q836" s="125"/>
      <c r="R836" s="125"/>
      <c r="S836" s="125"/>
      <c r="T836" s="125"/>
      <c r="U836" s="125"/>
      <c r="V836" s="125"/>
    </row>
    <row r="837" spans="1:22" ht="12">
      <c r="A837" s="125"/>
      <c r="B837" s="125"/>
      <c r="C837" s="125"/>
      <c r="D837" s="125"/>
      <c r="E837" s="125"/>
      <c r="F837" s="125"/>
      <c r="G837" s="125"/>
      <c r="H837" s="125"/>
      <c r="I837" s="125"/>
      <c r="J837" s="125"/>
      <c r="K837" s="125"/>
      <c r="L837" s="125"/>
      <c r="M837" s="125"/>
      <c r="N837" s="125"/>
      <c r="O837" s="125"/>
      <c r="P837" s="125"/>
      <c r="Q837" s="125"/>
      <c r="R837" s="125"/>
      <c r="S837" s="125"/>
      <c r="T837" s="125"/>
      <c r="U837" s="125"/>
      <c r="V837" s="125"/>
    </row>
    <row r="838" spans="1:22" ht="12">
      <c r="A838" s="125"/>
      <c r="B838" s="125"/>
      <c r="C838" s="125"/>
      <c r="D838" s="125"/>
      <c r="E838" s="125"/>
      <c r="F838" s="125"/>
      <c r="G838" s="125"/>
      <c r="H838" s="125"/>
      <c r="I838" s="125"/>
      <c r="J838" s="125"/>
      <c r="K838" s="125"/>
      <c r="L838" s="125"/>
      <c r="M838" s="125"/>
      <c r="N838" s="125"/>
      <c r="O838" s="125"/>
      <c r="P838" s="125"/>
      <c r="Q838" s="125"/>
      <c r="R838" s="125"/>
      <c r="S838" s="125"/>
      <c r="T838" s="125"/>
      <c r="U838" s="125"/>
      <c r="V838" s="125"/>
    </row>
    <row r="839" spans="1:22" ht="12">
      <c r="A839" s="125"/>
      <c r="B839" s="125"/>
      <c r="C839" s="125"/>
      <c r="D839" s="125"/>
      <c r="E839" s="125"/>
      <c r="F839" s="125"/>
      <c r="G839" s="125"/>
      <c r="H839" s="125"/>
      <c r="I839" s="125"/>
      <c r="J839" s="125"/>
      <c r="K839" s="125"/>
      <c r="L839" s="125"/>
      <c r="M839" s="125"/>
      <c r="N839" s="125"/>
      <c r="O839" s="125"/>
      <c r="P839" s="125"/>
      <c r="Q839" s="125"/>
      <c r="R839" s="125"/>
      <c r="S839" s="125"/>
      <c r="T839" s="125"/>
      <c r="U839" s="125"/>
      <c r="V839" s="125"/>
    </row>
    <row r="840" spans="1:22" ht="12">
      <c r="A840" s="125"/>
      <c r="B840" s="125"/>
      <c r="C840" s="125"/>
      <c r="D840" s="125"/>
      <c r="E840" s="125"/>
      <c r="F840" s="125"/>
      <c r="G840" s="125"/>
      <c r="H840" s="125"/>
      <c r="I840" s="125"/>
      <c r="J840" s="125"/>
      <c r="K840" s="125"/>
      <c r="L840" s="125"/>
      <c r="M840" s="125"/>
      <c r="N840" s="125"/>
      <c r="O840" s="125"/>
      <c r="P840" s="125"/>
      <c r="Q840" s="125"/>
      <c r="R840" s="125"/>
      <c r="S840" s="125"/>
      <c r="T840" s="125"/>
      <c r="U840" s="125"/>
      <c r="V840" s="125"/>
    </row>
    <row r="841" spans="1:22" ht="12">
      <c r="A841" s="125"/>
      <c r="B841" s="125"/>
      <c r="C841" s="125"/>
      <c r="D841" s="125"/>
      <c r="E841" s="125"/>
      <c r="F841" s="125"/>
      <c r="G841" s="125"/>
      <c r="H841" s="125"/>
      <c r="I841" s="125"/>
      <c r="J841" s="125"/>
      <c r="K841" s="125"/>
      <c r="L841" s="125"/>
      <c r="M841" s="125"/>
      <c r="N841" s="125"/>
      <c r="O841" s="125"/>
      <c r="P841" s="125"/>
      <c r="Q841" s="125"/>
      <c r="R841" s="125"/>
      <c r="S841" s="125"/>
      <c r="T841" s="125"/>
      <c r="U841" s="125"/>
      <c r="V841" s="125"/>
    </row>
    <row r="842" spans="1:22" ht="12">
      <c r="A842" s="125"/>
      <c r="B842" s="125"/>
      <c r="C842" s="125"/>
      <c r="D842" s="125"/>
      <c r="E842" s="125"/>
      <c r="F842" s="125"/>
      <c r="G842" s="125"/>
      <c r="H842" s="125"/>
      <c r="I842" s="125"/>
      <c r="J842" s="125"/>
      <c r="K842" s="125"/>
      <c r="L842" s="125"/>
      <c r="M842" s="125"/>
      <c r="N842" s="125"/>
      <c r="O842" s="125"/>
      <c r="P842" s="125"/>
      <c r="Q842" s="125"/>
      <c r="R842" s="125"/>
      <c r="S842" s="125"/>
      <c r="T842" s="125"/>
      <c r="U842" s="125"/>
      <c r="V842" s="125"/>
    </row>
    <row r="843" spans="1:22" ht="12">
      <c r="A843" s="125"/>
      <c r="B843" s="125"/>
      <c r="C843" s="125"/>
      <c r="D843" s="125"/>
      <c r="E843" s="125"/>
      <c r="F843" s="125"/>
      <c r="G843" s="125"/>
      <c r="H843" s="125"/>
      <c r="I843" s="125"/>
      <c r="J843" s="125"/>
      <c r="K843" s="125"/>
      <c r="L843" s="125"/>
      <c r="M843" s="125"/>
      <c r="N843" s="125"/>
      <c r="O843" s="125"/>
      <c r="P843" s="125"/>
      <c r="Q843" s="125"/>
      <c r="R843" s="125"/>
      <c r="S843" s="125"/>
      <c r="T843" s="125"/>
      <c r="U843" s="125"/>
      <c r="V843" s="125"/>
    </row>
    <row r="844" spans="1:22" ht="12">
      <c r="A844" s="125"/>
      <c r="B844" s="125"/>
      <c r="C844" s="125"/>
      <c r="D844" s="125"/>
      <c r="E844" s="125"/>
      <c r="F844" s="125"/>
      <c r="G844" s="125"/>
      <c r="H844" s="125"/>
      <c r="I844" s="125"/>
      <c r="J844" s="125"/>
      <c r="K844" s="125"/>
      <c r="L844" s="125"/>
      <c r="M844" s="125"/>
      <c r="N844" s="125"/>
      <c r="O844" s="125"/>
      <c r="P844" s="125"/>
      <c r="Q844" s="125"/>
      <c r="R844" s="125"/>
      <c r="S844" s="125"/>
      <c r="T844" s="125"/>
      <c r="U844" s="125"/>
      <c r="V844" s="125"/>
    </row>
    <row r="845" spans="1:22" ht="12">
      <c r="A845" s="125"/>
      <c r="B845" s="125"/>
      <c r="C845" s="125"/>
      <c r="D845" s="125"/>
      <c r="E845" s="125"/>
      <c r="F845" s="125"/>
      <c r="G845" s="125"/>
      <c r="H845" s="125"/>
      <c r="I845" s="125"/>
      <c r="J845" s="125"/>
      <c r="K845" s="125"/>
      <c r="L845" s="125"/>
      <c r="M845" s="125"/>
      <c r="N845" s="125"/>
      <c r="O845" s="125"/>
      <c r="P845" s="125"/>
      <c r="Q845" s="125"/>
      <c r="R845" s="125"/>
      <c r="S845" s="125"/>
      <c r="T845" s="125"/>
      <c r="U845" s="125"/>
      <c r="V845" s="125"/>
    </row>
    <row r="846" spans="1:22" ht="12">
      <c r="A846" s="125"/>
      <c r="B846" s="125"/>
      <c r="C846" s="125"/>
      <c r="D846" s="125"/>
      <c r="E846" s="125"/>
      <c r="F846" s="125"/>
      <c r="G846" s="125"/>
      <c r="H846" s="125"/>
      <c r="I846" s="125"/>
      <c r="J846" s="125"/>
      <c r="K846" s="125"/>
      <c r="L846" s="125"/>
      <c r="M846" s="125"/>
      <c r="N846" s="125"/>
      <c r="O846" s="125"/>
      <c r="P846" s="125"/>
      <c r="Q846" s="125"/>
      <c r="R846" s="125"/>
      <c r="S846" s="125"/>
      <c r="T846" s="125"/>
      <c r="U846" s="125"/>
      <c r="V846" s="125"/>
    </row>
    <row r="847" spans="1:22" ht="12">
      <c r="A847" s="125"/>
      <c r="B847" s="125"/>
      <c r="C847" s="125"/>
      <c r="D847" s="125"/>
      <c r="E847" s="125"/>
      <c r="F847" s="125"/>
      <c r="G847" s="125"/>
      <c r="H847" s="125"/>
      <c r="I847" s="125"/>
      <c r="J847" s="125"/>
      <c r="K847" s="125"/>
      <c r="L847" s="125"/>
      <c r="M847" s="125"/>
      <c r="N847" s="125"/>
      <c r="O847" s="125"/>
      <c r="P847" s="125"/>
      <c r="Q847" s="125"/>
      <c r="R847" s="125"/>
      <c r="S847" s="125"/>
      <c r="T847" s="125"/>
      <c r="U847" s="125"/>
      <c r="V847" s="125"/>
    </row>
    <row r="848" spans="1:22" ht="12">
      <c r="A848" s="125"/>
      <c r="B848" s="125"/>
      <c r="C848" s="125"/>
      <c r="D848" s="125"/>
      <c r="E848" s="125"/>
      <c r="F848" s="125"/>
      <c r="G848" s="125"/>
      <c r="H848" s="125"/>
      <c r="I848" s="125"/>
      <c r="J848" s="125"/>
      <c r="K848" s="125"/>
      <c r="L848" s="125"/>
      <c r="M848" s="125"/>
      <c r="N848" s="125"/>
      <c r="O848" s="125"/>
      <c r="P848" s="125"/>
      <c r="Q848" s="125"/>
      <c r="R848" s="125"/>
      <c r="S848" s="125"/>
      <c r="T848" s="125"/>
      <c r="U848" s="125"/>
      <c r="V848" s="125"/>
    </row>
    <row r="849" spans="1:22" ht="12">
      <c r="A849" s="125"/>
      <c r="B849" s="125"/>
      <c r="C849" s="125"/>
      <c r="D849" s="125"/>
      <c r="E849" s="125"/>
      <c r="F849" s="125"/>
      <c r="G849" s="125"/>
      <c r="H849" s="125"/>
      <c r="I849" s="125"/>
      <c r="J849" s="125"/>
      <c r="K849" s="125"/>
      <c r="L849" s="125"/>
      <c r="M849" s="125"/>
      <c r="N849" s="125"/>
      <c r="O849" s="125"/>
      <c r="P849" s="125"/>
      <c r="Q849" s="125"/>
      <c r="R849" s="125"/>
      <c r="S849" s="125"/>
      <c r="T849" s="125"/>
      <c r="U849" s="125"/>
      <c r="V849" s="125"/>
    </row>
    <row r="850" spans="1:22" ht="12">
      <c r="A850" s="125"/>
      <c r="B850" s="125"/>
      <c r="C850" s="125"/>
      <c r="D850" s="125"/>
      <c r="E850" s="125"/>
      <c r="F850" s="125"/>
      <c r="G850" s="125"/>
      <c r="H850" s="125"/>
      <c r="I850" s="125"/>
      <c r="J850" s="125"/>
      <c r="K850" s="125"/>
      <c r="L850" s="125"/>
      <c r="M850" s="125"/>
      <c r="N850" s="125"/>
      <c r="O850" s="125"/>
      <c r="P850" s="125"/>
      <c r="Q850" s="125"/>
      <c r="R850" s="125"/>
      <c r="S850" s="125"/>
      <c r="T850" s="125"/>
      <c r="U850" s="125"/>
      <c r="V850" s="125"/>
    </row>
    <row r="851" spans="1:22" ht="12">
      <c r="A851" s="125"/>
      <c r="B851" s="125"/>
      <c r="C851" s="125"/>
      <c r="D851" s="125"/>
      <c r="E851" s="125"/>
      <c r="F851" s="125"/>
      <c r="G851" s="125"/>
      <c r="H851" s="125"/>
      <c r="I851" s="125"/>
      <c r="J851" s="125"/>
      <c r="K851" s="125"/>
      <c r="L851" s="125"/>
      <c r="M851" s="125"/>
      <c r="N851" s="125"/>
      <c r="O851" s="125"/>
      <c r="P851" s="125"/>
      <c r="Q851" s="125"/>
      <c r="R851" s="125"/>
      <c r="S851" s="125"/>
      <c r="T851" s="125"/>
      <c r="U851" s="125"/>
      <c r="V851" s="125"/>
    </row>
    <row r="852" spans="1:22" ht="12">
      <c r="A852" s="125"/>
      <c r="B852" s="125"/>
      <c r="C852" s="125"/>
      <c r="D852" s="125"/>
      <c r="E852" s="125"/>
      <c r="F852" s="125"/>
      <c r="G852" s="125"/>
      <c r="H852" s="125"/>
      <c r="I852" s="125"/>
      <c r="J852" s="125"/>
      <c r="K852" s="125"/>
      <c r="L852" s="125"/>
      <c r="M852" s="125"/>
      <c r="N852" s="125"/>
      <c r="O852" s="125"/>
      <c r="P852" s="125"/>
      <c r="Q852" s="125"/>
      <c r="R852" s="125"/>
      <c r="S852" s="125"/>
      <c r="T852" s="125"/>
      <c r="U852" s="125"/>
      <c r="V852" s="125"/>
    </row>
    <row r="853" spans="1:22" ht="12">
      <c r="A853" s="125"/>
      <c r="B853" s="125"/>
      <c r="C853" s="125"/>
      <c r="D853" s="125"/>
      <c r="E853" s="125"/>
      <c r="F853" s="125"/>
      <c r="G853" s="125"/>
      <c r="H853" s="125"/>
      <c r="I853" s="125"/>
      <c r="J853" s="125"/>
      <c r="K853" s="125"/>
      <c r="L853" s="125"/>
      <c r="M853" s="125"/>
      <c r="N853" s="125"/>
      <c r="O853" s="125"/>
      <c r="P853" s="125"/>
      <c r="Q853" s="125"/>
      <c r="R853" s="125"/>
      <c r="S853" s="125"/>
      <c r="T853" s="125"/>
      <c r="U853" s="125"/>
      <c r="V853" s="125"/>
    </row>
    <row r="854" spans="1:22" ht="12">
      <c r="A854" s="125"/>
      <c r="B854" s="125"/>
      <c r="C854" s="125"/>
      <c r="D854" s="125"/>
      <c r="E854" s="125"/>
      <c r="F854" s="125"/>
      <c r="G854" s="125"/>
      <c r="H854" s="125"/>
      <c r="I854" s="125"/>
      <c r="J854" s="125"/>
      <c r="K854" s="125"/>
      <c r="L854" s="125"/>
      <c r="M854" s="125"/>
      <c r="N854" s="125"/>
      <c r="O854" s="125"/>
      <c r="P854" s="125"/>
      <c r="Q854" s="125"/>
      <c r="R854" s="125"/>
      <c r="S854" s="125"/>
      <c r="T854" s="125"/>
      <c r="U854" s="125"/>
      <c r="V854" s="125"/>
    </row>
    <row r="855" spans="1:22" ht="12">
      <c r="A855" s="125"/>
      <c r="B855" s="125"/>
      <c r="C855" s="125"/>
      <c r="D855" s="125"/>
      <c r="E855" s="125"/>
      <c r="F855" s="125"/>
      <c r="G855" s="125"/>
      <c r="H855" s="125"/>
      <c r="I855" s="125"/>
      <c r="J855" s="125"/>
      <c r="K855" s="125"/>
      <c r="L855" s="125"/>
      <c r="M855" s="125"/>
      <c r="N855" s="125"/>
      <c r="O855" s="125"/>
      <c r="P855" s="125"/>
      <c r="Q855" s="125"/>
      <c r="R855" s="125"/>
      <c r="S855" s="125"/>
      <c r="T855" s="125"/>
      <c r="U855" s="125"/>
      <c r="V855" s="125"/>
    </row>
    <row r="856" spans="1:22" ht="12">
      <c r="A856" s="125"/>
      <c r="B856" s="125"/>
      <c r="C856" s="125"/>
      <c r="D856" s="125"/>
      <c r="E856" s="125"/>
      <c r="F856" s="125"/>
      <c r="G856" s="125"/>
      <c r="H856" s="125"/>
      <c r="I856" s="125"/>
      <c r="J856" s="125"/>
      <c r="K856" s="125"/>
      <c r="L856" s="125"/>
      <c r="M856" s="125"/>
      <c r="N856" s="125"/>
      <c r="O856" s="125"/>
      <c r="P856" s="125"/>
      <c r="Q856" s="125"/>
      <c r="R856" s="125"/>
      <c r="S856" s="125"/>
      <c r="T856" s="125"/>
      <c r="U856" s="125"/>
      <c r="V856" s="125"/>
    </row>
    <row r="857" spans="1:22" ht="12">
      <c r="A857" s="125"/>
      <c r="B857" s="125"/>
      <c r="C857" s="125"/>
      <c r="D857" s="125"/>
      <c r="E857" s="125"/>
      <c r="F857" s="125"/>
      <c r="G857" s="125"/>
      <c r="H857" s="125"/>
      <c r="I857" s="125"/>
      <c r="J857" s="125"/>
      <c r="K857" s="125"/>
      <c r="L857" s="125"/>
      <c r="M857" s="125"/>
      <c r="N857" s="125"/>
      <c r="O857" s="125"/>
      <c r="P857" s="125"/>
      <c r="Q857" s="125"/>
      <c r="R857" s="125"/>
      <c r="S857" s="125"/>
      <c r="T857" s="125"/>
      <c r="U857" s="125"/>
      <c r="V857" s="125"/>
    </row>
    <row r="858" spans="1:22" ht="12">
      <c r="A858" s="125"/>
      <c r="B858" s="125"/>
      <c r="C858" s="125"/>
      <c r="D858" s="125"/>
      <c r="E858" s="125"/>
      <c r="F858" s="125"/>
      <c r="G858" s="125"/>
      <c r="H858" s="125"/>
      <c r="I858" s="125"/>
      <c r="J858" s="125"/>
      <c r="K858" s="125"/>
      <c r="L858" s="125"/>
      <c r="M858" s="125"/>
      <c r="N858" s="125"/>
      <c r="O858" s="125"/>
      <c r="P858" s="125"/>
      <c r="Q858" s="125"/>
      <c r="R858" s="125"/>
      <c r="S858" s="125"/>
      <c r="T858" s="125"/>
      <c r="U858" s="125"/>
      <c r="V858" s="125"/>
    </row>
    <row r="859" spans="1:22" ht="12">
      <c r="A859" s="125"/>
      <c r="B859" s="125"/>
      <c r="C859" s="125"/>
      <c r="D859" s="125"/>
      <c r="E859" s="125"/>
      <c r="F859" s="125"/>
      <c r="G859" s="125"/>
      <c r="H859" s="125"/>
      <c r="I859" s="125"/>
      <c r="J859" s="125"/>
      <c r="K859" s="125"/>
      <c r="L859" s="125"/>
      <c r="M859" s="125"/>
      <c r="N859" s="125"/>
      <c r="O859" s="125"/>
      <c r="P859" s="125"/>
      <c r="Q859" s="125"/>
      <c r="R859" s="125"/>
      <c r="S859" s="125"/>
      <c r="T859" s="125"/>
      <c r="U859" s="125"/>
      <c r="V859" s="125"/>
    </row>
    <row r="860" spans="1:22" ht="12">
      <c r="A860" s="125"/>
      <c r="B860" s="125"/>
      <c r="C860" s="125"/>
      <c r="D860" s="125"/>
      <c r="E860" s="125"/>
      <c r="F860" s="125"/>
      <c r="G860" s="125"/>
      <c r="H860" s="125"/>
      <c r="I860" s="125"/>
      <c r="J860" s="125"/>
      <c r="K860" s="125"/>
      <c r="L860" s="125"/>
      <c r="M860" s="125"/>
      <c r="N860" s="125"/>
      <c r="O860" s="125"/>
      <c r="P860" s="125"/>
      <c r="Q860" s="125"/>
      <c r="R860" s="125"/>
      <c r="S860" s="125"/>
      <c r="T860" s="125"/>
      <c r="U860" s="125"/>
      <c r="V860" s="125"/>
    </row>
    <row r="861" spans="1:22" ht="12">
      <c r="A861" s="125"/>
      <c r="B861" s="125"/>
      <c r="C861" s="125"/>
      <c r="D861" s="125"/>
      <c r="E861" s="125"/>
      <c r="F861" s="125"/>
      <c r="G861" s="125"/>
      <c r="H861" s="125"/>
      <c r="I861" s="125"/>
      <c r="J861" s="125"/>
      <c r="K861" s="125"/>
      <c r="L861" s="125"/>
      <c r="M861" s="125"/>
      <c r="N861" s="125"/>
      <c r="O861" s="125"/>
      <c r="P861" s="125"/>
      <c r="Q861" s="125"/>
      <c r="R861" s="125"/>
      <c r="S861" s="125"/>
      <c r="T861" s="125"/>
      <c r="U861" s="125"/>
      <c r="V861" s="125"/>
    </row>
    <row r="862" spans="1:22" ht="12">
      <c r="A862" s="125"/>
      <c r="B862" s="125"/>
      <c r="C862" s="125"/>
      <c r="D862" s="125"/>
      <c r="E862" s="125"/>
      <c r="F862" s="125"/>
      <c r="G862" s="125"/>
      <c r="H862" s="125"/>
      <c r="I862" s="125"/>
      <c r="J862" s="125"/>
      <c r="K862" s="125"/>
      <c r="L862" s="125"/>
      <c r="M862" s="125"/>
      <c r="N862" s="125"/>
      <c r="O862" s="125"/>
      <c r="P862" s="125"/>
      <c r="Q862" s="125"/>
      <c r="R862" s="125"/>
      <c r="S862" s="125"/>
      <c r="T862" s="125"/>
      <c r="U862" s="125"/>
      <c r="V862" s="125"/>
    </row>
    <row r="863" spans="1:22" ht="12">
      <c r="A863" s="125"/>
      <c r="B863" s="125"/>
      <c r="C863" s="125"/>
      <c r="D863" s="125"/>
      <c r="E863" s="125"/>
      <c r="F863" s="125"/>
      <c r="G863" s="125"/>
      <c r="H863" s="125"/>
      <c r="I863" s="125"/>
      <c r="J863" s="125"/>
      <c r="K863" s="125"/>
      <c r="L863" s="125"/>
      <c r="M863" s="125"/>
      <c r="N863" s="125"/>
      <c r="O863" s="125"/>
      <c r="P863" s="125"/>
      <c r="Q863" s="125"/>
      <c r="R863" s="125"/>
      <c r="S863" s="125"/>
      <c r="T863" s="125"/>
      <c r="U863" s="125"/>
      <c r="V863" s="125"/>
    </row>
    <row r="864" spans="1:22" ht="12">
      <c r="A864" s="125"/>
      <c r="B864" s="125"/>
      <c r="C864" s="125"/>
      <c r="D864" s="125"/>
      <c r="E864" s="125"/>
      <c r="F864" s="125"/>
      <c r="G864" s="125"/>
      <c r="H864" s="125"/>
      <c r="I864" s="125"/>
      <c r="J864" s="125"/>
      <c r="K864" s="125"/>
      <c r="L864" s="125"/>
      <c r="M864" s="125"/>
      <c r="N864" s="125"/>
      <c r="O864" s="125"/>
      <c r="P864" s="125"/>
      <c r="Q864" s="125"/>
      <c r="R864" s="125"/>
      <c r="S864" s="125"/>
      <c r="T864" s="125"/>
      <c r="U864" s="125"/>
      <c r="V864" s="125"/>
    </row>
    <row r="865" spans="1:22" ht="12">
      <c r="A865" s="125"/>
      <c r="B865" s="125"/>
      <c r="C865" s="125"/>
      <c r="D865" s="125"/>
      <c r="E865" s="125"/>
      <c r="F865" s="125"/>
      <c r="G865" s="125"/>
      <c r="H865" s="125"/>
      <c r="I865" s="125"/>
      <c r="J865" s="125"/>
      <c r="K865" s="125"/>
      <c r="L865" s="125"/>
      <c r="M865" s="125"/>
      <c r="N865" s="125"/>
      <c r="O865" s="125"/>
      <c r="P865" s="125"/>
      <c r="Q865" s="125"/>
      <c r="R865" s="125"/>
      <c r="S865" s="125"/>
      <c r="T865" s="125"/>
      <c r="U865" s="125"/>
      <c r="V865" s="125"/>
    </row>
    <row r="866" spans="1:22" ht="12">
      <c r="A866" s="125"/>
      <c r="B866" s="125"/>
      <c r="C866" s="125"/>
      <c r="D866" s="125"/>
      <c r="E866" s="125"/>
      <c r="F866" s="125"/>
      <c r="G866" s="125"/>
      <c r="H866" s="125"/>
      <c r="I866" s="125"/>
      <c r="J866" s="125"/>
      <c r="K866" s="125"/>
      <c r="L866" s="125"/>
      <c r="M866" s="125"/>
      <c r="N866" s="125"/>
      <c r="O866" s="125"/>
      <c r="P866" s="125"/>
      <c r="Q866" s="125"/>
      <c r="R866" s="125"/>
      <c r="S866" s="125"/>
      <c r="T866" s="125"/>
      <c r="U866" s="125"/>
      <c r="V866" s="125"/>
    </row>
    <row r="867" spans="1:22" ht="12">
      <c r="A867" s="125"/>
      <c r="B867" s="125"/>
      <c r="C867" s="125"/>
      <c r="D867" s="125"/>
      <c r="E867" s="125"/>
      <c r="F867" s="125"/>
      <c r="G867" s="125"/>
      <c r="H867" s="125"/>
      <c r="I867" s="125"/>
      <c r="J867" s="125"/>
      <c r="K867" s="125"/>
      <c r="L867" s="125"/>
      <c r="M867" s="125"/>
      <c r="N867" s="125"/>
      <c r="O867" s="125"/>
      <c r="P867" s="125"/>
      <c r="Q867" s="125"/>
      <c r="R867" s="125"/>
      <c r="S867" s="125"/>
      <c r="T867" s="125"/>
      <c r="U867" s="125"/>
      <c r="V867" s="125"/>
    </row>
    <row r="868" spans="1:22" ht="12">
      <c r="A868" s="125"/>
      <c r="B868" s="125"/>
      <c r="C868" s="125"/>
      <c r="D868" s="125"/>
      <c r="E868" s="125"/>
      <c r="F868" s="125"/>
      <c r="G868" s="125"/>
      <c r="H868" s="125"/>
      <c r="I868" s="125"/>
      <c r="J868" s="125"/>
      <c r="K868" s="125"/>
      <c r="L868" s="125"/>
      <c r="M868" s="125"/>
      <c r="N868" s="125"/>
      <c r="O868" s="125"/>
      <c r="P868" s="125"/>
      <c r="Q868" s="125"/>
      <c r="R868" s="125"/>
      <c r="S868" s="125"/>
      <c r="T868" s="125"/>
      <c r="U868" s="125"/>
      <c r="V868" s="125"/>
    </row>
    <row r="869" spans="1:22" ht="12">
      <c r="A869" s="125"/>
      <c r="B869" s="125"/>
      <c r="C869" s="125"/>
      <c r="D869" s="125"/>
      <c r="E869" s="125"/>
      <c r="F869" s="125"/>
      <c r="G869" s="125"/>
      <c r="H869" s="125"/>
      <c r="I869" s="125"/>
      <c r="J869" s="125"/>
      <c r="K869" s="125"/>
      <c r="L869" s="125"/>
      <c r="M869" s="125"/>
      <c r="N869" s="125"/>
      <c r="O869" s="125"/>
      <c r="P869" s="125"/>
      <c r="Q869" s="125"/>
      <c r="R869" s="125"/>
      <c r="S869" s="125"/>
      <c r="T869" s="125"/>
      <c r="U869" s="125"/>
      <c r="V869" s="125"/>
    </row>
    <row r="870" spans="1:22" ht="12">
      <c r="A870" s="125"/>
      <c r="B870" s="125"/>
      <c r="C870" s="125"/>
      <c r="D870" s="125"/>
      <c r="E870" s="125"/>
      <c r="F870" s="125"/>
      <c r="G870" s="125"/>
      <c r="H870" s="125"/>
      <c r="I870" s="125"/>
      <c r="J870" s="125"/>
      <c r="K870" s="125"/>
      <c r="L870" s="125"/>
      <c r="M870" s="125"/>
      <c r="N870" s="125"/>
      <c r="O870" s="125"/>
      <c r="P870" s="125"/>
      <c r="Q870" s="125"/>
      <c r="R870" s="125"/>
      <c r="S870" s="125"/>
      <c r="T870" s="125"/>
      <c r="U870" s="125"/>
      <c r="V870" s="125"/>
    </row>
    <row r="871" spans="1:22" ht="12">
      <c r="A871" s="125"/>
      <c r="B871" s="125"/>
      <c r="C871" s="125"/>
      <c r="D871" s="125"/>
      <c r="E871" s="125"/>
      <c r="F871" s="125"/>
      <c r="G871" s="125"/>
      <c r="H871" s="125"/>
      <c r="I871" s="125"/>
      <c r="J871" s="125"/>
      <c r="K871" s="125"/>
      <c r="L871" s="125"/>
      <c r="M871" s="125"/>
      <c r="N871" s="125"/>
      <c r="O871" s="125"/>
      <c r="P871" s="125"/>
      <c r="Q871" s="125"/>
      <c r="R871" s="125"/>
      <c r="S871" s="125"/>
      <c r="T871" s="125"/>
      <c r="U871" s="125"/>
      <c r="V871" s="125"/>
    </row>
    <row r="872" spans="1:22" ht="12">
      <c r="A872" s="125"/>
      <c r="B872" s="125"/>
      <c r="C872" s="125"/>
      <c r="D872" s="125"/>
      <c r="E872" s="125"/>
      <c r="F872" s="125"/>
      <c r="G872" s="125"/>
      <c r="H872" s="125"/>
      <c r="I872" s="125"/>
      <c r="J872" s="125"/>
      <c r="K872" s="125"/>
      <c r="L872" s="125"/>
      <c r="M872" s="125"/>
      <c r="N872" s="125"/>
      <c r="O872" s="125"/>
      <c r="P872" s="125"/>
      <c r="Q872" s="125"/>
      <c r="R872" s="125"/>
      <c r="S872" s="125"/>
      <c r="T872" s="125"/>
      <c r="U872" s="125"/>
      <c r="V872" s="125"/>
    </row>
    <row r="873" spans="1:22" ht="12">
      <c r="A873" s="125"/>
      <c r="B873" s="125"/>
      <c r="C873" s="125"/>
      <c r="D873" s="125"/>
      <c r="E873" s="125"/>
      <c r="F873" s="125"/>
      <c r="G873" s="125"/>
      <c r="H873" s="125"/>
      <c r="I873" s="125"/>
      <c r="J873" s="125"/>
      <c r="K873" s="125"/>
      <c r="L873" s="125"/>
      <c r="M873" s="125"/>
      <c r="N873" s="125"/>
      <c r="O873" s="125"/>
      <c r="P873" s="125"/>
      <c r="Q873" s="125"/>
      <c r="R873" s="125"/>
      <c r="S873" s="125"/>
      <c r="T873" s="125"/>
      <c r="U873" s="125"/>
      <c r="V873" s="125"/>
    </row>
    <row r="874" spans="1:22" ht="12">
      <c r="A874" s="125"/>
      <c r="B874" s="125"/>
      <c r="C874" s="125"/>
      <c r="D874" s="125"/>
      <c r="E874" s="125"/>
      <c r="F874" s="125"/>
      <c r="G874" s="125"/>
      <c r="H874" s="125"/>
      <c r="I874" s="125"/>
      <c r="J874" s="125"/>
      <c r="K874" s="125"/>
      <c r="L874" s="125"/>
      <c r="M874" s="125"/>
      <c r="N874" s="125"/>
      <c r="O874" s="125"/>
      <c r="P874" s="125"/>
      <c r="Q874" s="125"/>
      <c r="R874" s="125"/>
      <c r="S874" s="125"/>
      <c r="T874" s="125"/>
      <c r="U874" s="125"/>
      <c r="V874" s="125"/>
    </row>
    <row r="875" spans="1:22" ht="12">
      <c r="A875" s="125"/>
      <c r="B875" s="125"/>
      <c r="C875" s="125"/>
      <c r="D875" s="125"/>
      <c r="E875" s="125"/>
      <c r="F875" s="125"/>
      <c r="G875" s="125"/>
      <c r="H875" s="125"/>
      <c r="I875" s="125"/>
      <c r="J875" s="125"/>
      <c r="K875" s="125"/>
      <c r="L875" s="125"/>
      <c r="M875" s="125"/>
      <c r="N875" s="125"/>
      <c r="O875" s="125"/>
      <c r="P875" s="125"/>
      <c r="Q875" s="125"/>
      <c r="R875" s="125"/>
      <c r="S875" s="125"/>
      <c r="T875" s="125"/>
      <c r="U875" s="125"/>
      <c r="V875" s="125"/>
    </row>
    <row r="876" spans="1:22" ht="12">
      <c r="A876" s="125"/>
      <c r="B876" s="125"/>
      <c r="C876" s="125"/>
      <c r="D876" s="125"/>
      <c r="E876" s="125"/>
      <c r="F876" s="125"/>
      <c r="G876" s="125"/>
      <c r="H876" s="125"/>
      <c r="I876" s="125"/>
      <c r="J876" s="125"/>
      <c r="K876" s="125"/>
      <c r="L876" s="125"/>
      <c r="M876" s="125"/>
      <c r="N876" s="125"/>
      <c r="O876" s="125"/>
      <c r="P876" s="125"/>
      <c r="Q876" s="125"/>
      <c r="R876" s="125"/>
      <c r="S876" s="125"/>
      <c r="T876" s="125"/>
      <c r="U876" s="125"/>
      <c r="V876" s="125"/>
    </row>
    <row r="877" spans="1:22" ht="12">
      <c r="A877" s="125"/>
      <c r="B877" s="125"/>
      <c r="C877" s="125"/>
      <c r="D877" s="125"/>
      <c r="E877" s="125"/>
      <c r="F877" s="125"/>
      <c r="G877" s="125"/>
      <c r="H877" s="125"/>
      <c r="I877" s="125"/>
      <c r="J877" s="125"/>
      <c r="K877" s="125"/>
      <c r="L877" s="125"/>
      <c r="M877" s="125"/>
      <c r="N877" s="125"/>
      <c r="O877" s="125"/>
      <c r="P877" s="125"/>
      <c r="Q877" s="125"/>
      <c r="R877" s="125"/>
      <c r="S877" s="125"/>
      <c r="T877" s="125"/>
      <c r="U877" s="125"/>
      <c r="V877" s="125"/>
    </row>
    <row r="878" spans="1:22" ht="12">
      <c r="A878" s="125"/>
      <c r="B878" s="125"/>
      <c r="C878" s="125"/>
      <c r="D878" s="125"/>
      <c r="E878" s="125"/>
      <c r="F878" s="125"/>
      <c r="G878" s="125"/>
      <c r="H878" s="125"/>
      <c r="I878" s="125"/>
      <c r="J878" s="125"/>
      <c r="K878" s="125"/>
      <c r="L878" s="125"/>
      <c r="M878" s="125"/>
      <c r="N878" s="125"/>
      <c r="O878" s="125"/>
      <c r="P878" s="125"/>
      <c r="Q878" s="125"/>
      <c r="R878" s="125"/>
      <c r="S878" s="125"/>
      <c r="T878" s="125"/>
      <c r="U878" s="125"/>
      <c r="V878" s="125"/>
    </row>
    <row r="879" spans="1:22" ht="12">
      <c r="A879" s="125"/>
      <c r="B879" s="125"/>
      <c r="C879" s="125"/>
      <c r="D879" s="125"/>
      <c r="E879" s="125"/>
      <c r="F879" s="125"/>
      <c r="G879" s="125"/>
      <c r="H879" s="125"/>
      <c r="I879" s="125"/>
      <c r="J879" s="125"/>
      <c r="K879" s="125"/>
      <c r="L879" s="125"/>
      <c r="M879" s="125"/>
      <c r="N879" s="125"/>
      <c r="O879" s="125"/>
      <c r="P879" s="125"/>
      <c r="Q879" s="125"/>
      <c r="R879" s="125"/>
      <c r="S879" s="125"/>
      <c r="T879" s="125"/>
      <c r="U879" s="125"/>
      <c r="V879" s="125"/>
    </row>
    <row r="880" spans="1:22" ht="12">
      <c r="A880" s="125"/>
      <c r="B880" s="125"/>
      <c r="C880" s="125"/>
      <c r="D880" s="125"/>
      <c r="E880" s="125"/>
      <c r="F880" s="125"/>
      <c r="G880" s="125"/>
      <c r="H880" s="125"/>
      <c r="I880" s="125"/>
      <c r="J880" s="125"/>
      <c r="K880" s="125"/>
      <c r="L880" s="125"/>
      <c r="M880" s="125"/>
      <c r="N880" s="125"/>
      <c r="O880" s="125"/>
      <c r="P880" s="125"/>
      <c r="Q880" s="125"/>
      <c r="R880" s="125"/>
      <c r="S880" s="125"/>
      <c r="T880" s="125"/>
      <c r="U880" s="125"/>
      <c r="V880" s="125"/>
    </row>
    <row r="881" spans="1:22" ht="12">
      <c r="A881" s="125"/>
      <c r="B881" s="125"/>
      <c r="C881" s="125"/>
      <c r="D881" s="125"/>
      <c r="E881" s="125"/>
      <c r="F881" s="125"/>
      <c r="G881" s="125"/>
      <c r="H881" s="125"/>
      <c r="I881" s="125"/>
      <c r="J881" s="125"/>
      <c r="K881" s="125"/>
      <c r="L881" s="125"/>
      <c r="M881" s="125"/>
      <c r="N881" s="125"/>
      <c r="O881" s="125"/>
      <c r="P881" s="125"/>
      <c r="Q881" s="125"/>
      <c r="R881" s="125"/>
      <c r="S881" s="125"/>
      <c r="T881" s="125"/>
      <c r="U881" s="125"/>
      <c r="V881" s="125"/>
    </row>
    <row r="882" spans="1:22" ht="12">
      <c r="A882" s="125"/>
      <c r="B882" s="125"/>
      <c r="C882" s="125"/>
      <c r="D882" s="125"/>
      <c r="E882" s="125"/>
      <c r="F882" s="125"/>
      <c r="G882" s="125"/>
      <c r="H882" s="125"/>
      <c r="I882" s="125"/>
      <c r="J882" s="125"/>
      <c r="K882" s="125"/>
      <c r="L882" s="125"/>
      <c r="M882" s="125"/>
      <c r="N882" s="125"/>
      <c r="O882" s="125"/>
      <c r="P882" s="125"/>
      <c r="Q882" s="125"/>
      <c r="R882" s="125"/>
      <c r="S882" s="125"/>
      <c r="T882" s="125"/>
      <c r="U882" s="125"/>
      <c r="V882" s="125"/>
    </row>
    <row r="883" spans="1:22" ht="12">
      <c r="A883" s="125"/>
      <c r="B883" s="125"/>
      <c r="C883" s="125"/>
      <c r="D883" s="125"/>
      <c r="E883" s="125"/>
      <c r="F883" s="125"/>
      <c r="G883" s="125"/>
      <c r="H883" s="125"/>
      <c r="I883" s="125"/>
      <c r="J883" s="125"/>
      <c r="K883" s="125"/>
      <c r="L883" s="125"/>
      <c r="M883" s="125"/>
      <c r="N883" s="125"/>
      <c r="O883" s="125"/>
      <c r="P883" s="125"/>
      <c r="Q883" s="125"/>
      <c r="R883" s="125"/>
      <c r="S883" s="125"/>
      <c r="T883" s="125"/>
      <c r="U883" s="125"/>
      <c r="V883" s="125"/>
    </row>
    <row r="884" spans="1:22" ht="12">
      <c r="A884" s="125"/>
      <c r="B884" s="125"/>
      <c r="C884" s="125"/>
      <c r="D884" s="125"/>
      <c r="E884" s="125"/>
      <c r="F884" s="125"/>
      <c r="G884" s="125"/>
      <c r="H884" s="125"/>
      <c r="I884" s="125"/>
      <c r="J884" s="125"/>
      <c r="K884" s="125"/>
      <c r="L884" s="125"/>
      <c r="M884" s="125"/>
      <c r="N884" s="125"/>
      <c r="O884" s="125"/>
      <c r="P884" s="125"/>
      <c r="Q884" s="125"/>
      <c r="R884" s="125"/>
      <c r="S884" s="125"/>
      <c r="T884" s="125"/>
      <c r="U884" s="125"/>
      <c r="V884" s="125"/>
    </row>
    <row r="885" spans="1:22" ht="12">
      <c r="A885" s="125"/>
      <c r="B885" s="125"/>
      <c r="C885" s="125"/>
      <c r="D885" s="125"/>
      <c r="E885" s="125"/>
      <c r="F885" s="125"/>
      <c r="G885" s="125"/>
      <c r="H885" s="125"/>
      <c r="I885" s="125"/>
      <c r="J885" s="125"/>
      <c r="K885" s="125"/>
      <c r="L885" s="125"/>
      <c r="M885" s="125"/>
      <c r="N885" s="125"/>
      <c r="O885" s="125"/>
      <c r="P885" s="125"/>
      <c r="Q885" s="125"/>
      <c r="R885" s="125"/>
      <c r="S885" s="125"/>
      <c r="T885" s="125"/>
      <c r="U885" s="125"/>
      <c r="V885" s="125"/>
    </row>
    <row r="886" spans="1:22" ht="12">
      <c r="A886" s="125"/>
      <c r="B886" s="125"/>
      <c r="C886" s="125"/>
      <c r="D886" s="125"/>
      <c r="E886" s="125"/>
      <c r="F886" s="125"/>
      <c r="G886" s="125"/>
      <c r="H886" s="125"/>
      <c r="I886" s="125"/>
      <c r="J886" s="125"/>
      <c r="K886" s="125"/>
      <c r="L886" s="125"/>
      <c r="M886" s="125"/>
      <c r="N886" s="125"/>
      <c r="O886" s="125"/>
      <c r="P886" s="125"/>
      <c r="Q886" s="125"/>
      <c r="R886" s="125"/>
      <c r="S886" s="125"/>
      <c r="T886" s="125"/>
      <c r="U886" s="125"/>
      <c r="V886" s="125"/>
    </row>
    <row r="887" spans="1:22" ht="12">
      <c r="A887" s="125"/>
      <c r="B887" s="125"/>
      <c r="C887" s="125"/>
      <c r="D887" s="125"/>
      <c r="E887" s="125"/>
      <c r="F887" s="125"/>
      <c r="G887" s="125"/>
      <c r="H887" s="125"/>
      <c r="I887" s="125"/>
      <c r="J887" s="125"/>
      <c r="K887" s="125"/>
      <c r="L887" s="125"/>
      <c r="M887" s="125"/>
      <c r="N887" s="125"/>
      <c r="O887" s="125"/>
      <c r="P887" s="125"/>
      <c r="Q887" s="125"/>
      <c r="R887" s="125"/>
      <c r="S887" s="125"/>
      <c r="T887" s="125"/>
      <c r="U887" s="125"/>
      <c r="V887" s="125"/>
    </row>
    <row r="888" spans="1:22" ht="12">
      <c r="A888" s="125"/>
      <c r="B888" s="125"/>
      <c r="C888" s="125"/>
      <c r="D888" s="125"/>
      <c r="E888" s="125"/>
      <c r="F888" s="125"/>
      <c r="G888" s="125"/>
      <c r="H888" s="125"/>
      <c r="I888" s="125"/>
      <c r="J888" s="125"/>
      <c r="K888" s="125"/>
      <c r="L888" s="125"/>
      <c r="M888" s="125"/>
      <c r="N888" s="125"/>
      <c r="O888" s="125"/>
      <c r="P888" s="125"/>
      <c r="Q888" s="125"/>
      <c r="R888" s="125"/>
      <c r="S888" s="125"/>
      <c r="T888" s="125"/>
      <c r="U888" s="125"/>
      <c r="V888" s="125"/>
    </row>
    <row r="889" spans="1:22" ht="12">
      <c r="A889" s="125"/>
      <c r="B889" s="125"/>
      <c r="C889" s="125"/>
      <c r="D889" s="125"/>
      <c r="E889" s="125"/>
      <c r="F889" s="125"/>
      <c r="G889" s="125"/>
      <c r="H889" s="125"/>
      <c r="I889" s="125"/>
      <c r="J889" s="125"/>
      <c r="K889" s="125"/>
      <c r="L889" s="125"/>
      <c r="M889" s="125"/>
      <c r="N889" s="125"/>
      <c r="O889" s="125"/>
      <c r="P889" s="125"/>
      <c r="Q889" s="125"/>
      <c r="R889" s="125"/>
      <c r="S889" s="125"/>
      <c r="T889" s="125"/>
      <c r="U889" s="125"/>
      <c r="V889" s="125"/>
    </row>
    <row r="890" spans="1:22" ht="12">
      <c r="A890" s="125"/>
      <c r="B890" s="125"/>
      <c r="C890" s="125"/>
      <c r="D890" s="125"/>
      <c r="E890" s="125"/>
      <c r="F890" s="125"/>
      <c r="G890" s="125"/>
      <c r="H890" s="125"/>
      <c r="I890" s="125"/>
      <c r="J890" s="125"/>
      <c r="K890" s="125"/>
      <c r="L890" s="125"/>
      <c r="M890" s="125"/>
      <c r="N890" s="125"/>
      <c r="O890" s="125"/>
      <c r="P890" s="125"/>
      <c r="Q890" s="125"/>
      <c r="R890" s="125"/>
      <c r="S890" s="125"/>
      <c r="T890" s="125"/>
      <c r="U890" s="125"/>
      <c r="V890" s="125"/>
    </row>
    <row r="891" spans="1:22" ht="12">
      <c r="A891" s="125"/>
      <c r="B891" s="125"/>
      <c r="C891" s="125"/>
      <c r="D891" s="125"/>
      <c r="E891" s="125"/>
      <c r="F891" s="125"/>
      <c r="G891" s="125"/>
      <c r="H891" s="125"/>
      <c r="I891" s="125"/>
      <c r="J891" s="125"/>
      <c r="K891" s="125"/>
      <c r="L891" s="125"/>
      <c r="M891" s="125"/>
      <c r="N891" s="125"/>
      <c r="O891" s="125"/>
      <c r="P891" s="125"/>
      <c r="Q891" s="125"/>
      <c r="R891" s="125"/>
      <c r="S891" s="125"/>
      <c r="T891" s="125"/>
      <c r="U891" s="125"/>
      <c r="V891" s="125"/>
    </row>
    <row r="892" spans="1:22" ht="12">
      <c r="A892" s="125"/>
      <c r="B892" s="125"/>
      <c r="C892" s="125"/>
      <c r="D892" s="125"/>
      <c r="E892" s="125"/>
      <c r="F892" s="125"/>
      <c r="G892" s="125"/>
      <c r="H892" s="125"/>
      <c r="I892" s="125"/>
      <c r="J892" s="125"/>
      <c r="K892" s="125"/>
      <c r="L892" s="125"/>
      <c r="M892" s="125"/>
      <c r="N892" s="125"/>
      <c r="O892" s="125"/>
      <c r="P892" s="125"/>
      <c r="Q892" s="125"/>
      <c r="R892" s="125"/>
      <c r="S892" s="125"/>
      <c r="T892" s="125"/>
      <c r="U892" s="125"/>
      <c r="V892" s="125"/>
    </row>
    <row r="893" spans="1:22" ht="12">
      <c r="A893" s="125"/>
      <c r="B893" s="125"/>
      <c r="C893" s="125"/>
      <c r="D893" s="125"/>
      <c r="E893" s="125"/>
      <c r="F893" s="125"/>
      <c r="G893" s="125"/>
      <c r="H893" s="125"/>
      <c r="I893" s="125"/>
      <c r="J893" s="125"/>
      <c r="K893" s="125"/>
      <c r="L893" s="125"/>
      <c r="M893" s="125"/>
      <c r="N893" s="125"/>
      <c r="O893" s="125"/>
      <c r="P893" s="125"/>
      <c r="Q893" s="125"/>
      <c r="R893" s="125"/>
      <c r="S893" s="125"/>
      <c r="T893" s="125"/>
      <c r="U893" s="125"/>
      <c r="V893" s="125"/>
    </row>
    <row r="894" spans="1:22" ht="12">
      <c r="A894" s="125"/>
      <c r="B894" s="125"/>
      <c r="C894" s="125"/>
      <c r="D894" s="125"/>
      <c r="E894" s="125"/>
      <c r="F894" s="125"/>
      <c r="G894" s="125"/>
      <c r="H894" s="125"/>
      <c r="I894" s="125"/>
      <c r="J894" s="125"/>
      <c r="K894" s="125"/>
      <c r="L894" s="125"/>
      <c r="M894" s="125"/>
      <c r="N894" s="125"/>
      <c r="O894" s="125"/>
      <c r="P894" s="125"/>
      <c r="Q894" s="125"/>
      <c r="R894" s="125"/>
      <c r="S894" s="125"/>
      <c r="T894" s="125"/>
      <c r="U894" s="125"/>
      <c r="V894" s="125"/>
    </row>
    <row r="895" spans="1:22" ht="12">
      <c r="A895" s="125"/>
      <c r="B895" s="125"/>
      <c r="C895" s="125"/>
      <c r="D895" s="125"/>
      <c r="E895" s="125"/>
      <c r="F895" s="125"/>
      <c r="G895" s="125"/>
      <c r="H895" s="125"/>
      <c r="I895" s="125"/>
      <c r="J895" s="125"/>
      <c r="K895" s="125"/>
      <c r="L895" s="125"/>
      <c r="M895" s="125"/>
      <c r="N895" s="125"/>
      <c r="O895" s="125"/>
      <c r="P895" s="125"/>
      <c r="Q895" s="125"/>
      <c r="R895" s="125"/>
      <c r="S895" s="125"/>
      <c r="T895" s="125"/>
      <c r="U895" s="125"/>
      <c r="V895" s="125"/>
    </row>
    <row r="896" spans="1:22" ht="12">
      <c r="A896" s="125"/>
      <c r="B896" s="125"/>
      <c r="C896" s="125"/>
      <c r="D896" s="125"/>
      <c r="E896" s="125"/>
      <c r="F896" s="125"/>
      <c r="G896" s="125"/>
      <c r="H896" s="125"/>
      <c r="I896" s="125"/>
      <c r="J896" s="125"/>
      <c r="K896" s="125"/>
      <c r="L896" s="125"/>
      <c r="M896" s="125"/>
      <c r="N896" s="125"/>
      <c r="O896" s="125"/>
      <c r="P896" s="125"/>
      <c r="Q896" s="125"/>
      <c r="R896" s="125"/>
      <c r="S896" s="125"/>
      <c r="T896" s="125"/>
      <c r="U896" s="125"/>
      <c r="V896" s="125"/>
    </row>
    <row r="897" spans="1:22" ht="12">
      <c r="A897" s="125"/>
      <c r="B897" s="125"/>
      <c r="C897" s="125"/>
      <c r="D897" s="125"/>
      <c r="E897" s="125"/>
      <c r="F897" s="125"/>
      <c r="G897" s="125"/>
      <c r="H897" s="125"/>
      <c r="I897" s="125"/>
      <c r="J897" s="125"/>
      <c r="K897" s="125"/>
      <c r="L897" s="125"/>
      <c r="M897" s="125"/>
      <c r="N897" s="125"/>
      <c r="O897" s="125"/>
      <c r="P897" s="125"/>
      <c r="Q897" s="125"/>
      <c r="R897" s="125"/>
      <c r="S897" s="125"/>
      <c r="T897" s="125"/>
      <c r="U897" s="125"/>
      <c r="V897" s="125"/>
    </row>
    <row r="898" spans="1:22" ht="12">
      <c r="A898" s="125"/>
      <c r="B898" s="125"/>
      <c r="C898" s="125"/>
      <c r="D898" s="125"/>
      <c r="E898" s="125"/>
      <c r="F898" s="125"/>
      <c r="G898" s="125"/>
      <c r="H898" s="125"/>
      <c r="I898" s="125"/>
      <c r="J898" s="125"/>
      <c r="K898" s="125"/>
      <c r="L898" s="125"/>
      <c r="M898" s="125"/>
      <c r="N898" s="125"/>
      <c r="O898" s="125"/>
      <c r="P898" s="125"/>
      <c r="Q898" s="125"/>
      <c r="R898" s="125"/>
      <c r="S898" s="125"/>
      <c r="T898" s="125"/>
      <c r="U898" s="125"/>
      <c r="V898" s="125"/>
    </row>
    <row r="899" spans="1:22" ht="12">
      <c r="A899" s="125"/>
      <c r="B899" s="125"/>
      <c r="C899" s="125"/>
      <c r="D899" s="125"/>
      <c r="E899" s="125"/>
      <c r="F899" s="125"/>
      <c r="G899" s="125"/>
      <c r="H899" s="125"/>
      <c r="I899" s="125"/>
      <c r="J899" s="125"/>
      <c r="K899" s="125"/>
      <c r="L899" s="125"/>
      <c r="M899" s="125"/>
      <c r="N899" s="125"/>
      <c r="O899" s="125"/>
      <c r="P899" s="125"/>
      <c r="Q899" s="125"/>
      <c r="R899" s="125"/>
      <c r="S899" s="125"/>
      <c r="T899" s="125"/>
      <c r="U899" s="125"/>
      <c r="V899" s="125"/>
    </row>
    <row r="900" spans="1:22" ht="12">
      <c r="A900" s="125"/>
      <c r="B900" s="125"/>
      <c r="C900" s="125"/>
      <c r="D900" s="125"/>
      <c r="E900" s="125"/>
      <c r="F900" s="125"/>
      <c r="G900" s="125"/>
      <c r="H900" s="125"/>
      <c r="I900" s="125"/>
      <c r="J900" s="125"/>
      <c r="K900" s="125"/>
      <c r="L900" s="125"/>
      <c r="M900" s="125"/>
      <c r="N900" s="125"/>
      <c r="O900" s="125"/>
      <c r="P900" s="125"/>
      <c r="Q900" s="125"/>
      <c r="R900" s="125"/>
      <c r="S900" s="125"/>
      <c r="T900" s="125"/>
      <c r="U900" s="125"/>
      <c r="V900" s="125"/>
    </row>
    <row r="901" spans="1:22" ht="12">
      <c r="A901" s="125"/>
      <c r="B901" s="125"/>
      <c r="C901" s="125"/>
      <c r="D901" s="125"/>
      <c r="E901" s="125"/>
      <c r="F901" s="125"/>
      <c r="G901" s="125"/>
      <c r="H901" s="125"/>
      <c r="I901" s="125"/>
      <c r="J901" s="125"/>
      <c r="K901" s="125"/>
      <c r="L901" s="125"/>
      <c r="M901" s="125"/>
      <c r="N901" s="125"/>
      <c r="O901" s="125"/>
      <c r="P901" s="125"/>
      <c r="Q901" s="125"/>
      <c r="R901" s="125"/>
      <c r="S901" s="125"/>
      <c r="T901" s="125"/>
      <c r="U901" s="125"/>
      <c r="V901" s="125"/>
    </row>
    <row r="902" spans="1:22" ht="12">
      <c r="A902" s="125"/>
      <c r="B902" s="125"/>
      <c r="C902" s="125"/>
      <c r="D902" s="125"/>
      <c r="E902" s="125"/>
      <c r="F902" s="125"/>
      <c r="G902" s="125"/>
      <c r="H902" s="125"/>
      <c r="I902" s="125"/>
      <c r="J902" s="125"/>
      <c r="K902" s="125"/>
      <c r="L902" s="125"/>
      <c r="M902" s="125"/>
      <c r="N902" s="125"/>
      <c r="O902" s="125"/>
      <c r="P902" s="125"/>
      <c r="Q902" s="125"/>
      <c r="R902" s="125"/>
      <c r="S902" s="125"/>
      <c r="T902" s="125"/>
      <c r="U902" s="125"/>
      <c r="V902" s="125"/>
    </row>
    <row r="903" spans="1:22" ht="12">
      <c r="A903" s="125"/>
      <c r="B903" s="125"/>
      <c r="C903" s="125"/>
      <c r="D903" s="125"/>
      <c r="E903" s="125"/>
      <c r="F903" s="125"/>
      <c r="G903" s="125"/>
      <c r="H903" s="125"/>
      <c r="I903" s="125"/>
      <c r="J903" s="125"/>
      <c r="K903" s="125"/>
      <c r="L903" s="125"/>
      <c r="M903" s="125"/>
      <c r="N903" s="125"/>
      <c r="O903" s="125"/>
      <c r="P903" s="125"/>
      <c r="Q903" s="125"/>
      <c r="R903" s="125"/>
      <c r="S903" s="125"/>
      <c r="T903" s="125"/>
      <c r="U903" s="125"/>
      <c r="V903" s="125"/>
    </row>
    <row r="904" spans="1:22" ht="12">
      <c r="A904" s="125"/>
      <c r="B904" s="125"/>
      <c r="C904" s="125"/>
      <c r="D904" s="125"/>
      <c r="E904" s="125"/>
      <c r="F904" s="125"/>
      <c r="G904" s="125"/>
      <c r="H904" s="125"/>
      <c r="I904" s="125"/>
      <c r="J904" s="125"/>
      <c r="K904" s="125"/>
      <c r="L904" s="125"/>
      <c r="M904" s="125"/>
      <c r="N904" s="125"/>
      <c r="O904" s="125"/>
      <c r="P904" s="125"/>
      <c r="Q904" s="125"/>
      <c r="R904" s="125"/>
      <c r="S904" s="125"/>
      <c r="T904" s="125"/>
      <c r="U904" s="125"/>
      <c r="V904" s="125"/>
    </row>
    <row r="905" spans="1:22" ht="12">
      <c r="A905" s="125"/>
      <c r="B905" s="125"/>
      <c r="C905" s="125"/>
      <c r="D905" s="125"/>
      <c r="E905" s="125"/>
      <c r="F905" s="125"/>
      <c r="G905" s="125"/>
      <c r="H905" s="125"/>
      <c r="I905" s="125"/>
      <c r="J905" s="125"/>
      <c r="K905" s="125"/>
      <c r="L905" s="125"/>
      <c r="M905" s="125"/>
      <c r="N905" s="125"/>
      <c r="O905" s="125"/>
      <c r="P905" s="125"/>
      <c r="Q905" s="125"/>
      <c r="R905" s="125"/>
      <c r="S905" s="125"/>
      <c r="T905" s="125"/>
      <c r="U905" s="125"/>
      <c r="V905" s="125"/>
    </row>
    <row r="906" spans="1:22" ht="12">
      <c r="A906" s="125"/>
      <c r="B906" s="125"/>
      <c r="C906" s="125"/>
      <c r="D906" s="125"/>
      <c r="E906" s="125"/>
      <c r="F906" s="125"/>
      <c r="G906" s="125"/>
      <c r="H906" s="125"/>
      <c r="I906" s="125"/>
      <c r="J906" s="125"/>
      <c r="K906" s="125"/>
      <c r="L906" s="125"/>
      <c r="M906" s="125"/>
      <c r="N906" s="125"/>
      <c r="O906" s="125"/>
      <c r="P906" s="125"/>
      <c r="Q906" s="125"/>
      <c r="R906" s="125"/>
      <c r="S906" s="125"/>
      <c r="T906" s="125"/>
      <c r="U906" s="125"/>
      <c r="V906" s="125"/>
    </row>
    <row r="907" spans="1:22" ht="12">
      <c r="A907" s="125"/>
      <c r="B907" s="125"/>
      <c r="C907" s="125"/>
      <c r="D907" s="125"/>
      <c r="E907" s="125"/>
      <c r="F907" s="125"/>
      <c r="G907" s="125"/>
      <c r="H907" s="125"/>
      <c r="I907" s="125"/>
      <c r="J907" s="125"/>
      <c r="K907" s="125"/>
      <c r="L907" s="125"/>
      <c r="M907" s="125"/>
      <c r="N907" s="125"/>
      <c r="O907" s="125"/>
      <c r="P907" s="125"/>
      <c r="Q907" s="125"/>
      <c r="R907" s="125"/>
      <c r="S907" s="125"/>
      <c r="T907" s="125"/>
      <c r="U907" s="125"/>
      <c r="V907" s="125"/>
    </row>
    <row r="908" spans="1:22" ht="12">
      <c r="A908" s="125"/>
      <c r="B908" s="125"/>
      <c r="C908" s="125"/>
      <c r="D908" s="125"/>
      <c r="E908" s="125"/>
      <c r="F908" s="125"/>
      <c r="G908" s="125"/>
      <c r="H908" s="125"/>
      <c r="I908" s="125"/>
      <c r="J908" s="125"/>
      <c r="K908" s="125"/>
      <c r="L908" s="125"/>
      <c r="M908" s="125"/>
      <c r="N908" s="125"/>
      <c r="O908" s="125"/>
      <c r="P908" s="125"/>
      <c r="Q908" s="125"/>
      <c r="R908" s="125"/>
      <c r="S908" s="125"/>
      <c r="T908" s="125"/>
      <c r="U908" s="125"/>
      <c r="V908" s="125"/>
    </row>
    <row r="909" spans="1:22" ht="12">
      <c r="A909" s="125"/>
      <c r="B909" s="125"/>
      <c r="C909" s="125"/>
      <c r="D909" s="125"/>
      <c r="E909" s="125"/>
      <c r="F909" s="125"/>
      <c r="G909" s="125"/>
      <c r="H909" s="125"/>
      <c r="I909" s="125"/>
      <c r="J909" s="125"/>
      <c r="K909" s="125"/>
      <c r="L909" s="125"/>
      <c r="M909" s="125"/>
      <c r="N909" s="125"/>
      <c r="O909" s="125"/>
      <c r="P909" s="125"/>
      <c r="Q909" s="125"/>
      <c r="R909" s="125"/>
      <c r="S909" s="125"/>
      <c r="T909" s="125"/>
      <c r="U909" s="125"/>
      <c r="V909" s="125"/>
    </row>
    <row r="910" spans="1:22" ht="12">
      <c r="A910" s="125"/>
      <c r="B910" s="125"/>
      <c r="C910" s="125"/>
      <c r="D910" s="125"/>
      <c r="E910" s="125"/>
      <c r="F910" s="125"/>
      <c r="G910" s="125"/>
      <c r="H910" s="125"/>
      <c r="I910" s="125"/>
      <c r="J910" s="125"/>
      <c r="K910" s="125"/>
      <c r="L910" s="125"/>
      <c r="M910" s="125"/>
      <c r="N910" s="125"/>
      <c r="O910" s="125"/>
      <c r="P910" s="125"/>
      <c r="Q910" s="125"/>
      <c r="R910" s="125"/>
      <c r="S910" s="125"/>
      <c r="T910" s="125"/>
      <c r="U910" s="125"/>
      <c r="V910" s="125"/>
    </row>
    <row r="911" spans="1:22" ht="12">
      <c r="A911" s="125"/>
      <c r="B911" s="125"/>
      <c r="C911" s="125"/>
      <c r="D911" s="125"/>
      <c r="E911" s="125"/>
      <c r="F911" s="125"/>
      <c r="G911" s="125"/>
      <c r="H911" s="125"/>
      <c r="I911" s="125"/>
      <c r="J911" s="125"/>
      <c r="K911" s="125"/>
      <c r="L911" s="125"/>
      <c r="M911" s="125"/>
      <c r="N911" s="125"/>
      <c r="O911" s="125"/>
      <c r="P911" s="125"/>
      <c r="Q911" s="125"/>
      <c r="R911" s="125"/>
      <c r="S911" s="125"/>
      <c r="T911" s="125"/>
      <c r="U911" s="125"/>
      <c r="V911" s="125"/>
    </row>
    <row r="912" spans="1:22" ht="12">
      <c r="A912" s="125"/>
      <c r="B912" s="125"/>
      <c r="C912" s="125"/>
      <c r="D912" s="125"/>
      <c r="E912" s="125"/>
      <c r="F912" s="125"/>
      <c r="G912" s="125"/>
      <c r="H912" s="125"/>
      <c r="I912" s="125"/>
      <c r="J912" s="125"/>
      <c r="K912" s="125"/>
      <c r="L912" s="125"/>
      <c r="M912" s="125"/>
      <c r="N912" s="125"/>
      <c r="O912" s="125"/>
      <c r="P912" s="125"/>
      <c r="Q912" s="125"/>
      <c r="R912" s="125"/>
      <c r="S912" s="125"/>
      <c r="T912" s="125"/>
      <c r="U912" s="125"/>
      <c r="V912" s="125"/>
    </row>
    <row r="913" spans="1:22" ht="12">
      <c r="A913" s="125"/>
      <c r="B913" s="125"/>
      <c r="C913" s="125"/>
      <c r="D913" s="125"/>
      <c r="E913" s="125"/>
      <c r="F913" s="125"/>
      <c r="G913" s="125"/>
      <c r="H913" s="125"/>
      <c r="I913" s="125"/>
      <c r="J913" s="125"/>
      <c r="K913" s="125"/>
      <c r="L913" s="125"/>
      <c r="M913" s="125"/>
      <c r="N913" s="125"/>
      <c r="O913" s="125"/>
      <c r="P913" s="125"/>
      <c r="Q913" s="125"/>
      <c r="R913" s="125"/>
      <c r="S913" s="125"/>
      <c r="T913" s="125"/>
      <c r="U913" s="125"/>
      <c r="V913" s="125"/>
    </row>
    <row r="914" spans="1:22" ht="12">
      <c r="A914" s="125"/>
      <c r="B914" s="125"/>
      <c r="C914" s="125"/>
      <c r="D914" s="125"/>
      <c r="E914" s="125"/>
      <c r="F914" s="125"/>
      <c r="G914" s="125"/>
      <c r="H914" s="125"/>
      <c r="I914" s="125"/>
      <c r="J914" s="125"/>
      <c r="K914" s="125"/>
      <c r="L914" s="125"/>
      <c r="M914" s="125"/>
      <c r="N914" s="125"/>
      <c r="O914" s="125"/>
      <c r="P914" s="125"/>
      <c r="Q914" s="125"/>
      <c r="R914" s="125"/>
      <c r="S914" s="125"/>
      <c r="T914" s="125"/>
      <c r="U914" s="125"/>
      <c r="V914" s="125"/>
    </row>
    <row r="915" spans="1:22" ht="12">
      <c r="A915" s="125"/>
      <c r="B915" s="125"/>
      <c r="C915" s="125"/>
      <c r="D915" s="125"/>
      <c r="E915" s="125"/>
      <c r="F915" s="125"/>
      <c r="G915" s="125"/>
      <c r="H915" s="125"/>
      <c r="I915" s="125"/>
      <c r="J915" s="125"/>
      <c r="K915" s="125"/>
      <c r="L915" s="125"/>
      <c r="M915" s="125"/>
      <c r="N915" s="125"/>
      <c r="O915" s="125"/>
      <c r="P915" s="125"/>
      <c r="Q915" s="125"/>
      <c r="R915" s="125"/>
      <c r="S915" s="125"/>
      <c r="T915" s="125"/>
      <c r="U915" s="125"/>
      <c r="V915" s="125"/>
    </row>
    <row r="916" spans="1:22" ht="12">
      <c r="A916" s="125"/>
      <c r="B916" s="125"/>
      <c r="C916" s="125"/>
      <c r="D916" s="125"/>
      <c r="E916" s="125"/>
      <c r="F916" s="125"/>
      <c r="G916" s="125"/>
      <c r="H916" s="125"/>
      <c r="I916" s="125"/>
      <c r="J916" s="125"/>
      <c r="K916" s="125"/>
      <c r="L916" s="125"/>
      <c r="M916" s="125"/>
      <c r="N916" s="125"/>
      <c r="O916" s="125"/>
      <c r="P916" s="125"/>
      <c r="Q916" s="125"/>
      <c r="R916" s="125"/>
      <c r="S916" s="125"/>
      <c r="T916" s="125"/>
      <c r="U916" s="125"/>
      <c r="V916" s="125"/>
    </row>
    <row r="917" spans="1:22" ht="12">
      <c r="A917" s="125"/>
      <c r="B917" s="125"/>
      <c r="C917" s="125"/>
      <c r="D917" s="125"/>
      <c r="E917" s="125"/>
      <c r="F917" s="125"/>
      <c r="G917" s="125"/>
      <c r="H917" s="125"/>
      <c r="I917" s="125"/>
      <c r="J917" s="125"/>
      <c r="K917" s="125"/>
      <c r="L917" s="125"/>
      <c r="M917" s="125"/>
      <c r="N917" s="125"/>
      <c r="O917" s="125"/>
      <c r="P917" s="125"/>
      <c r="Q917" s="125"/>
      <c r="R917" s="125"/>
      <c r="S917" s="125"/>
      <c r="T917" s="125"/>
      <c r="U917" s="125"/>
      <c r="V917" s="125"/>
    </row>
    <row r="918" spans="1:22" ht="12">
      <c r="A918" s="125"/>
      <c r="B918" s="125"/>
      <c r="C918" s="125"/>
      <c r="D918" s="125"/>
      <c r="E918" s="125"/>
      <c r="F918" s="125"/>
      <c r="G918" s="125"/>
      <c r="H918" s="125"/>
      <c r="I918" s="125"/>
      <c r="J918" s="125"/>
      <c r="K918" s="125"/>
      <c r="L918" s="125"/>
      <c r="M918" s="125"/>
      <c r="N918" s="125"/>
      <c r="O918" s="125"/>
      <c r="P918" s="125"/>
      <c r="Q918" s="125"/>
      <c r="R918" s="125"/>
      <c r="S918" s="125"/>
      <c r="T918" s="125"/>
      <c r="U918" s="125"/>
      <c r="V918" s="125"/>
    </row>
    <row r="919" spans="1:22" ht="12">
      <c r="A919" s="125"/>
      <c r="B919" s="125"/>
      <c r="C919" s="125"/>
      <c r="D919" s="125"/>
      <c r="E919" s="125"/>
      <c r="F919" s="125"/>
      <c r="G919" s="125"/>
      <c r="H919" s="125"/>
      <c r="I919" s="125"/>
      <c r="J919" s="125"/>
      <c r="K919" s="125"/>
      <c r="L919" s="125"/>
      <c r="M919" s="125"/>
      <c r="N919" s="125"/>
      <c r="O919" s="125"/>
      <c r="P919" s="125"/>
      <c r="Q919" s="125"/>
      <c r="R919" s="125"/>
      <c r="S919" s="125"/>
      <c r="T919" s="125"/>
      <c r="U919" s="125"/>
      <c r="V919" s="125"/>
    </row>
    <row r="920" spans="1:22" ht="12">
      <c r="A920" s="125"/>
      <c r="B920" s="125"/>
      <c r="C920" s="125"/>
      <c r="D920" s="125"/>
      <c r="E920" s="125"/>
      <c r="F920" s="125"/>
      <c r="G920" s="125"/>
      <c r="H920" s="125"/>
      <c r="I920" s="125"/>
      <c r="J920" s="125"/>
      <c r="K920" s="125"/>
      <c r="L920" s="125"/>
      <c r="M920" s="125"/>
      <c r="N920" s="125"/>
      <c r="O920" s="125"/>
      <c r="P920" s="125"/>
      <c r="Q920" s="125"/>
      <c r="R920" s="125"/>
      <c r="S920" s="125"/>
      <c r="T920" s="125"/>
      <c r="U920" s="125"/>
      <c r="V920" s="125"/>
    </row>
    <row r="921" spans="1:22" ht="12">
      <c r="A921" s="125"/>
      <c r="B921" s="125"/>
      <c r="C921" s="125"/>
      <c r="D921" s="125"/>
      <c r="E921" s="125"/>
      <c r="F921" s="125"/>
      <c r="G921" s="125"/>
      <c r="H921" s="125"/>
      <c r="I921" s="125"/>
      <c r="J921" s="125"/>
      <c r="K921" s="125"/>
      <c r="L921" s="125"/>
      <c r="M921" s="125"/>
      <c r="N921" s="125"/>
      <c r="O921" s="125"/>
      <c r="P921" s="125"/>
      <c r="Q921" s="125"/>
      <c r="R921" s="125"/>
      <c r="S921" s="125"/>
      <c r="T921" s="125"/>
      <c r="U921" s="125"/>
      <c r="V921" s="125"/>
    </row>
    <row r="922" spans="1:22" ht="12">
      <c r="A922" s="125"/>
      <c r="B922" s="125"/>
      <c r="C922" s="125"/>
      <c r="D922" s="125"/>
      <c r="E922" s="125"/>
      <c r="F922" s="125"/>
      <c r="G922" s="125"/>
      <c r="H922" s="125"/>
      <c r="I922" s="125"/>
      <c r="J922" s="125"/>
      <c r="K922" s="125"/>
      <c r="L922" s="125"/>
      <c r="M922" s="125"/>
      <c r="N922" s="125"/>
      <c r="O922" s="125"/>
      <c r="P922" s="125"/>
      <c r="Q922" s="125"/>
      <c r="R922" s="125"/>
      <c r="S922" s="125"/>
      <c r="T922" s="125"/>
      <c r="U922" s="125"/>
      <c r="V922" s="125"/>
    </row>
    <row r="923" spans="1:22" ht="12">
      <c r="A923" s="125"/>
      <c r="B923" s="125"/>
      <c r="C923" s="125"/>
      <c r="D923" s="125"/>
      <c r="E923" s="125"/>
      <c r="F923" s="125"/>
      <c r="G923" s="125"/>
      <c r="H923" s="125"/>
      <c r="I923" s="125"/>
      <c r="J923" s="125"/>
      <c r="K923" s="125"/>
      <c r="L923" s="125"/>
      <c r="M923" s="125"/>
      <c r="N923" s="125"/>
      <c r="O923" s="125"/>
      <c r="P923" s="125"/>
      <c r="Q923" s="125"/>
      <c r="R923" s="125"/>
      <c r="S923" s="125"/>
      <c r="T923" s="125"/>
      <c r="U923" s="125"/>
      <c r="V923" s="125"/>
    </row>
    <row r="924" spans="1:22" ht="12">
      <c r="A924" s="125"/>
      <c r="B924" s="125"/>
      <c r="C924" s="125"/>
      <c r="D924" s="125"/>
      <c r="E924" s="125"/>
      <c r="F924" s="125"/>
      <c r="G924" s="125"/>
      <c r="H924" s="125"/>
      <c r="I924" s="125"/>
      <c r="J924" s="125"/>
      <c r="K924" s="125"/>
      <c r="L924" s="125"/>
      <c r="M924" s="125"/>
      <c r="N924" s="125"/>
      <c r="O924" s="125"/>
      <c r="P924" s="125"/>
      <c r="Q924" s="125"/>
      <c r="R924" s="125"/>
      <c r="S924" s="125"/>
      <c r="T924" s="125"/>
      <c r="U924" s="125"/>
      <c r="V924" s="125"/>
    </row>
    <row r="925" spans="1:22" ht="12">
      <c r="A925" s="125"/>
      <c r="B925" s="125"/>
      <c r="C925" s="125"/>
      <c r="D925" s="125"/>
      <c r="E925" s="125"/>
      <c r="F925" s="125"/>
      <c r="G925" s="125"/>
      <c r="H925" s="125"/>
      <c r="I925" s="125"/>
      <c r="J925" s="125"/>
      <c r="K925" s="125"/>
      <c r="L925" s="125"/>
      <c r="M925" s="125"/>
      <c r="N925" s="125"/>
      <c r="O925" s="125"/>
      <c r="P925" s="125"/>
      <c r="Q925" s="125"/>
      <c r="R925" s="125"/>
      <c r="S925" s="125"/>
      <c r="T925" s="125"/>
      <c r="U925" s="125"/>
      <c r="V925" s="125"/>
    </row>
    <row r="926" spans="1:22" ht="12">
      <c r="A926" s="125"/>
      <c r="B926" s="125"/>
      <c r="C926" s="125"/>
      <c r="D926" s="125"/>
      <c r="E926" s="125"/>
      <c r="F926" s="125"/>
      <c r="G926" s="125"/>
      <c r="H926" s="125"/>
      <c r="I926" s="125"/>
      <c r="J926" s="125"/>
      <c r="K926" s="125"/>
      <c r="L926" s="125"/>
      <c r="M926" s="125"/>
      <c r="N926" s="125"/>
      <c r="O926" s="125"/>
      <c r="P926" s="125"/>
      <c r="Q926" s="125"/>
      <c r="R926" s="125"/>
      <c r="S926" s="125"/>
      <c r="T926" s="125"/>
      <c r="U926" s="125"/>
      <c r="V926" s="125"/>
    </row>
    <row r="927" spans="1:22" ht="12">
      <c r="A927" s="125"/>
      <c r="B927" s="125"/>
      <c r="C927" s="125"/>
      <c r="D927" s="125"/>
      <c r="E927" s="125"/>
      <c r="F927" s="125"/>
      <c r="G927" s="125"/>
      <c r="H927" s="125"/>
      <c r="I927" s="125"/>
      <c r="J927" s="125"/>
      <c r="K927" s="125"/>
      <c r="L927" s="125"/>
      <c r="M927" s="125"/>
      <c r="N927" s="125"/>
      <c r="O927" s="125"/>
      <c r="P927" s="125"/>
      <c r="Q927" s="125"/>
      <c r="R927" s="125"/>
      <c r="S927" s="125"/>
      <c r="T927" s="125"/>
      <c r="U927" s="125"/>
      <c r="V927" s="125"/>
    </row>
    <row r="928" spans="1:22" ht="12">
      <c r="A928" s="125"/>
      <c r="B928" s="125"/>
      <c r="C928" s="125"/>
      <c r="D928" s="125"/>
      <c r="E928" s="125"/>
      <c r="F928" s="125"/>
      <c r="G928" s="125"/>
      <c r="H928" s="125"/>
      <c r="I928" s="125"/>
      <c r="J928" s="125"/>
      <c r="K928" s="125"/>
      <c r="L928" s="125"/>
      <c r="M928" s="125"/>
      <c r="N928" s="125"/>
      <c r="O928" s="125"/>
      <c r="P928" s="125"/>
      <c r="Q928" s="125"/>
      <c r="R928" s="125"/>
      <c r="S928" s="125"/>
      <c r="T928" s="125"/>
      <c r="U928" s="125"/>
      <c r="V928" s="125"/>
    </row>
    <row r="929" spans="1:22" ht="12">
      <c r="A929" s="125"/>
      <c r="B929" s="125"/>
      <c r="C929" s="125"/>
      <c r="D929" s="125"/>
      <c r="E929" s="125"/>
      <c r="F929" s="125"/>
      <c r="G929" s="125"/>
      <c r="H929" s="125"/>
      <c r="I929" s="125"/>
      <c r="J929" s="125"/>
      <c r="K929" s="125"/>
      <c r="L929" s="125"/>
      <c r="M929" s="125"/>
      <c r="N929" s="125"/>
      <c r="O929" s="125"/>
      <c r="P929" s="125"/>
      <c r="Q929" s="125"/>
      <c r="R929" s="125"/>
      <c r="S929" s="125"/>
      <c r="T929" s="125"/>
      <c r="U929" s="125"/>
      <c r="V929" s="125"/>
    </row>
    <row r="930" spans="1:22" ht="12">
      <c r="A930" s="125"/>
      <c r="B930" s="125"/>
      <c r="C930" s="125"/>
      <c r="D930" s="125"/>
      <c r="E930" s="125"/>
      <c r="F930" s="125"/>
      <c r="G930" s="125"/>
      <c r="H930" s="125"/>
      <c r="I930" s="125"/>
      <c r="J930" s="125"/>
      <c r="K930" s="125"/>
      <c r="L930" s="125"/>
      <c r="M930" s="125"/>
      <c r="N930" s="125"/>
      <c r="O930" s="125"/>
      <c r="P930" s="125"/>
      <c r="Q930" s="125"/>
      <c r="R930" s="125"/>
      <c r="S930" s="125"/>
      <c r="T930" s="125"/>
      <c r="U930" s="125"/>
      <c r="V930" s="125"/>
    </row>
    <row r="931" spans="1:22" ht="12">
      <c r="A931" s="125"/>
      <c r="B931" s="125"/>
      <c r="C931" s="125"/>
      <c r="D931" s="125"/>
      <c r="E931" s="125"/>
      <c r="F931" s="125"/>
      <c r="G931" s="125"/>
      <c r="H931" s="125"/>
      <c r="I931" s="125"/>
      <c r="J931" s="125"/>
      <c r="K931" s="125"/>
      <c r="L931" s="125"/>
      <c r="M931" s="125"/>
      <c r="N931" s="125"/>
      <c r="O931" s="125"/>
      <c r="P931" s="125"/>
      <c r="Q931" s="125"/>
      <c r="R931" s="125"/>
      <c r="S931" s="125"/>
      <c r="T931" s="125"/>
      <c r="U931" s="125"/>
      <c r="V931" s="125"/>
    </row>
    <row r="932" spans="1:22" ht="12">
      <c r="A932" s="125"/>
      <c r="B932" s="125"/>
      <c r="C932" s="125"/>
      <c r="D932" s="125"/>
      <c r="E932" s="125"/>
      <c r="F932" s="125"/>
      <c r="G932" s="125"/>
      <c r="H932" s="125"/>
      <c r="I932" s="125"/>
      <c r="J932" s="125"/>
      <c r="K932" s="125"/>
      <c r="L932" s="125"/>
      <c r="M932" s="125"/>
      <c r="N932" s="125"/>
      <c r="O932" s="125"/>
      <c r="P932" s="125"/>
      <c r="Q932" s="125"/>
      <c r="R932" s="125"/>
      <c r="S932" s="125"/>
      <c r="T932" s="125"/>
      <c r="U932" s="125"/>
      <c r="V932" s="125"/>
    </row>
    <row r="933" spans="1:22" ht="12">
      <c r="A933" s="125"/>
      <c r="B933" s="125"/>
      <c r="C933" s="125"/>
      <c r="D933" s="125"/>
      <c r="E933" s="125"/>
      <c r="F933" s="125"/>
      <c r="G933" s="125"/>
      <c r="H933" s="125"/>
      <c r="I933" s="125"/>
      <c r="J933" s="125"/>
      <c r="K933" s="125"/>
      <c r="L933" s="125"/>
      <c r="M933" s="125"/>
      <c r="N933" s="125"/>
      <c r="O933" s="125"/>
      <c r="P933" s="125"/>
      <c r="Q933" s="125"/>
      <c r="R933" s="125"/>
      <c r="S933" s="125"/>
      <c r="T933" s="125"/>
      <c r="U933" s="125"/>
      <c r="V933" s="125"/>
    </row>
    <row r="934" spans="1:22" ht="12">
      <c r="A934" s="125"/>
      <c r="B934" s="125"/>
      <c r="C934" s="125"/>
      <c r="D934" s="125"/>
      <c r="E934" s="125"/>
      <c r="F934" s="125"/>
      <c r="G934" s="125"/>
      <c r="H934" s="125"/>
      <c r="I934" s="125"/>
      <c r="J934" s="125"/>
      <c r="K934" s="125"/>
      <c r="L934" s="125"/>
      <c r="M934" s="125"/>
      <c r="N934" s="125"/>
      <c r="O934" s="125"/>
      <c r="P934" s="125"/>
      <c r="Q934" s="125"/>
      <c r="R934" s="125"/>
      <c r="S934" s="125"/>
      <c r="T934" s="125"/>
      <c r="U934" s="125"/>
      <c r="V934" s="125"/>
    </row>
    <row r="935" spans="1:22" ht="12">
      <c r="A935" s="125"/>
      <c r="B935" s="125"/>
      <c r="C935" s="125"/>
      <c r="D935" s="125"/>
      <c r="E935" s="125"/>
      <c r="F935" s="125"/>
      <c r="G935" s="125"/>
      <c r="H935" s="125"/>
      <c r="I935" s="125"/>
      <c r="J935" s="125"/>
      <c r="K935" s="125"/>
      <c r="L935" s="125"/>
      <c r="M935" s="125"/>
      <c r="N935" s="125"/>
      <c r="O935" s="125"/>
      <c r="P935" s="125"/>
      <c r="Q935" s="125"/>
      <c r="R935" s="125"/>
      <c r="S935" s="125"/>
      <c r="T935" s="125"/>
      <c r="U935" s="125"/>
      <c r="V935" s="125"/>
    </row>
    <row r="936" spans="1:22" ht="12">
      <c r="A936" s="125"/>
      <c r="B936" s="125"/>
      <c r="C936" s="125"/>
      <c r="D936" s="125"/>
      <c r="E936" s="125"/>
      <c r="F936" s="125"/>
      <c r="G936" s="125"/>
      <c r="H936" s="125"/>
      <c r="I936" s="125"/>
      <c r="J936" s="125"/>
      <c r="K936" s="125"/>
      <c r="L936" s="125"/>
      <c r="M936" s="125"/>
      <c r="N936" s="125"/>
      <c r="O936" s="125"/>
      <c r="P936" s="125"/>
      <c r="Q936" s="125"/>
      <c r="R936" s="125"/>
      <c r="S936" s="125"/>
      <c r="T936" s="125"/>
      <c r="U936" s="125"/>
      <c r="V936" s="125"/>
    </row>
    <row r="937" spans="1:22" ht="12">
      <c r="A937" s="125"/>
      <c r="B937" s="125"/>
      <c r="C937" s="125"/>
      <c r="D937" s="125"/>
      <c r="E937" s="125"/>
      <c r="F937" s="125"/>
      <c r="G937" s="125"/>
      <c r="H937" s="125"/>
      <c r="I937" s="125"/>
      <c r="J937" s="125"/>
      <c r="K937" s="125"/>
      <c r="L937" s="125"/>
      <c r="M937" s="125"/>
      <c r="N937" s="125"/>
      <c r="O937" s="125"/>
      <c r="P937" s="125"/>
      <c r="Q937" s="125"/>
      <c r="R937" s="125"/>
      <c r="S937" s="125"/>
      <c r="T937" s="125"/>
      <c r="U937" s="125"/>
      <c r="V937" s="125"/>
    </row>
    <row r="938" spans="1:22" ht="12">
      <c r="A938" s="125"/>
      <c r="B938" s="125"/>
      <c r="C938" s="125"/>
      <c r="D938" s="125"/>
      <c r="E938" s="125"/>
      <c r="F938" s="125"/>
      <c r="G938" s="125"/>
      <c r="H938" s="125"/>
      <c r="I938" s="125"/>
      <c r="J938" s="125"/>
      <c r="K938" s="125"/>
      <c r="L938" s="125"/>
      <c r="M938" s="125"/>
      <c r="N938" s="125"/>
      <c r="O938" s="125"/>
      <c r="P938" s="125"/>
      <c r="Q938" s="125"/>
      <c r="R938" s="125"/>
      <c r="S938" s="125"/>
      <c r="T938" s="125"/>
      <c r="U938" s="125"/>
      <c r="V938" s="125"/>
    </row>
    <row r="939" spans="1:22" ht="12">
      <c r="A939" s="125"/>
      <c r="B939" s="125"/>
      <c r="C939" s="125"/>
      <c r="D939" s="125"/>
      <c r="E939" s="125"/>
      <c r="F939" s="125"/>
      <c r="G939" s="125"/>
      <c r="H939" s="125"/>
      <c r="I939" s="125"/>
      <c r="J939" s="125"/>
      <c r="K939" s="125"/>
      <c r="L939" s="125"/>
      <c r="M939" s="125"/>
      <c r="N939" s="125"/>
      <c r="O939" s="125"/>
      <c r="P939" s="125"/>
      <c r="Q939" s="125"/>
      <c r="R939" s="125"/>
      <c r="S939" s="125"/>
      <c r="T939" s="125"/>
      <c r="U939" s="125"/>
      <c r="V939" s="125"/>
    </row>
    <row r="940" spans="1:22" ht="12">
      <c r="A940" s="125"/>
      <c r="B940" s="125"/>
      <c r="C940" s="125"/>
      <c r="D940" s="125"/>
      <c r="E940" s="125"/>
      <c r="F940" s="125"/>
      <c r="G940" s="125"/>
      <c r="H940" s="125"/>
      <c r="I940" s="125"/>
      <c r="J940" s="125"/>
      <c r="K940" s="125"/>
      <c r="L940" s="125"/>
      <c r="M940" s="125"/>
      <c r="N940" s="125"/>
      <c r="O940" s="125"/>
      <c r="P940" s="125"/>
      <c r="Q940" s="125"/>
      <c r="R940" s="125"/>
      <c r="S940" s="125"/>
      <c r="T940" s="125"/>
      <c r="U940" s="125"/>
      <c r="V940" s="125"/>
    </row>
    <row r="941" spans="1:22" ht="12">
      <c r="A941" s="125"/>
      <c r="B941" s="125"/>
      <c r="C941" s="125"/>
      <c r="D941" s="125"/>
      <c r="E941" s="125"/>
      <c r="F941" s="125"/>
      <c r="G941" s="125"/>
      <c r="H941" s="125"/>
      <c r="I941" s="125"/>
      <c r="J941" s="125"/>
      <c r="K941" s="125"/>
      <c r="L941" s="125"/>
      <c r="M941" s="125"/>
      <c r="N941" s="125"/>
      <c r="O941" s="125"/>
      <c r="P941" s="125"/>
      <c r="Q941" s="125"/>
      <c r="R941" s="125"/>
      <c r="S941" s="125"/>
      <c r="T941" s="125"/>
      <c r="U941" s="125"/>
      <c r="V941" s="125"/>
    </row>
    <row r="942" spans="1:22" ht="12">
      <c r="A942" s="125"/>
      <c r="B942" s="125"/>
      <c r="C942" s="125"/>
      <c r="D942" s="125"/>
      <c r="E942" s="125"/>
      <c r="F942" s="125"/>
      <c r="G942" s="125"/>
      <c r="H942" s="125"/>
      <c r="I942" s="125"/>
      <c r="J942" s="125"/>
      <c r="K942" s="125"/>
      <c r="L942" s="125"/>
      <c r="M942" s="125"/>
      <c r="N942" s="125"/>
      <c r="O942" s="125"/>
      <c r="P942" s="125"/>
      <c r="Q942" s="125"/>
      <c r="R942" s="125"/>
      <c r="S942" s="125"/>
      <c r="T942" s="125"/>
      <c r="U942" s="125"/>
      <c r="V942" s="125"/>
    </row>
    <row r="943" spans="1:22" ht="12">
      <c r="A943" s="125"/>
      <c r="B943" s="125"/>
      <c r="C943" s="125"/>
      <c r="D943" s="125"/>
      <c r="E943" s="125"/>
      <c r="F943" s="125"/>
      <c r="G943" s="125"/>
      <c r="H943" s="125"/>
      <c r="I943" s="125"/>
      <c r="J943" s="125"/>
      <c r="K943" s="125"/>
      <c r="L943" s="125"/>
      <c r="M943" s="125"/>
      <c r="N943" s="125"/>
      <c r="O943" s="125"/>
      <c r="P943" s="125"/>
      <c r="Q943" s="125"/>
      <c r="R943" s="125"/>
      <c r="S943" s="125"/>
      <c r="T943" s="125"/>
      <c r="U943" s="125"/>
      <c r="V943" s="125"/>
    </row>
    <row r="944" spans="1:22" ht="12">
      <c r="A944" s="125"/>
      <c r="B944" s="125"/>
      <c r="C944" s="125"/>
      <c r="D944" s="125"/>
      <c r="E944" s="125"/>
      <c r="F944" s="125"/>
      <c r="G944" s="125"/>
      <c r="H944" s="125"/>
      <c r="I944" s="125"/>
      <c r="J944" s="125"/>
      <c r="K944" s="125"/>
      <c r="L944" s="125"/>
      <c r="M944" s="125"/>
      <c r="N944" s="125"/>
      <c r="O944" s="125"/>
      <c r="P944" s="125"/>
      <c r="Q944" s="125"/>
      <c r="R944" s="125"/>
      <c r="S944" s="125"/>
      <c r="T944" s="125"/>
      <c r="U944" s="125"/>
      <c r="V944" s="125"/>
    </row>
    <row r="945" spans="1:22" ht="12">
      <c r="A945" s="125"/>
      <c r="B945" s="125"/>
      <c r="C945" s="125"/>
      <c r="D945" s="125"/>
      <c r="E945" s="125"/>
      <c r="F945" s="125"/>
      <c r="G945" s="125"/>
      <c r="H945" s="125"/>
      <c r="I945" s="125"/>
      <c r="J945" s="125"/>
      <c r="K945" s="125"/>
      <c r="L945" s="125"/>
      <c r="M945" s="125"/>
      <c r="N945" s="125"/>
      <c r="O945" s="125"/>
      <c r="P945" s="125"/>
      <c r="Q945" s="125"/>
      <c r="R945" s="125"/>
      <c r="S945" s="125"/>
      <c r="T945" s="125"/>
      <c r="U945" s="125"/>
      <c r="V945" s="125"/>
    </row>
    <row r="946" spans="1:22" ht="12">
      <c r="A946" s="125"/>
      <c r="B946" s="125"/>
      <c r="C946" s="125"/>
      <c r="D946" s="125"/>
      <c r="E946" s="125"/>
      <c r="F946" s="125"/>
      <c r="G946" s="125"/>
      <c r="H946" s="125"/>
      <c r="I946" s="125"/>
      <c r="J946" s="125"/>
      <c r="K946" s="125"/>
      <c r="L946" s="125"/>
      <c r="M946" s="125"/>
      <c r="N946" s="125"/>
      <c r="O946" s="125"/>
      <c r="P946" s="125"/>
      <c r="Q946" s="125"/>
      <c r="R946" s="125"/>
      <c r="S946" s="125"/>
      <c r="T946" s="125"/>
      <c r="U946" s="125"/>
      <c r="V946" s="125"/>
    </row>
    <row r="947" spans="1:22" ht="12">
      <c r="A947" s="125"/>
      <c r="B947" s="125"/>
      <c r="C947" s="125"/>
      <c r="D947" s="125"/>
      <c r="E947" s="125"/>
      <c r="F947" s="125"/>
      <c r="G947" s="125"/>
      <c r="H947" s="125"/>
      <c r="I947" s="125"/>
      <c r="J947" s="125"/>
      <c r="K947" s="125"/>
      <c r="L947" s="125"/>
      <c r="M947" s="125"/>
      <c r="N947" s="125"/>
      <c r="O947" s="125"/>
      <c r="P947" s="125"/>
      <c r="Q947" s="125"/>
      <c r="R947" s="125"/>
      <c r="S947" s="125"/>
      <c r="T947" s="125"/>
      <c r="U947" s="125"/>
      <c r="V947" s="125"/>
    </row>
    <row r="948" spans="1:22" ht="12">
      <c r="A948" s="125"/>
      <c r="B948" s="125"/>
      <c r="C948" s="125"/>
      <c r="D948" s="125"/>
      <c r="E948" s="125"/>
      <c r="F948" s="125"/>
      <c r="G948" s="125"/>
      <c r="H948" s="125"/>
      <c r="I948" s="125"/>
      <c r="J948" s="125"/>
      <c r="K948" s="125"/>
      <c r="L948" s="125"/>
      <c r="M948" s="125"/>
      <c r="N948" s="125"/>
      <c r="O948" s="125"/>
      <c r="P948" s="125"/>
      <c r="Q948" s="125"/>
      <c r="R948" s="125"/>
      <c r="S948" s="125"/>
      <c r="T948" s="125"/>
      <c r="U948" s="125"/>
      <c r="V948" s="125"/>
    </row>
    <row r="949" spans="1:22" ht="12">
      <c r="A949" s="125"/>
      <c r="B949" s="125"/>
      <c r="C949" s="125"/>
      <c r="D949" s="125"/>
      <c r="E949" s="125"/>
      <c r="F949" s="125"/>
      <c r="G949" s="125"/>
      <c r="H949" s="125"/>
      <c r="I949" s="125"/>
      <c r="J949" s="125"/>
      <c r="K949" s="125"/>
      <c r="L949" s="125"/>
      <c r="M949" s="125"/>
      <c r="N949" s="125"/>
      <c r="O949" s="125"/>
      <c r="P949" s="125"/>
      <c r="Q949" s="125"/>
      <c r="R949" s="125"/>
      <c r="S949" s="125"/>
      <c r="T949" s="125"/>
      <c r="U949" s="125"/>
      <c r="V949" s="125"/>
    </row>
    <row r="950" spans="1:22" ht="12">
      <c r="A950" s="125"/>
      <c r="B950" s="125"/>
      <c r="C950" s="125"/>
      <c r="D950" s="125"/>
      <c r="E950" s="125"/>
      <c r="F950" s="125"/>
      <c r="G950" s="125"/>
      <c r="H950" s="125"/>
      <c r="I950" s="125"/>
      <c r="J950" s="125"/>
      <c r="K950" s="125"/>
      <c r="L950" s="125"/>
      <c r="M950" s="125"/>
      <c r="N950" s="125"/>
      <c r="O950" s="125"/>
      <c r="P950" s="125"/>
      <c r="Q950" s="125"/>
      <c r="R950" s="125"/>
      <c r="S950" s="125"/>
      <c r="T950" s="125"/>
      <c r="U950" s="125"/>
      <c r="V950" s="125"/>
    </row>
    <row r="951" spans="1:22" ht="12">
      <c r="A951" s="125"/>
      <c r="B951" s="125"/>
      <c r="C951" s="125"/>
      <c r="D951" s="125"/>
      <c r="E951" s="125"/>
      <c r="F951" s="125"/>
      <c r="G951" s="125"/>
      <c r="H951" s="125"/>
      <c r="I951" s="125"/>
      <c r="J951" s="125"/>
      <c r="K951" s="125"/>
      <c r="L951" s="125"/>
      <c r="M951" s="125"/>
      <c r="N951" s="125"/>
      <c r="O951" s="125"/>
      <c r="P951" s="125"/>
      <c r="Q951" s="125"/>
      <c r="R951" s="125"/>
      <c r="S951" s="125"/>
      <c r="T951" s="125"/>
      <c r="U951" s="125"/>
      <c r="V951" s="125"/>
    </row>
    <row r="952" spans="1:22" ht="12">
      <c r="A952" s="125"/>
      <c r="B952" s="125"/>
      <c r="C952" s="125"/>
      <c r="D952" s="125"/>
      <c r="E952" s="125"/>
      <c r="F952" s="125"/>
      <c r="G952" s="125"/>
      <c r="H952" s="125"/>
      <c r="I952" s="125"/>
      <c r="J952" s="125"/>
      <c r="K952" s="125"/>
      <c r="L952" s="125"/>
      <c r="M952" s="125"/>
      <c r="N952" s="125"/>
      <c r="O952" s="125"/>
      <c r="P952" s="125"/>
      <c r="Q952" s="125"/>
      <c r="R952" s="125"/>
      <c r="S952" s="125"/>
      <c r="T952" s="125"/>
      <c r="U952" s="125"/>
      <c r="V952" s="125"/>
    </row>
    <row r="953" spans="1:22" ht="12">
      <c r="A953" s="125"/>
      <c r="B953" s="125"/>
      <c r="C953" s="125"/>
      <c r="D953" s="125"/>
      <c r="E953" s="125"/>
      <c r="F953" s="125"/>
      <c r="G953" s="125"/>
      <c r="H953" s="125"/>
      <c r="I953" s="125"/>
      <c r="J953" s="125"/>
      <c r="K953" s="125"/>
      <c r="L953" s="125"/>
      <c r="M953" s="125"/>
      <c r="N953" s="125"/>
      <c r="O953" s="125"/>
      <c r="P953" s="125"/>
      <c r="Q953" s="125"/>
      <c r="R953" s="125"/>
      <c r="S953" s="125"/>
      <c r="T953" s="125"/>
      <c r="U953" s="125"/>
      <c r="V953" s="125"/>
    </row>
    <row r="954" spans="1:22" ht="12">
      <c r="A954" s="125"/>
      <c r="B954" s="125"/>
      <c r="C954" s="125"/>
      <c r="D954" s="125"/>
      <c r="E954" s="125"/>
      <c r="F954" s="125"/>
      <c r="G954" s="125"/>
      <c r="H954" s="125"/>
      <c r="I954" s="125"/>
      <c r="J954" s="125"/>
      <c r="K954" s="125"/>
      <c r="L954" s="125"/>
      <c r="M954" s="125"/>
      <c r="N954" s="125"/>
      <c r="O954" s="125"/>
      <c r="P954" s="125"/>
      <c r="Q954" s="125"/>
      <c r="R954" s="125"/>
      <c r="S954" s="125"/>
      <c r="T954" s="125"/>
      <c r="U954" s="125"/>
      <c r="V954" s="125"/>
    </row>
    <row r="955" spans="1:22" ht="12">
      <c r="A955" s="125"/>
      <c r="B955" s="125"/>
      <c r="C955" s="125"/>
      <c r="D955" s="125"/>
      <c r="E955" s="125"/>
      <c r="F955" s="125"/>
      <c r="G955" s="125"/>
      <c r="H955" s="125"/>
      <c r="I955" s="125"/>
      <c r="J955" s="125"/>
      <c r="K955" s="125"/>
      <c r="L955" s="125"/>
      <c r="M955" s="125"/>
      <c r="N955" s="125"/>
      <c r="O955" s="125"/>
      <c r="P955" s="125"/>
      <c r="Q955" s="125"/>
      <c r="R955" s="125"/>
      <c r="S955" s="125"/>
      <c r="T955" s="125"/>
      <c r="U955" s="125"/>
      <c r="V955" s="125"/>
    </row>
    <row r="956" spans="1:22" ht="12">
      <c r="A956" s="125"/>
      <c r="B956" s="125"/>
      <c r="C956" s="125"/>
      <c r="D956" s="125"/>
      <c r="E956" s="125"/>
      <c r="F956" s="125"/>
      <c r="G956" s="125"/>
      <c r="H956" s="125"/>
      <c r="I956" s="125"/>
      <c r="J956" s="125"/>
      <c r="K956" s="125"/>
      <c r="L956" s="125"/>
      <c r="M956" s="125"/>
      <c r="N956" s="125"/>
      <c r="O956" s="125"/>
      <c r="P956" s="125"/>
      <c r="Q956" s="125"/>
      <c r="R956" s="125"/>
      <c r="S956" s="125"/>
      <c r="T956" s="125"/>
      <c r="U956" s="125"/>
      <c r="V956" s="125"/>
    </row>
    <row r="957" spans="1:22" ht="12">
      <c r="A957" s="125"/>
      <c r="B957" s="125"/>
      <c r="C957" s="125"/>
      <c r="D957" s="125"/>
      <c r="E957" s="125"/>
      <c r="F957" s="125"/>
      <c r="G957" s="125"/>
      <c r="H957" s="125"/>
      <c r="I957" s="125"/>
      <c r="J957" s="125"/>
      <c r="K957" s="125"/>
      <c r="L957" s="125"/>
      <c r="M957" s="125"/>
      <c r="N957" s="125"/>
      <c r="O957" s="125"/>
      <c r="P957" s="125"/>
      <c r="Q957" s="125"/>
      <c r="R957" s="125"/>
      <c r="S957" s="125"/>
      <c r="T957" s="125"/>
      <c r="U957" s="125"/>
      <c r="V957" s="125"/>
    </row>
    <row r="958" spans="1:22" ht="12">
      <c r="A958" s="125"/>
      <c r="B958" s="125"/>
      <c r="C958" s="125"/>
      <c r="D958" s="125"/>
      <c r="E958" s="125"/>
      <c r="F958" s="125"/>
      <c r="G958" s="125"/>
      <c r="H958" s="125"/>
      <c r="I958" s="125"/>
      <c r="J958" s="125"/>
      <c r="K958" s="125"/>
      <c r="L958" s="125"/>
      <c r="M958" s="125"/>
      <c r="N958" s="125"/>
      <c r="O958" s="125"/>
      <c r="P958" s="125"/>
      <c r="Q958" s="125"/>
      <c r="R958" s="125"/>
      <c r="S958" s="125"/>
      <c r="T958" s="125"/>
      <c r="U958" s="125"/>
      <c r="V958" s="125"/>
    </row>
    <row r="959" spans="1:22" ht="12">
      <c r="A959" s="125"/>
      <c r="B959" s="125"/>
      <c r="C959" s="125"/>
      <c r="D959" s="125"/>
      <c r="E959" s="125"/>
      <c r="F959" s="125"/>
      <c r="G959" s="125"/>
      <c r="H959" s="125"/>
      <c r="I959" s="125"/>
      <c r="J959" s="125"/>
      <c r="K959" s="125"/>
      <c r="L959" s="125"/>
      <c r="M959" s="125"/>
      <c r="N959" s="125"/>
      <c r="O959" s="125"/>
      <c r="P959" s="125"/>
      <c r="Q959" s="125"/>
      <c r="R959" s="125"/>
      <c r="S959" s="125"/>
      <c r="T959" s="125"/>
      <c r="U959" s="125"/>
      <c r="V959" s="125"/>
    </row>
    <row r="960" spans="1:22" ht="12">
      <c r="A960" s="125"/>
      <c r="B960" s="125"/>
      <c r="C960" s="125"/>
      <c r="D960" s="125"/>
      <c r="E960" s="125"/>
      <c r="F960" s="125"/>
      <c r="G960" s="125"/>
      <c r="H960" s="125"/>
      <c r="I960" s="125"/>
      <c r="J960" s="125"/>
      <c r="K960" s="125"/>
      <c r="L960" s="125"/>
      <c r="M960" s="125"/>
      <c r="N960" s="125"/>
      <c r="O960" s="125"/>
      <c r="P960" s="125"/>
      <c r="Q960" s="125"/>
      <c r="R960" s="125"/>
      <c r="S960" s="125"/>
      <c r="T960" s="125"/>
      <c r="U960" s="125"/>
      <c r="V960" s="125"/>
    </row>
    <row r="961" spans="1:22" ht="12">
      <c r="A961" s="125"/>
      <c r="B961" s="125"/>
      <c r="C961" s="125"/>
      <c r="D961" s="125"/>
      <c r="E961" s="125"/>
      <c r="F961" s="125"/>
      <c r="G961" s="125"/>
      <c r="H961" s="125"/>
      <c r="I961" s="125"/>
      <c r="J961" s="125"/>
      <c r="K961" s="125"/>
      <c r="L961" s="125"/>
      <c r="M961" s="125"/>
      <c r="N961" s="125"/>
      <c r="O961" s="125"/>
      <c r="P961" s="125"/>
      <c r="Q961" s="125"/>
      <c r="R961" s="125"/>
      <c r="S961" s="125"/>
      <c r="T961" s="125"/>
      <c r="U961" s="125"/>
      <c r="V961" s="125"/>
    </row>
    <row r="962" spans="1:22" ht="12">
      <c r="A962" s="125"/>
      <c r="B962" s="125"/>
      <c r="C962" s="125"/>
      <c r="D962" s="125"/>
      <c r="E962" s="125"/>
      <c r="F962" s="125"/>
      <c r="G962" s="125"/>
      <c r="H962" s="125"/>
      <c r="I962" s="125"/>
      <c r="J962" s="125"/>
      <c r="K962" s="125"/>
      <c r="L962" s="125"/>
      <c r="M962" s="125"/>
      <c r="N962" s="125"/>
      <c r="O962" s="125"/>
      <c r="P962" s="125"/>
      <c r="Q962" s="125"/>
      <c r="R962" s="125"/>
      <c r="S962" s="125"/>
      <c r="T962" s="125"/>
      <c r="U962" s="125"/>
      <c r="V962" s="125"/>
    </row>
    <row r="963" spans="1:22" ht="12">
      <c r="A963" s="125"/>
      <c r="B963" s="125"/>
      <c r="C963" s="125"/>
      <c r="D963" s="125"/>
      <c r="E963" s="125"/>
      <c r="F963" s="125"/>
      <c r="G963" s="125"/>
      <c r="H963" s="125"/>
      <c r="I963" s="125"/>
      <c r="J963" s="125"/>
      <c r="K963" s="125"/>
      <c r="L963" s="125"/>
      <c r="M963" s="125"/>
      <c r="N963" s="125"/>
      <c r="O963" s="125"/>
      <c r="P963" s="125"/>
      <c r="Q963" s="125"/>
      <c r="R963" s="125"/>
      <c r="S963" s="125"/>
      <c r="T963" s="125"/>
      <c r="U963" s="125"/>
      <c r="V963" s="125"/>
    </row>
    <row r="964" spans="1:22" ht="12">
      <c r="A964" s="125"/>
      <c r="B964" s="125"/>
      <c r="C964" s="125"/>
      <c r="D964" s="125"/>
      <c r="E964" s="125"/>
      <c r="F964" s="125"/>
      <c r="G964" s="125"/>
      <c r="H964" s="125"/>
      <c r="I964" s="125"/>
      <c r="J964" s="125"/>
      <c r="K964" s="125"/>
      <c r="L964" s="125"/>
      <c r="M964" s="125"/>
      <c r="N964" s="125"/>
      <c r="O964" s="125"/>
      <c r="P964" s="125"/>
      <c r="Q964" s="125"/>
      <c r="R964" s="125"/>
      <c r="S964" s="125"/>
      <c r="T964" s="125"/>
      <c r="U964" s="125"/>
      <c r="V964" s="125"/>
    </row>
    <row r="965" spans="1:22" ht="12">
      <c r="A965" s="125"/>
      <c r="B965" s="125"/>
      <c r="C965" s="125"/>
      <c r="D965" s="125"/>
      <c r="E965" s="125"/>
      <c r="F965" s="125"/>
      <c r="G965" s="125"/>
      <c r="H965" s="125"/>
      <c r="I965" s="125"/>
      <c r="J965" s="125"/>
      <c r="K965" s="125"/>
      <c r="L965" s="125"/>
      <c r="M965" s="125"/>
      <c r="N965" s="125"/>
      <c r="O965" s="125"/>
      <c r="P965" s="125"/>
      <c r="Q965" s="125"/>
      <c r="R965" s="125"/>
      <c r="S965" s="125"/>
      <c r="T965" s="125"/>
      <c r="U965" s="125"/>
      <c r="V965" s="125"/>
    </row>
    <row r="966" spans="1:22" ht="12">
      <c r="A966" s="125"/>
      <c r="B966" s="125"/>
      <c r="C966" s="125"/>
      <c r="D966" s="125"/>
      <c r="E966" s="125"/>
      <c r="F966" s="125"/>
      <c r="G966" s="125"/>
      <c r="H966" s="125"/>
      <c r="I966" s="125"/>
      <c r="J966" s="125"/>
      <c r="K966" s="125"/>
      <c r="L966" s="125"/>
      <c r="M966" s="125"/>
      <c r="N966" s="125"/>
      <c r="O966" s="125"/>
      <c r="P966" s="125"/>
      <c r="Q966" s="125"/>
      <c r="R966" s="125"/>
      <c r="S966" s="125"/>
      <c r="T966" s="125"/>
      <c r="U966" s="125"/>
      <c r="V966" s="125"/>
    </row>
    <row r="967" spans="1:22" ht="12">
      <c r="A967" s="125"/>
      <c r="B967" s="125"/>
      <c r="C967" s="125"/>
      <c r="D967" s="125"/>
      <c r="E967" s="125"/>
      <c r="F967" s="125"/>
      <c r="G967" s="125"/>
      <c r="H967" s="125"/>
      <c r="I967" s="125"/>
      <c r="J967" s="125"/>
      <c r="K967" s="125"/>
      <c r="L967" s="125"/>
      <c r="M967" s="125"/>
      <c r="N967" s="125"/>
      <c r="O967" s="125"/>
      <c r="P967" s="125"/>
      <c r="Q967" s="125"/>
      <c r="R967" s="125"/>
      <c r="S967" s="125"/>
      <c r="T967" s="125"/>
      <c r="U967" s="125"/>
      <c r="V967" s="125"/>
    </row>
    <row r="968" spans="1:22" ht="12">
      <c r="A968" s="125"/>
      <c r="B968" s="125"/>
      <c r="C968" s="125"/>
      <c r="D968" s="125"/>
      <c r="E968" s="125"/>
      <c r="F968" s="125"/>
      <c r="G968" s="125"/>
      <c r="H968" s="125"/>
      <c r="I968" s="125"/>
      <c r="J968" s="125"/>
      <c r="K968" s="125"/>
      <c r="L968" s="125"/>
      <c r="M968" s="125"/>
      <c r="N968" s="125"/>
      <c r="O968" s="125"/>
      <c r="P968" s="125"/>
      <c r="Q968" s="125"/>
      <c r="R968" s="125"/>
      <c r="S968" s="125"/>
      <c r="T968" s="125"/>
      <c r="U968" s="125"/>
      <c r="V968" s="125"/>
    </row>
    <row r="969" spans="1:22" ht="12">
      <c r="A969" s="125"/>
      <c r="B969" s="125"/>
      <c r="C969" s="125"/>
      <c r="D969" s="125"/>
      <c r="E969" s="125"/>
      <c r="F969" s="125"/>
      <c r="G969" s="125"/>
      <c r="H969" s="125"/>
      <c r="I969" s="125"/>
      <c r="J969" s="125"/>
      <c r="K969" s="125"/>
      <c r="L969" s="125"/>
      <c r="M969" s="125"/>
      <c r="N969" s="125"/>
      <c r="O969" s="125"/>
      <c r="P969" s="125"/>
      <c r="Q969" s="125"/>
      <c r="R969" s="125"/>
      <c r="S969" s="125"/>
      <c r="T969" s="125"/>
      <c r="U969" s="125"/>
      <c r="V969" s="125"/>
    </row>
    <row r="970" spans="1:22" ht="12">
      <c r="A970" s="125"/>
      <c r="B970" s="125"/>
      <c r="C970" s="125"/>
      <c r="D970" s="125"/>
      <c r="E970" s="125"/>
      <c r="F970" s="125"/>
      <c r="G970" s="125"/>
      <c r="H970" s="125"/>
      <c r="I970" s="125"/>
      <c r="J970" s="125"/>
      <c r="K970" s="125"/>
      <c r="L970" s="125"/>
      <c r="M970" s="125"/>
      <c r="N970" s="125"/>
      <c r="O970" s="125"/>
      <c r="P970" s="125"/>
      <c r="Q970" s="125"/>
      <c r="R970" s="125"/>
      <c r="S970" s="125"/>
      <c r="T970" s="125"/>
      <c r="U970" s="125"/>
      <c r="V970" s="125"/>
    </row>
    <row r="971" spans="1:22" ht="12">
      <c r="A971" s="125"/>
      <c r="B971" s="125"/>
      <c r="C971" s="125"/>
      <c r="D971" s="125"/>
      <c r="E971" s="125"/>
      <c r="F971" s="125"/>
      <c r="G971" s="125"/>
      <c r="H971" s="125"/>
      <c r="I971" s="125"/>
      <c r="J971" s="125"/>
      <c r="K971" s="125"/>
      <c r="L971" s="125"/>
      <c r="M971" s="125"/>
      <c r="N971" s="125"/>
      <c r="O971" s="125"/>
      <c r="P971" s="125"/>
      <c r="Q971" s="125"/>
      <c r="R971" s="125"/>
      <c r="S971" s="125"/>
      <c r="T971" s="125"/>
      <c r="U971" s="125"/>
      <c r="V971" s="125"/>
    </row>
    <row r="972" spans="1:22" ht="12">
      <c r="A972" s="125"/>
      <c r="B972" s="125"/>
      <c r="C972" s="125"/>
      <c r="D972" s="125"/>
      <c r="E972" s="125"/>
      <c r="F972" s="125"/>
      <c r="G972" s="125"/>
      <c r="H972" s="125"/>
      <c r="I972" s="125"/>
      <c r="J972" s="125"/>
      <c r="K972" s="125"/>
      <c r="L972" s="125"/>
      <c r="M972" s="125"/>
      <c r="N972" s="125"/>
      <c r="O972" s="125"/>
      <c r="P972" s="125"/>
      <c r="Q972" s="125"/>
      <c r="R972" s="125"/>
      <c r="S972" s="125"/>
      <c r="T972" s="125"/>
      <c r="U972" s="125"/>
      <c r="V972" s="125"/>
    </row>
    <row r="973" spans="1:22" ht="12">
      <c r="A973" s="125"/>
      <c r="B973" s="125"/>
      <c r="C973" s="125"/>
      <c r="D973" s="125"/>
      <c r="E973" s="125"/>
      <c r="F973" s="125"/>
      <c r="G973" s="125"/>
      <c r="H973" s="125"/>
      <c r="I973" s="125"/>
      <c r="J973" s="125"/>
      <c r="K973" s="125"/>
      <c r="L973" s="125"/>
      <c r="M973" s="125"/>
      <c r="N973" s="125"/>
      <c r="O973" s="125"/>
      <c r="P973" s="125"/>
      <c r="Q973" s="125"/>
      <c r="R973" s="125"/>
      <c r="S973" s="125"/>
      <c r="T973" s="125"/>
      <c r="U973" s="125"/>
      <c r="V973" s="125"/>
    </row>
    <row r="974" spans="1:22" ht="12">
      <c r="A974" s="125"/>
      <c r="B974" s="125"/>
      <c r="C974" s="125"/>
      <c r="D974" s="125"/>
      <c r="E974" s="125"/>
      <c r="F974" s="125"/>
      <c r="G974" s="125"/>
      <c r="H974" s="125"/>
      <c r="I974" s="125"/>
      <c r="J974" s="125"/>
      <c r="K974" s="125"/>
      <c r="L974" s="125"/>
      <c r="M974" s="125"/>
      <c r="N974" s="125"/>
      <c r="O974" s="125"/>
      <c r="P974" s="125"/>
      <c r="Q974" s="125"/>
      <c r="R974" s="125"/>
      <c r="S974" s="125"/>
      <c r="T974" s="125"/>
      <c r="U974" s="125"/>
      <c r="V974" s="125"/>
    </row>
    <row r="975" spans="1:22" ht="12">
      <c r="A975" s="125"/>
      <c r="B975" s="125"/>
      <c r="C975" s="125"/>
      <c r="D975" s="125"/>
      <c r="E975" s="125"/>
      <c r="F975" s="125"/>
      <c r="G975" s="125"/>
      <c r="H975" s="125"/>
      <c r="I975" s="125"/>
      <c r="J975" s="125"/>
      <c r="K975" s="125"/>
      <c r="L975" s="125"/>
      <c r="M975" s="125"/>
      <c r="N975" s="125"/>
      <c r="O975" s="125"/>
      <c r="P975" s="125"/>
      <c r="Q975" s="125"/>
      <c r="R975" s="125"/>
      <c r="S975" s="125"/>
      <c r="T975" s="125"/>
      <c r="U975" s="125"/>
      <c r="V975" s="125"/>
    </row>
    <row r="976" spans="1:22" ht="12">
      <c r="A976" s="125"/>
      <c r="B976" s="125"/>
      <c r="C976" s="125"/>
      <c r="D976" s="125"/>
      <c r="E976" s="125"/>
      <c r="F976" s="125"/>
      <c r="G976" s="125"/>
      <c r="H976" s="125"/>
      <c r="I976" s="125"/>
      <c r="J976" s="125"/>
      <c r="K976" s="125"/>
      <c r="L976" s="125"/>
      <c r="M976" s="125"/>
      <c r="N976" s="125"/>
      <c r="O976" s="125"/>
      <c r="P976" s="125"/>
      <c r="Q976" s="125"/>
      <c r="R976" s="125"/>
      <c r="S976" s="125"/>
      <c r="T976" s="125"/>
      <c r="U976" s="125"/>
      <c r="V976" s="125"/>
    </row>
    <row r="977" spans="1:22" ht="12">
      <c r="A977" s="125"/>
      <c r="B977" s="125"/>
      <c r="C977" s="125"/>
      <c r="D977" s="125"/>
      <c r="E977" s="125"/>
      <c r="F977" s="125"/>
      <c r="G977" s="125"/>
      <c r="H977" s="125"/>
      <c r="I977" s="125"/>
      <c r="J977" s="125"/>
      <c r="K977" s="125"/>
      <c r="L977" s="125"/>
      <c r="M977" s="125"/>
      <c r="N977" s="125"/>
      <c r="O977" s="125"/>
      <c r="P977" s="125"/>
      <c r="Q977" s="125"/>
      <c r="R977" s="125"/>
      <c r="S977" s="125"/>
      <c r="T977" s="125"/>
      <c r="U977" s="125"/>
      <c r="V977" s="125"/>
    </row>
    <row r="978" spans="1:22" ht="12">
      <c r="A978" s="125"/>
      <c r="B978" s="125"/>
      <c r="C978" s="125"/>
      <c r="D978" s="125"/>
      <c r="E978" s="125"/>
      <c r="F978" s="125"/>
      <c r="G978" s="125"/>
      <c r="H978" s="125"/>
      <c r="I978" s="125"/>
      <c r="J978" s="125"/>
      <c r="K978" s="125"/>
      <c r="L978" s="125"/>
      <c r="M978" s="125"/>
      <c r="N978" s="125"/>
      <c r="O978" s="125"/>
      <c r="P978" s="125"/>
      <c r="Q978" s="125"/>
      <c r="R978" s="125"/>
      <c r="S978" s="125"/>
      <c r="T978" s="125"/>
      <c r="U978" s="125"/>
      <c r="V978" s="125"/>
    </row>
    <row r="979" spans="1:22" ht="12">
      <c r="A979" s="125"/>
      <c r="B979" s="125"/>
      <c r="C979" s="125"/>
      <c r="D979" s="125"/>
      <c r="E979" s="125"/>
      <c r="F979" s="125"/>
      <c r="G979" s="125"/>
      <c r="H979" s="125"/>
      <c r="I979" s="125"/>
      <c r="J979" s="125"/>
      <c r="K979" s="125"/>
      <c r="L979" s="125"/>
      <c r="M979" s="125"/>
      <c r="N979" s="125"/>
      <c r="O979" s="125"/>
      <c r="P979" s="125"/>
      <c r="Q979" s="125"/>
      <c r="R979" s="125"/>
      <c r="S979" s="125"/>
      <c r="T979" s="125"/>
      <c r="U979" s="125"/>
      <c r="V979" s="12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G1000"/>
  <sheetViews>
    <sheetView workbookViewId="0"/>
  </sheetViews>
  <sheetFormatPr defaultColWidth="14.42578125" defaultRowHeight="15" customHeight="1"/>
  <cols>
    <col min="1" max="1" width="6.5703125" style="88" customWidth="1"/>
    <col min="2" max="2" width="33.85546875" style="88" customWidth="1"/>
    <col min="3" max="3" width="45.5703125" style="88" customWidth="1"/>
    <col min="4" max="5" width="11.5703125" style="88" customWidth="1"/>
    <col min="6" max="6" width="11.42578125" style="88" customWidth="1"/>
    <col min="7" max="7" width="26" style="88" customWidth="1"/>
    <col min="8" max="24" width="10.5703125" style="88" customWidth="1"/>
    <col min="25" max="16384" width="14.42578125" style="88"/>
  </cols>
  <sheetData>
    <row r="1" spans="1:5" ht="12">
      <c r="A1" s="86"/>
    </row>
    <row r="2" spans="1:5" ht="39" customHeight="1">
      <c r="A2" s="152"/>
      <c r="B2" s="596" t="s">
        <v>5176</v>
      </c>
      <c r="C2" s="659"/>
      <c r="D2" s="659"/>
      <c r="E2" s="659"/>
    </row>
    <row r="3" spans="1:5" ht="12">
      <c r="A3" s="89" t="s">
        <v>3971</v>
      </c>
      <c r="B3" s="574" t="s">
        <v>4207</v>
      </c>
      <c r="C3" s="660"/>
      <c r="D3" s="89" t="s">
        <v>51</v>
      </c>
      <c r="E3" s="89" t="s">
        <v>52</v>
      </c>
    </row>
    <row r="4" spans="1:5" ht="12">
      <c r="A4" s="90">
        <v>1</v>
      </c>
      <c r="B4" s="583" t="s">
        <v>4365</v>
      </c>
      <c r="C4" s="660"/>
      <c r="D4" s="93"/>
      <c r="E4" s="93"/>
    </row>
    <row r="5" spans="1:5" ht="27" customHeight="1">
      <c r="A5" s="90" t="s">
        <v>4180</v>
      </c>
      <c r="B5" s="577" t="s">
        <v>4366</v>
      </c>
      <c r="C5" s="660"/>
      <c r="D5" s="94"/>
      <c r="E5" s="94"/>
    </row>
    <row r="6" spans="1:5" ht="47.25" customHeight="1">
      <c r="A6" s="90" t="s">
        <v>4183</v>
      </c>
      <c r="B6" s="577" t="s">
        <v>4367</v>
      </c>
      <c r="C6" s="660"/>
      <c r="D6" s="94"/>
      <c r="E6" s="94"/>
    </row>
    <row r="7" spans="1:5" ht="42" customHeight="1">
      <c r="A7" s="90" t="s">
        <v>4186</v>
      </c>
      <c r="B7" s="577" t="s">
        <v>5177</v>
      </c>
      <c r="C7" s="660"/>
      <c r="D7" s="94"/>
      <c r="E7" s="94"/>
    </row>
    <row r="8" spans="1:5" ht="36" customHeight="1">
      <c r="A8" s="90" t="s">
        <v>4188</v>
      </c>
      <c r="B8" s="577" t="s">
        <v>4369</v>
      </c>
      <c r="C8" s="660"/>
      <c r="D8" s="94"/>
      <c r="E8" s="94"/>
    </row>
    <row r="9" spans="1:5" ht="72" customHeight="1">
      <c r="A9" s="90" t="s">
        <v>4191</v>
      </c>
      <c r="B9" s="584" t="s">
        <v>4370</v>
      </c>
      <c r="C9" s="660"/>
      <c r="D9" s="94"/>
      <c r="E9" s="94"/>
    </row>
    <row r="10" spans="1:5" ht="63" customHeight="1">
      <c r="A10" s="90" t="s">
        <v>4194</v>
      </c>
      <c r="B10" s="577" t="s">
        <v>4371</v>
      </c>
      <c r="C10" s="660"/>
      <c r="D10" s="94"/>
      <c r="E10" s="94"/>
    </row>
    <row r="11" spans="1:5" ht="57" customHeight="1">
      <c r="A11" s="90" t="s">
        <v>4197</v>
      </c>
      <c r="B11" s="577" t="s">
        <v>5178</v>
      </c>
      <c r="C11" s="660"/>
      <c r="D11" s="94"/>
      <c r="E11" s="94"/>
    </row>
    <row r="12" spans="1:5" ht="29.25" customHeight="1">
      <c r="A12" s="90" t="s">
        <v>4200</v>
      </c>
      <c r="B12" s="577" t="s">
        <v>4373</v>
      </c>
      <c r="C12" s="660"/>
      <c r="D12" s="94"/>
      <c r="E12" s="94"/>
    </row>
    <row r="13" spans="1:5" ht="66.75" customHeight="1">
      <c r="A13" s="90" t="s">
        <v>4223</v>
      </c>
      <c r="B13" s="577" t="s">
        <v>4374</v>
      </c>
      <c r="C13" s="663"/>
      <c r="D13" s="94"/>
      <c r="E13" s="94"/>
    </row>
    <row r="14" spans="1:5" ht="30.75" customHeight="1">
      <c r="A14" s="90" t="s">
        <v>4226</v>
      </c>
      <c r="B14" s="577" t="s">
        <v>4375</v>
      </c>
      <c r="C14" s="660"/>
      <c r="D14" s="94"/>
      <c r="E14" s="94"/>
    </row>
    <row r="15" spans="1:5" ht="57" customHeight="1">
      <c r="A15" s="90" t="s">
        <v>4233</v>
      </c>
      <c r="B15" s="92" t="s">
        <v>4376</v>
      </c>
      <c r="C15" s="92" t="s">
        <v>4377</v>
      </c>
      <c r="D15" s="94"/>
      <c r="E15" s="94"/>
    </row>
    <row r="16" spans="1:5" ht="21.75" customHeight="1">
      <c r="A16" s="127">
        <v>2</v>
      </c>
      <c r="B16" s="585" t="s">
        <v>4378</v>
      </c>
      <c r="C16" s="660"/>
      <c r="D16" s="102"/>
      <c r="E16" s="102"/>
    </row>
    <row r="17" spans="1:5" ht="63.75" customHeight="1">
      <c r="A17" s="90" t="s">
        <v>4264</v>
      </c>
      <c r="B17" s="577" t="s">
        <v>4379</v>
      </c>
      <c r="C17" s="660"/>
      <c r="D17" s="94"/>
      <c r="E17" s="94"/>
    </row>
    <row r="18" spans="1:5" ht="48.75" customHeight="1">
      <c r="A18" s="90" t="s">
        <v>4265</v>
      </c>
      <c r="B18" s="577" t="s">
        <v>5179</v>
      </c>
      <c r="C18" s="660"/>
      <c r="D18" s="94"/>
      <c r="E18" s="94"/>
    </row>
    <row r="19" spans="1:5" ht="51" customHeight="1">
      <c r="A19" s="90" t="s">
        <v>4266</v>
      </c>
      <c r="B19" s="577" t="s">
        <v>4381</v>
      </c>
      <c r="C19" s="660"/>
      <c r="D19" s="94"/>
      <c r="E19" s="94"/>
    </row>
    <row r="20" spans="1:5" ht="89.25" customHeight="1">
      <c r="A20" s="90" t="s">
        <v>4269</v>
      </c>
      <c r="B20" s="577" t="s">
        <v>4382</v>
      </c>
      <c r="C20" s="660"/>
      <c r="D20" s="94"/>
      <c r="E20" s="94"/>
    </row>
    <row r="21" spans="1:5" ht="45" customHeight="1">
      <c r="A21" s="90" t="s">
        <v>4272</v>
      </c>
      <c r="B21" s="577" t="s">
        <v>4383</v>
      </c>
      <c r="C21" s="660"/>
      <c r="D21" s="94"/>
      <c r="E21" s="94"/>
    </row>
    <row r="22" spans="1:5" ht="69" customHeight="1">
      <c r="A22" s="90" t="s">
        <v>4275</v>
      </c>
      <c r="B22" s="577" t="s">
        <v>5180</v>
      </c>
      <c r="C22" s="660"/>
      <c r="D22" s="94"/>
      <c r="E22" s="94"/>
    </row>
    <row r="23" spans="1:5" ht="21.75" customHeight="1">
      <c r="A23" s="97">
        <v>3</v>
      </c>
      <c r="B23" s="580" t="s">
        <v>5181</v>
      </c>
      <c r="C23" s="660"/>
      <c r="D23" s="102"/>
      <c r="E23" s="102"/>
    </row>
    <row r="24" spans="1:5" ht="54.75" customHeight="1">
      <c r="A24" s="90" t="s">
        <v>4386</v>
      </c>
      <c r="B24" s="93" t="s">
        <v>5182</v>
      </c>
      <c r="C24" s="101" t="s">
        <v>4695</v>
      </c>
      <c r="D24" s="94"/>
      <c r="E24" s="94"/>
    </row>
    <row r="25" spans="1:5" ht="60" customHeight="1">
      <c r="A25" s="90" t="s">
        <v>4388</v>
      </c>
      <c r="B25" s="577" t="s">
        <v>4697</v>
      </c>
      <c r="C25" s="660"/>
      <c r="D25" s="101"/>
      <c r="E25" s="94"/>
    </row>
    <row r="26" spans="1:5" ht="63" customHeight="1">
      <c r="A26" s="90" t="s">
        <v>4389</v>
      </c>
      <c r="B26" s="577" t="s">
        <v>4699</v>
      </c>
      <c r="C26" s="660"/>
      <c r="D26" s="101"/>
      <c r="E26" s="94"/>
    </row>
    <row r="27" spans="1:5" ht="40.5" customHeight="1">
      <c r="A27" s="90" t="s">
        <v>4390</v>
      </c>
      <c r="B27" s="577" t="s">
        <v>4701</v>
      </c>
      <c r="C27" s="660"/>
      <c r="D27" s="101"/>
      <c r="E27" s="94"/>
    </row>
    <row r="28" spans="1:5" ht="34.5" customHeight="1">
      <c r="A28" s="90" t="s">
        <v>4393</v>
      </c>
      <c r="B28" s="577" t="s">
        <v>4703</v>
      </c>
      <c r="C28" s="660"/>
      <c r="D28" s="101"/>
      <c r="E28" s="94"/>
    </row>
    <row r="29" spans="1:5" ht="15.75" customHeight="1">
      <c r="A29" s="90" t="s">
        <v>4395</v>
      </c>
      <c r="B29" s="577" t="s">
        <v>4705</v>
      </c>
      <c r="C29" s="660"/>
      <c r="D29" s="101"/>
      <c r="E29" s="94"/>
    </row>
    <row r="30" spans="1:5" ht="15.75" customHeight="1">
      <c r="A30" s="90" t="s">
        <v>4397</v>
      </c>
      <c r="B30" s="577" t="s">
        <v>4707</v>
      </c>
      <c r="C30" s="660"/>
      <c r="D30" s="101"/>
      <c r="E30" s="94"/>
    </row>
    <row r="31" spans="1:5" ht="14.25" customHeight="1">
      <c r="A31" s="90" t="s">
        <v>4399</v>
      </c>
      <c r="B31" s="577" t="s">
        <v>4709</v>
      </c>
      <c r="C31" s="660"/>
      <c r="D31" s="101"/>
      <c r="E31" s="94"/>
    </row>
    <row r="32" spans="1:5" ht="15.75" customHeight="1">
      <c r="A32" s="90" t="s">
        <v>4401</v>
      </c>
      <c r="B32" s="577" t="s">
        <v>4711</v>
      </c>
      <c r="C32" s="660"/>
      <c r="D32" s="101"/>
      <c r="E32" s="94"/>
    </row>
    <row r="33" spans="1:5" ht="15.75" customHeight="1">
      <c r="A33" s="90" t="s">
        <v>4403</v>
      </c>
      <c r="B33" s="577" t="s">
        <v>4713</v>
      </c>
      <c r="C33" s="660"/>
      <c r="D33" s="101"/>
      <c r="E33" s="94"/>
    </row>
    <row r="34" spans="1:5" ht="15.75" customHeight="1">
      <c r="A34" s="90" t="s">
        <v>4405</v>
      </c>
      <c r="B34" s="577" t="s">
        <v>4715</v>
      </c>
      <c r="C34" s="660"/>
      <c r="D34" s="101"/>
      <c r="E34" s="94"/>
    </row>
    <row r="35" spans="1:5" ht="34.5" customHeight="1">
      <c r="A35" s="90" t="s">
        <v>4407</v>
      </c>
      <c r="B35" s="577" t="s">
        <v>4717</v>
      </c>
      <c r="C35" s="660"/>
      <c r="D35" s="101"/>
      <c r="E35" s="94"/>
    </row>
    <row r="36" spans="1:5" ht="48.75" customHeight="1">
      <c r="A36" s="90" t="s">
        <v>4409</v>
      </c>
      <c r="B36" s="577" t="s">
        <v>4719</v>
      </c>
      <c r="C36" s="660"/>
      <c r="D36" s="101"/>
      <c r="E36" s="94"/>
    </row>
    <row r="37" spans="1:5" ht="15" customHeight="1">
      <c r="A37" s="90" t="s">
        <v>4411</v>
      </c>
      <c r="B37" s="577" t="s">
        <v>4721</v>
      </c>
      <c r="C37" s="660"/>
      <c r="D37" s="101"/>
      <c r="E37" s="94"/>
    </row>
    <row r="38" spans="1:5" ht="15.75" customHeight="1">
      <c r="A38" s="97">
        <v>4</v>
      </c>
      <c r="B38" s="580" t="s">
        <v>4722</v>
      </c>
      <c r="C38" s="660"/>
      <c r="D38" s="102"/>
      <c r="E38" s="102"/>
    </row>
    <row r="39" spans="1:5" ht="30.75" customHeight="1">
      <c r="A39" s="137" t="s">
        <v>4446</v>
      </c>
      <c r="B39" s="582" t="s">
        <v>4724</v>
      </c>
      <c r="C39" s="660"/>
      <c r="D39" s="94"/>
      <c r="E39" s="94"/>
    </row>
    <row r="40" spans="1:5" ht="30.75" customHeight="1">
      <c r="A40" s="137" t="s">
        <v>4264</v>
      </c>
      <c r="B40" s="577" t="s">
        <v>4726</v>
      </c>
      <c r="C40" s="660"/>
      <c r="D40" s="101"/>
      <c r="E40" s="94"/>
    </row>
    <row r="41" spans="1:5" ht="33.75" customHeight="1">
      <c r="A41" s="137" t="s">
        <v>4265</v>
      </c>
      <c r="B41" s="577" t="s">
        <v>4728</v>
      </c>
      <c r="C41" s="660"/>
      <c r="D41" s="101"/>
      <c r="E41" s="94"/>
    </row>
    <row r="42" spans="1:5" ht="33" customHeight="1">
      <c r="A42" s="137" t="s">
        <v>4266</v>
      </c>
      <c r="B42" s="577" t="s">
        <v>4730</v>
      </c>
      <c r="C42" s="660"/>
      <c r="D42" s="101"/>
      <c r="E42" s="94"/>
    </row>
    <row r="43" spans="1:5" ht="15.75" customHeight="1">
      <c r="A43" s="137" t="s">
        <v>4269</v>
      </c>
      <c r="B43" s="577" t="s">
        <v>4732</v>
      </c>
      <c r="C43" s="660"/>
      <c r="D43" s="101"/>
      <c r="E43" s="94"/>
    </row>
    <row r="44" spans="1:5" ht="15.75" customHeight="1">
      <c r="A44" s="137" t="s">
        <v>4272</v>
      </c>
      <c r="B44" s="577" t="s">
        <v>4734</v>
      </c>
      <c r="C44" s="660"/>
      <c r="D44" s="101"/>
      <c r="E44" s="94"/>
    </row>
    <row r="45" spans="1:5" ht="36" customHeight="1">
      <c r="A45" s="137" t="s">
        <v>4275</v>
      </c>
      <c r="B45" s="577" t="s">
        <v>4736</v>
      </c>
      <c r="C45" s="660"/>
      <c r="D45" s="101"/>
      <c r="E45" s="94"/>
    </row>
    <row r="46" spans="1:5" ht="15.75" customHeight="1">
      <c r="A46" s="137" t="s">
        <v>4278</v>
      </c>
      <c r="B46" s="577" t="s">
        <v>4738</v>
      </c>
      <c r="C46" s="660"/>
      <c r="D46" s="101"/>
      <c r="E46" s="94"/>
    </row>
    <row r="47" spans="1:5" ht="15.75" customHeight="1">
      <c r="A47" s="137" t="s">
        <v>4281</v>
      </c>
      <c r="B47" s="577" t="s">
        <v>4740</v>
      </c>
      <c r="C47" s="660"/>
      <c r="D47" s="101"/>
      <c r="E47" s="94"/>
    </row>
    <row r="48" spans="1:5" ht="30.75" customHeight="1">
      <c r="A48" s="137" t="s">
        <v>4284</v>
      </c>
      <c r="B48" s="577" t="s">
        <v>4742</v>
      </c>
      <c r="C48" s="660"/>
      <c r="D48" s="101"/>
      <c r="E48" s="94"/>
    </row>
    <row r="49" spans="1:5" ht="15.75" customHeight="1">
      <c r="A49" s="97">
        <v>5</v>
      </c>
      <c r="B49" s="580" t="s">
        <v>4743</v>
      </c>
      <c r="C49" s="660"/>
      <c r="D49" s="102"/>
      <c r="E49" s="102"/>
    </row>
    <row r="50" spans="1:5" ht="42.75" customHeight="1">
      <c r="A50" s="90" t="s">
        <v>4468</v>
      </c>
      <c r="B50" s="577" t="s">
        <v>4745</v>
      </c>
      <c r="C50" s="660"/>
      <c r="D50" s="94"/>
      <c r="E50" s="94"/>
    </row>
    <row r="51" spans="1:5" ht="40.5" customHeight="1">
      <c r="A51" s="90" t="s">
        <v>4469</v>
      </c>
      <c r="B51" s="577" t="s">
        <v>4747</v>
      </c>
      <c r="C51" s="660"/>
      <c r="D51" s="101"/>
      <c r="E51" s="94"/>
    </row>
    <row r="52" spans="1:5" ht="30" customHeight="1">
      <c r="A52" s="90" t="s">
        <v>4470</v>
      </c>
      <c r="B52" s="577" t="s">
        <v>4749</v>
      </c>
      <c r="C52" s="660"/>
      <c r="D52" s="101"/>
      <c r="E52" s="94"/>
    </row>
    <row r="53" spans="1:5" ht="24.75" customHeight="1">
      <c r="A53" s="90" t="s">
        <v>4471</v>
      </c>
      <c r="B53" s="577" t="s">
        <v>4751</v>
      </c>
      <c r="C53" s="660"/>
      <c r="D53" s="101"/>
      <c r="E53" s="94"/>
    </row>
    <row r="54" spans="1:5" ht="30" customHeight="1">
      <c r="A54" s="90" t="s">
        <v>4473</v>
      </c>
      <c r="B54" s="577" t="s">
        <v>4753</v>
      </c>
      <c r="C54" s="660"/>
      <c r="D54" s="101"/>
      <c r="E54" s="94"/>
    </row>
    <row r="55" spans="1:5" ht="31.5" customHeight="1">
      <c r="A55" s="90" t="s">
        <v>4474</v>
      </c>
      <c r="B55" s="577" t="s">
        <v>4755</v>
      </c>
      <c r="C55" s="660"/>
      <c r="D55" s="101"/>
      <c r="E55" s="94"/>
    </row>
    <row r="56" spans="1:5" ht="21" customHeight="1">
      <c r="A56" s="90" t="s">
        <v>4475</v>
      </c>
      <c r="B56" s="577" t="s">
        <v>4757</v>
      </c>
      <c r="C56" s="660"/>
      <c r="D56" s="101"/>
      <c r="E56" s="94"/>
    </row>
    <row r="57" spans="1:5" ht="24" customHeight="1">
      <c r="A57" s="90" t="s">
        <v>4477</v>
      </c>
      <c r="B57" s="577" t="s">
        <v>4759</v>
      </c>
      <c r="C57" s="660"/>
      <c r="D57" s="101"/>
      <c r="E57" s="101"/>
    </row>
    <row r="58" spans="1:5" ht="33" customHeight="1">
      <c r="A58" s="90" t="s">
        <v>4479</v>
      </c>
      <c r="B58" s="577" t="s">
        <v>4761</v>
      </c>
      <c r="C58" s="660"/>
      <c r="D58" s="101"/>
      <c r="E58" s="101"/>
    </row>
    <row r="59" spans="1:5" ht="29.25" customHeight="1">
      <c r="A59" s="90" t="s">
        <v>4480</v>
      </c>
      <c r="B59" s="577" t="s">
        <v>4763</v>
      </c>
      <c r="C59" s="660"/>
      <c r="D59" s="101"/>
      <c r="E59" s="101"/>
    </row>
    <row r="60" spans="1:5" ht="15.75" customHeight="1">
      <c r="A60" s="97">
        <v>6</v>
      </c>
      <c r="B60" s="580" t="s">
        <v>4764</v>
      </c>
      <c r="C60" s="660"/>
      <c r="D60" s="102"/>
      <c r="E60" s="102"/>
    </row>
    <row r="61" spans="1:5" ht="27" customHeight="1">
      <c r="A61" s="90" t="s">
        <v>4492</v>
      </c>
      <c r="B61" s="93" t="s">
        <v>4764</v>
      </c>
      <c r="C61" s="99" t="s">
        <v>4766</v>
      </c>
      <c r="D61" s="94"/>
      <c r="E61" s="94"/>
    </row>
    <row r="62" spans="1:5" ht="27" customHeight="1">
      <c r="A62" s="90" t="s">
        <v>4493</v>
      </c>
      <c r="B62" s="577" t="s">
        <v>4768</v>
      </c>
      <c r="C62" s="660"/>
      <c r="D62" s="101"/>
      <c r="E62" s="94"/>
    </row>
    <row r="63" spans="1:5" ht="27" customHeight="1">
      <c r="A63" s="90" t="s">
        <v>4494</v>
      </c>
      <c r="B63" s="577" t="s">
        <v>4770</v>
      </c>
      <c r="C63" s="660"/>
      <c r="D63" s="101"/>
      <c r="E63" s="94"/>
    </row>
    <row r="64" spans="1:5" ht="27" customHeight="1">
      <c r="A64" s="90" t="s">
        <v>4495</v>
      </c>
      <c r="B64" s="577" t="s">
        <v>4772</v>
      </c>
      <c r="C64" s="660"/>
      <c r="D64" s="101"/>
      <c r="E64" s="94"/>
    </row>
    <row r="65" spans="1:5" ht="27" customHeight="1">
      <c r="A65" s="90" t="s">
        <v>4496</v>
      </c>
      <c r="B65" s="577" t="s">
        <v>4774</v>
      </c>
      <c r="C65" s="660"/>
      <c r="D65" s="101"/>
      <c r="E65" s="94"/>
    </row>
    <row r="66" spans="1:5" ht="27" customHeight="1">
      <c r="A66" s="90" t="s">
        <v>4498</v>
      </c>
      <c r="B66" s="577" t="s">
        <v>4776</v>
      </c>
      <c r="C66" s="660"/>
      <c r="D66" s="101"/>
      <c r="E66" s="94"/>
    </row>
    <row r="67" spans="1:5" ht="27" customHeight="1">
      <c r="A67" s="90" t="s">
        <v>4500</v>
      </c>
      <c r="B67" s="577" t="s">
        <v>4778</v>
      </c>
      <c r="C67" s="660"/>
      <c r="D67" s="101"/>
      <c r="E67" s="94"/>
    </row>
    <row r="68" spans="1:5" ht="27" customHeight="1">
      <c r="A68" s="90" t="s">
        <v>4502</v>
      </c>
      <c r="B68" s="577" t="s">
        <v>4780</v>
      </c>
      <c r="C68" s="660"/>
      <c r="D68" s="101"/>
      <c r="E68" s="94"/>
    </row>
    <row r="69" spans="1:5" ht="27" customHeight="1">
      <c r="A69" s="90" t="s">
        <v>4504</v>
      </c>
      <c r="B69" s="577" t="s">
        <v>4782</v>
      </c>
      <c r="C69" s="660"/>
      <c r="D69" s="101"/>
      <c r="E69" s="94"/>
    </row>
    <row r="70" spans="1:5" ht="21" customHeight="1">
      <c r="A70" s="90" t="s">
        <v>4506</v>
      </c>
      <c r="B70" s="577" t="s">
        <v>4784</v>
      </c>
      <c r="C70" s="660"/>
      <c r="D70" s="101"/>
      <c r="E70" s="94"/>
    </row>
    <row r="71" spans="1:5" ht="27" customHeight="1">
      <c r="A71" s="90" t="s">
        <v>4508</v>
      </c>
      <c r="B71" s="577" t="s">
        <v>4786</v>
      </c>
      <c r="C71" s="660"/>
      <c r="D71" s="101"/>
      <c r="E71" s="94"/>
    </row>
    <row r="72" spans="1:5" ht="27" customHeight="1">
      <c r="A72" s="90" t="s">
        <v>4510</v>
      </c>
      <c r="B72" s="577" t="s">
        <v>4788</v>
      </c>
      <c r="C72" s="660"/>
      <c r="D72" s="101"/>
      <c r="E72" s="94"/>
    </row>
    <row r="73" spans="1:5" ht="27" customHeight="1">
      <c r="A73" s="90" t="s">
        <v>4512</v>
      </c>
      <c r="B73" s="577" t="s">
        <v>4790</v>
      </c>
      <c r="C73" s="660"/>
      <c r="D73" s="101"/>
      <c r="E73" s="94"/>
    </row>
    <row r="74" spans="1:5" ht="15.75" customHeight="1">
      <c r="A74" s="97">
        <v>7</v>
      </c>
      <c r="B74" s="580" t="s">
        <v>5183</v>
      </c>
      <c r="C74" s="660"/>
      <c r="D74" s="102"/>
      <c r="E74" s="102"/>
    </row>
    <row r="75" spans="1:5" ht="55.5" customHeight="1">
      <c r="A75" s="137" t="s">
        <v>4530</v>
      </c>
      <c r="B75" s="577" t="s">
        <v>5184</v>
      </c>
      <c r="C75" s="660"/>
      <c r="D75" s="128"/>
      <c r="E75" s="94"/>
    </row>
    <row r="76" spans="1:5" ht="33.75" customHeight="1">
      <c r="A76" s="137" t="s">
        <v>4531</v>
      </c>
      <c r="B76" s="577" t="s">
        <v>5185</v>
      </c>
      <c r="C76" s="660"/>
      <c r="D76" s="128"/>
      <c r="E76" s="94"/>
    </row>
    <row r="77" spans="1:5" ht="18" customHeight="1">
      <c r="A77" s="137" t="s">
        <v>4532</v>
      </c>
      <c r="B77" s="577" t="s">
        <v>5186</v>
      </c>
      <c r="C77" s="660"/>
      <c r="D77" s="128"/>
      <c r="E77" s="94"/>
    </row>
    <row r="78" spans="1:5" ht="29.25" customHeight="1">
      <c r="A78" s="137" t="s">
        <v>4533</v>
      </c>
      <c r="B78" s="577" t="s">
        <v>5187</v>
      </c>
      <c r="C78" s="660"/>
      <c r="D78" s="128"/>
      <c r="E78" s="94"/>
    </row>
    <row r="79" spans="1:5" ht="18" customHeight="1">
      <c r="A79" s="137" t="s">
        <v>4535</v>
      </c>
      <c r="B79" s="577" t="s">
        <v>5188</v>
      </c>
      <c r="C79" s="660"/>
      <c r="D79" s="128"/>
      <c r="E79" s="94"/>
    </row>
    <row r="80" spans="1:5" ht="36" customHeight="1">
      <c r="A80" s="137" t="s">
        <v>4537</v>
      </c>
      <c r="B80" s="577" t="s">
        <v>5189</v>
      </c>
      <c r="C80" s="660"/>
      <c r="D80" s="128"/>
      <c r="E80" s="94"/>
    </row>
    <row r="81" spans="1:5" ht="15.75" customHeight="1">
      <c r="A81" s="97">
        <v>8</v>
      </c>
      <c r="B81" s="580" t="s">
        <v>5190</v>
      </c>
      <c r="C81" s="660"/>
      <c r="D81" s="102"/>
      <c r="E81" s="102"/>
    </row>
    <row r="82" spans="1:5" ht="46.5" customHeight="1">
      <c r="A82" s="90" t="s">
        <v>4569</v>
      </c>
      <c r="B82" s="577" t="s">
        <v>5191</v>
      </c>
      <c r="C82" s="660"/>
      <c r="D82" s="94"/>
      <c r="E82" s="94"/>
    </row>
    <row r="83" spans="1:5" ht="41.25" customHeight="1">
      <c r="A83" s="90" t="s">
        <v>4570</v>
      </c>
      <c r="B83" s="577" t="s">
        <v>5192</v>
      </c>
      <c r="C83" s="660"/>
      <c r="D83" s="92"/>
      <c r="E83" s="94"/>
    </row>
    <row r="84" spans="1:5" ht="42.75" customHeight="1">
      <c r="A84" s="90" t="s">
        <v>4571</v>
      </c>
      <c r="B84" s="577" t="s">
        <v>5193</v>
      </c>
      <c r="C84" s="660"/>
      <c r="D84" s="92"/>
      <c r="E84" s="94"/>
    </row>
    <row r="85" spans="1:5" ht="31.5" customHeight="1">
      <c r="A85" s="90" t="s">
        <v>4573</v>
      </c>
      <c r="B85" s="577" t="s">
        <v>5194</v>
      </c>
      <c r="C85" s="660"/>
      <c r="D85" s="92"/>
      <c r="E85" s="94"/>
    </row>
    <row r="86" spans="1:5" ht="32.25" customHeight="1">
      <c r="A86" s="90" t="s">
        <v>4575</v>
      </c>
      <c r="B86" s="577" t="s">
        <v>5195</v>
      </c>
      <c r="C86" s="660"/>
      <c r="D86" s="92"/>
      <c r="E86" s="94"/>
    </row>
    <row r="87" spans="1:5" ht="20.25" customHeight="1">
      <c r="A87" s="90" t="s">
        <v>4577</v>
      </c>
      <c r="B87" s="577" t="s">
        <v>5196</v>
      </c>
      <c r="C87" s="660"/>
      <c r="D87" s="92"/>
      <c r="E87" s="94"/>
    </row>
    <row r="88" spans="1:5" ht="32.25" customHeight="1">
      <c r="A88" s="90" t="s">
        <v>4579</v>
      </c>
      <c r="B88" s="577" t="s">
        <v>5197</v>
      </c>
      <c r="C88" s="660"/>
      <c r="D88" s="92"/>
      <c r="E88" s="94"/>
    </row>
    <row r="89" spans="1:5" ht="57.75" customHeight="1">
      <c r="A89" s="90" t="s">
        <v>4581</v>
      </c>
      <c r="B89" s="92" t="s">
        <v>4792</v>
      </c>
      <c r="C89" s="92" t="s">
        <v>4793</v>
      </c>
      <c r="D89" s="94"/>
      <c r="E89" s="94"/>
    </row>
    <row r="90" spans="1:5" ht="126" customHeight="1">
      <c r="A90" s="90" t="s">
        <v>4584</v>
      </c>
      <c r="B90" s="138" t="s">
        <v>4795</v>
      </c>
      <c r="C90" s="100" t="s">
        <v>4796</v>
      </c>
      <c r="D90" s="94"/>
      <c r="E90" s="94"/>
    </row>
    <row r="91" spans="1:5" ht="15.75" customHeight="1">
      <c r="A91" s="578" t="s">
        <v>4587</v>
      </c>
      <c r="B91" s="139" t="s">
        <v>4798</v>
      </c>
      <c r="C91" s="139" t="s">
        <v>4799</v>
      </c>
      <c r="D91" s="94"/>
      <c r="E91" s="94"/>
    </row>
    <row r="92" spans="1:5" ht="15.75" customHeight="1">
      <c r="A92" s="661"/>
      <c r="B92" s="140" t="s">
        <v>4800</v>
      </c>
      <c r="C92" s="137" t="s">
        <v>4801</v>
      </c>
      <c r="D92" s="94"/>
      <c r="E92" s="94"/>
    </row>
    <row r="93" spans="1:5" ht="15.75" customHeight="1">
      <c r="A93" s="661"/>
      <c r="B93" s="140" t="s">
        <v>4802</v>
      </c>
      <c r="C93" s="137" t="s">
        <v>4803</v>
      </c>
      <c r="D93" s="94"/>
      <c r="E93" s="94"/>
    </row>
    <row r="94" spans="1:5" ht="15.75" customHeight="1">
      <c r="A94" s="661"/>
      <c r="B94" s="140" t="s">
        <v>4804</v>
      </c>
      <c r="C94" s="137" t="s">
        <v>4805</v>
      </c>
      <c r="D94" s="94"/>
      <c r="E94" s="94"/>
    </row>
    <row r="95" spans="1:5" ht="15.75" customHeight="1">
      <c r="A95" s="661"/>
      <c r="B95" s="140" t="s">
        <v>4806</v>
      </c>
      <c r="C95" s="137" t="s">
        <v>4807</v>
      </c>
      <c r="D95" s="94"/>
      <c r="E95" s="94"/>
    </row>
    <row r="96" spans="1:5" ht="15.75" customHeight="1">
      <c r="A96" s="661"/>
      <c r="B96" s="140" t="s">
        <v>4808</v>
      </c>
      <c r="C96" s="137" t="s">
        <v>4809</v>
      </c>
      <c r="D96" s="94"/>
      <c r="E96" s="94"/>
    </row>
    <row r="97" spans="1:5" ht="15.75" customHeight="1">
      <c r="A97" s="661"/>
      <c r="B97" s="140" t="s">
        <v>4810</v>
      </c>
      <c r="C97" s="137" t="s">
        <v>4811</v>
      </c>
      <c r="D97" s="94"/>
      <c r="E97" s="94"/>
    </row>
    <row r="98" spans="1:5" ht="15.75" customHeight="1">
      <c r="A98" s="661"/>
      <c r="B98" s="140" t="s">
        <v>4812</v>
      </c>
      <c r="C98" s="137" t="s">
        <v>4813</v>
      </c>
      <c r="D98" s="94"/>
      <c r="E98" s="94"/>
    </row>
    <row r="99" spans="1:5" ht="15.75" customHeight="1">
      <c r="A99" s="661"/>
      <c r="B99" s="140" t="s">
        <v>4814</v>
      </c>
      <c r="C99" s="137" t="s">
        <v>4815</v>
      </c>
      <c r="D99" s="94"/>
      <c r="E99" s="94"/>
    </row>
    <row r="100" spans="1:5" ht="15.75" customHeight="1">
      <c r="A100" s="661"/>
      <c r="B100" s="140" t="s">
        <v>4816</v>
      </c>
      <c r="C100" s="137" t="s">
        <v>4817</v>
      </c>
      <c r="D100" s="94"/>
      <c r="E100" s="94"/>
    </row>
    <row r="101" spans="1:5" ht="15.75" customHeight="1">
      <c r="A101" s="662"/>
      <c r="B101" s="140" t="s">
        <v>4818</v>
      </c>
      <c r="C101" s="137" t="s">
        <v>4819</v>
      </c>
      <c r="D101" s="94"/>
      <c r="E101" s="94"/>
    </row>
    <row r="102" spans="1:5" ht="50.25" customHeight="1">
      <c r="A102" s="90" t="s">
        <v>4590</v>
      </c>
      <c r="B102" s="577" t="s">
        <v>4821</v>
      </c>
      <c r="C102" s="660"/>
      <c r="D102" s="94"/>
      <c r="E102" s="94"/>
    </row>
    <row r="103" spans="1:5" ht="107.25" customHeight="1">
      <c r="A103" s="90" t="s">
        <v>4593</v>
      </c>
      <c r="B103" s="577" t="s">
        <v>4823</v>
      </c>
      <c r="C103" s="660"/>
      <c r="D103" s="94"/>
      <c r="E103" s="94"/>
    </row>
    <row r="104" spans="1:5" ht="15.75" customHeight="1">
      <c r="A104" s="127">
        <v>9</v>
      </c>
      <c r="B104" s="145" t="s">
        <v>5198</v>
      </c>
      <c r="C104" s="102"/>
      <c r="D104" s="102"/>
      <c r="E104" s="102"/>
    </row>
    <row r="105" spans="1:5" ht="56.25" customHeight="1">
      <c r="A105" s="90" t="s">
        <v>4660</v>
      </c>
      <c r="B105" s="577" t="s">
        <v>5199</v>
      </c>
      <c r="C105" s="660"/>
      <c r="D105" s="94"/>
      <c r="E105" s="94"/>
    </row>
    <row r="106" spans="1:5" ht="63" customHeight="1">
      <c r="A106" s="90" t="s">
        <v>4662</v>
      </c>
      <c r="B106" s="577" t="s">
        <v>5200</v>
      </c>
      <c r="C106" s="660"/>
      <c r="D106" s="94"/>
      <c r="E106" s="94"/>
    </row>
    <row r="107" spans="1:5" ht="57.75" customHeight="1">
      <c r="A107" s="90" t="s">
        <v>4674</v>
      </c>
      <c r="B107" s="577" t="s">
        <v>5201</v>
      </c>
      <c r="C107" s="660"/>
      <c r="D107" s="94"/>
      <c r="E107" s="94"/>
    </row>
    <row r="108" spans="1:5" ht="26.25" customHeight="1">
      <c r="A108" s="90" t="s">
        <v>4678</v>
      </c>
      <c r="B108" s="577" t="s">
        <v>5202</v>
      </c>
      <c r="C108" s="660"/>
      <c r="D108" s="101"/>
      <c r="E108" s="94"/>
    </row>
    <row r="109" spans="1:5" ht="15.75" customHeight="1">
      <c r="A109" s="90" t="s">
        <v>4683</v>
      </c>
      <c r="B109" s="577" t="s">
        <v>5203</v>
      </c>
      <c r="C109" s="660"/>
      <c r="D109" s="101"/>
      <c r="E109" s="94"/>
    </row>
    <row r="110" spans="1:5" ht="15.75" customHeight="1">
      <c r="A110" s="90" t="s">
        <v>5204</v>
      </c>
      <c r="B110" s="577" t="s">
        <v>5205</v>
      </c>
      <c r="C110" s="660"/>
      <c r="D110" s="101"/>
      <c r="E110" s="94"/>
    </row>
    <row r="111" spans="1:5" ht="36.75" customHeight="1">
      <c r="A111" s="90" t="s">
        <v>5206</v>
      </c>
      <c r="B111" s="577" t="s">
        <v>5207</v>
      </c>
      <c r="C111" s="660"/>
      <c r="D111" s="101"/>
      <c r="E111" s="94"/>
    </row>
    <row r="112" spans="1:5" ht="25.5" customHeight="1">
      <c r="A112" s="90" t="s">
        <v>5208</v>
      </c>
      <c r="B112" s="577" t="s">
        <v>5209</v>
      </c>
      <c r="C112" s="660"/>
      <c r="D112" s="101"/>
      <c r="E112" s="94"/>
    </row>
    <row r="113" spans="1:5" ht="15.75" customHeight="1">
      <c r="A113" s="127">
        <v>10</v>
      </c>
      <c r="B113" s="145" t="s">
        <v>5210</v>
      </c>
      <c r="C113" s="102"/>
      <c r="D113" s="102"/>
      <c r="E113" s="102"/>
    </row>
    <row r="114" spans="1:5" ht="39" customHeight="1">
      <c r="A114" s="90" t="s">
        <v>4693</v>
      </c>
      <c r="B114" s="577" t="s">
        <v>5211</v>
      </c>
      <c r="C114" s="660"/>
      <c r="D114" s="94"/>
      <c r="E114" s="94"/>
    </row>
    <row r="115" spans="1:5" ht="31.5" customHeight="1">
      <c r="A115" s="90" t="s">
        <v>4696</v>
      </c>
      <c r="B115" s="577" t="s">
        <v>5212</v>
      </c>
      <c r="C115" s="660"/>
      <c r="D115" s="101"/>
      <c r="E115" s="94"/>
    </row>
    <row r="116" spans="1:5" ht="27" customHeight="1">
      <c r="A116" s="90" t="s">
        <v>4698</v>
      </c>
      <c r="B116" s="577" t="s">
        <v>5213</v>
      </c>
      <c r="C116" s="660"/>
      <c r="D116" s="101"/>
      <c r="E116" s="94"/>
    </row>
    <row r="117" spans="1:5" ht="26.25" customHeight="1">
      <c r="A117" s="90" t="s">
        <v>4700</v>
      </c>
      <c r="B117" s="577" t="s">
        <v>5214</v>
      </c>
      <c r="C117" s="660"/>
      <c r="D117" s="101"/>
      <c r="E117" s="94"/>
    </row>
    <row r="118" spans="1:5" ht="15.75" customHeight="1">
      <c r="A118" s="90" t="s">
        <v>4702</v>
      </c>
      <c r="B118" s="577" t="s">
        <v>5215</v>
      </c>
      <c r="C118" s="660"/>
      <c r="D118" s="101"/>
      <c r="E118" s="94"/>
    </row>
    <row r="119" spans="1:5" ht="29.25" customHeight="1">
      <c r="A119" s="90" t="s">
        <v>4704</v>
      </c>
      <c r="B119" s="577" t="s">
        <v>5216</v>
      </c>
      <c r="C119" s="660"/>
      <c r="D119" s="101"/>
      <c r="E119" s="94"/>
    </row>
    <row r="120" spans="1:5" ht="15.75" customHeight="1">
      <c r="A120" s="90" t="s">
        <v>4706</v>
      </c>
      <c r="B120" s="577" t="s">
        <v>5217</v>
      </c>
      <c r="C120" s="660"/>
      <c r="D120" s="101"/>
      <c r="E120" s="94"/>
    </row>
    <row r="121" spans="1:5" ht="15.75" customHeight="1">
      <c r="A121" s="90" t="s">
        <v>4708</v>
      </c>
      <c r="B121" s="577" t="s">
        <v>5218</v>
      </c>
      <c r="C121" s="660"/>
      <c r="D121" s="101"/>
      <c r="E121" s="94"/>
    </row>
    <row r="122" spans="1:5" ht="15.75" customHeight="1">
      <c r="A122" s="127">
        <v>11</v>
      </c>
      <c r="B122" s="145" t="s">
        <v>5219</v>
      </c>
      <c r="C122" s="102"/>
      <c r="D122" s="102"/>
      <c r="E122" s="102"/>
    </row>
    <row r="123" spans="1:5" ht="32.25" customHeight="1">
      <c r="A123" s="90" t="s">
        <v>4723</v>
      </c>
      <c r="B123" s="577" t="s">
        <v>5220</v>
      </c>
      <c r="C123" s="660"/>
      <c r="D123" s="94"/>
      <c r="E123" s="94"/>
    </row>
    <row r="124" spans="1:5" ht="45.75" customHeight="1">
      <c r="A124" s="90" t="s">
        <v>4725</v>
      </c>
      <c r="B124" s="577" t="s">
        <v>5221</v>
      </c>
      <c r="C124" s="660"/>
      <c r="D124" s="101"/>
      <c r="E124" s="94"/>
    </row>
    <row r="125" spans="1:5" ht="26.25" customHeight="1">
      <c r="A125" s="90" t="s">
        <v>4727</v>
      </c>
      <c r="B125" s="577" t="s">
        <v>5222</v>
      </c>
      <c r="C125" s="660"/>
      <c r="D125" s="101"/>
      <c r="E125" s="94"/>
    </row>
    <row r="126" spans="1:5" ht="32.25" customHeight="1">
      <c r="A126" s="90" t="s">
        <v>4729</v>
      </c>
      <c r="B126" s="577" t="s">
        <v>5223</v>
      </c>
      <c r="C126" s="660"/>
      <c r="D126" s="101"/>
      <c r="E126" s="94"/>
    </row>
    <row r="127" spans="1:5" ht="15.75" customHeight="1">
      <c r="A127" s="127">
        <v>12</v>
      </c>
      <c r="B127" s="145" t="s">
        <v>5224</v>
      </c>
      <c r="C127" s="102"/>
      <c r="D127" s="102"/>
      <c r="E127" s="102"/>
    </row>
    <row r="128" spans="1:5" ht="43.5" customHeight="1">
      <c r="A128" s="90" t="s">
        <v>4744</v>
      </c>
      <c r="B128" s="577" t="s">
        <v>5225</v>
      </c>
      <c r="C128" s="660"/>
      <c r="D128" s="94"/>
      <c r="E128" s="94"/>
    </row>
    <row r="129" spans="1:5" ht="32.25" customHeight="1">
      <c r="A129" s="90" t="s">
        <v>4746</v>
      </c>
      <c r="B129" s="577" t="s">
        <v>5226</v>
      </c>
      <c r="C129" s="660"/>
      <c r="D129" s="94"/>
      <c r="E129" s="94"/>
    </row>
    <row r="130" spans="1:5" ht="15.75" customHeight="1">
      <c r="A130" s="90" t="s">
        <v>4748</v>
      </c>
      <c r="B130" s="577" t="s">
        <v>5227</v>
      </c>
      <c r="C130" s="660"/>
      <c r="D130" s="92"/>
      <c r="E130" s="94"/>
    </row>
    <row r="131" spans="1:5" ht="22.5" customHeight="1">
      <c r="A131" s="90" t="s">
        <v>4750</v>
      </c>
      <c r="B131" s="577" t="s">
        <v>5228</v>
      </c>
      <c r="C131" s="660"/>
      <c r="D131" s="92"/>
      <c r="E131" s="94"/>
    </row>
    <row r="132" spans="1:5" ht="89.25" customHeight="1">
      <c r="A132" s="90" t="s">
        <v>4752</v>
      </c>
      <c r="B132" s="577" t="s">
        <v>5229</v>
      </c>
      <c r="C132" s="660"/>
      <c r="D132" s="92"/>
      <c r="E132" s="94"/>
    </row>
    <row r="133" spans="1:5" ht="37.5" customHeight="1">
      <c r="A133" s="90" t="s">
        <v>4754</v>
      </c>
      <c r="B133" s="577" t="s">
        <v>5230</v>
      </c>
      <c r="C133" s="660"/>
      <c r="D133" s="92"/>
      <c r="E133" s="94"/>
    </row>
    <row r="134" spans="1:5" ht="21" customHeight="1">
      <c r="A134" s="90" t="s">
        <v>4756</v>
      </c>
      <c r="B134" s="577" t="s">
        <v>5231</v>
      </c>
      <c r="C134" s="660"/>
      <c r="D134" s="92"/>
      <c r="E134" s="94"/>
    </row>
    <row r="135" spans="1:5" ht="48" customHeight="1">
      <c r="A135" s="90" t="s">
        <v>4758</v>
      </c>
      <c r="B135" s="577" t="s">
        <v>5232</v>
      </c>
      <c r="C135" s="660"/>
      <c r="D135" s="92"/>
      <c r="E135" s="94"/>
    </row>
    <row r="136" spans="1:5" ht="15.75" customHeight="1">
      <c r="A136" s="90" t="s">
        <v>4760</v>
      </c>
      <c r="B136" s="577" t="s">
        <v>5233</v>
      </c>
      <c r="C136" s="660"/>
      <c r="D136" s="92"/>
      <c r="E136" s="94"/>
    </row>
    <row r="137" spans="1:5" ht="62.25" customHeight="1">
      <c r="A137" s="90" t="s">
        <v>4762</v>
      </c>
      <c r="B137" s="91" t="s">
        <v>4261</v>
      </c>
      <c r="C137" s="141" t="s">
        <v>5234</v>
      </c>
      <c r="D137" s="92"/>
      <c r="E137" s="94"/>
    </row>
    <row r="138" spans="1:5" ht="15.75" customHeight="1">
      <c r="A138" s="127">
        <v>13</v>
      </c>
      <c r="B138" s="145" t="s">
        <v>5235</v>
      </c>
      <c r="C138" s="102"/>
      <c r="D138" s="102"/>
      <c r="E138" s="102"/>
    </row>
    <row r="139" spans="1:5" ht="90" customHeight="1">
      <c r="A139" s="90" t="s">
        <v>4765</v>
      </c>
      <c r="B139" s="577" t="s">
        <v>4826</v>
      </c>
      <c r="C139" s="660"/>
      <c r="D139" s="94"/>
      <c r="E139" s="94"/>
    </row>
    <row r="140" spans="1:5" ht="15.75" customHeight="1">
      <c r="A140" s="90"/>
      <c r="B140" s="99"/>
      <c r="C140" s="94"/>
      <c r="D140" s="94"/>
      <c r="E140" s="94"/>
    </row>
    <row r="141" spans="1:5" ht="15.75" customHeight="1">
      <c r="A141" s="97">
        <v>14</v>
      </c>
      <c r="B141" s="580" t="s">
        <v>4827</v>
      </c>
      <c r="C141" s="660"/>
      <c r="D141" s="102"/>
      <c r="E141" s="102"/>
    </row>
    <row r="142" spans="1:5" ht="46.5" customHeight="1">
      <c r="A142" s="90" t="s">
        <v>4825</v>
      </c>
      <c r="B142" s="577" t="s">
        <v>4829</v>
      </c>
      <c r="C142" s="660"/>
      <c r="D142" s="94"/>
      <c r="E142" s="94"/>
    </row>
    <row r="143" spans="1:5" ht="15.75" customHeight="1">
      <c r="A143" s="90" t="s">
        <v>5236</v>
      </c>
      <c r="B143" s="577" t="s">
        <v>4831</v>
      </c>
      <c r="C143" s="660"/>
      <c r="D143" s="92"/>
      <c r="E143" s="94"/>
    </row>
    <row r="144" spans="1:5" ht="36" customHeight="1">
      <c r="A144" s="90" t="s">
        <v>5237</v>
      </c>
      <c r="B144" s="577" t="s">
        <v>4833</v>
      </c>
      <c r="C144" s="660"/>
      <c r="D144" s="92"/>
      <c r="E144" s="94"/>
    </row>
    <row r="145" spans="1:5" ht="15.75" customHeight="1">
      <c r="A145" s="90" t="s">
        <v>5238</v>
      </c>
      <c r="B145" s="577" t="s">
        <v>4835</v>
      </c>
      <c r="C145" s="660"/>
      <c r="D145" s="101"/>
      <c r="E145" s="94"/>
    </row>
    <row r="146" spans="1:5" ht="15.75" customHeight="1">
      <c r="A146" s="90" t="s">
        <v>5239</v>
      </c>
      <c r="B146" s="577" t="s">
        <v>4837</v>
      </c>
      <c r="C146" s="660"/>
      <c r="D146" s="101"/>
      <c r="E146" s="94"/>
    </row>
    <row r="147" spans="1:5" ht="14.25" customHeight="1">
      <c r="A147" s="90" t="s">
        <v>5240</v>
      </c>
      <c r="B147" s="577" t="s">
        <v>4839</v>
      </c>
      <c r="C147" s="660"/>
      <c r="D147" s="92"/>
      <c r="E147" s="94"/>
    </row>
    <row r="148" spans="1:5" ht="32.25" customHeight="1">
      <c r="A148" s="90" t="s">
        <v>5241</v>
      </c>
      <c r="B148" s="577" t="s">
        <v>4841</v>
      </c>
      <c r="C148" s="660"/>
      <c r="D148" s="101"/>
      <c r="E148" s="94"/>
    </row>
    <row r="149" spans="1:5" ht="39" customHeight="1">
      <c r="A149" s="90" t="s">
        <v>5242</v>
      </c>
      <c r="B149" s="577" t="s">
        <v>4843</v>
      </c>
      <c r="C149" s="660"/>
      <c r="D149" s="101"/>
      <c r="E149" s="94"/>
    </row>
    <row r="150" spans="1:5" ht="15.75" customHeight="1">
      <c r="A150" s="90" t="s">
        <v>5243</v>
      </c>
      <c r="B150" s="577" t="s">
        <v>4845</v>
      </c>
      <c r="C150" s="660"/>
      <c r="D150" s="101"/>
      <c r="E150" s="94"/>
    </row>
    <row r="151" spans="1:5" ht="15.75" customHeight="1">
      <c r="A151" s="90" t="s">
        <v>5244</v>
      </c>
      <c r="B151" s="577" t="s">
        <v>4847</v>
      </c>
      <c r="C151" s="660"/>
      <c r="D151" s="101"/>
      <c r="E151" s="94"/>
    </row>
    <row r="152" spans="1:5" ht="15.75" customHeight="1">
      <c r="A152" s="90" t="s">
        <v>5245</v>
      </c>
      <c r="B152" s="577" t="s">
        <v>4849</v>
      </c>
      <c r="C152" s="660"/>
      <c r="D152" s="101"/>
      <c r="E152" s="94"/>
    </row>
    <row r="153" spans="1:5" ht="15.75" customHeight="1">
      <c r="A153" s="90" t="s">
        <v>5246</v>
      </c>
      <c r="B153" s="577" t="s">
        <v>5247</v>
      </c>
      <c r="C153" s="660"/>
      <c r="D153" s="101"/>
      <c r="E153" s="94"/>
    </row>
    <row r="154" spans="1:5" ht="30" customHeight="1">
      <c r="A154" s="90" t="s">
        <v>5248</v>
      </c>
      <c r="B154" s="577" t="s">
        <v>4853</v>
      </c>
      <c r="C154" s="660"/>
      <c r="D154" s="101"/>
      <c r="E154" s="94"/>
    </row>
    <row r="155" spans="1:5" ht="15.75" customHeight="1">
      <c r="A155" s="90" t="s">
        <v>5249</v>
      </c>
      <c r="B155" s="577" t="s">
        <v>4855</v>
      </c>
      <c r="C155" s="660"/>
      <c r="D155" s="101"/>
      <c r="E155" s="94"/>
    </row>
    <row r="156" spans="1:5" ht="27" customHeight="1">
      <c r="A156" s="90" t="s">
        <v>5250</v>
      </c>
      <c r="B156" s="577" t="s">
        <v>4857</v>
      </c>
      <c r="C156" s="660"/>
      <c r="D156" s="101"/>
      <c r="E156" s="94"/>
    </row>
    <row r="157" spans="1:5" ht="43.5" customHeight="1">
      <c r="A157" s="90" t="s">
        <v>5251</v>
      </c>
      <c r="B157" s="577" t="s">
        <v>4859</v>
      </c>
      <c r="C157" s="660"/>
      <c r="D157" s="101"/>
      <c r="E157" s="94"/>
    </row>
    <row r="158" spans="1:5" ht="15.75" customHeight="1">
      <c r="A158" s="90" t="s">
        <v>5252</v>
      </c>
      <c r="B158" s="577" t="s">
        <v>4861</v>
      </c>
      <c r="C158" s="660"/>
      <c r="D158" s="101"/>
      <c r="E158" s="94"/>
    </row>
    <row r="159" spans="1:5" ht="15.75" customHeight="1">
      <c r="A159" s="127">
        <v>15</v>
      </c>
      <c r="B159" s="145" t="s">
        <v>5253</v>
      </c>
      <c r="C159" s="102"/>
      <c r="D159" s="102"/>
      <c r="E159" s="102"/>
    </row>
    <row r="160" spans="1:5" ht="50.25" customHeight="1">
      <c r="A160" s="90" t="s">
        <v>4828</v>
      </c>
      <c r="B160" s="577" t="s">
        <v>5254</v>
      </c>
      <c r="C160" s="660"/>
      <c r="D160" s="94"/>
      <c r="E160" s="94"/>
    </row>
    <row r="161" spans="1:5" ht="36.75" customHeight="1">
      <c r="A161" s="90" t="s">
        <v>4830</v>
      </c>
      <c r="B161" s="577" t="s">
        <v>5255</v>
      </c>
      <c r="C161" s="660"/>
      <c r="D161" s="128"/>
      <c r="E161" s="94"/>
    </row>
    <row r="162" spans="1:5" ht="33" customHeight="1">
      <c r="A162" s="90" t="s">
        <v>4832</v>
      </c>
      <c r="B162" s="577" t="s">
        <v>4888</v>
      </c>
      <c r="C162" s="660"/>
      <c r="D162" s="128"/>
      <c r="E162" s="94"/>
    </row>
    <row r="163" spans="1:5" ht="36" customHeight="1">
      <c r="A163" s="90" t="s">
        <v>4834</v>
      </c>
      <c r="B163" s="577" t="s">
        <v>4890</v>
      </c>
      <c r="C163" s="660"/>
      <c r="D163" s="128"/>
      <c r="E163" s="94"/>
    </row>
    <row r="164" spans="1:5" ht="30" customHeight="1">
      <c r="A164" s="90" t="s">
        <v>4836</v>
      </c>
      <c r="B164" s="577" t="s">
        <v>5256</v>
      </c>
      <c r="C164" s="660"/>
      <c r="D164" s="128"/>
      <c r="E164" s="94"/>
    </row>
    <row r="165" spans="1:5" ht="15.75" customHeight="1">
      <c r="A165" s="90" t="s">
        <v>4838</v>
      </c>
      <c r="B165" s="577" t="s">
        <v>4894</v>
      </c>
      <c r="C165" s="660"/>
      <c r="D165" s="128"/>
      <c r="E165" s="94"/>
    </row>
    <row r="166" spans="1:5" ht="32.25" customHeight="1">
      <c r="A166" s="90" t="s">
        <v>4840</v>
      </c>
      <c r="B166" s="577" t="s">
        <v>4896</v>
      </c>
      <c r="C166" s="660"/>
      <c r="D166" s="128"/>
      <c r="E166" s="94"/>
    </row>
    <row r="167" spans="1:5" ht="46.5" customHeight="1">
      <c r="A167" s="90" t="s">
        <v>4842</v>
      </c>
      <c r="B167" s="577" t="s">
        <v>4898</v>
      </c>
      <c r="C167" s="660"/>
      <c r="D167" s="128"/>
      <c r="E167" s="94"/>
    </row>
    <row r="168" spans="1:5" ht="34.5" customHeight="1">
      <c r="A168" s="90" t="s">
        <v>4844</v>
      </c>
      <c r="B168" s="577" t="s">
        <v>4900</v>
      </c>
      <c r="C168" s="660"/>
      <c r="D168" s="128"/>
      <c r="E168" s="94"/>
    </row>
    <row r="169" spans="1:5" ht="36" customHeight="1">
      <c r="A169" s="90" t="s">
        <v>4846</v>
      </c>
      <c r="B169" s="577" t="s">
        <v>4902</v>
      </c>
      <c r="C169" s="660"/>
      <c r="D169" s="128"/>
      <c r="E169" s="94"/>
    </row>
    <row r="170" spans="1:5" ht="15.75" customHeight="1">
      <c r="A170" s="90" t="s">
        <v>4848</v>
      </c>
      <c r="B170" s="577" t="s">
        <v>4904</v>
      </c>
      <c r="C170" s="660"/>
      <c r="D170" s="128"/>
      <c r="E170" s="94"/>
    </row>
    <row r="171" spans="1:5" ht="27.75" customHeight="1">
      <c r="A171" s="90" t="s">
        <v>4850</v>
      </c>
      <c r="B171" s="577" t="s">
        <v>4906</v>
      </c>
      <c r="C171" s="660"/>
      <c r="D171" s="128"/>
      <c r="E171" s="94"/>
    </row>
    <row r="172" spans="1:5" ht="15.75" customHeight="1">
      <c r="A172" s="90" t="s">
        <v>4852</v>
      </c>
      <c r="B172" s="577" t="s">
        <v>5257</v>
      </c>
      <c r="C172" s="660"/>
      <c r="D172" s="128"/>
      <c r="E172" s="94"/>
    </row>
    <row r="173" spans="1:5" ht="15.75" customHeight="1">
      <c r="A173" s="90" t="s">
        <v>4854</v>
      </c>
      <c r="B173" s="577" t="s">
        <v>4910</v>
      </c>
      <c r="C173" s="660"/>
      <c r="D173" s="128"/>
      <c r="E173" s="94"/>
    </row>
    <row r="174" spans="1:5" ht="15.75" customHeight="1">
      <c r="A174" s="90" t="s">
        <v>4856</v>
      </c>
      <c r="B174" s="577" t="s">
        <v>5258</v>
      </c>
      <c r="C174" s="660"/>
      <c r="D174" s="128"/>
      <c r="E174" s="94"/>
    </row>
    <row r="175" spans="1:5" ht="15.75" customHeight="1">
      <c r="A175" s="127">
        <v>16</v>
      </c>
      <c r="B175" s="145" t="s">
        <v>5259</v>
      </c>
      <c r="C175" s="102"/>
      <c r="D175" s="102"/>
      <c r="E175" s="102"/>
    </row>
    <row r="176" spans="1:5" ht="42.75" customHeight="1">
      <c r="A176" s="90" t="s">
        <v>3617</v>
      </c>
      <c r="B176" s="577" t="s">
        <v>5260</v>
      </c>
      <c r="C176" s="660"/>
      <c r="D176" s="94"/>
      <c r="E176" s="94"/>
    </row>
    <row r="177" spans="1:5" ht="15.75" customHeight="1">
      <c r="A177" s="90" t="s">
        <v>4864</v>
      </c>
      <c r="B177" s="577" t="s">
        <v>5261</v>
      </c>
      <c r="C177" s="660"/>
      <c r="D177" s="128"/>
      <c r="E177" s="94"/>
    </row>
    <row r="178" spans="1:5" ht="33" customHeight="1">
      <c r="A178" s="90" t="s">
        <v>4866</v>
      </c>
      <c r="B178" s="577" t="s">
        <v>4888</v>
      </c>
      <c r="C178" s="660"/>
      <c r="D178" s="128"/>
      <c r="E178" s="94"/>
    </row>
    <row r="179" spans="1:5" ht="15.75" customHeight="1">
      <c r="A179" s="90" t="s">
        <v>4868</v>
      </c>
      <c r="B179" s="577" t="s">
        <v>5262</v>
      </c>
      <c r="C179" s="660"/>
      <c r="D179" s="128"/>
      <c r="E179" s="94"/>
    </row>
    <row r="180" spans="1:5" ht="15.75" customHeight="1">
      <c r="A180" s="90" t="s">
        <v>4870</v>
      </c>
      <c r="B180" s="577" t="s">
        <v>5263</v>
      </c>
      <c r="C180" s="660"/>
      <c r="D180" s="128"/>
      <c r="E180" s="94"/>
    </row>
    <row r="181" spans="1:5" ht="15.75" customHeight="1">
      <c r="A181" s="90" t="s">
        <v>4872</v>
      </c>
      <c r="B181" s="577" t="s">
        <v>5264</v>
      </c>
      <c r="C181" s="660"/>
      <c r="D181" s="128"/>
      <c r="E181" s="94"/>
    </row>
    <row r="182" spans="1:5" ht="15.75" customHeight="1">
      <c r="A182" s="90" t="s">
        <v>4874</v>
      </c>
      <c r="B182" s="577" t="s">
        <v>5265</v>
      </c>
      <c r="C182" s="660"/>
      <c r="D182" s="128"/>
      <c r="E182" s="94"/>
    </row>
    <row r="183" spans="1:5" ht="15.75" customHeight="1">
      <c r="A183" s="90" t="s">
        <v>4876</v>
      </c>
      <c r="B183" s="577" t="s">
        <v>5266</v>
      </c>
      <c r="C183" s="660"/>
      <c r="D183" s="128"/>
      <c r="E183" s="94"/>
    </row>
    <row r="184" spans="1:5" ht="30.75" customHeight="1">
      <c r="A184" s="90" t="s">
        <v>4878</v>
      </c>
      <c r="B184" s="577" t="s">
        <v>5267</v>
      </c>
      <c r="C184" s="660"/>
      <c r="D184" s="128"/>
      <c r="E184" s="94"/>
    </row>
    <row r="185" spans="1:5" ht="33" customHeight="1">
      <c r="A185" s="90" t="s">
        <v>4880</v>
      </c>
      <c r="B185" s="577" t="s">
        <v>4902</v>
      </c>
      <c r="C185" s="660"/>
      <c r="D185" s="128"/>
      <c r="E185" s="94"/>
    </row>
    <row r="186" spans="1:5" ht="24" customHeight="1">
      <c r="A186" s="90" t="s">
        <v>4882</v>
      </c>
      <c r="B186" s="577" t="s">
        <v>4904</v>
      </c>
      <c r="C186" s="660"/>
      <c r="D186" s="128"/>
      <c r="E186" s="94"/>
    </row>
    <row r="187" spans="1:5" ht="20.25" customHeight="1">
      <c r="A187" s="90" t="s">
        <v>5268</v>
      </c>
      <c r="B187" s="577" t="s">
        <v>5269</v>
      </c>
      <c r="C187" s="660"/>
      <c r="D187" s="128"/>
      <c r="E187" s="94"/>
    </row>
    <row r="188" spans="1:5" ht="36" customHeight="1">
      <c r="A188" s="90" t="s">
        <v>5270</v>
      </c>
      <c r="B188" s="577" t="s">
        <v>5271</v>
      </c>
      <c r="C188" s="660"/>
      <c r="D188" s="128"/>
      <c r="E188" s="94"/>
    </row>
    <row r="189" spans="1:5" ht="31.5" customHeight="1">
      <c r="A189" s="90" t="s">
        <v>5272</v>
      </c>
      <c r="B189" s="577" t="s">
        <v>5273</v>
      </c>
      <c r="C189" s="660"/>
      <c r="D189" s="128"/>
      <c r="E189" s="94"/>
    </row>
    <row r="190" spans="1:5" ht="21" customHeight="1">
      <c r="A190" s="90" t="s">
        <v>5274</v>
      </c>
      <c r="B190" s="577" t="s">
        <v>5258</v>
      </c>
      <c r="C190" s="660"/>
      <c r="D190" s="128"/>
      <c r="E190" s="94"/>
    </row>
    <row r="191" spans="1:5" ht="15.75" customHeight="1">
      <c r="A191" s="97">
        <v>17</v>
      </c>
      <c r="B191" s="580" t="s">
        <v>4862</v>
      </c>
      <c r="C191" s="660"/>
      <c r="D191" s="102"/>
      <c r="E191" s="102"/>
    </row>
    <row r="192" spans="1:5" ht="36.75" customHeight="1">
      <c r="A192" s="90" t="s">
        <v>4885</v>
      </c>
      <c r="B192" s="577" t="s">
        <v>4863</v>
      </c>
      <c r="C192" s="660"/>
      <c r="D192" s="94"/>
      <c r="E192" s="94"/>
    </row>
    <row r="193" spans="1:5" ht="41.25" customHeight="1">
      <c r="A193" s="90" t="s">
        <v>4887</v>
      </c>
      <c r="B193" s="577" t="s">
        <v>4865</v>
      </c>
      <c r="C193" s="660"/>
      <c r="D193" s="141"/>
      <c r="E193" s="94"/>
    </row>
    <row r="194" spans="1:5" ht="15.75" customHeight="1">
      <c r="A194" s="90" t="s">
        <v>4889</v>
      </c>
      <c r="B194" s="577" t="s">
        <v>4867</v>
      </c>
      <c r="C194" s="660"/>
      <c r="D194" s="141"/>
      <c r="E194" s="94"/>
    </row>
    <row r="195" spans="1:5" ht="48" customHeight="1">
      <c r="A195" s="90" t="s">
        <v>4891</v>
      </c>
      <c r="B195" s="577" t="s">
        <v>4869</v>
      </c>
      <c r="C195" s="660"/>
      <c r="D195" s="141"/>
      <c r="E195" s="94"/>
    </row>
    <row r="196" spans="1:5" ht="15.75" customHeight="1">
      <c r="A196" s="90" t="s">
        <v>4893</v>
      </c>
      <c r="B196" s="577" t="s">
        <v>4871</v>
      </c>
      <c r="C196" s="660"/>
      <c r="D196" s="141"/>
      <c r="E196" s="94"/>
    </row>
    <row r="197" spans="1:5" ht="29.25" customHeight="1">
      <c r="A197" s="90" t="s">
        <v>4895</v>
      </c>
      <c r="B197" s="577" t="s">
        <v>4873</v>
      </c>
      <c r="C197" s="660"/>
      <c r="D197" s="141"/>
      <c r="E197" s="94"/>
    </row>
    <row r="198" spans="1:5" ht="15.75" customHeight="1">
      <c r="A198" s="90" t="s">
        <v>4897</v>
      </c>
      <c r="B198" s="577" t="s">
        <v>4875</v>
      </c>
      <c r="C198" s="660"/>
      <c r="D198" s="141"/>
      <c r="E198" s="94"/>
    </row>
    <row r="199" spans="1:5" ht="15.75" customHeight="1">
      <c r="A199" s="90" t="s">
        <v>4899</v>
      </c>
      <c r="B199" s="577" t="s">
        <v>4877</v>
      </c>
      <c r="C199" s="660"/>
      <c r="D199" s="141"/>
      <c r="E199" s="94"/>
    </row>
    <row r="200" spans="1:5" ht="30" customHeight="1">
      <c r="A200" s="90" t="s">
        <v>4901</v>
      </c>
      <c r="B200" s="577" t="s">
        <v>4879</v>
      </c>
      <c r="C200" s="660"/>
      <c r="D200" s="91"/>
      <c r="E200" s="94"/>
    </row>
    <row r="201" spans="1:5" ht="15.75" customHeight="1">
      <c r="A201" s="90" t="s">
        <v>4903</v>
      </c>
      <c r="B201" s="577" t="s">
        <v>4881</v>
      </c>
      <c r="C201" s="660"/>
      <c r="D201" s="91"/>
      <c r="E201" s="94"/>
    </row>
    <row r="202" spans="1:5" ht="15.75" customHeight="1">
      <c r="A202" s="90" t="s">
        <v>4905</v>
      </c>
      <c r="B202" s="577" t="s">
        <v>4883</v>
      </c>
      <c r="C202" s="660"/>
      <c r="D202" s="141"/>
      <c r="E202" s="94"/>
    </row>
    <row r="203" spans="1:5" ht="15.75" customHeight="1">
      <c r="A203" s="97">
        <v>18</v>
      </c>
      <c r="B203" s="580" t="s">
        <v>5275</v>
      </c>
      <c r="C203" s="660"/>
      <c r="D203" s="102"/>
      <c r="E203" s="102"/>
    </row>
    <row r="204" spans="1:5" ht="96.75" customHeight="1">
      <c r="A204" s="90" t="s">
        <v>4924</v>
      </c>
      <c r="B204" s="153" t="s">
        <v>5276</v>
      </c>
      <c r="C204" s="100" t="s">
        <v>5277</v>
      </c>
      <c r="D204" s="94"/>
      <c r="E204" s="94"/>
    </row>
    <row r="205" spans="1:5" ht="37.5" customHeight="1">
      <c r="A205" s="90" t="s">
        <v>4926</v>
      </c>
      <c r="B205" s="577" t="s">
        <v>5278</v>
      </c>
      <c r="C205" s="660"/>
      <c r="D205" s="101"/>
      <c r="E205" s="94"/>
    </row>
    <row r="206" spans="1:5" ht="15.75" customHeight="1">
      <c r="A206" s="90" t="s">
        <v>4928</v>
      </c>
      <c r="B206" s="577" t="s">
        <v>5279</v>
      </c>
      <c r="C206" s="660"/>
      <c r="D206" s="128"/>
      <c r="E206" s="94"/>
    </row>
    <row r="207" spans="1:5" ht="15.75" customHeight="1">
      <c r="A207" s="90" t="s">
        <v>4930</v>
      </c>
      <c r="B207" s="577" t="s">
        <v>5280</v>
      </c>
      <c r="C207" s="660"/>
      <c r="D207" s="128"/>
      <c r="E207" s="94"/>
    </row>
    <row r="208" spans="1:5" ht="37.5" customHeight="1">
      <c r="A208" s="90" t="s">
        <v>4932</v>
      </c>
      <c r="B208" s="577" t="s">
        <v>5281</v>
      </c>
      <c r="C208" s="660"/>
      <c r="D208" s="128"/>
      <c r="E208" s="94"/>
    </row>
    <row r="209" spans="1:5" ht="15.75" customHeight="1">
      <c r="A209" s="90" t="s">
        <v>4934</v>
      </c>
      <c r="B209" s="577" t="s">
        <v>5282</v>
      </c>
      <c r="C209" s="660"/>
      <c r="D209" s="128"/>
      <c r="E209" s="94"/>
    </row>
    <row r="210" spans="1:5" ht="15.75" customHeight="1">
      <c r="A210" s="90" t="s">
        <v>4936</v>
      </c>
      <c r="B210" s="577" t="s">
        <v>5283</v>
      </c>
      <c r="C210" s="660"/>
      <c r="D210" s="128"/>
      <c r="E210" s="94"/>
    </row>
    <row r="211" spans="1:5" ht="24" customHeight="1">
      <c r="A211" s="90" t="s">
        <v>4938</v>
      </c>
      <c r="B211" s="577" t="s">
        <v>5284</v>
      </c>
      <c r="C211" s="660"/>
      <c r="D211" s="128"/>
      <c r="E211" s="94"/>
    </row>
    <row r="212" spans="1:5" ht="30.75" customHeight="1">
      <c r="A212" s="90" t="s">
        <v>4940</v>
      </c>
      <c r="B212" s="577" t="s">
        <v>5285</v>
      </c>
      <c r="C212" s="660"/>
      <c r="D212" s="128"/>
      <c r="E212" s="94"/>
    </row>
    <row r="213" spans="1:5" ht="15.75" customHeight="1">
      <c r="A213" s="127">
        <v>19</v>
      </c>
      <c r="B213" s="145" t="s">
        <v>5286</v>
      </c>
      <c r="C213" s="102"/>
      <c r="D213" s="102"/>
      <c r="E213" s="102"/>
    </row>
    <row r="214" spans="1:5" ht="63" customHeight="1">
      <c r="A214" s="90" t="s">
        <v>4950</v>
      </c>
      <c r="B214" s="577" t="s">
        <v>5287</v>
      </c>
      <c r="C214" s="660"/>
      <c r="D214" s="94"/>
      <c r="E214" s="94"/>
    </row>
    <row r="215" spans="1:5" ht="39" customHeight="1">
      <c r="A215" s="90" t="s">
        <v>4952</v>
      </c>
      <c r="B215" s="577" t="s">
        <v>5288</v>
      </c>
      <c r="C215" s="660"/>
      <c r="D215" s="101"/>
      <c r="E215" s="94"/>
    </row>
    <row r="216" spans="1:5" ht="25.5" customHeight="1">
      <c r="A216" s="90" t="s">
        <v>4954</v>
      </c>
      <c r="B216" s="577" t="s">
        <v>5289</v>
      </c>
      <c r="C216" s="660"/>
      <c r="D216" s="128"/>
      <c r="E216" s="94"/>
    </row>
    <row r="217" spans="1:5" ht="48" customHeight="1">
      <c r="A217" s="90" t="s">
        <v>4956</v>
      </c>
      <c r="B217" s="577" t="s">
        <v>5290</v>
      </c>
      <c r="C217" s="660"/>
      <c r="D217" s="128"/>
      <c r="E217" s="94"/>
    </row>
    <row r="218" spans="1:5" ht="30" customHeight="1">
      <c r="A218" s="90" t="s">
        <v>4958</v>
      </c>
      <c r="B218" s="577" t="s">
        <v>5291</v>
      </c>
      <c r="C218" s="660"/>
      <c r="D218" s="128"/>
      <c r="E218" s="94"/>
    </row>
    <row r="219" spans="1:5" ht="33" customHeight="1">
      <c r="A219" s="90" t="s">
        <v>4960</v>
      </c>
      <c r="B219" s="577" t="s">
        <v>5292</v>
      </c>
      <c r="C219" s="660"/>
      <c r="D219" s="128"/>
      <c r="E219" s="94"/>
    </row>
    <row r="220" spans="1:5" ht="29.25" customHeight="1">
      <c r="A220" s="90" t="s">
        <v>4962</v>
      </c>
      <c r="B220" s="577" t="s">
        <v>5293</v>
      </c>
      <c r="C220" s="660"/>
      <c r="D220" s="128"/>
      <c r="E220" s="94"/>
    </row>
    <row r="221" spans="1:5" ht="29.25" customHeight="1">
      <c r="A221" s="90" t="s">
        <v>5294</v>
      </c>
      <c r="B221" s="577" t="s">
        <v>5295</v>
      </c>
      <c r="C221" s="660"/>
      <c r="D221" s="128"/>
      <c r="E221" s="94"/>
    </row>
    <row r="222" spans="1:5" ht="39" customHeight="1">
      <c r="A222" s="90" t="s">
        <v>5296</v>
      </c>
      <c r="B222" s="577" t="s">
        <v>5297</v>
      </c>
      <c r="C222" s="660"/>
      <c r="D222" s="101"/>
      <c r="E222" s="94"/>
    </row>
    <row r="223" spans="1:5" ht="15.75" customHeight="1">
      <c r="A223" s="97">
        <v>20</v>
      </c>
      <c r="B223" s="580" t="s">
        <v>5298</v>
      </c>
      <c r="C223" s="660"/>
      <c r="D223" s="102"/>
      <c r="E223" s="102"/>
    </row>
    <row r="224" spans="1:5" ht="63" customHeight="1">
      <c r="A224" s="90" t="s">
        <v>5299</v>
      </c>
      <c r="B224" s="577" t="s">
        <v>5300</v>
      </c>
      <c r="C224" s="660"/>
      <c r="D224" s="94"/>
      <c r="E224" s="94"/>
    </row>
    <row r="225" spans="1:5" ht="15.75" customHeight="1">
      <c r="A225" s="90" t="s">
        <v>5301</v>
      </c>
      <c r="B225" s="577" t="s">
        <v>5302</v>
      </c>
      <c r="C225" s="660"/>
      <c r="D225" s="92"/>
      <c r="E225" s="94"/>
    </row>
    <row r="226" spans="1:5" ht="15.75" customHeight="1">
      <c r="A226" s="90" t="s">
        <v>5303</v>
      </c>
      <c r="B226" s="577" t="s">
        <v>5304</v>
      </c>
      <c r="C226" s="660"/>
      <c r="D226" s="92"/>
      <c r="E226" s="94"/>
    </row>
    <row r="227" spans="1:5" ht="15.75" customHeight="1">
      <c r="A227" s="90" t="s">
        <v>5305</v>
      </c>
      <c r="B227" s="577" t="s">
        <v>5306</v>
      </c>
      <c r="C227" s="660"/>
      <c r="D227" s="92"/>
      <c r="E227" s="94"/>
    </row>
    <row r="228" spans="1:5" ht="32.25" customHeight="1">
      <c r="A228" s="90" t="s">
        <v>5307</v>
      </c>
      <c r="B228" s="577" t="s">
        <v>5292</v>
      </c>
      <c r="C228" s="660"/>
      <c r="D228" s="92"/>
      <c r="E228" s="94"/>
    </row>
    <row r="229" spans="1:5" ht="15.75" customHeight="1">
      <c r="A229" s="90" t="s">
        <v>5308</v>
      </c>
      <c r="B229" s="577" t="s">
        <v>5309</v>
      </c>
      <c r="C229" s="660"/>
      <c r="D229" s="92"/>
      <c r="E229" s="94"/>
    </row>
    <row r="230" spans="1:5" ht="15.75" customHeight="1">
      <c r="A230" s="90" t="s">
        <v>5310</v>
      </c>
      <c r="B230" s="577" t="s">
        <v>5311</v>
      </c>
      <c r="C230" s="660"/>
      <c r="D230" s="92"/>
      <c r="E230" s="94"/>
    </row>
    <row r="231" spans="1:5" ht="15.75" customHeight="1">
      <c r="A231" s="90" t="s">
        <v>5312</v>
      </c>
      <c r="B231" s="577" t="s">
        <v>5313</v>
      </c>
      <c r="C231" s="660"/>
      <c r="D231" s="92"/>
      <c r="E231" s="94"/>
    </row>
    <row r="232" spans="1:5" ht="29.25" customHeight="1">
      <c r="A232" s="90" t="s">
        <v>5314</v>
      </c>
      <c r="B232" s="577" t="s">
        <v>5315</v>
      </c>
      <c r="C232" s="660"/>
      <c r="D232" s="92"/>
      <c r="E232" s="94"/>
    </row>
    <row r="233" spans="1:5" ht="15.75" customHeight="1">
      <c r="A233" s="97">
        <v>21</v>
      </c>
      <c r="B233" s="580" t="s">
        <v>4659</v>
      </c>
      <c r="C233" s="660"/>
      <c r="D233" s="102"/>
      <c r="E233" s="102"/>
    </row>
    <row r="234" spans="1:5" ht="78" customHeight="1">
      <c r="A234" s="90" t="s">
        <v>4972</v>
      </c>
      <c r="B234" s="577" t="s">
        <v>4973</v>
      </c>
      <c r="C234" s="660"/>
      <c r="D234" s="94"/>
      <c r="E234" s="94"/>
    </row>
    <row r="235" spans="1:5" ht="39" customHeight="1">
      <c r="A235" s="90" t="s">
        <v>4974</v>
      </c>
      <c r="B235" s="577" t="s">
        <v>4975</v>
      </c>
      <c r="C235" s="660"/>
      <c r="D235" s="94"/>
      <c r="E235" s="94"/>
    </row>
    <row r="236" spans="1:5" ht="15.75" customHeight="1">
      <c r="A236" s="90" t="s">
        <v>4976</v>
      </c>
      <c r="B236" s="577" t="s">
        <v>4977</v>
      </c>
      <c r="C236" s="660"/>
      <c r="D236" s="94"/>
      <c r="E236" s="94"/>
    </row>
    <row r="237" spans="1:5" ht="37.5" customHeight="1">
      <c r="A237" s="90" t="s">
        <v>4978</v>
      </c>
      <c r="B237" s="577" t="s">
        <v>4979</v>
      </c>
      <c r="C237" s="660"/>
      <c r="D237" s="94"/>
      <c r="E237" s="94"/>
    </row>
    <row r="238" spans="1:5" ht="39" customHeight="1">
      <c r="A238" s="90" t="s">
        <v>4980</v>
      </c>
      <c r="B238" s="577" t="s">
        <v>4981</v>
      </c>
      <c r="C238" s="660"/>
      <c r="D238" s="94"/>
      <c r="E238" s="94"/>
    </row>
    <row r="239" spans="1:5" ht="32.25" customHeight="1">
      <c r="A239" s="90" t="s">
        <v>4982</v>
      </c>
      <c r="B239" s="577" t="s">
        <v>4983</v>
      </c>
      <c r="C239" s="660"/>
      <c r="D239" s="94"/>
      <c r="E239" s="94"/>
    </row>
    <row r="240" spans="1:5" ht="102.75" customHeight="1">
      <c r="A240" s="90" t="s">
        <v>4984</v>
      </c>
      <c r="B240" s="577" t="s">
        <v>4985</v>
      </c>
      <c r="C240" s="660"/>
      <c r="D240" s="94"/>
      <c r="E240" s="94"/>
    </row>
    <row r="241" spans="1:5" ht="45.75" customHeight="1">
      <c r="A241" s="90" t="s">
        <v>4986</v>
      </c>
      <c r="B241" s="577" t="s">
        <v>4987</v>
      </c>
      <c r="C241" s="660"/>
      <c r="D241" s="94"/>
      <c r="E241" s="94"/>
    </row>
    <row r="242" spans="1:5" ht="42" customHeight="1">
      <c r="A242" s="90" t="s">
        <v>4988</v>
      </c>
      <c r="B242" s="577" t="s">
        <v>4989</v>
      </c>
      <c r="C242" s="660"/>
      <c r="D242" s="94"/>
      <c r="E242" s="94"/>
    </row>
    <row r="243" spans="1:5" ht="31.5" customHeight="1">
      <c r="A243" s="90" t="s">
        <v>4990</v>
      </c>
      <c r="B243" s="577" t="s">
        <v>4991</v>
      </c>
      <c r="C243" s="660"/>
      <c r="D243" s="94"/>
      <c r="E243" s="94"/>
    </row>
    <row r="244" spans="1:5" ht="15.75" customHeight="1">
      <c r="A244" s="143">
        <v>22</v>
      </c>
      <c r="B244" s="97" t="s">
        <v>4992</v>
      </c>
      <c r="C244" s="144"/>
      <c r="D244" s="144"/>
      <c r="E244" s="144"/>
    </row>
    <row r="245" spans="1:5" ht="15.75" customHeight="1">
      <c r="A245" s="90"/>
      <c r="B245" s="138" t="s">
        <v>4675</v>
      </c>
      <c r="C245" s="94"/>
      <c r="D245" s="94"/>
      <c r="E245" s="94"/>
    </row>
    <row r="246" spans="1:5" ht="64.5" customHeight="1">
      <c r="A246" s="90" t="s">
        <v>4993</v>
      </c>
      <c r="B246" s="577" t="s">
        <v>4994</v>
      </c>
      <c r="C246" s="660"/>
      <c r="D246" s="94"/>
      <c r="E246" s="94"/>
    </row>
    <row r="247" spans="1:5" ht="32.25" customHeight="1">
      <c r="A247" s="90" t="s">
        <v>4995</v>
      </c>
      <c r="B247" s="577" t="s">
        <v>4676</v>
      </c>
      <c r="C247" s="660"/>
      <c r="D247" s="94"/>
      <c r="E247" s="94"/>
    </row>
    <row r="248" spans="1:5" ht="33" customHeight="1">
      <c r="A248" s="90" t="s">
        <v>4996</v>
      </c>
      <c r="B248" s="577" t="s">
        <v>4677</v>
      </c>
      <c r="C248" s="660"/>
      <c r="D248" s="94"/>
      <c r="E248" s="94"/>
    </row>
    <row r="249" spans="1:5" ht="15.75" customHeight="1">
      <c r="A249" s="90"/>
      <c r="B249" s="138" t="s">
        <v>4679</v>
      </c>
      <c r="C249" s="94"/>
      <c r="D249" s="94"/>
      <c r="E249" s="94"/>
    </row>
    <row r="250" spans="1:5" ht="29.25" customHeight="1">
      <c r="A250" s="90" t="s">
        <v>4997</v>
      </c>
      <c r="B250" s="577" t="s">
        <v>4680</v>
      </c>
      <c r="C250" s="660"/>
      <c r="D250" s="94"/>
      <c r="E250" s="94"/>
    </row>
    <row r="251" spans="1:5" ht="44.25" customHeight="1">
      <c r="A251" s="90" t="s">
        <v>4998</v>
      </c>
      <c r="B251" s="577" t="s">
        <v>4681</v>
      </c>
      <c r="C251" s="660"/>
      <c r="D251" s="94"/>
      <c r="E251" s="94"/>
    </row>
    <row r="252" spans="1:5" ht="29.25" customHeight="1">
      <c r="A252" s="90" t="s">
        <v>4999</v>
      </c>
      <c r="B252" s="577" t="s">
        <v>4682</v>
      </c>
      <c r="C252" s="660"/>
      <c r="D252" s="94"/>
      <c r="E252" s="94"/>
    </row>
    <row r="253" spans="1:5" ht="15.75" customHeight="1">
      <c r="A253" s="97">
        <v>23</v>
      </c>
      <c r="B253" s="580" t="s">
        <v>5000</v>
      </c>
      <c r="C253" s="660"/>
      <c r="D253" s="102"/>
      <c r="E253" s="102"/>
    </row>
    <row r="254" spans="1:5" ht="15.75" customHeight="1">
      <c r="A254" s="90"/>
      <c r="B254" s="138" t="s">
        <v>5001</v>
      </c>
      <c r="C254" s="94"/>
      <c r="D254" s="94"/>
      <c r="E254" s="94"/>
    </row>
    <row r="255" spans="1:5" ht="33" customHeight="1">
      <c r="A255" s="90" t="s">
        <v>5002</v>
      </c>
      <c r="B255" s="577" t="s">
        <v>4685</v>
      </c>
      <c r="C255" s="660"/>
      <c r="D255" s="94"/>
      <c r="E255" s="94"/>
    </row>
    <row r="256" spans="1:5" ht="27" customHeight="1">
      <c r="A256" s="90" t="s">
        <v>5003</v>
      </c>
      <c r="B256" s="577" t="s">
        <v>4686</v>
      </c>
      <c r="C256" s="660"/>
      <c r="D256" s="94"/>
      <c r="E256" s="94"/>
    </row>
    <row r="257" spans="1:5" ht="15.75" customHeight="1">
      <c r="A257" s="90" t="s">
        <v>5004</v>
      </c>
      <c r="B257" s="577" t="s">
        <v>4687</v>
      </c>
      <c r="C257" s="660"/>
      <c r="D257" s="94"/>
      <c r="E257" s="94"/>
    </row>
    <row r="258" spans="1:5" ht="34.5" customHeight="1">
      <c r="A258" s="90" t="s">
        <v>5005</v>
      </c>
      <c r="B258" s="577" t="s">
        <v>4688</v>
      </c>
      <c r="C258" s="660"/>
      <c r="D258" s="94"/>
      <c r="E258" s="94"/>
    </row>
    <row r="259" spans="1:5" ht="15.75" customHeight="1">
      <c r="A259" s="90" t="s">
        <v>5006</v>
      </c>
      <c r="B259" s="577" t="s">
        <v>4689</v>
      </c>
      <c r="C259" s="660"/>
      <c r="D259" s="94"/>
      <c r="E259" s="94"/>
    </row>
    <row r="260" spans="1:5" ht="35.25" customHeight="1">
      <c r="A260" s="90" t="s">
        <v>5007</v>
      </c>
      <c r="B260" s="577" t="s">
        <v>4690</v>
      </c>
      <c r="C260" s="660"/>
      <c r="D260" s="94"/>
      <c r="E260" s="94"/>
    </row>
    <row r="261" spans="1:5" ht="33" customHeight="1">
      <c r="A261" s="90" t="s">
        <v>5008</v>
      </c>
      <c r="B261" s="577" t="s">
        <v>5009</v>
      </c>
      <c r="C261" s="660"/>
      <c r="D261" s="94"/>
      <c r="E261" s="94"/>
    </row>
    <row r="262" spans="1:5" ht="15.75" customHeight="1">
      <c r="A262" s="90">
        <v>24</v>
      </c>
      <c r="B262" s="138" t="s">
        <v>4178</v>
      </c>
      <c r="C262" s="94"/>
      <c r="D262" s="94"/>
      <c r="E262" s="94"/>
    </row>
    <row r="263" spans="1:5" ht="15.75" customHeight="1">
      <c r="A263" s="90"/>
      <c r="B263" s="138" t="s">
        <v>5010</v>
      </c>
      <c r="C263" s="94"/>
      <c r="D263" s="94"/>
      <c r="E263" s="94"/>
    </row>
    <row r="264" spans="1:5" ht="92.25" customHeight="1">
      <c r="A264" s="90" t="s">
        <v>5011</v>
      </c>
      <c r="B264" s="577" t="s">
        <v>5012</v>
      </c>
      <c r="C264" s="660"/>
      <c r="D264" s="94"/>
      <c r="E264" s="94"/>
    </row>
    <row r="265" spans="1:5" ht="15.75" customHeight="1">
      <c r="A265" s="90"/>
      <c r="B265" s="138" t="s">
        <v>5013</v>
      </c>
      <c r="C265" s="94"/>
      <c r="D265" s="94"/>
      <c r="E265" s="94"/>
    </row>
    <row r="266" spans="1:5" ht="84" customHeight="1">
      <c r="A266" s="90" t="s">
        <v>5014</v>
      </c>
      <c r="B266" s="577" t="s">
        <v>5015</v>
      </c>
      <c r="C266" s="660"/>
      <c r="D266" s="94"/>
      <c r="E266" s="94"/>
    </row>
    <row r="267" spans="1:5" ht="15.75" customHeight="1">
      <c r="A267" s="90"/>
      <c r="B267" s="138" t="s">
        <v>5316</v>
      </c>
      <c r="C267" s="94"/>
      <c r="D267" s="94"/>
      <c r="E267" s="94"/>
    </row>
    <row r="268" spans="1:5" ht="90.75" customHeight="1">
      <c r="A268" s="90" t="s">
        <v>5017</v>
      </c>
      <c r="B268" s="577" t="s">
        <v>5317</v>
      </c>
      <c r="C268" s="660"/>
      <c r="D268" s="94"/>
      <c r="E268" s="94"/>
    </row>
    <row r="269" spans="1:5" ht="15.75" customHeight="1">
      <c r="A269" s="90"/>
      <c r="B269" s="138" t="s">
        <v>5019</v>
      </c>
      <c r="C269" s="94"/>
      <c r="D269" s="94"/>
      <c r="E269" s="94"/>
    </row>
    <row r="270" spans="1:5" ht="45.75" customHeight="1">
      <c r="A270" s="90" t="s">
        <v>5020</v>
      </c>
      <c r="B270" s="577" t="s">
        <v>5021</v>
      </c>
      <c r="C270" s="660"/>
      <c r="D270" s="94"/>
      <c r="E270" s="94"/>
    </row>
    <row r="271" spans="1:5" ht="71.25" customHeight="1">
      <c r="A271" s="90" t="s">
        <v>5022</v>
      </c>
      <c r="B271" s="577" t="s">
        <v>5023</v>
      </c>
      <c r="C271" s="660"/>
      <c r="D271" s="94"/>
      <c r="E271" s="94"/>
    </row>
    <row r="272" spans="1:5" ht="43.5" customHeight="1">
      <c r="A272" s="90" t="s">
        <v>5024</v>
      </c>
      <c r="B272" s="577" t="s">
        <v>5025</v>
      </c>
      <c r="C272" s="660"/>
      <c r="D272" s="94"/>
      <c r="E272" s="94"/>
    </row>
    <row r="273" spans="1:5" ht="33" customHeight="1">
      <c r="A273" s="90" t="s">
        <v>5026</v>
      </c>
      <c r="B273" s="577" t="s">
        <v>5027</v>
      </c>
      <c r="C273" s="660"/>
      <c r="D273" s="94"/>
      <c r="E273" s="94"/>
    </row>
    <row r="274" spans="1:5" ht="30.75" customHeight="1">
      <c r="A274" s="90" t="s">
        <v>5028</v>
      </c>
      <c r="B274" s="577" t="s">
        <v>5029</v>
      </c>
      <c r="C274" s="660"/>
      <c r="D274" s="94"/>
      <c r="E274" s="94"/>
    </row>
    <row r="275" spans="1:5" ht="45.75" customHeight="1">
      <c r="A275" s="90" t="s">
        <v>5030</v>
      </c>
      <c r="B275" s="577" t="s">
        <v>5031</v>
      </c>
      <c r="C275" s="660"/>
      <c r="D275" s="94"/>
      <c r="E275" s="94"/>
    </row>
    <row r="276" spans="1:5" ht="63" customHeight="1">
      <c r="A276" s="90" t="s">
        <v>5032</v>
      </c>
      <c r="B276" s="577" t="s">
        <v>5033</v>
      </c>
      <c r="C276" s="660"/>
      <c r="D276" s="94"/>
      <c r="E276" s="94"/>
    </row>
    <row r="277" spans="1:5" ht="39" customHeight="1">
      <c r="A277" s="90" t="s">
        <v>5034</v>
      </c>
      <c r="B277" s="577" t="s">
        <v>5035</v>
      </c>
      <c r="C277" s="660"/>
      <c r="D277" s="94"/>
      <c r="E277" s="94"/>
    </row>
    <row r="278" spans="1:5" ht="50.25" customHeight="1">
      <c r="A278" s="90" t="s">
        <v>5036</v>
      </c>
      <c r="B278" s="577" t="s">
        <v>5037</v>
      </c>
      <c r="C278" s="660"/>
      <c r="D278" s="94"/>
      <c r="E278" s="94"/>
    </row>
    <row r="279" spans="1:5" ht="15.75" customHeight="1">
      <c r="A279" s="90"/>
      <c r="B279" s="138" t="s">
        <v>5038</v>
      </c>
      <c r="C279" s="94"/>
      <c r="D279" s="94"/>
      <c r="E279" s="94"/>
    </row>
    <row r="280" spans="1:5" ht="32.25" customHeight="1">
      <c r="A280" s="90" t="s">
        <v>5039</v>
      </c>
      <c r="B280" s="577" t="s">
        <v>5040</v>
      </c>
      <c r="C280" s="660"/>
      <c r="D280" s="94"/>
      <c r="E280" s="94"/>
    </row>
    <row r="281" spans="1:5" ht="33" customHeight="1">
      <c r="A281" s="90" t="s">
        <v>5041</v>
      </c>
      <c r="B281" s="577" t="s">
        <v>5042</v>
      </c>
      <c r="C281" s="660"/>
      <c r="D281" s="94"/>
      <c r="E281" s="94"/>
    </row>
    <row r="282" spans="1:5" ht="47.25" customHeight="1">
      <c r="A282" s="90" t="s">
        <v>5043</v>
      </c>
      <c r="B282" s="577" t="s">
        <v>5044</v>
      </c>
      <c r="C282" s="660"/>
      <c r="D282" s="94"/>
      <c r="E282" s="94"/>
    </row>
    <row r="283" spans="1:5" ht="36.75" customHeight="1">
      <c r="A283" s="90" t="s">
        <v>5045</v>
      </c>
      <c r="B283" s="577" t="s">
        <v>5046</v>
      </c>
      <c r="C283" s="660"/>
      <c r="D283" s="94"/>
      <c r="E283" s="94"/>
    </row>
    <row r="284" spans="1:5" ht="32.25" customHeight="1">
      <c r="A284" s="90" t="s">
        <v>5047</v>
      </c>
      <c r="B284" s="577" t="s">
        <v>5048</v>
      </c>
      <c r="C284" s="660"/>
      <c r="D284" s="94"/>
      <c r="E284" s="94"/>
    </row>
    <row r="285" spans="1:5" ht="47.25" customHeight="1">
      <c r="A285" s="90" t="s">
        <v>5049</v>
      </c>
      <c r="B285" s="577" t="s">
        <v>5037</v>
      </c>
      <c r="C285" s="660"/>
      <c r="D285" s="94"/>
      <c r="E285" s="94"/>
    </row>
    <row r="286" spans="1:5" ht="15.75" customHeight="1">
      <c r="A286" s="90"/>
      <c r="B286" s="138" t="s">
        <v>5050</v>
      </c>
      <c r="C286" s="94"/>
      <c r="D286" s="94"/>
      <c r="E286" s="94"/>
    </row>
    <row r="287" spans="1:5" ht="36.75" customHeight="1">
      <c r="A287" s="90" t="s">
        <v>5051</v>
      </c>
      <c r="B287" s="577" t="s">
        <v>5052</v>
      </c>
      <c r="C287" s="660"/>
      <c r="D287" s="94"/>
      <c r="E287" s="94"/>
    </row>
    <row r="288" spans="1:5" ht="15.75" customHeight="1">
      <c r="A288" s="90" t="s">
        <v>5053</v>
      </c>
      <c r="B288" s="577" t="s">
        <v>5054</v>
      </c>
      <c r="C288" s="660"/>
      <c r="D288" s="94"/>
      <c r="E288" s="94"/>
    </row>
    <row r="289" spans="1:7" ht="33" customHeight="1">
      <c r="A289" s="90" t="s">
        <v>5055</v>
      </c>
      <c r="B289" s="577" t="s">
        <v>5056</v>
      </c>
      <c r="C289" s="660"/>
      <c r="D289" s="94"/>
      <c r="E289" s="94"/>
    </row>
    <row r="290" spans="1:7" ht="33.75" customHeight="1">
      <c r="A290" s="90" t="s">
        <v>5057</v>
      </c>
      <c r="B290" s="577" t="s">
        <v>5058</v>
      </c>
      <c r="C290" s="660"/>
      <c r="D290" s="94"/>
      <c r="E290" s="94"/>
    </row>
    <row r="291" spans="1:7" ht="42" customHeight="1">
      <c r="A291" s="90" t="s">
        <v>5059</v>
      </c>
      <c r="B291" s="577" t="s">
        <v>5060</v>
      </c>
      <c r="C291" s="660"/>
      <c r="D291" s="94"/>
      <c r="E291" s="94"/>
    </row>
    <row r="292" spans="1:7" ht="27.75" customHeight="1">
      <c r="A292" s="90" t="s">
        <v>5061</v>
      </c>
      <c r="B292" s="577" t="s">
        <v>5048</v>
      </c>
      <c r="C292" s="660"/>
      <c r="D292" s="94"/>
      <c r="E292" s="94"/>
    </row>
    <row r="293" spans="1:7" ht="48" customHeight="1">
      <c r="A293" s="90" t="s">
        <v>5063</v>
      </c>
      <c r="B293" s="577" t="s">
        <v>5037</v>
      </c>
      <c r="C293" s="660"/>
      <c r="D293" s="94"/>
      <c r="E293" s="94"/>
    </row>
    <row r="294" spans="1:7" ht="15.75" customHeight="1">
      <c r="A294" s="127">
        <v>25</v>
      </c>
      <c r="B294" s="145" t="s">
        <v>5064</v>
      </c>
      <c r="C294" s="102"/>
      <c r="D294" s="102"/>
      <c r="E294" s="102"/>
      <c r="G294" s="88" t="s">
        <v>5318</v>
      </c>
    </row>
    <row r="295" spans="1:7" ht="15.75" customHeight="1">
      <c r="A295" s="90"/>
      <c r="B295" s="138" t="s">
        <v>5065</v>
      </c>
      <c r="C295" s="94"/>
      <c r="D295" s="94"/>
      <c r="E295" s="94"/>
    </row>
    <row r="296" spans="1:7" ht="30" customHeight="1">
      <c r="A296" s="90" t="s">
        <v>5066</v>
      </c>
      <c r="B296" s="577" t="s">
        <v>5067</v>
      </c>
      <c r="C296" s="660"/>
      <c r="D296" s="94"/>
      <c r="E296" s="94"/>
    </row>
    <row r="297" spans="1:7" ht="30" customHeight="1">
      <c r="A297" s="90" t="s">
        <v>5068</v>
      </c>
      <c r="B297" s="577" t="s">
        <v>5069</v>
      </c>
      <c r="C297" s="660"/>
      <c r="D297" s="94"/>
      <c r="E297" s="94"/>
    </row>
    <row r="298" spans="1:7" ht="27.75" customHeight="1">
      <c r="A298" s="90" t="s">
        <v>5070</v>
      </c>
      <c r="B298" s="577" t="s">
        <v>5071</v>
      </c>
      <c r="C298" s="660"/>
      <c r="D298" s="94"/>
      <c r="E298" s="94"/>
    </row>
    <row r="299" spans="1:7" ht="48.75" customHeight="1">
      <c r="A299" s="90" t="s">
        <v>5072</v>
      </c>
      <c r="B299" s="577" t="s">
        <v>5073</v>
      </c>
      <c r="C299" s="660"/>
      <c r="D299" s="94"/>
      <c r="E299" s="94"/>
    </row>
    <row r="300" spans="1:7" ht="15.75" customHeight="1">
      <c r="A300" s="90" t="s">
        <v>5074</v>
      </c>
      <c r="B300" s="577" t="s">
        <v>5075</v>
      </c>
      <c r="C300" s="660"/>
      <c r="D300" s="94"/>
      <c r="E300" s="94"/>
    </row>
    <row r="301" spans="1:7" ht="15.75" customHeight="1">
      <c r="A301" s="90"/>
      <c r="B301" s="138" t="s">
        <v>5076</v>
      </c>
      <c r="C301" s="94"/>
      <c r="D301" s="94"/>
      <c r="E301" s="94"/>
    </row>
    <row r="302" spans="1:7" ht="63" customHeight="1">
      <c r="A302" s="90" t="s">
        <v>5077</v>
      </c>
      <c r="B302" s="577" t="s">
        <v>5078</v>
      </c>
      <c r="C302" s="660"/>
      <c r="D302" s="94"/>
      <c r="E302" s="94"/>
    </row>
    <row r="303" spans="1:7" ht="30" customHeight="1">
      <c r="A303" s="90" t="s">
        <v>5079</v>
      </c>
      <c r="B303" s="577" t="s">
        <v>5080</v>
      </c>
      <c r="C303" s="660"/>
      <c r="D303" s="94"/>
      <c r="E303" s="94"/>
    </row>
    <row r="304" spans="1:7" ht="61.5" customHeight="1">
      <c r="A304" s="90" t="s">
        <v>5081</v>
      </c>
      <c r="B304" s="577" t="s">
        <v>5082</v>
      </c>
      <c r="C304" s="660"/>
      <c r="D304" s="94"/>
      <c r="E304" s="94"/>
    </row>
    <row r="305" spans="1:5" ht="44.25" customHeight="1">
      <c r="A305" s="90" t="s">
        <v>5083</v>
      </c>
      <c r="B305" s="577" t="s">
        <v>5084</v>
      </c>
      <c r="C305" s="660"/>
      <c r="D305" s="94"/>
      <c r="E305" s="94"/>
    </row>
    <row r="306" spans="1:5" ht="65.25" customHeight="1">
      <c r="A306" s="90" t="s">
        <v>5085</v>
      </c>
      <c r="B306" s="577" t="s">
        <v>5086</v>
      </c>
      <c r="C306" s="660"/>
      <c r="D306" s="94"/>
      <c r="E306" s="94"/>
    </row>
    <row r="307" spans="1:5" ht="26.25" customHeight="1">
      <c r="A307" s="90" t="s">
        <v>5087</v>
      </c>
      <c r="B307" s="577" t="s">
        <v>5088</v>
      </c>
      <c r="C307" s="660"/>
      <c r="D307" s="94"/>
      <c r="E307" s="94"/>
    </row>
    <row r="308" spans="1:5" ht="48" customHeight="1">
      <c r="A308" s="90" t="s">
        <v>5089</v>
      </c>
      <c r="B308" s="577" t="s">
        <v>5319</v>
      </c>
      <c r="C308" s="660"/>
      <c r="D308" s="94"/>
      <c r="E308" s="94"/>
    </row>
    <row r="309" spans="1:5" ht="51" customHeight="1">
      <c r="A309" s="90" t="s">
        <v>5091</v>
      </c>
      <c r="B309" s="577" t="s">
        <v>5092</v>
      </c>
      <c r="C309" s="660"/>
      <c r="D309" s="94"/>
      <c r="E309" s="94"/>
    </row>
    <row r="310" spans="1:5" ht="15.75" customHeight="1">
      <c r="A310" s="90" t="s">
        <v>5093</v>
      </c>
      <c r="B310" s="138" t="s">
        <v>5094</v>
      </c>
      <c r="C310" s="94"/>
      <c r="D310" s="94"/>
      <c r="E310" s="94"/>
    </row>
    <row r="311" spans="1:5" ht="55.5" customHeight="1">
      <c r="A311" s="90" t="s">
        <v>5095</v>
      </c>
      <c r="B311" s="577" t="s">
        <v>5320</v>
      </c>
      <c r="C311" s="660"/>
      <c r="D311" s="94"/>
      <c r="E311" s="94"/>
    </row>
    <row r="312" spans="1:5" ht="31.5" customHeight="1">
      <c r="A312" s="90" t="s">
        <v>5097</v>
      </c>
      <c r="B312" s="577" t="s">
        <v>5080</v>
      </c>
      <c r="C312" s="660"/>
      <c r="D312" s="94"/>
      <c r="E312" s="94"/>
    </row>
    <row r="313" spans="1:5" ht="60.75" customHeight="1">
      <c r="A313" s="90" t="s">
        <v>5098</v>
      </c>
      <c r="B313" s="577" t="s">
        <v>5099</v>
      </c>
      <c r="C313" s="660"/>
      <c r="D313" s="94"/>
      <c r="E313" s="94"/>
    </row>
    <row r="314" spans="1:5" ht="31.5" customHeight="1">
      <c r="A314" s="90" t="s">
        <v>5100</v>
      </c>
      <c r="B314" s="577" t="s">
        <v>5101</v>
      </c>
      <c r="C314" s="660"/>
      <c r="D314" s="94"/>
      <c r="E314" s="94"/>
    </row>
    <row r="315" spans="1:5" ht="42" customHeight="1">
      <c r="A315" s="90" t="s">
        <v>5102</v>
      </c>
      <c r="B315" s="577" t="s">
        <v>5103</v>
      </c>
      <c r="C315" s="660"/>
      <c r="D315" s="94"/>
      <c r="E315" s="94"/>
    </row>
    <row r="316" spans="1:5" ht="47.25" customHeight="1">
      <c r="A316" s="90" t="s">
        <v>5104</v>
      </c>
      <c r="B316" s="577" t="s">
        <v>5105</v>
      </c>
      <c r="C316" s="660"/>
      <c r="D316" s="94"/>
      <c r="E316" s="94"/>
    </row>
    <row r="317" spans="1:5" ht="49.5" customHeight="1">
      <c r="A317" s="90" t="s">
        <v>5106</v>
      </c>
      <c r="B317" s="577" t="s">
        <v>5107</v>
      </c>
      <c r="C317" s="660"/>
      <c r="D317" s="94"/>
      <c r="E317" s="94"/>
    </row>
    <row r="318" spans="1:5" ht="45.75" customHeight="1">
      <c r="A318" s="90" t="s">
        <v>5108</v>
      </c>
      <c r="B318" s="577" t="s">
        <v>5109</v>
      </c>
      <c r="C318" s="660"/>
      <c r="D318" s="94"/>
      <c r="E318" s="94"/>
    </row>
    <row r="319" spans="1:5" ht="15.75" customHeight="1">
      <c r="A319" s="90"/>
      <c r="B319" s="138" t="s">
        <v>5110</v>
      </c>
      <c r="C319" s="94"/>
      <c r="D319" s="94"/>
      <c r="E319" s="94"/>
    </row>
    <row r="320" spans="1:5" ht="27.75" customHeight="1">
      <c r="A320" s="90" t="s">
        <v>5111</v>
      </c>
      <c r="B320" s="577" t="s">
        <v>5112</v>
      </c>
      <c r="C320" s="660"/>
      <c r="D320" s="94"/>
      <c r="E320" s="94"/>
    </row>
    <row r="321" spans="1:5" ht="46.5" customHeight="1">
      <c r="A321" s="90" t="s">
        <v>5113</v>
      </c>
      <c r="B321" s="577" t="s">
        <v>5114</v>
      </c>
      <c r="C321" s="660"/>
      <c r="D321" s="94"/>
      <c r="E321" s="94"/>
    </row>
    <row r="322" spans="1:5" ht="36" customHeight="1">
      <c r="A322" s="90" t="s">
        <v>5115</v>
      </c>
      <c r="B322" s="577" t="s">
        <v>5116</v>
      </c>
      <c r="C322" s="660"/>
      <c r="D322" s="94"/>
      <c r="E322" s="94"/>
    </row>
    <row r="323" spans="1:5" ht="36.75" customHeight="1">
      <c r="A323" s="90" t="s">
        <v>5117</v>
      </c>
      <c r="B323" s="577" t="s">
        <v>5118</v>
      </c>
      <c r="C323" s="660"/>
      <c r="D323" s="94"/>
      <c r="E323" s="94"/>
    </row>
    <row r="324" spans="1:5" ht="43.5" customHeight="1">
      <c r="A324" s="90" t="s">
        <v>5119</v>
      </c>
      <c r="B324" s="577" t="s">
        <v>5120</v>
      </c>
      <c r="C324" s="660"/>
      <c r="D324" s="94"/>
      <c r="E324" s="94"/>
    </row>
    <row r="325" spans="1:5" ht="43.5" customHeight="1">
      <c r="A325" s="90" t="s">
        <v>5121</v>
      </c>
      <c r="B325" s="577" t="s">
        <v>5122</v>
      </c>
      <c r="C325" s="660"/>
      <c r="D325" s="94"/>
      <c r="E325" s="94"/>
    </row>
    <row r="326" spans="1:5" ht="43.5" customHeight="1">
      <c r="A326" s="90" t="s">
        <v>5123</v>
      </c>
      <c r="B326" s="577" t="s">
        <v>5124</v>
      </c>
      <c r="C326" s="660"/>
      <c r="D326" s="94"/>
      <c r="E326" s="94"/>
    </row>
    <row r="327" spans="1:5" ht="63.75" customHeight="1">
      <c r="A327" s="90" t="s">
        <v>5125</v>
      </c>
      <c r="B327" s="577" t="s">
        <v>5321</v>
      </c>
      <c r="C327" s="660"/>
      <c r="D327" s="94"/>
      <c r="E327" s="94"/>
    </row>
    <row r="328" spans="1:5" ht="38.25" customHeight="1">
      <c r="A328" s="90" t="s">
        <v>5127</v>
      </c>
      <c r="B328" s="577" t="s">
        <v>5128</v>
      </c>
      <c r="C328" s="660"/>
      <c r="D328" s="94"/>
      <c r="E328" s="94"/>
    </row>
    <row r="329" spans="1:5" ht="38.25" customHeight="1">
      <c r="A329" s="90" t="s">
        <v>5129</v>
      </c>
      <c r="B329" s="577" t="s">
        <v>5130</v>
      </c>
      <c r="C329" s="660"/>
      <c r="D329" s="94"/>
      <c r="E329" s="94"/>
    </row>
    <row r="330" spans="1:5" ht="38.25" customHeight="1">
      <c r="A330" s="90" t="s">
        <v>5131</v>
      </c>
      <c r="B330" s="577" t="s">
        <v>5132</v>
      </c>
      <c r="C330" s="660"/>
      <c r="D330" s="94"/>
      <c r="E330" s="94"/>
    </row>
    <row r="331" spans="1:5" ht="38.25" customHeight="1">
      <c r="A331" s="90" t="s">
        <v>5133</v>
      </c>
      <c r="B331" s="577" t="s">
        <v>5134</v>
      </c>
      <c r="C331" s="660"/>
      <c r="D331" s="94"/>
      <c r="E331" s="94"/>
    </row>
    <row r="332" spans="1:5" ht="38.25" customHeight="1">
      <c r="A332" s="90" t="s">
        <v>5135</v>
      </c>
      <c r="B332" s="577" t="s">
        <v>5136</v>
      </c>
      <c r="C332" s="660"/>
      <c r="D332" s="94"/>
      <c r="E332" s="94"/>
    </row>
    <row r="333" spans="1:5" ht="38.25" customHeight="1">
      <c r="A333" s="90" t="s">
        <v>5137</v>
      </c>
      <c r="B333" s="577" t="s">
        <v>5138</v>
      </c>
      <c r="C333" s="660"/>
      <c r="D333" s="94"/>
      <c r="E333" s="94"/>
    </row>
    <row r="334" spans="1:5" ht="36" customHeight="1">
      <c r="A334" s="90" t="s">
        <v>5139</v>
      </c>
      <c r="B334" s="577" t="s">
        <v>5140</v>
      </c>
      <c r="C334" s="660"/>
      <c r="D334" s="94"/>
      <c r="E334" s="94"/>
    </row>
    <row r="335" spans="1:5" ht="36" customHeight="1">
      <c r="A335" s="90" t="s">
        <v>5141</v>
      </c>
      <c r="B335" s="577" t="s">
        <v>5142</v>
      </c>
      <c r="C335" s="660"/>
      <c r="D335" s="94"/>
      <c r="E335" s="94"/>
    </row>
    <row r="336" spans="1:5" ht="48" customHeight="1">
      <c r="A336" s="90" t="s">
        <v>5143</v>
      </c>
      <c r="B336" s="577" t="s">
        <v>5322</v>
      </c>
      <c r="C336" s="660"/>
      <c r="D336" s="94"/>
      <c r="E336" s="94"/>
    </row>
    <row r="337" spans="1:5" ht="15.75" customHeight="1">
      <c r="A337" s="90"/>
      <c r="B337" s="138" t="s">
        <v>5145</v>
      </c>
      <c r="C337" s="94"/>
      <c r="D337" s="94"/>
      <c r="E337" s="94"/>
    </row>
    <row r="338" spans="1:5" ht="15.75" customHeight="1">
      <c r="A338" s="90" t="s">
        <v>5146</v>
      </c>
      <c r="B338" s="577" t="s">
        <v>5147</v>
      </c>
      <c r="C338" s="660"/>
      <c r="D338" s="94"/>
      <c r="E338" s="94"/>
    </row>
    <row r="339" spans="1:5" ht="63" customHeight="1">
      <c r="A339" s="90" t="s">
        <v>5148</v>
      </c>
      <c r="B339" s="577" t="s">
        <v>5149</v>
      </c>
      <c r="C339" s="660"/>
      <c r="D339" s="94"/>
      <c r="E339" s="94"/>
    </row>
    <row r="340" spans="1:5" ht="45" customHeight="1">
      <c r="A340" s="90" t="s">
        <v>5150</v>
      </c>
      <c r="B340" s="577" t="s">
        <v>5151</v>
      </c>
      <c r="C340" s="660"/>
      <c r="D340" s="94"/>
      <c r="E340" s="94"/>
    </row>
    <row r="341" spans="1:5" ht="15.75" customHeight="1">
      <c r="A341" s="90"/>
      <c r="B341" s="138" t="s">
        <v>5152</v>
      </c>
      <c r="C341" s="94"/>
      <c r="D341" s="94"/>
      <c r="E341" s="94"/>
    </row>
    <row r="342" spans="1:5" ht="48" customHeight="1">
      <c r="A342" s="90" t="s">
        <v>5153</v>
      </c>
      <c r="B342" s="577" t="s">
        <v>5154</v>
      </c>
      <c r="C342" s="660"/>
      <c r="D342" s="94"/>
      <c r="E342" s="94"/>
    </row>
    <row r="343" spans="1:5" ht="38.25" customHeight="1">
      <c r="A343" s="90" t="s">
        <v>5155</v>
      </c>
      <c r="B343" s="577" t="s">
        <v>5156</v>
      </c>
      <c r="C343" s="660"/>
      <c r="D343" s="94"/>
      <c r="E343" s="94"/>
    </row>
    <row r="344" spans="1:5" ht="15.75" customHeight="1">
      <c r="A344" s="90"/>
      <c r="B344" s="138" t="s">
        <v>5157</v>
      </c>
      <c r="C344" s="94"/>
      <c r="D344" s="94"/>
      <c r="E344" s="94"/>
    </row>
    <row r="345" spans="1:5" ht="38.25" customHeight="1">
      <c r="A345" s="90" t="s">
        <v>5158</v>
      </c>
      <c r="B345" s="577" t="s">
        <v>5323</v>
      </c>
      <c r="C345" s="660"/>
      <c r="D345" s="94"/>
      <c r="E345" s="94"/>
    </row>
    <row r="346" spans="1:5" ht="15.75" customHeight="1">
      <c r="A346" s="90"/>
      <c r="B346" s="138" t="s">
        <v>5160</v>
      </c>
      <c r="C346" s="94"/>
      <c r="D346" s="94"/>
      <c r="E346" s="94"/>
    </row>
    <row r="347" spans="1:5" ht="63.75" customHeight="1">
      <c r="A347" s="90" t="s">
        <v>5161</v>
      </c>
      <c r="B347" s="577" t="s">
        <v>5162</v>
      </c>
      <c r="C347" s="660"/>
      <c r="D347" s="94"/>
      <c r="E347" s="94"/>
    </row>
    <row r="348" spans="1:5" ht="38.25" customHeight="1">
      <c r="A348" s="90" t="s">
        <v>5163</v>
      </c>
      <c r="B348" s="577" t="s">
        <v>5164</v>
      </c>
      <c r="C348" s="660"/>
      <c r="D348" s="94"/>
      <c r="E348" s="94"/>
    </row>
    <row r="349" spans="1:5" ht="15.75" customHeight="1">
      <c r="A349" s="90"/>
      <c r="B349" s="138" t="s">
        <v>5165</v>
      </c>
      <c r="C349" s="94"/>
      <c r="D349" s="94"/>
      <c r="E349" s="94"/>
    </row>
    <row r="350" spans="1:5" ht="33" customHeight="1">
      <c r="A350" s="90" t="s">
        <v>5163</v>
      </c>
      <c r="B350" s="577" t="s">
        <v>5166</v>
      </c>
      <c r="C350" s="660"/>
      <c r="D350" s="94"/>
      <c r="E350" s="94"/>
    </row>
    <row r="351" spans="1:5" ht="33.75" customHeight="1">
      <c r="A351" s="90" t="s">
        <v>5167</v>
      </c>
      <c r="B351" s="577" t="s">
        <v>5168</v>
      </c>
      <c r="C351" s="660"/>
      <c r="D351" s="94"/>
      <c r="E351" s="94"/>
    </row>
    <row r="352" spans="1:5" ht="15.75" customHeight="1">
      <c r="A352" s="86"/>
      <c r="B352" s="103"/>
    </row>
    <row r="353" spans="1:2" ht="15.75" customHeight="1">
      <c r="A353" s="86"/>
      <c r="B353" s="154"/>
    </row>
    <row r="354" spans="1:2" ht="15.75" customHeight="1">
      <c r="A354" s="86"/>
      <c r="B354" s="87"/>
    </row>
    <row r="355" spans="1:2" ht="15.75" customHeight="1">
      <c r="A355" s="86"/>
      <c r="B355" s="87"/>
    </row>
    <row r="356" spans="1:2" ht="15.75" customHeight="1">
      <c r="A356" s="86"/>
    </row>
    <row r="357" spans="1:2" ht="15.75" customHeight="1">
      <c r="A357" s="86"/>
    </row>
    <row r="358" spans="1:2" ht="15.75" customHeight="1">
      <c r="A358" s="86"/>
    </row>
    <row r="359" spans="1:2" ht="15.75" customHeight="1">
      <c r="A359" s="86"/>
    </row>
    <row r="360" spans="1:2" ht="15.75" customHeight="1">
      <c r="A360" s="86"/>
    </row>
    <row r="361" spans="1:2" ht="15.75" customHeight="1">
      <c r="A361" s="86"/>
    </row>
    <row r="362" spans="1:2" ht="15.75" customHeight="1">
      <c r="A362" s="86"/>
    </row>
    <row r="363" spans="1:2" ht="15.75" customHeight="1">
      <c r="A363" s="86"/>
    </row>
    <row r="364" spans="1:2" ht="15.75" customHeight="1">
      <c r="A364" s="86"/>
    </row>
    <row r="365" spans="1:2" ht="15.75" customHeight="1">
      <c r="A365" s="86"/>
    </row>
    <row r="366" spans="1:2" ht="15.75" customHeight="1">
      <c r="A366" s="86"/>
    </row>
    <row r="367" spans="1:2" ht="15.75" customHeight="1">
      <c r="A367" s="86"/>
    </row>
    <row r="368" spans="1:2" ht="15.75" customHeight="1">
      <c r="A368" s="86"/>
    </row>
    <row r="369" spans="1:1" ht="15.75" customHeight="1">
      <c r="A369" s="86"/>
    </row>
    <row r="370" spans="1:1" ht="15.75" customHeight="1">
      <c r="A370" s="86"/>
    </row>
    <row r="371" spans="1:1" ht="15.75" customHeight="1">
      <c r="A371" s="86"/>
    </row>
    <row r="372" spans="1:1" ht="15.75" customHeight="1">
      <c r="A372" s="86"/>
    </row>
    <row r="373" spans="1:1" ht="15.75" customHeight="1">
      <c r="A373" s="86"/>
    </row>
    <row r="374" spans="1:1" ht="15.75" customHeight="1">
      <c r="A374" s="86"/>
    </row>
    <row r="375" spans="1:1" ht="15.75" customHeight="1">
      <c r="A375" s="86"/>
    </row>
    <row r="376" spans="1:1" ht="15.75" customHeight="1">
      <c r="A376" s="86"/>
    </row>
    <row r="377" spans="1:1" ht="15.75" customHeight="1">
      <c r="A377" s="86"/>
    </row>
    <row r="378" spans="1:1" ht="15.75" customHeight="1">
      <c r="A378" s="86"/>
    </row>
    <row r="379" spans="1:1" ht="15.75" customHeight="1">
      <c r="A379" s="86"/>
    </row>
    <row r="380" spans="1:1" ht="15.75" customHeight="1">
      <c r="A380" s="86"/>
    </row>
    <row r="381" spans="1:1" ht="15.75" customHeight="1">
      <c r="A381" s="86"/>
    </row>
    <row r="382" spans="1:1" ht="15.75" customHeight="1">
      <c r="A382" s="86"/>
    </row>
    <row r="383" spans="1:1" ht="15.75" customHeight="1">
      <c r="A383" s="86"/>
    </row>
    <row r="384" spans="1:1" ht="15.75" customHeight="1">
      <c r="A384" s="86"/>
    </row>
    <row r="385" spans="1:1" ht="15.75" customHeight="1">
      <c r="A385" s="86"/>
    </row>
    <row r="386" spans="1:1" ht="15.75" customHeight="1">
      <c r="A386" s="86"/>
    </row>
    <row r="387" spans="1:1" ht="15.75" customHeight="1">
      <c r="A387" s="86"/>
    </row>
    <row r="388" spans="1:1" ht="15.75" customHeight="1">
      <c r="A388" s="86"/>
    </row>
    <row r="389" spans="1:1" ht="15.75" customHeight="1">
      <c r="A389" s="86"/>
    </row>
    <row r="390" spans="1:1" ht="15.75" customHeight="1">
      <c r="A390" s="86"/>
    </row>
    <row r="391" spans="1:1" ht="15.75" customHeight="1">
      <c r="A391" s="86"/>
    </row>
    <row r="392" spans="1:1" ht="15.75" customHeight="1">
      <c r="A392" s="86"/>
    </row>
    <row r="393" spans="1:1" ht="15.75" customHeight="1">
      <c r="A393" s="86"/>
    </row>
    <row r="394" spans="1:1" ht="15.75" customHeight="1">
      <c r="A394" s="86"/>
    </row>
    <row r="395" spans="1:1" ht="15.75" customHeight="1">
      <c r="A395" s="86"/>
    </row>
    <row r="396" spans="1:1" ht="15.75" customHeight="1">
      <c r="A396" s="86"/>
    </row>
    <row r="397" spans="1:1" ht="15.75" customHeight="1">
      <c r="A397" s="86"/>
    </row>
    <row r="398" spans="1:1" ht="15.75" customHeight="1">
      <c r="A398" s="86"/>
    </row>
    <row r="399" spans="1:1" ht="15.75" customHeight="1">
      <c r="A399" s="86"/>
    </row>
    <row r="400" spans="1:1" ht="15.75" customHeight="1">
      <c r="A400" s="86"/>
    </row>
    <row r="401" spans="1:1" ht="15.75" customHeight="1">
      <c r="A401" s="86"/>
    </row>
    <row r="402" spans="1:1" ht="15.75" customHeight="1">
      <c r="A402" s="86"/>
    </row>
    <row r="403" spans="1:1" ht="15.75" customHeight="1">
      <c r="A403" s="86"/>
    </row>
    <row r="404" spans="1:1" ht="15.75" customHeight="1">
      <c r="A404" s="86"/>
    </row>
    <row r="405" spans="1:1" ht="15.75" customHeight="1">
      <c r="A405" s="86"/>
    </row>
    <row r="406" spans="1:1" ht="15.75" customHeight="1">
      <c r="A406" s="86"/>
    </row>
    <row r="407" spans="1:1" ht="15.75" customHeight="1">
      <c r="A407" s="86"/>
    </row>
    <row r="408" spans="1:1" ht="15.75" customHeight="1">
      <c r="A408" s="86"/>
    </row>
    <row r="409" spans="1:1" ht="15.75" customHeight="1">
      <c r="A409" s="86"/>
    </row>
    <row r="410" spans="1:1" ht="15.75" customHeight="1">
      <c r="A410" s="86"/>
    </row>
    <row r="411" spans="1:1" ht="15.75" customHeight="1">
      <c r="A411" s="86"/>
    </row>
    <row r="412" spans="1:1" ht="15.75" customHeight="1">
      <c r="A412" s="86"/>
    </row>
    <row r="413" spans="1:1" ht="15.75" customHeight="1">
      <c r="A413" s="86"/>
    </row>
    <row r="414" spans="1:1" ht="15.75" customHeight="1">
      <c r="A414" s="86"/>
    </row>
    <row r="415" spans="1:1" ht="15.75" customHeight="1">
      <c r="A415" s="86"/>
    </row>
    <row r="416" spans="1:1" ht="15.75" customHeight="1">
      <c r="A416" s="86"/>
    </row>
    <row r="417" spans="1:1" ht="15.75" customHeight="1">
      <c r="A417" s="86"/>
    </row>
    <row r="418" spans="1:1" ht="15.75" customHeight="1">
      <c r="A418" s="86"/>
    </row>
    <row r="419" spans="1:1" ht="15.75" customHeight="1">
      <c r="A419" s="86"/>
    </row>
    <row r="420" spans="1:1" ht="15.75" customHeight="1">
      <c r="A420" s="86"/>
    </row>
    <row r="421" spans="1:1" ht="15.75" customHeight="1">
      <c r="A421" s="86"/>
    </row>
    <row r="422" spans="1:1" ht="15.75" customHeight="1">
      <c r="A422" s="86"/>
    </row>
    <row r="423" spans="1:1" ht="15.75" customHeight="1">
      <c r="A423" s="86"/>
    </row>
    <row r="424" spans="1:1" ht="15.75" customHeight="1">
      <c r="A424" s="86"/>
    </row>
    <row r="425" spans="1:1" ht="15.75" customHeight="1">
      <c r="A425" s="86"/>
    </row>
    <row r="426" spans="1:1" ht="15.75" customHeight="1">
      <c r="A426" s="86"/>
    </row>
    <row r="427" spans="1:1" ht="15.75" customHeight="1">
      <c r="A427" s="86"/>
    </row>
    <row r="428" spans="1:1" ht="15.75" customHeight="1">
      <c r="A428" s="86"/>
    </row>
    <row r="429" spans="1:1" ht="15.75" customHeight="1">
      <c r="A429" s="86"/>
    </row>
    <row r="430" spans="1:1" ht="15.75" customHeight="1">
      <c r="A430" s="86"/>
    </row>
    <row r="431" spans="1:1" ht="15.75" customHeight="1">
      <c r="A431" s="86"/>
    </row>
    <row r="432" spans="1:1" ht="15.75" customHeight="1">
      <c r="A432" s="86"/>
    </row>
    <row r="433" spans="1:1" ht="15.75" customHeight="1">
      <c r="A433" s="86"/>
    </row>
    <row r="434" spans="1:1" ht="15.75" customHeight="1">
      <c r="A434" s="86"/>
    </row>
    <row r="435" spans="1:1" ht="15.75" customHeight="1">
      <c r="A435" s="86"/>
    </row>
    <row r="436" spans="1:1" ht="15.75" customHeight="1">
      <c r="A436" s="86"/>
    </row>
    <row r="437" spans="1:1" ht="15.75" customHeight="1">
      <c r="A437" s="86"/>
    </row>
    <row r="438" spans="1:1" ht="15.75" customHeight="1">
      <c r="A438" s="86"/>
    </row>
    <row r="439" spans="1:1" ht="15.75" customHeight="1">
      <c r="A439" s="86"/>
    </row>
    <row r="440" spans="1:1" ht="15.75" customHeight="1">
      <c r="A440" s="86"/>
    </row>
    <row r="441" spans="1:1" ht="15.75" customHeight="1">
      <c r="A441" s="86"/>
    </row>
    <row r="442" spans="1:1" ht="15.75" customHeight="1">
      <c r="A442" s="86"/>
    </row>
    <row r="443" spans="1:1" ht="15.75" customHeight="1">
      <c r="A443" s="86"/>
    </row>
    <row r="444" spans="1:1" ht="15.75" customHeight="1">
      <c r="A444" s="86"/>
    </row>
    <row r="445" spans="1:1" ht="15.75" customHeight="1">
      <c r="A445" s="86"/>
    </row>
    <row r="446" spans="1:1" ht="15.75" customHeight="1">
      <c r="A446" s="86"/>
    </row>
    <row r="447" spans="1:1" ht="15.75" customHeight="1">
      <c r="A447" s="86"/>
    </row>
    <row r="448" spans="1:1" ht="15.75" customHeight="1">
      <c r="A448" s="86"/>
    </row>
    <row r="449" spans="1:1" ht="15.75" customHeight="1">
      <c r="A449" s="86"/>
    </row>
    <row r="450" spans="1:1" ht="15.75" customHeight="1">
      <c r="A450" s="86"/>
    </row>
    <row r="451" spans="1:1" ht="15.75" customHeight="1">
      <c r="A451" s="86"/>
    </row>
    <row r="452" spans="1:1" ht="15.75" customHeight="1">
      <c r="A452" s="86"/>
    </row>
    <row r="453" spans="1:1" ht="15.75" customHeight="1">
      <c r="A453" s="86"/>
    </row>
    <row r="454" spans="1:1" ht="15.75" customHeight="1">
      <c r="A454" s="86"/>
    </row>
    <row r="455" spans="1:1" ht="15.75" customHeight="1">
      <c r="A455" s="86"/>
    </row>
    <row r="456" spans="1:1" ht="15.75" customHeight="1">
      <c r="A456" s="86"/>
    </row>
    <row r="457" spans="1:1" ht="15.75" customHeight="1">
      <c r="A457" s="86"/>
    </row>
    <row r="458" spans="1:1" ht="15.75" customHeight="1">
      <c r="A458" s="86"/>
    </row>
    <row r="459" spans="1:1" ht="15.75" customHeight="1">
      <c r="A459" s="86"/>
    </row>
    <row r="460" spans="1:1" ht="15.75" customHeight="1">
      <c r="A460" s="86"/>
    </row>
    <row r="461" spans="1:1" ht="15.75" customHeight="1">
      <c r="A461" s="86"/>
    </row>
    <row r="462" spans="1:1" ht="15.75" customHeight="1">
      <c r="A462" s="86"/>
    </row>
    <row r="463" spans="1:1" ht="15.75" customHeight="1">
      <c r="A463" s="86"/>
    </row>
    <row r="464" spans="1:1" ht="15.75" customHeight="1">
      <c r="A464" s="86"/>
    </row>
    <row r="465" spans="1:1" ht="15.75" customHeight="1">
      <c r="A465" s="86"/>
    </row>
    <row r="466" spans="1:1" ht="15.75" customHeight="1">
      <c r="A466" s="86"/>
    </row>
    <row r="467" spans="1:1" ht="15.75" customHeight="1">
      <c r="A467" s="86"/>
    </row>
    <row r="468" spans="1:1" ht="15.75" customHeight="1">
      <c r="A468" s="86"/>
    </row>
    <row r="469" spans="1:1" ht="15.75" customHeight="1">
      <c r="A469" s="86"/>
    </row>
    <row r="470" spans="1:1" ht="15.75" customHeight="1">
      <c r="A470" s="86"/>
    </row>
    <row r="471" spans="1:1" ht="15.75" customHeight="1">
      <c r="A471" s="86"/>
    </row>
    <row r="472" spans="1:1" ht="15.75" customHeight="1">
      <c r="A472" s="86"/>
    </row>
    <row r="473" spans="1:1" ht="15.75" customHeight="1">
      <c r="A473" s="86"/>
    </row>
    <row r="474" spans="1:1" ht="15.75" customHeight="1">
      <c r="A474" s="86"/>
    </row>
    <row r="475" spans="1:1" ht="15.75" customHeight="1">
      <c r="A475" s="86"/>
    </row>
    <row r="476" spans="1:1" ht="15.75" customHeight="1">
      <c r="A476" s="86"/>
    </row>
    <row r="477" spans="1:1" ht="15.75" customHeight="1">
      <c r="A477" s="86"/>
    </row>
    <row r="478" spans="1:1" ht="15.75" customHeight="1">
      <c r="A478" s="86"/>
    </row>
    <row r="479" spans="1:1" ht="15.75" customHeight="1">
      <c r="A479" s="86"/>
    </row>
    <row r="480" spans="1:1" ht="15.75" customHeight="1">
      <c r="A480" s="86"/>
    </row>
    <row r="481" spans="1:1" ht="15.75" customHeight="1">
      <c r="A481" s="86"/>
    </row>
    <row r="482" spans="1:1" ht="15.75" customHeight="1">
      <c r="A482" s="86"/>
    </row>
    <row r="483" spans="1:1" ht="15.75" customHeight="1">
      <c r="A483" s="86"/>
    </row>
    <row r="484" spans="1:1" ht="15.75" customHeight="1">
      <c r="A484" s="86"/>
    </row>
    <row r="485" spans="1:1" ht="15.75" customHeight="1">
      <c r="A485" s="86"/>
    </row>
    <row r="486" spans="1:1" ht="15.75" customHeight="1">
      <c r="A486" s="86"/>
    </row>
    <row r="487" spans="1:1" ht="15.75" customHeight="1">
      <c r="A487" s="86"/>
    </row>
    <row r="488" spans="1:1" ht="15.75" customHeight="1">
      <c r="A488" s="86"/>
    </row>
    <row r="489" spans="1:1" ht="15.75" customHeight="1">
      <c r="A489" s="86"/>
    </row>
    <row r="490" spans="1:1" ht="15.75" customHeight="1">
      <c r="A490" s="86"/>
    </row>
    <row r="491" spans="1:1" ht="15.75" customHeight="1">
      <c r="A491" s="86"/>
    </row>
    <row r="492" spans="1:1" ht="15.75" customHeight="1">
      <c r="A492" s="86"/>
    </row>
    <row r="493" spans="1:1" ht="15.75" customHeight="1">
      <c r="A493" s="86"/>
    </row>
    <row r="494" spans="1:1" ht="15.75" customHeight="1">
      <c r="A494" s="86"/>
    </row>
    <row r="495" spans="1:1" ht="15.75" customHeight="1">
      <c r="A495" s="86"/>
    </row>
    <row r="496" spans="1:1" ht="15.75" customHeight="1">
      <c r="A496" s="86"/>
    </row>
    <row r="497" spans="1:1" ht="15.75" customHeight="1">
      <c r="A497" s="86"/>
    </row>
    <row r="498" spans="1:1" ht="15.75" customHeight="1">
      <c r="A498" s="86"/>
    </row>
    <row r="499" spans="1:1" ht="15.75" customHeight="1">
      <c r="A499" s="86"/>
    </row>
    <row r="500" spans="1:1" ht="15.75" customHeight="1">
      <c r="A500" s="86"/>
    </row>
    <row r="501" spans="1:1" ht="15.75" customHeight="1">
      <c r="A501" s="86"/>
    </row>
    <row r="502" spans="1:1" ht="15.75" customHeight="1">
      <c r="A502" s="86"/>
    </row>
    <row r="503" spans="1:1" ht="15.75" customHeight="1">
      <c r="A503" s="86"/>
    </row>
    <row r="504" spans="1:1" ht="15.75" customHeight="1">
      <c r="A504" s="86"/>
    </row>
    <row r="505" spans="1:1" ht="15.75" customHeight="1">
      <c r="A505" s="86"/>
    </row>
    <row r="506" spans="1:1" ht="15.75" customHeight="1">
      <c r="A506" s="86"/>
    </row>
    <row r="507" spans="1:1" ht="15.75" customHeight="1">
      <c r="A507" s="86"/>
    </row>
    <row r="508" spans="1:1" ht="15.75" customHeight="1">
      <c r="A508" s="86"/>
    </row>
    <row r="509" spans="1:1" ht="15.75" customHeight="1">
      <c r="A509" s="86"/>
    </row>
    <row r="510" spans="1:1" ht="15.75" customHeight="1">
      <c r="A510" s="86"/>
    </row>
    <row r="511" spans="1:1" ht="15.75" customHeight="1">
      <c r="A511" s="86"/>
    </row>
    <row r="512" spans="1:1" ht="15.75" customHeight="1">
      <c r="A512" s="86"/>
    </row>
    <row r="513" spans="1:1" ht="15.75" customHeight="1">
      <c r="A513" s="86"/>
    </row>
    <row r="514" spans="1:1" ht="15.75" customHeight="1">
      <c r="A514" s="86"/>
    </row>
    <row r="515" spans="1:1" ht="15.75" customHeight="1">
      <c r="A515" s="86"/>
    </row>
    <row r="516" spans="1:1" ht="15.75" customHeight="1">
      <c r="A516" s="86"/>
    </row>
    <row r="517" spans="1:1" ht="15.75" customHeight="1">
      <c r="A517" s="86"/>
    </row>
    <row r="518" spans="1:1" ht="15.75" customHeight="1">
      <c r="A518" s="86"/>
    </row>
    <row r="519" spans="1:1" ht="15.75" customHeight="1">
      <c r="A519" s="86"/>
    </row>
    <row r="520" spans="1:1" ht="15.75" customHeight="1">
      <c r="A520" s="86"/>
    </row>
    <row r="521" spans="1:1" ht="15.75" customHeight="1">
      <c r="A521" s="86"/>
    </row>
    <row r="522" spans="1:1" ht="15.75" customHeight="1">
      <c r="A522" s="86"/>
    </row>
    <row r="523" spans="1:1" ht="15.75" customHeight="1">
      <c r="A523" s="86"/>
    </row>
    <row r="524" spans="1:1" ht="15.75" customHeight="1">
      <c r="A524" s="86"/>
    </row>
    <row r="525" spans="1:1" ht="15.75" customHeight="1">
      <c r="A525" s="86"/>
    </row>
    <row r="526" spans="1:1" ht="15.75" customHeight="1">
      <c r="A526" s="86"/>
    </row>
    <row r="527" spans="1:1" ht="15.75" customHeight="1">
      <c r="A527" s="86"/>
    </row>
    <row r="528" spans="1:1" ht="15.75" customHeight="1">
      <c r="A528" s="86"/>
    </row>
    <row r="529" spans="1:1" ht="15.75" customHeight="1">
      <c r="A529" s="86"/>
    </row>
    <row r="530" spans="1:1" ht="15.75" customHeight="1">
      <c r="A530" s="86"/>
    </row>
    <row r="531" spans="1:1" ht="15.75" customHeight="1">
      <c r="A531" s="86"/>
    </row>
    <row r="532" spans="1:1" ht="15.75" customHeight="1">
      <c r="A532" s="86"/>
    </row>
    <row r="533" spans="1:1" ht="15.75" customHeight="1">
      <c r="A533" s="86"/>
    </row>
    <row r="534" spans="1:1" ht="15.75" customHeight="1">
      <c r="A534" s="86"/>
    </row>
    <row r="535" spans="1:1" ht="15.75" customHeight="1">
      <c r="A535" s="86"/>
    </row>
    <row r="536" spans="1:1" ht="15.75" customHeight="1">
      <c r="A536" s="86"/>
    </row>
    <row r="537" spans="1:1" ht="15.75" customHeight="1">
      <c r="A537" s="86"/>
    </row>
    <row r="538" spans="1:1" ht="15.75" customHeight="1">
      <c r="A538" s="86"/>
    </row>
    <row r="539" spans="1:1" ht="15.75" customHeight="1">
      <c r="A539" s="86"/>
    </row>
    <row r="540" spans="1:1" ht="15.75" customHeight="1">
      <c r="A540" s="86"/>
    </row>
    <row r="541" spans="1:1" ht="15.75" customHeight="1">
      <c r="A541" s="86"/>
    </row>
    <row r="542" spans="1:1" ht="15.75" customHeight="1">
      <c r="A542" s="86"/>
    </row>
    <row r="543" spans="1:1" ht="15.75" customHeight="1">
      <c r="A543" s="86"/>
    </row>
    <row r="544" spans="1:1" ht="15.75" customHeight="1">
      <c r="A544" s="86"/>
    </row>
    <row r="545" spans="1:1" ht="15.75" customHeight="1">
      <c r="A545" s="86"/>
    </row>
    <row r="546" spans="1:1" ht="15.75" customHeight="1">
      <c r="A546" s="86"/>
    </row>
    <row r="547" spans="1:1" ht="15.75" customHeight="1">
      <c r="A547" s="86"/>
    </row>
    <row r="548" spans="1:1" ht="15.75" customHeight="1">
      <c r="A548" s="86"/>
    </row>
    <row r="549" spans="1:1" ht="15.75" customHeight="1">
      <c r="A549" s="86"/>
    </row>
    <row r="550" spans="1:1" ht="15.75" customHeight="1">
      <c r="A550" s="86"/>
    </row>
    <row r="551" spans="1:1" ht="15.75" customHeight="1">
      <c r="A551" s="86"/>
    </row>
    <row r="552" spans="1:1" ht="15.75" customHeight="1"/>
    <row r="553" spans="1:1" ht="15.75" customHeight="1"/>
    <row r="554" spans="1:1" ht="15.75" customHeight="1"/>
    <row r="555" spans="1:1" ht="15.75" customHeight="1"/>
    <row r="556" spans="1:1" ht="15.75" customHeight="1"/>
    <row r="557" spans="1:1" ht="15.75" customHeight="1"/>
    <row r="558" spans="1:1" ht="15.75" customHeight="1"/>
    <row r="559" spans="1:1" ht="15.75" customHeight="1"/>
    <row r="560" spans="1:1"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03">
    <mergeCell ref="B350:C350"/>
    <mergeCell ref="B351:C351"/>
    <mergeCell ref="B321:C321"/>
    <mergeCell ref="B322:C322"/>
    <mergeCell ref="B323:C323"/>
    <mergeCell ref="B324:C324"/>
    <mergeCell ref="B325:C325"/>
    <mergeCell ref="B326:C326"/>
    <mergeCell ref="B327:C327"/>
    <mergeCell ref="B328:C328"/>
    <mergeCell ref="B329:C329"/>
    <mergeCell ref="B339:C339"/>
    <mergeCell ref="B340:C340"/>
    <mergeCell ref="B342:C342"/>
    <mergeCell ref="B343:C343"/>
    <mergeCell ref="B345:C345"/>
    <mergeCell ref="B347:C347"/>
    <mergeCell ref="B348:C348"/>
    <mergeCell ref="B331:C331"/>
    <mergeCell ref="B332:C332"/>
    <mergeCell ref="B333:C333"/>
    <mergeCell ref="B334:C334"/>
    <mergeCell ref="B335:C335"/>
    <mergeCell ref="B336:C336"/>
    <mergeCell ref="B293:C293"/>
    <mergeCell ref="B296:C296"/>
    <mergeCell ref="B297:C297"/>
    <mergeCell ref="B298:C298"/>
    <mergeCell ref="B299:C299"/>
    <mergeCell ref="B300:C300"/>
    <mergeCell ref="B302:C302"/>
    <mergeCell ref="B303:C303"/>
    <mergeCell ref="B281:C281"/>
    <mergeCell ref="B282:C282"/>
    <mergeCell ref="B283:C283"/>
    <mergeCell ref="B284:C284"/>
    <mergeCell ref="B285:C285"/>
    <mergeCell ref="B287:C287"/>
    <mergeCell ref="B288:C288"/>
    <mergeCell ref="B289:C289"/>
    <mergeCell ref="B290:C290"/>
    <mergeCell ref="B291:C291"/>
    <mergeCell ref="B292:C292"/>
    <mergeCell ref="B338:C338"/>
    <mergeCell ref="B304:C304"/>
    <mergeCell ref="B305:C305"/>
    <mergeCell ref="B306:C306"/>
    <mergeCell ref="B307:C307"/>
    <mergeCell ref="B308:C308"/>
    <mergeCell ref="B309:C309"/>
    <mergeCell ref="B311:C311"/>
    <mergeCell ref="B312:C312"/>
    <mergeCell ref="B313:C313"/>
    <mergeCell ref="B314:C314"/>
    <mergeCell ref="B315:C315"/>
    <mergeCell ref="B316:C316"/>
    <mergeCell ref="B317:C317"/>
    <mergeCell ref="B318:C318"/>
    <mergeCell ref="B320:C320"/>
    <mergeCell ref="B330:C330"/>
    <mergeCell ref="B271:C271"/>
    <mergeCell ref="B272:C272"/>
    <mergeCell ref="B273:C273"/>
    <mergeCell ref="B274:C274"/>
    <mergeCell ref="B275:C275"/>
    <mergeCell ref="B276:C276"/>
    <mergeCell ref="B277:C277"/>
    <mergeCell ref="B278:C278"/>
    <mergeCell ref="B280:C280"/>
    <mergeCell ref="B257:C257"/>
    <mergeCell ref="B258:C258"/>
    <mergeCell ref="B259:C259"/>
    <mergeCell ref="B260:C260"/>
    <mergeCell ref="B261:C261"/>
    <mergeCell ref="B264:C264"/>
    <mergeCell ref="B266:C266"/>
    <mergeCell ref="B268:C268"/>
    <mergeCell ref="B270:C270"/>
    <mergeCell ref="B246:C246"/>
    <mergeCell ref="B247:C247"/>
    <mergeCell ref="B248:C248"/>
    <mergeCell ref="B250:C250"/>
    <mergeCell ref="B251:C251"/>
    <mergeCell ref="B252:C252"/>
    <mergeCell ref="B253:C253"/>
    <mergeCell ref="B255:C255"/>
    <mergeCell ref="B256:C256"/>
    <mergeCell ref="B235:C235"/>
    <mergeCell ref="B236:C236"/>
    <mergeCell ref="B237:C237"/>
    <mergeCell ref="B238:C238"/>
    <mergeCell ref="B239:C239"/>
    <mergeCell ref="B240:C240"/>
    <mergeCell ref="B241:C241"/>
    <mergeCell ref="B242:C242"/>
    <mergeCell ref="B243:C243"/>
    <mergeCell ref="B226:C226"/>
    <mergeCell ref="B227:C227"/>
    <mergeCell ref="B228:C228"/>
    <mergeCell ref="B229:C229"/>
    <mergeCell ref="B230:C230"/>
    <mergeCell ref="B231:C231"/>
    <mergeCell ref="B232:C232"/>
    <mergeCell ref="B233:C233"/>
    <mergeCell ref="B234:C234"/>
    <mergeCell ref="B217:C217"/>
    <mergeCell ref="B218:C218"/>
    <mergeCell ref="B219:C219"/>
    <mergeCell ref="B220:C220"/>
    <mergeCell ref="B221:C221"/>
    <mergeCell ref="B222:C222"/>
    <mergeCell ref="B223:C223"/>
    <mergeCell ref="B224:C224"/>
    <mergeCell ref="B225:C225"/>
    <mergeCell ref="B207:C207"/>
    <mergeCell ref="B208:C208"/>
    <mergeCell ref="B209:C209"/>
    <mergeCell ref="B210:C210"/>
    <mergeCell ref="B211:C211"/>
    <mergeCell ref="B212:C212"/>
    <mergeCell ref="B214:C214"/>
    <mergeCell ref="B215:C215"/>
    <mergeCell ref="B216:C216"/>
    <mergeCell ref="B197:C197"/>
    <mergeCell ref="B198:C198"/>
    <mergeCell ref="B199:C199"/>
    <mergeCell ref="B200:C200"/>
    <mergeCell ref="B201:C201"/>
    <mergeCell ref="B202:C202"/>
    <mergeCell ref="B203:C203"/>
    <mergeCell ref="B205:C205"/>
    <mergeCell ref="B206:C206"/>
    <mergeCell ref="B188:C188"/>
    <mergeCell ref="B189:C189"/>
    <mergeCell ref="B190:C190"/>
    <mergeCell ref="B191:C191"/>
    <mergeCell ref="B192:C192"/>
    <mergeCell ref="B193:C193"/>
    <mergeCell ref="B194:C194"/>
    <mergeCell ref="B195:C195"/>
    <mergeCell ref="B196:C196"/>
    <mergeCell ref="B179:C179"/>
    <mergeCell ref="B180:C180"/>
    <mergeCell ref="B181:C181"/>
    <mergeCell ref="B182:C182"/>
    <mergeCell ref="B183:C183"/>
    <mergeCell ref="B184:C184"/>
    <mergeCell ref="B185:C185"/>
    <mergeCell ref="B186:C186"/>
    <mergeCell ref="B187:C187"/>
    <mergeCell ref="B169:C169"/>
    <mergeCell ref="B170:C170"/>
    <mergeCell ref="B171:C171"/>
    <mergeCell ref="B172:C172"/>
    <mergeCell ref="B173:C173"/>
    <mergeCell ref="B174:C174"/>
    <mergeCell ref="B176:C176"/>
    <mergeCell ref="B177:C177"/>
    <mergeCell ref="B178:C178"/>
    <mergeCell ref="B160:C160"/>
    <mergeCell ref="B161:C161"/>
    <mergeCell ref="B162:C162"/>
    <mergeCell ref="B163:C163"/>
    <mergeCell ref="B164:C164"/>
    <mergeCell ref="B165:C165"/>
    <mergeCell ref="B166:C166"/>
    <mergeCell ref="B167:C167"/>
    <mergeCell ref="B168:C168"/>
    <mergeCell ref="B150:C150"/>
    <mergeCell ref="B151:C151"/>
    <mergeCell ref="B152:C152"/>
    <mergeCell ref="B153:C153"/>
    <mergeCell ref="B154:C154"/>
    <mergeCell ref="B155:C155"/>
    <mergeCell ref="B156:C156"/>
    <mergeCell ref="B157:C157"/>
    <mergeCell ref="B158:C158"/>
    <mergeCell ref="B141:C141"/>
    <mergeCell ref="B142:C142"/>
    <mergeCell ref="B143:C143"/>
    <mergeCell ref="B144:C144"/>
    <mergeCell ref="B145:C145"/>
    <mergeCell ref="B146:C146"/>
    <mergeCell ref="B147:C147"/>
    <mergeCell ref="B148:C148"/>
    <mergeCell ref="B149:C149"/>
    <mergeCell ref="B129:C129"/>
    <mergeCell ref="B130:C130"/>
    <mergeCell ref="B131:C131"/>
    <mergeCell ref="B132:C132"/>
    <mergeCell ref="B133:C133"/>
    <mergeCell ref="B134:C134"/>
    <mergeCell ref="B135:C135"/>
    <mergeCell ref="B136:C136"/>
    <mergeCell ref="B139:C139"/>
    <mergeCell ref="B118:C118"/>
    <mergeCell ref="B119:C119"/>
    <mergeCell ref="B120:C120"/>
    <mergeCell ref="B121:C121"/>
    <mergeCell ref="B123:C123"/>
    <mergeCell ref="B124:C124"/>
    <mergeCell ref="B125:C125"/>
    <mergeCell ref="B126:C126"/>
    <mergeCell ref="B128:C128"/>
    <mergeCell ref="B108:C108"/>
    <mergeCell ref="B109:C109"/>
    <mergeCell ref="B110:C110"/>
    <mergeCell ref="B111:C111"/>
    <mergeCell ref="B112:C112"/>
    <mergeCell ref="B114:C114"/>
    <mergeCell ref="B115:C115"/>
    <mergeCell ref="B116:C116"/>
    <mergeCell ref="B117:C117"/>
    <mergeCell ref="B86:C86"/>
    <mergeCell ref="B87:C87"/>
    <mergeCell ref="B88:C88"/>
    <mergeCell ref="A91:A101"/>
    <mergeCell ref="B102:C102"/>
    <mergeCell ref="B103:C103"/>
    <mergeCell ref="B105:C105"/>
    <mergeCell ref="B106:C106"/>
    <mergeCell ref="B107:C107"/>
    <mergeCell ref="B77:C77"/>
    <mergeCell ref="B78:C78"/>
    <mergeCell ref="B79:C79"/>
    <mergeCell ref="B80:C80"/>
    <mergeCell ref="B81:C81"/>
    <mergeCell ref="B82:C82"/>
    <mergeCell ref="B83:C83"/>
    <mergeCell ref="B84:C84"/>
    <mergeCell ref="B85:C85"/>
    <mergeCell ref="B68:C68"/>
    <mergeCell ref="B69:C69"/>
    <mergeCell ref="B70:C70"/>
    <mergeCell ref="B71:C71"/>
    <mergeCell ref="B72:C72"/>
    <mergeCell ref="B73:C73"/>
    <mergeCell ref="B74:C74"/>
    <mergeCell ref="B75:C75"/>
    <mergeCell ref="B76:C76"/>
    <mergeCell ref="B58:C58"/>
    <mergeCell ref="B59:C59"/>
    <mergeCell ref="B60:C60"/>
    <mergeCell ref="B62:C62"/>
    <mergeCell ref="B63:C63"/>
    <mergeCell ref="B64:C64"/>
    <mergeCell ref="B65:C65"/>
    <mergeCell ref="B66:C66"/>
    <mergeCell ref="B67:C67"/>
    <mergeCell ref="B49:C49"/>
    <mergeCell ref="B50:C50"/>
    <mergeCell ref="B51:C51"/>
    <mergeCell ref="B52:C52"/>
    <mergeCell ref="B53:C53"/>
    <mergeCell ref="B54:C54"/>
    <mergeCell ref="B55:C55"/>
    <mergeCell ref="B56:C56"/>
    <mergeCell ref="B57:C57"/>
    <mergeCell ref="B40:C40"/>
    <mergeCell ref="B41:C41"/>
    <mergeCell ref="B42:C42"/>
    <mergeCell ref="B43:C43"/>
    <mergeCell ref="B44:C44"/>
    <mergeCell ref="B45:C45"/>
    <mergeCell ref="B46:C46"/>
    <mergeCell ref="B47:C47"/>
    <mergeCell ref="B48:C48"/>
    <mergeCell ref="B31:C31"/>
    <mergeCell ref="B32:C32"/>
    <mergeCell ref="B33:C33"/>
    <mergeCell ref="B34:C34"/>
    <mergeCell ref="B35:C35"/>
    <mergeCell ref="B36:C36"/>
    <mergeCell ref="B37:C37"/>
    <mergeCell ref="B38:C38"/>
    <mergeCell ref="B39:C39"/>
    <mergeCell ref="B21:C21"/>
    <mergeCell ref="B22:C22"/>
    <mergeCell ref="B23:C23"/>
    <mergeCell ref="B25:C25"/>
    <mergeCell ref="B26:C26"/>
    <mergeCell ref="B27:C27"/>
    <mergeCell ref="B28:C28"/>
    <mergeCell ref="B29:C29"/>
    <mergeCell ref="B30:C30"/>
    <mergeCell ref="B11:C11"/>
    <mergeCell ref="B12:C12"/>
    <mergeCell ref="B13:C13"/>
    <mergeCell ref="B14:C14"/>
    <mergeCell ref="B16:C16"/>
    <mergeCell ref="B17:C17"/>
    <mergeCell ref="B18:C18"/>
    <mergeCell ref="B19:C19"/>
    <mergeCell ref="B20:C20"/>
    <mergeCell ref="B2:E2"/>
    <mergeCell ref="B3:C3"/>
    <mergeCell ref="B4:C4"/>
    <mergeCell ref="B5:C5"/>
    <mergeCell ref="B6:C6"/>
    <mergeCell ref="B7:C7"/>
    <mergeCell ref="B8:C8"/>
    <mergeCell ref="B9:C9"/>
    <mergeCell ref="B10:C10"/>
  </mergeCells>
  <hyperlinks>
    <hyperlink ref="B9" r:id="rId1" xr:uid="{00000000-0004-0000-0600-000000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Mónica Cecilia Erasso Cifuentes</cp:lastModifiedBy>
  <cp:revision/>
  <dcterms:created xsi:type="dcterms:W3CDTF">2025-08-06T21:44:30Z</dcterms:created>
  <dcterms:modified xsi:type="dcterms:W3CDTF">2025-08-19T21:29:16Z</dcterms:modified>
  <cp:category/>
  <cp:contentStatus/>
</cp:coreProperties>
</file>